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12209\"/>
    </mc:Choice>
  </mc:AlternateContent>
  <bookViews>
    <workbookView xWindow="-15" yWindow="-15" windowWidth="11535" windowHeight="9480" firstSheet="8" activeTab="8"/>
  </bookViews>
  <sheets>
    <sheet name="17Q4" sheetId="16" state="hidden" r:id="rId1"/>
    <sheet name="17PJ" sheetId="22" state="hidden" r:id="rId2"/>
    <sheet name="18Q1b" sheetId="11" state="hidden" r:id="rId3"/>
    <sheet name="18Q1d" sheetId="13" state="hidden" r:id="rId4"/>
    <sheet name="18Q1g" sheetId="17" state="hidden" r:id="rId5"/>
    <sheet name="18Q2" sheetId="19" state="hidden" r:id="rId6"/>
    <sheet name="18Q2b" sheetId="20" state="hidden" r:id="rId7"/>
    <sheet name="18Q3" sheetId="21" state="hidden" r:id="rId8"/>
    <sheet name="18Q4" sheetId="15" r:id="rId9"/>
    <sheet name="compare" sheetId="18" r:id="rId10"/>
  </sheets>
  <externalReferences>
    <externalReference r:id="rId11"/>
    <externalReference r:id="rId12"/>
  </externalReferences>
  <definedNames>
    <definedName name="_17PJ">'17PJ'!$A$10:$K$889</definedName>
    <definedName name="_17Q4">'17Q4'!$A$10:$Q$889</definedName>
    <definedName name="_18live">'18Q4'!$B$10:$Z$938</definedName>
    <definedName name="_18Q1b">'18Q1b'!$A$10:$R$817</definedName>
    <definedName name="_18Q1d">'18Q1d'!$B$10:$Y$839</definedName>
    <definedName name="_18Q1g">'18Q1g'!$B$10:$Z$839</definedName>
    <definedName name="_18Q2">'18Q2'!$B$10:$Z$862</definedName>
    <definedName name="_18Q2b">'18Q2b'!$B$10:$Z$862</definedName>
    <definedName name="_18Q3">'18Q3'!$B$10:$Z$861</definedName>
    <definedName name="_Fill" localSheetId="0" hidden="1">#REF!</definedName>
    <definedName name="_Fill" localSheetId="8" hidden="1">#REF!</definedName>
    <definedName name="_Fill" hidden="1">#REF!</definedName>
    <definedName name="_xlnm._FilterDatabase" localSheetId="1" hidden="1">'17PJ'!$A$9:$K$890</definedName>
    <definedName name="_xlnm._FilterDatabase" localSheetId="0" hidden="1">'17Q4'!$A$9:$AD$803</definedName>
    <definedName name="_xlnm._FilterDatabase" localSheetId="2" hidden="1">'18Q1b'!$A$9:$T$818</definedName>
    <definedName name="_xlnm._FilterDatabase" localSheetId="3" hidden="1">'18Q1d'!$B$9:$Z$840</definedName>
    <definedName name="_xlnm._FilterDatabase" localSheetId="4" hidden="1">'18Q1g'!$A$9:$AA$840</definedName>
    <definedName name="_xlnm._FilterDatabase" localSheetId="5" hidden="1">'18Q2'!$A$9:$AA$863</definedName>
    <definedName name="_xlnm._FilterDatabase" localSheetId="6" hidden="1">'18Q2b'!$A$9:$Z$863</definedName>
    <definedName name="_xlnm._FilterDatabase" localSheetId="7" hidden="1">'18Q3'!$A$9:$AA$862</definedName>
    <definedName name="_xlnm._FilterDatabase" localSheetId="8" hidden="1">'18Q4'!$A$9:$AE$939</definedName>
    <definedName name="_xlnm._FilterDatabase" localSheetId="9" hidden="1">compare!$A$9:$T$939</definedName>
    <definedName name="_Key1" localSheetId="0" hidden="1">[1]CALC!#REF!</definedName>
    <definedName name="_Key1" hidden="1">[1]CALC!#REF!</definedName>
    <definedName name="_Key2" localSheetId="0" hidden="1">[1]CALC!#REF!</definedName>
    <definedName name="_Key2" hidden="1">[1]CALC!#REF!</definedName>
    <definedName name="_Order1" hidden="1">255</definedName>
    <definedName name="_Order2" hidden="1">255</definedName>
    <definedName name="ignore" localSheetId="0" hidden="1">[1]CALC!#REF!</definedName>
    <definedName name="ignore" hidden="1">[1]CALC!#REF!</definedName>
    <definedName name="_xlnm.Print_Titles" localSheetId="8">'18Q4'!$8:$9</definedName>
    <definedName name="_xlnm.Print_Titles" localSheetId="9">compare!$7:$9</definedName>
  </definedNames>
  <calcPr calcId="162913"/>
</workbook>
</file>

<file path=xl/calcChain.xml><?xml version="1.0" encoding="utf-8"?>
<calcChain xmlns="http://schemas.openxmlformats.org/spreadsheetml/2006/main">
  <c r="P11" i="18" l="1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0" i="18"/>
  <c r="P271" i="18"/>
  <c r="P272" i="18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P769" i="18"/>
  <c r="P770" i="18"/>
  <c r="P771" i="18"/>
  <c r="P772" i="18"/>
  <c r="P773" i="18"/>
  <c r="P774" i="18"/>
  <c r="P775" i="18"/>
  <c r="P776" i="18"/>
  <c r="P777" i="18"/>
  <c r="P778" i="18"/>
  <c r="P779" i="18"/>
  <c r="P780" i="18"/>
  <c r="P781" i="18"/>
  <c r="P782" i="18"/>
  <c r="P783" i="18"/>
  <c r="P784" i="18"/>
  <c r="P785" i="18"/>
  <c r="P786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P801" i="18"/>
  <c r="P802" i="18"/>
  <c r="P803" i="18"/>
  <c r="P804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7" i="18"/>
  <c r="P818" i="18"/>
  <c r="P819" i="18"/>
  <c r="P820" i="18"/>
  <c r="P821" i="18"/>
  <c r="P822" i="18"/>
  <c r="P823" i="18"/>
  <c r="P824" i="18"/>
  <c r="P825" i="18"/>
  <c r="P826" i="18"/>
  <c r="P827" i="18"/>
  <c r="P828" i="18"/>
  <c r="P829" i="18"/>
  <c r="P830" i="18"/>
  <c r="P831" i="18"/>
  <c r="P832" i="18"/>
  <c r="P833" i="18"/>
  <c r="P834" i="18"/>
  <c r="P835" i="18"/>
  <c r="P836" i="18"/>
  <c r="P837" i="18"/>
  <c r="P838" i="18"/>
  <c r="P839" i="18"/>
  <c r="P840" i="18"/>
  <c r="P841" i="18"/>
  <c r="P842" i="18"/>
  <c r="P843" i="18"/>
  <c r="P844" i="18"/>
  <c r="P845" i="18"/>
  <c r="P846" i="18"/>
  <c r="P847" i="18"/>
  <c r="P848" i="18"/>
  <c r="P849" i="18"/>
  <c r="P850" i="18"/>
  <c r="P851" i="18"/>
  <c r="P852" i="18"/>
  <c r="P853" i="18"/>
  <c r="P854" i="18"/>
  <c r="P855" i="18"/>
  <c r="P856" i="18"/>
  <c r="P857" i="18"/>
  <c r="P858" i="18"/>
  <c r="P859" i="18"/>
  <c r="P860" i="18"/>
  <c r="P861" i="18"/>
  <c r="P862" i="18"/>
  <c r="P863" i="18"/>
  <c r="P864" i="18"/>
  <c r="P865" i="18"/>
  <c r="P866" i="18"/>
  <c r="P867" i="18"/>
  <c r="P868" i="18"/>
  <c r="P869" i="18"/>
  <c r="P870" i="18"/>
  <c r="P871" i="18"/>
  <c r="P872" i="18"/>
  <c r="P873" i="18"/>
  <c r="P874" i="18"/>
  <c r="P875" i="18"/>
  <c r="P876" i="18"/>
  <c r="P877" i="18"/>
  <c r="P878" i="18"/>
  <c r="P879" i="18"/>
  <c r="P880" i="18"/>
  <c r="P881" i="18"/>
  <c r="P882" i="18"/>
  <c r="P883" i="18"/>
  <c r="P884" i="18"/>
  <c r="P885" i="18"/>
  <c r="P886" i="18"/>
  <c r="P887" i="18"/>
  <c r="P888" i="18"/>
  <c r="P889" i="18"/>
  <c r="P890" i="18"/>
  <c r="P891" i="18"/>
  <c r="P892" i="18"/>
  <c r="P893" i="18"/>
  <c r="P894" i="18"/>
  <c r="P895" i="18"/>
  <c r="P896" i="18"/>
  <c r="P897" i="18"/>
  <c r="P898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7" i="18"/>
  <c r="P938" i="18"/>
  <c r="P10" i="18"/>
  <c r="Z11" i="15" l="1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40" i="15"/>
  <c r="Z41" i="15"/>
  <c r="Z42" i="15"/>
  <c r="Z43" i="15"/>
  <c r="Z44" i="15"/>
  <c r="Z45" i="15"/>
  <c r="Z46" i="15"/>
  <c r="Z47" i="15"/>
  <c r="Z48" i="15"/>
  <c r="Z49" i="15"/>
  <c r="Z50" i="15"/>
  <c r="Z51" i="15"/>
  <c r="Z52" i="15"/>
  <c r="Z53" i="15"/>
  <c r="Z54" i="15"/>
  <c r="Z55" i="15"/>
  <c r="Z56" i="15"/>
  <c r="Z57" i="15"/>
  <c r="Z58" i="15"/>
  <c r="Z59" i="15"/>
  <c r="Z60" i="15"/>
  <c r="Z61" i="15"/>
  <c r="Z62" i="15"/>
  <c r="Z63" i="15"/>
  <c r="Z64" i="15"/>
  <c r="Z65" i="15"/>
  <c r="Z66" i="15"/>
  <c r="Z67" i="15"/>
  <c r="Z68" i="15"/>
  <c r="Z69" i="15"/>
  <c r="Z70" i="15"/>
  <c r="Z71" i="15"/>
  <c r="Z72" i="15"/>
  <c r="Z73" i="15"/>
  <c r="Z74" i="15"/>
  <c r="Z75" i="15"/>
  <c r="Z76" i="15"/>
  <c r="Z77" i="15"/>
  <c r="Z78" i="15"/>
  <c r="Z79" i="15"/>
  <c r="Z80" i="15"/>
  <c r="Z81" i="15"/>
  <c r="Z82" i="15"/>
  <c r="Z83" i="15"/>
  <c r="Z84" i="15"/>
  <c r="Z85" i="15"/>
  <c r="Z86" i="15"/>
  <c r="Z87" i="15"/>
  <c r="Z88" i="15"/>
  <c r="Z89" i="15"/>
  <c r="Z90" i="15"/>
  <c r="Z91" i="15"/>
  <c r="Z92" i="15"/>
  <c r="Z93" i="15"/>
  <c r="Z94" i="15"/>
  <c r="Z95" i="15"/>
  <c r="Z96" i="15"/>
  <c r="Z97" i="15"/>
  <c r="Z98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115" i="15"/>
  <c r="Z116" i="15"/>
  <c r="Z117" i="15"/>
  <c r="Z118" i="15"/>
  <c r="Z119" i="15"/>
  <c r="Z120" i="15"/>
  <c r="Z121" i="15"/>
  <c r="Z122" i="15"/>
  <c r="Z123" i="15"/>
  <c r="Z124" i="15"/>
  <c r="Z125" i="15"/>
  <c r="Z126" i="15"/>
  <c r="Z127" i="15"/>
  <c r="Z128" i="15"/>
  <c r="Z129" i="15"/>
  <c r="Z130" i="15"/>
  <c r="Z131" i="15"/>
  <c r="Z132" i="15"/>
  <c r="Z133" i="15"/>
  <c r="Z134" i="15"/>
  <c r="Z135" i="15"/>
  <c r="Z136" i="15"/>
  <c r="Z137" i="15"/>
  <c r="Z138" i="15"/>
  <c r="Z139" i="15"/>
  <c r="Z140" i="15"/>
  <c r="Z141" i="15"/>
  <c r="Z142" i="15"/>
  <c r="Z143" i="15"/>
  <c r="Z144" i="15"/>
  <c r="Z145" i="15"/>
  <c r="Z146" i="15"/>
  <c r="Z147" i="15"/>
  <c r="Z148" i="15"/>
  <c r="Z149" i="15"/>
  <c r="Z150" i="15"/>
  <c r="Z151" i="15"/>
  <c r="Z152" i="15"/>
  <c r="Z153" i="15"/>
  <c r="Z154" i="15"/>
  <c r="Z155" i="15"/>
  <c r="Z156" i="15"/>
  <c r="Z157" i="15"/>
  <c r="Z158" i="15"/>
  <c r="Z159" i="15"/>
  <c r="Z160" i="15"/>
  <c r="Z161" i="15"/>
  <c r="Z162" i="15"/>
  <c r="Z163" i="15"/>
  <c r="Z164" i="15"/>
  <c r="Z165" i="15"/>
  <c r="Z166" i="15"/>
  <c r="Z167" i="15"/>
  <c r="Z168" i="15"/>
  <c r="Z169" i="15"/>
  <c r="Z170" i="15"/>
  <c r="Z171" i="15"/>
  <c r="Z172" i="15"/>
  <c r="Z173" i="15"/>
  <c r="Z174" i="15"/>
  <c r="Z175" i="15"/>
  <c r="Z176" i="15"/>
  <c r="Z177" i="15"/>
  <c r="Z178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95" i="15"/>
  <c r="Z196" i="15"/>
  <c r="Z197" i="15"/>
  <c r="Z198" i="15"/>
  <c r="Z199" i="15"/>
  <c r="Z200" i="15"/>
  <c r="Z201" i="15"/>
  <c r="Z202" i="15"/>
  <c r="Z203" i="15"/>
  <c r="Z204" i="15"/>
  <c r="Z205" i="15"/>
  <c r="Z206" i="15"/>
  <c r="Z207" i="15"/>
  <c r="Z208" i="15"/>
  <c r="Z209" i="15"/>
  <c r="Z210" i="15"/>
  <c r="Z211" i="15"/>
  <c r="Z212" i="15"/>
  <c r="Z213" i="15"/>
  <c r="Z214" i="15"/>
  <c r="Z215" i="15"/>
  <c r="Z216" i="15"/>
  <c r="Z217" i="15"/>
  <c r="Z218" i="15"/>
  <c r="Z219" i="15"/>
  <c r="Z220" i="15"/>
  <c r="Z221" i="15"/>
  <c r="Z222" i="15"/>
  <c r="Z223" i="15"/>
  <c r="Z224" i="15"/>
  <c r="Z225" i="15"/>
  <c r="Z226" i="15"/>
  <c r="Z227" i="15"/>
  <c r="Z228" i="15"/>
  <c r="Z229" i="15"/>
  <c r="Z230" i="15"/>
  <c r="Z231" i="15"/>
  <c r="Z232" i="15"/>
  <c r="Z233" i="15"/>
  <c r="Z234" i="15"/>
  <c r="Z235" i="15"/>
  <c r="Z236" i="15"/>
  <c r="Z237" i="15"/>
  <c r="Z238" i="15"/>
  <c r="Z239" i="15"/>
  <c r="Z240" i="15"/>
  <c r="Z241" i="15"/>
  <c r="Z242" i="15"/>
  <c r="Z243" i="15"/>
  <c r="Z244" i="15"/>
  <c r="Z245" i="15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8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75" i="15"/>
  <c r="Z276" i="15"/>
  <c r="Z277" i="15"/>
  <c r="Z278" i="15"/>
  <c r="Z279" i="15"/>
  <c r="Z280" i="15"/>
  <c r="Z281" i="15"/>
  <c r="Z282" i="15"/>
  <c r="Z283" i="15"/>
  <c r="Z284" i="15"/>
  <c r="Z285" i="15"/>
  <c r="Z286" i="15"/>
  <c r="Z287" i="15"/>
  <c r="Z288" i="15"/>
  <c r="Z289" i="15"/>
  <c r="Z290" i="15"/>
  <c r="Z291" i="15"/>
  <c r="Z292" i="15"/>
  <c r="Z293" i="15"/>
  <c r="Z294" i="15"/>
  <c r="Z295" i="15"/>
  <c r="Z296" i="15"/>
  <c r="Z297" i="15"/>
  <c r="Z298" i="15"/>
  <c r="Z299" i="15"/>
  <c r="Z300" i="15"/>
  <c r="Z301" i="15"/>
  <c r="Z302" i="15"/>
  <c r="Z303" i="15"/>
  <c r="Z304" i="15"/>
  <c r="Z305" i="15"/>
  <c r="Z306" i="15"/>
  <c r="Z307" i="15"/>
  <c r="Z308" i="15"/>
  <c r="Z309" i="15"/>
  <c r="Z310" i="15"/>
  <c r="Z311" i="15"/>
  <c r="Z312" i="15"/>
  <c r="Z313" i="15"/>
  <c r="Z314" i="15"/>
  <c r="Z315" i="15"/>
  <c r="Z316" i="15"/>
  <c r="Z317" i="15"/>
  <c r="Z318" i="15"/>
  <c r="Z319" i="15"/>
  <c r="Z320" i="15"/>
  <c r="Z321" i="15"/>
  <c r="Z322" i="15"/>
  <c r="Z323" i="15"/>
  <c r="Z324" i="15"/>
  <c r="Z325" i="15"/>
  <c r="Z326" i="15"/>
  <c r="Z327" i="15"/>
  <c r="Z328" i="15"/>
  <c r="Z329" i="15"/>
  <c r="Z330" i="15"/>
  <c r="Z331" i="15"/>
  <c r="Z332" i="15"/>
  <c r="Z333" i="15"/>
  <c r="Z334" i="15"/>
  <c r="Z335" i="15"/>
  <c r="Z336" i="15"/>
  <c r="Z337" i="15"/>
  <c r="Z338" i="15"/>
  <c r="Z339" i="15"/>
  <c r="Z340" i="15"/>
  <c r="Z341" i="15"/>
  <c r="Z342" i="15"/>
  <c r="Z343" i="15"/>
  <c r="Z344" i="15"/>
  <c r="Z345" i="15"/>
  <c r="Z346" i="15"/>
  <c r="Z347" i="15"/>
  <c r="Z348" i="15"/>
  <c r="Z349" i="15"/>
  <c r="Z350" i="15"/>
  <c r="Z351" i="15"/>
  <c r="Z352" i="15"/>
  <c r="Z353" i="15"/>
  <c r="Z354" i="15"/>
  <c r="Z355" i="15"/>
  <c r="Z356" i="15"/>
  <c r="Z357" i="15"/>
  <c r="Z358" i="15"/>
  <c r="Z359" i="15"/>
  <c r="Z360" i="15"/>
  <c r="Z361" i="15"/>
  <c r="Z362" i="15"/>
  <c r="Z363" i="15"/>
  <c r="Z364" i="15"/>
  <c r="Z365" i="15"/>
  <c r="Z366" i="15"/>
  <c r="Z367" i="15"/>
  <c r="Z368" i="15"/>
  <c r="Z369" i="15"/>
  <c r="Z370" i="15"/>
  <c r="Z371" i="15"/>
  <c r="Z372" i="15"/>
  <c r="Z373" i="15"/>
  <c r="Z374" i="15"/>
  <c r="Z375" i="15"/>
  <c r="Z376" i="15"/>
  <c r="Z377" i="15"/>
  <c r="Z378" i="15"/>
  <c r="Z379" i="15"/>
  <c r="Z380" i="15"/>
  <c r="Z381" i="15"/>
  <c r="Z382" i="15"/>
  <c r="Z383" i="15"/>
  <c r="Z384" i="15"/>
  <c r="Z385" i="15"/>
  <c r="Z386" i="15"/>
  <c r="Z387" i="15"/>
  <c r="Z388" i="15"/>
  <c r="Z389" i="15"/>
  <c r="Z390" i="15"/>
  <c r="Z391" i="15"/>
  <c r="Z392" i="15"/>
  <c r="Z393" i="15"/>
  <c r="Z394" i="15"/>
  <c r="Z395" i="15"/>
  <c r="Z396" i="15"/>
  <c r="Z397" i="15"/>
  <c r="Z398" i="15"/>
  <c r="Z399" i="15"/>
  <c r="Z400" i="15"/>
  <c r="Z401" i="15"/>
  <c r="Z402" i="15"/>
  <c r="Z403" i="15"/>
  <c r="Z404" i="15"/>
  <c r="Z405" i="15"/>
  <c r="Z406" i="15"/>
  <c r="Z407" i="15"/>
  <c r="Z408" i="15"/>
  <c r="Z409" i="15"/>
  <c r="Z410" i="15"/>
  <c r="Z411" i="15"/>
  <c r="Z412" i="15"/>
  <c r="Z413" i="15"/>
  <c r="Z414" i="15"/>
  <c r="Z415" i="15"/>
  <c r="Z416" i="15"/>
  <c r="Z417" i="15"/>
  <c r="Z418" i="15"/>
  <c r="Z419" i="15"/>
  <c r="Z420" i="15"/>
  <c r="Z421" i="15"/>
  <c r="Z422" i="15"/>
  <c r="Z423" i="15"/>
  <c r="Z424" i="15"/>
  <c r="Z425" i="15"/>
  <c r="Z426" i="15"/>
  <c r="Z427" i="15"/>
  <c r="Z428" i="15"/>
  <c r="Z429" i="15"/>
  <c r="Z430" i="15"/>
  <c r="Z431" i="15"/>
  <c r="Z432" i="15"/>
  <c r="Z433" i="15"/>
  <c r="Z434" i="15"/>
  <c r="Z435" i="15"/>
  <c r="Z436" i="15"/>
  <c r="Z437" i="15"/>
  <c r="Z438" i="15"/>
  <c r="Z439" i="15"/>
  <c r="Z440" i="15"/>
  <c r="Z441" i="15"/>
  <c r="Z442" i="15"/>
  <c r="Z443" i="15"/>
  <c r="Z444" i="15"/>
  <c r="Z445" i="15"/>
  <c r="Z446" i="15"/>
  <c r="Z447" i="15"/>
  <c r="Z448" i="15"/>
  <c r="Z449" i="15"/>
  <c r="Z450" i="15"/>
  <c r="Z451" i="15"/>
  <c r="Z452" i="15"/>
  <c r="Z453" i="15"/>
  <c r="Z454" i="15"/>
  <c r="Z455" i="15"/>
  <c r="Z456" i="15"/>
  <c r="Z457" i="15"/>
  <c r="Z458" i="15"/>
  <c r="Z459" i="15"/>
  <c r="Z460" i="15"/>
  <c r="Z461" i="15"/>
  <c r="Z462" i="15"/>
  <c r="Z463" i="15"/>
  <c r="Z464" i="15"/>
  <c r="Z465" i="15"/>
  <c r="Z466" i="15"/>
  <c r="Z467" i="15"/>
  <c r="Z468" i="15"/>
  <c r="Z469" i="15"/>
  <c r="Z470" i="15"/>
  <c r="Z471" i="15"/>
  <c r="Z472" i="15"/>
  <c r="Z473" i="15"/>
  <c r="Z474" i="15"/>
  <c r="Z475" i="15"/>
  <c r="Z476" i="15"/>
  <c r="Z477" i="15"/>
  <c r="Z478" i="15"/>
  <c r="Z479" i="15"/>
  <c r="Z480" i="15"/>
  <c r="Z481" i="15"/>
  <c r="Z482" i="15"/>
  <c r="Z483" i="15"/>
  <c r="Z484" i="15"/>
  <c r="Z485" i="15"/>
  <c r="Z486" i="15"/>
  <c r="Z487" i="15"/>
  <c r="Z488" i="15"/>
  <c r="Z489" i="15"/>
  <c r="Z490" i="15"/>
  <c r="Z491" i="15"/>
  <c r="Z492" i="15"/>
  <c r="Z493" i="15"/>
  <c r="Z494" i="15"/>
  <c r="Z495" i="15"/>
  <c r="Z496" i="15"/>
  <c r="Z497" i="15"/>
  <c r="Z498" i="15"/>
  <c r="Z499" i="15"/>
  <c r="Z500" i="15"/>
  <c r="Z501" i="15"/>
  <c r="Z502" i="15"/>
  <c r="Z503" i="15"/>
  <c r="Z504" i="15"/>
  <c r="Z505" i="15"/>
  <c r="Z506" i="15"/>
  <c r="Z507" i="15"/>
  <c r="Z508" i="15"/>
  <c r="Z509" i="15"/>
  <c r="Z510" i="15"/>
  <c r="Z511" i="15"/>
  <c r="Z512" i="15"/>
  <c r="Z513" i="15"/>
  <c r="Z514" i="15"/>
  <c r="Z515" i="15"/>
  <c r="Z516" i="15"/>
  <c r="Z517" i="15"/>
  <c r="Z518" i="15"/>
  <c r="Z519" i="15"/>
  <c r="Z520" i="15"/>
  <c r="Z521" i="15"/>
  <c r="Z522" i="15"/>
  <c r="Z523" i="15"/>
  <c r="Z524" i="15"/>
  <c r="Z525" i="15"/>
  <c r="Z526" i="15"/>
  <c r="Z527" i="15"/>
  <c r="Z528" i="15"/>
  <c r="Z529" i="15"/>
  <c r="Z530" i="15"/>
  <c r="Z531" i="15"/>
  <c r="Z532" i="15"/>
  <c r="Z533" i="15"/>
  <c r="Z534" i="15"/>
  <c r="Z535" i="15"/>
  <c r="Z536" i="15"/>
  <c r="Z537" i="15"/>
  <c r="Z538" i="15"/>
  <c r="Z539" i="15"/>
  <c r="Z540" i="15"/>
  <c r="Z541" i="15"/>
  <c r="Z542" i="15"/>
  <c r="Z543" i="15"/>
  <c r="Z544" i="15"/>
  <c r="Z545" i="15"/>
  <c r="Z546" i="15"/>
  <c r="Z547" i="15"/>
  <c r="Z548" i="15"/>
  <c r="Z549" i="15"/>
  <c r="Z550" i="15"/>
  <c r="Z551" i="15"/>
  <c r="Z552" i="15"/>
  <c r="Z553" i="15"/>
  <c r="Z554" i="15"/>
  <c r="Z555" i="15"/>
  <c r="Z556" i="15"/>
  <c r="Z557" i="15"/>
  <c r="Z558" i="15"/>
  <c r="Z559" i="15"/>
  <c r="Z560" i="15"/>
  <c r="Z561" i="15"/>
  <c r="Z562" i="15"/>
  <c r="Z563" i="15"/>
  <c r="Z564" i="15"/>
  <c r="Z565" i="15"/>
  <c r="Z566" i="15"/>
  <c r="Z567" i="15"/>
  <c r="Z568" i="15"/>
  <c r="Z569" i="15"/>
  <c r="Z570" i="15"/>
  <c r="Z571" i="15"/>
  <c r="Z572" i="15"/>
  <c r="Z573" i="15"/>
  <c r="Z574" i="15"/>
  <c r="Z575" i="15"/>
  <c r="Z576" i="15"/>
  <c r="Z577" i="15"/>
  <c r="Z578" i="15"/>
  <c r="Z579" i="15"/>
  <c r="Z580" i="15"/>
  <c r="Z581" i="15"/>
  <c r="Z582" i="15"/>
  <c r="Z583" i="15"/>
  <c r="Z584" i="15"/>
  <c r="Z585" i="15"/>
  <c r="Z586" i="15"/>
  <c r="Z587" i="15"/>
  <c r="Z588" i="15"/>
  <c r="Z589" i="15"/>
  <c r="Z590" i="15"/>
  <c r="Z591" i="15"/>
  <c r="Z592" i="15"/>
  <c r="Z593" i="15"/>
  <c r="Z594" i="15"/>
  <c r="Z595" i="15"/>
  <c r="Z596" i="15"/>
  <c r="Z597" i="15"/>
  <c r="Z598" i="15"/>
  <c r="Z599" i="15"/>
  <c r="Z600" i="15"/>
  <c r="Z601" i="15"/>
  <c r="Z602" i="15"/>
  <c r="Z603" i="15"/>
  <c r="Z604" i="15"/>
  <c r="Z605" i="15"/>
  <c r="Z606" i="15"/>
  <c r="Z607" i="15"/>
  <c r="Z608" i="15"/>
  <c r="Z609" i="15"/>
  <c r="Z610" i="15"/>
  <c r="Z611" i="15"/>
  <c r="Z612" i="15"/>
  <c r="Z613" i="15"/>
  <c r="Z614" i="15"/>
  <c r="Z615" i="15"/>
  <c r="Z616" i="15"/>
  <c r="Z617" i="15"/>
  <c r="Z618" i="15"/>
  <c r="Z619" i="15"/>
  <c r="Z620" i="15"/>
  <c r="Z621" i="15"/>
  <c r="Z622" i="15"/>
  <c r="Z623" i="15"/>
  <c r="Z624" i="15"/>
  <c r="Z625" i="15"/>
  <c r="Z626" i="15"/>
  <c r="Z627" i="15"/>
  <c r="Z628" i="15"/>
  <c r="Z629" i="15"/>
  <c r="Z630" i="15"/>
  <c r="Z631" i="15"/>
  <c r="Z632" i="15"/>
  <c r="Z633" i="15"/>
  <c r="Z634" i="15"/>
  <c r="Z635" i="15"/>
  <c r="Z636" i="15"/>
  <c r="Z637" i="15"/>
  <c r="Z638" i="15"/>
  <c r="Z639" i="15"/>
  <c r="Z640" i="15"/>
  <c r="Z641" i="15"/>
  <c r="Z642" i="15"/>
  <c r="Z643" i="15"/>
  <c r="Z644" i="15"/>
  <c r="Z645" i="15"/>
  <c r="Z646" i="15"/>
  <c r="Z647" i="15"/>
  <c r="Z648" i="15"/>
  <c r="Z649" i="15"/>
  <c r="Z650" i="15"/>
  <c r="Z651" i="15"/>
  <c r="Z652" i="15"/>
  <c r="Z653" i="15"/>
  <c r="Z654" i="15"/>
  <c r="Z655" i="15"/>
  <c r="Z656" i="15"/>
  <c r="Z657" i="15"/>
  <c r="Z658" i="15"/>
  <c r="Z659" i="15"/>
  <c r="Z660" i="15"/>
  <c r="Z661" i="15"/>
  <c r="Z662" i="15"/>
  <c r="Z663" i="15"/>
  <c r="Z664" i="15"/>
  <c r="Z665" i="15"/>
  <c r="Z666" i="15"/>
  <c r="Z667" i="15"/>
  <c r="Z668" i="15"/>
  <c r="Z669" i="15"/>
  <c r="Z670" i="15"/>
  <c r="Z671" i="15"/>
  <c r="Z672" i="15"/>
  <c r="Z673" i="15"/>
  <c r="Z674" i="15"/>
  <c r="Z675" i="15"/>
  <c r="Z676" i="15"/>
  <c r="Z677" i="15"/>
  <c r="Z678" i="15"/>
  <c r="Z679" i="15"/>
  <c r="Z680" i="15"/>
  <c r="Z681" i="15"/>
  <c r="Z682" i="15"/>
  <c r="Z683" i="15"/>
  <c r="Z684" i="15"/>
  <c r="Z685" i="15"/>
  <c r="Z686" i="15"/>
  <c r="Z687" i="15"/>
  <c r="Z688" i="15"/>
  <c r="Z689" i="15"/>
  <c r="Z690" i="15"/>
  <c r="Z691" i="15"/>
  <c r="Z692" i="15"/>
  <c r="Z693" i="15"/>
  <c r="Z694" i="15"/>
  <c r="Z695" i="15"/>
  <c r="Z696" i="15"/>
  <c r="Z697" i="15"/>
  <c r="Z698" i="15"/>
  <c r="Z699" i="15"/>
  <c r="Z700" i="15"/>
  <c r="Z701" i="15"/>
  <c r="Z702" i="15"/>
  <c r="Z703" i="15"/>
  <c r="Z704" i="15"/>
  <c r="Z705" i="15"/>
  <c r="Z706" i="15"/>
  <c r="Z707" i="15"/>
  <c r="Z708" i="15"/>
  <c r="Z709" i="15"/>
  <c r="Z710" i="15"/>
  <c r="Z711" i="15"/>
  <c r="Z712" i="15"/>
  <c r="Z713" i="15"/>
  <c r="Z714" i="15"/>
  <c r="Z715" i="15"/>
  <c r="Z716" i="15"/>
  <c r="Z717" i="15"/>
  <c r="Z718" i="15"/>
  <c r="Z719" i="15"/>
  <c r="Z720" i="15"/>
  <c r="Z721" i="15"/>
  <c r="Z722" i="15"/>
  <c r="Z723" i="15"/>
  <c r="Z724" i="15"/>
  <c r="Z725" i="15"/>
  <c r="Z726" i="15"/>
  <c r="Z727" i="15"/>
  <c r="Z728" i="15"/>
  <c r="Z729" i="15"/>
  <c r="Z730" i="15"/>
  <c r="Z731" i="15"/>
  <c r="Z732" i="15"/>
  <c r="Z733" i="15"/>
  <c r="Z734" i="15"/>
  <c r="Z735" i="15"/>
  <c r="Z736" i="15"/>
  <c r="Z737" i="15"/>
  <c r="Z738" i="15"/>
  <c r="Z739" i="15"/>
  <c r="Z740" i="15"/>
  <c r="Z741" i="15"/>
  <c r="Z742" i="15"/>
  <c r="Z743" i="15"/>
  <c r="Z744" i="15"/>
  <c r="Z745" i="15"/>
  <c r="Z746" i="15"/>
  <c r="Z747" i="15"/>
  <c r="Z748" i="15"/>
  <c r="Z749" i="15"/>
  <c r="Z750" i="15"/>
  <c r="Z751" i="15"/>
  <c r="Z752" i="15"/>
  <c r="Z753" i="15"/>
  <c r="Z754" i="15"/>
  <c r="Z755" i="15"/>
  <c r="Z756" i="15"/>
  <c r="Z757" i="15"/>
  <c r="Z758" i="15"/>
  <c r="Z759" i="15"/>
  <c r="Z760" i="15"/>
  <c r="Z761" i="15"/>
  <c r="Z762" i="15"/>
  <c r="Z763" i="15"/>
  <c r="Z764" i="15"/>
  <c r="Z765" i="15"/>
  <c r="Z766" i="15"/>
  <c r="Z767" i="15"/>
  <c r="Z768" i="15"/>
  <c r="Z769" i="15"/>
  <c r="Z770" i="15"/>
  <c r="Z771" i="15"/>
  <c r="Z772" i="15"/>
  <c r="Z773" i="15"/>
  <c r="Z774" i="15"/>
  <c r="Z775" i="15"/>
  <c r="Z776" i="15"/>
  <c r="Z777" i="15"/>
  <c r="Z778" i="15"/>
  <c r="Z779" i="15"/>
  <c r="Z780" i="15"/>
  <c r="Z781" i="15"/>
  <c r="Z782" i="15"/>
  <c r="Z783" i="15"/>
  <c r="Z784" i="15"/>
  <c r="Z785" i="15"/>
  <c r="Z786" i="15"/>
  <c r="Z787" i="15"/>
  <c r="Z788" i="15"/>
  <c r="Z789" i="15"/>
  <c r="Z790" i="15"/>
  <c r="Z791" i="15"/>
  <c r="Z792" i="15"/>
  <c r="Z793" i="15"/>
  <c r="Z794" i="15"/>
  <c r="Z795" i="15"/>
  <c r="Z796" i="15"/>
  <c r="Z797" i="15"/>
  <c r="Z798" i="15"/>
  <c r="Z799" i="15"/>
  <c r="Z800" i="15"/>
  <c r="Z801" i="15"/>
  <c r="Z802" i="15"/>
  <c r="Z803" i="15"/>
  <c r="Z804" i="15"/>
  <c r="Z805" i="15"/>
  <c r="Z806" i="15"/>
  <c r="Z807" i="15"/>
  <c r="Z808" i="15"/>
  <c r="Z809" i="15"/>
  <c r="Z810" i="15"/>
  <c r="Z811" i="15"/>
  <c r="Z812" i="15"/>
  <c r="Z813" i="15"/>
  <c r="Z814" i="15"/>
  <c r="Z815" i="15"/>
  <c r="Z816" i="15"/>
  <c r="Z817" i="15"/>
  <c r="Z818" i="15"/>
  <c r="Z819" i="15"/>
  <c r="Z820" i="15"/>
  <c r="Z821" i="15"/>
  <c r="Z822" i="15"/>
  <c r="Z823" i="15"/>
  <c r="Z824" i="15"/>
  <c r="Z825" i="15"/>
  <c r="Z826" i="15"/>
  <c r="Z827" i="15"/>
  <c r="Z828" i="15"/>
  <c r="Z829" i="15"/>
  <c r="Z830" i="15"/>
  <c r="Z831" i="15"/>
  <c r="Z832" i="15"/>
  <c r="Z833" i="15"/>
  <c r="Z834" i="15"/>
  <c r="Z835" i="15"/>
  <c r="Z836" i="15"/>
  <c r="Z837" i="15"/>
  <c r="Z838" i="15"/>
  <c r="Z839" i="15"/>
  <c r="Z840" i="15"/>
  <c r="Z841" i="15"/>
  <c r="Z842" i="15"/>
  <c r="Z843" i="15"/>
  <c r="Z844" i="15"/>
  <c r="Z845" i="15"/>
  <c r="Z846" i="15"/>
  <c r="Z847" i="15"/>
  <c r="Z848" i="15"/>
  <c r="Z849" i="15"/>
  <c r="Z850" i="15"/>
  <c r="Z851" i="15"/>
  <c r="Z852" i="15"/>
  <c r="Z853" i="15"/>
  <c r="Z854" i="15"/>
  <c r="Z855" i="15"/>
  <c r="Z856" i="15"/>
  <c r="Z857" i="15"/>
  <c r="Z858" i="15"/>
  <c r="Z859" i="15"/>
  <c r="Z860" i="15"/>
  <c r="Z861" i="15"/>
  <c r="Z862" i="15"/>
  <c r="Z863" i="15"/>
  <c r="Z864" i="15"/>
  <c r="Z865" i="15"/>
  <c r="Z866" i="15"/>
  <c r="Z867" i="15"/>
  <c r="Z868" i="15"/>
  <c r="Z869" i="15"/>
  <c r="Z870" i="15"/>
  <c r="Z871" i="15"/>
  <c r="Z872" i="15"/>
  <c r="Z873" i="15"/>
  <c r="Z874" i="15"/>
  <c r="Z875" i="15"/>
  <c r="Z876" i="15"/>
  <c r="Z877" i="15"/>
  <c r="Z878" i="15"/>
  <c r="Z879" i="15"/>
  <c r="Z880" i="15"/>
  <c r="Z881" i="15"/>
  <c r="Z882" i="15"/>
  <c r="Z883" i="15"/>
  <c r="Z884" i="15"/>
  <c r="Z885" i="15"/>
  <c r="Z886" i="15"/>
  <c r="Z887" i="15"/>
  <c r="Z888" i="15"/>
  <c r="Z889" i="15"/>
  <c r="Z890" i="15"/>
  <c r="Z891" i="15"/>
  <c r="Z892" i="15"/>
  <c r="Z893" i="15"/>
  <c r="Z894" i="15"/>
  <c r="Z895" i="15"/>
  <c r="Z896" i="15"/>
  <c r="Z897" i="15"/>
  <c r="Z898" i="15"/>
  <c r="Z899" i="15"/>
  <c r="Z900" i="15"/>
  <c r="Z901" i="15"/>
  <c r="Z902" i="15"/>
  <c r="Z903" i="15"/>
  <c r="Z904" i="15"/>
  <c r="Z905" i="15"/>
  <c r="Z906" i="15"/>
  <c r="Z907" i="15"/>
  <c r="Z908" i="15"/>
  <c r="Z909" i="15"/>
  <c r="Z910" i="15"/>
  <c r="Z911" i="15"/>
  <c r="Z912" i="15"/>
  <c r="Z913" i="15"/>
  <c r="Z914" i="15"/>
  <c r="Z915" i="15"/>
  <c r="Z916" i="15"/>
  <c r="Z917" i="15"/>
  <c r="Z918" i="15"/>
  <c r="Z919" i="15"/>
  <c r="Z920" i="15"/>
  <c r="Z921" i="15"/>
  <c r="Z922" i="15"/>
  <c r="Z923" i="15"/>
  <c r="Z924" i="15"/>
  <c r="Z925" i="15"/>
  <c r="Z926" i="15"/>
  <c r="Z927" i="15"/>
  <c r="Z928" i="15"/>
  <c r="Z929" i="15"/>
  <c r="Z930" i="15"/>
  <c r="Z931" i="15"/>
  <c r="Z932" i="15"/>
  <c r="Z933" i="15"/>
  <c r="Z934" i="15"/>
  <c r="Z935" i="15"/>
  <c r="Z936" i="15"/>
  <c r="Z937" i="15"/>
  <c r="Z938" i="15"/>
  <c r="Z10" i="15"/>
  <c r="AD939" i="15"/>
  <c r="AC939" i="15"/>
  <c r="AB939" i="15"/>
  <c r="M10" i="18" l="1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370" i="18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5" i="18"/>
  <c r="M446" i="18"/>
  <c r="M447" i="18"/>
  <c r="M448" i="18"/>
  <c r="M449" i="18"/>
  <c r="M450" i="18"/>
  <c r="M451" i="18"/>
  <c r="M452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476" i="18"/>
  <c r="M477" i="18"/>
  <c r="M478" i="18"/>
  <c r="M479" i="18"/>
  <c r="M480" i="18"/>
  <c r="M481" i="18"/>
  <c r="M482" i="18"/>
  <c r="M483" i="18"/>
  <c r="M484" i="18"/>
  <c r="M485" i="18"/>
  <c r="M486" i="18"/>
  <c r="M487" i="18"/>
  <c r="M488" i="18"/>
  <c r="M489" i="18"/>
  <c r="M490" i="18"/>
  <c r="M491" i="18"/>
  <c r="M492" i="18"/>
  <c r="M493" i="18"/>
  <c r="M494" i="18"/>
  <c r="M495" i="18"/>
  <c r="M496" i="18"/>
  <c r="M497" i="18"/>
  <c r="M498" i="18"/>
  <c r="M499" i="18"/>
  <c r="M500" i="18"/>
  <c r="M501" i="18"/>
  <c r="M502" i="18"/>
  <c r="M503" i="18"/>
  <c r="M504" i="18"/>
  <c r="M505" i="18"/>
  <c r="M506" i="18"/>
  <c r="M507" i="18"/>
  <c r="M508" i="18"/>
  <c r="M509" i="18"/>
  <c r="M510" i="18"/>
  <c r="M511" i="18"/>
  <c r="M512" i="18"/>
  <c r="M513" i="18"/>
  <c r="M514" i="18"/>
  <c r="M515" i="18"/>
  <c r="M516" i="18"/>
  <c r="M517" i="18"/>
  <c r="M518" i="18"/>
  <c r="M519" i="18"/>
  <c r="M520" i="18"/>
  <c r="M521" i="18"/>
  <c r="M522" i="18"/>
  <c r="M523" i="18"/>
  <c r="M524" i="18"/>
  <c r="M525" i="18"/>
  <c r="M526" i="18"/>
  <c r="M527" i="18"/>
  <c r="M528" i="18"/>
  <c r="M529" i="18"/>
  <c r="M530" i="18"/>
  <c r="M531" i="18"/>
  <c r="M532" i="18"/>
  <c r="M533" i="18"/>
  <c r="M534" i="18"/>
  <c r="M535" i="18"/>
  <c r="M536" i="18"/>
  <c r="M537" i="18"/>
  <c r="M538" i="18"/>
  <c r="M539" i="18"/>
  <c r="M540" i="18"/>
  <c r="M541" i="18"/>
  <c r="M542" i="18"/>
  <c r="M543" i="18"/>
  <c r="M544" i="18"/>
  <c r="M545" i="18"/>
  <c r="M546" i="18"/>
  <c r="M547" i="18"/>
  <c r="M548" i="18"/>
  <c r="M549" i="18"/>
  <c r="M550" i="18"/>
  <c r="M551" i="18"/>
  <c r="M552" i="18"/>
  <c r="M553" i="18"/>
  <c r="M554" i="18"/>
  <c r="M555" i="18"/>
  <c r="M556" i="18"/>
  <c r="M557" i="18"/>
  <c r="M558" i="18"/>
  <c r="M559" i="18"/>
  <c r="M560" i="18"/>
  <c r="M561" i="18"/>
  <c r="M562" i="18"/>
  <c r="M563" i="18"/>
  <c r="M564" i="18"/>
  <c r="M565" i="18"/>
  <c r="M566" i="18"/>
  <c r="M567" i="18"/>
  <c r="M568" i="18"/>
  <c r="M569" i="18"/>
  <c r="M570" i="18"/>
  <c r="M571" i="18"/>
  <c r="M572" i="18"/>
  <c r="M573" i="18"/>
  <c r="M574" i="18"/>
  <c r="M575" i="18"/>
  <c r="M576" i="18"/>
  <c r="M577" i="18"/>
  <c r="M578" i="18"/>
  <c r="M579" i="18"/>
  <c r="M580" i="18"/>
  <c r="M581" i="18"/>
  <c r="M582" i="18"/>
  <c r="M583" i="18"/>
  <c r="M584" i="18"/>
  <c r="M585" i="18"/>
  <c r="M586" i="18"/>
  <c r="M587" i="18"/>
  <c r="M588" i="18"/>
  <c r="M589" i="18"/>
  <c r="M590" i="18"/>
  <c r="M591" i="18"/>
  <c r="M592" i="18"/>
  <c r="M593" i="18"/>
  <c r="M594" i="18"/>
  <c r="M595" i="18"/>
  <c r="M596" i="18"/>
  <c r="M597" i="18"/>
  <c r="M598" i="18"/>
  <c r="M599" i="18"/>
  <c r="M600" i="18"/>
  <c r="M601" i="18"/>
  <c r="M602" i="18"/>
  <c r="M603" i="18"/>
  <c r="M604" i="18"/>
  <c r="M605" i="18"/>
  <c r="M606" i="18"/>
  <c r="M607" i="18"/>
  <c r="M608" i="18"/>
  <c r="M609" i="18"/>
  <c r="M610" i="18"/>
  <c r="M611" i="18"/>
  <c r="M612" i="18"/>
  <c r="M613" i="18"/>
  <c r="M614" i="18"/>
  <c r="M615" i="18"/>
  <c r="M616" i="18"/>
  <c r="M617" i="18"/>
  <c r="M618" i="18"/>
  <c r="M619" i="18"/>
  <c r="M620" i="18"/>
  <c r="M621" i="18"/>
  <c r="M622" i="18"/>
  <c r="M623" i="18"/>
  <c r="M624" i="18"/>
  <c r="M625" i="18"/>
  <c r="M626" i="18"/>
  <c r="M627" i="18"/>
  <c r="M628" i="18"/>
  <c r="M629" i="18"/>
  <c r="M630" i="18"/>
  <c r="M631" i="18"/>
  <c r="M632" i="18"/>
  <c r="M633" i="18"/>
  <c r="M634" i="18"/>
  <c r="M635" i="18"/>
  <c r="M636" i="18"/>
  <c r="M637" i="18"/>
  <c r="M638" i="18"/>
  <c r="M639" i="18"/>
  <c r="M640" i="18"/>
  <c r="M641" i="18"/>
  <c r="M642" i="18"/>
  <c r="M643" i="18"/>
  <c r="M644" i="18"/>
  <c r="M645" i="18"/>
  <c r="M646" i="18"/>
  <c r="M647" i="18"/>
  <c r="M648" i="18"/>
  <c r="M649" i="18"/>
  <c r="M650" i="18"/>
  <c r="M651" i="18"/>
  <c r="M652" i="18"/>
  <c r="M653" i="18"/>
  <c r="M654" i="18"/>
  <c r="M655" i="18"/>
  <c r="M656" i="18"/>
  <c r="M657" i="18"/>
  <c r="M658" i="18"/>
  <c r="M659" i="18"/>
  <c r="M660" i="18"/>
  <c r="M661" i="18"/>
  <c r="M662" i="18"/>
  <c r="M663" i="18"/>
  <c r="M664" i="18"/>
  <c r="M665" i="18"/>
  <c r="M666" i="18"/>
  <c r="M667" i="18"/>
  <c r="M668" i="18"/>
  <c r="M669" i="18"/>
  <c r="M670" i="18"/>
  <c r="M671" i="18"/>
  <c r="M672" i="18"/>
  <c r="M673" i="18"/>
  <c r="M674" i="18"/>
  <c r="M675" i="18"/>
  <c r="M676" i="18"/>
  <c r="M677" i="18"/>
  <c r="M678" i="18"/>
  <c r="M679" i="18"/>
  <c r="M680" i="18"/>
  <c r="M681" i="18"/>
  <c r="M682" i="18"/>
  <c r="M683" i="18"/>
  <c r="M684" i="18"/>
  <c r="M685" i="18"/>
  <c r="M686" i="18"/>
  <c r="M687" i="18"/>
  <c r="M688" i="18"/>
  <c r="M689" i="18"/>
  <c r="M690" i="18"/>
  <c r="M691" i="18"/>
  <c r="M692" i="18"/>
  <c r="M693" i="18"/>
  <c r="M694" i="18"/>
  <c r="M695" i="18"/>
  <c r="M696" i="18"/>
  <c r="M697" i="18"/>
  <c r="M698" i="18"/>
  <c r="M699" i="18"/>
  <c r="M700" i="18"/>
  <c r="M701" i="18"/>
  <c r="M702" i="18"/>
  <c r="M703" i="18"/>
  <c r="M704" i="18"/>
  <c r="M705" i="18"/>
  <c r="M706" i="18"/>
  <c r="M707" i="18"/>
  <c r="M708" i="18"/>
  <c r="M709" i="18"/>
  <c r="M710" i="18"/>
  <c r="M711" i="18"/>
  <c r="M712" i="18"/>
  <c r="M713" i="18"/>
  <c r="M714" i="18"/>
  <c r="M715" i="18"/>
  <c r="M716" i="18"/>
  <c r="M717" i="18"/>
  <c r="M718" i="18"/>
  <c r="M719" i="18"/>
  <c r="M720" i="18"/>
  <c r="M721" i="18"/>
  <c r="M722" i="18"/>
  <c r="M723" i="18"/>
  <c r="M724" i="18"/>
  <c r="M725" i="18"/>
  <c r="M726" i="18"/>
  <c r="M727" i="18"/>
  <c r="M728" i="18"/>
  <c r="M729" i="18"/>
  <c r="M730" i="18"/>
  <c r="M731" i="18"/>
  <c r="M732" i="18"/>
  <c r="M733" i="18"/>
  <c r="M734" i="18"/>
  <c r="M735" i="18"/>
  <c r="M736" i="18"/>
  <c r="M737" i="18"/>
  <c r="M738" i="18"/>
  <c r="M739" i="18"/>
  <c r="M740" i="18"/>
  <c r="M741" i="18"/>
  <c r="M742" i="18"/>
  <c r="M743" i="18"/>
  <c r="M744" i="18"/>
  <c r="M745" i="18"/>
  <c r="M746" i="18"/>
  <c r="M747" i="18"/>
  <c r="M748" i="18"/>
  <c r="M749" i="18"/>
  <c r="M750" i="18"/>
  <c r="M751" i="18"/>
  <c r="M752" i="18"/>
  <c r="M753" i="18"/>
  <c r="M754" i="18"/>
  <c r="M755" i="18"/>
  <c r="M756" i="18"/>
  <c r="M757" i="18"/>
  <c r="M758" i="18"/>
  <c r="M759" i="18"/>
  <c r="M760" i="18"/>
  <c r="M761" i="18"/>
  <c r="M762" i="18"/>
  <c r="M763" i="18"/>
  <c r="M764" i="18"/>
  <c r="M765" i="18"/>
  <c r="M766" i="18"/>
  <c r="M767" i="18"/>
  <c r="M768" i="18"/>
  <c r="M769" i="18"/>
  <c r="M770" i="18"/>
  <c r="M771" i="18"/>
  <c r="M772" i="18"/>
  <c r="M773" i="18"/>
  <c r="M774" i="18"/>
  <c r="M775" i="18"/>
  <c r="M776" i="18"/>
  <c r="M777" i="18"/>
  <c r="M778" i="18"/>
  <c r="M779" i="18"/>
  <c r="M780" i="18"/>
  <c r="M781" i="18"/>
  <c r="M782" i="18"/>
  <c r="M783" i="18"/>
  <c r="M784" i="18"/>
  <c r="M785" i="18"/>
  <c r="M786" i="18"/>
  <c r="M787" i="18"/>
  <c r="M788" i="18"/>
  <c r="M789" i="18"/>
  <c r="M790" i="18"/>
  <c r="M791" i="18"/>
  <c r="M792" i="18"/>
  <c r="M793" i="18"/>
  <c r="M794" i="18"/>
  <c r="M795" i="18"/>
  <c r="M796" i="18"/>
  <c r="M797" i="18"/>
  <c r="M798" i="18"/>
  <c r="M799" i="18"/>
  <c r="M800" i="18"/>
  <c r="M801" i="18"/>
  <c r="M802" i="18"/>
  <c r="M803" i="18"/>
  <c r="M804" i="18"/>
  <c r="M805" i="18"/>
  <c r="M806" i="18"/>
  <c r="M807" i="18"/>
  <c r="M808" i="18"/>
  <c r="M809" i="18"/>
  <c r="M810" i="18"/>
  <c r="M811" i="18"/>
  <c r="M812" i="18"/>
  <c r="M813" i="18"/>
  <c r="M814" i="18"/>
  <c r="M815" i="18"/>
  <c r="M816" i="18"/>
  <c r="M817" i="18"/>
  <c r="M818" i="18"/>
  <c r="M819" i="18"/>
  <c r="M820" i="18"/>
  <c r="M821" i="18"/>
  <c r="M822" i="18"/>
  <c r="M823" i="18"/>
  <c r="M824" i="18"/>
  <c r="M825" i="18"/>
  <c r="M826" i="18"/>
  <c r="M827" i="18"/>
  <c r="M828" i="18"/>
  <c r="M829" i="18"/>
  <c r="M830" i="18"/>
  <c r="M831" i="18"/>
  <c r="M832" i="18"/>
  <c r="M833" i="18"/>
  <c r="M834" i="18"/>
  <c r="M835" i="18"/>
  <c r="M836" i="18"/>
  <c r="M837" i="18"/>
  <c r="M838" i="18"/>
  <c r="M839" i="18"/>
  <c r="M840" i="18"/>
  <c r="M841" i="18"/>
  <c r="M842" i="18"/>
  <c r="M843" i="18"/>
  <c r="M844" i="18"/>
  <c r="M845" i="18"/>
  <c r="M846" i="18"/>
  <c r="M847" i="18"/>
  <c r="M848" i="18"/>
  <c r="M849" i="18"/>
  <c r="M850" i="18"/>
  <c r="M851" i="18"/>
  <c r="M852" i="18"/>
  <c r="M853" i="18"/>
  <c r="M854" i="18"/>
  <c r="M855" i="18"/>
  <c r="M856" i="18"/>
  <c r="M857" i="18"/>
  <c r="M858" i="18"/>
  <c r="M859" i="18"/>
  <c r="M860" i="18"/>
  <c r="M861" i="18"/>
  <c r="M862" i="18"/>
  <c r="M863" i="18"/>
  <c r="M864" i="18"/>
  <c r="M865" i="18"/>
  <c r="M866" i="18"/>
  <c r="M867" i="18"/>
  <c r="M868" i="18"/>
  <c r="M869" i="18"/>
  <c r="M870" i="18"/>
  <c r="M871" i="18"/>
  <c r="M872" i="18"/>
  <c r="M873" i="18"/>
  <c r="M874" i="18"/>
  <c r="M875" i="18"/>
  <c r="M876" i="18"/>
  <c r="M877" i="18"/>
  <c r="M878" i="18"/>
  <c r="M879" i="18"/>
  <c r="M880" i="18"/>
  <c r="M881" i="18"/>
  <c r="M882" i="18"/>
  <c r="M883" i="18"/>
  <c r="M884" i="18"/>
  <c r="M885" i="18"/>
  <c r="M886" i="18"/>
  <c r="M887" i="18"/>
  <c r="M888" i="18"/>
  <c r="M889" i="18"/>
  <c r="M890" i="18"/>
  <c r="M891" i="18"/>
  <c r="M892" i="18"/>
  <c r="M893" i="18"/>
  <c r="M894" i="18"/>
  <c r="M895" i="18"/>
  <c r="M896" i="18"/>
  <c r="M897" i="18"/>
  <c r="M898" i="18"/>
  <c r="M899" i="18"/>
  <c r="M900" i="18"/>
  <c r="M901" i="18"/>
  <c r="M902" i="18"/>
  <c r="M903" i="18"/>
  <c r="M904" i="18"/>
  <c r="M905" i="18"/>
  <c r="M906" i="18"/>
  <c r="M907" i="18"/>
  <c r="M908" i="18"/>
  <c r="M909" i="18"/>
  <c r="M910" i="18"/>
  <c r="M911" i="18"/>
  <c r="M912" i="18"/>
  <c r="M913" i="18"/>
  <c r="M914" i="18"/>
  <c r="M915" i="18"/>
  <c r="M916" i="18"/>
  <c r="M917" i="18"/>
  <c r="M918" i="18"/>
  <c r="M919" i="18"/>
  <c r="M920" i="18"/>
  <c r="M921" i="18"/>
  <c r="M922" i="18"/>
  <c r="M923" i="18"/>
  <c r="M924" i="18"/>
  <c r="M925" i="18"/>
  <c r="M926" i="18"/>
  <c r="M927" i="18"/>
  <c r="M928" i="18"/>
  <c r="M929" i="18"/>
  <c r="M930" i="18"/>
  <c r="M931" i="18"/>
  <c r="M932" i="18"/>
  <c r="M933" i="18"/>
  <c r="M934" i="18"/>
  <c r="M935" i="18"/>
  <c r="M936" i="18"/>
  <c r="M937" i="18"/>
  <c r="M938" i="18"/>
  <c r="O11" i="18"/>
  <c r="Q11" i="18"/>
  <c r="R11" i="18"/>
  <c r="S11" i="18" s="1"/>
  <c r="O12" i="18"/>
  <c r="Q12" i="18"/>
  <c r="R12" i="18"/>
  <c r="S12" i="18" s="1"/>
  <c r="O13" i="18"/>
  <c r="Q13" i="18"/>
  <c r="R13" i="18"/>
  <c r="S13" i="18" s="1"/>
  <c r="O14" i="18"/>
  <c r="Q14" i="18"/>
  <c r="R14" i="18"/>
  <c r="S14" i="18" s="1"/>
  <c r="O15" i="18"/>
  <c r="Q15" i="18"/>
  <c r="R15" i="18"/>
  <c r="S15" i="18" s="1"/>
  <c r="O16" i="18"/>
  <c r="Q16" i="18"/>
  <c r="R16" i="18"/>
  <c r="S16" i="18" s="1"/>
  <c r="O17" i="18"/>
  <c r="Q17" i="18"/>
  <c r="R17" i="18"/>
  <c r="S17" i="18" s="1"/>
  <c r="O18" i="18"/>
  <c r="Q18" i="18"/>
  <c r="R18" i="18"/>
  <c r="S18" i="18" s="1"/>
  <c r="O19" i="18"/>
  <c r="Q19" i="18"/>
  <c r="R19" i="18"/>
  <c r="S19" i="18" s="1"/>
  <c r="O20" i="18"/>
  <c r="Q20" i="18"/>
  <c r="R20" i="18"/>
  <c r="S20" i="18" s="1"/>
  <c r="O21" i="18"/>
  <c r="Q21" i="18"/>
  <c r="R21" i="18"/>
  <c r="S21" i="18" s="1"/>
  <c r="O22" i="18"/>
  <c r="Q22" i="18"/>
  <c r="R22" i="18"/>
  <c r="S22" i="18" s="1"/>
  <c r="O23" i="18"/>
  <c r="Q23" i="18"/>
  <c r="R23" i="18"/>
  <c r="S23" i="18" s="1"/>
  <c r="O24" i="18"/>
  <c r="Q24" i="18"/>
  <c r="R24" i="18"/>
  <c r="S24" i="18" s="1"/>
  <c r="O25" i="18"/>
  <c r="Q25" i="18"/>
  <c r="R25" i="18"/>
  <c r="S25" i="18" s="1"/>
  <c r="O26" i="18"/>
  <c r="Q26" i="18"/>
  <c r="R26" i="18"/>
  <c r="S26" i="18" s="1"/>
  <c r="O27" i="18"/>
  <c r="Q27" i="18"/>
  <c r="R27" i="18"/>
  <c r="S27" i="18" s="1"/>
  <c r="O28" i="18"/>
  <c r="Q28" i="18"/>
  <c r="R28" i="18"/>
  <c r="S28" i="18" s="1"/>
  <c r="O29" i="18"/>
  <c r="Q29" i="18"/>
  <c r="R29" i="18"/>
  <c r="S29" i="18" s="1"/>
  <c r="O30" i="18"/>
  <c r="Q30" i="18"/>
  <c r="R30" i="18"/>
  <c r="S30" i="18" s="1"/>
  <c r="O31" i="18"/>
  <c r="Q31" i="18"/>
  <c r="R31" i="18"/>
  <c r="S31" i="18" s="1"/>
  <c r="O32" i="18"/>
  <c r="Q32" i="18"/>
  <c r="R32" i="18"/>
  <c r="S32" i="18" s="1"/>
  <c r="O33" i="18"/>
  <c r="Q33" i="18"/>
  <c r="R33" i="18"/>
  <c r="S33" i="18" s="1"/>
  <c r="O34" i="18"/>
  <c r="Q34" i="18"/>
  <c r="R34" i="18"/>
  <c r="S34" i="18" s="1"/>
  <c r="O35" i="18"/>
  <c r="Q35" i="18"/>
  <c r="R35" i="18"/>
  <c r="S35" i="18" s="1"/>
  <c r="O36" i="18"/>
  <c r="Q36" i="18"/>
  <c r="R36" i="18"/>
  <c r="S36" i="18" s="1"/>
  <c r="O37" i="18"/>
  <c r="Q37" i="18"/>
  <c r="R37" i="18"/>
  <c r="S37" i="18" s="1"/>
  <c r="O38" i="18"/>
  <c r="Q38" i="18"/>
  <c r="R38" i="18"/>
  <c r="S38" i="18" s="1"/>
  <c r="O39" i="18"/>
  <c r="Q39" i="18"/>
  <c r="R39" i="18"/>
  <c r="S39" i="18" s="1"/>
  <c r="O40" i="18"/>
  <c r="Q40" i="18"/>
  <c r="R40" i="18"/>
  <c r="S40" i="18" s="1"/>
  <c r="O41" i="18"/>
  <c r="Q41" i="18"/>
  <c r="R41" i="18"/>
  <c r="S41" i="18" s="1"/>
  <c r="O42" i="18"/>
  <c r="Q42" i="18"/>
  <c r="R42" i="18"/>
  <c r="S42" i="18" s="1"/>
  <c r="O43" i="18"/>
  <c r="Q43" i="18"/>
  <c r="R43" i="18"/>
  <c r="S43" i="18" s="1"/>
  <c r="O44" i="18"/>
  <c r="Q44" i="18"/>
  <c r="R44" i="18"/>
  <c r="S44" i="18" s="1"/>
  <c r="O45" i="18"/>
  <c r="Q45" i="18"/>
  <c r="R45" i="18"/>
  <c r="S45" i="18" s="1"/>
  <c r="O46" i="18"/>
  <c r="Q46" i="18"/>
  <c r="R46" i="18"/>
  <c r="S46" i="18" s="1"/>
  <c r="O47" i="18"/>
  <c r="Q47" i="18"/>
  <c r="R47" i="18"/>
  <c r="S47" i="18" s="1"/>
  <c r="O48" i="18"/>
  <c r="Q48" i="18"/>
  <c r="R48" i="18"/>
  <c r="S48" i="18" s="1"/>
  <c r="O49" i="18"/>
  <c r="Q49" i="18"/>
  <c r="R49" i="18"/>
  <c r="S49" i="18" s="1"/>
  <c r="O50" i="18"/>
  <c r="Q50" i="18"/>
  <c r="R50" i="18"/>
  <c r="S50" i="18" s="1"/>
  <c r="O51" i="18"/>
  <c r="Q51" i="18"/>
  <c r="R51" i="18"/>
  <c r="S51" i="18" s="1"/>
  <c r="O52" i="18"/>
  <c r="Q52" i="18"/>
  <c r="R52" i="18"/>
  <c r="S52" i="18" s="1"/>
  <c r="O53" i="18"/>
  <c r="Q53" i="18"/>
  <c r="R53" i="18"/>
  <c r="S53" i="18" s="1"/>
  <c r="O54" i="18"/>
  <c r="Q54" i="18"/>
  <c r="R54" i="18"/>
  <c r="S54" i="18" s="1"/>
  <c r="O55" i="18"/>
  <c r="Q55" i="18"/>
  <c r="R55" i="18"/>
  <c r="S55" i="18" s="1"/>
  <c r="O56" i="18"/>
  <c r="Q56" i="18"/>
  <c r="R56" i="18"/>
  <c r="S56" i="18" s="1"/>
  <c r="O57" i="18"/>
  <c r="Q57" i="18"/>
  <c r="R57" i="18"/>
  <c r="S57" i="18" s="1"/>
  <c r="O58" i="18"/>
  <c r="Q58" i="18"/>
  <c r="R58" i="18"/>
  <c r="S58" i="18" s="1"/>
  <c r="O59" i="18"/>
  <c r="Q59" i="18"/>
  <c r="R59" i="18"/>
  <c r="S59" i="18" s="1"/>
  <c r="O60" i="18"/>
  <c r="Q60" i="18"/>
  <c r="R60" i="18"/>
  <c r="S60" i="18" s="1"/>
  <c r="O61" i="18"/>
  <c r="Q61" i="18"/>
  <c r="R61" i="18"/>
  <c r="S61" i="18" s="1"/>
  <c r="O62" i="18"/>
  <c r="Q62" i="18"/>
  <c r="R62" i="18"/>
  <c r="S62" i="18" s="1"/>
  <c r="O63" i="18"/>
  <c r="Q63" i="18"/>
  <c r="R63" i="18"/>
  <c r="S63" i="18" s="1"/>
  <c r="O64" i="18"/>
  <c r="Q64" i="18"/>
  <c r="R64" i="18"/>
  <c r="S64" i="18" s="1"/>
  <c r="O65" i="18"/>
  <c r="Q65" i="18"/>
  <c r="R65" i="18"/>
  <c r="S65" i="18" s="1"/>
  <c r="O66" i="18"/>
  <c r="Q66" i="18"/>
  <c r="R66" i="18"/>
  <c r="S66" i="18" s="1"/>
  <c r="O67" i="18"/>
  <c r="Q67" i="18"/>
  <c r="R67" i="18"/>
  <c r="S67" i="18" s="1"/>
  <c r="O68" i="18"/>
  <c r="Q68" i="18"/>
  <c r="R68" i="18"/>
  <c r="S68" i="18" s="1"/>
  <c r="O69" i="18"/>
  <c r="Q69" i="18"/>
  <c r="R69" i="18"/>
  <c r="S69" i="18" s="1"/>
  <c r="O70" i="18"/>
  <c r="Q70" i="18"/>
  <c r="R70" i="18"/>
  <c r="S70" i="18" s="1"/>
  <c r="O71" i="18"/>
  <c r="Q71" i="18"/>
  <c r="R71" i="18"/>
  <c r="S71" i="18" s="1"/>
  <c r="O72" i="18"/>
  <c r="Q72" i="18"/>
  <c r="R72" i="18"/>
  <c r="S72" i="18" s="1"/>
  <c r="O73" i="18"/>
  <c r="Q73" i="18"/>
  <c r="R73" i="18"/>
  <c r="S73" i="18" s="1"/>
  <c r="O74" i="18"/>
  <c r="Q74" i="18"/>
  <c r="R74" i="18"/>
  <c r="S74" i="18" s="1"/>
  <c r="O75" i="18"/>
  <c r="Q75" i="18"/>
  <c r="R75" i="18"/>
  <c r="S75" i="18" s="1"/>
  <c r="O76" i="18"/>
  <c r="Q76" i="18"/>
  <c r="R76" i="18"/>
  <c r="S76" i="18" s="1"/>
  <c r="O77" i="18"/>
  <c r="Q77" i="18"/>
  <c r="R77" i="18"/>
  <c r="S77" i="18" s="1"/>
  <c r="O78" i="18"/>
  <c r="Q78" i="18"/>
  <c r="R78" i="18"/>
  <c r="S78" i="18" s="1"/>
  <c r="O79" i="18"/>
  <c r="Q79" i="18"/>
  <c r="R79" i="18"/>
  <c r="S79" i="18" s="1"/>
  <c r="O80" i="18"/>
  <c r="Q80" i="18"/>
  <c r="R80" i="18"/>
  <c r="S80" i="18" s="1"/>
  <c r="O81" i="18"/>
  <c r="Q81" i="18"/>
  <c r="R81" i="18"/>
  <c r="S81" i="18" s="1"/>
  <c r="O82" i="18"/>
  <c r="Q82" i="18"/>
  <c r="R82" i="18"/>
  <c r="S82" i="18" s="1"/>
  <c r="O83" i="18"/>
  <c r="Q83" i="18"/>
  <c r="R83" i="18"/>
  <c r="S83" i="18" s="1"/>
  <c r="O84" i="18"/>
  <c r="Q84" i="18"/>
  <c r="R84" i="18"/>
  <c r="S84" i="18" s="1"/>
  <c r="O85" i="18"/>
  <c r="Q85" i="18"/>
  <c r="R85" i="18"/>
  <c r="S85" i="18" s="1"/>
  <c r="O86" i="18"/>
  <c r="Q86" i="18"/>
  <c r="R86" i="18"/>
  <c r="S86" i="18" s="1"/>
  <c r="O87" i="18"/>
  <c r="Q87" i="18"/>
  <c r="R87" i="18"/>
  <c r="S87" i="18" s="1"/>
  <c r="O88" i="18"/>
  <c r="Q88" i="18"/>
  <c r="R88" i="18"/>
  <c r="S88" i="18" s="1"/>
  <c r="O89" i="18"/>
  <c r="Q89" i="18"/>
  <c r="R89" i="18"/>
  <c r="S89" i="18" s="1"/>
  <c r="O90" i="18"/>
  <c r="Q90" i="18"/>
  <c r="R90" i="18"/>
  <c r="S90" i="18" s="1"/>
  <c r="O91" i="18"/>
  <c r="Q91" i="18"/>
  <c r="R91" i="18"/>
  <c r="S91" i="18" s="1"/>
  <c r="O92" i="18"/>
  <c r="Q92" i="18"/>
  <c r="R92" i="18"/>
  <c r="S92" i="18" s="1"/>
  <c r="O93" i="18"/>
  <c r="Q93" i="18"/>
  <c r="R93" i="18"/>
  <c r="S93" i="18" s="1"/>
  <c r="O94" i="18"/>
  <c r="Q94" i="18"/>
  <c r="R94" i="18"/>
  <c r="S94" i="18" s="1"/>
  <c r="O95" i="18"/>
  <c r="Q95" i="18"/>
  <c r="R95" i="18"/>
  <c r="S95" i="18" s="1"/>
  <c r="O96" i="18"/>
  <c r="Q96" i="18"/>
  <c r="R96" i="18"/>
  <c r="S96" i="18" s="1"/>
  <c r="O97" i="18"/>
  <c r="Q97" i="18"/>
  <c r="R97" i="18"/>
  <c r="S97" i="18" s="1"/>
  <c r="O98" i="18"/>
  <c r="Q98" i="18"/>
  <c r="R98" i="18"/>
  <c r="S98" i="18" s="1"/>
  <c r="O99" i="18"/>
  <c r="Q99" i="18"/>
  <c r="R99" i="18"/>
  <c r="S99" i="18" s="1"/>
  <c r="O100" i="18"/>
  <c r="Q100" i="18"/>
  <c r="R100" i="18"/>
  <c r="S100" i="18" s="1"/>
  <c r="O101" i="18"/>
  <c r="Q101" i="18"/>
  <c r="R101" i="18"/>
  <c r="S101" i="18" s="1"/>
  <c r="O102" i="18"/>
  <c r="Q102" i="18"/>
  <c r="R102" i="18"/>
  <c r="S102" i="18" s="1"/>
  <c r="O103" i="18"/>
  <c r="Q103" i="18"/>
  <c r="R103" i="18"/>
  <c r="S103" i="18" s="1"/>
  <c r="O104" i="18"/>
  <c r="Q104" i="18"/>
  <c r="R104" i="18"/>
  <c r="S104" i="18" s="1"/>
  <c r="O105" i="18"/>
  <c r="Q105" i="18"/>
  <c r="R105" i="18"/>
  <c r="S105" i="18" s="1"/>
  <c r="O106" i="18"/>
  <c r="Q106" i="18"/>
  <c r="R106" i="18"/>
  <c r="S106" i="18" s="1"/>
  <c r="O107" i="18"/>
  <c r="Q107" i="18"/>
  <c r="R107" i="18"/>
  <c r="S107" i="18" s="1"/>
  <c r="O108" i="18"/>
  <c r="Q108" i="18"/>
  <c r="R108" i="18"/>
  <c r="S108" i="18" s="1"/>
  <c r="O109" i="18"/>
  <c r="Q109" i="18"/>
  <c r="R109" i="18"/>
  <c r="S109" i="18" s="1"/>
  <c r="O110" i="18"/>
  <c r="Q110" i="18"/>
  <c r="R110" i="18"/>
  <c r="S110" i="18" s="1"/>
  <c r="O111" i="18"/>
  <c r="Q111" i="18"/>
  <c r="R111" i="18"/>
  <c r="S111" i="18" s="1"/>
  <c r="O112" i="18"/>
  <c r="Q112" i="18"/>
  <c r="R112" i="18"/>
  <c r="S112" i="18" s="1"/>
  <c r="O113" i="18"/>
  <c r="Q113" i="18"/>
  <c r="R113" i="18"/>
  <c r="S113" i="18" s="1"/>
  <c r="O114" i="18"/>
  <c r="Q114" i="18"/>
  <c r="R114" i="18"/>
  <c r="S114" i="18" s="1"/>
  <c r="O115" i="18"/>
  <c r="Q115" i="18"/>
  <c r="R115" i="18"/>
  <c r="S115" i="18" s="1"/>
  <c r="O116" i="18"/>
  <c r="Q116" i="18"/>
  <c r="R116" i="18"/>
  <c r="S116" i="18" s="1"/>
  <c r="O117" i="18"/>
  <c r="Q117" i="18"/>
  <c r="R117" i="18"/>
  <c r="S117" i="18" s="1"/>
  <c r="O118" i="18"/>
  <c r="Q118" i="18"/>
  <c r="R118" i="18"/>
  <c r="S118" i="18" s="1"/>
  <c r="O119" i="18"/>
  <c r="Q119" i="18"/>
  <c r="R119" i="18"/>
  <c r="S119" i="18" s="1"/>
  <c r="O120" i="18"/>
  <c r="Q120" i="18"/>
  <c r="R120" i="18"/>
  <c r="S120" i="18" s="1"/>
  <c r="O121" i="18"/>
  <c r="Q121" i="18"/>
  <c r="R121" i="18"/>
  <c r="S121" i="18" s="1"/>
  <c r="O122" i="18"/>
  <c r="Q122" i="18"/>
  <c r="R122" i="18"/>
  <c r="S122" i="18" s="1"/>
  <c r="O123" i="18"/>
  <c r="Q123" i="18"/>
  <c r="R123" i="18"/>
  <c r="S123" i="18" s="1"/>
  <c r="O124" i="18"/>
  <c r="Q124" i="18"/>
  <c r="R124" i="18"/>
  <c r="S124" i="18" s="1"/>
  <c r="O125" i="18"/>
  <c r="Q125" i="18"/>
  <c r="R125" i="18"/>
  <c r="S125" i="18" s="1"/>
  <c r="O126" i="18"/>
  <c r="Q126" i="18"/>
  <c r="R126" i="18"/>
  <c r="S126" i="18" s="1"/>
  <c r="O127" i="18"/>
  <c r="Q127" i="18"/>
  <c r="R127" i="18"/>
  <c r="S127" i="18" s="1"/>
  <c r="O128" i="18"/>
  <c r="Q128" i="18"/>
  <c r="R128" i="18"/>
  <c r="S128" i="18" s="1"/>
  <c r="O129" i="18"/>
  <c r="Q129" i="18"/>
  <c r="R129" i="18"/>
  <c r="S129" i="18" s="1"/>
  <c r="O130" i="18"/>
  <c r="Q130" i="18"/>
  <c r="R130" i="18"/>
  <c r="S130" i="18" s="1"/>
  <c r="O131" i="18"/>
  <c r="Q131" i="18"/>
  <c r="R131" i="18"/>
  <c r="S131" i="18" s="1"/>
  <c r="O132" i="18"/>
  <c r="Q132" i="18"/>
  <c r="R132" i="18"/>
  <c r="S132" i="18" s="1"/>
  <c r="O133" i="18"/>
  <c r="Q133" i="18"/>
  <c r="R133" i="18"/>
  <c r="S133" i="18" s="1"/>
  <c r="O134" i="18"/>
  <c r="Q134" i="18"/>
  <c r="R134" i="18"/>
  <c r="S134" i="18" s="1"/>
  <c r="O135" i="18"/>
  <c r="Q135" i="18"/>
  <c r="R135" i="18"/>
  <c r="S135" i="18" s="1"/>
  <c r="O136" i="18"/>
  <c r="Q136" i="18"/>
  <c r="R136" i="18"/>
  <c r="S136" i="18" s="1"/>
  <c r="O137" i="18"/>
  <c r="Q137" i="18"/>
  <c r="R137" i="18"/>
  <c r="S137" i="18" s="1"/>
  <c r="O138" i="18"/>
  <c r="Q138" i="18"/>
  <c r="R138" i="18"/>
  <c r="S138" i="18" s="1"/>
  <c r="O139" i="18"/>
  <c r="Q139" i="18"/>
  <c r="R139" i="18"/>
  <c r="S139" i="18" s="1"/>
  <c r="O140" i="18"/>
  <c r="Q140" i="18"/>
  <c r="R140" i="18"/>
  <c r="S140" i="18" s="1"/>
  <c r="O141" i="18"/>
  <c r="Q141" i="18"/>
  <c r="R141" i="18"/>
  <c r="S141" i="18" s="1"/>
  <c r="O142" i="18"/>
  <c r="Q142" i="18"/>
  <c r="R142" i="18"/>
  <c r="S142" i="18" s="1"/>
  <c r="O143" i="18"/>
  <c r="Q143" i="18"/>
  <c r="R143" i="18"/>
  <c r="S143" i="18" s="1"/>
  <c r="O144" i="18"/>
  <c r="Q144" i="18"/>
  <c r="R144" i="18"/>
  <c r="S144" i="18" s="1"/>
  <c r="O145" i="18"/>
  <c r="Q145" i="18"/>
  <c r="R145" i="18"/>
  <c r="S145" i="18" s="1"/>
  <c r="O146" i="18"/>
  <c r="Q146" i="18"/>
  <c r="R146" i="18"/>
  <c r="S146" i="18" s="1"/>
  <c r="O147" i="18"/>
  <c r="Q147" i="18"/>
  <c r="R147" i="18"/>
  <c r="S147" i="18" s="1"/>
  <c r="O148" i="18"/>
  <c r="Q148" i="18"/>
  <c r="R148" i="18"/>
  <c r="S148" i="18" s="1"/>
  <c r="O149" i="18"/>
  <c r="Q149" i="18"/>
  <c r="R149" i="18"/>
  <c r="S149" i="18" s="1"/>
  <c r="O150" i="18"/>
  <c r="Q150" i="18"/>
  <c r="R150" i="18"/>
  <c r="S150" i="18" s="1"/>
  <c r="O151" i="18"/>
  <c r="Q151" i="18"/>
  <c r="R151" i="18"/>
  <c r="S151" i="18" s="1"/>
  <c r="O152" i="18"/>
  <c r="Q152" i="18"/>
  <c r="R152" i="18"/>
  <c r="S152" i="18" s="1"/>
  <c r="O153" i="18"/>
  <c r="Q153" i="18"/>
  <c r="R153" i="18"/>
  <c r="S153" i="18" s="1"/>
  <c r="O154" i="18"/>
  <c r="Q154" i="18"/>
  <c r="R154" i="18"/>
  <c r="S154" i="18" s="1"/>
  <c r="O155" i="18"/>
  <c r="Q155" i="18"/>
  <c r="R155" i="18"/>
  <c r="S155" i="18" s="1"/>
  <c r="O156" i="18"/>
  <c r="Q156" i="18"/>
  <c r="R156" i="18"/>
  <c r="S156" i="18" s="1"/>
  <c r="O157" i="18"/>
  <c r="Q157" i="18"/>
  <c r="R157" i="18"/>
  <c r="S157" i="18" s="1"/>
  <c r="O158" i="18"/>
  <c r="Q158" i="18"/>
  <c r="R158" i="18"/>
  <c r="S158" i="18" s="1"/>
  <c r="O159" i="18"/>
  <c r="Q159" i="18"/>
  <c r="R159" i="18"/>
  <c r="S159" i="18" s="1"/>
  <c r="O160" i="18"/>
  <c r="Q160" i="18"/>
  <c r="R160" i="18"/>
  <c r="S160" i="18" s="1"/>
  <c r="O161" i="18"/>
  <c r="Q161" i="18"/>
  <c r="R161" i="18"/>
  <c r="S161" i="18" s="1"/>
  <c r="O162" i="18"/>
  <c r="Q162" i="18"/>
  <c r="R162" i="18"/>
  <c r="S162" i="18" s="1"/>
  <c r="O163" i="18"/>
  <c r="Q163" i="18"/>
  <c r="R163" i="18"/>
  <c r="S163" i="18" s="1"/>
  <c r="O164" i="18"/>
  <c r="Q164" i="18"/>
  <c r="R164" i="18"/>
  <c r="S164" i="18" s="1"/>
  <c r="O165" i="18"/>
  <c r="Q165" i="18"/>
  <c r="R165" i="18"/>
  <c r="S165" i="18" s="1"/>
  <c r="O166" i="18"/>
  <c r="Q166" i="18"/>
  <c r="R166" i="18"/>
  <c r="S166" i="18" s="1"/>
  <c r="O167" i="18"/>
  <c r="Q167" i="18"/>
  <c r="R167" i="18"/>
  <c r="S167" i="18" s="1"/>
  <c r="O168" i="18"/>
  <c r="Q168" i="18"/>
  <c r="R168" i="18"/>
  <c r="S168" i="18" s="1"/>
  <c r="O169" i="18"/>
  <c r="Q169" i="18"/>
  <c r="R169" i="18"/>
  <c r="S169" i="18" s="1"/>
  <c r="O170" i="18"/>
  <c r="Q170" i="18"/>
  <c r="R170" i="18"/>
  <c r="S170" i="18" s="1"/>
  <c r="O171" i="18"/>
  <c r="Q171" i="18"/>
  <c r="R171" i="18"/>
  <c r="S171" i="18" s="1"/>
  <c r="O172" i="18"/>
  <c r="Q172" i="18"/>
  <c r="R172" i="18"/>
  <c r="S172" i="18" s="1"/>
  <c r="O173" i="18"/>
  <c r="Q173" i="18"/>
  <c r="R173" i="18"/>
  <c r="S173" i="18" s="1"/>
  <c r="O174" i="18"/>
  <c r="Q174" i="18"/>
  <c r="R174" i="18"/>
  <c r="S174" i="18" s="1"/>
  <c r="O175" i="18"/>
  <c r="Q175" i="18"/>
  <c r="R175" i="18"/>
  <c r="S175" i="18" s="1"/>
  <c r="O176" i="18"/>
  <c r="Q176" i="18"/>
  <c r="R176" i="18"/>
  <c r="S176" i="18" s="1"/>
  <c r="O177" i="18"/>
  <c r="Q177" i="18"/>
  <c r="R177" i="18"/>
  <c r="S177" i="18" s="1"/>
  <c r="O178" i="18"/>
  <c r="Q178" i="18"/>
  <c r="R178" i="18"/>
  <c r="S178" i="18" s="1"/>
  <c r="O179" i="18"/>
  <c r="Q179" i="18"/>
  <c r="R179" i="18"/>
  <c r="S179" i="18" s="1"/>
  <c r="O180" i="18"/>
  <c r="Q180" i="18"/>
  <c r="R180" i="18"/>
  <c r="S180" i="18" s="1"/>
  <c r="O181" i="18"/>
  <c r="Q181" i="18"/>
  <c r="R181" i="18"/>
  <c r="S181" i="18" s="1"/>
  <c r="O182" i="18"/>
  <c r="Q182" i="18"/>
  <c r="R182" i="18"/>
  <c r="S182" i="18" s="1"/>
  <c r="O183" i="18"/>
  <c r="Q183" i="18"/>
  <c r="R183" i="18"/>
  <c r="S183" i="18" s="1"/>
  <c r="O184" i="18"/>
  <c r="Q184" i="18"/>
  <c r="R184" i="18"/>
  <c r="S184" i="18" s="1"/>
  <c r="O185" i="18"/>
  <c r="Q185" i="18"/>
  <c r="R185" i="18"/>
  <c r="S185" i="18" s="1"/>
  <c r="O186" i="18"/>
  <c r="Q186" i="18"/>
  <c r="R186" i="18"/>
  <c r="S186" i="18" s="1"/>
  <c r="O187" i="18"/>
  <c r="Q187" i="18"/>
  <c r="R187" i="18"/>
  <c r="S187" i="18" s="1"/>
  <c r="O188" i="18"/>
  <c r="Q188" i="18"/>
  <c r="R188" i="18"/>
  <c r="S188" i="18" s="1"/>
  <c r="O189" i="18"/>
  <c r="Q189" i="18"/>
  <c r="R189" i="18"/>
  <c r="S189" i="18" s="1"/>
  <c r="O190" i="18"/>
  <c r="Q190" i="18"/>
  <c r="R190" i="18"/>
  <c r="S190" i="18" s="1"/>
  <c r="O191" i="18"/>
  <c r="Q191" i="18"/>
  <c r="R191" i="18"/>
  <c r="S191" i="18" s="1"/>
  <c r="O192" i="18"/>
  <c r="Q192" i="18"/>
  <c r="R192" i="18"/>
  <c r="S192" i="18" s="1"/>
  <c r="O193" i="18"/>
  <c r="Q193" i="18"/>
  <c r="R193" i="18"/>
  <c r="S193" i="18" s="1"/>
  <c r="O194" i="18"/>
  <c r="Q194" i="18"/>
  <c r="R194" i="18"/>
  <c r="S194" i="18" s="1"/>
  <c r="O195" i="18"/>
  <c r="Q195" i="18"/>
  <c r="R195" i="18"/>
  <c r="S195" i="18" s="1"/>
  <c r="O196" i="18"/>
  <c r="Q196" i="18"/>
  <c r="R196" i="18"/>
  <c r="S196" i="18" s="1"/>
  <c r="O197" i="18"/>
  <c r="Q197" i="18"/>
  <c r="R197" i="18"/>
  <c r="S197" i="18" s="1"/>
  <c r="O198" i="18"/>
  <c r="Q198" i="18"/>
  <c r="R198" i="18"/>
  <c r="S198" i="18" s="1"/>
  <c r="O199" i="18"/>
  <c r="Q199" i="18"/>
  <c r="R199" i="18"/>
  <c r="S199" i="18" s="1"/>
  <c r="O200" i="18"/>
  <c r="Q200" i="18"/>
  <c r="R200" i="18"/>
  <c r="S200" i="18" s="1"/>
  <c r="O201" i="18"/>
  <c r="Q201" i="18"/>
  <c r="R201" i="18"/>
  <c r="S201" i="18" s="1"/>
  <c r="O202" i="18"/>
  <c r="Q202" i="18"/>
  <c r="R202" i="18"/>
  <c r="S202" i="18" s="1"/>
  <c r="O203" i="18"/>
  <c r="Q203" i="18"/>
  <c r="R203" i="18"/>
  <c r="S203" i="18" s="1"/>
  <c r="O204" i="18"/>
  <c r="Q204" i="18"/>
  <c r="R204" i="18"/>
  <c r="S204" i="18" s="1"/>
  <c r="O205" i="18"/>
  <c r="Q205" i="18"/>
  <c r="R205" i="18"/>
  <c r="S205" i="18" s="1"/>
  <c r="O206" i="18"/>
  <c r="Q206" i="18"/>
  <c r="R206" i="18"/>
  <c r="S206" i="18" s="1"/>
  <c r="O207" i="18"/>
  <c r="Q207" i="18"/>
  <c r="R207" i="18"/>
  <c r="S207" i="18" s="1"/>
  <c r="O208" i="18"/>
  <c r="Q208" i="18"/>
  <c r="R208" i="18"/>
  <c r="S208" i="18" s="1"/>
  <c r="O209" i="18"/>
  <c r="Q209" i="18"/>
  <c r="R209" i="18"/>
  <c r="S209" i="18" s="1"/>
  <c r="O210" i="18"/>
  <c r="Q210" i="18"/>
  <c r="R210" i="18"/>
  <c r="S210" i="18" s="1"/>
  <c r="O211" i="18"/>
  <c r="Q211" i="18"/>
  <c r="R211" i="18"/>
  <c r="S211" i="18" s="1"/>
  <c r="O212" i="18"/>
  <c r="Q212" i="18"/>
  <c r="R212" i="18"/>
  <c r="S212" i="18" s="1"/>
  <c r="O213" i="18"/>
  <c r="Q213" i="18"/>
  <c r="R213" i="18"/>
  <c r="S213" i="18" s="1"/>
  <c r="O214" i="18"/>
  <c r="Q214" i="18"/>
  <c r="R214" i="18"/>
  <c r="S214" i="18" s="1"/>
  <c r="O215" i="18"/>
  <c r="Q215" i="18"/>
  <c r="R215" i="18"/>
  <c r="S215" i="18" s="1"/>
  <c r="O216" i="18"/>
  <c r="Q216" i="18"/>
  <c r="R216" i="18"/>
  <c r="S216" i="18" s="1"/>
  <c r="O217" i="18"/>
  <c r="Q217" i="18"/>
  <c r="R217" i="18"/>
  <c r="S217" i="18" s="1"/>
  <c r="O218" i="18"/>
  <c r="Q218" i="18"/>
  <c r="R218" i="18"/>
  <c r="S218" i="18" s="1"/>
  <c r="O219" i="18"/>
  <c r="Q219" i="18"/>
  <c r="R219" i="18"/>
  <c r="S219" i="18" s="1"/>
  <c r="O220" i="18"/>
  <c r="Q220" i="18"/>
  <c r="R220" i="18"/>
  <c r="S220" i="18" s="1"/>
  <c r="O221" i="18"/>
  <c r="Q221" i="18"/>
  <c r="R221" i="18"/>
  <c r="S221" i="18" s="1"/>
  <c r="O222" i="18"/>
  <c r="Q222" i="18"/>
  <c r="R222" i="18"/>
  <c r="S222" i="18" s="1"/>
  <c r="O223" i="18"/>
  <c r="Q223" i="18"/>
  <c r="R223" i="18"/>
  <c r="S223" i="18" s="1"/>
  <c r="O224" i="18"/>
  <c r="Q224" i="18"/>
  <c r="R224" i="18"/>
  <c r="S224" i="18" s="1"/>
  <c r="O225" i="18"/>
  <c r="Q225" i="18"/>
  <c r="R225" i="18"/>
  <c r="S225" i="18" s="1"/>
  <c r="O226" i="18"/>
  <c r="Q226" i="18"/>
  <c r="R226" i="18"/>
  <c r="S226" i="18" s="1"/>
  <c r="O227" i="18"/>
  <c r="Q227" i="18"/>
  <c r="R227" i="18"/>
  <c r="S227" i="18" s="1"/>
  <c r="O228" i="18"/>
  <c r="Q228" i="18"/>
  <c r="R228" i="18"/>
  <c r="S228" i="18" s="1"/>
  <c r="O229" i="18"/>
  <c r="Q229" i="18"/>
  <c r="R229" i="18"/>
  <c r="S229" i="18" s="1"/>
  <c r="O230" i="18"/>
  <c r="Q230" i="18"/>
  <c r="R230" i="18"/>
  <c r="S230" i="18" s="1"/>
  <c r="O231" i="18"/>
  <c r="Q231" i="18"/>
  <c r="R231" i="18"/>
  <c r="S231" i="18" s="1"/>
  <c r="O232" i="18"/>
  <c r="Q232" i="18"/>
  <c r="R232" i="18"/>
  <c r="S232" i="18" s="1"/>
  <c r="O233" i="18"/>
  <c r="Q233" i="18"/>
  <c r="R233" i="18"/>
  <c r="S233" i="18" s="1"/>
  <c r="O234" i="18"/>
  <c r="Q234" i="18"/>
  <c r="R234" i="18"/>
  <c r="S234" i="18" s="1"/>
  <c r="O235" i="18"/>
  <c r="Q235" i="18"/>
  <c r="R235" i="18"/>
  <c r="S235" i="18" s="1"/>
  <c r="O236" i="18"/>
  <c r="Q236" i="18"/>
  <c r="R236" i="18"/>
  <c r="S236" i="18" s="1"/>
  <c r="O237" i="18"/>
  <c r="Q237" i="18"/>
  <c r="R237" i="18"/>
  <c r="S237" i="18" s="1"/>
  <c r="O238" i="18"/>
  <c r="Q238" i="18"/>
  <c r="R238" i="18"/>
  <c r="S238" i="18" s="1"/>
  <c r="O239" i="18"/>
  <c r="Q239" i="18"/>
  <c r="R239" i="18"/>
  <c r="S239" i="18" s="1"/>
  <c r="O240" i="18"/>
  <c r="Q240" i="18"/>
  <c r="R240" i="18"/>
  <c r="S240" i="18" s="1"/>
  <c r="O241" i="18"/>
  <c r="Q241" i="18"/>
  <c r="R241" i="18"/>
  <c r="S241" i="18" s="1"/>
  <c r="O242" i="18"/>
  <c r="Q242" i="18"/>
  <c r="R242" i="18"/>
  <c r="S242" i="18" s="1"/>
  <c r="O243" i="18"/>
  <c r="Q243" i="18"/>
  <c r="R243" i="18"/>
  <c r="S243" i="18" s="1"/>
  <c r="O244" i="18"/>
  <c r="Q244" i="18"/>
  <c r="R244" i="18"/>
  <c r="S244" i="18" s="1"/>
  <c r="O245" i="18"/>
  <c r="Q245" i="18"/>
  <c r="R245" i="18"/>
  <c r="S245" i="18" s="1"/>
  <c r="O246" i="18"/>
  <c r="Q246" i="18"/>
  <c r="R246" i="18"/>
  <c r="S246" i="18" s="1"/>
  <c r="O247" i="18"/>
  <c r="Q247" i="18"/>
  <c r="R247" i="18"/>
  <c r="S247" i="18" s="1"/>
  <c r="O248" i="18"/>
  <c r="Q248" i="18"/>
  <c r="R248" i="18"/>
  <c r="S248" i="18" s="1"/>
  <c r="O249" i="18"/>
  <c r="Q249" i="18"/>
  <c r="R249" i="18"/>
  <c r="S249" i="18" s="1"/>
  <c r="O250" i="18"/>
  <c r="Q250" i="18"/>
  <c r="R250" i="18"/>
  <c r="S250" i="18" s="1"/>
  <c r="O251" i="18"/>
  <c r="Q251" i="18"/>
  <c r="R251" i="18"/>
  <c r="S251" i="18" s="1"/>
  <c r="O252" i="18"/>
  <c r="Q252" i="18"/>
  <c r="R252" i="18"/>
  <c r="S252" i="18" s="1"/>
  <c r="O253" i="18"/>
  <c r="Q253" i="18"/>
  <c r="R253" i="18"/>
  <c r="S253" i="18" s="1"/>
  <c r="O254" i="18"/>
  <c r="Q254" i="18"/>
  <c r="R254" i="18"/>
  <c r="S254" i="18" s="1"/>
  <c r="O255" i="18"/>
  <c r="Q255" i="18"/>
  <c r="R255" i="18"/>
  <c r="S255" i="18" s="1"/>
  <c r="O256" i="18"/>
  <c r="Q256" i="18"/>
  <c r="R256" i="18"/>
  <c r="S256" i="18" s="1"/>
  <c r="O257" i="18"/>
  <c r="Q257" i="18"/>
  <c r="R257" i="18"/>
  <c r="S257" i="18" s="1"/>
  <c r="O258" i="18"/>
  <c r="Q258" i="18"/>
  <c r="R258" i="18"/>
  <c r="S258" i="18" s="1"/>
  <c r="O259" i="18"/>
  <c r="Q259" i="18"/>
  <c r="R259" i="18"/>
  <c r="S259" i="18" s="1"/>
  <c r="O260" i="18"/>
  <c r="Q260" i="18"/>
  <c r="R260" i="18"/>
  <c r="S260" i="18" s="1"/>
  <c r="O261" i="18"/>
  <c r="Q261" i="18"/>
  <c r="R261" i="18"/>
  <c r="S261" i="18" s="1"/>
  <c r="O262" i="18"/>
  <c r="Q262" i="18"/>
  <c r="R262" i="18"/>
  <c r="S262" i="18" s="1"/>
  <c r="O263" i="18"/>
  <c r="Q263" i="18"/>
  <c r="R263" i="18"/>
  <c r="S263" i="18" s="1"/>
  <c r="O264" i="18"/>
  <c r="Q264" i="18"/>
  <c r="R264" i="18"/>
  <c r="S264" i="18" s="1"/>
  <c r="O265" i="18"/>
  <c r="Q265" i="18"/>
  <c r="R265" i="18"/>
  <c r="S265" i="18" s="1"/>
  <c r="O266" i="18"/>
  <c r="Q266" i="18"/>
  <c r="R266" i="18"/>
  <c r="S266" i="18" s="1"/>
  <c r="O267" i="18"/>
  <c r="Q267" i="18"/>
  <c r="R267" i="18"/>
  <c r="S267" i="18" s="1"/>
  <c r="O268" i="18"/>
  <c r="Q268" i="18"/>
  <c r="R268" i="18"/>
  <c r="S268" i="18" s="1"/>
  <c r="O269" i="18"/>
  <c r="Q269" i="18"/>
  <c r="R269" i="18"/>
  <c r="S269" i="18" s="1"/>
  <c r="O270" i="18"/>
  <c r="Q270" i="18"/>
  <c r="R270" i="18"/>
  <c r="S270" i="18" s="1"/>
  <c r="O271" i="18"/>
  <c r="Q271" i="18"/>
  <c r="R271" i="18"/>
  <c r="S271" i="18" s="1"/>
  <c r="O272" i="18"/>
  <c r="Q272" i="18"/>
  <c r="R272" i="18"/>
  <c r="S272" i="18" s="1"/>
  <c r="O273" i="18"/>
  <c r="Q273" i="18"/>
  <c r="R273" i="18"/>
  <c r="S273" i="18" s="1"/>
  <c r="O274" i="18"/>
  <c r="Q274" i="18"/>
  <c r="R274" i="18"/>
  <c r="S274" i="18" s="1"/>
  <c r="O275" i="18"/>
  <c r="Q275" i="18"/>
  <c r="R275" i="18"/>
  <c r="S275" i="18" s="1"/>
  <c r="O276" i="18"/>
  <c r="Q276" i="18"/>
  <c r="R276" i="18"/>
  <c r="S276" i="18" s="1"/>
  <c r="O277" i="18"/>
  <c r="Q277" i="18"/>
  <c r="R277" i="18"/>
  <c r="S277" i="18" s="1"/>
  <c r="O278" i="18"/>
  <c r="Q278" i="18"/>
  <c r="R278" i="18"/>
  <c r="S278" i="18" s="1"/>
  <c r="O279" i="18"/>
  <c r="Q279" i="18"/>
  <c r="R279" i="18"/>
  <c r="S279" i="18" s="1"/>
  <c r="O280" i="18"/>
  <c r="Q280" i="18"/>
  <c r="R280" i="18"/>
  <c r="S280" i="18" s="1"/>
  <c r="O281" i="18"/>
  <c r="Q281" i="18"/>
  <c r="R281" i="18"/>
  <c r="S281" i="18" s="1"/>
  <c r="O282" i="18"/>
  <c r="Q282" i="18"/>
  <c r="R282" i="18"/>
  <c r="S282" i="18" s="1"/>
  <c r="O283" i="18"/>
  <c r="Q283" i="18"/>
  <c r="R283" i="18"/>
  <c r="S283" i="18" s="1"/>
  <c r="O284" i="18"/>
  <c r="Q284" i="18"/>
  <c r="R284" i="18"/>
  <c r="S284" i="18" s="1"/>
  <c r="O285" i="18"/>
  <c r="Q285" i="18"/>
  <c r="R285" i="18"/>
  <c r="S285" i="18" s="1"/>
  <c r="O286" i="18"/>
  <c r="Q286" i="18"/>
  <c r="R286" i="18"/>
  <c r="S286" i="18" s="1"/>
  <c r="O287" i="18"/>
  <c r="Q287" i="18"/>
  <c r="R287" i="18"/>
  <c r="S287" i="18" s="1"/>
  <c r="O288" i="18"/>
  <c r="Q288" i="18"/>
  <c r="R288" i="18"/>
  <c r="S288" i="18" s="1"/>
  <c r="O289" i="18"/>
  <c r="Q289" i="18"/>
  <c r="R289" i="18"/>
  <c r="S289" i="18" s="1"/>
  <c r="O290" i="18"/>
  <c r="Q290" i="18"/>
  <c r="R290" i="18"/>
  <c r="S290" i="18" s="1"/>
  <c r="O291" i="18"/>
  <c r="Q291" i="18"/>
  <c r="R291" i="18"/>
  <c r="S291" i="18" s="1"/>
  <c r="O292" i="18"/>
  <c r="Q292" i="18"/>
  <c r="R292" i="18"/>
  <c r="S292" i="18" s="1"/>
  <c r="O293" i="18"/>
  <c r="Q293" i="18"/>
  <c r="R293" i="18"/>
  <c r="S293" i="18" s="1"/>
  <c r="O294" i="18"/>
  <c r="Q294" i="18"/>
  <c r="R294" i="18"/>
  <c r="S294" i="18" s="1"/>
  <c r="O295" i="18"/>
  <c r="Q295" i="18"/>
  <c r="R295" i="18"/>
  <c r="S295" i="18" s="1"/>
  <c r="O296" i="18"/>
  <c r="Q296" i="18"/>
  <c r="R296" i="18"/>
  <c r="S296" i="18" s="1"/>
  <c r="O297" i="18"/>
  <c r="Q297" i="18"/>
  <c r="R297" i="18"/>
  <c r="S297" i="18" s="1"/>
  <c r="O298" i="18"/>
  <c r="Q298" i="18"/>
  <c r="R298" i="18"/>
  <c r="S298" i="18" s="1"/>
  <c r="O299" i="18"/>
  <c r="Q299" i="18"/>
  <c r="R299" i="18"/>
  <c r="S299" i="18" s="1"/>
  <c r="O300" i="18"/>
  <c r="Q300" i="18"/>
  <c r="R300" i="18"/>
  <c r="S300" i="18" s="1"/>
  <c r="O301" i="18"/>
  <c r="Q301" i="18"/>
  <c r="R301" i="18"/>
  <c r="S301" i="18" s="1"/>
  <c r="O302" i="18"/>
  <c r="Q302" i="18"/>
  <c r="R302" i="18"/>
  <c r="S302" i="18" s="1"/>
  <c r="O303" i="18"/>
  <c r="Q303" i="18"/>
  <c r="R303" i="18"/>
  <c r="S303" i="18" s="1"/>
  <c r="O304" i="18"/>
  <c r="Q304" i="18"/>
  <c r="R304" i="18"/>
  <c r="S304" i="18" s="1"/>
  <c r="O305" i="18"/>
  <c r="Q305" i="18"/>
  <c r="R305" i="18"/>
  <c r="S305" i="18" s="1"/>
  <c r="O306" i="18"/>
  <c r="Q306" i="18"/>
  <c r="R306" i="18"/>
  <c r="S306" i="18" s="1"/>
  <c r="O307" i="18"/>
  <c r="Q307" i="18"/>
  <c r="R307" i="18"/>
  <c r="S307" i="18" s="1"/>
  <c r="O308" i="18"/>
  <c r="Q308" i="18"/>
  <c r="R308" i="18"/>
  <c r="S308" i="18" s="1"/>
  <c r="O309" i="18"/>
  <c r="Q309" i="18"/>
  <c r="R309" i="18"/>
  <c r="S309" i="18" s="1"/>
  <c r="O310" i="18"/>
  <c r="Q310" i="18"/>
  <c r="R310" i="18"/>
  <c r="S310" i="18" s="1"/>
  <c r="O311" i="18"/>
  <c r="Q311" i="18"/>
  <c r="R311" i="18"/>
  <c r="S311" i="18" s="1"/>
  <c r="O312" i="18"/>
  <c r="Q312" i="18"/>
  <c r="R312" i="18"/>
  <c r="S312" i="18" s="1"/>
  <c r="O313" i="18"/>
  <c r="Q313" i="18"/>
  <c r="R313" i="18"/>
  <c r="S313" i="18" s="1"/>
  <c r="O314" i="18"/>
  <c r="Q314" i="18"/>
  <c r="R314" i="18"/>
  <c r="S314" i="18" s="1"/>
  <c r="O315" i="18"/>
  <c r="Q315" i="18"/>
  <c r="R315" i="18"/>
  <c r="S315" i="18" s="1"/>
  <c r="O316" i="18"/>
  <c r="Q316" i="18"/>
  <c r="R316" i="18"/>
  <c r="S316" i="18" s="1"/>
  <c r="O317" i="18"/>
  <c r="Q317" i="18"/>
  <c r="R317" i="18"/>
  <c r="S317" i="18" s="1"/>
  <c r="O318" i="18"/>
  <c r="Q318" i="18"/>
  <c r="R318" i="18"/>
  <c r="S318" i="18" s="1"/>
  <c r="O319" i="18"/>
  <c r="Q319" i="18"/>
  <c r="R319" i="18"/>
  <c r="S319" i="18" s="1"/>
  <c r="O320" i="18"/>
  <c r="Q320" i="18"/>
  <c r="R320" i="18"/>
  <c r="S320" i="18" s="1"/>
  <c r="O321" i="18"/>
  <c r="Q321" i="18"/>
  <c r="R321" i="18"/>
  <c r="S321" i="18" s="1"/>
  <c r="O322" i="18"/>
  <c r="Q322" i="18"/>
  <c r="R322" i="18"/>
  <c r="S322" i="18" s="1"/>
  <c r="O323" i="18"/>
  <c r="Q323" i="18"/>
  <c r="R323" i="18"/>
  <c r="S323" i="18" s="1"/>
  <c r="O324" i="18"/>
  <c r="Q324" i="18"/>
  <c r="R324" i="18"/>
  <c r="S324" i="18" s="1"/>
  <c r="O325" i="18"/>
  <c r="Q325" i="18"/>
  <c r="R325" i="18"/>
  <c r="S325" i="18" s="1"/>
  <c r="O326" i="18"/>
  <c r="Q326" i="18"/>
  <c r="R326" i="18"/>
  <c r="S326" i="18" s="1"/>
  <c r="O327" i="18"/>
  <c r="Q327" i="18"/>
  <c r="R327" i="18"/>
  <c r="S327" i="18" s="1"/>
  <c r="O328" i="18"/>
  <c r="Q328" i="18"/>
  <c r="R328" i="18"/>
  <c r="S328" i="18" s="1"/>
  <c r="O329" i="18"/>
  <c r="Q329" i="18"/>
  <c r="R329" i="18"/>
  <c r="S329" i="18" s="1"/>
  <c r="O330" i="18"/>
  <c r="Q330" i="18"/>
  <c r="R330" i="18"/>
  <c r="S330" i="18" s="1"/>
  <c r="O331" i="18"/>
  <c r="Q331" i="18"/>
  <c r="R331" i="18"/>
  <c r="S331" i="18" s="1"/>
  <c r="O332" i="18"/>
  <c r="Q332" i="18"/>
  <c r="R332" i="18"/>
  <c r="S332" i="18" s="1"/>
  <c r="O333" i="18"/>
  <c r="Q333" i="18"/>
  <c r="R333" i="18"/>
  <c r="S333" i="18" s="1"/>
  <c r="O334" i="18"/>
  <c r="Q334" i="18"/>
  <c r="R334" i="18"/>
  <c r="S334" i="18" s="1"/>
  <c r="O335" i="18"/>
  <c r="Q335" i="18"/>
  <c r="R335" i="18"/>
  <c r="S335" i="18" s="1"/>
  <c r="O336" i="18"/>
  <c r="Q336" i="18"/>
  <c r="R336" i="18"/>
  <c r="S336" i="18" s="1"/>
  <c r="O337" i="18"/>
  <c r="Q337" i="18"/>
  <c r="R337" i="18"/>
  <c r="S337" i="18" s="1"/>
  <c r="O338" i="18"/>
  <c r="Q338" i="18"/>
  <c r="R338" i="18"/>
  <c r="S338" i="18" s="1"/>
  <c r="O339" i="18"/>
  <c r="Q339" i="18"/>
  <c r="R339" i="18"/>
  <c r="S339" i="18" s="1"/>
  <c r="O340" i="18"/>
  <c r="Q340" i="18"/>
  <c r="R340" i="18"/>
  <c r="S340" i="18" s="1"/>
  <c r="O341" i="18"/>
  <c r="Q341" i="18"/>
  <c r="R341" i="18"/>
  <c r="S341" i="18" s="1"/>
  <c r="O342" i="18"/>
  <c r="Q342" i="18"/>
  <c r="R342" i="18"/>
  <c r="S342" i="18" s="1"/>
  <c r="O343" i="18"/>
  <c r="Q343" i="18"/>
  <c r="R343" i="18"/>
  <c r="S343" i="18" s="1"/>
  <c r="O344" i="18"/>
  <c r="Q344" i="18"/>
  <c r="R344" i="18"/>
  <c r="S344" i="18" s="1"/>
  <c r="O345" i="18"/>
  <c r="Q345" i="18"/>
  <c r="R345" i="18"/>
  <c r="S345" i="18" s="1"/>
  <c r="O346" i="18"/>
  <c r="Q346" i="18"/>
  <c r="R346" i="18"/>
  <c r="S346" i="18" s="1"/>
  <c r="O347" i="18"/>
  <c r="Q347" i="18"/>
  <c r="R347" i="18"/>
  <c r="S347" i="18" s="1"/>
  <c r="O348" i="18"/>
  <c r="Q348" i="18"/>
  <c r="R348" i="18"/>
  <c r="S348" i="18" s="1"/>
  <c r="O349" i="18"/>
  <c r="Q349" i="18"/>
  <c r="R349" i="18"/>
  <c r="S349" i="18" s="1"/>
  <c r="O350" i="18"/>
  <c r="Q350" i="18"/>
  <c r="R350" i="18"/>
  <c r="S350" i="18" s="1"/>
  <c r="O351" i="18"/>
  <c r="Q351" i="18"/>
  <c r="R351" i="18"/>
  <c r="S351" i="18" s="1"/>
  <c r="O352" i="18"/>
  <c r="Q352" i="18"/>
  <c r="R352" i="18"/>
  <c r="S352" i="18" s="1"/>
  <c r="O353" i="18"/>
  <c r="Q353" i="18"/>
  <c r="R353" i="18"/>
  <c r="S353" i="18" s="1"/>
  <c r="O354" i="18"/>
  <c r="Q354" i="18"/>
  <c r="R354" i="18"/>
  <c r="S354" i="18" s="1"/>
  <c r="O355" i="18"/>
  <c r="Q355" i="18"/>
  <c r="R355" i="18"/>
  <c r="S355" i="18" s="1"/>
  <c r="O356" i="18"/>
  <c r="Q356" i="18"/>
  <c r="R356" i="18"/>
  <c r="S356" i="18" s="1"/>
  <c r="O357" i="18"/>
  <c r="Q357" i="18"/>
  <c r="R357" i="18"/>
  <c r="S357" i="18" s="1"/>
  <c r="O358" i="18"/>
  <c r="Q358" i="18"/>
  <c r="R358" i="18"/>
  <c r="S358" i="18" s="1"/>
  <c r="O359" i="18"/>
  <c r="Q359" i="18"/>
  <c r="R359" i="18"/>
  <c r="S359" i="18" s="1"/>
  <c r="O360" i="18"/>
  <c r="Q360" i="18"/>
  <c r="R360" i="18"/>
  <c r="S360" i="18" s="1"/>
  <c r="O361" i="18"/>
  <c r="Q361" i="18"/>
  <c r="R361" i="18"/>
  <c r="S361" i="18" s="1"/>
  <c r="O362" i="18"/>
  <c r="Q362" i="18"/>
  <c r="R362" i="18"/>
  <c r="S362" i="18" s="1"/>
  <c r="O363" i="18"/>
  <c r="Q363" i="18"/>
  <c r="R363" i="18"/>
  <c r="S363" i="18" s="1"/>
  <c r="O364" i="18"/>
  <c r="Q364" i="18"/>
  <c r="R364" i="18"/>
  <c r="S364" i="18" s="1"/>
  <c r="O365" i="18"/>
  <c r="Q365" i="18"/>
  <c r="R365" i="18"/>
  <c r="S365" i="18" s="1"/>
  <c r="O366" i="18"/>
  <c r="Q366" i="18"/>
  <c r="R366" i="18"/>
  <c r="S366" i="18" s="1"/>
  <c r="O367" i="18"/>
  <c r="Q367" i="18"/>
  <c r="R367" i="18"/>
  <c r="S367" i="18" s="1"/>
  <c r="O368" i="18"/>
  <c r="Q368" i="18"/>
  <c r="R368" i="18"/>
  <c r="S368" i="18" s="1"/>
  <c r="O369" i="18"/>
  <c r="Q369" i="18"/>
  <c r="R369" i="18"/>
  <c r="S369" i="18" s="1"/>
  <c r="O370" i="18"/>
  <c r="Q370" i="18"/>
  <c r="R370" i="18"/>
  <c r="S370" i="18" s="1"/>
  <c r="O371" i="18"/>
  <c r="Q371" i="18"/>
  <c r="R371" i="18"/>
  <c r="S371" i="18" s="1"/>
  <c r="O372" i="18"/>
  <c r="Q372" i="18"/>
  <c r="R372" i="18"/>
  <c r="S372" i="18" s="1"/>
  <c r="O373" i="18"/>
  <c r="Q373" i="18"/>
  <c r="R373" i="18"/>
  <c r="S373" i="18" s="1"/>
  <c r="O374" i="18"/>
  <c r="Q374" i="18"/>
  <c r="R374" i="18"/>
  <c r="S374" i="18" s="1"/>
  <c r="O375" i="18"/>
  <c r="Q375" i="18"/>
  <c r="R375" i="18"/>
  <c r="S375" i="18" s="1"/>
  <c r="O376" i="18"/>
  <c r="Q376" i="18"/>
  <c r="R376" i="18"/>
  <c r="S376" i="18" s="1"/>
  <c r="O377" i="18"/>
  <c r="Q377" i="18"/>
  <c r="R377" i="18"/>
  <c r="S377" i="18" s="1"/>
  <c r="O378" i="18"/>
  <c r="Q378" i="18"/>
  <c r="R378" i="18"/>
  <c r="S378" i="18" s="1"/>
  <c r="O379" i="18"/>
  <c r="Q379" i="18"/>
  <c r="R379" i="18"/>
  <c r="S379" i="18" s="1"/>
  <c r="O380" i="18"/>
  <c r="Q380" i="18"/>
  <c r="R380" i="18"/>
  <c r="S380" i="18" s="1"/>
  <c r="O381" i="18"/>
  <c r="Q381" i="18"/>
  <c r="R381" i="18"/>
  <c r="S381" i="18" s="1"/>
  <c r="O382" i="18"/>
  <c r="Q382" i="18"/>
  <c r="R382" i="18"/>
  <c r="S382" i="18" s="1"/>
  <c r="O383" i="18"/>
  <c r="Q383" i="18"/>
  <c r="R383" i="18"/>
  <c r="S383" i="18" s="1"/>
  <c r="O384" i="18"/>
  <c r="Q384" i="18"/>
  <c r="R384" i="18"/>
  <c r="S384" i="18" s="1"/>
  <c r="O385" i="18"/>
  <c r="Q385" i="18"/>
  <c r="R385" i="18"/>
  <c r="S385" i="18" s="1"/>
  <c r="O386" i="18"/>
  <c r="Q386" i="18"/>
  <c r="R386" i="18"/>
  <c r="S386" i="18" s="1"/>
  <c r="O387" i="18"/>
  <c r="Q387" i="18"/>
  <c r="R387" i="18"/>
  <c r="S387" i="18" s="1"/>
  <c r="O388" i="18"/>
  <c r="Q388" i="18"/>
  <c r="R388" i="18"/>
  <c r="S388" i="18" s="1"/>
  <c r="O389" i="18"/>
  <c r="Q389" i="18"/>
  <c r="R389" i="18"/>
  <c r="S389" i="18" s="1"/>
  <c r="O390" i="18"/>
  <c r="Q390" i="18"/>
  <c r="R390" i="18"/>
  <c r="S390" i="18" s="1"/>
  <c r="O391" i="18"/>
  <c r="Q391" i="18"/>
  <c r="R391" i="18"/>
  <c r="S391" i="18" s="1"/>
  <c r="O392" i="18"/>
  <c r="Q392" i="18"/>
  <c r="R392" i="18"/>
  <c r="S392" i="18" s="1"/>
  <c r="O393" i="18"/>
  <c r="Q393" i="18"/>
  <c r="R393" i="18"/>
  <c r="S393" i="18" s="1"/>
  <c r="O394" i="18"/>
  <c r="Q394" i="18"/>
  <c r="R394" i="18"/>
  <c r="S394" i="18" s="1"/>
  <c r="O395" i="18"/>
  <c r="Q395" i="18"/>
  <c r="R395" i="18"/>
  <c r="S395" i="18" s="1"/>
  <c r="O396" i="18"/>
  <c r="Q396" i="18"/>
  <c r="R396" i="18"/>
  <c r="S396" i="18" s="1"/>
  <c r="O397" i="18"/>
  <c r="Q397" i="18"/>
  <c r="R397" i="18"/>
  <c r="S397" i="18" s="1"/>
  <c r="O398" i="18"/>
  <c r="Q398" i="18"/>
  <c r="R398" i="18"/>
  <c r="S398" i="18" s="1"/>
  <c r="O399" i="18"/>
  <c r="Q399" i="18"/>
  <c r="R399" i="18"/>
  <c r="S399" i="18" s="1"/>
  <c r="O400" i="18"/>
  <c r="Q400" i="18"/>
  <c r="R400" i="18"/>
  <c r="S400" i="18" s="1"/>
  <c r="O401" i="18"/>
  <c r="Q401" i="18"/>
  <c r="R401" i="18"/>
  <c r="S401" i="18" s="1"/>
  <c r="O402" i="18"/>
  <c r="Q402" i="18"/>
  <c r="R402" i="18"/>
  <c r="S402" i="18" s="1"/>
  <c r="O403" i="18"/>
  <c r="Q403" i="18"/>
  <c r="R403" i="18"/>
  <c r="S403" i="18" s="1"/>
  <c r="O404" i="18"/>
  <c r="Q404" i="18"/>
  <c r="R404" i="18"/>
  <c r="S404" i="18" s="1"/>
  <c r="O405" i="18"/>
  <c r="Q405" i="18"/>
  <c r="R405" i="18"/>
  <c r="S405" i="18" s="1"/>
  <c r="O406" i="18"/>
  <c r="Q406" i="18"/>
  <c r="R406" i="18"/>
  <c r="S406" i="18" s="1"/>
  <c r="O407" i="18"/>
  <c r="Q407" i="18"/>
  <c r="R407" i="18"/>
  <c r="S407" i="18" s="1"/>
  <c r="O408" i="18"/>
  <c r="Q408" i="18"/>
  <c r="R408" i="18"/>
  <c r="S408" i="18" s="1"/>
  <c r="O409" i="18"/>
  <c r="Q409" i="18"/>
  <c r="R409" i="18"/>
  <c r="S409" i="18" s="1"/>
  <c r="O410" i="18"/>
  <c r="Q410" i="18"/>
  <c r="R410" i="18"/>
  <c r="S410" i="18" s="1"/>
  <c r="O411" i="18"/>
  <c r="Q411" i="18"/>
  <c r="R411" i="18"/>
  <c r="S411" i="18" s="1"/>
  <c r="O412" i="18"/>
  <c r="Q412" i="18"/>
  <c r="R412" i="18"/>
  <c r="S412" i="18" s="1"/>
  <c r="O413" i="18"/>
  <c r="Q413" i="18"/>
  <c r="R413" i="18"/>
  <c r="S413" i="18" s="1"/>
  <c r="O414" i="18"/>
  <c r="Q414" i="18"/>
  <c r="R414" i="18"/>
  <c r="S414" i="18" s="1"/>
  <c r="O415" i="18"/>
  <c r="Q415" i="18"/>
  <c r="R415" i="18"/>
  <c r="S415" i="18" s="1"/>
  <c r="O416" i="18"/>
  <c r="Q416" i="18"/>
  <c r="R416" i="18"/>
  <c r="S416" i="18" s="1"/>
  <c r="O417" i="18"/>
  <c r="Q417" i="18"/>
  <c r="R417" i="18"/>
  <c r="S417" i="18" s="1"/>
  <c r="O418" i="18"/>
  <c r="Q418" i="18"/>
  <c r="R418" i="18"/>
  <c r="S418" i="18" s="1"/>
  <c r="O419" i="18"/>
  <c r="Q419" i="18"/>
  <c r="R419" i="18"/>
  <c r="S419" i="18" s="1"/>
  <c r="O420" i="18"/>
  <c r="Q420" i="18"/>
  <c r="R420" i="18"/>
  <c r="S420" i="18" s="1"/>
  <c r="O421" i="18"/>
  <c r="Q421" i="18"/>
  <c r="R421" i="18"/>
  <c r="S421" i="18" s="1"/>
  <c r="O422" i="18"/>
  <c r="Q422" i="18"/>
  <c r="R422" i="18"/>
  <c r="S422" i="18" s="1"/>
  <c r="O423" i="18"/>
  <c r="Q423" i="18"/>
  <c r="R423" i="18"/>
  <c r="S423" i="18" s="1"/>
  <c r="O424" i="18"/>
  <c r="Q424" i="18"/>
  <c r="R424" i="18"/>
  <c r="S424" i="18" s="1"/>
  <c r="O425" i="18"/>
  <c r="Q425" i="18"/>
  <c r="R425" i="18"/>
  <c r="S425" i="18" s="1"/>
  <c r="O426" i="18"/>
  <c r="Q426" i="18"/>
  <c r="R426" i="18"/>
  <c r="S426" i="18" s="1"/>
  <c r="O427" i="18"/>
  <c r="Q427" i="18"/>
  <c r="R427" i="18"/>
  <c r="S427" i="18" s="1"/>
  <c r="O428" i="18"/>
  <c r="Q428" i="18"/>
  <c r="R428" i="18"/>
  <c r="S428" i="18" s="1"/>
  <c r="O429" i="18"/>
  <c r="Q429" i="18"/>
  <c r="R429" i="18"/>
  <c r="S429" i="18" s="1"/>
  <c r="O430" i="18"/>
  <c r="Q430" i="18"/>
  <c r="R430" i="18"/>
  <c r="S430" i="18" s="1"/>
  <c r="O431" i="18"/>
  <c r="Q431" i="18"/>
  <c r="R431" i="18"/>
  <c r="S431" i="18" s="1"/>
  <c r="O432" i="18"/>
  <c r="Q432" i="18"/>
  <c r="R432" i="18"/>
  <c r="S432" i="18" s="1"/>
  <c r="O433" i="18"/>
  <c r="Q433" i="18"/>
  <c r="R433" i="18"/>
  <c r="S433" i="18" s="1"/>
  <c r="O434" i="18"/>
  <c r="Q434" i="18"/>
  <c r="R434" i="18"/>
  <c r="S434" i="18" s="1"/>
  <c r="O435" i="18"/>
  <c r="Q435" i="18"/>
  <c r="R435" i="18"/>
  <c r="S435" i="18" s="1"/>
  <c r="O436" i="18"/>
  <c r="Q436" i="18"/>
  <c r="R436" i="18"/>
  <c r="S436" i="18" s="1"/>
  <c r="O437" i="18"/>
  <c r="Q437" i="18"/>
  <c r="R437" i="18"/>
  <c r="S437" i="18" s="1"/>
  <c r="O438" i="18"/>
  <c r="Q438" i="18"/>
  <c r="R438" i="18"/>
  <c r="S438" i="18" s="1"/>
  <c r="O439" i="18"/>
  <c r="Q439" i="18"/>
  <c r="R439" i="18"/>
  <c r="S439" i="18" s="1"/>
  <c r="O440" i="18"/>
  <c r="Q440" i="18"/>
  <c r="R440" i="18"/>
  <c r="S440" i="18" s="1"/>
  <c r="O441" i="18"/>
  <c r="Q441" i="18"/>
  <c r="R441" i="18"/>
  <c r="S441" i="18" s="1"/>
  <c r="O442" i="18"/>
  <c r="Q442" i="18"/>
  <c r="R442" i="18"/>
  <c r="S442" i="18" s="1"/>
  <c r="O443" i="18"/>
  <c r="Q443" i="18"/>
  <c r="R443" i="18"/>
  <c r="S443" i="18" s="1"/>
  <c r="O444" i="18"/>
  <c r="Q444" i="18"/>
  <c r="R444" i="18"/>
  <c r="S444" i="18" s="1"/>
  <c r="O445" i="18"/>
  <c r="Q445" i="18"/>
  <c r="R445" i="18"/>
  <c r="S445" i="18" s="1"/>
  <c r="O446" i="18"/>
  <c r="Q446" i="18"/>
  <c r="R446" i="18"/>
  <c r="S446" i="18" s="1"/>
  <c r="O447" i="18"/>
  <c r="Q447" i="18"/>
  <c r="R447" i="18"/>
  <c r="S447" i="18" s="1"/>
  <c r="O448" i="18"/>
  <c r="Q448" i="18"/>
  <c r="R448" i="18"/>
  <c r="S448" i="18" s="1"/>
  <c r="O449" i="18"/>
  <c r="Q449" i="18"/>
  <c r="R449" i="18"/>
  <c r="S449" i="18" s="1"/>
  <c r="O450" i="18"/>
  <c r="Q450" i="18"/>
  <c r="R450" i="18"/>
  <c r="S450" i="18" s="1"/>
  <c r="O451" i="18"/>
  <c r="Q451" i="18"/>
  <c r="R451" i="18"/>
  <c r="S451" i="18" s="1"/>
  <c r="O452" i="18"/>
  <c r="Q452" i="18"/>
  <c r="R452" i="18"/>
  <c r="S452" i="18" s="1"/>
  <c r="O453" i="18"/>
  <c r="Q453" i="18"/>
  <c r="R453" i="18"/>
  <c r="S453" i="18" s="1"/>
  <c r="O454" i="18"/>
  <c r="Q454" i="18"/>
  <c r="R454" i="18"/>
  <c r="S454" i="18" s="1"/>
  <c r="O455" i="18"/>
  <c r="Q455" i="18"/>
  <c r="R455" i="18"/>
  <c r="S455" i="18" s="1"/>
  <c r="O456" i="18"/>
  <c r="Q456" i="18"/>
  <c r="R456" i="18"/>
  <c r="S456" i="18" s="1"/>
  <c r="O457" i="18"/>
  <c r="Q457" i="18"/>
  <c r="R457" i="18"/>
  <c r="S457" i="18" s="1"/>
  <c r="O458" i="18"/>
  <c r="Q458" i="18"/>
  <c r="R458" i="18"/>
  <c r="S458" i="18" s="1"/>
  <c r="O459" i="18"/>
  <c r="Q459" i="18"/>
  <c r="R459" i="18"/>
  <c r="S459" i="18" s="1"/>
  <c r="O460" i="18"/>
  <c r="Q460" i="18"/>
  <c r="R460" i="18"/>
  <c r="S460" i="18" s="1"/>
  <c r="O461" i="18"/>
  <c r="Q461" i="18"/>
  <c r="R461" i="18"/>
  <c r="S461" i="18" s="1"/>
  <c r="O462" i="18"/>
  <c r="Q462" i="18"/>
  <c r="R462" i="18"/>
  <c r="S462" i="18" s="1"/>
  <c r="O463" i="18"/>
  <c r="Q463" i="18"/>
  <c r="R463" i="18"/>
  <c r="S463" i="18" s="1"/>
  <c r="O464" i="18"/>
  <c r="Q464" i="18"/>
  <c r="R464" i="18"/>
  <c r="S464" i="18" s="1"/>
  <c r="O465" i="18"/>
  <c r="Q465" i="18"/>
  <c r="R465" i="18"/>
  <c r="S465" i="18" s="1"/>
  <c r="O466" i="18"/>
  <c r="Q466" i="18"/>
  <c r="R466" i="18"/>
  <c r="S466" i="18" s="1"/>
  <c r="O467" i="18"/>
  <c r="Q467" i="18"/>
  <c r="R467" i="18"/>
  <c r="S467" i="18" s="1"/>
  <c r="O468" i="18"/>
  <c r="Q468" i="18"/>
  <c r="R468" i="18"/>
  <c r="S468" i="18" s="1"/>
  <c r="O469" i="18"/>
  <c r="Q469" i="18"/>
  <c r="R469" i="18"/>
  <c r="S469" i="18" s="1"/>
  <c r="O470" i="18"/>
  <c r="Q470" i="18"/>
  <c r="R470" i="18"/>
  <c r="S470" i="18" s="1"/>
  <c r="O471" i="18"/>
  <c r="Q471" i="18"/>
  <c r="R471" i="18"/>
  <c r="S471" i="18" s="1"/>
  <c r="O472" i="18"/>
  <c r="Q472" i="18"/>
  <c r="R472" i="18"/>
  <c r="S472" i="18" s="1"/>
  <c r="O473" i="18"/>
  <c r="Q473" i="18"/>
  <c r="R473" i="18"/>
  <c r="S473" i="18" s="1"/>
  <c r="O474" i="18"/>
  <c r="Q474" i="18"/>
  <c r="R474" i="18"/>
  <c r="S474" i="18" s="1"/>
  <c r="O475" i="18"/>
  <c r="Q475" i="18"/>
  <c r="R475" i="18"/>
  <c r="S475" i="18" s="1"/>
  <c r="O476" i="18"/>
  <c r="Q476" i="18"/>
  <c r="R476" i="18"/>
  <c r="S476" i="18" s="1"/>
  <c r="O477" i="18"/>
  <c r="Q477" i="18"/>
  <c r="R477" i="18"/>
  <c r="S477" i="18" s="1"/>
  <c r="O478" i="18"/>
  <c r="Q478" i="18"/>
  <c r="R478" i="18"/>
  <c r="S478" i="18" s="1"/>
  <c r="O479" i="18"/>
  <c r="Q479" i="18"/>
  <c r="R479" i="18"/>
  <c r="S479" i="18" s="1"/>
  <c r="O480" i="18"/>
  <c r="Q480" i="18"/>
  <c r="R480" i="18"/>
  <c r="S480" i="18" s="1"/>
  <c r="O481" i="18"/>
  <c r="Q481" i="18"/>
  <c r="R481" i="18"/>
  <c r="S481" i="18" s="1"/>
  <c r="O482" i="18"/>
  <c r="Q482" i="18"/>
  <c r="R482" i="18"/>
  <c r="S482" i="18" s="1"/>
  <c r="O483" i="18"/>
  <c r="Q483" i="18"/>
  <c r="R483" i="18"/>
  <c r="S483" i="18" s="1"/>
  <c r="O484" i="18"/>
  <c r="Q484" i="18"/>
  <c r="R484" i="18"/>
  <c r="S484" i="18" s="1"/>
  <c r="O485" i="18"/>
  <c r="Q485" i="18"/>
  <c r="R485" i="18"/>
  <c r="S485" i="18" s="1"/>
  <c r="O486" i="18"/>
  <c r="Q486" i="18"/>
  <c r="R486" i="18"/>
  <c r="S486" i="18" s="1"/>
  <c r="O487" i="18"/>
  <c r="Q487" i="18"/>
  <c r="R487" i="18"/>
  <c r="S487" i="18" s="1"/>
  <c r="O488" i="18"/>
  <c r="Q488" i="18"/>
  <c r="R488" i="18"/>
  <c r="S488" i="18" s="1"/>
  <c r="O489" i="18"/>
  <c r="Q489" i="18"/>
  <c r="R489" i="18"/>
  <c r="S489" i="18" s="1"/>
  <c r="O490" i="18"/>
  <c r="Q490" i="18"/>
  <c r="R490" i="18"/>
  <c r="S490" i="18" s="1"/>
  <c r="O491" i="18"/>
  <c r="Q491" i="18"/>
  <c r="R491" i="18"/>
  <c r="S491" i="18" s="1"/>
  <c r="O492" i="18"/>
  <c r="Q492" i="18"/>
  <c r="R492" i="18"/>
  <c r="S492" i="18" s="1"/>
  <c r="O493" i="18"/>
  <c r="Q493" i="18"/>
  <c r="R493" i="18"/>
  <c r="S493" i="18" s="1"/>
  <c r="O494" i="18"/>
  <c r="Q494" i="18"/>
  <c r="R494" i="18"/>
  <c r="S494" i="18" s="1"/>
  <c r="O495" i="18"/>
  <c r="Q495" i="18"/>
  <c r="R495" i="18"/>
  <c r="S495" i="18" s="1"/>
  <c r="O496" i="18"/>
  <c r="Q496" i="18"/>
  <c r="R496" i="18"/>
  <c r="S496" i="18" s="1"/>
  <c r="O497" i="18"/>
  <c r="Q497" i="18"/>
  <c r="R497" i="18"/>
  <c r="S497" i="18" s="1"/>
  <c r="O498" i="18"/>
  <c r="Q498" i="18"/>
  <c r="R498" i="18"/>
  <c r="S498" i="18" s="1"/>
  <c r="O499" i="18"/>
  <c r="Q499" i="18"/>
  <c r="R499" i="18"/>
  <c r="S499" i="18" s="1"/>
  <c r="O500" i="18"/>
  <c r="Q500" i="18"/>
  <c r="R500" i="18"/>
  <c r="S500" i="18" s="1"/>
  <c r="O501" i="18"/>
  <c r="Q501" i="18"/>
  <c r="R501" i="18"/>
  <c r="S501" i="18" s="1"/>
  <c r="O502" i="18"/>
  <c r="Q502" i="18"/>
  <c r="R502" i="18"/>
  <c r="S502" i="18" s="1"/>
  <c r="O503" i="18"/>
  <c r="Q503" i="18"/>
  <c r="R503" i="18"/>
  <c r="S503" i="18" s="1"/>
  <c r="O504" i="18"/>
  <c r="Q504" i="18"/>
  <c r="R504" i="18"/>
  <c r="S504" i="18" s="1"/>
  <c r="O505" i="18"/>
  <c r="Q505" i="18"/>
  <c r="R505" i="18"/>
  <c r="S505" i="18" s="1"/>
  <c r="O506" i="18"/>
  <c r="Q506" i="18"/>
  <c r="R506" i="18"/>
  <c r="S506" i="18" s="1"/>
  <c r="O507" i="18"/>
  <c r="Q507" i="18"/>
  <c r="R507" i="18"/>
  <c r="S507" i="18" s="1"/>
  <c r="O508" i="18"/>
  <c r="Q508" i="18"/>
  <c r="R508" i="18"/>
  <c r="S508" i="18" s="1"/>
  <c r="O509" i="18"/>
  <c r="Q509" i="18"/>
  <c r="R509" i="18"/>
  <c r="S509" i="18" s="1"/>
  <c r="O510" i="18"/>
  <c r="Q510" i="18"/>
  <c r="R510" i="18"/>
  <c r="S510" i="18" s="1"/>
  <c r="O511" i="18"/>
  <c r="Q511" i="18"/>
  <c r="R511" i="18"/>
  <c r="S511" i="18" s="1"/>
  <c r="O512" i="18"/>
  <c r="Q512" i="18"/>
  <c r="R512" i="18"/>
  <c r="S512" i="18" s="1"/>
  <c r="O513" i="18"/>
  <c r="Q513" i="18"/>
  <c r="R513" i="18"/>
  <c r="S513" i="18" s="1"/>
  <c r="O514" i="18"/>
  <c r="Q514" i="18"/>
  <c r="R514" i="18"/>
  <c r="S514" i="18" s="1"/>
  <c r="O515" i="18"/>
  <c r="Q515" i="18"/>
  <c r="R515" i="18"/>
  <c r="S515" i="18" s="1"/>
  <c r="O516" i="18"/>
  <c r="Q516" i="18"/>
  <c r="R516" i="18"/>
  <c r="S516" i="18" s="1"/>
  <c r="O517" i="18"/>
  <c r="Q517" i="18"/>
  <c r="R517" i="18"/>
  <c r="S517" i="18" s="1"/>
  <c r="O518" i="18"/>
  <c r="Q518" i="18"/>
  <c r="R518" i="18"/>
  <c r="S518" i="18" s="1"/>
  <c r="O519" i="18"/>
  <c r="Q519" i="18"/>
  <c r="R519" i="18"/>
  <c r="S519" i="18" s="1"/>
  <c r="O520" i="18"/>
  <c r="Q520" i="18"/>
  <c r="R520" i="18"/>
  <c r="S520" i="18" s="1"/>
  <c r="O521" i="18"/>
  <c r="Q521" i="18"/>
  <c r="R521" i="18"/>
  <c r="S521" i="18" s="1"/>
  <c r="O522" i="18"/>
  <c r="Q522" i="18"/>
  <c r="R522" i="18"/>
  <c r="S522" i="18" s="1"/>
  <c r="O523" i="18"/>
  <c r="Q523" i="18"/>
  <c r="R523" i="18"/>
  <c r="S523" i="18" s="1"/>
  <c r="O524" i="18"/>
  <c r="Q524" i="18"/>
  <c r="R524" i="18"/>
  <c r="S524" i="18" s="1"/>
  <c r="O525" i="18"/>
  <c r="Q525" i="18"/>
  <c r="R525" i="18"/>
  <c r="S525" i="18" s="1"/>
  <c r="O526" i="18"/>
  <c r="Q526" i="18"/>
  <c r="R526" i="18"/>
  <c r="S526" i="18" s="1"/>
  <c r="O527" i="18"/>
  <c r="Q527" i="18"/>
  <c r="R527" i="18"/>
  <c r="S527" i="18" s="1"/>
  <c r="O528" i="18"/>
  <c r="Q528" i="18"/>
  <c r="R528" i="18"/>
  <c r="S528" i="18" s="1"/>
  <c r="O529" i="18"/>
  <c r="Q529" i="18"/>
  <c r="R529" i="18"/>
  <c r="S529" i="18" s="1"/>
  <c r="O530" i="18"/>
  <c r="Q530" i="18"/>
  <c r="R530" i="18"/>
  <c r="S530" i="18" s="1"/>
  <c r="O531" i="18"/>
  <c r="Q531" i="18"/>
  <c r="R531" i="18"/>
  <c r="S531" i="18" s="1"/>
  <c r="O532" i="18"/>
  <c r="Q532" i="18"/>
  <c r="R532" i="18"/>
  <c r="S532" i="18" s="1"/>
  <c r="O533" i="18"/>
  <c r="Q533" i="18"/>
  <c r="R533" i="18"/>
  <c r="S533" i="18" s="1"/>
  <c r="O534" i="18"/>
  <c r="Q534" i="18"/>
  <c r="R534" i="18"/>
  <c r="S534" i="18" s="1"/>
  <c r="O535" i="18"/>
  <c r="Q535" i="18"/>
  <c r="R535" i="18"/>
  <c r="S535" i="18" s="1"/>
  <c r="O536" i="18"/>
  <c r="Q536" i="18"/>
  <c r="R536" i="18"/>
  <c r="S536" i="18" s="1"/>
  <c r="O537" i="18"/>
  <c r="Q537" i="18"/>
  <c r="R537" i="18"/>
  <c r="S537" i="18" s="1"/>
  <c r="O538" i="18"/>
  <c r="Q538" i="18"/>
  <c r="R538" i="18"/>
  <c r="S538" i="18" s="1"/>
  <c r="O539" i="18"/>
  <c r="Q539" i="18"/>
  <c r="R539" i="18"/>
  <c r="S539" i="18" s="1"/>
  <c r="O540" i="18"/>
  <c r="Q540" i="18"/>
  <c r="R540" i="18"/>
  <c r="S540" i="18" s="1"/>
  <c r="O541" i="18"/>
  <c r="Q541" i="18"/>
  <c r="R541" i="18"/>
  <c r="S541" i="18" s="1"/>
  <c r="O542" i="18"/>
  <c r="Q542" i="18"/>
  <c r="R542" i="18"/>
  <c r="S542" i="18" s="1"/>
  <c r="O543" i="18"/>
  <c r="Q543" i="18"/>
  <c r="R543" i="18"/>
  <c r="S543" i="18" s="1"/>
  <c r="O544" i="18"/>
  <c r="Q544" i="18"/>
  <c r="R544" i="18"/>
  <c r="S544" i="18" s="1"/>
  <c r="O545" i="18"/>
  <c r="Q545" i="18"/>
  <c r="R545" i="18"/>
  <c r="S545" i="18" s="1"/>
  <c r="O546" i="18"/>
  <c r="Q546" i="18"/>
  <c r="R546" i="18"/>
  <c r="S546" i="18" s="1"/>
  <c r="O547" i="18"/>
  <c r="Q547" i="18"/>
  <c r="R547" i="18"/>
  <c r="S547" i="18" s="1"/>
  <c r="O548" i="18"/>
  <c r="Q548" i="18"/>
  <c r="R548" i="18"/>
  <c r="S548" i="18" s="1"/>
  <c r="O549" i="18"/>
  <c r="Q549" i="18"/>
  <c r="R549" i="18"/>
  <c r="S549" i="18" s="1"/>
  <c r="O550" i="18"/>
  <c r="Q550" i="18"/>
  <c r="R550" i="18"/>
  <c r="S550" i="18" s="1"/>
  <c r="O551" i="18"/>
  <c r="Q551" i="18"/>
  <c r="R551" i="18"/>
  <c r="S551" i="18" s="1"/>
  <c r="O552" i="18"/>
  <c r="Q552" i="18"/>
  <c r="R552" i="18"/>
  <c r="S552" i="18" s="1"/>
  <c r="O553" i="18"/>
  <c r="Q553" i="18"/>
  <c r="R553" i="18"/>
  <c r="S553" i="18" s="1"/>
  <c r="O554" i="18"/>
  <c r="Q554" i="18"/>
  <c r="R554" i="18"/>
  <c r="S554" i="18" s="1"/>
  <c r="O555" i="18"/>
  <c r="Q555" i="18"/>
  <c r="R555" i="18"/>
  <c r="S555" i="18" s="1"/>
  <c r="O556" i="18"/>
  <c r="Q556" i="18"/>
  <c r="R556" i="18"/>
  <c r="S556" i="18" s="1"/>
  <c r="O557" i="18"/>
  <c r="Q557" i="18"/>
  <c r="R557" i="18"/>
  <c r="S557" i="18" s="1"/>
  <c r="O558" i="18"/>
  <c r="Q558" i="18"/>
  <c r="R558" i="18"/>
  <c r="S558" i="18" s="1"/>
  <c r="O559" i="18"/>
  <c r="Q559" i="18"/>
  <c r="R559" i="18"/>
  <c r="S559" i="18" s="1"/>
  <c r="O560" i="18"/>
  <c r="Q560" i="18"/>
  <c r="R560" i="18"/>
  <c r="S560" i="18" s="1"/>
  <c r="O561" i="18"/>
  <c r="Q561" i="18"/>
  <c r="R561" i="18"/>
  <c r="S561" i="18" s="1"/>
  <c r="O562" i="18"/>
  <c r="Q562" i="18"/>
  <c r="R562" i="18"/>
  <c r="S562" i="18" s="1"/>
  <c r="O563" i="18"/>
  <c r="Q563" i="18"/>
  <c r="R563" i="18"/>
  <c r="S563" i="18" s="1"/>
  <c r="O564" i="18"/>
  <c r="Q564" i="18"/>
  <c r="R564" i="18"/>
  <c r="S564" i="18" s="1"/>
  <c r="O565" i="18"/>
  <c r="Q565" i="18"/>
  <c r="R565" i="18"/>
  <c r="S565" i="18" s="1"/>
  <c r="O566" i="18"/>
  <c r="Q566" i="18"/>
  <c r="R566" i="18"/>
  <c r="S566" i="18" s="1"/>
  <c r="O567" i="18"/>
  <c r="Q567" i="18"/>
  <c r="R567" i="18"/>
  <c r="S567" i="18" s="1"/>
  <c r="O568" i="18"/>
  <c r="Q568" i="18"/>
  <c r="R568" i="18"/>
  <c r="S568" i="18" s="1"/>
  <c r="O569" i="18"/>
  <c r="Q569" i="18"/>
  <c r="R569" i="18"/>
  <c r="S569" i="18" s="1"/>
  <c r="O570" i="18"/>
  <c r="Q570" i="18"/>
  <c r="R570" i="18"/>
  <c r="S570" i="18" s="1"/>
  <c r="O571" i="18"/>
  <c r="Q571" i="18"/>
  <c r="R571" i="18"/>
  <c r="S571" i="18" s="1"/>
  <c r="O572" i="18"/>
  <c r="Q572" i="18"/>
  <c r="R572" i="18"/>
  <c r="S572" i="18" s="1"/>
  <c r="O573" i="18"/>
  <c r="Q573" i="18"/>
  <c r="R573" i="18"/>
  <c r="S573" i="18" s="1"/>
  <c r="O574" i="18"/>
  <c r="Q574" i="18"/>
  <c r="R574" i="18"/>
  <c r="S574" i="18" s="1"/>
  <c r="O575" i="18"/>
  <c r="Q575" i="18"/>
  <c r="R575" i="18"/>
  <c r="S575" i="18" s="1"/>
  <c r="O576" i="18"/>
  <c r="Q576" i="18"/>
  <c r="R576" i="18"/>
  <c r="S576" i="18" s="1"/>
  <c r="O577" i="18"/>
  <c r="Q577" i="18"/>
  <c r="R577" i="18"/>
  <c r="S577" i="18" s="1"/>
  <c r="O578" i="18"/>
  <c r="Q578" i="18"/>
  <c r="R578" i="18"/>
  <c r="S578" i="18" s="1"/>
  <c r="O579" i="18"/>
  <c r="Q579" i="18"/>
  <c r="R579" i="18"/>
  <c r="S579" i="18" s="1"/>
  <c r="O580" i="18"/>
  <c r="Q580" i="18"/>
  <c r="R580" i="18"/>
  <c r="S580" i="18" s="1"/>
  <c r="O581" i="18"/>
  <c r="Q581" i="18"/>
  <c r="R581" i="18"/>
  <c r="S581" i="18" s="1"/>
  <c r="O582" i="18"/>
  <c r="Q582" i="18"/>
  <c r="R582" i="18"/>
  <c r="S582" i="18" s="1"/>
  <c r="O583" i="18"/>
  <c r="Q583" i="18"/>
  <c r="R583" i="18"/>
  <c r="S583" i="18" s="1"/>
  <c r="O584" i="18"/>
  <c r="Q584" i="18"/>
  <c r="R584" i="18"/>
  <c r="S584" i="18" s="1"/>
  <c r="O585" i="18"/>
  <c r="Q585" i="18"/>
  <c r="R585" i="18"/>
  <c r="S585" i="18" s="1"/>
  <c r="O586" i="18"/>
  <c r="Q586" i="18"/>
  <c r="R586" i="18"/>
  <c r="S586" i="18" s="1"/>
  <c r="O587" i="18"/>
  <c r="Q587" i="18"/>
  <c r="R587" i="18"/>
  <c r="S587" i="18" s="1"/>
  <c r="O588" i="18"/>
  <c r="Q588" i="18"/>
  <c r="R588" i="18"/>
  <c r="S588" i="18" s="1"/>
  <c r="O589" i="18"/>
  <c r="Q589" i="18"/>
  <c r="R589" i="18"/>
  <c r="S589" i="18" s="1"/>
  <c r="O590" i="18"/>
  <c r="Q590" i="18"/>
  <c r="R590" i="18"/>
  <c r="S590" i="18" s="1"/>
  <c r="O591" i="18"/>
  <c r="Q591" i="18"/>
  <c r="R591" i="18"/>
  <c r="S591" i="18" s="1"/>
  <c r="O592" i="18"/>
  <c r="Q592" i="18"/>
  <c r="R592" i="18"/>
  <c r="S592" i="18" s="1"/>
  <c r="O593" i="18"/>
  <c r="Q593" i="18"/>
  <c r="R593" i="18"/>
  <c r="S593" i="18" s="1"/>
  <c r="O594" i="18"/>
  <c r="Q594" i="18"/>
  <c r="R594" i="18"/>
  <c r="S594" i="18" s="1"/>
  <c r="O595" i="18"/>
  <c r="Q595" i="18"/>
  <c r="R595" i="18"/>
  <c r="S595" i="18" s="1"/>
  <c r="O596" i="18"/>
  <c r="Q596" i="18"/>
  <c r="R596" i="18"/>
  <c r="S596" i="18" s="1"/>
  <c r="O597" i="18"/>
  <c r="Q597" i="18"/>
  <c r="R597" i="18"/>
  <c r="S597" i="18" s="1"/>
  <c r="O598" i="18"/>
  <c r="Q598" i="18"/>
  <c r="R598" i="18"/>
  <c r="S598" i="18" s="1"/>
  <c r="O599" i="18"/>
  <c r="Q599" i="18"/>
  <c r="R599" i="18"/>
  <c r="S599" i="18" s="1"/>
  <c r="O600" i="18"/>
  <c r="Q600" i="18"/>
  <c r="R600" i="18"/>
  <c r="S600" i="18" s="1"/>
  <c r="O601" i="18"/>
  <c r="Q601" i="18"/>
  <c r="R601" i="18"/>
  <c r="S601" i="18" s="1"/>
  <c r="O602" i="18"/>
  <c r="Q602" i="18"/>
  <c r="R602" i="18"/>
  <c r="S602" i="18" s="1"/>
  <c r="O603" i="18"/>
  <c r="Q603" i="18"/>
  <c r="R603" i="18"/>
  <c r="S603" i="18" s="1"/>
  <c r="O604" i="18"/>
  <c r="Q604" i="18"/>
  <c r="R604" i="18"/>
  <c r="S604" i="18" s="1"/>
  <c r="O605" i="18"/>
  <c r="Q605" i="18"/>
  <c r="R605" i="18"/>
  <c r="S605" i="18" s="1"/>
  <c r="O606" i="18"/>
  <c r="Q606" i="18"/>
  <c r="R606" i="18"/>
  <c r="S606" i="18" s="1"/>
  <c r="O607" i="18"/>
  <c r="Q607" i="18"/>
  <c r="R607" i="18"/>
  <c r="S607" i="18" s="1"/>
  <c r="O608" i="18"/>
  <c r="Q608" i="18"/>
  <c r="R608" i="18"/>
  <c r="S608" i="18" s="1"/>
  <c r="O609" i="18"/>
  <c r="Q609" i="18"/>
  <c r="R609" i="18"/>
  <c r="S609" i="18" s="1"/>
  <c r="O610" i="18"/>
  <c r="Q610" i="18"/>
  <c r="R610" i="18"/>
  <c r="S610" i="18" s="1"/>
  <c r="O611" i="18"/>
  <c r="Q611" i="18"/>
  <c r="R611" i="18"/>
  <c r="S611" i="18" s="1"/>
  <c r="O612" i="18"/>
  <c r="Q612" i="18"/>
  <c r="R612" i="18"/>
  <c r="S612" i="18" s="1"/>
  <c r="O613" i="18"/>
  <c r="Q613" i="18"/>
  <c r="R613" i="18"/>
  <c r="S613" i="18" s="1"/>
  <c r="O614" i="18"/>
  <c r="Q614" i="18"/>
  <c r="R614" i="18"/>
  <c r="S614" i="18" s="1"/>
  <c r="O615" i="18"/>
  <c r="Q615" i="18"/>
  <c r="R615" i="18"/>
  <c r="S615" i="18" s="1"/>
  <c r="O616" i="18"/>
  <c r="Q616" i="18"/>
  <c r="R616" i="18"/>
  <c r="S616" i="18" s="1"/>
  <c r="O617" i="18"/>
  <c r="Q617" i="18"/>
  <c r="R617" i="18"/>
  <c r="S617" i="18" s="1"/>
  <c r="O618" i="18"/>
  <c r="Q618" i="18"/>
  <c r="R618" i="18"/>
  <c r="S618" i="18" s="1"/>
  <c r="O619" i="18"/>
  <c r="Q619" i="18"/>
  <c r="R619" i="18"/>
  <c r="S619" i="18" s="1"/>
  <c r="O620" i="18"/>
  <c r="Q620" i="18"/>
  <c r="R620" i="18"/>
  <c r="S620" i="18" s="1"/>
  <c r="O621" i="18"/>
  <c r="Q621" i="18"/>
  <c r="R621" i="18"/>
  <c r="S621" i="18" s="1"/>
  <c r="O622" i="18"/>
  <c r="Q622" i="18"/>
  <c r="R622" i="18"/>
  <c r="S622" i="18" s="1"/>
  <c r="O623" i="18"/>
  <c r="Q623" i="18"/>
  <c r="R623" i="18"/>
  <c r="S623" i="18" s="1"/>
  <c r="O624" i="18"/>
  <c r="Q624" i="18"/>
  <c r="R624" i="18"/>
  <c r="S624" i="18" s="1"/>
  <c r="O625" i="18"/>
  <c r="Q625" i="18"/>
  <c r="R625" i="18"/>
  <c r="S625" i="18" s="1"/>
  <c r="O626" i="18"/>
  <c r="Q626" i="18"/>
  <c r="R626" i="18"/>
  <c r="S626" i="18" s="1"/>
  <c r="O627" i="18"/>
  <c r="Q627" i="18"/>
  <c r="R627" i="18"/>
  <c r="S627" i="18" s="1"/>
  <c r="O628" i="18"/>
  <c r="Q628" i="18"/>
  <c r="R628" i="18"/>
  <c r="S628" i="18" s="1"/>
  <c r="O629" i="18"/>
  <c r="Q629" i="18"/>
  <c r="R629" i="18"/>
  <c r="S629" i="18" s="1"/>
  <c r="O630" i="18"/>
  <c r="Q630" i="18"/>
  <c r="R630" i="18"/>
  <c r="S630" i="18" s="1"/>
  <c r="O631" i="18"/>
  <c r="Q631" i="18"/>
  <c r="R631" i="18"/>
  <c r="S631" i="18" s="1"/>
  <c r="O632" i="18"/>
  <c r="Q632" i="18"/>
  <c r="R632" i="18"/>
  <c r="S632" i="18" s="1"/>
  <c r="O633" i="18"/>
  <c r="Q633" i="18"/>
  <c r="R633" i="18"/>
  <c r="S633" i="18" s="1"/>
  <c r="O634" i="18"/>
  <c r="Q634" i="18"/>
  <c r="R634" i="18"/>
  <c r="S634" i="18" s="1"/>
  <c r="O635" i="18"/>
  <c r="Q635" i="18"/>
  <c r="R635" i="18"/>
  <c r="S635" i="18" s="1"/>
  <c r="O636" i="18"/>
  <c r="Q636" i="18"/>
  <c r="R636" i="18"/>
  <c r="S636" i="18" s="1"/>
  <c r="O637" i="18"/>
  <c r="Q637" i="18"/>
  <c r="R637" i="18"/>
  <c r="S637" i="18" s="1"/>
  <c r="O638" i="18"/>
  <c r="Q638" i="18"/>
  <c r="R638" i="18"/>
  <c r="S638" i="18" s="1"/>
  <c r="O639" i="18"/>
  <c r="Q639" i="18"/>
  <c r="R639" i="18"/>
  <c r="S639" i="18" s="1"/>
  <c r="O640" i="18"/>
  <c r="Q640" i="18"/>
  <c r="R640" i="18"/>
  <c r="S640" i="18" s="1"/>
  <c r="O641" i="18"/>
  <c r="Q641" i="18"/>
  <c r="R641" i="18"/>
  <c r="S641" i="18" s="1"/>
  <c r="O642" i="18"/>
  <c r="Q642" i="18"/>
  <c r="R642" i="18"/>
  <c r="S642" i="18" s="1"/>
  <c r="O643" i="18"/>
  <c r="Q643" i="18"/>
  <c r="R643" i="18"/>
  <c r="S643" i="18" s="1"/>
  <c r="O644" i="18"/>
  <c r="Q644" i="18"/>
  <c r="R644" i="18"/>
  <c r="S644" i="18" s="1"/>
  <c r="O645" i="18"/>
  <c r="Q645" i="18"/>
  <c r="R645" i="18"/>
  <c r="S645" i="18" s="1"/>
  <c r="O646" i="18"/>
  <c r="Q646" i="18"/>
  <c r="R646" i="18"/>
  <c r="S646" i="18" s="1"/>
  <c r="O647" i="18"/>
  <c r="Q647" i="18"/>
  <c r="R647" i="18"/>
  <c r="S647" i="18" s="1"/>
  <c r="O648" i="18"/>
  <c r="Q648" i="18"/>
  <c r="R648" i="18"/>
  <c r="S648" i="18" s="1"/>
  <c r="O649" i="18"/>
  <c r="Q649" i="18"/>
  <c r="R649" i="18"/>
  <c r="S649" i="18" s="1"/>
  <c r="O650" i="18"/>
  <c r="Q650" i="18"/>
  <c r="R650" i="18"/>
  <c r="S650" i="18" s="1"/>
  <c r="O651" i="18"/>
  <c r="Q651" i="18"/>
  <c r="R651" i="18"/>
  <c r="S651" i="18" s="1"/>
  <c r="O652" i="18"/>
  <c r="Q652" i="18"/>
  <c r="R652" i="18"/>
  <c r="S652" i="18" s="1"/>
  <c r="O653" i="18"/>
  <c r="Q653" i="18"/>
  <c r="R653" i="18"/>
  <c r="S653" i="18" s="1"/>
  <c r="O654" i="18"/>
  <c r="Q654" i="18"/>
  <c r="R654" i="18"/>
  <c r="S654" i="18" s="1"/>
  <c r="O655" i="18"/>
  <c r="Q655" i="18"/>
  <c r="R655" i="18"/>
  <c r="S655" i="18" s="1"/>
  <c r="O656" i="18"/>
  <c r="Q656" i="18"/>
  <c r="R656" i="18"/>
  <c r="S656" i="18" s="1"/>
  <c r="O657" i="18"/>
  <c r="Q657" i="18"/>
  <c r="R657" i="18"/>
  <c r="S657" i="18" s="1"/>
  <c r="O658" i="18"/>
  <c r="Q658" i="18"/>
  <c r="R658" i="18"/>
  <c r="S658" i="18" s="1"/>
  <c r="O659" i="18"/>
  <c r="Q659" i="18"/>
  <c r="R659" i="18"/>
  <c r="S659" i="18" s="1"/>
  <c r="O660" i="18"/>
  <c r="Q660" i="18"/>
  <c r="R660" i="18"/>
  <c r="S660" i="18" s="1"/>
  <c r="O661" i="18"/>
  <c r="Q661" i="18"/>
  <c r="R661" i="18"/>
  <c r="S661" i="18" s="1"/>
  <c r="O662" i="18"/>
  <c r="Q662" i="18"/>
  <c r="R662" i="18"/>
  <c r="S662" i="18" s="1"/>
  <c r="O663" i="18"/>
  <c r="Q663" i="18"/>
  <c r="R663" i="18"/>
  <c r="S663" i="18" s="1"/>
  <c r="O664" i="18"/>
  <c r="Q664" i="18"/>
  <c r="R664" i="18"/>
  <c r="S664" i="18" s="1"/>
  <c r="O665" i="18"/>
  <c r="Q665" i="18"/>
  <c r="R665" i="18"/>
  <c r="S665" i="18" s="1"/>
  <c r="O666" i="18"/>
  <c r="Q666" i="18"/>
  <c r="R666" i="18"/>
  <c r="S666" i="18" s="1"/>
  <c r="O667" i="18"/>
  <c r="Q667" i="18"/>
  <c r="R667" i="18"/>
  <c r="S667" i="18" s="1"/>
  <c r="O668" i="18"/>
  <c r="Q668" i="18"/>
  <c r="R668" i="18"/>
  <c r="S668" i="18" s="1"/>
  <c r="O669" i="18"/>
  <c r="Q669" i="18"/>
  <c r="R669" i="18"/>
  <c r="S669" i="18" s="1"/>
  <c r="O670" i="18"/>
  <c r="Q670" i="18"/>
  <c r="R670" i="18"/>
  <c r="S670" i="18" s="1"/>
  <c r="O671" i="18"/>
  <c r="Q671" i="18"/>
  <c r="R671" i="18"/>
  <c r="S671" i="18" s="1"/>
  <c r="O672" i="18"/>
  <c r="Q672" i="18"/>
  <c r="R672" i="18"/>
  <c r="S672" i="18" s="1"/>
  <c r="O673" i="18"/>
  <c r="Q673" i="18"/>
  <c r="R673" i="18"/>
  <c r="S673" i="18" s="1"/>
  <c r="O674" i="18"/>
  <c r="Q674" i="18"/>
  <c r="R674" i="18"/>
  <c r="S674" i="18" s="1"/>
  <c r="O675" i="18"/>
  <c r="Q675" i="18"/>
  <c r="R675" i="18"/>
  <c r="S675" i="18" s="1"/>
  <c r="O676" i="18"/>
  <c r="Q676" i="18"/>
  <c r="R676" i="18"/>
  <c r="S676" i="18" s="1"/>
  <c r="O677" i="18"/>
  <c r="Q677" i="18"/>
  <c r="R677" i="18"/>
  <c r="S677" i="18" s="1"/>
  <c r="O678" i="18"/>
  <c r="Q678" i="18"/>
  <c r="R678" i="18"/>
  <c r="S678" i="18" s="1"/>
  <c r="O679" i="18"/>
  <c r="Q679" i="18"/>
  <c r="R679" i="18"/>
  <c r="S679" i="18" s="1"/>
  <c r="O680" i="18"/>
  <c r="Q680" i="18"/>
  <c r="R680" i="18"/>
  <c r="S680" i="18" s="1"/>
  <c r="O681" i="18"/>
  <c r="Q681" i="18"/>
  <c r="R681" i="18"/>
  <c r="S681" i="18" s="1"/>
  <c r="O682" i="18"/>
  <c r="Q682" i="18"/>
  <c r="R682" i="18"/>
  <c r="S682" i="18" s="1"/>
  <c r="O683" i="18"/>
  <c r="Q683" i="18"/>
  <c r="R683" i="18"/>
  <c r="S683" i="18" s="1"/>
  <c r="O684" i="18"/>
  <c r="Q684" i="18"/>
  <c r="R684" i="18"/>
  <c r="S684" i="18" s="1"/>
  <c r="O685" i="18"/>
  <c r="Q685" i="18"/>
  <c r="R685" i="18"/>
  <c r="S685" i="18" s="1"/>
  <c r="O686" i="18"/>
  <c r="Q686" i="18"/>
  <c r="R686" i="18"/>
  <c r="S686" i="18" s="1"/>
  <c r="O687" i="18"/>
  <c r="Q687" i="18"/>
  <c r="R687" i="18"/>
  <c r="S687" i="18" s="1"/>
  <c r="O688" i="18"/>
  <c r="Q688" i="18"/>
  <c r="R688" i="18"/>
  <c r="S688" i="18" s="1"/>
  <c r="O689" i="18"/>
  <c r="Q689" i="18"/>
  <c r="R689" i="18"/>
  <c r="S689" i="18" s="1"/>
  <c r="O690" i="18"/>
  <c r="Q690" i="18"/>
  <c r="R690" i="18"/>
  <c r="S690" i="18" s="1"/>
  <c r="O691" i="18"/>
  <c r="Q691" i="18"/>
  <c r="R691" i="18"/>
  <c r="S691" i="18" s="1"/>
  <c r="O692" i="18"/>
  <c r="Q692" i="18"/>
  <c r="R692" i="18"/>
  <c r="S692" i="18" s="1"/>
  <c r="O693" i="18"/>
  <c r="Q693" i="18"/>
  <c r="R693" i="18"/>
  <c r="S693" i="18" s="1"/>
  <c r="O694" i="18"/>
  <c r="Q694" i="18"/>
  <c r="R694" i="18"/>
  <c r="S694" i="18" s="1"/>
  <c r="O695" i="18"/>
  <c r="Q695" i="18"/>
  <c r="R695" i="18"/>
  <c r="S695" i="18" s="1"/>
  <c r="O696" i="18"/>
  <c r="Q696" i="18"/>
  <c r="R696" i="18"/>
  <c r="S696" i="18" s="1"/>
  <c r="O697" i="18"/>
  <c r="Q697" i="18"/>
  <c r="R697" i="18"/>
  <c r="S697" i="18" s="1"/>
  <c r="O698" i="18"/>
  <c r="Q698" i="18"/>
  <c r="R698" i="18"/>
  <c r="S698" i="18" s="1"/>
  <c r="O699" i="18"/>
  <c r="Q699" i="18"/>
  <c r="R699" i="18"/>
  <c r="S699" i="18" s="1"/>
  <c r="O700" i="18"/>
  <c r="Q700" i="18"/>
  <c r="R700" i="18"/>
  <c r="S700" i="18" s="1"/>
  <c r="O701" i="18"/>
  <c r="Q701" i="18"/>
  <c r="R701" i="18"/>
  <c r="S701" i="18" s="1"/>
  <c r="O702" i="18"/>
  <c r="Q702" i="18"/>
  <c r="R702" i="18"/>
  <c r="S702" i="18" s="1"/>
  <c r="O703" i="18"/>
  <c r="Q703" i="18"/>
  <c r="R703" i="18"/>
  <c r="S703" i="18" s="1"/>
  <c r="O704" i="18"/>
  <c r="Q704" i="18"/>
  <c r="R704" i="18"/>
  <c r="S704" i="18" s="1"/>
  <c r="O705" i="18"/>
  <c r="Q705" i="18"/>
  <c r="R705" i="18"/>
  <c r="S705" i="18" s="1"/>
  <c r="O706" i="18"/>
  <c r="Q706" i="18"/>
  <c r="R706" i="18"/>
  <c r="S706" i="18" s="1"/>
  <c r="O707" i="18"/>
  <c r="Q707" i="18"/>
  <c r="R707" i="18"/>
  <c r="S707" i="18" s="1"/>
  <c r="O708" i="18"/>
  <c r="Q708" i="18"/>
  <c r="R708" i="18"/>
  <c r="S708" i="18" s="1"/>
  <c r="O709" i="18"/>
  <c r="Q709" i="18"/>
  <c r="R709" i="18"/>
  <c r="S709" i="18" s="1"/>
  <c r="O710" i="18"/>
  <c r="Q710" i="18"/>
  <c r="R710" i="18"/>
  <c r="S710" i="18" s="1"/>
  <c r="O711" i="18"/>
  <c r="Q711" i="18"/>
  <c r="R711" i="18"/>
  <c r="S711" i="18" s="1"/>
  <c r="O712" i="18"/>
  <c r="Q712" i="18"/>
  <c r="R712" i="18"/>
  <c r="S712" i="18" s="1"/>
  <c r="O713" i="18"/>
  <c r="Q713" i="18"/>
  <c r="R713" i="18"/>
  <c r="S713" i="18" s="1"/>
  <c r="O714" i="18"/>
  <c r="Q714" i="18"/>
  <c r="R714" i="18"/>
  <c r="S714" i="18" s="1"/>
  <c r="O715" i="18"/>
  <c r="Q715" i="18"/>
  <c r="R715" i="18"/>
  <c r="S715" i="18" s="1"/>
  <c r="O716" i="18"/>
  <c r="Q716" i="18"/>
  <c r="R716" i="18"/>
  <c r="S716" i="18" s="1"/>
  <c r="O717" i="18"/>
  <c r="Q717" i="18"/>
  <c r="R717" i="18"/>
  <c r="S717" i="18" s="1"/>
  <c r="O718" i="18"/>
  <c r="Q718" i="18"/>
  <c r="R718" i="18"/>
  <c r="S718" i="18" s="1"/>
  <c r="O719" i="18"/>
  <c r="Q719" i="18"/>
  <c r="R719" i="18"/>
  <c r="S719" i="18" s="1"/>
  <c r="O720" i="18"/>
  <c r="Q720" i="18"/>
  <c r="R720" i="18"/>
  <c r="S720" i="18" s="1"/>
  <c r="O721" i="18"/>
  <c r="Q721" i="18"/>
  <c r="R721" i="18"/>
  <c r="S721" i="18" s="1"/>
  <c r="O722" i="18"/>
  <c r="Q722" i="18"/>
  <c r="R722" i="18"/>
  <c r="S722" i="18" s="1"/>
  <c r="O723" i="18"/>
  <c r="Q723" i="18"/>
  <c r="R723" i="18"/>
  <c r="S723" i="18" s="1"/>
  <c r="O724" i="18"/>
  <c r="Q724" i="18"/>
  <c r="R724" i="18"/>
  <c r="S724" i="18" s="1"/>
  <c r="O725" i="18"/>
  <c r="Q725" i="18"/>
  <c r="R725" i="18"/>
  <c r="S725" i="18" s="1"/>
  <c r="O726" i="18"/>
  <c r="Q726" i="18"/>
  <c r="R726" i="18"/>
  <c r="S726" i="18" s="1"/>
  <c r="O727" i="18"/>
  <c r="Q727" i="18"/>
  <c r="R727" i="18"/>
  <c r="S727" i="18" s="1"/>
  <c r="O728" i="18"/>
  <c r="Q728" i="18"/>
  <c r="R728" i="18"/>
  <c r="S728" i="18" s="1"/>
  <c r="O729" i="18"/>
  <c r="Q729" i="18"/>
  <c r="R729" i="18"/>
  <c r="S729" i="18" s="1"/>
  <c r="O730" i="18"/>
  <c r="Q730" i="18"/>
  <c r="R730" i="18"/>
  <c r="S730" i="18" s="1"/>
  <c r="O731" i="18"/>
  <c r="Q731" i="18"/>
  <c r="R731" i="18"/>
  <c r="S731" i="18" s="1"/>
  <c r="O732" i="18"/>
  <c r="Q732" i="18"/>
  <c r="R732" i="18"/>
  <c r="S732" i="18" s="1"/>
  <c r="O733" i="18"/>
  <c r="Q733" i="18"/>
  <c r="R733" i="18"/>
  <c r="S733" i="18" s="1"/>
  <c r="O734" i="18"/>
  <c r="Q734" i="18"/>
  <c r="R734" i="18"/>
  <c r="S734" i="18" s="1"/>
  <c r="O735" i="18"/>
  <c r="Q735" i="18"/>
  <c r="R735" i="18"/>
  <c r="S735" i="18" s="1"/>
  <c r="O736" i="18"/>
  <c r="Q736" i="18"/>
  <c r="R736" i="18"/>
  <c r="S736" i="18" s="1"/>
  <c r="O737" i="18"/>
  <c r="Q737" i="18"/>
  <c r="R737" i="18"/>
  <c r="S737" i="18" s="1"/>
  <c r="O738" i="18"/>
  <c r="Q738" i="18"/>
  <c r="R738" i="18"/>
  <c r="S738" i="18" s="1"/>
  <c r="O739" i="18"/>
  <c r="Q739" i="18"/>
  <c r="R739" i="18"/>
  <c r="S739" i="18" s="1"/>
  <c r="O740" i="18"/>
  <c r="Q740" i="18"/>
  <c r="R740" i="18"/>
  <c r="S740" i="18" s="1"/>
  <c r="O741" i="18"/>
  <c r="Q741" i="18"/>
  <c r="R741" i="18"/>
  <c r="S741" i="18" s="1"/>
  <c r="O742" i="18"/>
  <c r="Q742" i="18"/>
  <c r="R742" i="18"/>
  <c r="S742" i="18" s="1"/>
  <c r="O743" i="18"/>
  <c r="Q743" i="18"/>
  <c r="R743" i="18"/>
  <c r="S743" i="18" s="1"/>
  <c r="O744" i="18"/>
  <c r="Q744" i="18"/>
  <c r="R744" i="18"/>
  <c r="S744" i="18" s="1"/>
  <c r="O745" i="18"/>
  <c r="Q745" i="18"/>
  <c r="R745" i="18"/>
  <c r="S745" i="18" s="1"/>
  <c r="O746" i="18"/>
  <c r="Q746" i="18"/>
  <c r="R746" i="18"/>
  <c r="S746" i="18" s="1"/>
  <c r="O747" i="18"/>
  <c r="Q747" i="18"/>
  <c r="R747" i="18"/>
  <c r="S747" i="18" s="1"/>
  <c r="O748" i="18"/>
  <c r="Q748" i="18"/>
  <c r="R748" i="18"/>
  <c r="S748" i="18" s="1"/>
  <c r="O749" i="18"/>
  <c r="Q749" i="18"/>
  <c r="R749" i="18"/>
  <c r="S749" i="18" s="1"/>
  <c r="O750" i="18"/>
  <c r="Q750" i="18"/>
  <c r="R750" i="18"/>
  <c r="S750" i="18" s="1"/>
  <c r="O751" i="18"/>
  <c r="Q751" i="18"/>
  <c r="R751" i="18"/>
  <c r="S751" i="18" s="1"/>
  <c r="O752" i="18"/>
  <c r="Q752" i="18"/>
  <c r="R752" i="18"/>
  <c r="S752" i="18" s="1"/>
  <c r="O753" i="18"/>
  <c r="Q753" i="18"/>
  <c r="R753" i="18"/>
  <c r="S753" i="18" s="1"/>
  <c r="O754" i="18"/>
  <c r="Q754" i="18"/>
  <c r="R754" i="18"/>
  <c r="S754" i="18" s="1"/>
  <c r="O755" i="18"/>
  <c r="Q755" i="18"/>
  <c r="R755" i="18"/>
  <c r="S755" i="18" s="1"/>
  <c r="O756" i="18"/>
  <c r="Q756" i="18"/>
  <c r="R756" i="18"/>
  <c r="S756" i="18" s="1"/>
  <c r="O757" i="18"/>
  <c r="Q757" i="18"/>
  <c r="R757" i="18"/>
  <c r="S757" i="18" s="1"/>
  <c r="O758" i="18"/>
  <c r="Q758" i="18"/>
  <c r="R758" i="18"/>
  <c r="S758" i="18" s="1"/>
  <c r="O759" i="18"/>
  <c r="Q759" i="18"/>
  <c r="R759" i="18"/>
  <c r="S759" i="18" s="1"/>
  <c r="O760" i="18"/>
  <c r="Q760" i="18"/>
  <c r="R760" i="18"/>
  <c r="S760" i="18" s="1"/>
  <c r="O761" i="18"/>
  <c r="Q761" i="18"/>
  <c r="R761" i="18"/>
  <c r="S761" i="18" s="1"/>
  <c r="O762" i="18"/>
  <c r="Q762" i="18"/>
  <c r="R762" i="18"/>
  <c r="S762" i="18" s="1"/>
  <c r="O763" i="18"/>
  <c r="Q763" i="18"/>
  <c r="R763" i="18"/>
  <c r="S763" i="18" s="1"/>
  <c r="O764" i="18"/>
  <c r="Q764" i="18"/>
  <c r="R764" i="18"/>
  <c r="S764" i="18" s="1"/>
  <c r="O765" i="18"/>
  <c r="Q765" i="18"/>
  <c r="R765" i="18"/>
  <c r="S765" i="18" s="1"/>
  <c r="O766" i="18"/>
  <c r="Q766" i="18"/>
  <c r="R766" i="18"/>
  <c r="S766" i="18" s="1"/>
  <c r="O767" i="18"/>
  <c r="Q767" i="18"/>
  <c r="R767" i="18"/>
  <c r="S767" i="18" s="1"/>
  <c r="O768" i="18"/>
  <c r="Q768" i="18"/>
  <c r="R768" i="18"/>
  <c r="S768" i="18" s="1"/>
  <c r="O769" i="18"/>
  <c r="Q769" i="18"/>
  <c r="R769" i="18"/>
  <c r="S769" i="18" s="1"/>
  <c r="O770" i="18"/>
  <c r="Q770" i="18"/>
  <c r="R770" i="18"/>
  <c r="S770" i="18" s="1"/>
  <c r="O771" i="18"/>
  <c r="Q771" i="18"/>
  <c r="R771" i="18"/>
  <c r="S771" i="18" s="1"/>
  <c r="O772" i="18"/>
  <c r="Q772" i="18"/>
  <c r="R772" i="18"/>
  <c r="S772" i="18" s="1"/>
  <c r="O773" i="18"/>
  <c r="Q773" i="18"/>
  <c r="R773" i="18"/>
  <c r="S773" i="18" s="1"/>
  <c r="O774" i="18"/>
  <c r="Q774" i="18"/>
  <c r="R774" i="18"/>
  <c r="S774" i="18" s="1"/>
  <c r="O775" i="18"/>
  <c r="Q775" i="18"/>
  <c r="R775" i="18"/>
  <c r="S775" i="18" s="1"/>
  <c r="O776" i="18"/>
  <c r="Q776" i="18"/>
  <c r="R776" i="18"/>
  <c r="S776" i="18" s="1"/>
  <c r="O777" i="18"/>
  <c r="Q777" i="18"/>
  <c r="R777" i="18"/>
  <c r="S777" i="18" s="1"/>
  <c r="O778" i="18"/>
  <c r="Q778" i="18"/>
  <c r="R778" i="18"/>
  <c r="S778" i="18" s="1"/>
  <c r="O779" i="18"/>
  <c r="Q779" i="18"/>
  <c r="R779" i="18"/>
  <c r="S779" i="18" s="1"/>
  <c r="O780" i="18"/>
  <c r="Q780" i="18"/>
  <c r="R780" i="18"/>
  <c r="S780" i="18" s="1"/>
  <c r="O781" i="18"/>
  <c r="Q781" i="18"/>
  <c r="R781" i="18"/>
  <c r="S781" i="18" s="1"/>
  <c r="O782" i="18"/>
  <c r="Q782" i="18"/>
  <c r="R782" i="18"/>
  <c r="S782" i="18" s="1"/>
  <c r="O783" i="18"/>
  <c r="Q783" i="18"/>
  <c r="R783" i="18"/>
  <c r="S783" i="18" s="1"/>
  <c r="O784" i="18"/>
  <c r="Q784" i="18"/>
  <c r="R784" i="18"/>
  <c r="S784" i="18" s="1"/>
  <c r="O785" i="18"/>
  <c r="Q785" i="18"/>
  <c r="R785" i="18"/>
  <c r="S785" i="18" s="1"/>
  <c r="O786" i="18"/>
  <c r="Q786" i="18"/>
  <c r="R786" i="18"/>
  <c r="S786" i="18" s="1"/>
  <c r="O787" i="18"/>
  <c r="Q787" i="18"/>
  <c r="R787" i="18"/>
  <c r="S787" i="18" s="1"/>
  <c r="O788" i="18"/>
  <c r="Q788" i="18"/>
  <c r="R788" i="18"/>
  <c r="S788" i="18" s="1"/>
  <c r="O789" i="18"/>
  <c r="Q789" i="18"/>
  <c r="R789" i="18"/>
  <c r="S789" i="18" s="1"/>
  <c r="O790" i="18"/>
  <c r="Q790" i="18"/>
  <c r="R790" i="18"/>
  <c r="S790" i="18" s="1"/>
  <c r="O791" i="18"/>
  <c r="Q791" i="18"/>
  <c r="R791" i="18"/>
  <c r="S791" i="18" s="1"/>
  <c r="O792" i="18"/>
  <c r="Q792" i="18"/>
  <c r="R792" i="18"/>
  <c r="S792" i="18" s="1"/>
  <c r="O793" i="18"/>
  <c r="Q793" i="18"/>
  <c r="R793" i="18"/>
  <c r="S793" i="18" s="1"/>
  <c r="O794" i="18"/>
  <c r="Q794" i="18"/>
  <c r="R794" i="18"/>
  <c r="S794" i="18" s="1"/>
  <c r="O795" i="18"/>
  <c r="Q795" i="18"/>
  <c r="R795" i="18"/>
  <c r="S795" i="18" s="1"/>
  <c r="O796" i="18"/>
  <c r="Q796" i="18"/>
  <c r="R796" i="18"/>
  <c r="S796" i="18" s="1"/>
  <c r="O797" i="18"/>
  <c r="Q797" i="18"/>
  <c r="R797" i="18"/>
  <c r="S797" i="18" s="1"/>
  <c r="O798" i="18"/>
  <c r="Q798" i="18"/>
  <c r="R798" i="18"/>
  <c r="S798" i="18" s="1"/>
  <c r="O799" i="18"/>
  <c r="Q799" i="18"/>
  <c r="R799" i="18"/>
  <c r="S799" i="18" s="1"/>
  <c r="O800" i="18"/>
  <c r="Q800" i="18"/>
  <c r="R800" i="18"/>
  <c r="S800" i="18" s="1"/>
  <c r="O801" i="18"/>
  <c r="Q801" i="18"/>
  <c r="R801" i="18"/>
  <c r="S801" i="18" s="1"/>
  <c r="O802" i="18"/>
  <c r="Q802" i="18"/>
  <c r="R802" i="18"/>
  <c r="S802" i="18" s="1"/>
  <c r="O803" i="18"/>
  <c r="Q803" i="18"/>
  <c r="R803" i="18"/>
  <c r="S803" i="18" s="1"/>
  <c r="O804" i="18"/>
  <c r="Q804" i="18"/>
  <c r="R804" i="18"/>
  <c r="S804" i="18" s="1"/>
  <c r="O805" i="18"/>
  <c r="Q805" i="18"/>
  <c r="R805" i="18"/>
  <c r="S805" i="18" s="1"/>
  <c r="O806" i="18"/>
  <c r="Q806" i="18"/>
  <c r="R806" i="18"/>
  <c r="S806" i="18" s="1"/>
  <c r="O807" i="18"/>
  <c r="Q807" i="18"/>
  <c r="R807" i="18"/>
  <c r="S807" i="18" s="1"/>
  <c r="O808" i="18"/>
  <c r="Q808" i="18"/>
  <c r="R808" i="18"/>
  <c r="S808" i="18" s="1"/>
  <c r="O809" i="18"/>
  <c r="Q809" i="18"/>
  <c r="R809" i="18"/>
  <c r="S809" i="18" s="1"/>
  <c r="O810" i="18"/>
  <c r="Q810" i="18"/>
  <c r="R810" i="18"/>
  <c r="S810" i="18" s="1"/>
  <c r="O811" i="18"/>
  <c r="Q811" i="18"/>
  <c r="R811" i="18"/>
  <c r="S811" i="18" s="1"/>
  <c r="O812" i="18"/>
  <c r="Q812" i="18"/>
  <c r="R812" i="18"/>
  <c r="S812" i="18" s="1"/>
  <c r="O813" i="18"/>
  <c r="Q813" i="18"/>
  <c r="R813" i="18"/>
  <c r="S813" i="18" s="1"/>
  <c r="O814" i="18"/>
  <c r="Q814" i="18"/>
  <c r="R814" i="18"/>
  <c r="S814" i="18" s="1"/>
  <c r="O815" i="18"/>
  <c r="Q815" i="18"/>
  <c r="R815" i="18"/>
  <c r="S815" i="18" s="1"/>
  <c r="O816" i="18"/>
  <c r="Q816" i="18"/>
  <c r="R816" i="18"/>
  <c r="S816" i="18" s="1"/>
  <c r="O817" i="18"/>
  <c r="Q817" i="18"/>
  <c r="R817" i="18"/>
  <c r="S817" i="18" s="1"/>
  <c r="O818" i="18"/>
  <c r="Q818" i="18"/>
  <c r="R818" i="18"/>
  <c r="S818" i="18" s="1"/>
  <c r="O819" i="18"/>
  <c r="Q819" i="18"/>
  <c r="R819" i="18"/>
  <c r="S819" i="18" s="1"/>
  <c r="O820" i="18"/>
  <c r="Q820" i="18"/>
  <c r="R820" i="18"/>
  <c r="S820" i="18" s="1"/>
  <c r="O821" i="18"/>
  <c r="Q821" i="18"/>
  <c r="R821" i="18"/>
  <c r="S821" i="18" s="1"/>
  <c r="O822" i="18"/>
  <c r="Q822" i="18"/>
  <c r="R822" i="18"/>
  <c r="S822" i="18" s="1"/>
  <c r="O823" i="18"/>
  <c r="Q823" i="18"/>
  <c r="R823" i="18"/>
  <c r="S823" i="18" s="1"/>
  <c r="O824" i="18"/>
  <c r="Q824" i="18"/>
  <c r="R824" i="18"/>
  <c r="S824" i="18" s="1"/>
  <c r="O825" i="18"/>
  <c r="Q825" i="18"/>
  <c r="R825" i="18"/>
  <c r="S825" i="18" s="1"/>
  <c r="O826" i="18"/>
  <c r="Q826" i="18"/>
  <c r="R826" i="18"/>
  <c r="S826" i="18" s="1"/>
  <c r="O827" i="18"/>
  <c r="Q827" i="18"/>
  <c r="R827" i="18"/>
  <c r="S827" i="18" s="1"/>
  <c r="O828" i="18"/>
  <c r="Q828" i="18"/>
  <c r="R828" i="18"/>
  <c r="S828" i="18" s="1"/>
  <c r="O829" i="18"/>
  <c r="Q829" i="18"/>
  <c r="R829" i="18"/>
  <c r="S829" i="18" s="1"/>
  <c r="O830" i="18"/>
  <c r="Q830" i="18"/>
  <c r="R830" i="18"/>
  <c r="S830" i="18" s="1"/>
  <c r="O831" i="18"/>
  <c r="Q831" i="18"/>
  <c r="R831" i="18"/>
  <c r="S831" i="18" s="1"/>
  <c r="O832" i="18"/>
  <c r="Q832" i="18"/>
  <c r="R832" i="18"/>
  <c r="S832" i="18" s="1"/>
  <c r="O833" i="18"/>
  <c r="Q833" i="18"/>
  <c r="R833" i="18"/>
  <c r="S833" i="18" s="1"/>
  <c r="O834" i="18"/>
  <c r="Q834" i="18"/>
  <c r="R834" i="18"/>
  <c r="S834" i="18" s="1"/>
  <c r="O835" i="18"/>
  <c r="Q835" i="18"/>
  <c r="R835" i="18"/>
  <c r="S835" i="18" s="1"/>
  <c r="O836" i="18"/>
  <c r="Q836" i="18"/>
  <c r="R836" i="18"/>
  <c r="S836" i="18" s="1"/>
  <c r="O837" i="18"/>
  <c r="Q837" i="18"/>
  <c r="R837" i="18"/>
  <c r="S837" i="18" s="1"/>
  <c r="O838" i="18"/>
  <c r="Q838" i="18"/>
  <c r="R838" i="18"/>
  <c r="S838" i="18" s="1"/>
  <c r="O839" i="18"/>
  <c r="Q839" i="18"/>
  <c r="R839" i="18"/>
  <c r="S839" i="18" s="1"/>
  <c r="O840" i="18"/>
  <c r="Q840" i="18"/>
  <c r="R840" i="18"/>
  <c r="S840" i="18" s="1"/>
  <c r="O841" i="18"/>
  <c r="Q841" i="18"/>
  <c r="R841" i="18"/>
  <c r="S841" i="18" s="1"/>
  <c r="O842" i="18"/>
  <c r="Q842" i="18"/>
  <c r="R842" i="18"/>
  <c r="S842" i="18" s="1"/>
  <c r="O843" i="18"/>
  <c r="Q843" i="18"/>
  <c r="R843" i="18"/>
  <c r="S843" i="18" s="1"/>
  <c r="O844" i="18"/>
  <c r="Q844" i="18"/>
  <c r="R844" i="18"/>
  <c r="S844" i="18" s="1"/>
  <c r="O845" i="18"/>
  <c r="Q845" i="18"/>
  <c r="R845" i="18"/>
  <c r="S845" i="18" s="1"/>
  <c r="O846" i="18"/>
  <c r="Q846" i="18"/>
  <c r="R846" i="18"/>
  <c r="S846" i="18" s="1"/>
  <c r="O847" i="18"/>
  <c r="Q847" i="18"/>
  <c r="R847" i="18"/>
  <c r="S847" i="18" s="1"/>
  <c r="O848" i="18"/>
  <c r="Q848" i="18"/>
  <c r="R848" i="18"/>
  <c r="S848" i="18" s="1"/>
  <c r="O849" i="18"/>
  <c r="Q849" i="18"/>
  <c r="R849" i="18"/>
  <c r="S849" i="18" s="1"/>
  <c r="O850" i="18"/>
  <c r="Q850" i="18"/>
  <c r="R850" i="18"/>
  <c r="S850" i="18" s="1"/>
  <c r="O851" i="18"/>
  <c r="Q851" i="18"/>
  <c r="R851" i="18"/>
  <c r="S851" i="18" s="1"/>
  <c r="O852" i="18"/>
  <c r="Q852" i="18"/>
  <c r="R852" i="18"/>
  <c r="S852" i="18" s="1"/>
  <c r="O853" i="18"/>
  <c r="Q853" i="18"/>
  <c r="R853" i="18"/>
  <c r="S853" i="18" s="1"/>
  <c r="O854" i="18"/>
  <c r="Q854" i="18"/>
  <c r="R854" i="18"/>
  <c r="S854" i="18" s="1"/>
  <c r="O855" i="18"/>
  <c r="Q855" i="18"/>
  <c r="R855" i="18"/>
  <c r="S855" i="18" s="1"/>
  <c r="O856" i="18"/>
  <c r="Q856" i="18"/>
  <c r="R856" i="18"/>
  <c r="S856" i="18" s="1"/>
  <c r="O857" i="18"/>
  <c r="Q857" i="18"/>
  <c r="R857" i="18"/>
  <c r="S857" i="18" s="1"/>
  <c r="O858" i="18"/>
  <c r="Q858" i="18"/>
  <c r="R858" i="18"/>
  <c r="S858" i="18" s="1"/>
  <c r="O859" i="18"/>
  <c r="Q859" i="18"/>
  <c r="R859" i="18"/>
  <c r="S859" i="18" s="1"/>
  <c r="O860" i="18"/>
  <c r="Q860" i="18"/>
  <c r="R860" i="18"/>
  <c r="S860" i="18" s="1"/>
  <c r="O861" i="18"/>
  <c r="Q861" i="18"/>
  <c r="R861" i="18"/>
  <c r="S861" i="18" s="1"/>
  <c r="O862" i="18"/>
  <c r="Q862" i="18"/>
  <c r="R862" i="18"/>
  <c r="S862" i="18" s="1"/>
  <c r="O863" i="18"/>
  <c r="Q863" i="18"/>
  <c r="R863" i="18"/>
  <c r="S863" i="18" s="1"/>
  <c r="O864" i="18"/>
  <c r="Q864" i="18"/>
  <c r="R864" i="18"/>
  <c r="S864" i="18" s="1"/>
  <c r="O865" i="18"/>
  <c r="Q865" i="18"/>
  <c r="R865" i="18"/>
  <c r="S865" i="18" s="1"/>
  <c r="O866" i="18"/>
  <c r="Q866" i="18"/>
  <c r="R866" i="18"/>
  <c r="S866" i="18" s="1"/>
  <c r="O867" i="18"/>
  <c r="Q867" i="18"/>
  <c r="R867" i="18"/>
  <c r="S867" i="18" s="1"/>
  <c r="O868" i="18"/>
  <c r="Q868" i="18"/>
  <c r="R868" i="18"/>
  <c r="S868" i="18" s="1"/>
  <c r="O869" i="18"/>
  <c r="Q869" i="18"/>
  <c r="R869" i="18"/>
  <c r="S869" i="18" s="1"/>
  <c r="O870" i="18"/>
  <c r="Q870" i="18"/>
  <c r="R870" i="18"/>
  <c r="S870" i="18" s="1"/>
  <c r="O871" i="18"/>
  <c r="Q871" i="18"/>
  <c r="R871" i="18"/>
  <c r="S871" i="18" s="1"/>
  <c r="O872" i="18"/>
  <c r="Q872" i="18"/>
  <c r="R872" i="18"/>
  <c r="S872" i="18" s="1"/>
  <c r="O873" i="18"/>
  <c r="Q873" i="18"/>
  <c r="R873" i="18"/>
  <c r="S873" i="18" s="1"/>
  <c r="O874" i="18"/>
  <c r="Q874" i="18"/>
  <c r="R874" i="18"/>
  <c r="S874" i="18" s="1"/>
  <c r="O875" i="18"/>
  <c r="Q875" i="18"/>
  <c r="R875" i="18"/>
  <c r="S875" i="18" s="1"/>
  <c r="O876" i="18"/>
  <c r="Q876" i="18"/>
  <c r="R876" i="18"/>
  <c r="S876" i="18" s="1"/>
  <c r="O877" i="18"/>
  <c r="Q877" i="18"/>
  <c r="R877" i="18"/>
  <c r="S877" i="18" s="1"/>
  <c r="O878" i="18"/>
  <c r="Q878" i="18"/>
  <c r="R878" i="18"/>
  <c r="S878" i="18" s="1"/>
  <c r="O879" i="18"/>
  <c r="Q879" i="18"/>
  <c r="R879" i="18"/>
  <c r="S879" i="18" s="1"/>
  <c r="O880" i="18"/>
  <c r="Q880" i="18"/>
  <c r="R880" i="18"/>
  <c r="S880" i="18" s="1"/>
  <c r="O881" i="18"/>
  <c r="Q881" i="18"/>
  <c r="R881" i="18"/>
  <c r="S881" i="18" s="1"/>
  <c r="O882" i="18"/>
  <c r="Q882" i="18"/>
  <c r="R882" i="18"/>
  <c r="S882" i="18" s="1"/>
  <c r="O883" i="18"/>
  <c r="Q883" i="18"/>
  <c r="R883" i="18"/>
  <c r="S883" i="18" s="1"/>
  <c r="O884" i="18"/>
  <c r="Q884" i="18"/>
  <c r="R884" i="18"/>
  <c r="S884" i="18" s="1"/>
  <c r="O885" i="18"/>
  <c r="Q885" i="18"/>
  <c r="R885" i="18"/>
  <c r="S885" i="18" s="1"/>
  <c r="O886" i="18"/>
  <c r="Q886" i="18"/>
  <c r="R886" i="18"/>
  <c r="S886" i="18" s="1"/>
  <c r="O887" i="18"/>
  <c r="Q887" i="18"/>
  <c r="R887" i="18"/>
  <c r="S887" i="18" s="1"/>
  <c r="O888" i="18"/>
  <c r="Q888" i="18"/>
  <c r="R888" i="18"/>
  <c r="S888" i="18" s="1"/>
  <c r="O889" i="18"/>
  <c r="Q889" i="18"/>
  <c r="R889" i="18"/>
  <c r="S889" i="18" s="1"/>
  <c r="O890" i="18"/>
  <c r="Q890" i="18"/>
  <c r="R890" i="18"/>
  <c r="S890" i="18" s="1"/>
  <c r="O891" i="18"/>
  <c r="Q891" i="18"/>
  <c r="R891" i="18"/>
  <c r="S891" i="18" s="1"/>
  <c r="O892" i="18"/>
  <c r="Q892" i="18"/>
  <c r="R892" i="18"/>
  <c r="S892" i="18" s="1"/>
  <c r="O893" i="18"/>
  <c r="Q893" i="18"/>
  <c r="R893" i="18"/>
  <c r="S893" i="18" s="1"/>
  <c r="O894" i="18"/>
  <c r="Q894" i="18"/>
  <c r="R894" i="18"/>
  <c r="S894" i="18" s="1"/>
  <c r="O895" i="18"/>
  <c r="Q895" i="18"/>
  <c r="R895" i="18"/>
  <c r="S895" i="18" s="1"/>
  <c r="O896" i="18"/>
  <c r="Q896" i="18"/>
  <c r="R896" i="18"/>
  <c r="S896" i="18" s="1"/>
  <c r="O897" i="18"/>
  <c r="Q897" i="18"/>
  <c r="R897" i="18"/>
  <c r="S897" i="18" s="1"/>
  <c r="O898" i="18"/>
  <c r="Q898" i="18"/>
  <c r="R898" i="18"/>
  <c r="S898" i="18" s="1"/>
  <c r="O899" i="18"/>
  <c r="Q899" i="18"/>
  <c r="R899" i="18"/>
  <c r="S899" i="18" s="1"/>
  <c r="O900" i="18"/>
  <c r="Q900" i="18"/>
  <c r="R900" i="18"/>
  <c r="S900" i="18" s="1"/>
  <c r="O901" i="18"/>
  <c r="Q901" i="18"/>
  <c r="R901" i="18"/>
  <c r="S901" i="18" s="1"/>
  <c r="O902" i="18"/>
  <c r="Q902" i="18"/>
  <c r="R902" i="18"/>
  <c r="S902" i="18" s="1"/>
  <c r="O903" i="18"/>
  <c r="Q903" i="18"/>
  <c r="R903" i="18"/>
  <c r="S903" i="18" s="1"/>
  <c r="O904" i="18"/>
  <c r="Q904" i="18"/>
  <c r="R904" i="18"/>
  <c r="S904" i="18" s="1"/>
  <c r="O905" i="18"/>
  <c r="Q905" i="18"/>
  <c r="R905" i="18"/>
  <c r="S905" i="18" s="1"/>
  <c r="O906" i="18"/>
  <c r="Q906" i="18"/>
  <c r="R906" i="18"/>
  <c r="S906" i="18" s="1"/>
  <c r="O907" i="18"/>
  <c r="Q907" i="18"/>
  <c r="R907" i="18"/>
  <c r="S907" i="18" s="1"/>
  <c r="O908" i="18"/>
  <c r="Q908" i="18"/>
  <c r="R908" i="18"/>
  <c r="S908" i="18" s="1"/>
  <c r="O909" i="18"/>
  <c r="Q909" i="18"/>
  <c r="R909" i="18"/>
  <c r="S909" i="18" s="1"/>
  <c r="O910" i="18"/>
  <c r="Q910" i="18"/>
  <c r="R910" i="18"/>
  <c r="S910" i="18" s="1"/>
  <c r="O911" i="18"/>
  <c r="Q911" i="18"/>
  <c r="R911" i="18"/>
  <c r="S911" i="18" s="1"/>
  <c r="O912" i="18"/>
  <c r="Q912" i="18"/>
  <c r="R912" i="18"/>
  <c r="S912" i="18" s="1"/>
  <c r="O913" i="18"/>
  <c r="Q913" i="18"/>
  <c r="R913" i="18"/>
  <c r="S913" i="18" s="1"/>
  <c r="O914" i="18"/>
  <c r="Q914" i="18"/>
  <c r="R914" i="18"/>
  <c r="S914" i="18" s="1"/>
  <c r="O915" i="18"/>
  <c r="Q915" i="18"/>
  <c r="R915" i="18"/>
  <c r="S915" i="18" s="1"/>
  <c r="O916" i="18"/>
  <c r="Q916" i="18"/>
  <c r="R916" i="18"/>
  <c r="S916" i="18" s="1"/>
  <c r="O917" i="18"/>
  <c r="Q917" i="18"/>
  <c r="R917" i="18"/>
  <c r="S917" i="18" s="1"/>
  <c r="O918" i="18"/>
  <c r="Q918" i="18"/>
  <c r="R918" i="18"/>
  <c r="S918" i="18" s="1"/>
  <c r="O919" i="18"/>
  <c r="Q919" i="18"/>
  <c r="R919" i="18"/>
  <c r="S919" i="18" s="1"/>
  <c r="O920" i="18"/>
  <c r="Q920" i="18"/>
  <c r="R920" i="18"/>
  <c r="S920" i="18" s="1"/>
  <c r="O921" i="18"/>
  <c r="Q921" i="18"/>
  <c r="R921" i="18"/>
  <c r="S921" i="18" s="1"/>
  <c r="O922" i="18"/>
  <c r="Q922" i="18"/>
  <c r="R922" i="18"/>
  <c r="S922" i="18" s="1"/>
  <c r="O923" i="18"/>
  <c r="Q923" i="18"/>
  <c r="R923" i="18"/>
  <c r="S923" i="18" s="1"/>
  <c r="O924" i="18"/>
  <c r="Q924" i="18"/>
  <c r="R924" i="18"/>
  <c r="S924" i="18" s="1"/>
  <c r="O925" i="18"/>
  <c r="Q925" i="18"/>
  <c r="R925" i="18"/>
  <c r="S925" i="18" s="1"/>
  <c r="O926" i="18"/>
  <c r="Q926" i="18"/>
  <c r="R926" i="18"/>
  <c r="S926" i="18" s="1"/>
  <c r="O927" i="18"/>
  <c r="Q927" i="18"/>
  <c r="R927" i="18"/>
  <c r="S927" i="18" s="1"/>
  <c r="O928" i="18"/>
  <c r="Q928" i="18"/>
  <c r="R928" i="18"/>
  <c r="S928" i="18" s="1"/>
  <c r="O929" i="18"/>
  <c r="Q929" i="18"/>
  <c r="R929" i="18"/>
  <c r="S929" i="18" s="1"/>
  <c r="O930" i="18"/>
  <c r="Q930" i="18"/>
  <c r="R930" i="18"/>
  <c r="S930" i="18" s="1"/>
  <c r="O931" i="18"/>
  <c r="Q931" i="18"/>
  <c r="R931" i="18"/>
  <c r="S931" i="18" s="1"/>
  <c r="O932" i="18"/>
  <c r="Q932" i="18"/>
  <c r="R932" i="18"/>
  <c r="S932" i="18" s="1"/>
  <c r="O933" i="18"/>
  <c r="Q933" i="18"/>
  <c r="R933" i="18"/>
  <c r="S933" i="18" s="1"/>
  <c r="O934" i="18"/>
  <c r="Q934" i="18"/>
  <c r="R934" i="18"/>
  <c r="S934" i="18" s="1"/>
  <c r="O935" i="18"/>
  <c r="Q935" i="18"/>
  <c r="R935" i="18"/>
  <c r="S935" i="18" s="1"/>
  <c r="O936" i="18"/>
  <c r="Q936" i="18"/>
  <c r="R936" i="18"/>
  <c r="S936" i="18" s="1"/>
  <c r="O937" i="18"/>
  <c r="Q937" i="18"/>
  <c r="R937" i="18"/>
  <c r="S937" i="18" s="1"/>
  <c r="O938" i="18"/>
  <c r="Q938" i="18"/>
  <c r="R938" i="18"/>
  <c r="S938" i="18" s="1"/>
  <c r="O10" i="18"/>
  <c r="Q10" i="18"/>
  <c r="R10" i="18"/>
  <c r="S10" i="18" s="1"/>
  <c r="S96" i="22" l="1"/>
  <c r="O890" i="22" l="1"/>
  <c r="Q889" i="22"/>
  <c r="J11" i="18" l="1"/>
  <c r="K11" i="18"/>
  <c r="L11" i="18"/>
  <c r="J12" i="18"/>
  <c r="K12" i="18"/>
  <c r="L12" i="18"/>
  <c r="J13" i="18"/>
  <c r="K13" i="18"/>
  <c r="L13" i="18"/>
  <c r="J14" i="18"/>
  <c r="K14" i="18"/>
  <c r="L14" i="18"/>
  <c r="J15" i="18"/>
  <c r="K15" i="18"/>
  <c r="L15" i="18"/>
  <c r="J16" i="18"/>
  <c r="K16" i="18"/>
  <c r="L16" i="18"/>
  <c r="J17" i="18"/>
  <c r="K17" i="18"/>
  <c r="L17" i="18"/>
  <c r="J18" i="18"/>
  <c r="K18" i="18"/>
  <c r="L18" i="18"/>
  <c r="J19" i="18"/>
  <c r="K19" i="18"/>
  <c r="L19" i="18"/>
  <c r="J20" i="18"/>
  <c r="K20" i="18"/>
  <c r="L20" i="18"/>
  <c r="J21" i="18"/>
  <c r="K21" i="18"/>
  <c r="L21" i="18"/>
  <c r="J22" i="18"/>
  <c r="K22" i="18"/>
  <c r="L22" i="18"/>
  <c r="J23" i="18"/>
  <c r="K23" i="18"/>
  <c r="L23" i="18"/>
  <c r="J24" i="18"/>
  <c r="K24" i="18"/>
  <c r="L24" i="18"/>
  <c r="J25" i="18"/>
  <c r="K25" i="18"/>
  <c r="L25" i="18"/>
  <c r="J26" i="18"/>
  <c r="K26" i="18"/>
  <c r="L26" i="18"/>
  <c r="J27" i="18"/>
  <c r="K27" i="18"/>
  <c r="L27" i="18"/>
  <c r="J28" i="18"/>
  <c r="K28" i="18"/>
  <c r="L28" i="18"/>
  <c r="J29" i="18"/>
  <c r="K29" i="18"/>
  <c r="L29" i="18"/>
  <c r="J30" i="18"/>
  <c r="K30" i="18"/>
  <c r="L30" i="18"/>
  <c r="J31" i="18"/>
  <c r="K31" i="18"/>
  <c r="L31" i="18"/>
  <c r="J32" i="18"/>
  <c r="K32" i="18"/>
  <c r="L32" i="18"/>
  <c r="J33" i="18"/>
  <c r="K33" i="18"/>
  <c r="L33" i="18"/>
  <c r="J34" i="18"/>
  <c r="K34" i="18"/>
  <c r="L34" i="18"/>
  <c r="J35" i="18"/>
  <c r="K35" i="18"/>
  <c r="L35" i="18"/>
  <c r="J36" i="18"/>
  <c r="K36" i="18"/>
  <c r="L36" i="18"/>
  <c r="J37" i="18"/>
  <c r="K37" i="18"/>
  <c r="L37" i="18"/>
  <c r="J38" i="18"/>
  <c r="K38" i="18"/>
  <c r="L38" i="18"/>
  <c r="J39" i="18"/>
  <c r="K39" i="18"/>
  <c r="L39" i="18"/>
  <c r="J40" i="18"/>
  <c r="K40" i="18"/>
  <c r="L40" i="18"/>
  <c r="J41" i="18"/>
  <c r="K41" i="18"/>
  <c r="L41" i="18"/>
  <c r="J42" i="18"/>
  <c r="K42" i="18"/>
  <c r="L42" i="18"/>
  <c r="J43" i="18"/>
  <c r="K43" i="18"/>
  <c r="L43" i="18"/>
  <c r="J44" i="18"/>
  <c r="K44" i="18"/>
  <c r="L44" i="18"/>
  <c r="J45" i="18"/>
  <c r="K45" i="18"/>
  <c r="L45" i="18"/>
  <c r="J46" i="18"/>
  <c r="K46" i="18"/>
  <c r="L46" i="18"/>
  <c r="J47" i="18"/>
  <c r="K47" i="18"/>
  <c r="L47" i="18"/>
  <c r="J48" i="18"/>
  <c r="K48" i="18"/>
  <c r="L48" i="18"/>
  <c r="J49" i="18"/>
  <c r="K49" i="18"/>
  <c r="L49" i="18"/>
  <c r="J50" i="18"/>
  <c r="K50" i="18"/>
  <c r="L50" i="18"/>
  <c r="J51" i="18"/>
  <c r="K51" i="18"/>
  <c r="L51" i="18"/>
  <c r="J52" i="18"/>
  <c r="K52" i="18"/>
  <c r="L52" i="18"/>
  <c r="J53" i="18"/>
  <c r="K53" i="18"/>
  <c r="L53" i="18"/>
  <c r="J54" i="18"/>
  <c r="K54" i="18"/>
  <c r="L54" i="18"/>
  <c r="J55" i="18"/>
  <c r="K55" i="18"/>
  <c r="L55" i="18"/>
  <c r="J56" i="18"/>
  <c r="K56" i="18"/>
  <c r="L56" i="18"/>
  <c r="J57" i="18"/>
  <c r="K57" i="18"/>
  <c r="L57" i="18"/>
  <c r="J58" i="18"/>
  <c r="K58" i="18"/>
  <c r="L58" i="18"/>
  <c r="J59" i="18"/>
  <c r="K59" i="18"/>
  <c r="L59" i="18"/>
  <c r="J60" i="18"/>
  <c r="K60" i="18"/>
  <c r="L60" i="18"/>
  <c r="J61" i="18"/>
  <c r="K61" i="18"/>
  <c r="L61" i="18"/>
  <c r="J62" i="18"/>
  <c r="K62" i="18"/>
  <c r="L62" i="18"/>
  <c r="J63" i="18"/>
  <c r="K63" i="18"/>
  <c r="L63" i="18"/>
  <c r="J64" i="18"/>
  <c r="K64" i="18"/>
  <c r="L64" i="18"/>
  <c r="J65" i="18"/>
  <c r="K65" i="18"/>
  <c r="L65" i="18"/>
  <c r="J66" i="18"/>
  <c r="K66" i="18"/>
  <c r="L66" i="18"/>
  <c r="J67" i="18"/>
  <c r="K67" i="18"/>
  <c r="L67" i="18"/>
  <c r="J68" i="18"/>
  <c r="K68" i="18"/>
  <c r="L68" i="18"/>
  <c r="J69" i="18"/>
  <c r="K69" i="18"/>
  <c r="L69" i="18"/>
  <c r="J70" i="18"/>
  <c r="K70" i="18"/>
  <c r="L70" i="18"/>
  <c r="J71" i="18"/>
  <c r="K71" i="18"/>
  <c r="L71" i="18"/>
  <c r="J72" i="18"/>
  <c r="K72" i="18"/>
  <c r="L72" i="18"/>
  <c r="J73" i="18"/>
  <c r="K73" i="18"/>
  <c r="L73" i="18"/>
  <c r="J74" i="18"/>
  <c r="K74" i="18"/>
  <c r="L74" i="18"/>
  <c r="J75" i="18"/>
  <c r="K75" i="18"/>
  <c r="L75" i="18"/>
  <c r="J76" i="18"/>
  <c r="K76" i="18"/>
  <c r="L76" i="18"/>
  <c r="J77" i="18"/>
  <c r="K77" i="18"/>
  <c r="L77" i="18"/>
  <c r="J78" i="18"/>
  <c r="K78" i="18"/>
  <c r="L78" i="18"/>
  <c r="J79" i="18"/>
  <c r="K79" i="18"/>
  <c r="L79" i="18"/>
  <c r="J80" i="18"/>
  <c r="K80" i="18"/>
  <c r="L80" i="18"/>
  <c r="J81" i="18"/>
  <c r="K81" i="18"/>
  <c r="L81" i="18"/>
  <c r="J82" i="18"/>
  <c r="K82" i="18"/>
  <c r="L82" i="18"/>
  <c r="J83" i="18"/>
  <c r="K83" i="18"/>
  <c r="L83" i="18"/>
  <c r="J84" i="18"/>
  <c r="K84" i="18"/>
  <c r="L84" i="18"/>
  <c r="J85" i="18"/>
  <c r="K85" i="18"/>
  <c r="L85" i="18"/>
  <c r="J86" i="18"/>
  <c r="K86" i="18"/>
  <c r="L86" i="18"/>
  <c r="J87" i="18"/>
  <c r="K87" i="18"/>
  <c r="L87" i="18"/>
  <c r="J88" i="18"/>
  <c r="K88" i="18"/>
  <c r="L88" i="18"/>
  <c r="J89" i="18"/>
  <c r="K89" i="18"/>
  <c r="L89" i="18"/>
  <c r="J90" i="18"/>
  <c r="K90" i="18"/>
  <c r="L90" i="18"/>
  <c r="J91" i="18"/>
  <c r="K91" i="18"/>
  <c r="L91" i="18"/>
  <c r="J92" i="18"/>
  <c r="K92" i="18"/>
  <c r="L92" i="18"/>
  <c r="J93" i="18"/>
  <c r="K93" i="18"/>
  <c r="L93" i="18"/>
  <c r="J94" i="18"/>
  <c r="K94" i="18"/>
  <c r="L94" i="18"/>
  <c r="J95" i="18"/>
  <c r="K95" i="18"/>
  <c r="L95" i="18"/>
  <c r="J96" i="18"/>
  <c r="K96" i="18"/>
  <c r="L96" i="18"/>
  <c r="J97" i="18"/>
  <c r="K97" i="18"/>
  <c r="L97" i="18"/>
  <c r="J98" i="18"/>
  <c r="K98" i="18"/>
  <c r="L98" i="18"/>
  <c r="J99" i="18"/>
  <c r="K99" i="18"/>
  <c r="L99" i="18"/>
  <c r="J100" i="18"/>
  <c r="K100" i="18"/>
  <c r="L100" i="18"/>
  <c r="J101" i="18"/>
  <c r="K101" i="18"/>
  <c r="L101" i="18"/>
  <c r="J102" i="18"/>
  <c r="K102" i="18"/>
  <c r="L102" i="18"/>
  <c r="J103" i="18"/>
  <c r="K103" i="18"/>
  <c r="L103" i="18"/>
  <c r="J104" i="18"/>
  <c r="K104" i="18"/>
  <c r="L104" i="18"/>
  <c r="J105" i="18"/>
  <c r="K105" i="18"/>
  <c r="L105" i="18"/>
  <c r="J106" i="18"/>
  <c r="K106" i="18"/>
  <c r="L106" i="18"/>
  <c r="J107" i="18"/>
  <c r="K107" i="18"/>
  <c r="L107" i="18"/>
  <c r="J108" i="18"/>
  <c r="K108" i="18"/>
  <c r="L108" i="18"/>
  <c r="J109" i="18"/>
  <c r="K109" i="18"/>
  <c r="L109" i="18"/>
  <c r="J110" i="18"/>
  <c r="K110" i="18"/>
  <c r="L110" i="18"/>
  <c r="J111" i="18"/>
  <c r="K111" i="18"/>
  <c r="L111" i="18"/>
  <c r="J112" i="18"/>
  <c r="K112" i="18"/>
  <c r="L112" i="18"/>
  <c r="J113" i="18"/>
  <c r="K113" i="18"/>
  <c r="L113" i="18"/>
  <c r="J114" i="18"/>
  <c r="K114" i="18"/>
  <c r="L114" i="18"/>
  <c r="J115" i="18"/>
  <c r="K115" i="18"/>
  <c r="L115" i="18"/>
  <c r="J116" i="18"/>
  <c r="K116" i="18"/>
  <c r="L116" i="18"/>
  <c r="J117" i="18"/>
  <c r="K117" i="18"/>
  <c r="L117" i="18"/>
  <c r="J118" i="18"/>
  <c r="K118" i="18"/>
  <c r="L118" i="18"/>
  <c r="J119" i="18"/>
  <c r="K119" i="18"/>
  <c r="L119" i="18"/>
  <c r="J120" i="18"/>
  <c r="K120" i="18"/>
  <c r="L120" i="18"/>
  <c r="J121" i="18"/>
  <c r="K121" i="18"/>
  <c r="L121" i="18"/>
  <c r="J122" i="18"/>
  <c r="K122" i="18"/>
  <c r="L122" i="18"/>
  <c r="J123" i="18"/>
  <c r="K123" i="18"/>
  <c r="L123" i="18"/>
  <c r="J124" i="18"/>
  <c r="K124" i="18"/>
  <c r="L124" i="18"/>
  <c r="J125" i="18"/>
  <c r="K125" i="18"/>
  <c r="L125" i="18"/>
  <c r="J126" i="18"/>
  <c r="K126" i="18"/>
  <c r="L126" i="18"/>
  <c r="J127" i="18"/>
  <c r="K127" i="18"/>
  <c r="L127" i="18"/>
  <c r="J128" i="18"/>
  <c r="K128" i="18"/>
  <c r="L128" i="18"/>
  <c r="J129" i="18"/>
  <c r="K129" i="18"/>
  <c r="L129" i="18"/>
  <c r="J130" i="18"/>
  <c r="K130" i="18"/>
  <c r="L130" i="18"/>
  <c r="J131" i="18"/>
  <c r="K131" i="18"/>
  <c r="L131" i="18"/>
  <c r="J132" i="18"/>
  <c r="K132" i="18"/>
  <c r="L132" i="18"/>
  <c r="J133" i="18"/>
  <c r="K133" i="18"/>
  <c r="L133" i="18"/>
  <c r="J134" i="18"/>
  <c r="K134" i="18"/>
  <c r="L134" i="18"/>
  <c r="J135" i="18"/>
  <c r="K135" i="18"/>
  <c r="L135" i="18"/>
  <c r="J136" i="18"/>
  <c r="K136" i="18"/>
  <c r="L136" i="18"/>
  <c r="J137" i="18"/>
  <c r="K137" i="18"/>
  <c r="L137" i="18"/>
  <c r="J138" i="18"/>
  <c r="K138" i="18"/>
  <c r="L138" i="18"/>
  <c r="J139" i="18"/>
  <c r="K139" i="18"/>
  <c r="L139" i="18"/>
  <c r="J140" i="18"/>
  <c r="K140" i="18"/>
  <c r="L140" i="18"/>
  <c r="J141" i="18"/>
  <c r="K141" i="18"/>
  <c r="L141" i="18"/>
  <c r="J142" i="18"/>
  <c r="K142" i="18"/>
  <c r="L142" i="18"/>
  <c r="J143" i="18"/>
  <c r="K143" i="18"/>
  <c r="L143" i="18"/>
  <c r="J144" i="18"/>
  <c r="K144" i="18"/>
  <c r="L144" i="18"/>
  <c r="J145" i="18"/>
  <c r="K145" i="18"/>
  <c r="L145" i="18"/>
  <c r="J146" i="18"/>
  <c r="K146" i="18"/>
  <c r="L146" i="18"/>
  <c r="J147" i="18"/>
  <c r="K147" i="18"/>
  <c r="L147" i="18"/>
  <c r="J148" i="18"/>
  <c r="K148" i="18"/>
  <c r="L148" i="18"/>
  <c r="J149" i="18"/>
  <c r="K149" i="18"/>
  <c r="L149" i="18"/>
  <c r="J150" i="18"/>
  <c r="K150" i="18"/>
  <c r="L150" i="18"/>
  <c r="J151" i="18"/>
  <c r="K151" i="18"/>
  <c r="L151" i="18"/>
  <c r="J152" i="18"/>
  <c r="K152" i="18"/>
  <c r="L152" i="18"/>
  <c r="J153" i="18"/>
  <c r="K153" i="18"/>
  <c r="L153" i="18"/>
  <c r="J154" i="18"/>
  <c r="K154" i="18"/>
  <c r="L154" i="18"/>
  <c r="J155" i="18"/>
  <c r="K155" i="18"/>
  <c r="L155" i="18"/>
  <c r="J156" i="18"/>
  <c r="K156" i="18"/>
  <c r="L156" i="18"/>
  <c r="J157" i="18"/>
  <c r="K157" i="18"/>
  <c r="L157" i="18"/>
  <c r="J158" i="18"/>
  <c r="K158" i="18"/>
  <c r="L158" i="18"/>
  <c r="J159" i="18"/>
  <c r="K159" i="18"/>
  <c r="L159" i="18"/>
  <c r="J160" i="18"/>
  <c r="K160" i="18"/>
  <c r="L160" i="18"/>
  <c r="J161" i="18"/>
  <c r="K161" i="18"/>
  <c r="L161" i="18"/>
  <c r="J162" i="18"/>
  <c r="K162" i="18"/>
  <c r="L162" i="18"/>
  <c r="J163" i="18"/>
  <c r="K163" i="18"/>
  <c r="L163" i="18"/>
  <c r="J164" i="18"/>
  <c r="K164" i="18"/>
  <c r="L164" i="18"/>
  <c r="J165" i="18"/>
  <c r="K165" i="18"/>
  <c r="L165" i="18"/>
  <c r="J166" i="18"/>
  <c r="K166" i="18"/>
  <c r="L166" i="18"/>
  <c r="J167" i="18"/>
  <c r="K167" i="18"/>
  <c r="L167" i="18"/>
  <c r="J168" i="18"/>
  <c r="K168" i="18"/>
  <c r="L168" i="18"/>
  <c r="J169" i="18"/>
  <c r="K169" i="18"/>
  <c r="L169" i="18"/>
  <c r="J170" i="18"/>
  <c r="K170" i="18"/>
  <c r="L170" i="18"/>
  <c r="J171" i="18"/>
  <c r="K171" i="18"/>
  <c r="L171" i="18"/>
  <c r="J172" i="18"/>
  <c r="K172" i="18"/>
  <c r="L172" i="18"/>
  <c r="J173" i="18"/>
  <c r="K173" i="18"/>
  <c r="L173" i="18"/>
  <c r="J174" i="18"/>
  <c r="K174" i="18"/>
  <c r="L174" i="18"/>
  <c r="J175" i="18"/>
  <c r="K175" i="18"/>
  <c r="L175" i="18"/>
  <c r="J176" i="18"/>
  <c r="K176" i="18"/>
  <c r="L176" i="18"/>
  <c r="J177" i="18"/>
  <c r="K177" i="18"/>
  <c r="L177" i="18"/>
  <c r="J178" i="18"/>
  <c r="K178" i="18"/>
  <c r="L178" i="18"/>
  <c r="J179" i="18"/>
  <c r="K179" i="18"/>
  <c r="L179" i="18"/>
  <c r="J180" i="18"/>
  <c r="K180" i="18"/>
  <c r="L180" i="18"/>
  <c r="J181" i="18"/>
  <c r="K181" i="18"/>
  <c r="L181" i="18"/>
  <c r="J182" i="18"/>
  <c r="K182" i="18"/>
  <c r="L182" i="18"/>
  <c r="J183" i="18"/>
  <c r="K183" i="18"/>
  <c r="L183" i="18"/>
  <c r="J184" i="18"/>
  <c r="K184" i="18"/>
  <c r="L184" i="18"/>
  <c r="J185" i="18"/>
  <c r="K185" i="18"/>
  <c r="L185" i="18"/>
  <c r="J186" i="18"/>
  <c r="K186" i="18"/>
  <c r="L186" i="18"/>
  <c r="J187" i="18"/>
  <c r="K187" i="18"/>
  <c r="L187" i="18"/>
  <c r="J188" i="18"/>
  <c r="K188" i="18"/>
  <c r="L188" i="18"/>
  <c r="J189" i="18"/>
  <c r="K189" i="18"/>
  <c r="L189" i="18"/>
  <c r="J190" i="18"/>
  <c r="K190" i="18"/>
  <c r="L190" i="18"/>
  <c r="J191" i="18"/>
  <c r="K191" i="18"/>
  <c r="L191" i="18"/>
  <c r="J192" i="18"/>
  <c r="K192" i="18"/>
  <c r="L192" i="18"/>
  <c r="J193" i="18"/>
  <c r="K193" i="18"/>
  <c r="L193" i="18"/>
  <c r="J194" i="18"/>
  <c r="K194" i="18"/>
  <c r="L194" i="18"/>
  <c r="J195" i="18"/>
  <c r="K195" i="18"/>
  <c r="L195" i="18"/>
  <c r="J196" i="18"/>
  <c r="K196" i="18"/>
  <c r="L196" i="18"/>
  <c r="J197" i="18"/>
  <c r="K197" i="18"/>
  <c r="L197" i="18"/>
  <c r="J198" i="18"/>
  <c r="K198" i="18"/>
  <c r="L198" i="18"/>
  <c r="J199" i="18"/>
  <c r="K199" i="18"/>
  <c r="L199" i="18"/>
  <c r="J200" i="18"/>
  <c r="K200" i="18"/>
  <c r="L200" i="18"/>
  <c r="J201" i="18"/>
  <c r="K201" i="18"/>
  <c r="L201" i="18"/>
  <c r="J202" i="18"/>
  <c r="K202" i="18"/>
  <c r="L202" i="18"/>
  <c r="J203" i="18"/>
  <c r="K203" i="18"/>
  <c r="L203" i="18"/>
  <c r="J204" i="18"/>
  <c r="K204" i="18"/>
  <c r="L204" i="18"/>
  <c r="J205" i="18"/>
  <c r="K205" i="18"/>
  <c r="L205" i="18"/>
  <c r="J206" i="18"/>
  <c r="K206" i="18"/>
  <c r="L206" i="18"/>
  <c r="J207" i="18"/>
  <c r="K207" i="18"/>
  <c r="L207" i="18"/>
  <c r="J208" i="18"/>
  <c r="K208" i="18"/>
  <c r="L208" i="18"/>
  <c r="J209" i="18"/>
  <c r="K209" i="18"/>
  <c r="L209" i="18"/>
  <c r="J210" i="18"/>
  <c r="K210" i="18"/>
  <c r="L210" i="18"/>
  <c r="J211" i="18"/>
  <c r="K211" i="18"/>
  <c r="L211" i="18"/>
  <c r="J212" i="18"/>
  <c r="K212" i="18"/>
  <c r="L212" i="18"/>
  <c r="J213" i="18"/>
  <c r="K213" i="18"/>
  <c r="L213" i="18"/>
  <c r="J214" i="18"/>
  <c r="K214" i="18"/>
  <c r="L214" i="18"/>
  <c r="J215" i="18"/>
  <c r="K215" i="18"/>
  <c r="L215" i="18"/>
  <c r="J216" i="18"/>
  <c r="K216" i="18"/>
  <c r="L216" i="18"/>
  <c r="J217" i="18"/>
  <c r="K217" i="18"/>
  <c r="L217" i="18"/>
  <c r="J218" i="18"/>
  <c r="K218" i="18"/>
  <c r="L218" i="18"/>
  <c r="J219" i="18"/>
  <c r="K219" i="18"/>
  <c r="L219" i="18"/>
  <c r="J220" i="18"/>
  <c r="K220" i="18"/>
  <c r="L220" i="18"/>
  <c r="J221" i="18"/>
  <c r="K221" i="18"/>
  <c r="L221" i="18"/>
  <c r="J222" i="18"/>
  <c r="K222" i="18"/>
  <c r="L222" i="18"/>
  <c r="J223" i="18"/>
  <c r="K223" i="18"/>
  <c r="L223" i="18"/>
  <c r="J224" i="18"/>
  <c r="K224" i="18"/>
  <c r="L224" i="18"/>
  <c r="J225" i="18"/>
  <c r="K225" i="18"/>
  <c r="L225" i="18"/>
  <c r="J226" i="18"/>
  <c r="K226" i="18"/>
  <c r="L226" i="18"/>
  <c r="J227" i="18"/>
  <c r="K227" i="18"/>
  <c r="L227" i="18"/>
  <c r="J228" i="18"/>
  <c r="K228" i="18"/>
  <c r="L228" i="18"/>
  <c r="J229" i="18"/>
  <c r="K229" i="18"/>
  <c r="L229" i="18"/>
  <c r="J230" i="18"/>
  <c r="K230" i="18"/>
  <c r="L230" i="18"/>
  <c r="J231" i="18"/>
  <c r="K231" i="18"/>
  <c r="L231" i="18"/>
  <c r="J232" i="18"/>
  <c r="K232" i="18"/>
  <c r="L232" i="18"/>
  <c r="J233" i="18"/>
  <c r="K233" i="18"/>
  <c r="L233" i="18"/>
  <c r="J234" i="18"/>
  <c r="K234" i="18"/>
  <c r="L234" i="18"/>
  <c r="J235" i="18"/>
  <c r="K235" i="18"/>
  <c r="L235" i="18"/>
  <c r="J236" i="18"/>
  <c r="K236" i="18"/>
  <c r="L236" i="18"/>
  <c r="J237" i="18"/>
  <c r="K237" i="18"/>
  <c r="L237" i="18"/>
  <c r="J238" i="18"/>
  <c r="K238" i="18"/>
  <c r="L238" i="18"/>
  <c r="J239" i="18"/>
  <c r="K239" i="18"/>
  <c r="L239" i="18"/>
  <c r="J240" i="18"/>
  <c r="K240" i="18"/>
  <c r="L240" i="18"/>
  <c r="J241" i="18"/>
  <c r="K241" i="18"/>
  <c r="L241" i="18"/>
  <c r="J242" i="18"/>
  <c r="K242" i="18"/>
  <c r="L242" i="18"/>
  <c r="J243" i="18"/>
  <c r="K243" i="18"/>
  <c r="L243" i="18"/>
  <c r="J244" i="18"/>
  <c r="K244" i="18"/>
  <c r="L244" i="18"/>
  <c r="J245" i="18"/>
  <c r="K245" i="18"/>
  <c r="L245" i="18"/>
  <c r="J246" i="18"/>
  <c r="K246" i="18"/>
  <c r="L246" i="18"/>
  <c r="J247" i="18"/>
  <c r="K247" i="18"/>
  <c r="L247" i="18"/>
  <c r="J248" i="18"/>
  <c r="K248" i="18"/>
  <c r="L248" i="18"/>
  <c r="J249" i="18"/>
  <c r="K249" i="18"/>
  <c r="L249" i="18"/>
  <c r="J250" i="18"/>
  <c r="K250" i="18"/>
  <c r="L250" i="18"/>
  <c r="J251" i="18"/>
  <c r="K251" i="18"/>
  <c r="L251" i="18"/>
  <c r="J252" i="18"/>
  <c r="K252" i="18"/>
  <c r="L252" i="18"/>
  <c r="J253" i="18"/>
  <c r="K253" i="18"/>
  <c r="L253" i="18"/>
  <c r="J254" i="18"/>
  <c r="K254" i="18"/>
  <c r="L254" i="18"/>
  <c r="J255" i="18"/>
  <c r="K255" i="18"/>
  <c r="L255" i="18"/>
  <c r="J256" i="18"/>
  <c r="K256" i="18"/>
  <c r="L256" i="18"/>
  <c r="J257" i="18"/>
  <c r="K257" i="18"/>
  <c r="L257" i="18"/>
  <c r="J258" i="18"/>
  <c r="K258" i="18"/>
  <c r="L258" i="18"/>
  <c r="J259" i="18"/>
  <c r="K259" i="18"/>
  <c r="L259" i="18"/>
  <c r="J260" i="18"/>
  <c r="K260" i="18"/>
  <c r="L260" i="18"/>
  <c r="J261" i="18"/>
  <c r="K261" i="18"/>
  <c r="L261" i="18"/>
  <c r="J262" i="18"/>
  <c r="K262" i="18"/>
  <c r="L262" i="18"/>
  <c r="J263" i="18"/>
  <c r="K263" i="18"/>
  <c r="L263" i="18"/>
  <c r="J264" i="18"/>
  <c r="K264" i="18"/>
  <c r="L264" i="18"/>
  <c r="J265" i="18"/>
  <c r="K265" i="18"/>
  <c r="L265" i="18"/>
  <c r="J266" i="18"/>
  <c r="K266" i="18"/>
  <c r="L266" i="18"/>
  <c r="J267" i="18"/>
  <c r="K267" i="18"/>
  <c r="L267" i="18"/>
  <c r="J268" i="18"/>
  <c r="K268" i="18"/>
  <c r="L268" i="18"/>
  <c r="J269" i="18"/>
  <c r="K269" i="18"/>
  <c r="L269" i="18"/>
  <c r="J270" i="18"/>
  <c r="K270" i="18"/>
  <c r="L270" i="18"/>
  <c r="J271" i="18"/>
  <c r="K271" i="18"/>
  <c r="L271" i="18"/>
  <c r="J272" i="18"/>
  <c r="K272" i="18"/>
  <c r="L272" i="18"/>
  <c r="J273" i="18"/>
  <c r="K273" i="18"/>
  <c r="L273" i="18"/>
  <c r="J274" i="18"/>
  <c r="K274" i="18"/>
  <c r="L274" i="18"/>
  <c r="J275" i="18"/>
  <c r="K275" i="18"/>
  <c r="L275" i="18"/>
  <c r="J276" i="18"/>
  <c r="K276" i="18"/>
  <c r="L276" i="18"/>
  <c r="J277" i="18"/>
  <c r="K277" i="18"/>
  <c r="L277" i="18"/>
  <c r="J278" i="18"/>
  <c r="K278" i="18"/>
  <c r="L278" i="18"/>
  <c r="J279" i="18"/>
  <c r="K279" i="18"/>
  <c r="L279" i="18"/>
  <c r="J280" i="18"/>
  <c r="K280" i="18"/>
  <c r="L280" i="18"/>
  <c r="J281" i="18"/>
  <c r="K281" i="18"/>
  <c r="L281" i="18"/>
  <c r="J282" i="18"/>
  <c r="K282" i="18"/>
  <c r="L282" i="18"/>
  <c r="J283" i="18"/>
  <c r="K283" i="18"/>
  <c r="L283" i="18"/>
  <c r="J284" i="18"/>
  <c r="K284" i="18"/>
  <c r="L284" i="18"/>
  <c r="J285" i="18"/>
  <c r="K285" i="18"/>
  <c r="L285" i="18"/>
  <c r="J286" i="18"/>
  <c r="K286" i="18"/>
  <c r="L286" i="18"/>
  <c r="J287" i="18"/>
  <c r="K287" i="18"/>
  <c r="L287" i="18"/>
  <c r="J288" i="18"/>
  <c r="K288" i="18"/>
  <c r="L288" i="18"/>
  <c r="J289" i="18"/>
  <c r="K289" i="18"/>
  <c r="L289" i="18"/>
  <c r="J290" i="18"/>
  <c r="K290" i="18"/>
  <c r="L290" i="18"/>
  <c r="J291" i="18"/>
  <c r="K291" i="18"/>
  <c r="L291" i="18"/>
  <c r="J292" i="18"/>
  <c r="K292" i="18"/>
  <c r="L292" i="18"/>
  <c r="J293" i="18"/>
  <c r="K293" i="18"/>
  <c r="L293" i="18"/>
  <c r="J294" i="18"/>
  <c r="K294" i="18"/>
  <c r="L294" i="18"/>
  <c r="J295" i="18"/>
  <c r="K295" i="18"/>
  <c r="L295" i="18"/>
  <c r="J296" i="18"/>
  <c r="K296" i="18"/>
  <c r="L296" i="18"/>
  <c r="J297" i="18"/>
  <c r="K297" i="18"/>
  <c r="L297" i="18"/>
  <c r="J298" i="18"/>
  <c r="K298" i="18"/>
  <c r="L298" i="18"/>
  <c r="J299" i="18"/>
  <c r="K299" i="18"/>
  <c r="L299" i="18"/>
  <c r="J300" i="18"/>
  <c r="K300" i="18"/>
  <c r="L300" i="18"/>
  <c r="J301" i="18"/>
  <c r="K301" i="18"/>
  <c r="L301" i="18"/>
  <c r="J302" i="18"/>
  <c r="K302" i="18"/>
  <c r="L302" i="18"/>
  <c r="J303" i="18"/>
  <c r="K303" i="18"/>
  <c r="L303" i="18"/>
  <c r="J304" i="18"/>
  <c r="K304" i="18"/>
  <c r="L304" i="18"/>
  <c r="J305" i="18"/>
  <c r="K305" i="18"/>
  <c r="L305" i="18"/>
  <c r="J306" i="18"/>
  <c r="K306" i="18"/>
  <c r="L306" i="18"/>
  <c r="J307" i="18"/>
  <c r="K307" i="18"/>
  <c r="L307" i="18"/>
  <c r="J308" i="18"/>
  <c r="K308" i="18"/>
  <c r="L308" i="18"/>
  <c r="J309" i="18"/>
  <c r="K309" i="18"/>
  <c r="L309" i="18"/>
  <c r="J310" i="18"/>
  <c r="K310" i="18"/>
  <c r="L310" i="18"/>
  <c r="J311" i="18"/>
  <c r="K311" i="18"/>
  <c r="L311" i="18"/>
  <c r="J312" i="18"/>
  <c r="K312" i="18"/>
  <c r="L312" i="18"/>
  <c r="J313" i="18"/>
  <c r="K313" i="18"/>
  <c r="L313" i="18"/>
  <c r="J314" i="18"/>
  <c r="K314" i="18"/>
  <c r="L314" i="18"/>
  <c r="J315" i="18"/>
  <c r="K315" i="18"/>
  <c r="L315" i="18"/>
  <c r="J316" i="18"/>
  <c r="K316" i="18"/>
  <c r="L316" i="18"/>
  <c r="J317" i="18"/>
  <c r="K317" i="18"/>
  <c r="L317" i="18"/>
  <c r="J318" i="18"/>
  <c r="K318" i="18"/>
  <c r="L318" i="18"/>
  <c r="J319" i="18"/>
  <c r="K319" i="18"/>
  <c r="L319" i="18"/>
  <c r="J320" i="18"/>
  <c r="K320" i="18"/>
  <c r="L320" i="18"/>
  <c r="J321" i="18"/>
  <c r="K321" i="18"/>
  <c r="L321" i="18"/>
  <c r="J322" i="18"/>
  <c r="K322" i="18"/>
  <c r="L322" i="18"/>
  <c r="J323" i="18"/>
  <c r="K323" i="18"/>
  <c r="L323" i="18"/>
  <c r="J324" i="18"/>
  <c r="K324" i="18"/>
  <c r="L324" i="18"/>
  <c r="J325" i="18"/>
  <c r="K325" i="18"/>
  <c r="L325" i="18"/>
  <c r="J326" i="18"/>
  <c r="K326" i="18"/>
  <c r="L326" i="18"/>
  <c r="J327" i="18"/>
  <c r="K327" i="18"/>
  <c r="L327" i="18"/>
  <c r="J328" i="18"/>
  <c r="K328" i="18"/>
  <c r="L328" i="18"/>
  <c r="J329" i="18"/>
  <c r="K329" i="18"/>
  <c r="L329" i="18"/>
  <c r="J330" i="18"/>
  <c r="K330" i="18"/>
  <c r="L330" i="18"/>
  <c r="J331" i="18"/>
  <c r="K331" i="18"/>
  <c r="L331" i="18"/>
  <c r="J332" i="18"/>
  <c r="K332" i="18"/>
  <c r="L332" i="18"/>
  <c r="J333" i="18"/>
  <c r="K333" i="18"/>
  <c r="L333" i="18"/>
  <c r="J334" i="18"/>
  <c r="K334" i="18"/>
  <c r="L334" i="18"/>
  <c r="J335" i="18"/>
  <c r="K335" i="18"/>
  <c r="L335" i="18"/>
  <c r="J336" i="18"/>
  <c r="K336" i="18"/>
  <c r="L336" i="18"/>
  <c r="J337" i="18"/>
  <c r="K337" i="18"/>
  <c r="L337" i="18"/>
  <c r="J338" i="18"/>
  <c r="K338" i="18"/>
  <c r="L338" i="18"/>
  <c r="J339" i="18"/>
  <c r="K339" i="18"/>
  <c r="L339" i="18"/>
  <c r="J340" i="18"/>
  <c r="K340" i="18"/>
  <c r="L340" i="18"/>
  <c r="J341" i="18"/>
  <c r="K341" i="18"/>
  <c r="L341" i="18"/>
  <c r="J342" i="18"/>
  <c r="K342" i="18"/>
  <c r="L342" i="18"/>
  <c r="J343" i="18"/>
  <c r="K343" i="18"/>
  <c r="L343" i="18"/>
  <c r="J344" i="18"/>
  <c r="K344" i="18"/>
  <c r="L344" i="18"/>
  <c r="J345" i="18"/>
  <c r="K345" i="18"/>
  <c r="L345" i="18"/>
  <c r="J346" i="18"/>
  <c r="K346" i="18"/>
  <c r="L346" i="18"/>
  <c r="J347" i="18"/>
  <c r="K347" i="18"/>
  <c r="L347" i="18"/>
  <c r="J348" i="18"/>
  <c r="K348" i="18"/>
  <c r="L348" i="18"/>
  <c r="J349" i="18"/>
  <c r="K349" i="18"/>
  <c r="L349" i="18"/>
  <c r="J350" i="18"/>
  <c r="K350" i="18"/>
  <c r="L350" i="18"/>
  <c r="J351" i="18"/>
  <c r="K351" i="18"/>
  <c r="L351" i="18"/>
  <c r="J352" i="18"/>
  <c r="K352" i="18"/>
  <c r="L352" i="18"/>
  <c r="J353" i="18"/>
  <c r="K353" i="18"/>
  <c r="L353" i="18"/>
  <c r="J354" i="18"/>
  <c r="K354" i="18"/>
  <c r="L354" i="18"/>
  <c r="J355" i="18"/>
  <c r="K355" i="18"/>
  <c r="L355" i="18"/>
  <c r="J356" i="18"/>
  <c r="K356" i="18"/>
  <c r="L356" i="18"/>
  <c r="J357" i="18"/>
  <c r="K357" i="18"/>
  <c r="L357" i="18"/>
  <c r="J358" i="18"/>
  <c r="K358" i="18"/>
  <c r="L358" i="18"/>
  <c r="J359" i="18"/>
  <c r="K359" i="18"/>
  <c r="L359" i="18"/>
  <c r="J360" i="18"/>
  <c r="K360" i="18"/>
  <c r="L360" i="18"/>
  <c r="J361" i="18"/>
  <c r="K361" i="18"/>
  <c r="L361" i="18"/>
  <c r="J362" i="18"/>
  <c r="K362" i="18"/>
  <c r="L362" i="18"/>
  <c r="J363" i="18"/>
  <c r="K363" i="18"/>
  <c r="L363" i="18"/>
  <c r="J364" i="18"/>
  <c r="K364" i="18"/>
  <c r="L364" i="18"/>
  <c r="J365" i="18"/>
  <c r="K365" i="18"/>
  <c r="L365" i="18"/>
  <c r="J366" i="18"/>
  <c r="K366" i="18"/>
  <c r="L366" i="18"/>
  <c r="J367" i="18"/>
  <c r="K367" i="18"/>
  <c r="L367" i="18"/>
  <c r="J368" i="18"/>
  <c r="K368" i="18"/>
  <c r="L368" i="18"/>
  <c r="J369" i="18"/>
  <c r="K369" i="18"/>
  <c r="L369" i="18"/>
  <c r="J370" i="18"/>
  <c r="K370" i="18"/>
  <c r="L370" i="18"/>
  <c r="J371" i="18"/>
  <c r="K371" i="18"/>
  <c r="L371" i="18"/>
  <c r="J372" i="18"/>
  <c r="K372" i="18"/>
  <c r="L372" i="18"/>
  <c r="J373" i="18"/>
  <c r="K373" i="18"/>
  <c r="L373" i="18"/>
  <c r="J374" i="18"/>
  <c r="K374" i="18"/>
  <c r="L374" i="18"/>
  <c r="J375" i="18"/>
  <c r="K375" i="18"/>
  <c r="L375" i="18"/>
  <c r="J376" i="18"/>
  <c r="K376" i="18"/>
  <c r="L376" i="18"/>
  <c r="J377" i="18"/>
  <c r="K377" i="18"/>
  <c r="L377" i="18"/>
  <c r="J378" i="18"/>
  <c r="K378" i="18"/>
  <c r="L378" i="18"/>
  <c r="J379" i="18"/>
  <c r="K379" i="18"/>
  <c r="L379" i="18"/>
  <c r="J380" i="18"/>
  <c r="K380" i="18"/>
  <c r="L380" i="18"/>
  <c r="J381" i="18"/>
  <c r="K381" i="18"/>
  <c r="L381" i="18"/>
  <c r="J382" i="18"/>
  <c r="K382" i="18"/>
  <c r="L382" i="18"/>
  <c r="J383" i="18"/>
  <c r="K383" i="18"/>
  <c r="L383" i="18"/>
  <c r="J384" i="18"/>
  <c r="K384" i="18"/>
  <c r="L384" i="18"/>
  <c r="J385" i="18"/>
  <c r="K385" i="18"/>
  <c r="L385" i="18"/>
  <c r="J386" i="18"/>
  <c r="K386" i="18"/>
  <c r="L386" i="18"/>
  <c r="J387" i="18"/>
  <c r="K387" i="18"/>
  <c r="L387" i="18"/>
  <c r="J388" i="18"/>
  <c r="K388" i="18"/>
  <c r="L388" i="18"/>
  <c r="J389" i="18"/>
  <c r="K389" i="18"/>
  <c r="L389" i="18"/>
  <c r="J390" i="18"/>
  <c r="K390" i="18"/>
  <c r="L390" i="18"/>
  <c r="J391" i="18"/>
  <c r="K391" i="18"/>
  <c r="L391" i="18"/>
  <c r="J392" i="18"/>
  <c r="K392" i="18"/>
  <c r="L392" i="18"/>
  <c r="J393" i="18"/>
  <c r="K393" i="18"/>
  <c r="L393" i="18"/>
  <c r="J394" i="18"/>
  <c r="K394" i="18"/>
  <c r="L394" i="18"/>
  <c r="J395" i="18"/>
  <c r="K395" i="18"/>
  <c r="L395" i="18"/>
  <c r="J396" i="18"/>
  <c r="K396" i="18"/>
  <c r="L396" i="18"/>
  <c r="J397" i="18"/>
  <c r="K397" i="18"/>
  <c r="L397" i="18"/>
  <c r="J398" i="18"/>
  <c r="K398" i="18"/>
  <c r="L398" i="18"/>
  <c r="J399" i="18"/>
  <c r="K399" i="18"/>
  <c r="L399" i="18"/>
  <c r="J400" i="18"/>
  <c r="K400" i="18"/>
  <c r="L400" i="18"/>
  <c r="J401" i="18"/>
  <c r="K401" i="18"/>
  <c r="L401" i="18"/>
  <c r="J402" i="18"/>
  <c r="K402" i="18"/>
  <c r="L402" i="18"/>
  <c r="J403" i="18"/>
  <c r="K403" i="18"/>
  <c r="L403" i="18"/>
  <c r="J404" i="18"/>
  <c r="K404" i="18"/>
  <c r="L404" i="18"/>
  <c r="J405" i="18"/>
  <c r="K405" i="18"/>
  <c r="L405" i="18"/>
  <c r="J406" i="18"/>
  <c r="K406" i="18"/>
  <c r="L406" i="18"/>
  <c r="J407" i="18"/>
  <c r="K407" i="18"/>
  <c r="L407" i="18"/>
  <c r="J408" i="18"/>
  <c r="K408" i="18"/>
  <c r="L408" i="18"/>
  <c r="J409" i="18"/>
  <c r="K409" i="18"/>
  <c r="L409" i="18"/>
  <c r="J410" i="18"/>
  <c r="K410" i="18"/>
  <c r="L410" i="18"/>
  <c r="J411" i="18"/>
  <c r="K411" i="18"/>
  <c r="L411" i="18"/>
  <c r="J412" i="18"/>
  <c r="K412" i="18"/>
  <c r="L412" i="18"/>
  <c r="J413" i="18"/>
  <c r="K413" i="18"/>
  <c r="L413" i="18"/>
  <c r="J414" i="18"/>
  <c r="K414" i="18"/>
  <c r="L414" i="18"/>
  <c r="J415" i="18"/>
  <c r="K415" i="18"/>
  <c r="L415" i="18"/>
  <c r="J416" i="18"/>
  <c r="K416" i="18"/>
  <c r="L416" i="18"/>
  <c r="J417" i="18"/>
  <c r="K417" i="18"/>
  <c r="L417" i="18"/>
  <c r="J418" i="18"/>
  <c r="K418" i="18"/>
  <c r="L418" i="18"/>
  <c r="J419" i="18"/>
  <c r="K419" i="18"/>
  <c r="L419" i="18"/>
  <c r="J420" i="18"/>
  <c r="K420" i="18"/>
  <c r="L420" i="18"/>
  <c r="J421" i="18"/>
  <c r="K421" i="18"/>
  <c r="L421" i="18"/>
  <c r="J422" i="18"/>
  <c r="K422" i="18"/>
  <c r="L422" i="18"/>
  <c r="J423" i="18"/>
  <c r="K423" i="18"/>
  <c r="L423" i="18"/>
  <c r="J424" i="18"/>
  <c r="K424" i="18"/>
  <c r="L424" i="18"/>
  <c r="J425" i="18"/>
  <c r="K425" i="18"/>
  <c r="L425" i="18"/>
  <c r="J426" i="18"/>
  <c r="K426" i="18"/>
  <c r="L426" i="18"/>
  <c r="J427" i="18"/>
  <c r="K427" i="18"/>
  <c r="L427" i="18"/>
  <c r="J428" i="18"/>
  <c r="K428" i="18"/>
  <c r="L428" i="18"/>
  <c r="J429" i="18"/>
  <c r="K429" i="18"/>
  <c r="L429" i="18"/>
  <c r="J430" i="18"/>
  <c r="K430" i="18"/>
  <c r="L430" i="18"/>
  <c r="J431" i="18"/>
  <c r="K431" i="18"/>
  <c r="L431" i="18"/>
  <c r="J432" i="18"/>
  <c r="K432" i="18"/>
  <c r="L432" i="18"/>
  <c r="J433" i="18"/>
  <c r="K433" i="18"/>
  <c r="L433" i="18"/>
  <c r="J434" i="18"/>
  <c r="K434" i="18"/>
  <c r="L434" i="18"/>
  <c r="J435" i="18"/>
  <c r="K435" i="18"/>
  <c r="L435" i="18"/>
  <c r="J436" i="18"/>
  <c r="K436" i="18"/>
  <c r="L436" i="18"/>
  <c r="J437" i="18"/>
  <c r="K437" i="18"/>
  <c r="L437" i="18"/>
  <c r="J438" i="18"/>
  <c r="K438" i="18"/>
  <c r="L438" i="18"/>
  <c r="J439" i="18"/>
  <c r="K439" i="18"/>
  <c r="L439" i="18"/>
  <c r="J440" i="18"/>
  <c r="K440" i="18"/>
  <c r="L440" i="18"/>
  <c r="J441" i="18"/>
  <c r="K441" i="18"/>
  <c r="L441" i="18"/>
  <c r="J442" i="18"/>
  <c r="K442" i="18"/>
  <c r="L442" i="18"/>
  <c r="J443" i="18"/>
  <c r="K443" i="18"/>
  <c r="L443" i="18"/>
  <c r="J444" i="18"/>
  <c r="K444" i="18"/>
  <c r="L444" i="18"/>
  <c r="J445" i="18"/>
  <c r="K445" i="18"/>
  <c r="L445" i="18"/>
  <c r="J446" i="18"/>
  <c r="K446" i="18"/>
  <c r="L446" i="18"/>
  <c r="J447" i="18"/>
  <c r="K447" i="18"/>
  <c r="L447" i="18"/>
  <c r="J448" i="18"/>
  <c r="K448" i="18"/>
  <c r="L448" i="18"/>
  <c r="J449" i="18"/>
  <c r="K449" i="18"/>
  <c r="L449" i="18"/>
  <c r="J450" i="18"/>
  <c r="K450" i="18"/>
  <c r="L450" i="18"/>
  <c r="J451" i="18"/>
  <c r="K451" i="18"/>
  <c r="L451" i="18"/>
  <c r="J452" i="18"/>
  <c r="K452" i="18"/>
  <c r="L452" i="18"/>
  <c r="J453" i="18"/>
  <c r="K453" i="18"/>
  <c r="L453" i="18"/>
  <c r="J454" i="18"/>
  <c r="K454" i="18"/>
  <c r="L454" i="18"/>
  <c r="J455" i="18"/>
  <c r="K455" i="18"/>
  <c r="L455" i="18"/>
  <c r="J456" i="18"/>
  <c r="K456" i="18"/>
  <c r="L456" i="18"/>
  <c r="J457" i="18"/>
  <c r="K457" i="18"/>
  <c r="L457" i="18"/>
  <c r="J458" i="18"/>
  <c r="K458" i="18"/>
  <c r="L458" i="18"/>
  <c r="J459" i="18"/>
  <c r="K459" i="18"/>
  <c r="L459" i="18"/>
  <c r="J460" i="18"/>
  <c r="K460" i="18"/>
  <c r="L460" i="18"/>
  <c r="J461" i="18"/>
  <c r="K461" i="18"/>
  <c r="L461" i="18"/>
  <c r="J462" i="18"/>
  <c r="K462" i="18"/>
  <c r="L462" i="18"/>
  <c r="J463" i="18"/>
  <c r="K463" i="18"/>
  <c r="L463" i="18"/>
  <c r="J464" i="18"/>
  <c r="K464" i="18"/>
  <c r="L464" i="18"/>
  <c r="J465" i="18"/>
  <c r="K465" i="18"/>
  <c r="L465" i="18"/>
  <c r="J466" i="18"/>
  <c r="K466" i="18"/>
  <c r="L466" i="18"/>
  <c r="J467" i="18"/>
  <c r="K467" i="18"/>
  <c r="L467" i="18"/>
  <c r="J468" i="18"/>
  <c r="K468" i="18"/>
  <c r="L468" i="18"/>
  <c r="J469" i="18"/>
  <c r="K469" i="18"/>
  <c r="L469" i="18"/>
  <c r="J470" i="18"/>
  <c r="K470" i="18"/>
  <c r="L470" i="18"/>
  <c r="J471" i="18"/>
  <c r="K471" i="18"/>
  <c r="L471" i="18"/>
  <c r="J472" i="18"/>
  <c r="K472" i="18"/>
  <c r="L472" i="18"/>
  <c r="J473" i="18"/>
  <c r="K473" i="18"/>
  <c r="L473" i="18"/>
  <c r="J474" i="18"/>
  <c r="K474" i="18"/>
  <c r="L474" i="18"/>
  <c r="J475" i="18"/>
  <c r="K475" i="18"/>
  <c r="L475" i="18"/>
  <c r="J476" i="18"/>
  <c r="K476" i="18"/>
  <c r="L476" i="18"/>
  <c r="J477" i="18"/>
  <c r="K477" i="18"/>
  <c r="L477" i="18"/>
  <c r="J478" i="18"/>
  <c r="K478" i="18"/>
  <c r="L478" i="18"/>
  <c r="J479" i="18"/>
  <c r="K479" i="18"/>
  <c r="L479" i="18"/>
  <c r="J480" i="18"/>
  <c r="K480" i="18"/>
  <c r="L480" i="18"/>
  <c r="J481" i="18"/>
  <c r="K481" i="18"/>
  <c r="L481" i="18"/>
  <c r="J482" i="18"/>
  <c r="K482" i="18"/>
  <c r="L482" i="18"/>
  <c r="J483" i="18"/>
  <c r="K483" i="18"/>
  <c r="L483" i="18"/>
  <c r="J484" i="18"/>
  <c r="K484" i="18"/>
  <c r="L484" i="18"/>
  <c r="J485" i="18"/>
  <c r="K485" i="18"/>
  <c r="L485" i="18"/>
  <c r="J486" i="18"/>
  <c r="K486" i="18"/>
  <c r="L486" i="18"/>
  <c r="J487" i="18"/>
  <c r="K487" i="18"/>
  <c r="L487" i="18"/>
  <c r="J488" i="18"/>
  <c r="K488" i="18"/>
  <c r="L488" i="18"/>
  <c r="J489" i="18"/>
  <c r="K489" i="18"/>
  <c r="L489" i="18"/>
  <c r="J490" i="18"/>
  <c r="K490" i="18"/>
  <c r="L490" i="18"/>
  <c r="J491" i="18"/>
  <c r="K491" i="18"/>
  <c r="L491" i="18"/>
  <c r="J492" i="18"/>
  <c r="K492" i="18"/>
  <c r="L492" i="18"/>
  <c r="J493" i="18"/>
  <c r="K493" i="18"/>
  <c r="L493" i="18"/>
  <c r="J494" i="18"/>
  <c r="K494" i="18"/>
  <c r="L494" i="18"/>
  <c r="J495" i="18"/>
  <c r="K495" i="18"/>
  <c r="L495" i="18"/>
  <c r="J496" i="18"/>
  <c r="K496" i="18"/>
  <c r="L496" i="18"/>
  <c r="J497" i="18"/>
  <c r="K497" i="18"/>
  <c r="L497" i="18"/>
  <c r="J498" i="18"/>
  <c r="K498" i="18"/>
  <c r="L498" i="18"/>
  <c r="J499" i="18"/>
  <c r="K499" i="18"/>
  <c r="L499" i="18"/>
  <c r="J500" i="18"/>
  <c r="K500" i="18"/>
  <c r="L500" i="18"/>
  <c r="J501" i="18"/>
  <c r="K501" i="18"/>
  <c r="L501" i="18"/>
  <c r="J502" i="18"/>
  <c r="K502" i="18"/>
  <c r="L502" i="18"/>
  <c r="J503" i="18"/>
  <c r="K503" i="18"/>
  <c r="L503" i="18"/>
  <c r="J504" i="18"/>
  <c r="K504" i="18"/>
  <c r="L504" i="18"/>
  <c r="J505" i="18"/>
  <c r="K505" i="18"/>
  <c r="L505" i="18"/>
  <c r="J506" i="18"/>
  <c r="K506" i="18"/>
  <c r="L506" i="18"/>
  <c r="J507" i="18"/>
  <c r="K507" i="18"/>
  <c r="L507" i="18"/>
  <c r="J508" i="18"/>
  <c r="K508" i="18"/>
  <c r="L508" i="18"/>
  <c r="J509" i="18"/>
  <c r="K509" i="18"/>
  <c r="L509" i="18"/>
  <c r="J510" i="18"/>
  <c r="K510" i="18"/>
  <c r="L510" i="18"/>
  <c r="J511" i="18"/>
  <c r="K511" i="18"/>
  <c r="L511" i="18"/>
  <c r="J512" i="18"/>
  <c r="K512" i="18"/>
  <c r="L512" i="18"/>
  <c r="J513" i="18"/>
  <c r="K513" i="18"/>
  <c r="L513" i="18"/>
  <c r="J514" i="18"/>
  <c r="K514" i="18"/>
  <c r="L514" i="18"/>
  <c r="J515" i="18"/>
  <c r="K515" i="18"/>
  <c r="L515" i="18"/>
  <c r="J516" i="18"/>
  <c r="K516" i="18"/>
  <c r="L516" i="18"/>
  <c r="J517" i="18"/>
  <c r="K517" i="18"/>
  <c r="L517" i="18"/>
  <c r="J518" i="18"/>
  <c r="K518" i="18"/>
  <c r="L518" i="18"/>
  <c r="J519" i="18"/>
  <c r="K519" i="18"/>
  <c r="L519" i="18"/>
  <c r="J520" i="18"/>
  <c r="K520" i="18"/>
  <c r="L520" i="18"/>
  <c r="J521" i="18"/>
  <c r="K521" i="18"/>
  <c r="L521" i="18"/>
  <c r="J522" i="18"/>
  <c r="K522" i="18"/>
  <c r="L522" i="18"/>
  <c r="J523" i="18"/>
  <c r="K523" i="18"/>
  <c r="L523" i="18"/>
  <c r="J524" i="18"/>
  <c r="K524" i="18"/>
  <c r="L524" i="18"/>
  <c r="J525" i="18"/>
  <c r="K525" i="18"/>
  <c r="L525" i="18"/>
  <c r="J526" i="18"/>
  <c r="K526" i="18"/>
  <c r="L526" i="18"/>
  <c r="J527" i="18"/>
  <c r="K527" i="18"/>
  <c r="L527" i="18"/>
  <c r="J528" i="18"/>
  <c r="K528" i="18"/>
  <c r="L528" i="18"/>
  <c r="J529" i="18"/>
  <c r="K529" i="18"/>
  <c r="L529" i="18"/>
  <c r="J530" i="18"/>
  <c r="K530" i="18"/>
  <c r="L530" i="18"/>
  <c r="J531" i="18"/>
  <c r="K531" i="18"/>
  <c r="L531" i="18"/>
  <c r="J532" i="18"/>
  <c r="K532" i="18"/>
  <c r="L532" i="18"/>
  <c r="J533" i="18"/>
  <c r="K533" i="18"/>
  <c r="L533" i="18"/>
  <c r="J534" i="18"/>
  <c r="K534" i="18"/>
  <c r="L534" i="18"/>
  <c r="J535" i="18"/>
  <c r="K535" i="18"/>
  <c r="L535" i="18"/>
  <c r="J536" i="18"/>
  <c r="K536" i="18"/>
  <c r="L536" i="18"/>
  <c r="J537" i="18"/>
  <c r="K537" i="18"/>
  <c r="L537" i="18"/>
  <c r="J538" i="18"/>
  <c r="K538" i="18"/>
  <c r="L538" i="18"/>
  <c r="J539" i="18"/>
  <c r="K539" i="18"/>
  <c r="L539" i="18"/>
  <c r="J540" i="18"/>
  <c r="K540" i="18"/>
  <c r="L540" i="18"/>
  <c r="J541" i="18"/>
  <c r="K541" i="18"/>
  <c r="L541" i="18"/>
  <c r="J542" i="18"/>
  <c r="K542" i="18"/>
  <c r="L542" i="18"/>
  <c r="J543" i="18"/>
  <c r="K543" i="18"/>
  <c r="L543" i="18"/>
  <c r="J544" i="18"/>
  <c r="K544" i="18"/>
  <c r="L544" i="18"/>
  <c r="J545" i="18"/>
  <c r="K545" i="18"/>
  <c r="L545" i="18"/>
  <c r="J546" i="18"/>
  <c r="K546" i="18"/>
  <c r="L546" i="18"/>
  <c r="J547" i="18"/>
  <c r="K547" i="18"/>
  <c r="L547" i="18"/>
  <c r="J548" i="18"/>
  <c r="K548" i="18"/>
  <c r="L548" i="18"/>
  <c r="J549" i="18"/>
  <c r="K549" i="18"/>
  <c r="L549" i="18"/>
  <c r="J550" i="18"/>
  <c r="K550" i="18"/>
  <c r="L550" i="18"/>
  <c r="J551" i="18"/>
  <c r="K551" i="18"/>
  <c r="L551" i="18"/>
  <c r="J552" i="18"/>
  <c r="K552" i="18"/>
  <c r="L552" i="18"/>
  <c r="J553" i="18"/>
  <c r="K553" i="18"/>
  <c r="L553" i="18"/>
  <c r="J554" i="18"/>
  <c r="K554" i="18"/>
  <c r="L554" i="18"/>
  <c r="J555" i="18"/>
  <c r="K555" i="18"/>
  <c r="L555" i="18"/>
  <c r="J556" i="18"/>
  <c r="K556" i="18"/>
  <c r="L556" i="18"/>
  <c r="J557" i="18"/>
  <c r="K557" i="18"/>
  <c r="L557" i="18"/>
  <c r="J558" i="18"/>
  <c r="K558" i="18"/>
  <c r="L558" i="18"/>
  <c r="J559" i="18"/>
  <c r="K559" i="18"/>
  <c r="L559" i="18"/>
  <c r="J560" i="18"/>
  <c r="K560" i="18"/>
  <c r="L560" i="18"/>
  <c r="J561" i="18"/>
  <c r="K561" i="18"/>
  <c r="L561" i="18"/>
  <c r="J562" i="18"/>
  <c r="K562" i="18"/>
  <c r="L562" i="18"/>
  <c r="J563" i="18"/>
  <c r="K563" i="18"/>
  <c r="L563" i="18"/>
  <c r="J564" i="18"/>
  <c r="K564" i="18"/>
  <c r="L564" i="18"/>
  <c r="J565" i="18"/>
  <c r="K565" i="18"/>
  <c r="L565" i="18"/>
  <c r="J566" i="18"/>
  <c r="K566" i="18"/>
  <c r="L566" i="18"/>
  <c r="J567" i="18"/>
  <c r="K567" i="18"/>
  <c r="L567" i="18"/>
  <c r="J568" i="18"/>
  <c r="K568" i="18"/>
  <c r="L568" i="18"/>
  <c r="J569" i="18"/>
  <c r="K569" i="18"/>
  <c r="L569" i="18"/>
  <c r="J570" i="18"/>
  <c r="K570" i="18"/>
  <c r="L570" i="18"/>
  <c r="J571" i="18"/>
  <c r="K571" i="18"/>
  <c r="L571" i="18"/>
  <c r="J572" i="18"/>
  <c r="K572" i="18"/>
  <c r="L572" i="18"/>
  <c r="J573" i="18"/>
  <c r="K573" i="18"/>
  <c r="L573" i="18"/>
  <c r="J574" i="18"/>
  <c r="K574" i="18"/>
  <c r="L574" i="18"/>
  <c r="J575" i="18"/>
  <c r="K575" i="18"/>
  <c r="L575" i="18"/>
  <c r="J576" i="18"/>
  <c r="K576" i="18"/>
  <c r="L576" i="18"/>
  <c r="J577" i="18"/>
  <c r="K577" i="18"/>
  <c r="L577" i="18"/>
  <c r="J578" i="18"/>
  <c r="K578" i="18"/>
  <c r="L578" i="18"/>
  <c r="J579" i="18"/>
  <c r="K579" i="18"/>
  <c r="L579" i="18"/>
  <c r="J580" i="18"/>
  <c r="K580" i="18"/>
  <c r="L580" i="18"/>
  <c r="J581" i="18"/>
  <c r="K581" i="18"/>
  <c r="L581" i="18"/>
  <c r="J582" i="18"/>
  <c r="K582" i="18"/>
  <c r="L582" i="18"/>
  <c r="J583" i="18"/>
  <c r="K583" i="18"/>
  <c r="L583" i="18"/>
  <c r="J584" i="18"/>
  <c r="K584" i="18"/>
  <c r="L584" i="18"/>
  <c r="J585" i="18"/>
  <c r="K585" i="18"/>
  <c r="L585" i="18"/>
  <c r="J586" i="18"/>
  <c r="K586" i="18"/>
  <c r="L586" i="18"/>
  <c r="J587" i="18"/>
  <c r="K587" i="18"/>
  <c r="L587" i="18"/>
  <c r="J588" i="18"/>
  <c r="K588" i="18"/>
  <c r="L588" i="18"/>
  <c r="J589" i="18"/>
  <c r="K589" i="18"/>
  <c r="L589" i="18"/>
  <c r="J590" i="18"/>
  <c r="K590" i="18"/>
  <c r="L590" i="18"/>
  <c r="J591" i="18"/>
  <c r="K591" i="18"/>
  <c r="L591" i="18"/>
  <c r="J592" i="18"/>
  <c r="K592" i="18"/>
  <c r="L592" i="18"/>
  <c r="J593" i="18"/>
  <c r="K593" i="18"/>
  <c r="L593" i="18"/>
  <c r="J594" i="18"/>
  <c r="K594" i="18"/>
  <c r="L594" i="18"/>
  <c r="J595" i="18"/>
  <c r="K595" i="18"/>
  <c r="L595" i="18"/>
  <c r="J596" i="18"/>
  <c r="K596" i="18"/>
  <c r="L596" i="18"/>
  <c r="J597" i="18"/>
  <c r="K597" i="18"/>
  <c r="L597" i="18"/>
  <c r="J598" i="18"/>
  <c r="K598" i="18"/>
  <c r="L598" i="18"/>
  <c r="J599" i="18"/>
  <c r="K599" i="18"/>
  <c r="L599" i="18"/>
  <c r="J600" i="18"/>
  <c r="K600" i="18"/>
  <c r="L600" i="18"/>
  <c r="J601" i="18"/>
  <c r="K601" i="18"/>
  <c r="L601" i="18"/>
  <c r="J602" i="18"/>
  <c r="K602" i="18"/>
  <c r="L602" i="18"/>
  <c r="J603" i="18"/>
  <c r="K603" i="18"/>
  <c r="L603" i="18"/>
  <c r="J604" i="18"/>
  <c r="K604" i="18"/>
  <c r="L604" i="18"/>
  <c r="J605" i="18"/>
  <c r="K605" i="18"/>
  <c r="L605" i="18"/>
  <c r="J606" i="18"/>
  <c r="K606" i="18"/>
  <c r="L606" i="18"/>
  <c r="J607" i="18"/>
  <c r="K607" i="18"/>
  <c r="L607" i="18"/>
  <c r="J608" i="18"/>
  <c r="K608" i="18"/>
  <c r="L608" i="18"/>
  <c r="J609" i="18"/>
  <c r="K609" i="18"/>
  <c r="L609" i="18"/>
  <c r="J610" i="18"/>
  <c r="K610" i="18"/>
  <c r="L610" i="18"/>
  <c r="J611" i="18"/>
  <c r="K611" i="18"/>
  <c r="L611" i="18"/>
  <c r="J612" i="18"/>
  <c r="K612" i="18"/>
  <c r="L612" i="18"/>
  <c r="J613" i="18"/>
  <c r="K613" i="18"/>
  <c r="L613" i="18"/>
  <c r="J614" i="18"/>
  <c r="K614" i="18"/>
  <c r="L614" i="18"/>
  <c r="J615" i="18"/>
  <c r="K615" i="18"/>
  <c r="L615" i="18"/>
  <c r="J616" i="18"/>
  <c r="K616" i="18"/>
  <c r="L616" i="18"/>
  <c r="J617" i="18"/>
  <c r="K617" i="18"/>
  <c r="L617" i="18"/>
  <c r="J618" i="18"/>
  <c r="K618" i="18"/>
  <c r="L618" i="18"/>
  <c r="J619" i="18"/>
  <c r="K619" i="18"/>
  <c r="L619" i="18"/>
  <c r="J620" i="18"/>
  <c r="K620" i="18"/>
  <c r="L620" i="18"/>
  <c r="J621" i="18"/>
  <c r="K621" i="18"/>
  <c r="L621" i="18"/>
  <c r="J622" i="18"/>
  <c r="K622" i="18"/>
  <c r="L622" i="18"/>
  <c r="J623" i="18"/>
  <c r="K623" i="18"/>
  <c r="L623" i="18"/>
  <c r="J624" i="18"/>
  <c r="K624" i="18"/>
  <c r="L624" i="18"/>
  <c r="J625" i="18"/>
  <c r="K625" i="18"/>
  <c r="L625" i="18"/>
  <c r="J626" i="18"/>
  <c r="K626" i="18"/>
  <c r="L626" i="18"/>
  <c r="J627" i="18"/>
  <c r="K627" i="18"/>
  <c r="L627" i="18"/>
  <c r="J628" i="18"/>
  <c r="K628" i="18"/>
  <c r="L628" i="18"/>
  <c r="J629" i="18"/>
  <c r="K629" i="18"/>
  <c r="L629" i="18"/>
  <c r="J630" i="18"/>
  <c r="K630" i="18"/>
  <c r="L630" i="18"/>
  <c r="J631" i="18"/>
  <c r="K631" i="18"/>
  <c r="L631" i="18"/>
  <c r="J632" i="18"/>
  <c r="K632" i="18"/>
  <c r="L632" i="18"/>
  <c r="J633" i="18"/>
  <c r="K633" i="18"/>
  <c r="L633" i="18"/>
  <c r="J634" i="18"/>
  <c r="K634" i="18"/>
  <c r="L634" i="18"/>
  <c r="J635" i="18"/>
  <c r="K635" i="18"/>
  <c r="L635" i="18"/>
  <c r="J636" i="18"/>
  <c r="K636" i="18"/>
  <c r="L636" i="18"/>
  <c r="J637" i="18"/>
  <c r="K637" i="18"/>
  <c r="L637" i="18"/>
  <c r="J638" i="18"/>
  <c r="K638" i="18"/>
  <c r="L638" i="18"/>
  <c r="J639" i="18"/>
  <c r="K639" i="18"/>
  <c r="L639" i="18"/>
  <c r="J640" i="18"/>
  <c r="K640" i="18"/>
  <c r="L640" i="18"/>
  <c r="J641" i="18"/>
  <c r="K641" i="18"/>
  <c r="L641" i="18"/>
  <c r="J642" i="18"/>
  <c r="K642" i="18"/>
  <c r="L642" i="18"/>
  <c r="J643" i="18"/>
  <c r="K643" i="18"/>
  <c r="L643" i="18"/>
  <c r="J644" i="18"/>
  <c r="K644" i="18"/>
  <c r="L644" i="18"/>
  <c r="J645" i="18"/>
  <c r="K645" i="18"/>
  <c r="L645" i="18"/>
  <c r="J646" i="18"/>
  <c r="K646" i="18"/>
  <c r="L646" i="18"/>
  <c r="J647" i="18"/>
  <c r="K647" i="18"/>
  <c r="L647" i="18"/>
  <c r="J648" i="18"/>
  <c r="K648" i="18"/>
  <c r="L648" i="18"/>
  <c r="J649" i="18"/>
  <c r="K649" i="18"/>
  <c r="L649" i="18"/>
  <c r="J650" i="18"/>
  <c r="K650" i="18"/>
  <c r="L650" i="18"/>
  <c r="J651" i="18"/>
  <c r="K651" i="18"/>
  <c r="L651" i="18"/>
  <c r="J652" i="18"/>
  <c r="K652" i="18"/>
  <c r="L652" i="18"/>
  <c r="J653" i="18"/>
  <c r="K653" i="18"/>
  <c r="L653" i="18"/>
  <c r="J654" i="18"/>
  <c r="K654" i="18"/>
  <c r="L654" i="18"/>
  <c r="J655" i="18"/>
  <c r="K655" i="18"/>
  <c r="L655" i="18"/>
  <c r="J656" i="18"/>
  <c r="K656" i="18"/>
  <c r="L656" i="18"/>
  <c r="J657" i="18"/>
  <c r="K657" i="18"/>
  <c r="L657" i="18"/>
  <c r="J658" i="18"/>
  <c r="K658" i="18"/>
  <c r="L658" i="18"/>
  <c r="J659" i="18"/>
  <c r="K659" i="18"/>
  <c r="L659" i="18"/>
  <c r="J660" i="18"/>
  <c r="K660" i="18"/>
  <c r="L660" i="18"/>
  <c r="J661" i="18"/>
  <c r="K661" i="18"/>
  <c r="L661" i="18"/>
  <c r="J662" i="18"/>
  <c r="K662" i="18"/>
  <c r="L662" i="18"/>
  <c r="J663" i="18"/>
  <c r="K663" i="18"/>
  <c r="L663" i="18"/>
  <c r="J664" i="18"/>
  <c r="K664" i="18"/>
  <c r="L664" i="18"/>
  <c r="J665" i="18"/>
  <c r="K665" i="18"/>
  <c r="L665" i="18"/>
  <c r="J666" i="18"/>
  <c r="K666" i="18"/>
  <c r="L666" i="18"/>
  <c r="J667" i="18"/>
  <c r="K667" i="18"/>
  <c r="L667" i="18"/>
  <c r="J668" i="18"/>
  <c r="K668" i="18"/>
  <c r="L668" i="18"/>
  <c r="J669" i="18"/>
  <c r="K669" i="18"/>
  <c r="L669" i="18"/>
  <c r="J670" i="18"/>
  <c r="K670" i="18"/>
  <c r="L670" i="18"/>
  <c r="J671" i="18"/>
  <c r="K671" i="18"/>
  <c r="L671" i="18"/>
  <c r="J672" i="18"/>
  <c r="K672" i="18"/>
  <c r="L672" i="18"/>
  <c r="J673" i="18"/>
  <c r="K673" i="18"/>
  <c r="L673" i="18"/>
  <c r="J674" i="18"/>
  <c r="K674" i="18"/>
  <c r="L674" i="18"/>
  <c r="J675" i="18"/>
  <c r="K675" i="18"/>
  <c r="L675" i="18"/>
  <c r="J676" i="18"/>
  <c r="K676" i="18"/>
  <c r="L676" i="18"/>
  <c r="J677" i="18"/>
  <c r="K677" i="18"/>
  <c r="L677" i="18"/>
  <c r="J678" i="18"/>
  <c r="K678" i="18"/>
  <c r="L678" i="18"/>
  <c r="J679" i="18"/>
  <c r="K679" i="18"/>
  <c r="L679" i="18"/>
  <c r="J680" i="18"/>
  <c r="K680" i="18"/>
  <c r="L680" i="18"/>
  <c r="J681" i="18"/>
  <c r="K681" i="18"/>
  <c r="L681" i="18"/>
  <c r="J682" i="18"/>
  <c r="K682" i="18"/>
  <c r="L682" i="18"/>
  <c r="J683" i="18"/>
  <c r="K683" i="18"/>
  <c r="L683" i="18"/>
  <c r="J684" i="18"/>
  <c r="K684" i="18"/>
  <c r="L684" i="18"/>
  <c r="J685" i="18"/>
  <c r="K685" i="18"/>
  <c r="L685" i="18"/>
  <c r="J686" i="18"/>
  <c r="K686" i="18"/>
  <c r="L686" i="18"/>
  <c r="J687" i="18"/>
  <c r="K687" i="18"/>
  <c r="L687" i="18"/>
  <c r="J688" i="18"/>
  <c r="K688" i="18"/>
  <c r="L688" i="18"/>
  <c r="J689" i="18"/>
  <c r="K689" i="18"/>
  <c r="L689" i="18"/>
  <c r="J690" i="18"/>
  <c r="K690" i="18"/>
  <c r="L690" i="18"/>
  <c r="J691" i="18"/>
  <c r="K691" i="18"/>
  <c r="L691" i="18"/>
  <c r="J692" i="18"/>
  <c r="K692" i="18"/>
  <c r="L692" i="18"/>
  <c r="J693" i="18"/>
  <c r="K693" i="18"/>
  <c r="L693" i="18"/>
  <c r="J694" i="18"/>
  <c r="K694" i="18"/>
  <c r="L694" i="18"/>
  <c r="J695" i="18"/>
  <c r="K695" i="18"/>
  <c r="L695" i="18"/>
  <c r="J696" i="18"/>
  <c r="K696" i="18"/>
  <c r="L696" i="18"/>
  <c r="J697" i="18"/>
  <c r="K697" i="18"/>
  <c r="L697" i="18"/>
  <c r="J698" i="18"/>
  <c r="K698" i="18"/>
  <c r="L698" i="18"/>
  <c r="J699" i="18"/>
  <c r="K699" i="18"/>
  <c r="L699" i="18"/>
  <c r="J700" i="18"/>
  <c r="K700" i="18"/>
  <c r="L700" i="18"/>
  <c r="J701" i="18"/>
  <c r="K701" i="18"/>
  <c r="L701" i="18"/>
  <c r="J702" i="18"/>
  <c r="K702" i="18"/>
  <c r="L702" i="18"/>
  <c r="J703" i="18"/>
  <c r="K703" i="18"/>
  <c r="L703" i="18"/>
  <c r="J704" i="18"/>
  <c r="K704" i="18"/>
  <c r="L704" i="18"/>
  <c r="J705" i="18"/>
  <c r="K705" i="18"/>
  <c r="L705" i="18"/>
  <c r="J706" i="18"/>
  <c r="K706" i="18"/>
  <c r="L706" i="18"/>
  <c r="J707" i="18"/>
  <c r="K707" i="18"/>
  <c r="L707" i="18"/>
  <c r="J708" i="18"/>
  <c r="K708" i="18"/>
  <c r="L708" i="18"/>
  <c r="J709" i="18"/>
  <c r="K709" i="18"/>
  <c r="L709" i="18"/>
  <c r="J710" i="18"/>
  <c r="K710" i="18"/>
  <c r="L710" i="18"/>
  <c r="J711" i="18"/>
  <c r="K711" i="18"/>
  <c r="L711" i="18"/>
  <c r="J712" i="18"/>
  <c r="K712" i="18"/>
  <c r="L712" i="18"/>
  <c r="J713" i="18"/>
  <c r="K713" i="18"/>
  <c r="L713" i="18"/>
  <c r="J714" i="18"/>
  <c r="K714" i="18"/>
  <c r="L714" i="18"/>
  <c r="J715" i="18"/>
  <c r="K715" i="18"/>
  <c r="L715" i="18"/>
  <c r="J716" i="18"/>
  <c r="K716" i="18"/>
  <c r="L716" i="18"/>
  <c r="J717" i="18"/>
  <c r="K717" i="18"/>
  <c r="L717" i="18"/>
  <c r="J718" i="18"/>
  <c r="K718" i="18"/>
  <c r="L718" i="18"/>
  <c r="J719" i="18"/>
  <c r="K719" i="18"/>
  <c r="L719" i="18"/>
  <c r="J720" i="18"/>
  <c r="K720" i="18"/>
  <c r="L720" i="18"/>
  <c r="J721" i="18"/>
  <c r="K721" i="18"/>
  <c r="L721" i="18"/>
  <c r="J722" i="18"/>
  <c r="K722" i="18"/>
  <c r="L722" i="18"/>
  <c r="J723" i="18"/>
  <c r="K723" i="18"/>
  <c r="L723" i="18"/>
  <c r="J724" i="18"/>
  <c r="K724" i="18"/>
  <c r="L724" i="18"/>
  <c r="J725" i="18"/>
  <c r="K725" i="18"/>
  <c r="L725" i="18"/>
  <c r="J726" i="18"/>
  <c r="K726" i="18"/>
  <c r="L726" i="18"/>
  <c r="J727" i="18"/>
  <c r="K727" i="18"/>
  <c r="L727" i="18"/>
  <c r="J728" i="18"/>
  <c r="K728" i="18"/>
  <c r="L728" i="18"/>
  <c r="J729" i="18"/>
  <c r="K729" i="18"/>
  <c r="L729" i="18"/>
  <c r="J730" i="18"/>
  <c r="K730" i="18"/>
  <c r="L730" i="18"/>
  <c r="J731" i="18"/>
  <c r="K731" i="18"/>
  <c r="L731" i="18"/>
  <c r="J732" i="18"/>
  <c r="K732" i="18"/>
  <c r="L732" i="18"/>
  <c r="J733" i="18"/>
  <c r="K733" i="18"/>
  <c r="L733" i="18"/>
  <c r="J734" i="18"/>
  <c r="K734" i="18"/>
  <c r="L734" i="18"/>
  <c r="J735" i="18"/>
  <c r="K735" i="18"/>
  <c r="L735" i="18"/>
  <c r="J736" i="18"/>
  <c r="K736" i="18"/>
  <c r="L736" i="18"/>
  <c r="J737" i="18"/>
  <c r="K737" i="18"/>
  <c r="L737" i="18"/>
  <c r="J738" i="18"/>
  <c r="K738" i="18"/>
  <c r="L738" i="18"/>
  <c r="J739" i="18"/>
  <c r="K739" i="18"/>
  <c r="L739" i="18"/>
  <c r="J740" i="18"/>
  <c r="K740" i="18"/>
  <c r="L740" i="18"/>
  <c r="J741" i="18"/>
  <c r="K741" i="18"/>
  <c r="L741" i="18"/>
  <c r="J742" i="18"/>
  <c r="K742" i="18"/>
  <c r="L742" i="18"/>
  <c r="J743" i="18"/>
  <c r="K743" i="18"/>
  <c r="L743" i="18"/>
  <c r="J744" i="18"/>
  <c r="K744" i="18"/>
  <c r="L744" i="18"/>
  <c r="J745" i="18"/>
  <c r="K745" i="18"/>
  <c r="L745" i="18"/>
  <c r="J746" i="18"/>
  <c r="K746" i="18"/>
  <c r="L746" i="18"/>
  <c r="J747" i="18"/>
  <c r="K747" i="18"/>
  <c r="L747" i="18"/>
  <c r="J748" i="18"/>
  <c r="K748" i="18"/>
  <c r="L748" i="18"/>
  <c r="J749" i="18"/>
  <c r="K749" i="18"/>
  <c r="L749" i="18"/>
  <c r="J750" i="18"/>
  <c r="K750" i="18"/>
  <c r="L750" i="18"/>
  <c r="J751" i="18"/>
  <c r="K751" i="18"/>
  <c r="L751" i="18"/>
  <c r="J752" i="18"/>
  <c r="K752" i="18"/>
  <c r="L752" i="18"/>
  <c r="J753" i="18"/>
  <c r="K753" i="18"/>
  <c r="L753" i="18"/>
  <c r="J754" i="18"/>
  <c r="K754" i="18"/>
  <c r="L754" i="18"/>
  <c r="J755" i="18"/>
  <c r="K755" i="18"/>
  <c r="L755" i="18"/>
  <c r="J756" i="18"/>
  <c r="K756" i="18"/>
  <c r="L756" i="18"/>
  <c r="J757" i="18"/>
  <c r="K757" i="18"/>
  <c r="L757" i="18"/>
  <c r="J758" i="18"/>
  <c r="K758" i="18"/>
  <c r="L758" i="18"/>
  <c r="J759" i="18"/>
  <c r="K759" i="18"/>
  <c r="L759" i="18"/>
  <c r="J760" i="18"/>
  <c r="K760" i="18"/>
  <c r="L760" i="18"/>
  <c r="J761" i="18"/>
  <c r="K761" i="18"/>
  <c r="L761" i="18"/>
  <c r="J762" i="18"/>
  <c r="K762" i="18"/>
  <c r="L762" i="18"/>
  <c r="J763" i="18"/>
  <c r="K763" i="18"/>
  <c r="L763" i="18"/>
  <c r="J764" i="18"/>
  <c r="K764" i="18"/>
  <c r="L764" i="18"/>
  <c r="J765" i="18"/>
  <c r="K765" i="18"/>
  <c r="L765" i="18"/>
  <c r="J766" i="18"/>
  <c r="K766" i="18"/>
  <c r="L766" i="18"/>
  <c r="J767" i="18"/>
  <c r="K767" i="18"/>
  <c r="L767" i="18"/>
  <c r="J768" i="18"/>
  <c r="K768" i="18"/>
  <c r="L768" i="18"/>
  <c r="J769" i="18"/>
  <c r="K769" i="18"/>
  <c r="L769" i="18"/>
  <c r="J770" i="18"/>
  <c r="K770" i="18"/>
  <c r="L770" i="18"/>
  <c r="J771" i="18"/>
  <c r="K771" i="18"/>
  <c r="L771" i="18"/>
  <c r="J772" i="18"/>
  <c r="K772" i="18"/>
  <c r="L772" i="18"/>
  <c r="J773" i="18"/>
  <c r="K773" i="18"/>
  <c r="L773" i="18"/>
  <c r="J774" i="18"/>
  <c r="K774" i="18"/>
  <c r="L774" i="18"/>
  <c r="J775" i="18"/>
  <c r="K775" i="18"/>
  <c r="L775" i="18"/>
  <c r="J776" i="18"/>
  <c r="K776" i="18"/>
  <c r="L776" i="18"/>
  <c r="J777" i="18"/>
  <c r="K777" i="18"/>
  <c r="L777" i="18"/>
  <c r="J778" i="18"/>
  <c r="K778" i="18"/>
  <c r="L778" i="18"/>
  <c r="J779" i="18"/>
  <c r="K779" i="18"/>
  <c r="L779" i="18"/>
  <c r="J780" i="18"/>
  <c r="K780" i="18"/>
  <c r="L780" i="18"/>
  <c r="J781" i="18"/>
  <c r="K781" i="18"/>
  <c r="L781" i="18"/>
  <c r="J782" i="18"/>
  <c r="K782" i="18"/>
  <c r="L782" i="18"/>
  <c r="J783" i="18"/>
  <c r="K783" i="18"/>
  <c r="L783" i="18"/>
  <c r="J784" i="18"/>
  <c r="K784" i="18"/>
  <c r="L784" i="18"/>
  <c r="J785" i="18"/>
  <c r="K785" i="18"/>
  <c r="L785" i="18"/>
  <c r="J786" i="18"/>
  <c r="K786" i="18"/>
  <c r="L786" i="18"/>
  <c r="J787" i="18"/>
  <c r="K787" i="18"/>
  <c r="L787" i="18"/>
  <c r="J788" i="18"/>
  <c r="K788" i="18"/>
  <c r="L788" i="18"/>
  <c r="J789" i="18"/>
  <c r="K789" i="18"/>
  <c r="L789" i="18"/>
  <c r="J790" i="18"/>
  <c r="K790" i="18"/>
  <c r="L790" i="18"/>
  <c r="J791" i="18"/>
  <c r="K791" i="18"/>
  <c r="L791" i="18"/>
  <c r="J792" i="18"/>
  <c r="K792" i="18"/>
  <c r="L792" i="18"/>
  <c r="J793" i="18"/>
  <c r="K793" i="18"/>
  <c r="L793" i="18"/>
  <c r="J794" i="18"/>
  <c r="K794" i="18"/>
  <c r="L794" i="18"/>
  <c r="J795" i="18"/>
  <c r="K795" i="18"/>
  <c r="L795" i="18"/>
  <c r="J796" i="18"/>
  <c r="K796" i="18"/>
  <c r="L796" i="18"/>
  <c r="J797" i="18"/>
  <c r="K797" i="18"/>
  <c r="L797" i="18"/>
  <c r="J798" i="18"/>
  <c r="K798" i="18"/>
  <c r="L798" i="18"/>
  <c r="J799" i="18"/>
  <c r="K799" i="18"/>
  <c r="L799" i="18"/>
  <c r="J800" i="18"/>
  <c r="K800" i="18"/>
  <c r="L800" i="18"/>
  <c r="J801" i="18"/>
  <c r="K801" i="18"/>
  <c r="L801" i="18"/>
  <c r="J802" i="18"/>
  <c r="K802" i="18"/>
  <c r="L802" i="18"/>
  <c r="J803" i="18"/>
  <c r="K803" i="18"/>
  <c r="L803" i="18"/>
  <c r="J804" i="18"/>
  <c r="K804" i="18"/>
  <c r="L804" i="18"/>
  <c r="J805" i="18"/>
  <c r="K805" i="18"/>
  <c r="L805" i="18"/>
  <c r="J806" i="18"/>
  <c r="K806" i="18"/>
  <c r="L806" i="18"/>
  <c r="J807" i="18"/>
  <c r="K807" i="18"/>
  <c r="L807" i="18"/>
  <c r="J808" i="18"/>
  <c r="K808" i="18"/>
  <c r="L808" i="18"/>
  <c r="J809" i="18"/>
  <c r="K809" i="18"/>
  <c r="L809" i="18"/>
  <c r="J810" i="18"/>
  <c r="K810" i="18"/>
  <c r="L810" i="18"/>
  <c r="J811" i="18"/>
  <c r="K811" i="18"/>
  <c r="L811" i="18"/>
  <c r="J812" i="18"/>
  <c r="K812" i="18"/>
  <c r="L812" i="18"/>
  <c r="J813" i="18"/>
  <c r="K813" i="18"/>
  <c r="L813" i="18"/>
  <c r="J814" i="18"/>
  <c r="K814" i="18"/>
  <c r="L814" i="18"/>
  <c r="J815" i="18"/>
  <c r="K815" i="18"/>
  <c r="L815" i="18"/>
  <c r="J816" i="18"/>
  <c r="K816" i="18"/>
  <c r="L816" i="18"/>
  <c r="J817" i="18"/>
  <c r="K817" i="18"/>
  <c r="L817" i="18"/>
  <c r="J818" i="18"/>
  <c r="K818" i="18"/>
  <c r="L818" i="18"/>
  <c r="J819" i="18"/>
  <c r="K819" i="18"/>
  <c r="L819" i="18"/>
  <c r="J820" i="18"/>
  <c r="K820" i="18"/>
  <c r="L820" i="18"/>
  <c r="J821" i="18"/>
  <c r="K821" i="18"/>
  <c r="L821" i="18"/>
  <c r="J822" i="18"/>
  <c r="K822" i="18"/>
  <c r="L822" i="18"/>
  <c r="J823" i="18"/>
  <c r="K823" i="18"/>
  <c r="L823" i="18"/>
  <c r="J824" i="18"/>
  <c r="K824" i="18"/>
  <c r="L824" i="18"/>
  <c r="J825" i="18"/>
  <c r="K825" i="18"/>
  <c r="L825" i="18"/>
  <c r="J826" i="18"/>
  <c r="K826" i="18"/>
  <c r="L826" i="18"/>
  <c r="J827" i="18"/>
  <c r="K827" i="18"/>
  <c r="L827" i="18"/>
  <c r="J828" i="18"/>
  <c r="K828" i="18"/>
  <c r="L828" i="18"/>
  <c r="J829" i="18"/>
  <c r="K829" i="18"/>
  <c r="L829" i="18"/>
  <c r="J830" i="18"/>
  <c r="K830" i="18"/>
  <c r="L830" i="18"/>
  <c r="J831" i="18"/>
  <c r="K831" i="18"/>
  <c r="L831" i="18"/>
  <c r="J832" i="18"/>
  <c r="K832" i="18"/>
  <c r="L832" i="18"/>
  <c r="J833" i="18"/>
  <c r="K833" i="18"/>
  <c r="L833" i="18"/>
  <c r="J834" i="18"/>
  <c r="K834" i="18"/>
  <c r="L834" i="18"/>
  <c r="J835" i="18"/>
  <c r="K835" i="18"/>
  <c r="L835" i="18"/>
  <c r="J836" i="18"/>
  <c r="K836" i="18"/>
  <c r="L836" i="18"/>
  <c r="J837" i="18"/>
  <c r="K837" i="18"/>
  <c r="L837" i="18"/>
  <c r="J838" i="18"/>
  <c r="K838" i="18"/>
  <c r="L838" i="18"/>
  <c r="J839" i="18"/>
  <c r="K839" i="18"/>
  <c r="L839" i="18"/>
  <c r="J840" i="18"/>
  <c r="K840" i="18"/>
  <c r="L840" i="18"/>
  <c r="J841" i="18"/>
  <c r="K841" i="18"/>
  <c r="L841" i="18"/>
  <c r="J842" i="18"/>
  <c r="K842" i="18"/>
  <c r="L842" i="18"/>
  <c r="J843" i="18"/>
  <c r="K843" i="18"/>
  <c r="L843" i="18"/>
  <c r="J844" i="18"/>
  <c r="K844" i="18"/>
  <c r="L844" i="18"/>
  <c r="J845" i="18"/>
  <c r="K845" i="18"/>
  <c r="L845" i="18"/>
  <c r="J846" i="18"/>
  <c r="K846" i="18"/>
  <c r="L846" i="18"/>
  <c r="J847" i="18"/>
  <c r="K847" i="18"/>
  <c r="L847" i="18"/>
  <c r="J848" i="18"/>
  <c r="K848" i="18"/>
  <c r="L848" i="18"/>
  <c r="J849" i="18"/>
  <c r="K849" i="18"/>
  <c r="L849" i="18"/>
  <c r="J850" i="18"/>
  <c r="K850" i="18"/>
  <c r="L850" i="18"/>
  <c r="J851" i="18"/>
  <c r="K851" i="18"/>
  <c r="L851" i="18"/>
  <c r="J852" i="18"/>
  <c r="K852" i="18"/>
  <c r="L852" i="18"/>
  <c r="J853" i="18"/>
  <c r="K853" i="18"/>
  <c r="L853" i="18"/>
  <c r="J854" i="18"/>
  <c r="K854" i="18"/>
  <c r="L854" i="18"/>
  <c r="J855" i="18"/>
  <c r="K855" i="18"/>
  <c r="L855" i="18"/>
  <c r="J856" i="18"/>
  <c r="K856" i="18"/>
  <c r="L856" i="18"/>
  <c r="J857" i="18"/>
  <c r="K857" i="18"/>
  <c r="L857" i="18"/>
  <c r="J858" i="18"/>
  <c r="K858" i="18"/>
  <c r="L858" i="18"/>
  <c r="J859" i="18"/>
  <c r="K859" i="18"/>
  <c r="L859" i="18"/>
  <c r="J860" i="18"/>
  <c r="K860" i="18"/>
  <c r="L860" i="18"/>
  <c r="J861" i="18"/>
  <c r="K861" i="18"/>
  <c r="L861" i="18"/>
  <c r="J862" i="18"/>
  <c r="K862" i="18"/>
  <c r="L862" i="18"/>
  <c r="J863" i="18"/>
  <c r="K863" i="18"/>
  <c r="L863" i="18"/>
  <c r="J864" i="18"/>
  <c r="K864" i="18"/>
  <c r="L864" i="18"/>
  <c r="J865" i="18"/>
  <c r="K865" i="18"/>
  <c r="L865" i="18"/>
  <c r="J866" i="18"/>
  <c r="K866" i="18"/>
  <c r="L866" i="18"/>
  <c r="J867" i="18"/>
  <c r="K867" i="18"/>
  <c r="L867" i="18"/>
  <c r="J868" i="18"/>
  <c r="K868" i="18"/>
  <c r="L868" i="18"/>
  <c r="J869" i="18"/>
  <c r="K869" i="18"/>
  <c r="L869" i="18"/>
  <c r="J870" i="18"/>
  <c r="K870" i="18"/>
  <c r="L870" i="18"/>
  <c r="J871" i="18"/>
  <c r="K871" i="18"/>
  <c r="L871" i="18"/>
  <c r="J872" i="18"/>
  <c r="K872" i="18"/>
  <c r="L872" i="18"/>
  <c r="J873" i="18"/>
  <c r="K873" i="18"/>
  <c r="L873" i="18"/>
  <c r="J874" i="18"/>
  <c r="K874" i="18"/>
  <c r="L874" i="18"/>
  <c r="J875" i="18"/>
  <c r="K875" i="18"/>
  <c r="L875" i="18"/>
  <c r="J876" i="18"/>
  <c r="K876" i="18"/>
  <c r="L876" i="18"/>
  <c r="J877" i="18"/>
  <c r="K877" i="18"/>
  <c r="L877" i="18"/>
  <c r="J878" i="18"/>
  <c r="K878" i="18"/>
  <c r="L878" i="18"/>
  <c r="J879" i="18"/>
  <c r="K879" i="18"/>
  <c r="L879" i="18"/>
  <c r="J880" i="18"/>
  <c r="K880" i="18"/>
  <c r="L880" i="18"/>
  <c r="J881" i="18"/>
  <c r="K881" i="18"/>
  <c r="L881" i="18"/>
  <c r="J882" i="18"/>
  <c r="K882" i="18"/>
  <c r="L882" i="18"/>
  <c r="J883" i="18"/>
  <c r="K883" i="18"/>
  <c r="L883" i="18"/>
  <c r="J884" i="18"/>
  <c r="K884" i="18"/>
  <c r="L884" i="18"/>
  <c r="J885" i="18"/>
  <c r="K885" i="18"/>
  <c r="L885" i="18"/>
  <c r="J886" i="18"/>
  <c r="K886" i="18"/>
  <c r="L886" i="18"/>
  <c r="J887" i="18"/>
  <c r="K887" i="18"/>
  <c r="L887" i="18"/>
  <c r="J888" i="18"/>
  <c r="K888" i="18"/>
  <c r="L888" i="18"/>
  <c r="J889" i="18"/>
  <c r="K889" i="18"/>
  <c r="L889" i="18"/>
  <c r="J890" i="18"/>
  <c r="K890" i="18"/>
  <c r="L890" i="18"/>
  <c r="J891" i="18"/>
  <c r="K891" i="18"/>
  <c r="L891" i="18"/>
  <c r="J892" i="18"/>
  <c r="K892" i="18"/>
  <c r="L892" i="18"/>
  <c r="J893" i="18"/>
  <c r="K893" i="18"/>
  <c r="L893" i="18"/>
  <c r="J894" i="18"/>
  <c r="K894" i="18"/>
  <c r="L894" i="18"/>
  <c r="J895" i="18"/>
  <c r="K895" i="18"/>
  <c r="L895" i="18"/>
  <c r="J896" i="18"/>
  <c r="K896" i="18"/>
  <c r="L896" i="18"/>
  <c r="J897" i="18"/>
  <c r="K897" i="18"/>
  <c r="L897" i="18"/>
  <c r="J898" i="18"/>
  <c r="K898" i="18"/>
  <c r="L898" i="18"/>
  <c r="J899" i="18"/>
  <c r="K899" i="18"/>
  <c r="L899" i="18"/>
  <c r="J900" i="18"/>
  <c r="K900" i="18"/>
  <c r="L900" i="18"/>
  <c r="J901" i="18"/>
  <c r="K901" i="18"/>
  <c r="L901" i="18"/>
  <c r="J902" i="18"/>
  <c r="K902" i="18"/>
  <c r="L902" i="18"/>
  <c r="J903" i="18"/>
  <c r="K903" i="18"/>
  <c r="L903" i="18"/>
  <c r="J904" i="18"/>
  <c r="K904" i="18"/>
  <c r="L904" i="18"/>
  <c r="J905" i="18"/>
  <c r="K905" i="18"/>
  <c r="L905" i="18"/>
  <c r="J906" i="18"/>
  <c r="K906" i="18"/>
  <c r="L906" i="18"/>
  <c r="J907" i="18"/>
  <c r="K907" i="18"/>
  <c r="L907" i="18"/>
  <c r="J908" i="18"/>
  <c r="K908" i="18"/>
  <c r="L908" i="18"/>
  <c r="J909" i="18"/>
  <c r="K909" i="18"/>
  <c r="L909" i="18"/>
  <c r="J910" i="18"/>
  <c r="K910" i="18"/>
  <c r="L910" i="18"/>
  <c r="J911" i="18"/>
  <c r="K911" i="18"/>
  <c r="L911" i="18"/>
  <c r="J912" i="18"/>
  <c r="K912" i="18"/>
  <c r="L912" i="18"/>
  <c r="J913" i="18"/>
  <c r="K913" i="18"/>
  <c r="L913" i="18"/>
  <c r="J914" i="18"/>
  <c r="K914" i="18"/>
  <c r="L914" i="18"/>
  <c r="J915" i="18"/>
  <c r="K915" i="18"/>
  <c r="L915" i="18"/>
  <c r="J916" i="18"/>
  <c r="K916" i="18"/>
  <c r="L916" i="18"/>
  <c r="J917" i="18"/>
  <c r="K917" i="18"/>
  <c r="L917" i="18"/>
  <c r="J918" i="18"/>
  <c r="K918" i="18"/>
  <c r="L918" i="18"/>
  <c r="J919" i="18"/>
  <c r="K919" i="18"/>
  <c r="L919" i="18"/>
  <c r="J920" i="18"/>
  <c r="K920" i="18"/>
  <c r="L920" i="18"/>
  <c r="J921" i="18"/>
  <c r="K921" i="18"/>
  <c r="L921" i="18"/>
  <c r="J922" i="18"/>
  <c r="K922" i="18"/>
  <c r="L922" i="18"/>
  <c r="J923" i="18"/>
  <c r="K923" i="18"/>
  <c r="L923" i="18"/>
  <c r="J924" i="18"/>
  <c r="K924" i="18"/>
  <c r="L924" i="18"/>
  <c r="J925" i="18"/>
  <c r="K925" i="18"/>
  <c r="L925" i="18"/>
  <c r="J926" i="18"/>
  <c r="K926" i="18"/>
  <c r="L926" i="18"/>
  <c r="J927" i="18"/>
  <c r="K927" i="18"/>
  <c r="L927" i="18"/>
  <c r="J928" i="18"/>
  <c r="K928" i="18"/>
  <c r="L928" i="18"/>
  <c r="J929" i="18"/>
  <c r="K929" i="18"/>
  <c r="L929" i="18"/>
  <c r="J930" i="18"/>
  <c r="K930" i="18"/>
  <c r="L930" i="18"/>
  <c r="J931" i="18"/>
  <c r="K931" i="18"/>
  <c r="L931" i="18"/>
  <c r="J932" i="18"/>
  <c r="K932" i="18"/>
  <c r="L932" i="18"/>
  <c r="J933" i="18"/>
  <c r="K933" i="18"/>
  <c r="L933" i="18"/>
  <c r="J934" i="18"/>
  <c r="K934" i="18"/>
  <c r="L934" i="18"/>
  <c r="J935" i="18"/>
  <c r="K935" i="18"/>
  <c r="L935" i="18"/>
  <c r="J936" i="18"/>
  <c r="K936" i="18"/>
  <c r="L936" i="18"/>
  <c r="J937" i="18"/>
  <c r="K937" i="18"/>
  <c r="L937" i="18"/>
  <c r="J938" i="18"/>
  <c r="K938" i="18"/>
  <c r="L938" i="18"/>
  <c r="H939" i="18"/>
  <c r="L10" i="18"/>
  <c r="J10" i="18" l="1"/>
  <c r="K10" i="18"/>
  <c r="Y863" i="19"/>
  <c r="X863" i="19"/>
  <c r="W863" i="19"/>
  <c r="V863" i="19"/>
  <c r="U863" i="19"/>
  <c r="P863" i="19"/>
  <c r="O863" i="19"/>
  <c r="H863" i="19"/>
  <c r="Z862" i="20"/>
  <c r="Z861" i="20"/>
  <c r="Z860" i="20"/>
  <c r="Z859" i="20"/>
  <c r="Z858" i="20"/>
  <c r="Z857" i="20"/>
  <c r="Z856" i="20"/>
  <c r="Z855" i="20"/>
  <c r="Z854" i="20"/>
  <c r="Z853" i="20"/>
  <c r="Z852" i="20"/>
  <c r="Z851" i="20"/>
  <c r="Z850" i="20"/>
  <c r="Z849" i="20"/>
  <c r="Z848" i="20"/>
  <c r="Z847" i="20"/>
  <c r="Z846" i="20"/>
  <c r="Z845" i="20"/>
  <c r="Z844" i="20"/>
  <c r="Z843" i="20"/>
  <c r="Z842" i="20"/>
  <c r="Z841" i="20"/>
  <c r="Z840" i="20"/>
  <c r="Z839" i="20"/>
  <c r="Z838" i="20"/>
  <c r="Z837" i="20"/>
  <c r="Z836" i="20"/>
  <c r="Z835" i="20"/>
  <c r="Z834" i="20"/>
  <c r="Z833" i="20"/>
  <c r="Z832" i="20"/>
  <c r="Z831" i="20"/>
  <c r="Z830" i="20"/>
  <c r="Z829" i="20"/>
  <c r="Z828" i="20"/>
  <c r="Z827" i="20"/>
  <c r="Z826" i="20"/>
  <c r="Z825" i="20"/>
  <c r="Z824" i="20"/>
  <c r="Z823" i="20"/>
  <c r="Z822" i="20"/>
  <c r="Z821" i="20"/>
  <c r="Z820" i="20"/>
  <c r="Z819" i="20"/>
  <c r="Z818" i="20"/>
  <c r="Z817" i="20"/>
  <c r="Z816" i="20"/>
  <c r="Z815" i="20"/>
  <c r="Z814" i="20"/>
  <c r="Z813" i="20"/>
  <c r="Z812" i="20"/>
  <c r="Z811" i="20"/>
  <c r="Z810" i="20"/>
  <c r="Z809" i="20"/>
  <c r="Z808" i="20"/>
  <c r="Z807" i="20"/>
  <c r="Z806" i="20"/>
  <c r="Z805" i="20"/>
  <c r="Z804" i="20"/>
  <c r="Z803" i="20"/>
  <c r="Z802" i="20"/>
  <c r="Z801" i="20"/>
  <c r="Z800" i="20"/>
  <c r="Z799" i="20"/>
  <c r="Z798" i="20"/>
  <c r="Z797" i="20"/>
  <c r="Z796" i="20"/>
  <c r="Z795" i="20"/>
  <c r="Z794" i="20"/>
  <c r="Z793" i="20"/>
  <c r="Z792" i="20"/>
  <c r="Z791" i="20"/>
  <c r="Z790" i="20"/>
  <c r="Z789" i="20"/>
  <c r="Z788" i="20"/>
  <c r="Z787" i="20"/>
  <c r="Z786" i="20"/>
  <c r="Z785" i="20"/>
  <c r="Z784" i="20"/>
  <c r="Z783" i="20"/>
  <c r="Z782" i="20"/>
  <c r="Z781" i="20"/>
  <c r="Z780" i="20"/>
  <c r="Z779" i="20"/>
  <c r="Z778" i="20"/>
  <c r="Z777" i="20"/>
  <c r="Z776" i="20"/>
  <c r="Z775" i="20"/>
  <c r="Z774" i="20"/>
  <c r="Z773" i="20"/>
  <c r="Z772" i="20"/>
  <c r="Z771" i="20"/>
  <c r="Z770" i="20"/>
  <c r="Z769" i="20"/>
  <c r="Z768" i="20"/>
  <c r="Z767" i="20"/>
  <c r="Z766" i="20"/>
  <c r="Z765" i="20"/>
  <c r="Z764" i="20"/>
  <c r="Z763" i="20"/>
  <c r="Z762" i="20"/>
  <c r="Z761" i="20"/>
  <c r="Z760" i="20"/>
  <c r="Z759" i="20"/>
  <c r="Z758" i="20"/>
  <c r="Z757" i="20"/>
  <c r="Z756" i="20"/>
  <c r="Z755" i="20"/>
  <c r="Z754" i="20"/>
  <c r="Z753" i="20"/>
  <c r="Z752" i="20"/>
  <c r="Z751" i="20"/>
  <c r="Z750" i="20"/>
  <c r="Z749" i="20"/>
  <c r="Z748" i="20"/>
  <c r="Z747" i="20"/>
  <c r="Z746" i="20"/>
  <c r="Z745" i="20"/>
  <c r="Z744" i="20"/>
  <c r="Z743" i="20"/>
  <c r="Z742" i="20"/>
  <c r="Z741" i="20"/>
  <c r="Z740" i="20"/>
  <c r="Z739" i="20"/>
  <c r="Z738" i="20"/>
  <c r="Z737" i="20"/>
  <c r="Z736" i="20"/>
  <c r="Z735" i="20"/>
  <c r="Z734" i="20"/>
  <c r="Z733" i="20"/>
  <c r="Z732" i="20"/>
  <c r="Z731" i="20"/>
  <c r="Z730" i="20"/>
  <c r="Z729" i="20"/>
  <c r="Z728" i="20"/>
  <c r="Z727" i="20"/>
  <c r="Z726" i="20"/>
  <c r="Z725" i="20"/>
  <c r="Z724" i="20"/>
  <c r="Z723" i="20"/>
  <c r="Z722" i="20"/>
  <c r="Z721" i="20"/>
  <c r="Z720" i="20"/>
  <c r="Z719" i="20"/>
  <c r="Z718" i="20"/>
  <c r="Z717" i="20"/>
  <c r="Z716" i="20"/>
  <c r="Z715" i="20"/>
  <c r="Z714" i="20"/>
  <c r="Z713" i="20"/>
  <c r="Z712" i="20"/>
  <c r="Z711" i="20"/>
  <c r="Z710" i="20"/>
  <c r="Z709" i="20"/>
  <c r="Z708" i="20"/>
  <c r="Z707" i="20"/>
  <c r="Z706" i="20"/>
  <c r="Z705" i="20"/>
  <c r="Z704" i="20"/>
  <c r="Z703" i="20"/>
  <c r="Z702" i="20"/>
  <c r="Z701" i="20"/>
  <c r="Z700" i="20"/>
  <c r="Z699" i="20"/>
  <c r="Z698" i="20"/>
  <c r="Z697" i="20"/>
  <c r="Z696" i="20"/>
  <c r="Z695" i="20"/>
  <c r="Z694" i="20"/>
  <c r="Z693" i="20"/>
  <c r="Z692" i="20"/>
  <c r="Z691" i="20"/>
  <c r="Z690" i="20"/>
  <c r="Z689" i="20"/>
  <c r="Z688" i="20"/>
  <c r="Z687" i="20"/>
  <c r="Z686" i="20"/>
  <c r="Z685" i="20"/>
  <c r="Z684" i="20"/>
  <c r="Z683" i="20"/>
  <c r="Z682" i="20"/>
  <c r="Z681" i="20"/>
  <c r="Z680" i="20"/>
  <c r="Z679" i="20"/>
  <c r="Z678" i="20"/>
  <c r="Z677" i="20"/>
  <c r="Z676" i="20"/>
  <c r="Z675" i="20"/>
  <c r="Z674" i="20"/>
  <c r="Z673" i="20"/>
  <c r="Z672" i="20"/>
  <c r="Z671" i="20"/>
  <c r="Z670" i="20"/>
  <c r="Z669" i="20"/>
  <c r="Z668" i="20"/>
  <c r="Z667" i="20"/>
  <c r="Z666" i="20"/>
  <c r="Z665" i="20"/>
  <c r="Z664" i="20"/>
  <c r="Z663" i="20"/>
  <c r="Z662" i="20"/>
  <c r="Z661" i="20"/>
  <c r="Z660" i="20"/>
  <c r="Z659" i="20"/>
  <c r="Z658" i="20"/>
  <c r="Z657" i="20"/>
  <c r="Z656" i="20"/>
  <c r="Z655" i="20"/>
  <c r="Z654" i="20"/>
  <c r="Z653" i="20"/>
  <c r="Z652" i="20"/>
  <c r="Z651" i="20"/>
  <c r="Z650" i="20"/>
  <c r="Z649" i="20"/>
  <c r="Z648" i="20"/>
  <c r="Z647" i="20"/>
  <c r="Z646" i="20"/>
  <c r="Z645" i="20"/>
  <c r="Z644" i="20"/>
  <c r="Z643" i="20"/>
  <c r="Z642" i="20"/>
  <c r="Z641" i="20"/>
  <c r="Z640" i="20"/>
  <c r="Z639" i="20"/>
  <c r="Z638" i="20"/>
  <c r="Z637" i="20"/>
  <c r="Z636" i="20"/>
  <c r="Z635" i="20"/>
  <c r="Z634" i="20"/>
  <c r="Z633" i="20"/>
  <c r="Z632" i="20"/>
  <c r="Z631" i="20"/>
  <c r="Z630" i="20"/>
  <c r="Z629" i="20"/>
  <c r="Z628" i="20"/>
  <c r="Z627" i="20"/>
  <c r="Z626" i="20"/>
  <c r="Z625" i="20"/>
  <c r="Z624" i="20"/>
  <c r="Z623" i="20"/>
  <c r="Z622" i="20"/>
  <c r="Z621" i="20"/>
  <c r="Z620" i="20"/>
  <c r="Z619" i="20"/>
  <c r="Z618" i="20"/>
  <c r="Z617" i="20"/>
  <c r="Z616" i="20"/>
  <c r="Z615" i="20"/>
  <c r="Z614" i="20"/>
  <c r="Z613" i="20"/>
  <c r="Z612" i="20"/>
  <c r="Z611" i="20"/>
  <c r="Z610" i="20"/>
  <c r="Z609" i="20"/>
  <c r="Z608" i="20"/>
  <c r="Z607" i="20"/>
  <c r="Z606" i="20"/>
  <c r="Z605" i="20"/>
  <c r="Z604" i="20"/>
  <c r="Z603" i="20"/>
  <c r="Z602" i="20"/>
  <c r="Z601" i="20"/>
  <c r="Z600" i="20"/>
  <c r="Z599" i="20"/>
  <c r="Z598" i="20"/>
  <c r="Z597" i="20"/>
  <c r="Z596" i="20"/>
  <c r="Z595" i="20"/>
  <c r="Z594" i="20"/>
  <c r="Z593" i="20"/>
  <c r="Z592" i="20"/>
  <c r="Z591" i="20"/>
  <c r="Z590" i="20"/>
  <c r="Z589" i="20"/>
  <c r="Z588" i="20"/>
  <c r="Z587" i="20"/>
  <c r="Z586" i="20"/>
  <c r="Z585" i="20"/>
  <c r="Z584" i="20"/>
  <c r="Z583" i="20"/>
  <c r="Z582" i="20"/>
  <c r="Z581" i="20"/>
  <c r="Z580" i="20"/>
  <c r="Z579" i="20"/>
  <c r="Z578" i="20"/>
  <c r="Z577" i="20"/>
  <c r="Z576" i="20"/>
  <c r="Z575" i="20"/>
  <c r="Z574" i="20"/>
  <c r="Z573" i="20"/>
  <c r="Z572" i="20"/>
  <c r="Z571" i="20"/>
  <c r="Z570" i="20"/>
  <c r="Z569" i="20"/>
  <c r="Z568" i="20"/>
  <c r="Z567" i="20"/>
  <c r="Z566" i="20"/>
  <c r="Z565" i="20"/>
  <c r="Z564" i="20"/>
  <c r="Z563" i="20"/>
  <c r="Z562" i="20"/>
  <c r="Z561" i="20"/>
  <c r="Z560" i="20"/>
  <c r="Z559" i="20"/>
  <c r="Z558" i="20"/>
  <c r="Z557" i="20"/>
  <c r="Z556" i="20"/>
  <c r="Z555" i="20"/>
  <c r="Z554" i="20"/>
  <c r="Z553" i="20"/>
  <c r="Z552" i="20"/>
  <c r="Z551" i="20"/>
  <c r="Z550" i="20"/>
  <c r="Z549" i="20"/>
  <c r="Z548" i="20"/>
  <c r="Z547" i="20"/>
  <c r="Z546" i="20"/>
  <c r="Z545" i="20"/>
  <c r="Z544" i="20"/>
  <c r="Z543" i="20"/>
  <c r="Z542" i="20"/>
  <c r="Z541" i="20"/>
  <c r="Z540" i="20"/>
  <c r="Z539" i="20"/>
  <c r="Z538" i="20"/>
  <c r="Z537" i="20"/>
  <c r="Z536" i="20"/>
  <c r="Z535" i="20"/>
  <c r="Z534" i="20"/>
  <c r="Z533" i="20"/>
  <c r="Z532" i="20"/>
  <c r="Z531" i="20"/>
  <c r="Z530" i="20"/>
  <c r="Z529" i="20"/>
  <c r="Z528" i="20"/>
  <c r="Z527" i="20"/>
  <c r="Z526" i="20"/>
  <c r="Z525" i="20"/>
  <c r="Z524" i="20"/>
  <c r="Z523" i="20"/>
  <c r="Z522" i="20"/>
  <c r="Z521" i="20"/>
  <c r="Z520" i="20"/>
  <c r="Z519" i="20"/>
  <c r="Z518" i="20"/>
  <c r="Z517" i="20"/>
  <c r="Z516" i="20"/>
  <c r="Z515" i="20"/>
  <c r="Z514" i="20"/>
  <c r="Z513" i="20"/>
  <c r="Z512" i="20"/>
  <c r="Z511" i="20"/>
  <c r="Z510" i="20"/>
  <c r="Z509" i="20"/>
  <c r="Z508" i="20"/>
  <c r="Z507" i="20"/>
  <c r="Z506" i="20"/>
  <c r="Z505" i="20"/>
  <c r="Z504" i="20"/>
  <c r="Z503" i="20"/>
  <c r="Z502" i="20"/>
  <c r="Z501" i="20"/>
  <c r="Z500" i="20"/>
  <c r="Z499" i="20"/>
  <c r="Z498" i="20"/>
  <c r="Z497" i="20"/>
  <c r="Z496" i="20"/>
  <c r="Z495" i="20"/>
  <c r="Z494" i="20"/>
  <c r="Z493" i="20"/>
  <c r="Z492" i="20"/>
  <c r="Z491" i="20"/>
  <c r="Z490" i="20"/>
  <c r="Z489" i="20"/>
  <c r="Z488" i="20"/>
  <c r="Z487" i="20"/>
  <c r="Z486" i="20"/>
  <c r="Z485" i="20"/>
  <c r="Z484" i="20"/>
  <c r="Z483" i="20"/>
  <c r="Z482" i="20"/>
  <c r="Z481" i="20"/>
  <c r="Z480" i="20"/>
  <c r="Z479" i="20"/>
  <c r="Z478" i="20"/>
  <c r="Z477" i="20"/>
  <c r="Z476" i="20"/>
  <c r="Z475" i="20"/>
  <c r="Z474" i="20"/>
  <c r="Z473" i="20"/>
  <c r="Z472" i="20"/>
  <c r="Z471" i="20"/>
  <c r="Z470" i="20"/>
  <c r="Z469" i="20"/>
  <c r="Z468" i="20"/>
  <c r="Z467" i="20"/>
  <c r="Z466" i="20"/>
  <c r="Z465" i="20"/>
  <c r="Z464" i="20"/>
  <c r="Z463" i="20"/>
  <c r="Z462" i="20"/>
  <c r="Z461" i="20"/>
  <c r="Z460" i="20"/>
  <c r="Z459" i="20"/>
  <c r="Z458" i="20"/>
  <c r="Z457" i="20"/>
  <c r="Z456" i="20"/>
  <c r="Z455" i="20"/>
  <c r="Z454" i="20"/>
  <c r="Z453" i="20"/>
  <c r="Z452" i="20"/>
  <c r="Z451" i="20"/>
  <c r="Z450" i="20"/>
  <c r="Z449" i="20"/>
  <c r="Z448" i="20"/>
  <c r="Z447" i="20"/>
  <c r="Z446" i="20"/>
  <c r="Z445" i="20"/>
  <c r="Z444" i="20"/>
  <c r="Z443" i="20"/>
  <c r="Z442" i="20"/>
  <c r="Z441" i="20"/>
  <c r="Z440" i="20"/>
  <c r="Z439" i="20"/>
  <c r="Z438" i="20"/>
  <c r="Z437" i="20"/>
  <c r="Z436" i="20"/>
  <c r="Z435" i="20"/>
  <c r="Z434" i="20"/>
  <c r="Z433" i="20"/>
  <c r="Z432" i="20"/>
  <c r="Z431" i="20"/>
  <c r="Z430" i="20"/>
  <c r="Z429" i="20"/>
  <c r="Z428" i="20"/>
  <c r="Z427" i="20"/>
  <c r="Z426" i="20"/>
  <c r="Z425" i="20"/>
  <c r="Z424" i="20"/>
  <c r="Z423" i="20"/>
  <c r="Z422" i="20"/>
  <c r="Z421" i="20"/>
  <c r="Z420" i="20"/>
  <c r="Z419" i="20"/>
  <c r="Z418" i="20"/>
  <c r="Z417" i="20"/>
  <c r="Z416" i="20"/>
  <c r="Z415" i="20"/>
  <c r="Z414" i="20"/>
  <c r="Z413" i="20"/>
  <c r="Z412" i="20"/>
  <c r="Z411" i="20"/>
  <c r="Z410" i="20"/>
  <c r="Z409" i="20"/>
  <c r="Z408" i="20"/>
  <c r="Z407" i="20"/>
  <c r="Z406" i="20"/>
  <c r="Z405" i="20"/>
  <c r="Z404" i="20"/>
  <c r="Z403" i="20"/>
  <c r="Z402" i="20"/>
  <c r="Z401" i="20"/>
  <c r="Z400" i="20"/>
  <c r="Z399" i="20"/>
  <c r="Z398" i="20"/>
  <c r="Z397" i="20"/>
  <c r="Z396" i="20"/>
  <c r="Z395" i="20"/>
  <c r="Z394" i="20"/>
  <c r="Z393" i="20"/>
  <c r="Z392" i="20"/>
  <c r="Z391" i="20"/>
  <c r="Z390" i="20"/>
  <c r="Z389" i="20"/>
  <c r="Z388" i="20"/>
  <c r="Z387" i="20"/>
  <c r="Z386" i="20"/>
  <c r="Z385" i="20"/>
  <c r="Z384" i="20"/>
  <c r="Z383" i="20"/>
  <c r="Z382" i="20"/>
  <c r="Z381" i="20"/>
  <c r="Z380" i="20"/>
  <c r="Z379" i="20"/>
  <c r="Z378" i="20"/>
  <c r="Z377" i="20"/>
  <c r="Z376" i="20"/>
  <c r="Z375" i="20"/>
  <c r="Z374" i="20"/>
  <c r="Z373" i="20"/>
  <c r="Z372" i="20"/>
  <c r="Z371" i="20"/>
  <c r="Z370" i="20"/>
  <c r="Z369" i="20"/>
  <c r="Z368" i="20"/>
  <c r="Z367" i="20"/>
  <c r="Z366" i="20"/>
  <c r="Z365" i="20"/>
  <c r="Z364" i="20"/>
  <c r="Z363" i="20"/>
  <c r="Z362" i="20"/>
  <c r="Z361" i="20"/>
  <c r="Z360" i="20"/>
  <c r="Z359" i="20"/>
  <c r="Z358" i="20"/>
  <c r="Z357" i="20"/>
  <c r="Z356" i="20"/>
  <c r="Z355" i="20"/>
  <c r="Z354" i="20"/>
  <c r="Z353" i="20"/>
  <c r="Z352" i="20"/>
  <c r="Z351" i="20"/>
  <c r="Z350" i="20"/>
  <c r="Z349" i="20"/>
  <c r="Z348" i="20"/>
  <c r="Z347" i="20"/>
  <c r="Z346" i="20"/>
  <c r="Z345" i="20"/>
  <c r="Z344" i="20"/>
  <c r="Z343" i="20"/>
  <c r="Z342" i="20"/>
  <c r="Z341" i="20"/>
  <c r="Z340" i="20"/>
  <c r="Z339" i="20"/>
  <c r="Z338" i="20"/>
  <c r="Z337" i="20"/>
  <c r="Z336" i="20"/>
  <c r="Z335" i="20"/>
  <c r="Z334" i="20"/>
  <c r="Z333" i="20"/>
  <c r="Z332" i="20"/>
  <c r="Z331" i="20"/>
  <c r="Z330" i="20"/>
  <c r="Z329" i="20"/>
  <c r="Z328" i="20"/>
  <c r="Z327" i="20"/>
  <c r="Z326" i="20"/>
  <c r="Z325" i="20"/>
  <c r="Z324" i="20"/>
  <c r="Z323" i="20"/>
  <c r="Z322" i="20"/>
  <c r="Z321" i="20"/>
  <c r="Z320" i="20"/>
  <c r="Z319" i="20"/>
  <c r="Z318" i="20"/>
  <c r="Z317" i="20"/>
  <c r="Z316" i="20"/>
  <c r="Z315" i="20"/>
  <c r="Z314" i="20"/>
  <c r="Z313" i="20"/>
  <c r="Z312" i="20"/>
  <c r="Z311" i="20"/>
  <c r="Z310" i="20"/>
  <c r="Z309" i="20"/>
  <c r="Z308" i="20"/>
  <c r="Z307" i="20"/>
  <c r="Z306" i="20"/>
  <c r="Z305" i="20"/>
  <c r="Z304" i="20"/>
  <c r="Z303" i="20"/>
  <c r="Z302" i="20"/>
  <c r="Z301" i="20"/>
  <c r="Z300" i="20"/>
  <c r="Z299" i="20"/>
  <c r="Z298" i="20"/>
  <c r="Z297" i="20"/>
  <c r="Z296" i="20"/>
  <c r="Z295" i="20"/>
  <c r="Z294" i="20"/>
  <c r="Z293" i="20"/>
  <c r="Z292" i="20"/>
  <c r="Z291" i="20"/>
  <c r="Z290" i="20"/>
  <c r="Z289" i="20"/>
  <c r="Z288" i="20"/>
  <c r="Z287" i="20"/>
  <c r="Z286" i="20"/>
  <c r="Z285" i="20"/>
  <c r="Z284" i="20"/>
  <c r="Z283" i="20"/>
  <c r="Z282" i="20"/>
  <c r="Z281" i="20"/>
  <c r="Z280" i="20"/>
  <c r="Z279" i="20"/>
  <c r="Z278" i="20"/>
  <c r="Z277" i="20"/>
  <c r="Z276" i="20"/>
  <c r="Z275" i="20"/>
  <c r="Z274" i="20"/>
  <c r="Z273" i="20"/>
  <c r="Z272" i="20"/>
  <c r="Z271" i="20"/>
  <c r="Z270" i="20"/>
  <c r="Z269" i="20"/>
  <c r="Z268" i="20"/>
  <c r="Z267" i="20"/>
  <c r="Z266" i="20"/>
  <c r="Z265" i="20"/>
  <c r="Z264" i="20"/>
  <c r="Z263" i="20"/>
  <c r="Z262" i="20"/>
  <c r="Z261" i="20"/>
  <c r="Z260" i="20"/>
  <c r="Z259" i="20"/>
  <c r="Z258" i="20"/>
  <c r="Z257" i="20"/>
  <c r="Z256" i="20"/>
  <c r="Z255" i="20"/>
  <c r="Z254" i="20"/>
  <c r="Z253" i="20"/>
  <c r="Z252" i="20"/>
  <c r="Z251" i="20"/>
  <c r="Z250" i="20"/>
  <c r="Z249" i="20"/>
  <c r="Z248" i="20"/>
  <c r="Z247" i="20"/>
  <c r="Z246" i="20"/>
  <c r="Z245" i="20"/>
  <c r="Z244" i="20"/>
  <c r="Z243" i="20"/>
  <c r="Z242" i="20"/>
  <c r="Z241" i="20"/>
  <c r="Z240" i="20"/>
  <c r="Z239" i="20"/>
  <c r="Z238" i="20"/>
  <c r="Z237" i="20"/>
  <c r="Z236" i="20"/>
  <c r="Z235" i="20"/>
  <c r="Z234" i="20"/>
  <c r="Z233" i="20"/>
  <c r="Z232" i="20"/>
  <c r="Z231" i="20"/>
  <c r="Z230" i="20"/>
  <c r="Z229" i="20"/>
  <c r="Z228" i="20"/>
  <c r="Z227" i="20"/>
  <c r="Z226" i="20"/>
  <c r="Z225" i="20"/>
  <c r="Z224" i="20"/>
  <c r="Z223" i="20"/>
  <c r="Z222" i="20"/>
  <c r="Z221" i="20"/>
  <c r="Z220" i="20"/>
  <c r="Z219" i="20"/>
  <c r="Z218" i="20"/>
  <c r="Z217" i="20"/>
  <c r="Z216" i="20"/>
  <c r="Z215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Z202" i="20"/>
  <c r="Z201" i="20"/>
  <c r="Z200" i="20"/>
  <c r="Z199" i="20"/>
  <c r="Z198" i="20"/>
  <c r="Z197" i="20"/>
  <c r="Z196" i="20"/>
  <c r="Z195" i="20"/>
  <c r="Z194" i="20"/>
  <c r="Z193" i="20"/>
  <c r="Z192" i="20"/>
  <c r="Z191" i="20"/>
  <c r="Z190" i="20"/>
  <c r="Z189" i="20"/>
  <c r="Z188" i="20"/>
  <c r="Z187" i="20"/>
  <c r="Z186" i="20"/>
  <c r="Z185" i="20"/>
  <c r="Z184" i="20"/>
  <c r="Z183" i="20"/>
  <c r="Z182" i="20"/>
  <c r="Z181" i="20"/>
  <c r="Z180" i="20"/>
  <c r="Z179" i="20"/>
  <c r="Z178" i="20"/>
  <c r="Z177" i="20"/>
  <c r="Z176" i="20"/>
  <c r="Z175" i="20"/>
  <c r="Z174" i="20"/>
  <c r="Z173" i="20"/>
  <c r="Z172" i="20"/>
  <c r="Z171" i="20"/>
  <c r="Z170" i="20"/>
  <c r="Z169" i="20"/>
  <c r="Z168" i="20"/>
  <c r="Z167" i="20"/>
  <c r="Z166" i="20"/>
  <c r="Z165" i="20"/>
  <c r="Z164" i="20"/>
  <c r="Z163" i="20"/>
  <c r="Z162" i="20"/>
  <c r="Z161" i="20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/>
  <c r="Z143" i="20"/>
  <c r="Z142" i="20"/>
  <c r="Z141" i="20"/>
  <c r="Z140" i="20"/>
  <c r="Z139" i="20"/>
  <c r="Z138" i="20"/>
  <c r="Z137" i="20"/>
  <c r="Z136" i="20"/>
  <c r="Z135" i="20"/>
  <c r="Z134" i="20"/>
  <c r="Z133" i="20"/>
  <c r="Z132" i="20"/>
  <c r="Z131" i="20"/>
  <c r="Z130" i="20"/>
  <c r="Z129" i="20"/>
  <c r="Z128" i="20"/>
  <c r="Z127" i="20"/>
  <c r="Z126" i="20"/>
  <c r="Z125" i="20"/>
  <c r="Z124" i="20"/>
  <c r="Z123" i="20"/>
  <c r="Z122" i="20"/>
  <c r="Z121" i="20"/>
  <c r="Z120" i="20"/>
  <c r="Z119" i="20"/>
  <c r="Z118" i="20"/>
  <c r="Z117" i="20"/>
  <c r="Z116" i="20"/>
  <c r="Z115" i="20"/>
  <c r="Z114" i="20"/>
  <c r="Z113" i="20"/>
  <c r="Z112" i="20"/>
  <c r="Z111" i="20"/>
  <c r="Z110" i="20"/>
  <c r="Z109" i="20"/>
  <c r="Z108" i="20"/>
  <c r="Z107" i="20"/>
  <c r="Z106" i="20"/>
  <c r="Z105" i="20"/>
  <c r="Z104" i="20"/>
  <c r="Z103" i="20"/>
  <c r="Z102" i="20"/>
  <c r="Z101" i="20"/>
  <c r="Z100" i="20"/>
  <c r="Z99" i="20"/>
  <c r="Z98" i="20"/>
  <c r="Z97" i="20"/>
  <c r="Z96" i="20"/>
  <c r="Z95" i="20"/>
  <c r="Z94" i="20"/>
  <c r="Z93" i="20"/>
  <c r="Z92" i="20"/>
  <c r="Z91" i="20"/>
  <c r="Z90" i="20"/>
  <c r="Z89" i="20"/>
  <c r="Z88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Z75" i="20"/>
  <c r="Z74" i="20"/>
  <c r="Z73" i="20"/>
  <c r="Z72" i="20"/>
  <c r="Z71" i="20"/>
  <c r="Z70" i="20"/>
  <c r="Z69" i="20"/>
  <c r="Z68" i="20"/>
  <c r="Z67" i="20"/>
  <c r="Z66" i="20"/>
  <c r="Z65" i="20"/>
  <c r="Z64" i="20"/>
  <c r="Z63" i="20"/>
  <c r="Z62" i="20"/>
  <c r="Z61" i="20"/>
  <c r="Z60" i="20"/>
  <c r="Z59" i="20"/>
  <c r="Z58" i="20"/>
  <c r="Z57" i="20"/>
  <c r="Z56" i="20"/>
  <c r="Z55" i="20"/>
  <c r="Z54" i="20"/>
  <c r="Z53" i="20"/>
  <c r="Z52" i="20"/>
  <c r="Z51" i="20"/>
  <c r="Z50" i="20"/>
  <c r="Z49" i="20"/>
  <c r="Z48" i="20"/>
  <c r="Z47" i="20"/>
  <c r="Z46" i="20"/>
  <c r="Z45" i="20"/>
  <c r="Z44" i="20"/>
  <c r="Z43" i="20"/>
  <c r="Z42" i="20"/>
  <c r="Z41" i="20"/>
  <c r="Z40" i="20"/>
  <c r="Z39" i="20"/>
  <c r="Z38" i="20"/>
  <c r="Z37" i="20"/>
  <c r="Z36" i="20"/>
  <c r="Z35" i="20"/>
  <c r="Z34" i="20"/>
  <c r="Z33" i="20"/>
  <c r="Z32" i="20"/>
  <c r="Z31" i="20"/>
  <c r="Z30" i="20"/>
  <c r="Z29" i="20"/>
  <c r="Z28" i="20"/>
  <c r="Z27" i="20"/>
  <c r="Z26" i="20"/>
  <c r="Z25" i="20"/>
  <c r="Z24" i="20"/>
  <c r="Z23" i="20"/>
  <c r="Z22" i="20"/>
  <c r="Z21" i="20"/>
  <c r="Z20" i="20"/>
  <c r="Z19" i="20"/>
  <c r="Z18" i="20"/>
  <c r="Z17" i="20"/>
  <c r="Z16" i="20"/>
  <c r="Z15" i="20"/>
  <c r="Z14" i="20"/>
  <c r="Z13" i="20"/>
  <c r="Z12" i="20"/>
  <c r="Z11" i="20"/>
  <c r="Z10" i="20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Z71" i="19"/>
  <c r="Z72" i="19"/>
  <c r="Z73" i="19"/>
  <c r="Z74" i="19"/>
  <c r="Z75" i="19"/>
  <c r="Z76" i="19"/>
  <c r="Z77" i="19"/>
  <c r="Z78" i="19"/>
  <c r="Z79" i="19"/>
  <c r="Z80" i="19"/>
  <c r="Z81" i="19"/>
  <c r="Z82" i="19"/>
  <c r="Z83" i="19"/>
  <c r="Z84" i="19"/>
  <c r="Z85" i="19"/>
  <c r="Z86" i="19"/>
  <c r="Z87" i="19"/>
  <c r="Z88" i="19"/>
  <c r="Z89" i="19"/>
  <c r="Z90" i="19"/>
  <c r="Z91" i="19"/>
  <c r="Z92" i="19"/>
  <c r="Z93" i="19"/>
  <c r="Z94" i="19"/>
  <c r="Z95" i="19"/>
  <c r="Z96" i="19"/>
  <c r="Z97" i="19"/>
  <c r="Z98" i="19"/>
  <c r="Z99" i="19"/>
  <c r="Z100" i="19"/>
  <c r="Z101" i="19"/>
  <c r="Z102" i="19"/>
  <c r="Z103" i="19"/>
  <c r="Z104" i="19"/>
  <c r="Z105" i="19"/>
  <c r="Z106" i="19"/>
  <c r="Z107" i="19"/>
  <c r="Z108" i="19"/>
  <c r="Z109" i="19"/>
  <c r="Z110" i="19"/>
  <c r="Z111" i="19"/>
  <c r="Z112" i="19"/>
  <c r="Z113" i="19"/>
  <c r="Z114" i="19"/>
  <c r="Z115" i="19"/>
  <c r="Z116" i="19"/>
  <c r="Z117" i="19"/>
  <c r="Z118" i="19"/>
  <c r="Z119" i="19"/>
  <c r="Z120" i="19"/>
  <c r="Z121" i="19"/>
  <c r="Z122" i="19"/>
  <c r="Z123" i="19"/>
  <c r="Z124" i="19"/>
  <c r="Z125" i="19"/>
  <c r="Z126" i="19"/>
  <c r="Z127" i="19"/>
  <c r="Z128" i="19"/>
  <c r="Z129" i="19"/>
  <c r="Z130" i="19"/>
  <c r="Z131" i="19"/>
  <c r="Z132" i="19"/>
  <c r="Z133" i="19"/>
  <c r="Z134" i="19"/>
  <c r="Z135" i="19"/>
  <c r="Z136" i="19"/>
  <c r="Z137" i="19"/>
  <c r="Z138" i="19"/>
  <c r="Z139" i="19"/>
  <c r="Z140" i="19"/>
  <c r="Z141" i="19"/>
  <c r="Z142" i="19"/>
  <c r="Z143" i="19"/>
  <c r="Z144" i="19"/>
  <c r="Z145" i="19"/>
  <c r="Z146" i="19"/>
  <c r="Z147" i="19"/>
  <c r="Z148" i="19"/>
  <c r="Z149" i="19"/>
  <c r="Z150" i="19"/>
  <c r="Z151" i="19"/>
  <c r="Z152" i="19"/>
  <c r="Z153" i="19"/>
  <c r="Z154" i="19"/>
  <c r="Z155" i="19"/>
  <c r="Z156" i="19"/>
  <c r="Z157" i="19"/>
  <c r="Z158" i="19"/>
  <c r="Z159" i="19"/>
  <c r="Z160" i="19"/>
  <c r="Z161" i="19"/>
  <c r="Z162" i="19"/>
  <c r="Z163" i="19"/>
  <c r="Z164" i="19"/>
  <c r="Z165" i="19"/>
  <c r="Z166" i="19"/>
  <c r="Z167" i="19"/>
  <c r="Z168" i="19"/>
  <c r="Z169" i="19"/>
  <c r="Z170" i="19"/>
  <c r="Z171" i="19"/>
  <c r="Z172" i="19"/>
  <c r="Z173" i="19"/>
  <c r="Z174" i="19"/>
  <c r="Z175" i="19"/>
  <c r="Z176" i="19"/>
  <c r="Z177" i="19"/>
  <c r="Z178" i="19"/>
  <c r="Z179" i="19"/>
  <c r="Z180" i="19"/>
  <c r="Z181" i="19"/>
  <c r="Z182" i="19"/>
  <c r="Z183" i="19"/>
  <c r="Z184" i="19"/>
  <c r="Z185" i="19"/>
  <c r="Z186" i="19"/>
  <c r="Z187" i="19"/>
  <c r="Z188" i="19"/>
  <c r="Z189" i="19"/>
  <c r="Z190" i="19"/>
  <c r="Z191" i="19"/>
  <c r="Z192" i="19"/>
  <c r="Z193" i="19"/>
  <c r="Z194" i="19"/>
  <c r="Z195" i="19"/>
  <c r="Z196" i="19"/>
  <c r="Z197" i="19"/>
  <c r="Z198" i="19"/>
  <c r="Z199" i="19"/>
  <c r="Z200" i="19"/>
  <c r="Z201" i="19"/>
  <c r="Z202" i="19"/>
  <c r="Z203" i="19"/>
  <c r="Z204" i="19"/>
  <c r="Z205" i="19"/>
  <c r="Z206" i="19"/>
  <c r="Z207" i="19"/>
  <c r="Z208" i="19"/>
  <c r="Z209" i="19"/>
  <c r="Z210" i="19"/>
  <c r="Z211" i="19"/>
  <c r="Z212" i="19"/>
  <c r="Z213" i="19"/>
  <c r="Z214" i="19"/>
  <c r="Z215" i="19"/>
  <c r="Z216" i="19"/>
  <c r="Z217" i="19"/>
  <c r="Z218" i="19"/>
  <c r="Z219" i="19"/>
  <c r="Z220" i="19"/>
  <c r="Z221" i="19"/>
  <c r="Z222" i="19"/>
  <c r="Z223" i="19"/>
  <c r="Z224" i="19"/>
  <c r="Z225" i="19"/>
  <c r="Z226" i="19"/>
  <c r="Z227" i="19"/>
  <c r="Z228" i="19"/>
  <c r="Z229" i="19"/>
  <c r="Z230" i="19"/>
  <c r="Z231" i="19"/>
  <c r="Z232" i="19"/>
  <c r="Z233" i="19"/>
  <c r="Z234" i="19"/>
  <c r="Z235" i="19"/>
  <c r="Z236" i="19"/>
  <c r="Z237" i="19"/>
  <c r="Z238" i="19"/>
  <c r="Z239" i="19"/>
  <c r="Z240" i="19"/>
  <c r="Z241" i="19"/>
  <c r="Z242" i="19"/>
  <c r="Z243" i="19"/>
  <c r="Z244" i="19"/>
  <c r="Z245" i="19"/>
  <c r="Z246" i="19"/>
  <c r="Z247" i="19"/>
  <c r="Z248" i="19"/>
  <c r="Z249" i="19"/>
  <c r="Z250" i="19"/>
  <c r="Z251" i="19"/>
  <c r="Z252" i="19"/>
  <c r="Z253" i="19"/>
  <c r="Z254" i="19"/>
  <c r="Z255" i="19"/>
  <c r="Z256" i="19"/>
  <c r="Z257" i="19"/>
  <c r="Z258" i="19"/>
  <c r="Z259" i="19"/>
  <c r="Z260" i="19"/>
  <c r="Z261" i="19"/>
  <c r="Z262" i="19"/>
  <c r="Z263" i="19"/>
  <c r="Z264" i="19"/>
  <c r="Z265" i="19"/>
  <c r="Z266" i="19"/>
  <c r="Z267" i="19"/>
  <c r="Z268" i="19"/>
  <c r="Z269" i="19"/>
  <c r="Z270" i="19"/>
  <c r="Z271" i="19"/>
  <c r="Z272" i="19"/>
  <c r="Z273" i="19"/>
  <c r="Z274" i="19"/>
  <c r="Z275" i="19"/>
  <c r="Z276" i="19"/>
  <c r="Z277" i="19"/>
  <c r="Z278" i="19"/>
  <c r="Z279" i="19"/>
  <c r="Z280" i="19"/>
  <c r="Z281" i="19"/>
  <c r="Z282" i="19"/>
  <c r="Z283" i="19"/>
  <c r="Z284" i="19"/>
  <c r="Z285" i="19"/>
  <c r="Z286" i="19"/>
  <c r="Z287" i="19"/>
  <c r="Z288" i="19"/>
  <c r="Z289" i="19"/>
  <c r="Z290" i="19"/>
  <c r="Z291" i="19"/>
  <c r="Z292" i="19"/>
  <c r="Z293" i="19"/>
  <c r="Z294" i="19"/>
  <c r="Z295" i="19"/>
  <c r="Z296" i="19"/>
  <c r="Z297" i="19"/>
  <c r="Z298" i="19"/>
  <c r="Z299" i="19"/>
  <c r="Z300" i="19"/>
  <c r="Z301" i="19"/>
  <c r="Z302" i="19"/>
  <c r="Z303" i="19"/>
  <c r="Z304" i="19"/>
  <c r="Z305" i="19"/>
  <c r="Z306" i="19"/>
  <c r="Z307" i="19"/>
  <c r="Z308" i="19"/>
  <c r="Z309" i="19"/>
  <c r="Z310" i="19"/>
  <c r="Z311" i="19"/>
  <c r="Z312" i="19"/>
  <c r="Z313" i="19"/>
  <c r="Z314" i="19"/>
  <c r="Z315" i="19"/>
  <c r="Z316" i="19"/>
  <c r="Z317" i="19"/>
  <c r="Z318" i="19"/>
  <c r="Z319" i="19"/>
  <c r="Z320" i="19"/>
  <c r="Z321" i="19"/>
  <c r="Z322" i="19"/>
  <c r="Z323" i="19"/>
  <c r="Z324" i="19"/>
  <c r="Z325" i="19"/>
  <c r="Z326" i="19"/>
  <c r="Z327" i="19"/>
  <c r="Z328" i="19"/>
  <c r="Z329" i="19"/>
  <c r="Z330" i="19"/>
  <c r="Z331" i="19"/>
  <c r="Z332" i="19"/>
  <c r="Z333" i="19"/>
  <c r="Z334" i="19"/>
  <c r="Z335" i="19"/>
  <c r="Z336" i="19"/>
  <c r="Z337" i="19"/>
  <c r="Z338" i="19"/>
  <c r="Z339" i="19"/>
  <c r="Z340" i="19"/>
  <c r="Z341" i="19"/>
  <c r="Z342" i="19"/>
  <c r="Z343" i="19"/>
  <c r="Z344" i="19"/>
  <c r="Z345" i="19"/>
  <c r="Z346" i="19"/>
  <c r="Z347" i="19"/>
  <c r="Z348" i="19"/>
  <c r="Z349" i="19"/>
  <c r="Z350" i="19"/>
  <c r="Z351" i="19"/>
  <c r="Z352" i="19"/>
  <c r="Z353" i="19"/>
  <c r="Z354" i="19"/>
  <c r="Z355" i="19"/>
  <c r="Z356" i="19"/>
  <c r="Z357" i="19"/>
  <c r="Z358" i="19"/>
  <c r="Z359" i="19"/>
  <c r="Z360" i="19"/>
  <c r="Z361" i="19"/>
  <c r="Z362" i="19"/>
  <c r="Z363" i="19"/>
  <c r="Z364" i="19"/>
  <c r="Z365" i="19"/>
  <c r="Z366" i="19"/>
  <c r="Z367" i="19"/>
  <c r="Z368" i="19"/>
  <c r="Z369" i="19"/>
  <c r="Z370" i="19"/>
  <c r="Z371" i="19"/>
  <c r="Z372" i="19"/>
  <c r="Z373" i="19"/>
  <c r="Z374" i="19"/>
  <c r="Z375" i="19"/>
  <c r="Z376" i="19"/>
  <c r="Z377" i="19"/>
  <c r="Z378" i="19"/>
  <c r="Z379" i="19"/>
  <c r="Z380" i="19"/>
  <c r="Z381" i="19"/>
  <c r="Z382" i="19"/>
  <c r="Z383" i="19"/>
  <c r="Z384" i="19"/>
  <c r="Z385" i="19"/>
  <c r="Z386" i="19"/>
  <c r="Z387" i="19"/>
  <c r="Z388" i="19"/>
  <c r="Z389" i="19"/>
  <c r="Z390" i="19"/>
  <c r="Z391" i="19"/>
  <c r="Z392" i="19"/>
  <c r="Z393" i="19"/>
  <c r="Z394" i="19"/>
  <c r="Z395" i="19"/>
  <c r="Z396" i="19"/>
  <c r="Z397" i="19"/>
  <c r="Z398" i="19"/>
  <c r="Z399" i="19"/>
  <c r="Z400" i="19"/>
  <c r="Z401" i="19"/>
  <c r="Z402" i="19"/>
  <c r="Z403" i="19"/>
  <c r="Z404" i="19"/>
  <c r="Z405" i="19"/>
  <c r="Z406" i="19"/>
  <c r="Z407" i="19"/>
  <c r="Z408" i="19"/>
  <c r="Z409" i="19"/>
  <c r="Z410" i="19"/>
  <c r="Z411" i="19"/>
  <c r="Z412" i="19"/>
  <c r="Z413" i="19"/>
  <c r="Z414" i="19"/>
  <c r="Z415" i="19"/>
  <c r="Z416" i="19"/>
  <c r="Z417" i="19"/>
  <c r="Z418" i="19"/>
  <c r="Z419" i="19"/>
  <c r="Z420" i="19"/>
  <c r="Z421" i="19"/>
  <c r="Z422" i="19"/>
  <c r="Z423" i="19"/>
  <c r="Z424" i="19"/>
  <c r="Z425" i="19"/>
  <c r="Z426" i="19"/>
  <c r="Z427" i="19"/>
  <c r="Z428" i="19"/>
  <c r="Z429" i="19"/>
  <c r="Z430" i="19"/>
  <c r="Z431" i="19"/>
  <c r="Z432" i="19"/>
  <c r="Z433" i="19"/>
  <c r="Z434" i="19"/>
  <c r="Z435" i="19"/>
  <c r="Z436" i="19"/>
  <c r="Z437" i="19"/>
  <c r="Z438" i="19"/>
  <c r="Z439" i="19"/>
  <c r="Z440" i="19"/>
  <c r="Z441" i="19"/>
  <c r="Z442" i="19"/>
  <c r="Z443" i="19"/>
  <c r="Z444" i="19"/>
  <c r="Z445" i="19"/>
  <c r="Z446" i="19"/>
  <c r="Z447" i="19"/>
  <c r="Z448" i="19"/>
  <c r="Z449" i="19"/>
  <c r="Z450" i="19"/>
  <c r="Z451" i="19"/>
  <c r="Z452" i="19"/>
  <c r="Z453" i="19"/>
  <c r="Z454" i="19"/>
  <c r="Z455" i="19"/>
  <c r="Z456" i="19"/>
  <c r="Z457" i="19"/>
  <c r="Z458" i="19"/>
  <c r="Z459" i="19"/>
  <c r="Z460" i="19"/>
  <c r="Z461" i="19"/>
  <c r="Z462" i="19"/>
  <c r="Z463" i="19"/>
  <c r="Z464" i="19"/>
  <c r="Z465" i="19"/>
  <c r="Z466" i="19"/>
  <c r="Z467" i="19"/>
  <c r="Z468" i="19"/>
  <c r="Z469" i="19"/>
  <c r="Z470" i="19"/>
  <c r="Z471" i="19"/>
  <c r="Z472" i="19"/>
  <c r="Z473" i="19"/>
  <c r="Z474" i="19"/>
  <c r="Z475" i="19"/>
  <c r="Z476" i="19"/>
  <c r="Z477" i="19"/>
  <c r="Z478" i="19"/>
  <c r="Z479" i="19"/>
  <c r="Z480" i="19"/>
  <c r="Z481" i="19"/>
  <c r="Z482" i="19"/>
  <c r="Z483" i="19"/>
  <c r="Z484" i="19"/>
  <c r="Z485" i="19"/>
  <c r="Z486" i="19"/>
  <c r="Z487" i="19"/>
  <c r="Z488" i="19"/>
  <c r="Z489" i="19"/>
  <c r="Z490" i="19"/>
  <c r="Z491" i="19"/>
  <c r="Z492" i="19"/>
  <c r="Z493" i="19"/>
  <c r="Z494" i="19"/>
  <c r="Z495" i="19"/>
  <c r="Z496" i="19"/>
  <c r="Z497" i="19"/>
  <c r="Z498" i="19"/>
  <c r="Z499" i="19"/>
  <c r="Z500" i="19"/>
  <c r="Z501" i="19"/>
  <c r="Z502" i="19"/>
  <c r="Z503" i="19"/>
  <c r="Z504" i="19"/>
  <c r="Z505" i="19"/>
  <c r="Z506" i="19"/>
  <c r="Z507" i="19"/>
  <c r="Z508" i="19"/>
  <c r="Z509" i="19"/>
  <c r="Z510" i="19"/>
  <c r="Z511" i="19"/>
  <c r="Z512" i="19"/>
  <c r="Z513" i="19"/>
  <c r="Z514" i="19"/>
  <c r="Z515" i="19"/>
  <c r="Z516" i="19"/>
  <c r="Z517" i="19"/>
  <c r="Z518" i="19"/>
  <c r="Z519" i="19"/>
  <c r="Z520" i="19"/>
  <c r="Z521" i="19"/>
  <c r="Z522" i="19"/>
  <c r="Z523" i="19"/>
  <c r="Z524" i="19"/>
  <c r="Z525" i="19"/>
  <c r="Z526" i="19"/>
  <c r="Z527" i="19"/>
  <c r="Z528" i="19"/>
  <c r="Z529" i="19"/>
  <c r="Z530" i="19"/>
  <c r="Z531" i="19"/>
  <c r="Z532" i="19"/>
  <c r="Z533" i="19"/>
  <c r="Z534" i="19"/>
  <c r="Z535" i="19"/>
  <c r="Z536" i="19"/>
  <c r="Z537" i="19"/>
  <c r="Z538" i="19"/>
  <c r="Z539" i="19"/>
  <c r="Z540" i="19"/>
  <c r="Z541" i="19"/>
  <c r="Z542" i="19"/>
  <c r="Z543" i="19"/>
  <c r="Z544" i="19"/>
  <c r="Z545" i="19"/>
  <c r="Z546" i="19"/>
  <c r="Z547" i="19"/>
  <c r="Z548" i="19"/>
  <c r="Z549" i="19"/>
  <c r="Z550" i="19"/>
  <c r="Z551" i="19"/>
  <c r="Z552" i="19"/>
  <c r="Z553" i="19"/>
  <c r="Z554" i="19"/>
  <c r="Z555" i="19"/>
  <c r="Z556" i="19"/>
  <c r="Z557" i="19"/>
  <c r="Z558" i="19"/>
  <c r="Z559" i="19"/>
  <c r="Z560" i="19"/>
  <c r="Z561" i="19"/>
  <c r="Z562" i="19"/>
  <c r="Z563" i="19"/>
  <c r="Z564" i="19"/>
  <c r="Z565" i="19"/>
  <c r="Z566" i="19"/>
  <c r="Z567" i="19"/>
  <c r="Z568" i="19"/>
  <c r="Z569" i="19"/>
  <c r="Z570" i="19"/>
  <c r="Z571" i="19"/>
  <c r="Z572" i="19"/>
  <c r="Z573" i="19"/>
  <c r="Z574" i="19"/>
  <c r="Z575" i="19"/>
  <c r="Z576" i="19"/>
  <c r="Z577" i="19"/>
  <c r="Z578" i="19"/>
  <c r="Z579" i="19"/>
  <c r="Z580" i="19"/>
  <c r="Z581" i="19"/>
  <c r="Z582" i="19"/>
  <c r="Z583" i="19"/>
  <c r="Z584" i="19"/>
  <c r="Z585" i="19"/>
  <c r="Z586" i="19"/>
  <c r="Z587" i="19"/>
  <c r="Z588" i="19"/>
  <c r="Z589" i="19"/>
  <c r="Z590" i="19"/>
  <c r="Z591" i="19"/>
  <c r="Z592" i="19"/>
  <c r="Z593" i="19"/>
  <c r="Z594" i="19"/>
  <c r="Z595" i="19"/>
  <c r="Z596" i="19"/>
  <c r="Z597" i="19"/>
  <c r="Z598" i="19"/>
  <c r="Z599" i="19"/>
  <c r="Z600" i="19"/>
  <c r="Z601" i="19"/>
  <c r="Z602" i="19"/>
  <c r="Z603" i="19"/>
  <c r="Z604" i="19"/>
  <c r="Z605" i="19"/>
  <c r="Z606" i="19"/>
  <c r="Z607" i="19"/>
  <c r="Z608" i="19"/>
  <c r="Z609" i="19"/>
  <c r="Z610" i="19"/>
  <c r="Z611" i="19"/>
  <c r="Z612" i="19"/>
  <c r="Z613" i="19"/>
  <c r="Z614" i="19"/>
  <c r="Z615" i="19"/>
  <c r="Z616" i="19"/>
  <c r="Z617" i="19"/>
  <c r="Z618" i="19"/>
  <c r="Z619" i="19"/>
  <c r="Z620" i="19"/>
  <c r="Z621" i="19"/>
  <c r="Z622" i="19"/>
  <c r="Z623" i="19"/>
  <c r="Z624" i="19"/>
  <c r="Z625" i="19"/>
  <c r="Z626" i="19"/>
  <c r="Z627" i="19"/>
  <c r="Z628" i="19"/>
  <c r="Z629" i="19"/>
  <c r="Z630" i="19"/>
  <c r="Z631" i="19"/>
  <c r="Z632" i="19"/>
  <c r="Z633" i="19"/>
  <c r="Z634" i="19"/>
  <c r="Z635" i="19"/>
  <c r="Z636" i="19"/>
  <c r="Z637" i="19"/>
  <c r="Z638" i="19"/>
  <c r="Z639" i="19"/>
  <c r="Z640" i="19"/>
  <c r="Z641" i="19"/>
  <c r="Z642" i="19"/>
  <c r="Z643" i="19"/>
  <c r="Z644" i="19"/>
  <c r="Z645" i="19"/>
  <c r="Z646" i="19"/>
  <c r="Z647" i="19"/>
  <c r="Z648" i="19"/>
  <c r="Z649" i="19"/>
  <c r="Z650" i="19"/>
  <c r="Z651" i="19"/>
  <c r="Z652" i="19"/>
  <c r="Z653" i="19"/>
  <c r="Z654" i="19"/>
  <c r="Z655" i="19"/>
  <c r="Z656" i="19"/>
  <c r="Z657" i="19"/>
  <c r="Z658" i="19"/>
  <c r="Z659" i="19"/>
  <c r="Z660" i="19"/>
  <c r="Z661" i="19"/>
  <c r="Z662" i="19"/>
  <c r="Z663" i="19"/>
  <c r="Z664" i="19"/>
  <c r="Z665" i="19"/>
  <c r="Z666" i="19"/>
  <c r="Z667" i="19"/>
  <c r="Z668" i="19"/>
  <c r="Z669" i="19"/>
  <c r="Z670" i="19"/>
  <c r="Z671" i="19"/>
  <c r="Z672" i="19"/>
  <c r="Z673" i="19"/>
  <c r="Z674" i="19"/>
  <c r="Z675" i="19"/>
  <c r="Z676" i="19"/>
  <c r="Z677" i="19"/>
  <c r="Z678" i="19"/>
  <c r="Z679" i="19"/>
  <c r="Z680" i="19"/>
  <c r="Z681" i="19"/>
  <c r="Z682" i="19"/>
  <c r="Z683" i="19"/>
  <c r="Z684" i="19"/>
  <c r="Z685" i="19"/>
  <c r="Z686" i="19"/>
  <c r="Z687" i="19"/>
  <c r="Z688" i="19"/>
  <c r="Z689" i="19"/>
  <c r="Z690" i="19"/>
  <c r="Z691" i="19"/>
  <c r="Z692" i="19"/>
  <c r="Z693" i="19"/>
  <c r="Z694" i="19"/>
  <c r="Z695" i="19"/>
  <c r="Z696" i="19"/>
  <c r="Z697" i="19"/>
  <c r="Z698" i="19"/>
  <c r="Z699" i="19"/>
  <c r="Z700" i="19"/>
  <c r="Z701" i="19"/>
  <c r="Z702" i="19"/>
  <c r="Z703" i="19"/>
  <c r="Z704" i="19"/>
  <c r="Z705" i="19"/>
  <c r="Z706" i="19"/>
  <c r="Z707" i="19"/>
  <c r="Z708" i="19"/>
  <c r="Z709" i="19"/>
  <c r="Z710" i="19"/>
  <c r="Z711" i="19"/>
  <c r="Z712" i="19"/>
  <c r="Z713" i="19"/>
  <c r="Z714" i="19"/>
  <c r="Z715" i="19"/>
  <c r="Z716" i="19"/>
  <c r="Z717" i="19"/>
  <c r="Z718" i="19"/>
  <c r="Z719" i="19"/>
  <c r="Z720" i="19"/>
  <c r="Z721" i="19"/>
  <c r="Z722" i="19"/>
  <c r="Z723" i="19"/>
  <c r="Z724" i="19"/>
  <c r="Z725" i="19"/>
  <c r="Z726" i="19"/>
  <c r="Z727" i="19"/>
  <c r="Z728" i="19"/>
  <c r="Z729" i="19"/>
  <c r="Z730" i="19"/>
  <c r="Z731" i="19"/>
  <c r="Z732" i="19"/>
  <c r="Z733" i="19"/>
  <c r="Z734" i="19"/>
  <c r="Z735" i="19"/>
  <c r="Z736" i="19"/>
  <c r="Z737" i="19"/>
  <c r="Z738" i="19"/>
  <c r="Z739" i="19"/>
  <c r="Z740" i="19"/>
  <c r="Z741" i="19"/>
  <c r="Z742" i="19"/>
  <c r="Z743" i="19"/>
  <c r="Z744" i="19"/>
  <c r="Z745" i="19"/>
  <c r="Z746" i="19"/>
  <c r="Z747" i="19"/>
  <c r="Z748" i="19"/>
  <c r="Z749" i="19"/>
  <c r="Z750" i="19"/>
  <c r="Z751" i="19"/>
  <c r="Z752" i="19"/>
  <c r="Z753" i="19"/>
  <c r="Z754" i="19"/>
  <c r="Z755" i="19"/>
  <c r="Z756" i="19"/>
  <c r="Z757" i="19"/>
  <c r="Z758" i="19"/>
  <c r="Z759" i="19"/>
  <c r="Z760" i="19"/>
  <c r="Z761" i="19"/>
  <c r="Z762" i="19"/>
  <c r="Z763" i="19"/>
  <c r="Z764" i="19"/>
  <c r="Z765" i="19"/>
  <c r="Z766" i="19"/>
  <c r="Z767" i="19"/>
  <c r="Z768" i="19"/>
  <c r="Z769" i="19"/>
  <c r="Z770" i="19"/>
  <c r="Z771" i="19"/>
  <c r="Z772" i="19"/>
  <c r="Z773" i="19"/>
  <c r="Z774" i="19"/>
  <c r="Z775" i="19"/>
  <c r="Z776" i="19"/>
  <c r="Z777" i="19"/>
  <c r="Z778" i="19"/>
  <c r="Z779" i="19"/>
  <c r="Z780" i="19"/>
  <c r="Z781" i="19"/>
  <c r="Z782" i="19"/>
  <c r="Z783" i="19"/>
  <c r="Z784" i="19"/>
  <c r="Z785" i="19"/>
  <c r="Z786" i="19"/>
  <c r="Z787" i="19"/>
  <c r="Z788" i="19"/>
  <c r="Z789" i="19"/>
  <c r="Z790" i="19"/>
  <c r="Z791" i="19"/>
  <c r="Z792" i="19"/>
  <c r="Z793" i="19"/>
  <c r="Z794" i="19"/>
  <c r="Z795" i="19"/>
  <c r="Z796" i="19"/>
  <c r="Z797" i="19"/>
  <c r="Z798" i="19"/>
  <c r="Z799" i="19"/>
  <c r="Z800" i="19"/>
  <c r="Z801" i="19"/>
  <c r="Z802" i="19"/>
  <c r="Z803" i="19"/>
  <c r="Z804" i="19"/>
  <c r="Z805" i="19"/>
  <c r="Z806" i="19"/>
  <c r="Z807" i="19"/>
  <c r="Z808" i="19"/>
  <c r="Z809" i="19"/>
  <c r="Z810" i="19"/>
  <c r="Z811" i="19"/>
  <c r="Z812" i="19"/>
  <c r="Z813" i="19"/>
  <c r="Z814" i="19"/>
  <c r="Z815" i="19"/>
  <c r="Z816" i="19"/>
  <c r="Z817" i="19"/>
  <c r="Z818" i="19"/>
  <c r="Z819" i="19"/>
  <c r="Z820" i="19"/>
  <c r="Z821" i="19"/>
  <c r="Z822" i="19"/>
  <c r="Z823" i="19"/>
  <c r="Z824" i="19"/>
  <c r="Z825" i="19"/>
  <c r="Z826" i="19"/>
  <c r="Z827" i="19"/>
  <c r="Z828" i="19"/>
  <c r="Z829" i="19"/>
  <c r="Z830" i="19"/>
  <c r="Z831" i="19"/>
  <c r="Z832" i="19"/>
  <c r="Z833" i="19"/>
  <c r="Z834" i="19"/>
  <c r="Z835" i="19"/>
  <c r="Z836" i="19"/>
  <c r="Z837" i="19"/>
  <c r="Z838" i="19"/>
  <c r="Z839" i="19"/>
  <c r="Z840" i="19"/>
  <c r="Z841" i="19"/>
  <c r="Z842" i="19"/>
  <c r="Z843" i="19"/>
  <c r="Z844" i="19"/>
  <c r="Z845" i="19"/>
  <c r="Z846" i="19"/>
  <c r="Z847" i="19"/>
  <c r="Z848" i="19"/>
  <c r="Z849" i="19"/>
  <c r="Z850" i="19"/>
  <c r="Z851" i="19"/>
  <c r="Z852" i="19"/>
  <c r="Z853" i="19"/>
  <c r="Z854" i="19"/>
  <c r="Z855" i="19"/>
  <c r="Z856" i="19"/>
  <c r="Z857" i="19"/>
  <c r="Z858" i="19"/>
  <c r="Z859" i="19"/>
  <c r="Z860" i="19"/>
  <c r="Z861" i="19"/>
  <c r="Z862" i="19"/>
  <c r="Z10" i="19"/>
  <c r="Y863" i="20"/>
  <c r="X863" i="20"/>
  <c r="W863" i="20"/>
  <c r="V863" i="20"/>
  <c r="U863" i="20"/>
  <c r="P863" i="20"/>
  <c r="O863" i="20"/>
  <c r="H863" i="20"/>
  <c r="N582" i="18" l="1"/>
  <c r="Y840" i="17"/>
  <c r="X840" i="17"/>
  <c r="W840" i="17"/>
  <c r="V840" i="17"/>
  <c r="U840" i="17"/>
  <c r="P840" i="17"/>
  <c r="O840" i="17"/>
  <c r="H840" i="17"/>
  <c r="Z839" i="17"/>
  <c r="Z838" i="17"/>
  <c r="Z837" i="17"/>
  <c r="Z836" i="17"/>
  <c r="Z835" i="17"/>
  <c r="Z834" i="17"/>
  <c r="Z833" i="17"/>
  <c r="Z832" i="17"/>
  <c r="Z831" i="17"/>
  <c r="Z830" i="17"/>
  <c r="Z829" i="17"/>
  <c r="Z828" i="17"/>
  <c r="Z827" i="17"/>
  <c r="Z826" i="17"/>
  <c r="Z825" i="17"/>
  <c r="Z824" i="17"/>
  <c r="Z823" i="17"/>
  <c r="Z822" i="17"/>
  <c r="Z821" i="17"/>
  <c r="Z820" i="17"/>
  <c r="Z819" i="17"/>
  <c r="Z818" i="17"/>
  <c r="Z817" i="17"/>
  <c r="Z816" i="17"/>
  <c r="Z815" i="17"/>
  <c r="Z814" i="17"/>
  <c r="Z813" i="17"/>
  <c r="Z812" i="17"/>
  <c r="Z811" i="17"/>
  <c r="Z810" i="17"/>
  <c r="Z809" i="17"/>
  <c r="Z808" i="17"/>
  <c r="Z807" i="17"/>
  <c r="Z806" i="17"/>
  <c r="Z805" i="17"/>
  <c r="Z804" i="17"/>
  <c r="Z803" i="17"/>
  <c r="Z802" i="17"/>
  <c r="Z801" i="17"/>
  <c r="Z800" i="17"/>
  <c r="Z799" i="17"/>
  <c r="Z798" i="17"/>
  <c r="Z797" i="17"/>
  <c r="Z796" i="17"/>
  <c r="Z795" i="17"/>
  <c r="Z794" i="17"/>
  <c r="Z793" i="17"/>
  <c r="Z792" i="17"/>
  <c r="Z791" i="17"/>
  <c r="Z790" i="17"/>
  <c r="Z789" i="17"/>
  <c r="Z788" i="17"/>
  <c r="Z787" i="17"/>
  <c r="Z786" i="17"/>
  <c r="Z785" i="17"/>
  <c r="Z784" i="17"/>
  <c r="Z783" i="17"/>
  <c r="Z782" i="17"/>
  <c r="Z781" i="17"/>
  <c r="Z780" i="17"/>
  <c r="Z779" i="17"/>
  <c r="Z778" i="17"/>
  <c r="Z777" i="17"/>
  <c r="Z776" i="17"/>
  <c r="Z775" i="17"/>
  <c r="Z774" i="17"/>
  <c r="Z773" i="17"/>
  <c r="Z772" i="17"/>
  <c r="Z771" i="17"/>
  <c r="Z770" i="17"/>
  <c r="Z769" i="17"/>
  <c r="Z768" i="17"/>
  <c r="Z767" i="17"/>
  <c r="Z766" i="17"/>
  <c r="Z765" i="17"/>
  <c r="Z764" i="17"/>
  <c r="Z763" i="17"/>
  <c r="Z762" i="17"/>
  <c r="Z761" i="17"/>
  <c r="Z760" i="17"/>
  <c r="Z759" i="17"/>
  <c r="Z758" i="17"/>
  <c r="Z757" i="17"/>
  <c r="Z756" i="17"/>
  <c r="Z755" i="17"/>
  <c r="Z754" i="17"/>
  <c r="Z753" i="17"/>
  <c r="Z752" i="17"/>
  <c r="Z751" i="17"/>
  <c r="Z750" i="17"/>
  <c r="Z749" i="17"/>
  <c r="Z748" i="17"/>
  <c r="Z747" i="17"/>
  <c r="Z746" i="17"/>
  <c r="Z745" i="17"/>
  <c r="Z744" i="17"/>
  <c r="Z743" i="17"/>
  <c r="Z742" i="17"/>
  <c r="Z741" i="17"/>
  <c r="Z740" i="17"/>
  <c r="Z739" i="17"/>
  <c r="Z738" i="17"/>
  <c r="Z737" i="17"/>
  <c r="Z736" i="17"/>
  <c r="Z735" i="17"/>
  <c r="Z734" i="17"/>
  <c r="Z733" i="17"/>
  <c r="Z732" i="17"/>
  <c r="Z731" i="17"/>
  <c r="Z730" i="17"/>
  <c r="Z729" i="17"/>
  <c r="Z728" i="17"/>
  <c r="Z727" i="17"/>
  <c r="Z726" i="17"/>
  <c r="Z725" i="17"/>
  <c r="Z724" i="17"/>
  <c r="Z723" i="17"/>
  <c r="Z722" i="17"/>
  <c r="Z721" i="17"/>
  <c r="Z720" i="17"/>
  <c r="Z719" i="17"/>
  <c r="Z718" i="17"/>
  <c r="Z717" i="17"/>
  <c r="Z716" i="17"/>
  <c r="Z715" i="17"/>
  <c r="Z714" i="17"/>
  <c r="Z713" i="17"/>
  <c r="Z712" i="17"/>
  <c r="Z711" i="17"/>
  <c r="Z710" i="17"/>
  <c r="Z709" i="17"/>
  <c r="Z708" i="17"/>
  <c r="Z707" i="17"/>
  <c r="Z706" i="17"/>
  <c r="Z705" i="17"/>
  <c r="Z704" i="17"/>
  <c r="Z703" i="17"/>
  <c r="Z702" i="17"/>
  <c r="Z701" i="17"/>
  <c r="Z700" i="17"/>
  <c r="Z699" i="17"/>
  <c r="Z698" i="17"/>
  <c r="Z697" i="17"/>
  <c r="Z696" i="17"/>
  <c r="Z695" i="17"/>
  <c r="Z694" i="17"/>
  <c r="Z693" i="17"/>
  <c r="Z692" i="17"/>
  <c r="Z691" i="17"/>
  <c r="Z690" i="17"/>
  <c r="Z689" i="17"/>
  <c r="Z688" i="17"/>
  <c r="Z687" i="17"/>
  <c r="Z686" i="17"/>
  <c r="Z685" i="17"/>
  <c r="Z684" i="17"/>
  <c r="Z683" i="17"/>
  <c r="Z682" i="17"/>
  <c r="Z681" i="17"/>
  <c r="Z680" i="17"/>
  <c r="Z679" i="17"/>
  <c r="Z678" i="17"/>
  <c r="Z677" i="17"/>
  <c r="Z676" i="17"/>
  <c r="Z675" i="17"/>
  <c r="Z674" i="17"/>
  <c r="Z673" i="17"/>
  <c r="Z672" i="17"/>
  <c r="Z671" i="17"/>
  <c r="Z670" i="17"/>
  <c r="Z669" i="17"/>
  <c r="Z668" i="17"/>
  <c r="Z667" i="17"/>
  <c r="Z666" i="17"/>
  <c r="Z665" i="17"/>
  <c r="Z664" i="17"/>
  <c r="Z663" i="17"/>
  <c r="Z662" i="17"/>
  <c r="Z661" i="17"/>
  <c r="Z660" i="17"/>
  <c r="Z659" i="17"/>
  <c r="Z658" i="17"/>
  <c r="Z657" i="17"/>
  <c r="Z656" i="17"/>
  <c r="Z655" i="17"/>
  <c r="Z654" i="17"/>
  <c r="Z653" i="17"/>
  <c r="Z652" i="17"/>
  <c r="Z651" i="17"/>
  <c r="Z650" i="17"/>
  <c r="Z649" i="17"/>
  <c r="Z648" i="17"/>
  <c r="Z647" i="17"/>
  <c r="Z646" i="17"/>
  <c r="Z645" i="17"/>
  <c r="Z644" i="17"/>
  <c r="Z643" i="17"/>
  <c r="Z642" i="17"/>
  <c r="Z641" i="17"/>
  <c r="Z640" i="17"/>
  <c r="Z639" i="17"/>
  <c r="Z638" i="17"/>
  <c r="Z637" i="17"/>
  <c r="Z636" i="17"/>
  <c r="Z635" i="17"/>
  <c r="Z634" i="17"/>
  <c r="Z633" i="17"/>
  <c r="Z632" i="17"/>
  <c r="Z631" i="17"/>
  <c r="Z630" i="17"/>
  <c r="Z629" i="17"/>
  <c r="Z628" i="17"/>
  <c r="Z627" i="17"/>
  <c r="Z626" i="17"/>
  <c r="Z625" i="17"/>
  <c r="Z624" i="17"/>
  <c r="Z623" i="17"/>
  <c r="Z622" i="17"/>
  <c r="Z621" i="17"/>
  <c r="Z620" i="17"/>
  <c r="Z619" i="17"/>
  <c r="Z618" i="17"/>
  <c r="Z617" i="17"/>
  <c r="Z616" i="17"/>
  <c r="Z615" i="17"/>
  <c r="Z614" i="17"/>
  <c r="Z613" i="17"/>
  <c r="Z612" i="17"/>
  <c r="Z611" i="17"/>
  <c r="Z610" i="17"/>
  <c r="Z609" i="17"/>
  <c r="Z608" i="17"/>
  <c r="Z607" i="17"/>
  <c r="Z606" i="17"/>
  <c r="Z605" i="17"/>
  <c r="Z604" i="17"/>
  <c r="Z603" i="17"/>
  <c r="Z602" i="17"/>
  <c r="Z601" i="17"/>
  <c r="Z600" i="17"/>
  <c r="Z599" i="17"/>
  <c r="Z598" i="17"/>
  <c r="Z597" i="17"/>
  <c r="Z596" i="17"/>
  <c r="Z595" i="17"/>
  <c r="Z594" i="17"/>
  <c r="Z593" i="17"/>
  <c r="Z592" i="17"/>
  <c r="Z591" i="17"/>
  <c r="Z590" i="17"/>
  <c r="Z589" i="17"/>
  <c r="Z588" i="17"/>
  <c r="Z587" i="17"/>
  <c r="Z586" i="17"/>
  <c r="Z585" i="17"/>
  <c r="Z584" i="17"/>
  <c r="Z583" i="17"/>
  <c r="Z582" i="17"/>
  <c r="Z581" i="17"/>
  <c r="Z580" i="17"/>
  <c r="Z579" i="17"/>
  <c r="Z578" i="17"/>
  <c r="Z577" i="17"/>
  <c r="Z576" i="17"/>
  <c r="Z575" i="17"/>
  <c r="Z574" i="17"/>
  <c r="Z573" i="17"/>
  <c r="Z572" i="17"/>
  <c r="Z571" i="17"/>
  <c r="Z570" i="17"/>
  <c r="Z569" i="17"/>
  <c r="Z568" i="17"/>
  <c r="Z567" i="17"/>
  <c r="Z566" i="17"/>
  <c r="Z565" i="17"/>
  <c r="Z564" i="17"/>
  <c r="Z563" i="17"/>
  <c r="Z562" i="17"/>
  <c r="Z561" i="17"/>
  <c r="Z560" i="17"/>
  <c r="Z559" i="17"/>
  <c r="Z558" i="17"/>
  <c r="Z557" i="17"/>
  <c r="Z556" i="17"/>
  <c r="Z555" i="17"/>
  <c r="Z554" i="17"/>
  <c r="Z553" i="17"/>
  <c r="Z552" i="17"/>
  <c r="Z551" i="17"/>
  <c r="Z550" i="17"/>
  <c r="Z549" i="17"/>
  <c r="Z548" i="17"/>
  <c r="Z547" i="17"/>
  <c r="Z546" i="17"/>
  <c r="Z545" i="17"/>
  <c r="Z544" i="17"/>
  <c r="Z543" i="17"/>
  <c r="Z542" i="17"/>
  <c r="Z541" i="17"/>
  <c r="Z540" i="17"/>
  <c r="Z539" i="17"/>
  <c r="Z538" i="17"/>
  <c r="Z537" i="17"/>
  <c r="Z536" i="17"/>
  <c r="Z535" i="17"/>
  <c r="Z534" i="17"/>
  <c r="Z533" i="17"/>
  <c r="Z532" i="17"/>
  <c r="Z531" i="17"/>
  <c r="Z530" i="17"/>
  <c r="Z529" i="17"/>
  <c r="Z528" i="17"/>
  <c r="Z527" i="17"/>
  <c r="Z526" i="17"/>
  <c r="Z525" i="17"/>
  <c r="Z524" i="17"/>
  <c r="Z523" i="17"/>
  <c r="Z522" i="17"/>
  <c r="Z521" i="17"/>
  <c r="Z520" i="17"/>
  <c r="Z519" i="17"/>
  <c r="Z518" i="17"/>
  <c r="Z517" i="17"/>
  <c r="Z516" i="17"/>
  <c r="Z515" i="17"/>
  <c r="Z514" i="17"/>
  <c r="Z513" i="17"/>
  <c r="Z512" i="17"/>
  <c r="Z511" i="17"/>
  <c r="Z510" i="17"/>
  <c r="Z509" i="17"/>
  <c r="Z508" i="17"/>
  <c r="Z507" i="17"/>
  <c r="Z506" i="17"/>
  <c r="Z505" i="17"/>
  <c r="Z504" i="17"/>
  <c r="Z503" i="17"/>
  <c r="Z502" i="17"/>
  <c r="Z501" i="17"/>
  <c r="Z500" i="17"/>
  <c r="Z499" i="17"/>
  <c r="Z498" i="17"/>
  <c r="Z497" i="17"/>
  <c r="Z496" i="17"/>
  <c r="Z495" i="17"/>
  <c r="Z494" i="17"/>
  <c r="Z493" i="17"/>
  <c r="Z492" i="17"/>
  <c r="Z491" i="17"/>
  <c r="Z490" i="17"/>
  <c r="Z489" i="17"/>
  <c r="Z488" i="17"/>
  <c r="Z487" i="17"/>
  <c r="Z486" i="17"/>
  <c r="Z485" i="17"/>
  <c r="Z484" i="17"/>
  <c r="Z483" i="17"/>
  <c r="Z482" i="17"/>
  <c r="Z481" i="17"/>
  <c r="Z480" i="17"/>
  <c r="Z479" i="17"/>
  <c r="Z478" i="17"/>
  <c r="Z477" i="17"/>
  <c r="Z476" i="17"/>
  <c r="Z475" i="17"/>
  <c r="Z474" i="17"/>
  <c r="Z473" i="17"/>
  <c r="Z472" i="17"/>
  <c r="Z471" i="17"/>
  <c r="Z470" i="17"/>
  <c r="Z469" i="17"/>
  <c r="Z468" i="17"/>
  <c r="Z467" i="17"/>
  <c r="Z466" i="17"/>
  <c r="Z465" i="17"/>
  <c r="Z464" i="17"/>
  <c r="Z463" i="17"/>
  <c r="Z462" i="17"/>
  <c r="Z461" i="17"/>
  <c r="Z460" i="17"/>
  <c r="Z459" i="17"/>
  <c r="Z458" i="17"/>
  <c r="Z457" i="17"/>
  <c r="Z456" i="17"/>
  <c r="Z455" i="17"/>
  <c r="Z454" i="17"/>
  <c r="Z453" i="17"/>
  <c r="Z452" i="17"/>
  <c r="Z451" i="17"/>
  <c r="Z450" i="17"/>
  <c r="Z449" i="17"/>
  <c r="Z448" i="17"/>
  <c r="Z447" i="17"/>
  <c r="Z446" i="17"/>
  <c r="Z445" i="17"/>
  <c r="Z444" i="17"/>
  <c r="Z443" i="17"/>
  <c r="Z442" i="17"/>
  <c r="Z441" i="17"/>
  <c r="Z440" i="17"/>
  <c r="Z439" i="17"/>
  <c r="Z438" i="17"/>
  <c r="Z437" i="17"/>
  <c r="Z436" i="17"/>
  <c r="Z435" i="17"/>
  <c r="Z434" i="17"/>
  <c r="Z433" i="17"/>
  <c r="Z432" i="17"/>
  <c r="Z431" i="17"/>
  <c r="Z430" i="17"/>
  <c r="Z429" i="17"/>
  <c r="Z428" i="17"/>
  <c r="Z427" i="17"/>
  <c r="Z426" i="17"/>
  <c r="Z425" i="17"/>
  <c r="Z424" i="17"/>
  <c r="Z423" i="17"/>
  <c r="Z422" i="17"/>
  <c r="Z421" i="17"/>
  <c r="Z420" i="17"/>
  <c r="Z419" i="17"/>
  <c r="Z418" i="17"/>
  <c r="Z417" i="17"/>
  <c r="Z416" i="17"/>
  <c r="Z415" i="17"/>
  <c r="Z414" i="17"/>
  <c r="Z413" i="17"/>
  <c r="Z412" i="17"/>
  <c r="Z411" i="17"/>
  <c r="Z410" i="17"/>
  <c r="Z409" i="17"/>
  <c r="Z408" i="17"/>
  <c r="Z407" i="17"/>
  <c r="Z406" i="17"/>
  <c r="Z405" i="17"/>
  <c r="Z404" i="17"/>
  <c r="Z403" i="17"/>
  <c r="Z402" i="17"/>
  <c r="Z401" i="17"/>
  <c r="Z400" i="17"/>
  <c r="Z399" i="17"/>
  <c r="Z398" i="17"/>
  <c r="Z397" i="17"/>
  <c r="Z396" i="17"/>
  <c r="Z395" i="17"/>
  <c r="Z394" i="17"/>
  <c r="Z393" i="17"/>
  <c r="Z392" i="17"/>
  <c r="Z391" i="17"/>
  <c r="Z390" i="17"/>
  <c r="Z389" i="17"/>
  <c r="Z388" i="17"/>
  <c r="Z387" i="17"/>
  <c r="Z386" i="17"/>
  <c r="Z385" i="17"/>
  <c r="Z384" i="17"/>
  <c r="Z383" i="17"/>
  <c r="Z382" i="17"/>
  <c r="Z381" i="17"/>
  <c r="Z380" i="17"/>
  <c r="Z379" i="17"/>
  <c r="Z378" i="17"/>
  <c r="Z377" i="17"/>
  <c r="Z376" i="17"/>
  <c r="Z375" i="17"/>
  <c r="Z374" i="17"/>
  <c r="Z373" i="17"/>
  <c r="Z372" i="17"/>
  <c r="Z371" i="17"/>
  <c r="Z370" i="17"/>
  <c r="Z369" i="17"/>
  <c r="Z368" i="17"/>
  <c r="Z367" i="17"/>
  <c r="Z366" i="17"/>
  <c r="Z365" i="17"/>
  <c r="Z364" i="17"/>
  <c r="Z363" i="17"/>
  <c r="Z362" i="17"/>
  <c r="Z361" i="17"/>
  <c r="Z360" i="17"/>
  <c r="Z359" i="17"/>
  <c r="Z358" i="17"/>
  <c r="Z357" i="17"/>
  <c r="Z356" i="17"/>
  <c r="Z355" i="17"/>
  <c r="Z354" i="17"/>
  <c r="Z353" i="17"/>
  <c r="Z352" i="17"/>
  <c r="Z351" i="17"/>
  <c r="Z350" i="17"/>
  <c r="Z349" i="17"/>
  <c r="Z348" i="17"/>
  <c r="Z347" i="17"/>
  <c r="Z346" i="17"/>
  <c r="Z345" i="17"/>
  <c r="Z344" i="17"/>
  <c r="Z343" i="17"/>
  <c r="Z342" i="17"/>
  <c r="Z341" i="17"/>
  <c r="Z340" i="17"/>
  <c r="Z339" i="17"/>
  <c r="Z338" i="17"/>
  <c r="Z337" i="17"/>
  <c r="Z336" i="17"/>
  <c r="Z335" i="17"/>
  <c r="Z334" i="17"/>
  <c r="Z333" i="17"/>
  <c r="Z332" i="17"/>
  <c r="Z331" i="17"/>
  <c r="Z330" i="17"/>
  <c r="Z329" i="17"/>
  <c r="Z328" i="17"/>
  <c r="Z327" i="17"/>
  <c r="Z326" i="17"/>
  <c r="Z325" i="17"/>
  <c r="Z324" i="17"/>
  <c r="Z323" i="17"/>
  <c r="Z322" i="17"/>
  <c r="Z321" i="17"/>
  <c r="Z320" i="17"/>
  <c r="Z319" i="17"/>
  <c r="Z318" i="17"/>
  <c r="Z317" i="17"/>
  <c r="Z316" i="17"/>
  <c r="Z315" i="17"/>
  <c r="Z314" i="17"/>
  <c r="Z313" i="17"/>
  <c r="Z312" i="17"/>
  <c r="Z311" i="17"/>
  <c r="Z310" i="17"/>
  <c r="Z309" i="17"/>
  <c r="Z308" i="17"/>
  <c r="Z307" i="17"/>
  <c r="Z306" i="17"/>
  <c r="Z305" i="17"/>
  <c r="Z304" i="17"/>
  <c r="Z303" i="17"/>
  <c r="Z302" i="17"/>
  <c r="Z301" i="17"/>
  <c r="Z300" i="17"/>
  <c r="Z299" i="17"/>
  <c r="Z298" i="17"/>
  <c r="Z297" i="17"/>
  <c r="Z296" i="17"/>
  <c r="Z295" i="17"/>
  <c r="Z294" i="17"/>
  <c r="Z293" i="17"/>
  <c r="Z292" i="17"/>
  <c r="Z291" i="17"/>
  <c r="Z290" i="17"/>
  <c r="Z289" i="17"/>
  <c r="Z288" i="17"/>
  <c r="Z287" i="17"/>
  <c r="Z286" i="17"/>
  <c r="Z285" i="17"/>
  <c r="Z284" i="17"/>
  <c r="Z283" i="17"/>
  <c r="Z282" i="17"/>
  <c r="Z281" i="17"/>
  <c r="Z280" i="17"/>
  <c r="Z279" i="17"/>
  <c r="Z278" i="17"/>
  <c r="Z277" i="17"/>
  <c r="Z276" i="17"/>
  <c r="Z275" i="17"/>
  <c r="Z274" i="17"/>
  <c r="Z273" i="17"/>
  <c r="Z272" i="17"/>
  <c r="Z271" i="17"/>
  <c r="Z270" i="17"/>
  <c r="Z269" i="17"/>
  <c r="Z268" i="17"/>
  <c r="Z267" i="17"/>
  <c r="Z266" i="17"/>
  <c r="Z265" i="17"/>
  <c r="Z264" i="17"/>
  <c r="Z263" i="17"/>
  <c r="Z262" i="17"/>
  <c r="Z261" i="17"/>
  <c r="Z260" i="17"/>
  <c r="Z259" i="17"/>
  <c r="Z258" i="17"/>
  <c r="Z257" i="17"/>
  <c r="Z256" i="17"/>
  <c r="Z255" i="17"/>
  <c r="Z254" i="17"/>
  <c r="Z253" i="17"/>
  <c r="Z252" i="17"/>
  <c r="Z251" i="17"/>
  <c r="Z250" i="17"/>
  <c r="Z249" i="17"/>
  <c r="Z248" i="17"/>
  <c r="Z247" i="17"/>
  <c r="Z246" i="17"/>
  <c r="Z245" i="17"/>
  <c r="Z244" i="17"/>
  <c r="Z243" i="17"/>
  <c r="Z24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Z213" i="17"/>
  <c r="Z212" i="17"/>
  <c r="Z211" i="17"/>
  <c r="Z210" i="17"/>
  <c r="Z209" i="17"/>
  <c r="Z208" i="17"/>
  <c r="Z207" i="17"/>
  <c r="Z206" i="17"/>
  <c r="Z205" i="17"/>
  <c r="Z204" i="17"/>
  <c r="Z203" i="17"/>
  <c r="Z202" i="17"/>
  <c r="Z201" i="17"/>
  <c r="Z200" i="17"/>
  <c r="Z199" i="17"/>
  <c r="Z198" i="17"/>
  <c r="Z197" i="17"/>
  <c r="Z196" i="17"/>
  <c r="Z195" i="17"/>
  <c r="Z194" i="17"/>
  <c r="Z193" i="17"/>
  <c r="Z192" i="17"/>
  <c r="Z191" i="17"/>
  <c r="Z190" i="17"/>
  <c r="Z189" i="17"/>
  <c r="Z188" i="17"/>
  <c r="Z187" i="17"/>
  <c r="Z186" i="17"/>
  <c r="Z185" i="17"/>
  <c r="Z184" i="17"/>
  <c r="Z183" i="17"/>
  <c r="Z182" i="17"/>
  <c r="Z181" i="17"/>
  <c r="Z180" i="17"/>
  <c r="Z179" i="17"/>
  <c r="Z178" i="17"/>
  <c r="Z177" i="17"/>
  <c r="Z176" i="17"/>
  <c r="Z175" i="17"/>
  <c r="Z174" i="17"/>
  <c r="Z173" i="17"/>
  <c r="Z172" i="17"/>
  <c r="Z171" i="17"/>
  <c r="Z170" i="17"/>
  <c r="Z169" i="17"/>
  <c r="Z168" i="17"/>
  <c r="Z167" i="17"/>
  <c r="Z166" i="17"/>
  <c r="Z165" i="17"/>
  <c r="Z164" i="17"/>
  <c r="Z163" i="17"/>
  <c r="Z162" i="17"/>
  <c r="Z161" i="17"/>
  <c r="Z160" i="17"/>
  <c r="Z159" i="17"/>
  <c r="Z158" i="17"/>
  <c r="Z157" i="17"/>
  <c r="Z156" i="17"/>
  <c r="Z155" i="17"/>
  <c r="Z154" i="17"/>
  <c r="Z153" i="17"/>
  <c r="Z152" i="17"/>
  <c r="Z151" i="17"/>
  <c r="Z150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Z137" i="17"/>
  <c r="Z136" i="17"/>
  <c r="Z135" i="17"/>
  <c r="Z134" i="17"/>
  <c r="Z133" i="17"/>
  <c r="Z132" i="17"/>
  <c r="Z131" i="17"/>
  <c r="Z130" i="17"/>
  <c r="Z129" i="17"/>
  <c r="Z128" i="17"/>
  <c r="Z127" i="17"/>
  <c r="Z126" i="17"/>
  <c r="Z125" i="17"/>
  <c r="Z124" i="17"/>
  <c r="Z123" i="17"/>
  <c r="Z122" i="17"/>
  <c r="Z121" i="17"/>
  <c r="Z120" i="17"/>
  <c r="Z119" i="17"/>
  <c r="Z118" i="17"/>
  <c r="Z117" i="17"/>
  <c r="Z116" i="17"/>
  <c r="Z115" i="17"/>
  <c r="Z114" i="17"/>
  <c r="Z113" i="17"/>
  <c r="Z112" i="17"/>
  <c r="Z111" i="17"/>
  <c r="Z110" i="17"/>
  <c r="Z109" i="17"/>
  <c r="Z108" i="17"/>
  <c r="Z107" i="17"/>
  <c r="Z106" i="17"/>
  <c r="Z105" i="17"/>
  <c r="Z104" i="17"/>
  <c r="Z103" i="17"/>
  <c r="Z102" i="17"/>
  <c r="Z101" i="17"/>
  <c r="Z100" i="17"/>
  <c r="Z99" i="17"/>
  <c r="Z98" i="17"/>
  <c r="Z97" i="17"/>
  <c r="Z96" i="17"/>
  <c r="Z95" i="17"/>
  <c r="Z94" i="17"/>
  <c r="Z93" i="17"/>
  <c r="Z92" i="17"/>
  <c r="Z91" i="17"/>
  <c r="Z90" i="17"/>
  <c r="Z89" i="17"/>
  <c r="Z88" i="17"/>
  <c r="Z87" i="17"/>
  <c r="Z86" i="17"/>
  <c r="Z85" i="17"/>
  <c r="Z84" i="17"/>
  <c r="Z83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Z36" i="17"/>
  <c r="Z35" i="17"/>
  <c r="Z34" i="17"/>
  <c r="Z33" i="17"/>
  <c r="Z32" i="17"/>
  <c r="Z31" i="17"/>
  <c r="Z30" i="17"/>
  <c r="Z29" i="17"/>
  <c r="Z28" i="17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Z12" i="17"/>
  <c r="Z11" i="17"/>
  <c r="Z10" i="17"/>
  <c r="J890" i="16"/>
  <c r="I890" i="16"/>
  <c r="H890" i="16"/>
  <c r="P889" i="16"/>
  <c r="P888" i="16"/>
  <c r="P887" i="16"/>
  <c r="P886" i="16"/>
  <c r="P885" i="16"/>
  <c r="P884" i="16"/>
  <c r="P883" i="16"/>
  <c r="P882" i="16"/>
  <c r="P881" i="16"/>
  <c r="P880" i="16"/>
  <c r="P879" i="16"/>
  <c r="P878" i="16"/>
  <c r="P877" i="16"/>
  <c r="P876" i="16"/>
  <c r="P875" i="16"/>
  <c r="P874" i="16"/>
  <c r="P873" i="16"/>
  <c r="P872" i="16"/>
  <c r="P871" i="16"/>
  <c r="P870" i="16"/>
  <c r="P869" i="16"/>
  <c r="P868" i="16"/>
  <c r="P867" i="16"/>
  <c r="P866" i="16"/>
  <c r="P865" i="16"/>
  <c r="P864" i="16"/>
  <c r="P863" i="16"/>
  <c r="P862" i="16"/>
  <c r="P861" i="16"/>
  <c r="P860" i="16"/>
  <c r="P859" i="16"/>
  <c r="P858" i="16"/>
  <c r="P857" i="16"/>
  <c r="P856" i="16"/>
  <c r="P855" i="16"/>
  <c r="P854" i="16"/>
  <c r="P853" i="16"/>
  <c r="P852" i="16"/>
  <c r="P851" i="16"/>
  <c r="P850" i="16"/>
  <c r="P849" i="16"/>
  <c r="P848" i="16"/>
  <c r="P847" i="16"/>
  <c r="P846" i="16"/>
  <c r="P845" i="16"/>
  <c r="P844" i="16"/>
  <c r="P843" i="16"/>
  <c r="P842" i="16"/>
  <c r="P841" i="16"/>
  <c r="P840" i="16"/>
  <c r="P839" i="16"/>
  <c r="P838" i="16"/>
  <c r="P837" i="16"/>
  <c r="P836" i="16"/>
  <c r="P835" i="16"/>
  <c r="P834" i="16"/>
  <c r="P833" i="16"/>
  <c r="P832" i="16"/>
  <c r="P831" i="16"/>
  <c r="P830" i="16"/>
  <c r="P829" i="16"/>
  <c r="P828" i="16"/>
  <c r="P827" i="16"/>
  <c r="P826" i="16"/>
  <c r="P825" i="16"/>
  <c r="P824" i="16"/>
  <c r="P823" i="16"/>
  <c r="P822" i="16"/>
  <c r="P821" i="16"/>
  <c r="P820" i="16"/>
  <c r="P819" i="16"/>
  <c r="P818" i="16"/>
  <c r="P817" i="16"/>
  <c r="P816" i="16"/>
  <c r="P815" i="16"/>
  <c r="P814" i="16"/>
  <c r="P813" i="16"/>
  <c r="P812" i="16"/>
  <c r="P811" i="16"/>
  <c r="P810" i="16"/>
  <c r="P809" i="16"/>
  <c r="P808" i="16"/>
  <c r="P807" i="16"/>
  <c r="P806" i="16"/>
  <c r="P805" i="16"/>
  <c r="P804" i="16"/>
  <c r="P803" i="16"/>
  <c r="P802" i="16"/>
  <c r="P801" i="16"/>
  <c r="P800" i="16"/>
  <c r="P799" i="16"/>
  <c r="P798" i="16"/>
  <c r="P797" i="16"/>
  <c r="P796" i="16"/>
  <c r="P795" i="16"/>
  <c r="P794" i="16"/>
  <c r="P793" i="16"/>
  <c r="P792" i="16"/>
  <c r="P791" i="16"/>
  <c r="P790" i="16"/>
  <c r="P789" i="16"/>
  <c r="P788" i="16"/>
  <c r="P787" i="16"/>
  <c r="P786" i="16"/>
  <c r="P785" i="16"/>
  <c r="P784" i="16"/>
  <c r="P783" i="16"/>
  <c r="P782" i="16"/>
  <c r="P781" i="16"/>
  <c r="P780" i="16"/>
  <c r="P779" i="16"/>
  <c r="P778" i="16"/>
  <c r="P777" i="16"/>
  <c r="P776" i="16"/>
  <c r="P775" i="16"/>
  <c r="P774" i="16"/>
  <c r="P773" i="16"/>
  <c r="P772" i="16"/>
  <c r="P771" i="16"/>
  <c r="P770" i="16"/>
  <c r="P769" i="16"/>
  <c r="P768" i="16"/>
  <c r="P767" i="16"/>
  <c r="P766" i="16"/>
  <c r="P765" i="16"/>
  <c r="P764" i="16"/>
  <c r="P763" i="16"/>
  <c r="P762" i="16"/>
  <c r="P761" i="16"/>
  <c r="P760" i="16"/>
  <c r="P759" i="16"/>
  <c r="P758" i="16"/>
  <c r="P757" i="16"/>
  <c r="P756" i="16"/>
  <c r="P755" i="16"/>
  <c r="P754" i="16"/>
  <c r="P753" i="16"/>
  <c r="P752" i="16"/>
  <c r="P751" i="16"/>
  <c r="P750" i="16"/>
  <c r="P749" i="16"/>
  <c r="P748" i="16"/>
  <c r="P747" i="16"/>
  <c r="P746" i="16"/>
  <c r="P745" i="16"/>
  <c r="P744" i="16"/>
  <c r="P743" i="16"/>
  <c r="P742" i="16"/>
  <c r="P741" i="16"/>
  <c r="P740" i="16"/>
  <c r="P739" i="16"/>
  <c r="P738" i="16"/>
  <c r="P737" i="16"/>
  <c r="P736" i="16"/>
  <c r="P735" i="16"/>
  <c r="P734" i="16"/>
  <c r="P733" i="16"/>
  <c r="P732" i="16"/>
  <c r="P731" i="16"/>
  <c r="P730" i="16"/>
  <c r="P729" i="16"/>
  <c r="P728" i="16"/>
  <c r="P727" i="16"/>
  <c r="P726" i="16"/>
  <c r="P725" i="16"/>
  <c r="P724" i="16"/>
  <c r="P723" i="16"/>
  <c r="P722" i="16"/>
  <c r="P721" i="16"/>
  <c r="P720" i="16"/>
  <c r="P719" i="16"/>
  <c r="P718" i="16"/>
  <c r="P717" i="16"/>
  <c r="P716" i="16"/>
  <c r="P715" i="16"/>
  <c r="P714" i="16"/>
  <c r="P713" i="16"/>
  <c r="P712" i="16"/>
  <c r="P711" i="16"/>
  <c r="P710" i="16"/>
  <c r="P709" i="16"/>
  <c r="P708" i="16"/>
  <c r="P707" i="16"/>
  <c r="P706" i="16"/>
  <c r="P705" i="16"/>
  <c r="P704" i="16"/>
  <c r="P703" i="16"/>
  <c r="P702" i="16"/>
  <c r="P701" i="16"/>
  <c r="P700" i="16"/>
  <c r="P699" i="16"/>
  <c r="P698" i="16"/>
  <c r="P697" i="16"/>
  <c r="P696" i="16"/>
  <c r="P695" i="16"/>
  <c r="P694" i="16"/>
  <c r="P693" i="16"/>
  <c r="P692" i="16"/>
  <c r="P691" i="16"/>
  <c r="P690" i="16"/>
  <c r="P689" i="16"/>
  <c r="P688" i="16"/>
  <c r="P687" i="16"/>
  <c r="P686" i="16"/>
  <c r="P685" i="16"/>
  <c r="P684" i="16"/>
  <c r="P683" i="16"/>
  <c r="P682" i="16"/>
  <c r="P681" i="16"/>
  <c r="P680" i="16"/>
  <c r="P679" i="16"/>
  <c r="P678" i="16"/>
  <c r="P677" i="16"/>
  <c r="P676" i="16"/>
  <c r="P675" i="16"/>
  <c r="P674" i="16"/>
  <c r="P673" i="16"/>
  <c r="P672" i="16"/>
  <c r="P671" i="16"/>
  <c r="P670" i="16"/>
  <c r="P669" i="16"/>
  <c r="P668" i="16"/>
  <c r="P667" i="16"/>
  <c r="P666" i="16"/>
  <c r="P665" i="16"/>
  <c r="P664" i="16"/>
  <c r="P663" i="16"/>
  <c r="P662" i="16"/>
  <c r="P661" i="16"/>
  <c r="P660" i="16"/>
  <c r="P659" i="16"/>
  <c r="P658" i="16"/>
  <c r="P657" i="16"/>
  <c r="P656" i="16"/>
  <c r="P655" i="16"/>
  <c r="P654" i="16"/>
  <c r="P653" i="16"/>
  <c r="P652" i="16"/>
  <c r="P651" i="16"/>
  <c r="P650" i="16"/>
  <c r="P649" i="16"/>
  <c r="P648" i="16"/>
  <c r="P647" i="16"/>
  <c r="P646" i="16"/>
  <c r="P645" i="16"/>
  <c r="P644" i="16"/>
  <c r="P643" i="16"/>
  <c r="P642" i="16"/>
  <c r="P641" i="16"/>
  <c r="P640" i="16"/>
  <c r="P639" i="16"/>
  <c r="P638" i="16"/>
  <c r="P637" i="16"/>
  <c r="P636" i="16"/>
  <c r="P635" i="16"/>
  <c r="P634" i="16"/>
  <c r="P633" i="16"/>
  <c r="P632" i="16"/>
  <c r="P631" i="16"/>
  <c r="P630" i="16"/>
  <c r="P629" i="16"/>
  <c r="P628" i="16"/>
  <c r="P627" i="16"/>
  <c r="P626" i="16"/>
  <c r="P625" i="16"/>
  <c r="P624" i="16"/>
  <c r="P623" i="16"/>
  <c r="P622" i="16"/>
  <c r="P621" i="16"/>
  <c r="P620" i="16"/>
  <c r="P619" i="16"/>
  <c r="P618" i="16"/>
  <c r="P617" i="16"/>
  <c r="P616" i="16"/>
  <c r="P615" i="16"/>
  <c r="P614" i="16"/>
  <c r="P613" i="16"/>
  <c r="P612" i="16"/>
  <c r="P611" i="16"/>
  <c r="P610" i="16"/>
  <c r="P609" i="16"/>
  <c r="P608" i="16"/>
  <c r="P607" i="16"/>
  <c r="P606" i="16"/>
  <c r="P605" i="16"/>
  <c r="P604" i="16"/>
  <c r="P603" i="16"/>
  <c r="P602" i="16"/>
  <c r="P601" i="16"/>
  <c r="P600" i="16"/>
  <c r="P599" i="16"/>
  <c r="P598" i="16"/>
  <c r="P597" i="16"/>
  <c r="P596" i="16"/>
  <c r="P595" i="16"/>
  <c r="P594" i="16"/>
  <c r="P593" i="16"/>
  <c r="P592" i="16"/>
  <c r="P591" i="16"/>
  <c r="P590" i="16"/>
  <c r="P589" i="16"/>
  <c r="P588" i="16"/>
  <c r="P587" i="16"/>
  <c r="P586" i="16"/>
  <c r="P585" i="16"/>
  <c r="P584" i="16"/>
  <c r="P583" i="16"/>
  <c r="P582" i="16"/>
  <c r="P581" i="16"/>
  <c r="P580" i="16"/>
  <c r="P579" i="16"/>
  <c r="P578" i="16"/>
  <c r="P577" i="16"/>
  <c r="P576" i="16"/>
  <c r="P575" i="16"/>
  <c r="P574" i="16"/>
  <c r="P573" i="16"/>
  <c r="P572" i="16"/>
  <c r="P571" i="16"/>
  <c r="P570" i="16"/>
  <c r="P569" i="16"/>
  <c r="P568" i="16"/>
  <c r="P567" i="16"/>
  <c r="P566" i="16"/>
  <c r="P565" i="16"/>
  <c r="P564" i="16"/>
  <c r="P563" i="16"/>
  <c r="P562" i="16"/>
  <c r="P561" i="16"/>
  <c r="P560" i="16"/>
  <c r="P559" i="16"/>
  <c r="P558" i="16"/>
  <c r="P557" i="16"/>
  <c r="P556" i="16"/>
  <c r="P555" i="16"/>
  <c r="P554" i="16"/>
  <c r="P553" i="16"/>
  <c r="P552" i="16"/>
  <c r="P551" i="16"/>
  <c r="P550" i="16"/>
  <c r="P549" i="16"/>
  <c r="P548" i="16"/>
  <c r="P547" i="16"/>
  <c r="P546" i="16"/>
  <c r="P545" i="16"/>
  <c r="P544" i="16"/>
  <c r="P543" i="16"/>
  <c r="P542" i="16"/>
  <c r="P541" i="16"/>
  <c r="P540" i="16"/>
  <c r="P539" i="16"/>
  <c r="P538" i="16"/>
  <c r="P537" i="16"/>
  <c r="P536" i="16"/>
  <c r="P535" i="16"/>
  <c r="P534" i="16"/>
  <c r="P533" i="16"/>
  <c r="P532" i="16"/>
  <c r="P531" i="16"/>
  <c r="P530" i="16"/>
  <c r="P529" i="16"/>
  <c r="P528" i="16"/>
  <c r="P527" i="16"/>
  <c r="P526" i="16"/>
  <c r="P525" i="16"/>
  <c r="P524" i="16"/>
  <c r="P523" i="16"/>
  <c r="P522" i="16"/>
  <c r="P521" i="16"/>
  <c r="P520" i="16"/>
  <c r="P519" i="16"/>
  <c r="P518" i="16"/>
  <c r="P517" i="16"/>
  <c r="P516" i="16"/>
  <c r="P515" i="16"/>
  <c r="P514" i="16"/>
  <c r="P513" i="16"/>
  <c r="P512" i="16"/>
  <c r="P511" i="16"/>
  <c r="P510" i="16"/>
  <c r="P509" i="16"/>
  <c r="P508" i="16"/>
  <c r="P507" i="16"/>
  <c r="P506" i="16"/>
  <c r="P505" i="16"/>
  <c r="P504" i="16"/>
  <c r="P503" i="16"/>
  <c r="P502" i="16"/>
  <c r="P501" i="16"/>
  <c r="P500" i="16"/>
  <c r="P499" i="16"/>
  <c r="P498" i="16"/>
  <c r="P497" i="16"/>
  <c r="P496" i="16"/>
  <c r="P495" i="16"/>
  <c r="P494" i="16"/>
  <c r="P493" i="16"/>
  <c r="P492" i="16"/>
  <c r="P491" i="16"/>
  <c r="P490" i="16"/>
  <c r="P489" i="16"/>
  <c r="P488" i="16"/>
  <c r="P487" i="16"/>
  <c r="P486" i="16"/>
  <c r="P485" i="16"/>
  <c r="P484" i="16"/>
  <c r="P483" i="16"/>
  <c r="P482" i="16"/>
  <c r="P481" i="16"/>
  <c r="P480" i="16"/>
  <c r="P479" i="16"/>
  <c r="P478" i="16"/>
  <c r="P477" i="16"/>
  <c r="P476" i="16"/>
  <c r="P475" i="16"/>
  <c r="P474" i="16"/>
  <c r="P473" i="16"/>
  <c r="P472" i="16"/>
  <c r="P471" i="16"/>
  <c r="P470" i="16"/>
  <c r="P469" i="16"/>
  <c r="P468" i="16"/>
  <c r="P467" i="16"/>
  <c r="P466" i="16"/>
  <c r="P465" i="16"/>
  <c r="P464" i="16"/>
  <c r="P463" i="16"/>
  <c r="P462" i="16"/>
  <c r="P461" i="16"/>
  <c r="P460" i="16"/>
  <c r="P459" i="16"/>
  <c r="P458" i="16"/>
  <c r="P457" i="16"/>
  <c r="P456" i="16"/>
  <c r="P455" i="16"/>
  <c r="P454" i="16"/>
  <c r="P453" i="16"/>
  <c r="P452" i="16"/>
  <c r="P451" i="16"/>
  <c r="P450" i="16"/>
  <c r="P449" i="16"/>
  <c r="P448" i="16"/>
  <c r="P447" i="16"/>
  <c r="P446" i="16"/>
  <c r="P445" i="16"/>
  <c r="P444" i="16"/>
  <c r="P443" i="16"/>
  <c r="P442" i="16"/>
  <c r="P441" i="16"/>
  <c r="P440" i="16"/>
  <c r="P439" i="16"/>
  <c r="P438" i="16"/>
  <c r="P437" i="16"/>
  <c r="P436" i="16"/>
  <c r="P435" i="16"/>
  <c r="P434" i="16"/>
  <c r="P433" i="16"/>
  <c r="P432" i="16"/>
  <c r="P431" i="16"/>
  <c r="P430" i="16"/>
  <c r="P429" i="16"/>
  <c r="P428" i="16"/>
  <c r="P427" i="16"/>
  <c r="P426" i="16"/>
  <c r="P425" i="16"/>
  <c r="P424" i="16"/>
  <c r="P423" i="16"/>
  <c r="P422" i="16"/>
  <c r="P421" i="16"/>
  <c r="P420" i="16"/>
  <c r="P419" i="16"/>
  <c r="P418" i="16"/>
  <c r="P417" i="16"/>
  <c r="P416" i="16"/>
  <c r="P415" i="16"/>
  <c r="P414" i="16"/>
  <c r="P413" i="16"/>
  <c r="P412" i="16"/>
  <c r="P411" i="16"/>
  <c r="P410" i="16"/>
  <c r="P409" i="16"/>
  <c r="P408" i="16"/>
  <c r="P407" i="16"/>
  <c r="P406" i="16"/>
  <c r="P405" i="16"/>
  <c r="P404" i="16"/>
  <c r="P403" i="16"/>
  <c r="P402" i="16"/>
  <c r="P401" i="16"/>
  <c r="P400" i="16"/>
  <c r="P399" i="16"/>
  <c r="P398" i="16"/>
  <c r="P397" i="16"/>
  <c r="P396" i="16"/>
  <c r="P395" i="16"/>
  <c r="P394" i="16"/>
  <c r="P393" i="16"/>
  <c r="P392" i="16"/>
  <c r="P391" i="16"/>
  <c r="P390" i="16"/>
  <c r="P389" i="16"/>
  <c r="P388" i="16"/>
  <c r="P387" i="16"/>
  <c r="P386" i="16"/>
  <c r="P385" i="16"/>
  <c r="P384" i="16"/>
  <c r="P383" i="16"/>
  <c r="P382" i="16"/>
  <c r="P381" i="16"/>
  <c r="P380" i="16"/>
  <c r="P379" i="16"/>
  <c r="P378" i="16"/>
  <c r="P377" i="16"/>
  <c r="P376" i="16"/>
  <c r="P375" i="16"/>
  <c r="P374" i="16"/>
  <c r="P373" i="16"/>
  <c r="P372" i="16"/>
  <c r="P371" i="16"/>
  <c r="P370" i="16"/>
  <c r="P369" i="16"/>
  <c r="P368" i="16"/>
  <c r="P367" i="16"/>
  <c r="P366" i="16"/>
  <c r="P365" i="16"/>
  <c r="P364" i="16"/>
  <c r="P363" i="16"/>
  <c r="P362" i="16"/>
  <c r="P361" i="16"/>
  <c r="P360" i="16"/>
  <c r="P359" i="16"/>
  <c r="P358" i="16"/>
  <c r="P357" i="16"/>
  <c r="P356" i="16"/>
  <c r="P355" i="16"/>
  <c r="P354" i="16"/>
  <c r="P353" i="16"/>
  <c r="P352" i="16"/>
  <c r="P351" i="16"/>
  <c r="P350" i="16"/>
  <c r="P349" i="16"/>
  <c r="P348" i="16"/>
  <c r="P347" i="16"/>
  <c r="P346" i="16"/>
  <c r="P345" i="16"/>
  <c r="P344" i="16"/>
  <c r="P343" i="16"/>
  <c r="P342" i="16"/>
  <c r="P341" i="16"/>
  <c r="P340" i="16"/>
  <c r="P339" i="16"/>
  <c r="P338" i="16"/>
  <c r="P337" i="16"/>
  <c r="P336" i="16"/>
  <c r="P335" i="16"/>
  <c r="P334" i="16"/>
  <c r="P333" i="16"/>
  <c r="P332" i="16"/>
  <c r="P331" i="16"/>
  <c r="P330" i="16"/>
  <c r="P329" i="16"/>
  <c r="P328" i="16"/>
  <c r="P327" i="16"/>
  <c r="P326" i="16"/>
  <c r="P325" i="16"/>
  <c r="P324" i="16"/>
  <c r="P323" i="16"/>
  <c r="P322" i="16"/>
  <c r="P321" i="16"/>
  <c r="P320" i="16"/>
  <c r="P319" i="16"/>
  <c r="P318" i="16"/>
  <c r="P317" i="16"/>
  <c r="P316" i="16"/>
  <c r="P315" i="16"/>
  <c r="P314" i="16"/>
  <c r="P313" i="16"/>
  <c r="P312" i="16"/>
  <c r="P311" i="16"/>
  <c r="P310" i="16"/>
  <c r="P309" i="16"/>
  <c r="P308" i="16"/>
  <c r="P307" i="16"/>
  <c r="P306" i="16"/>
  <c r="P305" i="16"/>
  <c r="P304" i="16"/>
  <c r="P303" i="16"/>
  <c r="P302" i="16"/>
  <c r="P301" i="16"/>
  <c r="P300" i="16"/>
  <c r="P299" i="16"/>
  <c r="P298" i="16"/>
  <c r="P297" i="16"/>
  <c r="P296" i="16"/>
  <c r="P295" i="16"/>
  <c r="P294" i="16"/>
  <c r="P293" i="16"/>
  <c r="P292" i="16"/>
  <c r="P291" i="16"/>
  <c r="P290" i="16"/>
  <c r="P289" i="16"/>
  <c r="P288" i="16"/>
  <c r="P287" i="16"/>
  <c r="P286" i="16"/>
  <c r="P285" i="16"/>
  <c r="P284" i="16"/>
  <c r="P283" i="16"/>
  <c r="P282" i="16"/>
  <c r="P281" i="16"/>
  <c r="P280" i="16"/>
  <c r="P279" i="16"/>
  <c r="P278" i="16"/>
  <c r="P277" i="16"/>
  <c r="P276" i="16"/>
  <c r="P275" i="16"/>
  <c r="P274" i="16"/>
  <c r="P273" i="16"/>
  <c r="P272" i="16"/>
  <c r="P271" i="16"/>
  <c r="P270" i="16"/>
  <c r="P269" i="16"/>
  <c r="P268" i="16"/>
  <c r="P267" i="16"/>
  <c r="P266" i="16"/>
  <c r="P265" i="16"/>
  <c r="P264" i="16"/>
  <c r="P263" i="16"/>
  <c r="P262" i="16"/>
  <c r="P261" i="16"/>
  <c r="P260" i="16"/>
  <c r="P259" i="16"/>
  <c r="P258" i="16"/>
  <c r="P257" i="16"/>
  <c r="P256" i="16"/>
  <c r="P255" i="16"/>
  <c r="P254" i="16"/>
  <c r="P253" i="16"/>
  <c r="P252" i="16"/>
  <c r="P251" i="16"/>
  <c r="P250" i="16"/>
  <c r="P249" i="16"/>
  <c r="P248" i="16"/>
  <c r="P247" i="16"/>
  <c r="P246" i="16"/>
  <c r="P245" i="16"/>
  <c r="P244" i="16"/>
  <c r="P243" i="16"/>
  <c r="P242" i="16"/>
  <c r="P241" i="16"/>
  <c r="P240" i="16"/>
  <c r="P239" i="16"/>
  <c r="P238" i="16"/>
  <c r="P237" i="16"/>
  <c r="P236" i="16"/>
  <c r="P235" i="16"/>
  <c r="P234" i="16"/>
  <c r="P233" i="16"/>
  <c r="P232" i="16"/>
  <c r="P231" i="16"/>
  <c r="P230" i="16"/>
  <c r="P229" i="16"/>
  <c r="P228" i="16"/>
  <c r="P227" i="16"/>
  <c r="P226" i="16"/>
  <c r="P225" i="16"/>
  <c r="P224" i="16"/>
  <c r="P223" i="16"/>
  <c r="P222" i="16"/>
  <c r="P221" i="16"/>
  <c r="P220" i="16"/>
  <c r="P219" i="16"/>
  <c r="P218" i="16"/>
  <c r="P217" i="16"/>
  <c r="P216" i="16"/>
  <c r="P215" i="16"/>
  <c r="P214" i="16"/>
  <c r="P213" i="16"/>
  <c r="P212" i="16"/>
  <c r="P211" i="16"/>
  <c r="P210" i="16"/>
  <c r="P209" i="16"/>
  <c r="P208" i="16"/>
  <c r="P207" i="16"/>
  <c r="P206" i="16"/>
  <c r="P205" i="16"/>
  <c r="P204" i="16"/>
  <c r="P203" i="16"/>
  <c r="P202" i="16"/>
  <c r="P201" i="16"/>
  <c r="P200" i="16"/>
  <c r="P199" i="16"/>
  <c r="P198" i="16"/>
  <c r="P197" i="16"/>
  <c r="P196" i="16"/>
  <c r="P195" i="16"/>
  <c r="P194" i="16"/>
  <c r="P193" i="16"/>
  <c r="P192" i="16"/>
  <c r="P191" i="16"/>
  <c r="P190" i="16"/>
  <c r="P189" i="16"/>
  <c r="P188" i="16"/>
  <c r="P187" i="16"/>
  <c r="P186" i="16"/>
  <c r="P185" i="16"/>
  <c r="P184" i="16"/>
  <c r="P183" i="16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2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X939" i="15"/>
  <c r="W939" i="15"/>
  <c r="V939" i="15"/>
  <c r="U939" i="15"/>
  <c r="P939" i="15"/>
  <c r="O939" i="15"/>
  <c r="H939" i="15"/>
  <c r="Z11" i="13" l="1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104" i="13"/>
  <c r="Z105" i="13"/>
  <c r="Z106" i="13"/>
  <c r="Z107" i="13"/>
  <c r="Z108" i="13"/>
  <c r="Z109" i="13"/>
  <c r="Z110" i="13"/>
  <c r="Z111" i="13"/>
  <c r="Z112" i="13"/>
  <c r="Z113" i="13"/>
  <c r="Z114" i="13"/>
  <c r="Z115" i="13"/>
  <c r="Z116" i="13"/>
  <c r="Z117" i="13"/>
  <c r="Z118" i="13"/>
  <c r="Z119" i="13"/>
  <c r="Z120" i="13"/>
  <c r="Z121" i="13"/>
  <c r="Z122" i="13"/>
  <c r="Z123" i="13"/>
  <c r="Z124" i="13"/>
  <c r="Z125" i="13"/>
  <c r="Z126" i="13"/>
  <c r="Z127" i="13"/>
  <c r="Z128" i="13"/>
  <c r="Z129" i="13"/>
  <c r="Z130" i="13"/>
  <c r="Z131" i="13"/>
  <c r="Z132" i="13"/>
  <c r="Z133" i="13"/>
  <c r="Z134" i="13"/>
  <c r="Z135" i="13"/>
  <c r="Z136" i="13"/>
  <c r="Z137" i="13"/>
  <c r="Z138" i="13"/>
  <c r="Z139" i="13"/>
  <c r="Z140" i="13"/>
  <c r="Z141" i="13"/>
  <c r="Z142" i="13"/>
  <c r="Z143" i="13"/>
  <c r="Z144" i="13"/>
  <c r="Z145" i="13"/>
  <c r="Z146" i="13"/>
  <c r="Z147" i="13"/>
  <c r="Z148" i="13"/>
  <c r="Z149" i="13"/>
  <c r="Z150" i="13"/>
  <c r="Z151" i="13"/>
  <c r="Z152" i="13"/>
  <c r="Z153" i="13"/>
  <c r="Z154" i="13"/>
  <c r="Z155" i="13"/>
  <c r="Z156" i="13"/>
  <c r="Z157" i="13"/>
  <c r="Z158" i="13"/>
  <c r="Z159" i="13"/>
  <c r="Z160" i="13"/>
  <c r="Z161" i="13"/>
  <c r="Z162" i="13"/>
  <c r="Z163" i="13"/>
  <c r="Z164" i="13"/>
  <c r="Z165" i="13"/>
  <c r="Z166" i="13"/>
  <c r="Z167" i="13"/>
  <c r="Z168" i="13"/>
  <c r="Z169" i="13"/>
  <c r="Z170" i="13"/>
  <c r="Z171" i="13"/>
  <c r="Z172" i="13"/>
  <c r="Z173" i="13"/>
  <c r="Z174" i="13"/>
  <c r="Z175" i="13"/>
  <c r="Z176" i="13"/>
  <c r="Z177" i="13"/>
  <c r="Z178" i="13"/>
  <c r="Z179" i="13"/>
  <c r="Z180" i="13"/>
  <c r="Z181" i="13"/>
  <c r="Z182" i="13"/>
  <c r="Z183" i="13"/>
  <c r="Z184" i="13"/>
  <c r="Z185" i="13"/>
  <c r="Z186" i="13"/>
  <c r="Z187" i="13"/>
  <c r="Z188" i="13"/>
  <c r="Z189" i="13"/>
  <c r="Z190" i="13"/>
  <c r="Z191" i="13"/>
  <c r="Z192" i="13"/>
  <c r="Z193" i="13"/>
  <c r="Z194" i="13"/>
  <c r="Z195" i="13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Z208" i="13"/>
  <c r="Z209" i="13"/>
  <c r="Z210" i="13"/>
  <c r="Z211" i="13"/>
  <c r="Z212" i="13"/>
  <c r="Z213" i="13"/>
  <c r="Z214" i="13"/>
  <c r="Z215" i="13"/>
  <c r="Z216" i="13"/>
  <c r="Z217" i="13"/>
  <c r="Z218" i="13"/>
  <c r="Z219" i="13"/>
  <c r="Z220" i="13"/>
  <c r="Z221" i="13"/>
  <c r="Z222" i="13"/>
  <c r="Z223" i="13"/>
  <c r="Z224" i="13"/>
  <c r="Z225" i="13"/>
  <c r="Z226" i="13"/>
  <c r="Z227" i="13"/>
  <c r="Z228" i="13"/>
  <c r="Z229" i="13"/>
  <c r="Z230" i="13"/>
  <c r="Z231" i="13"/>
  <c r="Z232" i="13"/>
  <c r="Z233" i="13"/>
  <c r="Z234" i="13"/>
  <c r="Z235" i="13"/>
  <c r="Z236" i="13"/>
  <c r="Z237" i="13"/>
  <c r="Z238" i="13"/>
  <c r="Z239" i="13"/>
  <c r="Z240" i="13"/>
  <c r="Z241" i="13"/>
  <c r="Z242" i="13"/>
  <c r="Z243" i="13"/>
  <c r="Z244" i="13"/>
  <c r="Z245" i="13"/>
  <c r="Z246" i="13"/>
  <c r="Z247" i="13"/>
  <c r="Z248" i="13"/>
  <c r="Z249" i="13"/>
  <c r="Z250" i="13"/>
  <c r="Z251" i="13"/>
  <c r="Z252" i="13"/>
  <c r="Z253" i="13"/>
  <c r="Z254" i="13"/>
  <c r="Z255" i="13"/>
  <c r="Z256" i="13"/>
  <c r="Z257" i="13"/>
  <c r="Z258" i="13"/>
  <c r="Z259" i="13"/>
  <c r="Z260" i="13"/>
  <c r="Z261" i="13"/>
  <c r="Z262" i="13"/>
  <c r="Z263" i="13"/>
  <c r="Z264" i="13"/>
  <c r="Z265" i="13"/>
  <c r="Z266" i="13"/>
  <c r="Z267" i="13"/>
  <c r="Z268" i="13"/>
  <c r="Z269" i="13"/>
  <c r="Z270" i="13"/>
  <c r="Z271" i="13"/>
  <c r="Z272" i="13"/>
  <c r="Z273" i="13"/>
  <c r="Z274" i="13"/>
  <c r="Z275" i="13"/>
  <c r="Z276" i="13"/>
  <c r="Z277" i="13"/>
  <c r="Z278" i="13"/>
  <c r="Z279" i="13"/>
  <c r="Z280" i="13"/>
  <c r="Z281" i="13"/>
  <c r="Z282" i="13"/>
  <c r="Z283" i="13"/>
  <c r="Z284" i="13"/>
  <c r="Z285" i="13"/>
  <c r="Z286" i="13"/>
  <c r="Z287" i="13"/>
  <c r="Z288" i="13"/>
  <c r="Z289" i="13"/>
  <c r="Z290" i="13"/>
  <c r="Z291" i="13"/>
  <c r="Z292" i="13"/>
  <c r="Z293" i="13"/>
  <c r="Z294" i="13"/>
  <c r="Z295" i="13"/>
  <c r="Z296" i="13"/>
  <c r="Z297" i="13"/>
  <c r="Z298" i="13"/>
  <c r="Z299" i="13"/>
  <c r="Z300" i="13"/>
  <c r="Z301" i="13"/>
  <c r="Z302" i="13"/>
  <c r="Z303" i="13"/>
  <c r="Z304" i="13"/>
  <c r="Z305" i="13"/>
  <c r="Z306" i="13"/>
  <c r="Z307" i="13"/>
  <c r="Z308" i="13"/>
  <c r="Z309" i="13"/>
  <c r="Z310" i="13"/>
  <c r="Z311" i="13"/>
  <c r="Z312" i="13"/>
  <c r="Z313" i="13"/>
  <c r="Z314" i="13"/>
  <c r="Z315" i="13"/>
  <c r="Z316" i="13"/>
  <c r="Z317" i="13"/>
  <c r="Z318" i="13"/>
  <c r="Z319" i="13"/>
  <c r="Z320" i="13"/>
  <c r="Z321" i="13"/>
  <c r="Z322" i="13"/>
  <c r="Z323" i="13"/>
  <c r="Z324" i="13"/>
  <c r="Z325" i="13"/>
  <c r="Z326" i="13"/>
  <c r="Z327" i="13"/>
  <c r="Z328" i="13"/>
  <c r="Z329" i="13"/>
  <c r="Z330" i="13"/>
  <c r="Z331" i="13"/>
  <c r="Z332" i="13"/>
  <c r="Z333" i="13"/>
  <c r="Z334" i="13"/>
  <c r="Z335" i="13"/>
  <c r="Z336" i="13"/>
  <c r="Z337" i="13"/>
  <c r="Z338" i="13"/>
  <c r="Z339" i="13"/>
  <c r="Z340" i="13"/>
  <c r="Z341" i="13"/>
  <c r="Z342" i="13"/>
  <c r="Z343" i="13"/>
  <c r="Z344" i="13"/>
  <c r="Z345" i="13"/>
  <c r="Z346" i="13"/>
  <c r="Z347" i="13"/>
  <c r="Z348" i="13"/>
  <c r="Z349" i="13"/>
  <c r="Z350" i="13"/>
  <c r="Z351" i="13"/>
  <c r="Z352" i="13"/>
  <c r="Z353" i="13"/>
  <c r="Z354" i="13"/>
  <c r="Z355" i="13"/>
  <c r="Z356" i="13"/>
  <c r="Z357" i="13"/>
  <c r="Z358" i="13"/>
  <c r="Z359" i="13"/>
  <c r="Z360" i="13"/>
  <c r="Z361" i="13"/>
  <c r="Z362" i="13"/>
  <c r="Z363" i="13"/>
  <c r="Z364" i="13"/>
  <c r="Z365" i="13"/>
  <c r="Z366" i="13"/>
  <c r="Z367" i="13"/>
  <c r="Z368" i="13"/>
  <c r="Z369" i="13"/>
  <c r="Z370" i="13"/>
  <c r="Z371" i="13"/>
  <c r="Z372" i="13"/>
  <c r="Z373" i="13"/>
  <c r="Z374" i="13"/>
  <c r="Z375" i="13"/>
  <c r="Z376" i="13"/>
  <c r="Z377" i="13"/>
  <c r="Z378" i="13"/>
  <c r="Z379" i="13"/>
  <c r="Z380" i="13"/>
  <c r="Z381" i="13"/>
  <c r="Z382" i="13"/>
  <c r="Z383" i="13"/>
  <c r="Z384" i="13"/>
  <c r="Z385" i="13"/>
  <c r="Z386" i="13"/>
  <c r="Z387" i="13"/>
  <c r="Z388" i="13"/>
  <c r="Z389" i="13"/>
  <c r="Z390" i="13"/>
  <c r="Z391" i="13"/>
  <c r="Z392" i="13"/>
  <c r="Z393" i="13"/>
  <c r="Z394" i="13"/>
  <c r="Z395" i="13"/>
  <c r="Z396" i="13"/>
  <c r="Z397" i="13"/>
  <c r="Z398" i="13"/>
  <c r="Z399" i="13"/>
  <c r="Z400" i="13"/>
  <c r="Z401" i="13"/>
  <c r="Z402" i="13"/>
  <c r="Z403" i="13"/>
  <c r="Z404" i="13"/>
  <c r="Z405" i="13"/>
  <c r="Z406" i="13"/>
  <c r="Z407" i="13"/>
  <c r="Z408" i="13"/>
  <c r="Z409" i="13"/>
  <c r="Z410" i="13"/>
  <c r="Z411" i="13"/>
  <c r="Z412" i="13"/>
  <c r="Z413" i="13"/>
  <c r="Z414" i="13"/>
  <c r="Z415" i="13"/>
  <c r="Z416" i="13"/>
  <c r="Z417" i="13"/>
  <c r="Z418" i="13"/>
  <c r="Z419" i="13"/>
  <c r="Z420" i="13"/>
  <c r="Z421" i="13"/>
  <c r="Z422" i="13"/>
  <c r="Z423" i="13"/>
  <c r="Z424" i="13"/>
  <c r="Z425" i="13"/>
  <c r="Z426" i="13"/>
  <c r="Z427" i="13"/>
  <c r="Z428" i="13"/>
  <c r="Z429" i="13"/>
  <c r="Z430" i="13"/>
  <c r="Z431" i="13"/>
  <c r="Z432" i="13"/>
  <c r="Z433" i="13"/>
  <c r="Z434" i="13"/>
  <c r="Z435" i="13"/>
  <c r="Z436" i="13"/>
  <c r="Z437" i="13"/>
  <c r="Z438" i="13"/>
  <c r="Z439" i="13"/>
  <c r="Z440" i="13"/>
  <c r="Z441" i="13"/>
  <c r="Z442" i="13"/>
  <c r="Z443" i="13"/>
  <c r="Z444" i="13"/>
  <c r="Z445" i="13"/>
  <c r="Z446" i="13"/>
  <c r="Z447" i="13"/>
  <c r="Z448" i="13"/>
  <c r="Z449" i="13"/>
  <c r="Z450" i="13"/>
  <c r="Z451" i="13"/>
  <c r="Z452" i="13"/>
  <c r="Z453" i="13"/>
  <c r="Z454" i="13"/>
  <c r="Z455" i="13"/>
  <c r="Z456" i="13"/>
  <c r="Z457" i="13"/>
  <c r="Z458" i="13"/>
  <c r="Z459" i="13"/>
  <c r="Z460" i="13"/>
  <c r="Z461" i="13"/>
  <c r="Z462" i="13"/>
  <c r="Z463" i="13"/>
  <c r="Z464" i="13"/>
  <c r="Z465" i="13"/>
  <c r="Z466" i="13"/>
  <c r="Z467" i="13"/>
  <c r="Z468" i="13"/>
  <c r="Z469" i="13"/>
  <c r="Z470" i="13"/>
  <c r="Z471" i="13"/>
  <c r="Z472" i="13"/>
  <c r="Z473" i="13"/>
  <c r="Z474" i="13"/>
  <c r="Z475" i="13"/>
  <c r="Z476" i="13"/>
  <c r="Z477" i="13"/>
  <c r="Z478" i="13"/>
  <c r="Z479" i="13"/>
  <c r="Z480" i="13"/>
  <c r="Z481" i="13"/>
  <c r="Z482" i="13"/>
  <c r="Z483" i="13"/>
  <c r="Z484" i="13"/>
  <c r="Z485" i="13"/>
  <c r="Z486" i="13"/>
  <c r="Z487" i="13"/>
  <c r="Z488" i="13"/>
  <c r="Z489" i="13"/>
  <c r="Z490" i="13"/>
  <c r="Z491" i="13"/>
  <c r="Z492" i="13"/>
  <c r="Z493" i="13"/>
  <c r="Z494" i="13"/>
  <c r="Z495" i="13"/>
  <c r="Z496" i="13"/>
  <c r="Z497" i="13"/>
  <c r="Z498" i="13"/>
  <c r="Z499" i="13"/>
  <c r="Z500" i="13"/>
  <c r="Z501" i="13"/>
  <c r="Z502" i="13"/>
  <c r="Z503" i="13"/>
  <c r="Z504" i="13"/>
  <c r="Z505" i="13"/>
  <c r="Z506" i="13"/>
  <c r="Z507" i="13"/>
  <c r="Z508" i="13"/>
  <c r="Z509" i="13"/>
  <c r="Z510" i="13"/>
  <c r="Z511" i="13"/>
  <c r="Z512" i="13"/>
  <c r="Z513" i="13"/>
  <c r="Z514" i="13"/>
  <c r="Z515" i="13"/>
  <c r="Z516" i="13"/>
  <c r="Z517" i="13"/>
  <c r="Z518" i="13"/>
  <c r="Z519" i="13"/>
  <c r="Z520" i="13"/>
  <c r="Z521" i="13"/>
  <c r="Z522" i="13"/>
  <c r="Z523" i="13"/>
  <c r="Z524" i="13"/>
  <c r="Z525" i="13"/>
  <c r="Z526" i="13"/>
  <c r="Z527" i="13"/>
  <c r="Z528" i="13"/>
  <c r="Z529" i="13"/>
  <c r="Z530" i="13"/>
  <c r="Z531" i="13"/>
  <c r="Z532" i="13"/>
  <c r="Z533" i="13"/>
  <c r="Z534" i="13"/>
  <c r="Z535" i="13"/>
  <c r="Z536" i="13"/>
  <c r="Z537" i="13"/>
  <c r="Z538" i="13"/>
  <c r="Z539" i="13"/>
  <c r="Z540" i="13"/>
  <c r="Z541" i="13"/>
  <c r="Z542" i="13"/>
  <c r="Z543" i="13"/>
  <c r="Z544" i="13"/>
  <c r="Z545" i="13"/>
  <c r="Z546" i="13"/>
  <c r="Z547" i="13"/>
  <c r="Z548" i="13"/>
  <c r="Z549" i="13"/>
  <c r="Z550" i="13"/>
  <c r="Z551" i="13"/>
  <c r="Z552" i="13"/>
  <c r="Z553" i="13"/>
  <c r="Z554" i="13"/>
  <c r="Z555" i="13"/>
  <c r="Z556" i="13"/>
  <c r="Z557" i="13"/>
  <c r="Z558" i="13"/>
  <c r="Z559" i="13"/>
  <c r="Z560" i="13"/>
  <c r="Z561" i="13"/>
  <c r="Z562" i="13"/>
  <c r="Z563" i="13"/>
  <c r="Z564" i="13"/>
  <c r="Z565" i="13"/>
  <c r="Z566" i="13"/>
  <c r="Z567" i="13"/>
  <c r="Z568" i="13"/>
  <c r="Z569" i="13"/>
  <c r="Z570" i="13"/>
  <c r="Z571" i="13"/>
  <c r="Z572" i="13"/>
  <c r="Z573" i="13"/>
  <c r="Z574" i="13"/>
  <c r="Z575" i="13"/>
  <c r="Z576" i="13"/>
  <c r="Z577" i="13"/>
  <c r="Z578" i="13"/>
  <c r="Z579" i="13"/>
  <c r="Z580" i="13"/>
  <c r="Z581" i="13"/>
  <c r="Z582" i="13"/>
  <c r="Z583" i="13"/>
  <c r="Z584" i="13"/>
  <c r="Z585" i="13"/>
  <c r="Z586" i="13"/>
  <c r="Z587" i="13"/>
  <c r="Z588" i="13"/>
  <c r="Z589" i="13"/>
  <c r="Z590" i="13"/>
  <c r="Z591" i="13"/>
  <c r="Z592" i="13"/>
  <c r="Z593" i="13"/>
  <c r="Z594" i="13"/>
  <c r="Z595" i="13"/>
  <c r="Z596" i="13"/>
  <c r="Z597" i="13"/>
  <c r="Z598" i="13"/>
  <c r="Z599" i="13"/>
  <c r="Z600" i="13"/>
  <c r="Z601" i="13"/>
  <c r="Z602" i="13"/>
  <c r="Z603" i="13"/>
  <c r="Z604" i="13"/>
  <c r="Z605" i="13"/>
  <c r="Z606" i="13"/>
  <c r="Z607" i="13"/>
  <c r="Z608" i="13"/>
  <c r="Z609" i="13"/>
  <c r="Z610" i="13"/>
  <c r="Z611" i="13"/>
  <c r="Z612" i="13"/>
  <c r="Z613" i="13"/>
  <c r="Z614" i="13"/>
  <c r="Z615" i="13"/>
  <c r="Z616" i="13"/>
  <c r="Z617" i="13"/>
  <c r="Z618" i="13"/>
  <c r="Z619" i="13"/>
  <c r="Z620" i="13"/>
  <c r="Z621" i="13"/>
  <c r="Z622" i="13"/>
  <c r="Z623" i="13"/>
  <c r="Z624" i="13"/>
  <c r="Z625" i="13"/>
  <c r="Z626" i="13"/>
  <c r="Z627" i="13"/>
  <c r="Z628" i="13"/>
  <c r="Z629" i="13"/>
  <c r="Z630" i="13"/>
  <c r="Z631" i="13"/>
  <c r="Z632" i="13"/>
  <c r="Z633" i="13"/>
  <c r="Z634" i="13"/>
  <c r="Z635" i="13"/>
  <c r="Z636" i="13"/>
  <c r="Z637" i="13"/>
  <c r="Z638" i="13"/>
  <c r="Z639" i="13"/>
  <c r="Z640" i="13"/>
  <c r="Z641" i="13"/>
  <c r="Z642" i="13"/>
  <c r="Z643" i="13"/>
  <c r="Z644" i="13"/>
  <c r="Z645" i="13"/>
  <c r="Z646" i="13"/>
  <c r="Z647" i="13"/>
  <c r="Z648" i="13"/>
  <c r="Z649" i="13"/>
  <c r="Z650" i="13"/>
  <c r="Z651" i="13"/>
  <c r="Z652" i="13"/>
  <c r="Z653" i="13"/>
  <c r="Z654" i="13"/>
  <c r="Z655" i="13"/>
  <c r="Z656" i="13"/>
  <c r="Z657" i="13"/>
  <c r="Z658" i="13"/>
  <c r="Z659" i="13"/>
  <c r="Z660" i="13"/>
  <c r="Z661" i="13"/>
  <c r="Z662" i="13"/>
  <c r="Z663" i="13"/>
  <c r="Z664" i="13"/>
  <c r="Z665" i="13"/>
  <c r="Z666" i="13"/>
  <c r="Z667" i="13"/>
  <c r="Z668" i="13"/>
  <c r="Z669" i="13"/>
  <c r="Z670" i="13"/>
  <c r="Z671" i="13"/>
  <c r="Z672" i="13"/>
  <c r="Z673" i="13"/>
  <c r="Z674" i="13"/>
  <c r="Z675" i="13"/>
  <c r="Z676" i="13"/>
  <c r="Z677" i="13"/>
  <c r="Z678" i="13"/>
  <c r="Z679" i="13"/>
  <c r="Z680" i="13"/>
  <c r="Z681" i="13"/>
  <c r="Z682" i="13"/>
  <c r="Z683" i="13"/>
  <c r="Z684" i="13"/>
  <c r="Z685" i="13"/>
  <c r="Z686" i="13"/>
  <c r="Z687" i="13"/>
  <c r="Z688" i="13"/>
  <c r="Z689" i="13"/>
  <c r="Z690" i="13"/>
  <c r="Z691" i="13"/>
  <c r="Z692" i="13"/>
  <c r="Z693" i="13"/>
  <c r="Z694" i="13"/>
  <c r="Z695" i="13"/>
  <c r="Z696" i="13"/>
  <c r="Z697" i="13"/>
  <c r="Z698" i="13"/>
  <c r="Z699" i="13"/>
  <c r="Z700" i="13"/>
  <c r="Z701" i="13"/>
  <c r="Z702" i="13"/>
  <c r="Z703" i="13"/>
  <c r="Z704" i="13"/>
  <c r="Z705" i="13"/>
  <c r="Z706" i="13"/>
  <c r="Z707" i="13"/>
  <c r="Z708" i="13"/>
  <c r="Z709" i="13"/>
  <c r="Z710" i="13"/>
  <c r="Z711" i="13"/>
  <c r="Z712" i="13"/>
  <c r="Z713" i="13"/>
  <c r="Z714" i="13"/>
  <c r="Z715" i="13"/>
  <c r="Z716" i="13"/>
  <c r="Z717" i="13"/>
  <c r="Z718" i="13"/>
  <c r="Z719" i="13"/>
  <c r="Z720" i="13"/>
  <c r="Z721" i="13"/>
  <c r="Z722" i="13"/>
  <c r="Z723" i="13"/>
  <c r="Z724" i="13"/>
  <c r="Z725" i="13"/>
  <c r="Z726" i="13"/>
  <c r="Z727" i="13"/>
  <c r="Z728" i="13"/>
  <c r="Z729" i="13"/>
  <c r="Z730" i="13"/>
  <c r="Z731" i="13"/>
  <c r="Z732" i="13"/>
  <c r="Z733" i="13"/>
  <c r="Z734" i="13"/>
  <c r="Z735" i="13"/>
  <c r="Z736" i="13"/>
  <c r="Z737" i="13"/>
  <c r="Z738" i="13"/>
  <c r="Z739" i="13"/>
  <c r="Z740" i="13"/>
  <c r="Z741" i="13"/>
  <c r="Z742" i="13"/>
  <c r="Z743" i="13"/>
  <c r="Z744" i="13"/>
  <c r="Z745" i="13"/>
  <c r="Z746" i="13"/>
  <c r="Z747" i="13"/>
  <c r="Z748" i="13"/>
  <c r="Z749" i="13"/>
  <c r="Z750" i="13"/>
  <c r="Z751" i="13"/>
  <c r="Z752" i="13"/>
  <c r="Z753" i="13"/>
  <c r="Z754" i="13"/>
  <c r="Z755" i="13"/>
  <c r="Z756" i="13"/>
  <c r="Z757" i="13"/>
  <c r="Z758" i="13"/>
  <c r="Z759" i="13"/>
  <c r="Z760" i="13"/>
  <c r="Z761" i="13"/>
  <c r="Z762" i="13"/>
  <c r="Z763" i="13"/>
  <c r="Z764" i="13"/>
  <c r="Z765" i="13"/>
  <c r="Z766" i="13"/>
  <c r="Z767" i="13"/>
  <c r="Z768" i="13"/>
  <c r="Z769" i="13"/>
  <c r="Z770" i="13"/>
  <c r="Z771" i="13"/>
  <c r="Z772" i="13"/>
  <c r="Z773" i="13"/>
  <c r="Z774" i="13"/>
  <c r="Z775" i="13"/>
  <c r="Z776" i="13"/>
  <c r="Z777" i="13"/>
  <c r="Z778" i="13"/>
  <c r="Z779" i="13"/>
  <c r="Z780" i="13"/>
  <c r="Z781" i="13"/>
  <c r="Z782" i="13"/>
  <c r="Z783" i="13"/>
  <c r="Z784" i="13"/>
  <c r="Z785" i="13"/>
  <c r="Z786" i="13"/>
  <c r="Z787" i="13"/>
  <c r="Z788" i="13"/>
  <c r="Z789" i="13"/>
  <c r="Z790" i="13"/>
  <c r="Z791" i="13"/>
  <c r="Z792" i="13"/>
  <c r="Z793" i="13"/>
  <c r="Z794" i="13"/>
  <c r="Z795" i="13"/>
  <c r="Z796" i="13"/>
  <c r="Z797" i="13"/>
  <c r="Z798" i="13"/>
  <c r="Z799" i="13"/>
  <c r="Z800" i="13"/>
  <c r="Z801" i="13"/>
  <c r="Z802" i="13"/>
  <c r="Z803" i="13"/>
  <c r="Z804" i="13"/>
  <c r="Z805" i="13"/>
  <c r="Z806" i="13"/>
  <c r="Z807" i="13"/>
  <c r="Z808" i="13"/>
  <c r="Z809" i="13"/>
  <c r="Z810" i="13"/>
  <c r="Z811" i="13"/>
  <c r="Z812" i="13"/>
  <c r="Z813" i="13"/>
  <c r="Z814" i="13"/>
  <c r="Z815" i="13"/>
  <c r="Z816" i="13"/>
  <c r="Z817" i="13"/>
  <c r="Z818" i="13"/>
  <c r="Z819" i="13"/>
  <c r="Z820" i="13"/>
  <c r="Z821" i="13"/>
  <c r="Z822" i="13"/>
  <c r="Z823" i="13"/>
  <c r="Z824" i="13"/>
  <c r="Z825" i="13"/>
  <c r="Z826" i="13"/>
  <c r="Z827" i="13"/>
  <c r="Z828" i="13"/>
  <c r="Z829" i="13"/>
  <c r="Z830" i="13"/>
  <c r="Z831" i="13"/>
  <c r="Z832" i="13"/>
  <c r="Z833" i="13"/>
  <c r="Z834" i="13"/>
  <c r="Z835" i="13"/>
  <c r="Z836" i="13"/>
  <c r="Z837" i="13"/>
  <c r="Z838" i="13"/>
  <c r="Z839" i="13"/>
  <c r="Z10" i="13"/>
  <c r="P840" i="13" l="1"/>
  <c r="O840" i="13"/>
  <c r="X840" i="13"/>
  <c r="W840" i="13"/>
  <c r="V840" i="13"/>
  <c r="U840" i="13"/>
  <c r="Y840" i="13"/>
  <c r="H840" i="13"/>
  <c r="P11" i="11" l="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15" i="11"/>
  <c r="P816" i="11"/>
  <c r="P817" i="11"/>
  <c r="P804" i="11"/>
  <c r="P805" i="11"/>
  <c r="P806" i="11"/>
  <c r="P807" i="11"/>
  <c r="P808" i="11"/>
  <c r="P809" i="11"/>
  <c r="P810" i="11"/>
  <c r="P811" i="11"/>
  <c r="P812" i="11"/>
  <c r="P813" i="11"/>
  <c r="P814" i="11"/>
  <c r="P10" i="11"/>
  <c r="J818" i="11"/>
  <c r="I818" i="11"/>
  <c r="H818" i="11"/>
  <c r="Y939" i="15"/>
</calcChain>
</file>

<file path=xl/sharedStrings.xml><?xml version="1.0" encoding="utf-8"?>
<sst xmlns="http://schemas.openxmlformats.org/spreadsheetml/2006/main" count="31420" uniqueCount="419">
  <si>
    <t>Cha Lea</t>
  </si>
  <si>
    <t>Campus Lea</t>
  </si>
  <si>
    <t>Send Lea</t>
  </si>
  <si>
    <t>FTE</t>
  </si>
  <si>
    <t>Foundation
Base 
Rate</t>
  </si>
  <si>
    <t>Above Foundation Spending Rate</t>
  </si>
  <si>
    <t>Facilities
Aid
Rate</t>
  </si>
  <si>
    <t>Trans-
porta-
tion Rate</t>
  </si>
  <si>
    <t>ALMA DEL MAR</t>
  </si>
  <si>
    <t>NEW BEDFORD</t>
  </si>
  <si>
    <t>EXCEL ACADEMY</t>
  </si>
  <si>
    <t>BOSTON</t>
  </si>
  <si>
    <t>BROCKTON</t>
  </si>
  <si>
    <t>CHELSEA</t>
  </si>
  <si>
    <t>EVERETT</t>
  </si>
  <si>
    <t>LEXINGTON</t>
  </si>
  <si>
    <t>LYNN</t>
  </si>
  <si>
    <t>MALDEN</t>
  </si>
  <si>
    <t>REVERE</t>
  </si>
  <si>
    <t>SAUGUS</t>
  </si>
  <si>
    <t>WALTHAM</t>
  </si>
  <si>
    <t>WINTHROP</t>
  </si>
  <si>
    <t>ACADEMY OF THE PACIFIC RIM</t>
  </si>
  <si>
    <t>DEDHAM</t>
  </si>
  <si>
    <t>MILTON</t>
  </si>
  <si>
    <t>NEWTON</t>
  </si>
  <si>
    <t>NORWOOD</t>
  </si>
  <si>
    <t>RANDOLPH</t>
  </si>
  <si>
    <t>STOUGHTON</t>
  </si>
  <si>
    <t>WATERTOWN</t>
  </si>
  <si>
    <t>WEYMOUTH</t>
  </si>
  <si>
    <t>FOUR RIVERS</t>
  </si>
  <si>
    <t>GREENFIELD</t>
  </si>
  <si>
    <t>BELCHERTOWN</t>
  </si>
  <si>
    <t>ERVING</t>
  </si>
  <si>
    <t>HADLEY</t>
  </si>
  <si>
    <t>ROWE</t>
  </si>
  <si>
    <t>FRONTIER</t>
  </si>
  <si>
    <t>GILL MONTAGUE</t>
  </si>
  <si>
    <t>HAMPSHIRE</t>
  </si>
  <si>
    <t>MOHAWK TRAIL</t>
  </si>
  <si>
    <t>PIONEER</t>
  </si>
  <si>
    <t>RALPH C MAHAR</t>
  </si>
  <si>
    <t>BERKSHIRE ARTS AND TECHNOLOGY</t>
  </si>
  <si>
    <t>ADAMS CHESHIRE</t>
  </si>
  <si>
    <t>CLARKSBURG</t>
  </si>
  <si>
    <t>FLORIDA</t>
  </si>
  <si>
    <t>LANESBOROUGH</t>
  </si>
  <si>
    <t>NORTH ADAMS</t>
  </si>
  <si>
    <t>PITTSFIELD</t>
  </si>
  <si>
    <t>SAVOY</t>
  </si>
  <si>
    <t>WILLIAMSTOWN</t>
  </si>
  <si>
    <t>CENTRAL BERKSHIRE</t>
  </si>
  <si>
    <t>GATEWAY</t>
  </si>
  <si>
    <t>MOUNT GREYLOCK</t>
  </si>
  <si>
    <t>BOSTON PREPARATORY</t>
  </si>
  <si>
    <t>BRIDGE BOSTON</t>
  </si>
  <si>
    <t>ABINGTON</t>
  </si>
  <si>
    <t>FRAMINGHAM</t>
  </si>
  <si>
    <t>HOLBROOK</t>
  </si>
  <si>
    <t>SOMERVILLE</t>
  </si>
  <si>
    <t>CHRISTA MCAULIFFE</t>
  </si>
  <si>
    <t>ASHLAND</t>
  </si>
  <si>
    <t>HOLLISTON</t>
  </si>
  <si>
    <t>HOPKINTON</t>
  </si>
  <si>
    <t>MARLBOROUGH</t>
  </si>
  <si>
    <t>NATICK</t>
  </si>
  <si>
    <t>SOUTHBOROUGH</t>
  </si>
  <si>
    <t>SUDBURY</t>
  </si>
  <si>
    <t>UXBRIDGE</t>
  </si>
  <si>
    <t>MENDON UPTON</t>
  </si>
  <si>
    <t>HELEN Y. DAVIS LEADERSHIP ACADEMY</t>
  </si>
  <si>
    <t>BENJAMIN BANNEKER</t>
  </si>
  <si>
    <t>CAMBRIDGE</t>
  </si>
  <si>
    <t>ARLINGTON</t>
  </si>
  <si>
    <t>BELMONT</t>
  </si>
  <si>
    <t>BILLERICA</t>
  </si>
  <si>
    <t>LAWRENCE</t>
  </si>
  <si>
    <t>MEDFORD</t>
  </si>
  <si>
    <t>METHUEN</t>
  </si>
  <si>
    <t>QUINCY</t>
  </si>
  <si>
    <t>WINCHESTER</t>
  </si>
  <si>
    <t>WOBURN</t>
  </si>
  <si>
    <t>AYER SHIRLEY</t>
  </si>
  <si>
    <t>COMMUNITY DAY - GATEWAY</t>
  </si>
  <si>
    <t>ANDOVER</t>
  </si>
  <si>
    <t>DRACUT</t>
  </si>
  <si>
    <t>NORTH ANDOVER</t>
  </si>
  <si>
    <t>BRAINTREE</t>
  </si>
  <si>
    <t>BROOKLINE</t>
  </si>
  <si>
    <t>CANTON</t>
  </si>
  <si>
    <t>EASTON</t>
  </si>
  <si>
    <t>BRIDGEWATER RAYNHAM</t>
  </si>
  <si>
    <t>KIPP ACADEMY LYNN</t>
  </si>
  <si>
    <t>BEVERLY</t>
  </si>
  <si>
    <t>LYNNFIELD</t>
  </si>
  <si>
    <t>MARBLEHEAD</t>
  </si>
  <si>
    <t>PEABODY</t>
  </si>
  <si>
    <t>SALEM</t>
  </si>
  <si>
    <t>SWAMPSCOTT</t>
  </si>
  <si>
    <t>WORCESTER</t>
  </si>
  <si>
    <t>ADVANCED MATH AND SCIENCE ACADEMY</t>
  </si>
  <si>
    <t>CLINTON</t>
  </si>
  <si>
    <t>FRANKLIN</t>
  </si>
  <si>
    <t>GRAFTON</t>
  </si>
  <si>
    <t>HARVARD</t>
  </si>
  <si>
    <t>HUDSON</t>
  </si>
  <si>
    <t>LEOMINSTER</t>
  </si>
  <si>
    <t>LITTLETON</t>
  </si>
  <si>
    <t>MAYNARD</t>
  </si>
  <si>
    <t>MEDWAY</t>
  </si>
  <si>
    <t>SHREWSBURY</t>
  </si>
  <si>
    <t>WESTBOROUGH</t>
  </si>
  <si>
    <t>WEST BOYLSTON</t>
  </si>
  <si>
    <t>WESTFORD</t>
  </si>
  <si>
    <t>BERLIN BOYLSTON</t>
  </si>
  <si>
    <t>LINCOLN SUDBURY</t>
  </si>
  <si>
    <t>NASHOBA</t>
  </si>
  <si>
    <t>NORTHBORO SOUTHBORO</t>
  </si>
  <si>
    <t>NORTH MIDDLESEX</t>
  </si>
  <si>
    <t>WACHUSETT</t>
  </si>
  <si>
    <t>COMMUNITY DAY - R. KINGMAN WEBSTER</t>
  </si>
  <si>
    <t>HAVERHILL</t>
  </si>
  <si>
    <t>CAPE COD LIGHTHOUSE</t>
  </si>
  <si>
    <t>MONOMOY</t>
  </si>
  <si>
    <t>BARNSTABLE</t>
  </si>
  <si>
    <t>BOURNE</t>
  </si>
  <si>
    <t>SANDWICH</t>
  </si>
  <si>
    <t>TRURO</t>
  </si>
  <si>
    <t>DENNIS YARMOUTH</t>
  </si>
  <si>
    <t>NAUSET</t>
  </si>
  <si>
    <t>INNOVATION ACADEMY</t>
  </si>
  <si>
    <t>TYNGSBOROUGH</t>
  </si>
  <si>
    <t>CHELMSFORD</t>
  </si>
  <si>
    <t>LOWELL</t>
  </si>
  <si>
    <t>TEWKSBURY</t>
  </si>
  <si>
    <t>ACTON BOXBOROUGH</t>
  </si>
  <si>
    <t>GROTON DUNSTABLE</t>
  </si>
  <si>
    <t>COMMUNITY CS OF CAMBRIDGE</t>
  </si>
  <si>
    <t>NEEDHAM</t>
  </si>
  <si>
    <t>STONEHAM</t>
  </si>
  <si>
    <t>CITY ON A HILL - CIRCUIT ST</t>
  </si>
  <si>
    <t>CODMAN ACADEMY</t>
  </si>
  <si>
    <t>CONSERVATORY LAB</t>
  </si>
  <si>
    <t>COMMUNITY DAY - PROSPECT</t>
  </si>
  <si>
    <t>SABIS INTERNATIONAL</t>
  </si>
  <si>
    <t>SPRINGFIELD</t>
  </si>
  <si>
    <t>AGAWAM</t>
  </si>
  <si>
    <t>CHICOPEE</t>
  </si>
  <si>
    <t>EAST LONGMEADOW</t>
  </si>
  <si>
    <t>LONGMEADOW</t>
  </si>
  <si>
    <t>LUDLOW</t>
  </si>
  <si>
    <t>HAMPDEN WILBRAHAM</t>
  </si>
  <si>
    <t>NEIGHBORHOOD HOUSE</t>
  </si>
  <si>
    <t>ABBY KELLEY FOSTER</t>
  </si>
  <si>
    <t>AUBURN</t>
  </si>
  <si>
    <t>LEICESTER</t>
  </si>
  <si>
    <t>MILLBURY</t>
  </si>
  <si>
    <t>OXFORD</t>
  </si>
  <si>
    <t>WEBSTER</t>
  </si>
  <si>
    <t>FOXBOROUGH REGIONAL</t>
  </si>
  <si>
    <t>FOXBOROUGH</t>
  </si>
  <si>
    <t>ATTLEBORO</t>
  </si>
  <si>
    <t>AVON</t>
  </si>
  <si>
    <t>MANSFIELD</t>
  </si>
  <si>
    <t>MEDFIELD</t>
  </si>
  <si>
    <t>NORFOLK</t>
  </si>
  <si>
    <t>NORTH ATTLEBOROUGH</t>
  </si>
  <si>
    <t>NORTON</t>
  </si>
  <si>
    <t>PLAINVILLE</t>
  </si>
  <si>
    <t>SHARON</t>
  </si>
  <si>
    <t>TAUNTON</t>
  </si>
  <si>
    <t>WALPOLE</t>
  </si>
  <si>
    <t>WEST BRIDGEWATER</t>
  </si>
  <si>
    <t>WRENTHAM</t>
  </si>
  <si>
    <t>DIGHTON REHOBOTH</t>
  </si>
  <si>
    <t>KING PHILIP</t>
  </si>
  <si>
    <t>BENJAMIN FRANKLIN CLASSICAL</t>
  </si>
  <si>
    <t>BELLINGHAM</t>
  </si>
  <si>
    <t>HOPEDALE</t>
  </si>
  <si>
    <t>MILFORD</t>
  </si>
  <si>
    <t>MILLIS</t>
  </si>
  <si>
    <t>BLACKSTONE MILLVILLE</t>
  </si>
  <si>
    <t>BOSTON COLLEGIATE</t>
  </si>
  <si>
    <t>HILLTOWN COOPERATIVE</t>
  </si>
  <si>
    <t>EASTHAMPTON</t>
  </si>
  <si>
    <t>AMHERST</t>
  </si>
  <si>
    <t>HATFIELD</t>
  </si>
  <si>
    <t>NORTHAMPTON</t>
  </si>
  <si>
    <t>SOUTHAMPTON</t>
  </si>
  <si>
    <t>SOUTH HADLEY</t>
  </si>
  <si>
    <t>WESTHAMPTON</t>
  </si>
  <si>
    <t>WILLIAMSBURG</t>
  </si>
  <si>
    <t>AMHERST PELHAM</t>
  </si>
  <si>
    <t>CHESTERFIELD GOSHEN</t>
  </si>
  <si>
    <t>HOLYOKE COMMUNITY</t>
  </si>
  <si>
    <t>HOLYOKE</t>
  </si>
  <si>
    <t>WARE</t>
  </si>
  <si>
    <t>WESTFIELD</t>
  </si>
  <si>
    <t>WEST SPRINGFIELD</t>
  </si>
  <si>
    <t>LAWRENCE FAMILY DEVELOPMENT</t>
  </si>
  <si>
    <t>HILL VIEW MONTESSORI</t>
  </si>
  <si>
    <t>AMESBURY</t>
  </si>
  <si>
    <t>LOWELL COMMUNITY</t>
  </si>
  <si>
    <t>LOWELL MIDDLESEX ACADEMY</t>
  </si>
  <si>
    <t>KIPP ACADEMY BOSTON</t>
  </si>
  <si>
    <t>MARBLEHEAD COMMUNITY</t>
  </si>
  <si>
    <t>NAHANT</t>
  </si>
  <si>
    <t>MARTHA'S VINEYARD</t>
  </si>
  <si>
    <t>MARTHAS VINEYARD</t>
  </si>
  <si>
    <t>FALMOUTH</t>
  </si>
  <si>
    <t>UPISLAND</t>
  </si>
  <si>
    <t>EDGARTOWN</t>
  </si>
  <si>
    <t>OAK BLUFFS</t>
  </si>
  <si>
    <t>TISBURY</t>
  </si>
  <si>
    <t>MATCH</t>
  </si>
  <si>
    <t>MYSTIC VALLEY REGIONAL</t>
  </si>
  <si>
    <t>BURLINGTON</t>
  </si>
  <si>
    <t>DANVERS</t>
  </si>
  <si>
    <t>MELROSE</t>
  </si>
  <si>
    <t>READING</t>
  </si>
  <si>
    <t>WAKEFIELD</t>
  </si>
  <si>
    <t>WILMINGTON</t>
  </si>
  <si>
    <t>SIZER SCHOOL, A NORTH CENTRAL CHARTER ESSENTIAL SCHOOL</t>
  </si>
  <si>
    <t>FITCHBURG</t>
  </si>
  <si>
    <t>GARDNER</t>
  </si>
  <si>
    <t>LUNENBURG</t>
  </si>
  <si>
    <t>WINCHENDON</t>
  </si>
  <si>
    <t>ASHBURNHAM WESTMINSTER</t>
  </si>
  <si>
    <t>ATHOL ROYALSTON</t>
  </si>
  <si>
    <t>NARRAGANSETT</t>
  </si>
  <si>
    <t>QUABBIN</t>
  </si>
  <si>
    <t>FRANCIS W. PARKER CHARTER ESSENTIAL</t>
  </si>
  <si>
    <t>DEVENS</t>
  </si>
  <si>
    <t>CONCORD</t>
  </si>
  <si>
    <t>CONCORD CARLISLE</t>
  </si>
  <si>
    <t>PIONEER VALLEY PERFORMING ARTS</t>
  </si>
  <si>
    <t>GRANBY</t>
  </si>
  <si>
    <t>MONSON</t>
  </si>
  <si>
    <t>PALMER</t>
  </si>
  <si>
    <t>SOUTHWICK TOLLAND GRANVILLE</t>
  </si>
  <si>
    <t>BOSTON RENAISSANCE</t>
  </si>
  <si>
    <t>ROCKLAND</t>
  </si>
  <si>
    <t>WHITMAN HANSON</t>
  </si>
  <si>
    <t>RIVER VALLEY</t>
  </si>
  <si>
    <t>NEWBURYPORT</t>
  </si>
  <si>
    <t>GEORGETOWN</t>
  </si>
  <si>
    <t>PENTUCKET</t>
  </si>
  <si>
    <t>TRITON</t>
  </si>
  <si>
    <t>RISING TIDE</t>
  </si>
  <si>
    <t>PLYMOUTH</t>
  </si>
  <si>
    <t>CARVER</t>
  </si>
  <si>
    <t>DUXBURY</t>
  </si>
  <si>
    <t>EAST BRIDGEWATER</t>
  </si>
  <si>
    <t>KINGSTON</t>
  </si>
  <si>
    <t>MARSHFIELD</t>
  </si>
  <si>
    <t>MASHPEE</t>
  </si>
  <si>
    <t>MIDDLEBOROUGH</t>
  </si>
  <si>
    <t>PEMBROKE</t>
  </si>
  <si>
    <t>WAREHAM</t>
  </si>
  <si>
    <t>FREETOWN LAKEVILLE</t>
  </si>
  <si>
    <t>OLD ROCHESTER</t>
  </si>
  <si>
    <t>SILVER LAKE</t>
  </si>
  <si>
    <t>ROXBURY PREPARATORY</t>
  </si>
  <si>
    <t>SALEM ACADEMY</t>
  </si>
  <si>
    <t>SEVEN HILLS</t>
  </si>
  <si>
    <t>NORTHBRIDGE</t>
  </si>
  <si>
    <t>SPENCER EAST BROOKFIELD</t>
  </si>
  <si>
    <t>PROSPECT HILL ACADEMY</t>
  </si>
  <si>
    <t>SOUTH SHORE</t>
  </si>
  <si>
    <t>NORWELL</t>
  </si>
  <si>
    <t>COHASSET</t>
  </si>
  <si>
    <t>HANOVER</t>
  </si>
  <si>
    <t>HINGHAM</t>
  </si>
  <si>
    <t>HULL</t>
  </si>
  <si>
    <t>SCITUATE</t>
  </si>
  <si>
    <t>STURGIS</t>
  </si>
  <si>
    <t>PROVINCETOWN</t>
  </si>
  <si>
    <t>ATLANTIS</t>
  </si>
  <si>
    <t>FALL RIVER</t>
  </si>
  <si>
    <t>DARTMOUTH</t>
  </si>
  <si>
    <t>SOMERSET</t>
  </si>
  <si>
    <t>SWANSEA</t>
  </si>
  <si>
    <t>WESTPORT</t>
  </si>
  <si>
    <t>SOMERSET BERKLEY</t>
  </si>
  <si>
    <t>MARTIN LUTHER KING JR CS OF EXCELLENCE</t>
  </si>
  <si>
    <t>PHOENIX CHARTER ACADEMY</t>
  </si>
  <si>
    <t>PIONEER CS OF SCIENCE</t>
  </si>
  <si>
    <t>GLOBAL LEARNING</t>
  </si>
  <si>
    <t>FAIRHAVEN</t>
  </si>
  <si>
    <t>PIONEER VALLEY CHINESE IMMERSION</t>
  </si>
  <si>
    <t>CONWAY</t>
  </si>
  <si>
    <t>DEERFIELD</t>
  </si>
  <si>
    <t>LEVERETT</t>
  </si>
  <si>
    <t>ORANGE</t>
  </si>
  <si>
    <t>SHUTESBURY</t>
  </si>
  <si>
    <t>VERITAS PREPARATORY</t>
  </si>
  <si>
    <t>HAMPDEN CS OF SCIENCE</t>
  </si>
  <si>
    <t>PAULO FREIRE SOCIAL JUSTICE</t>
  </si>
  <si>
    <t>BAYSTATE ACADEMY</t>
  </si>
  <si>
    <t>LOWELL COLLEGIATE</t>
  </si>
  <si>
    <t>CITY ON A HILL - DUDLEY SQUARE</t>
  </si>
  <si>
    <t>PIONEER CS OF SCIENCE II</t>
  </si>
  <si>
    <t>CITY ON A HILL NEW BEDFORD</t>
  </si>
  <si>
    <t>PHOENIX CHARTER ACADEMY SPRINGFIELD</t>
  </si>
  <si>
    <t>ARGOSY COLLEGIATE</t>
  </si>
  <si>
    <t>SPRINGFIELD PREPARATORY</t>
  </si>
  <si>
    <t>NEW HEIGHTS CS OF BROCKTON</t>
  </si>
  <si>
    <t>--</t>
  </si>
  <si>
    <t>HAMILTON WENHAM</t>
  </si>
  <si>
    <t>WORTHINGTON</t>
  </si>
  <si>
    <t>WHATELY</t>
  </si>
  <si>
    <t>WESTWOOD</t>
  </si>
  <si>
    <t>SEEKONK</t>
  </si>
  <si>
    <t>PLYMPTON</t>
  </si>
  <si>
    <t>HALIFAX</t>
  </si>
  <si>
    <t>CARLISLE</t>
  </si>
  <si>
    <t>ACUSHNET</t>
  </si>
  <si>
    <t>BROOKE</t>
  </si>
  <si>
    <r>
      <t xml:space="preserve">Chalocsend
</t>
    </r>
    <r>
      <rPr>
        <sz val="8"/>
        <rFont val="Calibri"/>
        <family val="2"/>
        <scheme val="minor"/>
      </rPr>
      <t>(charter school,  district where school is located, sending district)</t>
    </r>
  </si>
  <si>
    <t>TOTAL
Tuition Rate</t>
  </si>
  <si>
    <t>Campus
Location</t>
  </si>
  <si>
    <t>Sending
District</t>
  </si>
  <si>
    <t>Charter
School</t>
  </si>
  <si>
    <t>Capped
FTE</t>
  </si>
  <si>
    <t>Transp FTE</t>
  </si>
  <si>
    <t>All District Tuition as  a Percent of NSS</t>
  </si>
  <si>
    <t>ECODIS - district rate</t>
  </si>
  <si>
    <t>RATE SOURCE
Low Income</t>
  </si>
  <si>
    <t>ECODIS - not HH</t>
  </si>
  <si>
    <t>ECODIS - FY16 lower</t>
  </si>
  <si>
    <t>Hold Harmless - FY16</t>
  </si>
  <si>
    <t>LIBERTAS ACADEMY</t>
  </si>
  <si>
    <t>MAP ACADEMY CHARTER SCHOOL</t>
  </si>
  <si>
    <t xml:space="preserve">OLD STURBRUDGE ACADEMY </t>
  </si>
  <si>
    <t>STURBRIDGE</t>
  </si>
  <si>
    <t>BRIMFIELD</t>
  </si>
  <si>
    <t>BROOKFIELD</t>
  </si>
  <si>
    <t>HOLLAND</t>
  </si>
  <si>
    <t>NORTH BROOKFIELD</t>
  </si>
  <si>
    <t>SOUTHBRIDGE</t>
  </si>
  <si>
    <t>WALES</t>
  </si>
  <si>
    <t>PP NSS Cap</t>
  </si>
  <si>
    <t>RICHMOND</t>
  </si>
  <si>
    <t>NORTHBOROUGH</t>
  </si>
  <si>
    <t>DUDLEY CHARLTON</t>
  </si>
  <si>
    <t>MASCONOMET</t>
  </si>
  <si>
    <t>PELHAM</t>
  </si>
  <si>
    <t>SUNDERLAND</t>
  </si>
  <si>
    <t>NEW SALEM WENDELL</t>
  </si>
  <si>
    <t>Transportion Rate 
(Avg per FTE)</t>
  </si>
  <si>
    <t>Charter School</t>
  </si>
  <si>
    <t>Campus Location</t>
  </si>
  <si>
    <t>Sending District</t>
  </si>
  <si>
    <t>Above Found Spend Rate</t>
  </si>
  <si>
    <t>Fac Aid Rate</t>
  </si>
  <si>
    <t>Total Tuition Rate</t>
  </si>
  <si>
    <t>Pre Enro FTE Cap</t>
  </si>
  <si>
    <t>Total District Tuiton as a Pct of NSS</t>
  </si>
  <si>
    <t>Foundation Tuition</t>
  </si>
  <si>
    <t>Net School Spending Tuition Cap</t>
  </si>
  <si>
    <t>Facilities</t>
  </si>
  <si>
    <t>Found-
ation
Rate</t>
  </si>
  <si>
    <t>Transp-
ortation
Tuition</t>
  </si>
  <si>
    <t>District
NSS
Cap</t>
  </si>
  <si>
    <t>Transp
FTE</t>
  </si>
  <si>
    <t>Total
Tuition for chalocsend</t>
  </si>
  <si>
    <t>Total
Tuition for LEA</t>
  </si>
  <si>
    <t>Massachusetts Department of Elementary and Secondary Education</t>
  </si>
  <si>
    <t>Per Pupil NSS Cap Rate</t>
  </si>
  <si>
    <t>Projected FY18 Foundation Rates by Charter School and Sending District (PROJ)(b)</t>
  </si>
  <si>
    <t>Projected  FY18 Rates by Charter School and Sending District (Q1)(d)</t>
  </si>
  <si>
    <t>Projected  FY18 Rates by Charter School and Sending District (Q1)(G)</t>
  </si>
  <si>
    <t xml:space="preserve"> </t>
  </si>
  <si>
    <t>COLLEGIATE CS OF LOWELL</t>
  </si>
  <si>
    <t xml:space="preserve">OLD STURBRIDGE ACADEMY </t>
  </si>
  <si>
    <t>Final FY17 Rates by Charter School and Sending District (Q4)</t>
  </si>
  <si>
    <t>Trans-portion
Rate (Avg
per FTE)</t>
  </si>
  <si>
    <t xml:space="preserve">Fac-
ilities
Rate
</t>
  </si>
  <si>
    <t>NORTH READING</t>
  </si>
  <si>
    <t>ROCHESTER</t>
  </si>
  <si>
    <t>MANCHESTER ESSEX</t>
  </si>
  <si>
    <t>HAMPDEN CS OF SCIENCE EAST</t>
  </si>
  <si>
    <t>Preliminary FY18 Rates by Charter School and Sending District (Q2)(December)</t>
  </si>
  <si>
    <t>Preliminary FY18 Rates by Charter School and Sending District (Q2)(January)</t>
  </si>
  <si>
    <t>Preliminary FY18 Rates by Charter School and Sending District (Q3)</t>
  </si>
  <si>
    <t>Transportation</t>
  </si>
  <si>
    <t xml:space="preserve">Q3
</t>
  </si>
  <si>
    <t xml:space="preserve">Q4
</t>
  </si>
  <si>
    <t>Chalocsend
(charter school,  district where school is located, sending district)</t>
  </si>
  <si>
    <t xml:space="preserve">Q1g
</t>
  </si>
  <si>
    <t xml:space="preserve">Q2
</t>
  </si>
  <si>
    <t>BERKSHIRE HILLS</t>
  </si>
  <si>
    <t>QUABOAG</t>
  </si>
  <si>
    <t>Final FY18 Rates by Charter School and Sending District (Q4)</t>
  </si>
  <si>
    <t>add 463207</t>
  </si>
  <si>
    <t>RATE SOURCE</t>
  </si>
  <si>
    <t>Chalocsend</t>
  </si>
  <si>
    <t>Per Pupil NSS Cap</t>
  </si>
  <si>
    <t>x</t>
  </si>
  <si>
    <t>chalocsend</t>
  </si>
  <si>
    <t>Transp Adj</t>
  </si>
  <si>
    <t>FY17 Adjustments (PJ)(d)</t>
  </si>
  <si>
    <t>Foun-
dation</t>
  </si>
  <si>
    <t>Facil-
ities</t>
  </si>
  <si>
    <t>Transpor-tation
(Avg per FTE)</t>
  </si>
  <si>
    <t>Transpor-
tation Rate 
(Avg per FTE)</t>
  </si>
  <si>
    <t xml:space="preserve">  A B O V E    F O U N D A T I O N    R A T E     H I S T O R Y</t>
  </si>
  <si>
    <t xml:space="preserve"> F I N A L    2 0 1 8   R A T E S</t>
  </si>
  <si>
    <t>FY18
Total
Rate</t>
  </si>
  <si>
    <t xml:space="preserve">Change
from
Q3
</t>
  </si>
  <si>
    <t>2018 Charter Tuition Rate Components, June 2018</t>
  </si>
  <si>
    <t>Total
Tuition
Adj</t>
  </si>
  <si>
    <t>All Sibling FTE</t>
  </si>
  <si>
    <t>NSS Sibling FTE</t>
  </si>
  <si>
    <t>Sibling Tuition</t>
  </si>
  <si>
    <t>Total
Tuition for LEA 
(w/FY17 Adj)</t>
  </si>
  <si>
    <t>State Paid Sibling FTE</t>
  </si>
  <si>
    <t>State Paid Sibling Tuition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</si>
</sst>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[Red]\(#,##0.0\)"/>
    <numFmt numFmtId="165" formatCode="#,##0.0"/>
    <numFmt numFmtId="166" formatCode="0.0%"/>
    <numFmt numFmtId="167" formatCode="m/d/yy;@"/>
    <numFmt numFmtId="168" formatCode="0_);\(0\)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16"/>
      <name val="Calibri"/>
      <family val="2"/>
    </font>
    <font>
      <sz val="18"/>
      <name val="Calibri"/>
      <family val="2"/>
    </font>
    <font>
      <b/>
      <sz val="22"/>
      <name val="Calibri"/>
      <family val="2"/>
    </font>
    <font>
      <b/>
      <sz val="9"/>
      <color theme="1" tint="0.34998626667073579"/>
      <name val="Calibri"/>
      <family val="2"/>
      <scheme val="minor"/>
    </font>
    <font>
      <sz val="9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24"/>
      <name val="Calibri"/>
      <family val="2"/>
      <scheme val="minor"/>
    </font>
    <font>
      <sz val="16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9"/>
      <name val="Calibri"/>
      <family val="2"/>
    </font>
    <font>
      <b/>
      <sz val="9"/>
      <color rgb="FFDDD9C3"/>
      <name val="Calibri"/>
      <family val="2"/>
      <scheme val="minor"/>
    </font>
    <font>
      <sz val="8"/>
      <name val="Calibri"/>
      <family val="2"/>
    </font>
    <font>
      <b/>
      <sz val="9"/>
      <color theme="2" tint="-0.749992370372631"/>
      <name val="Calibri"/>
      <family val="2"/>
      <scheme val="minor"/>
    </font>
    <font>
      <b/>
      <sz val="16"/>
      <name val="Calibri"/>
      <family val="2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name val="Calibri"/>
      <family val="2"/>
    </font>
    <font>
      <sz val="9"/>
      <color theme="2" tint="-0.749992370372631"/>
      <name val="Calibri"/>
      <family val="2"/>
    </font>
    <font>
      <b/>
      <sz val="8"/>
      <color rgb="FFF2F0C3"/>
      <name val="Calibri"/>
      <family val="2"/>
      <scheme val="minor"/>
    </font>
    <font>
      <sz val="10"/>
      <color rgb="FFF2F0C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0C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BE615"/>
        <bgColor indexed="64"/>
      </patternFill>
    </fill>
    <fill>
      <patternFill patternType="solid">
        <fgColor rgb="FFF8B8B8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7">
    <xf numFmtId="0" fontId="0" fillId="0" borderId="0"/>
    <xf numFmtId="0" fontId="2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4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7" borderId="0" applyNumberFormat="0" applyBorder="0" applyAlignment="0" applyProtection="0"/>
    <xf numFmtId="0" fontId="6" fillId="4" borderId="0" applyNumberFormat="0" applyBorder="0" applyAlignment="0" applyProtection="0"/>
    <xf numFmtId="0" fontId="6" fillId="12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8" fillId="17" borderId="3" applyNumberFormat="0" applyAlignment="0" applyProtection="0"/>
    <xf numFmtId="0" fontId="9" fillId="18" borderId="4" applyNumberFormat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>
      <protection locked="0"/>
    </xf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8" borderId="3" applyNumberFormat="0" applyAlignment="0" applyProtection="0"/>
    <xf numFmtId="0" fontId="18" fillId="0" borderId="8" applyNumberFormat="0" applyFill="0" applyAlignment="0" applyProtection="0"/>
    <xf numFmtId="0" fontId="19" fillId="8" borderId="0" applyNumberFormat="0" applyBorder="0" applyAlignment="0" applyProtection="0"/>
    <xf numFmtId="0" fontId="20" fillId="0" borderId="0"/>
    <xf numFmtId="0" fontId="4" fillId="0" borderId="0"/>
    <xf numFmtId="0" fontId="3" fillId="0" borderId="0"/>
    <xf numFmtId="0" fontId="1" fillId="0" borderId="0"/>
    <xf numFmtId="0" fontId="4" fillId="0" borderId="0"/>
    <xf numFmtId="0" fontId="21" fillId="0" borderId="0"/>
    <xf numFmtId="0" fontId="22" fillId="5" borderId="9" applyNumberFormat="0" applyFont="0" applyAlignment="0" applyProtection="0"/>
    <xf numFmtId="0" fontId="23" fillId="17" borderId="10" applyNumberFormat="0" applyAlignment="0" applyProtection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2" fillId="0" borderId="0"/>
  </cellStyleXfs>
  <cellXfs count="152">
    <xf numFmtId="0" fontId="0" fillId="0" borderId="0" xfId="0"/>
    <xf numFmtId="0" fontId="20" fillId="0" borderId="0" xfId="43"/>
    <xf numFmtId="0" fontId="28" fillId="0" borderId="13" xfId="43" applyFont="1" applyBorder="1" applyAlignment="1">
      <alignment horizontal="left" vertical="center"/>
    </xf>
    <xf numFmtId="0" fontId="29" fillId="0" borderId="0" xfId="43" applyFont="1" applyAlignment="1">
      <alignment horizontal="left" vertical="center"/>
    </xf>
    <xf numFmtId="0" fontId="30" fillId="0" borderId="0" xfId="43" applyFont="1" applyAlignment="1">
      <alignment horizontal="left" vertical="center"/>
    </xf>
    <xf numFmtId="0" fontId="31" fillId="19" borderId="12" xfId="0" applyFont="1" applyFill="1" applyBorder="1" applyAlignment="1">
      <alignment horizontal="center" vertical="center" wrapText="1"/>
    </xf>
    <xf numFmtId="0" fontId="27" fillId="0" borderId="0" xfId="1" applyFont="1"/>
    <xf numFmtId="0" fontId="27" fillId="0" borderId="0" xfId="1" applyFont="1" applyAlignment="1">
      <alignment horizontal="center"/>
    </xf>
    <xf numFmtId="0" fontId="27" fillId="0" borderId="0" xfId="1" applyFont="1" applyFill="1" applyBorder="1"/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0" xfId="1" applyFont="1"/>
    <xf numFmtId="0" fontId="32" fillId="0" borderId="0" xfId="1" applyFont="1"/>
    <xf numFmtId="0" fontId="34" fillId="0" borderId="0" xfId="1" applyFont="1" applyFill="1"/>
    <xf numFmtId="0" fontId="34" fillId="0" borderId="0" xfId="1" applyFont="1" applyFill="1" applyAlignment="1">
      <alignment horizontal="center"/>
    </xf>
    <xf numFmtId="0" fontId="36" fillId="2" borderId="1" xfId="1" applyFont="1" applyFill="1" applyBorder="1" applyAlignment="1">
      <alignment horizontal="center" wrapText="1"/>
    </xf>
    <xf numFmtId="0" fontId="26" fillId="2" borderId="1" xfId="1" applyFont="1" applyFill="1" applyBorder="1" applyAlignment="1">
      <alignment horizontal="center" wrapText="1"/>
    </xf>
    <xf numFmtId="0" fontId="36" fillId="2" borderId="1" xfId="1" applyFont="1" applyFill="1" applyBorder="1" applyAlignment="1">
      <alignment horizontal="left" wrapText="1"/>
    </xf>
    <xf numFmtId="0" fontId="37" fillId="0" borderId="0" xfId="1" applyFont="1" applyFill="1" applyAlignment="1">
      <alignment horizontal="center"/>
    </xf>
    <xf numFmtId="3" fontId="32" fillId="0" borderId="0" xfId="1" applyNumberFormat="1" applyFont="1" applyAlignment="1">
      <alignment horizontal="center"/>
    </xf>
    <xf numFmtId="0" fontId="32" fillId="0" borderId="0" xfId="1" applyFont="1" applyAlignment="1">
      <alignment horizontal="center"/>
    </xf>
    <xf numFmtId="0" fontId="38" fillId="0" borderId="0" xfId="1" applyFont="1"/>
    <xf numFmtId="0" fontId="35" fillId="2" borderId="0" xfId="1" applyFont="1" applyFill="1" applyBorder="1" applyAlignment="1">
      <alignment horizontal="center" wrapText="1"/>
    </xf>
    <xf numFmtId="0" fontId="35" fillId="2" borderId="0" xfId="1" applyFont="1" applyFill="1" applyBorder="1" applyAlignment="1">
      <alignment horizontal="left" wrapText="1"/>
    </xf>
    <xf numFmtId="0" fontId="39" fillId="19" borderId="14" xfId="0" applyFont="1" applyFill="1" applyBorder="1" applyAlignment="1">
      <alignment horizontal="center" vertical="center" wrapText="1"/>
    </xf>
    <xf numFmtId="0" fontId="34" fillId="0" borderId="0" xfId="1" applyFont="1" applyBorder="1" applyAlignment="1">
      <alignment horizontal="center"/>
    </xf>
    <xf numFmtId="0" fontId="34" fillId="0" borderId="0" xfId="1" applyFont="1" applyBorder="1" applyAlignment="1">
      <alignment horizontal="left"/>
    </xf>
    <xf numFmtId="164" fontId="34" fillId="0" borderId="0" xfId="1" applyNumberFormat="1" applyFont="1" applyBorder="1" applyAlignment="1">
      <alignment horizontal="center"/>
    </xf>
    <xf numFmtId="3" fontId="34" fillId="0" borderId="0" xfId="1" applyNumberFormat="1" applyFont="1" applyFill="1" applyBorder="1" applyAlignment="1">
      <alignment horizontal="center"/>
    </xf>
    <xf numFmtId="3" fontId="34" fillId="2" borderId="0" xfId="1" applyNumberFormat="1" applyFont="1" applyFill="1" applyBorder="1" applyAlignment="1">
      <alignment horizontal="center"/>
    </xf>
    <xf numFmtId="3" fontId="34" fillId="2" borderId="2" xfId="1" quotePrefix="1" applyNumberFormat="1" applyFont="1" applyFill="1" applyBorder="1" applyAlignment="1">
      <alignment horizontal="center"/>
    </xf>
    <xf numFmtId="0" fontId="35" fillId="2" borderId="0" xfId="1" applyFont="1" applyFill="1" applyBorder="1" applyAlignment="1">
      <alignment horizontal="left" wrapText="1" indent="2"/>
    </xf>
    <xf numFmtId="165" fontId="34" fillId="2" borderId="2" xfId="1" applyNumberFormat="1" applyFont="1" applyFill="1" applyBorder="1" applyAlignment="1">
      <alignment horizontal="center"/>
    </xf>
    <xf numFmtId="38" fontId="34" fillId="0" borderId="0" xfId="0" applyNumberFormat="1" applyFont="1" applyAlignment="1">
      <alignment horizontal="left" indent="2"/>
    </xf>
    <xf numFmtId="37" fontId="32" fillId="0" borderId="0" xfId="1" applyNumberFormat="1" applyFont="1" applyAlignment="1">
      <alignment horizontal="center"/>
    </xf>
    <xf numFmtId="37" fontId="32" fillId="0" borderId="0" xfId="1" applyNumberFormat="1" applyFont="1"/>
    <xf numFmtId="0" fontId="28" fillId="0" borderId="13" xfId="43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0" fillId="0" borderId="0" xfId="1" applyFont="1"/>
    <xf numFmtId="0" fontId="35" fillId="20" borderId="0" xfId="1" applyFont="1" applyFill="1" applyBorder="1" applyAlignment="1">
      <alignment horizontal="center" wrapText="1"/>
    </xf>
    <xf numFmtId="0" fontId="35" fillId="20" borderId="0" xfId="1" applyFont="1" applyFill="1" applyBorder="1" applyAlignment="1">
      <alignment horizontal="left" wrapText="1" indent="2"/>
    </xf>
    <xf numFmtId="0" fontId="35" fillId="20" borderId="0" xfId="1" applyFont="1" applyFill="1" applyBorder="1" applyAlignment="1">
      <alignment horizontal="left" wrapText="1"/>
    </xf>
    <xf numFmtId="0" fontId="36" fillId="20" borderId="1" xfId="1" applyFont="1" applyFill="1" applyBorder="1" applyAlignment="1">
      <alignment horizontal="center" wrapText="1"/>
    </xf>
    <xf numFmtId="0" fontId="26" fillId="20" borderId="1" xfId="1" applyFont="1" applyFill="1" applyBorder="1" applyAlignment="1">
      <alignment horizontal="center" wrapText="1"/>
    </xf>
    <xf numFmtId="0" fontId="36" fillId="20" borderId="1" xfId="1" applyFont="1" applyFill="1" applyBorder="1" applyAlignment="1">
      <alignment horizontal="left" wrapText="1"/>
    </xf>
    <xf numFmtId="3" fontId="34" fillId="20" borderId="2" xfId="1" quotePrefix="1" applyNumberFormat="1" applyFont="1" applyFill="1" applyBorder="1" applyAlignment="1">
      <alignment horizontal="center"/>
    </xf>
    <xf numFmtId="165" fontId="34" fillId="20" borderId="2" xfId="1" applyNumberFormat="1" applyFont="1" applyFill="1" applyBorder="1" applyAlignment="1">
      <alignment horizontal="center"/>
    </xf>
    <xf numFmtId="0" fontId="0" fillId="0" borderId="0" xfId="0" applyNumberFormat="1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40" fontId="20" fillId="0" borderId="0" xfId="0" applyNumberFormat="1" applyFont="1" applyAlignment="1">
      <alignment horizontal="center"/>
    </xf>
    <xf numFmtId="38" fontId="20" fillId="0" borderId="0" xfId="0" applyNumberFormat="1" applyFont="1" applyAlignment="1">
      <alignment horizontal="center"/>
    </xf>
    <xf numFmtId="38" fontId="0" fillId="0" borderId="0" xfId="0" quotePrefix="1" applyNumberFormat="1" applyAlignment="1">
      <alignment horizontal="center"/>
    </xf>
    <xf numFmtId="9" fontId="20" fillId="0" borderId="0" xfId="55" applyFont="1" applyAlignment="1">
      <alignment horizontal="center"/>
    </xf>
    <xf numFmtId="166" fontId="20" fillId="0" borderId="0" xfId="55" applyNumberFormat="1" applyFont="1" applyAlignment="1">
      <alignment horizontal="center"/>
    </xf>
    <xf numFmtId="38" fontId="0" fillId="0" borderId="0" xfId="0" applyNumberFormat="1" applyFill="1" applyAlignment="1">
      <alignment horizontal="center"/>
    </xf>
    <xf numFmtId="38" fontId="34" fillId="20" borderId="2" xfId="1" quotePrefix="1" applyNumberFormat="1" applyFont="1" applyFill="1" applyBorder="1" applyAlignment="1">
      <alignment horizontal="center"/>
    </xf>
    <xf numFmtId="38" fontId="0" fillId="0" borderId="0" xfId="0" applyNumberFormat="1"/>
    <xf numFmtId="0" fontId="41" fillId="0" borderId="0" xfId="1" applyFont="1"/>
    <xf numFmtId="0" fontId="3" fillId="0" borderId="0" xfId="1" applyFont="1"/>
    <xf numFmtId="0" fontId="28" fillId="0" borderId="0" xfId="43" applyFont="1" applyBorder="1" applyAlignment="1">
      <alignment horizontal="left" vertical="center"/>
    </xf>
    <xf numFmtId="3" fontId="34" fillId="2" borderId="2" xfId="1" applyNumberFormat="1" applyFont="1" applyFill="1" applyBorder="1" applyAlignment="1">
      <alignment horizontal="center"/>
    </xf>
    <xf numFmtId="0" fontId="35" fillId="0" borderId="0" xfId="1" applyFont="1" applyFill="1" applyBorder="1" applyAlignment="1">
      <alignment horizontal="center" wrapText="1"/>
    </xf>
    <xf numFmtId="0" fontId="27" fillId="0" borderId="0" xfId="1" applyFont="1" applyFill="1" applyBorder="1" applyAlignment="1">
      <alignment horizontal="center"/>
    </xf>
    <xf numFmtId="0" fontId="28" fillId="0" borderId="0" xfId="43" applyFont="1" applyFill="1" applyBorder="1" applyAlignment="1">
      <alignment horizontal="left" vertical="center"/>
    </xf>
    <xf numFmtId="0" fontId="34" fillId="0" borderId="0" xfId="1" applyFont="1" applyFill="1" applyBorder="1"/>
    <xf numFmtId="0" fontId="34" fillId="0" borderId="0" xfId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7" fillId="0" borderId="0" xfId="1" applyFont="1" applyFill="1" applyBorder="1" applyAlignment="1">
      <alignment horizontal="center"/>
    </xf>
    <xf numFmtId="38" fontId="34" fillId="0" borderId="0" xfId="0" applyNumberFormat="1" applyFont="1" applyFill="1" applyBorder="1" applyAlignment="1">
      <alignment horizontal="left" indent="2"/>
    </xf>
    <xf numFmtId="3" fontId="32" fillId="0" borderId="0" xfId="1" applyNumberFormat="1" applyFont="1" applyFill="1" applyBorder="1" applyAlignment="1">
      <alignment horizontal="center"/>
    </xf>
    <xf numFmtId="37" fontId="32" fillId="0" borderId="0" xfId="1" applyNumberFormat="1" applyFont="1" applyFill="1" applyBorder="1" applyAlignment="1">
      <alignment horizontal="center"/>
    </xf>
    <xf numFmtId="3" fontId="34" fillId="0" borderId="0" xfId="1" quotePrefix="1" applyNumberFormat="1" applyFont="1" applyFill="1" applyBorder="1" applyAlignment="1">
      <alignment horizontal="center"/>
    </xf>
    <xf numFmtId="0" fontId="32" fillId="0" borderId="0" xfId="1" applyFont="1" applyFill="1" applyBorder="1"/>
    <xf numFmtId="0" fontId="32" fillId="0" borderId="0" xfId="1" applyFont="1" applyFill="1" applyBorder="1" applyAlignment="1">
      <alignment horizontal="center"/>
    </xf>
    <xf numFmtId="0" fontId="0" fillId="0" borderId="0" xfId="0" applyFill="1" applyBorder="1"/>
    <xf numFmtId="3" fontId="34" fillId="20" borderId="2" xfId="1" applyNumberFormat="1" applyFont="1" applyFill="1" applyBorder="1" applyAlignment="1">
      <alignment horizontal="center"/>
    </xf>
    <xf numFmtId="40" fontId="20" fillId="0" borderId="0" xfId="0" applyNumberFormat="1" applyFont="1" applyAlignment="1">
      <alignment horizontal="right" indent="1"/>
    </xf>
    <xf numFmtId="38" fontId="20" fillId="0" borderId="0" xfId="0" applyNumberFormat="1" applyFont="1" applyAlignment="1">
      <alignment horizontal="right" indent="1"/>
    </xf>
    <xf numFmtId="38" fontId="0" fillId="0" borderId="0" xfId="0" applyNumberFormat="1" applyAlignment="1">
      <alignment horizontal="right" indent="1"/>
    </xf>
    <xf numFmtId="37" fontId="20" fillId="0" borderId="0" xfId="0" applyNumberFormat="1" applyFont="1" applyAlignment="1">
      <alignment horizontal="right" indent="1"/>
    </xf>
    <xf numFmtId="37" fontId="20" fillId="0" borderId="0" xfId="0" applyNumberFormat="1" applyFont="1" applyAlignment="1"/>
    <xf numFmtId="0" fontId="42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36" fillId="21" borderId="1" xfId="1" applyFont="1" applyFill="1" applyBorder="1" applyAlignment="1">
      <alignment horizontal="center" wrapText="1"/>
    </xf>
    <xf numFmtId="0" fontId="36" fillId="21" borderId="1" xfId="1" applyFont="1" applyFill="1" applyBorder="1" applyAlignment="1">
      <alignment horizontal="left" wrapText="1"/>
    </xf>
    <xf numFmtId="3" fontId="34" fillId="21" borderId="2" xfId="1" quotePrefix="1" applyNumberFormat="1" applyFont="1" applyFill="1" applyBorder="1" applyAlignment="1">
      <alignment horizontal="center"/>
    </xf>
    <xf numFmtId="165" fontId="34" fillId="21" borderId="2" xfId="1" applyNumberFormat="1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40" fontId="44" fillId="0" borderId="0" xfId="0" applyNumberFormat="1" applyFont="1" applyAlignment="1">
      <alignment horizontal="center"/>
    </xf>
    <xf numFmtId="38" fontId="44" fillId="0" borderId="0" xfId="0" applyNumberFormat="1" applyFont="1" applyAlignment="1">
      <alignment horizontal="center"/>
    </xf>
    <xf numFmtId="0" fontId="45" fillId="0" borderId="0" xfId="0" applyFont="1"/>
    <xf numFmtId="0" fontId="32" fillId="0" borderId="0" xfId="0" applyFont="1"/>
    <xf numFmtId="0" fontId="2" fillId="0" borderId="0" xfId="0" applyFont="1"/>
    <xf numFmtId="0" fontId="31" fillId="19" borderId="14" xfId="0" applyFont="1" applyFill="1" applyBorder="1" applyAlignment="1">
      <alignment horizontal="center" vertical="center" wrapText="1"/>
    </xf>
    <xf numFmtId="0" fontId="46" fillId="22" borderId="0" xfId="0" applyFont="1" applyFill="1" applyAlignment="1">
      <alignment horizontal="center" wrapText="1"/>
    </xf>
    <xf numFmtId="0" fontId="46" fillId="0" borderId="0" xfId="0" applyFont="1"/>
    <xf numFmtId="0" fontId="47" fillId="23" borderId="12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40" fontId="46" fillId="0" borderId="0" xfId="0" applyNumberFormat="1" applyFont="1" applyAlignment="1">
      <alignment horizontal="center"/>
    </xf>
    <xf numFmtId="37" fontId="46" fillId="0" borderId="0" xfId="0" applyNumberFormat="1" applyFont="1" applyAlignment="1">
      <alignment horizontal="right" indent="1"/>
    </xf>
    <xf numFmtId="0" fontId="46" fillId="24" borderId="0" xfId="0" applyFont="1" applyFill="1" applyAlignment="1">
      <alignment horizontal="center"/>
    </xf>
    <xf numFmtId="0" fontId="46" fillId="22" borderId="0" xfId="0" applyFont="1" applyFill="1" applyAlignment="1">
      <alignment horizontal="center"/>
    </xf>
    <xf numFmtId="40" fontId="46" fillId="22" borderId="0" xfId="0" applyNumberFormat="1" applyFont="1" applyFill="1" applyAlignment="1">
      <alignment horizontal="center"/>
    </xf>
    <xf numFmtId="37" fontId="46" fillId="22" borderId="0" xfId="0" applyNumberFormat="1" applyFont="1" applyFill="1" applyAlignment="1">
      <alignment horizontal="right" indent="1"/>
    </xf>
    <xf numFmtId="0" fontId="31" fillId="19" borderId="15" xfId="0" applyFont="1" applyFill="1" applyBorder="1" applyAlignment="1">
      <alignment horizontal="center" vertical="center" wrapText="1"/>
    </xf>
    <xf numFmtId="0" fontId="21" fillId="0" borderId="0" xfId="56" applyFont="1" applyFill="1" applyAlignment="1">
      <alignment wrapText="1"/>
    </xf>
    <xf numFmtId="167" fontId="48" fillId="0" borderId="0" xfId="56" applyNumberFormat="1" applyFont="1" applyAlignment="1">
      <alignment horizontal="center"/>
    </xf>
    <xf numFmtId="0" fontId="32" fillId="0" borderId="0" xfId="56" applyFont="1" applyFill="1" applyAlignment="1">
      <alignment horizontal="center"/>
    </xf>
    <xf numFmtId="38" fontId="32" fillId="0" borderId="0" xfId="56" applyNumberFormat="1" applyFont="1" applyFill="1" applyAlignment="1">
      <alignment horizontal="center"/>
    </xf>
    <xf numFmtId="168" fontId="49" fillId="25" borderId="0" xfId="56" applyNumberFormat="1" applyFont="1" applyFill="1" applyAlignment="1">
      <alignment horizontal="center"/>
    </xf>
    <xf numFmtId="37" fontId="49" fillId="25" borderId="0" xfId="56" applyNumberFormat="1" applyFont="1" applyFill="1" applyAlignment="1">
      <alignment horizontal="center"/>
    </xf>
    <xf numFmtId="38" fontId="21" fillId="0" borderId="0" xfId="56" applyNumberFormat="1" applyFont="1" applyFill="1" applyAlignment="1">
      <alignment horizontal="center"/>
    </xf>
    <xf numFmtId="38" fontId="21" fillId="0" borderId="0" xfId="56" applyNumberFormat="1" applyFont="1" applyFill="1" applyAlignment="1">
      <alignment horizontal="center" wrapText="1"/>
    </xf>
    <xf numFmtId="0" fontId="21" fillId="0" borderId="0" xfId="56" applyFont="1" applyFill="1"/>
    <xf numFmtId="0" fontId="50" fillId="0" borderId="0" xfId="43" applyFont="1" applyAlignment="1">
      <alignment horizontal="left" vertical="center"/>
    </xf>
    <xf numFmtId="0" fontId="51" fillId="0" borderId="0" xfId="0" applyFont="1"/>
    <xf numFmtId="0" fontId="28" fillId="0" borderId="0" xfId="56" applyFont="1" applyFill="1" applyAlignment="1">
      <alignment wrapText="1"/>
    </xf>
    <xf numFmtId="0" fontId="52" fillId="0" borderId="0" xfId="0" applyFont="1"/>
    <xf numFmtId="0" fontId="53" fillId="0" borderId="0" xfId="43" applyFont="1" applyAlignment="1">
      <alignment horizontal="left" vertical="center"/>
    </xf>
    <xf numFmtId="0" fontId="54" fillId="25" borderId="16" xfId="56" applyFont="1" applyFill="1" applyBorder="1" applyAlignment="1">
      <alignment horizontal="center" vertical="top"/>
    </xf>
    <xf numFmtId="0" fontId="54" fillId="25" borderId="1" xfId="56" applyFont="1" applyFill="1" applyBorder="1" applyAlignment="1">
      <alignment horizontal="center" vertical="top"/>
    </xf>
    <xf numFmtId="0" fontId="46" fillId="22" borderId="0" xfId="0" applyFont="1" applyFill="1" applyAlignment="1">
      <alignment horizontal="left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38" fontId="45" fillId="0" borderId="0" xfId="0" applyNumberFormat="1" applyFont="1" applyAlignment="1">
      <alignment horizontal="center"/>
    </xf>
    <xf numFmtId="0" fontId="45" fillId="26" borderId="16" xfId="0" applyFont="1" applyFill="1" applyBorder="1" applyAlignment="1">
      <alignment vertical="center"/>
    </xf>
    <xf numFmtId="0" fontId="45" fillId="26" borderId="1" xfId="0" applyFont="1" applyFill="1" applyBorder="1" applyAlignment="1">
      <alignment vertical="center"/>
    </xf>
    <xf numFmtId="0" fontId="45" fillId="26" borderId="17" xfId="0" applyFont="1" applyFill="1" applyBorder="1" applyAlignment="1">
      <alignment vertical="center"/>
    </xf>
    <xf numFmtId="0" fontId="35" fillId="21" borderId="18" xfId="1" applyFont="1" applyFill="1" applyBorder="1" applyAlignment="1">
      <alignment horizontal="center" wrapText="1"/>
    </xf>
    <xf numFmtId="0" fontId="35" fillId="21" borderId="2" xfId="1" applyFont="1" applyFill="1" applyBorder="1" applyAlignment="1">
      <alignment horizontal="center" wrapText="1"/>
    </xf>
    <xf numFmtId="0" fontId="35" fillId="21" borderId="19" xfId="1" applyFont="1" applyFill="1" applyBorder="1" applyAlignment="1">
      <alignment horizontal="center" wrapText="1"/>
    </xf>
    <xf numFmtId="0" fontId="36" fillId="21" borderId="16" xfId="1" applyFont="1" applyFill="1" applyBorder="1" applyAlignment="1">
      <alignment horizontal="center" wrapText="1"/>
    </xf>
    <xf numFmtId="0" fontId="36" fillId="21" borderId="17" xfId="1" applyFont="1" applyFill="1" applyBorder="1" applyAlignment="1">
      <alignment horizontal="center" wrapText="1"/>
    </xf>
    <xf numFmtId="0" fontId="35" fillId="21" borderId="2" xfId="1" applyFont="1" applyFill="1" applyBorder="1" applyAlignment="1">
      <alignment horizontal="left" wrapText="1" indent="2"/>
    </xf>
    <xf numFmtId="0" fontId="26" fillId="21" borderId="16" xfId="1" applyFont="1" applyFill="1" applyBorder="1" applyAlignment="1">
      <alignment horizontal="center" wrapText="1"/>
    </xf>
    <xf numFmtId="0" fontId="36" fillId="21" borderId="17" xfId="1" applyFont="1" applyFill="1" applyBorder="1" applyAlignment="1">
      <alignment horizontal="left" wrapText="1"/>
    </xf>
    <xf numFmtId="37" fontId="34" fillId="20" borderId="2" xfId="1" quotePrefix="1" applyNumberFormat="1" applyFont="1" applyFill="1" applyBorder="1" applyAlignment="1">
      <alignment horizontal="center"/>
    </xf>
    <xf numFmtId="37" fontId="34" fillId="20" borderId="2" xfId="1" applyNumberFormat="1" applyFont="1" applyFill="1" applyBorder="1" applyAlignment="1">
      <alignment horizontal="center"/>
    </xf>
    <xf numFmtId="0" fontId="54" fillId="25" borderId="17" xfId="56" applyFont="1" applyFill="1" applyBorder="1" applyAlignment="1">
      <alignment horizontal="center" vertical="top" wrapText="1"/>
    </xf>
    <xf numFmtId="4" fontId="34" fillId="20" borderId="2" xfId="1" applyNumberFormat="1" applyFont="1" applyFill="1" applyBorder="1" applyAlignment="1">
      <alignment horizontal="center"/>
    </xf>
    <xf numFmtId="0" fontId="55" fillId="20" borderId="1" xfId="1" applyFont="1" applyFill="1" applyBorder="1" applyAlignment="1">
      <alignment horizontal="center" wrapText="1"/>
    </xf>
    <xf numFmtId="0" fontId="55" fillId="20" borderId="1" xfId="1" applyFont="1" applyFill="1" applyBorder="1" applyAlignment="1">
      <alignment horizontal="left" wrapText="1"/>
    </xf>
    <xf numFmtId="0" fontId="56" fillId="20" borderId="0" xfId="1" applyFont="1" applyFill="1"/>
    <xf numFmtId="37" fontId="0" fillId="0" borderId="0" xfId="0" applyNumberFormat="1"/>
    <xf numFmtId="0" fontId="45" fillId="26" borderId="1" xfId="0" applyFont="1" applyFill="1" applyBorder="1" applyAlignment="1">
      <alignment horizontal="center" vertical="center"/>
    </xf>
  </cellXfs>
  <cellStyles count="57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Comma 2" xfId="29"/>
    <cellStyle name="Comma 3" xfId="30"/>
    <cellStyle name="Comma 3 2" xfId="31"/>
    <cellStyle name="Currency 2" xfId="32"/>
    <cellStyle name="Default" xfId="33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2" xfId="43"/>
    <cellStyle name="Normal 2 2" xfId="44"/>
    <cellStyle name="Normal 3" xfId="45"/>
    <cellStyle name="Normal 4" xfId="1"/>
    <cellStyle name="Normal 5" xfId="46"/>
    <cellStyle name="Normal 6" xfId="47"/>
    <cellStyle name="Normal 7" xfId="48"/>
    <cellStyle name="Normal_97 - FIN chasum" xfId="56"/>
    <cellStyle name="Note 2" xfId="49"/>
    <cellStyle name="Output 2" xfId="50"/>
    <cellStyle name="Percent" xfId="55" builtinId="5"/>
    <cellStyle name="Percent 2" xfId="51"/>
    <cellStyle name="Title 2" xfId="52"/>
    <cellStyle name="Total 2" xfId="53"/>
    <cellStyle name="Warning Text 2" xfId="54"/>
  </cellStyles>
  <dxfs count="0"/>
  <tableStyles count="0" defaultTableStyle="TableStyleMedium9" defaultPivotStyle="PivotStyleLight16"/>
  <colors>
    <mruColors>
      <color rgb="FFF2F0C3"/>
      <color rgb="FFF8B8B8"/>
      <color rgb="FFEBF0B0"/>
      <color rgb="FFEEECE1"/>
      <color rgb="FFDDD9C3"/>
      <color rgb="FFE7FF99"/>
      <color rgb="FFCCFF99"/>
      <color rgb="FFEAEAB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A%20-%20Charter\A%20-%2017%20%20main\PJ\d\17%20-%20PJd%20%20compari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distsum comp"/>
      <sheetName val="chasum comp"/>
      <sheetName val="chadetail comp"/>
      <sheetName val="ratesum comp"/>
      <sheetName val="Q4_dist"/>
      <sheetName val="Q4_cha"/>
      <sheetName val="Q4_det"/>
      <sheetName val="Q4_ratesum"/>
      <sheetName val="PJ_dist"/>
      <sheetName val="PJ_cha"/>
      <sheetName val="PJ_det"/>
      <sheetName val="PJ_rate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89">
          <cell r="R889">
            <v>1.6252590924376159E-3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autoPageBreaks="0" fitToPage="1"/>
  </sheetPr>
  <dimension ref="A1:U890"/>
  <sheetViews>
    <sheetView showGridLines="0" zoomScale="80" zoomScaleNormal="80" workbookViewId="0">
      <pane ySplit="9" topLeftCell="A861" activePane="bottomLeft" state="frozen"/>
      <selection activeCell="A892" sqref="A892"/>
      <selection pane="bottomLeft" activeCell="A892" sqref="A892"/>
    </sheetView>
  </sheetViews>
  <sheetFormatPr defaultColWidth="9.140625" defaultRowHeight="12"/>
  <cols>
    <col min="1" max="1" width="11.85546875" style="13" customWidth="1"/>
    <col min="2" max="2" width="4.85546875" style="13" customWidth="1"/>
    <col min="3" max="3" width="28.140625" style="13" customWidth="1"/>
    <col min="4" max="4" width="7.5703125" style="21" bestFit="1" customWidth="1"/>
    <col min="5" max="5" width="15.28515625" style="21" customWidth="1"/>
    <col min="6" max="6" width="8" style="13" customWidth="1"/>
    <col min="7" max="7" width="15.28515625" style="13" customWidth="1"/>
    <col min="8" max="11" width="8.85546875" style="13" customWidth="1"/>
    <col min="12" max="12" width="11.140625" style="13" customWidth="1"/>
    <col min="13" max="13" width="11.42578125" style="22" customWidth="1"/>
    <col min="14" max="14" width="7.85546875" style="13" customWidth="1"/>
    <col min="15" max="15" width="7.42578125" style="13" customWidth="1"/>
    <col min="16" max="16" width="11.42578125" style="13" customWidth="1"/>
    <col min="17" max="17" width="21.5703125" style="13" customWidth="1"/>
    <col min="18" max="18" width="10.7109375" style="13" customWidth="1"/>
    <col min="19" max="19" width="13" style="21" customWidth="1"/>
    <col min="20" max="259" width="9.140625" style="13"/>
    <col min="260" max="260" width="11.28515625" style="13" customWidth="1"/>
    <col min="261" max="261" width="4.85546875" style="13" customWidth="1"/>
    <col min="262" max="262" width="30.42578125" style="13" customWidth="1"/>
    <col min="263" max="263" width="7.5703125" style="13" bestFit="1" customWidth="1"/>
    <col min="264" max="264" width="18.140625" style="13" bestFit="1" customWidth="1"/>
    <col min="265" max="265" width="5" style="13" bestFit="1" customWidth="1"/>
    <col min="266" max="266" width="22.140625" style="13" customWidth="1"/>
    <col min="267" max="267" width="8.85546875" style="13" customWidth="1"/>
    <col min="268" max="268" width="9.5703125" style="13" customWidth="1"/>
    <col min="269" max="269" width="9.85546875" style="13" customWidth="1"/>
    <col min="270" max="271" width="8.7109375" style="13" customWidth="1"/>
    <col min="272" max="272" width="11" style="13" customWidth="1"/>
    <col min="273" max="274" width="10.7109375" style="13" customWidth="1"/>
    <col min="275" max="275" width="13" style="13" customWidth="1"/>
    <col min="276" max="515" width="9.140625" style="13"/>
    <col min="516" max="516" width="11.28515625" style="13" customWidth="1"/>
    <col min="517" max="517" width="4.85546875" style="13" customWidth="1"/>
    <col min="518" max="518" width="30.42578125" style="13" customWidth="1"/>
    <col min="519" max="519" width="7.5703125" style="13" bestFit="1" customWidth="1"/>
    <col min="520" max="520" width="18.140625" style="13" bestFit="1" customWidth="1"/>
    <col min="521" max="521" width="5" style="13" bestFit="1" customWidth="1"/>
    <col min="522" max="522" width="22.140625" style="13" customWidth="1"/>
    <col min="523" max="523" width="8.85546875" style="13" customWidth="1"/>
    <col min="524" max="524" width="9.5703125" style="13" customWidth="1"/>
    <col min="525" max="525" width="9.85546875" style="13" customWidth="1"/>
    <col min="526" max="527" width="8.7109375" style="13" customWidth="1"/>
    <col min="528" max="528" width="11" style="13" customWidth="1"/>
    <col min="529" max="530" width="10.7109375" style="13" customWidth="1"/>
    <col min="531" max="531" width="13" style="13" customWidth="1"/>
    <col min="532" max="771" width="9.140625" style="13"/>
    <col min="772" max="772" width="11.28515625" style="13" customWidth="1"/>
    <col min="773" max="773" width="4.85546875" style="13" customWidth="1"/>
    <col min="774" max="774" width="30.42578125" style="13" customWidth="1"/>
    <col min="775" max="775" width="7.5703125" style="13" bestFit="1" customWidth="1"/>
    <col min="776" max="776" width="18.140625" style="13" bestFit="1" customWidth="1"/>
    <col min="777" max="777" width="5" style="13" bestFit="1" customWidth="1"/>
    <col min="778" max="778" width="22.140625" style="13" customWidth="1"/>
    <col min="779" max="779" width="8.85546875" style="13" customWidth="1"/>
    <col min="780" max="780" width="9.5703125" style="13" customWidth="1"/>
    <col min="781" max="781" width="9.85546875" style="13" customWidth="1"/>
    <col min="782" max="783" width="8.7109375" style="13" customWidth="1"/>
    <col min="784" max="784" width="11" style="13" customWidth="1"/>
    <col min="785" max="786" width="10.7109375" style="13" customWidth="1"/>
    <col min="787" max="787" width="13" style="13" customWidth="1"/>
    <col min="788" max="1027" width="9.140625" style="13"/>
    <col min="1028" max="1028" width="11.28515625" style="13" customWidth="1"/>
    <col min="1029" max="1029" width="4.85546875" style="13" customWidth="1"/>
    <col min="1030" max="1030" width="30.42578125" style="13" customWidth="1"/>
    <col min="1031" max="1031" width="7.5703125" style="13" bestFit="1" customWidth="1"/>
    <col min="1032" max="1032" width="18.140625" style="13" bestFit="1" customWidth="1"/>
    <col min="1033" max="1033" width="5" style="13" bestFit="1" customWidth="1"/>
    <col min="1034" max="1034" width="22.140625" style="13" customWidth="1"/>
    <col min="1035" max="1035" width="8.85546875" style="13" customWidth="1"/>
    <col min="1036" max="1036" width="9.5703125" style="13" customWidth="1"/>
    <col min="1037" max="1037" width="9.85546875" style="13" customWidth="1"/>
    <col min="1038" max="1039" width="8.7109375" style="13" customWidth="1"/>
    <col min="1040" max="1040" width="11" style="13" customWidth="1"/>
    <col min="1041" max="1042" width="10.7109375" style="13" customWidth="1"/>
    <col min="1043" max="1043" width="13" style="13" customWidth="1"/>
    <col min="1044" max="1283" width="9.140625" style="13"/>
    <col min="1284" max="1284" width="11.28515625" style="13" customWidth="1"/>
    <col min="1285" max="1285" width="4.85546875" style="13" customWidth="1"/>
    <col min="1286" max="1286" width="30.42578125" style="13" customWidth="1"/>
    <col min="1287" max="1287" width="7.5703125" style="13" bestFit="1" customWidth="1"/>
    <col min="1288" max="1288" width="18.140625" style="13" bestFit="1" customWidth="1"/>
    <col min="1289" max="1289" width="5" style="13" bestFit="1" customWidth="1"/>
    <col min="1290" max="1290" width="22.140625" style="13" customWidth="1"/>
    <col min="1291" max="1291" width="8.85546875" style="13" customWidth="1"/>
    <col min="1292" max="1292" width="9.5703125" style="13" customWidth="1"/>
    <col min="1293" max="1293" width="9.85546875" style="13" customWidth="1"/>
    <col min="1294" max="1295" width="8.7109375" style="13" customWidth="1"/>
    <col min="1296" max="1296" width="11" style="13" customWidth="1"/>
    <col min="1297" max="1298" width="10.7109375" style="13" customWidth="1"/>
    <col min="1299" max="1299" width="13" style="13" customWidth="1"/>
    <col min="1300" max="1539" width="9.140625" style="13"/>
    <col min="1540" max="1540" width="11.28515625" style="13" customWidth="1"/>
    <col min="1541" max="1541" width="4.85546875" style="13" customWidth="1"/>
    <col min="1542" max="1542" width="30.42578125" style="13" customWidth="1"/>
    <col min="1543" max="1543" width="7.5703125" style="13" bestFit="1" customWidth="1"/>
    <col min="1544" max="1544" width="18.140625" style="13" bestFit="1" customWidth="1"/>
    <col min="1545" max="1545" width="5" style="13" bestFit="1" customWidth="1"/>
    <col min="1546" max="1546" width="22.140625" style="13" customWidth="1"/>
    <col min="1547" max="1547" width="8.85546875" style="13" customWidth="1"/>
    <col min="1548" max="1548" width="9.5703125" style="13" customWidth="1"/>
    <col min="1549" max="1549" width="9.85546875" style="13" customWidth="1"/>
    <col min="1550" max="1551" width="8.7109375" style="13" customWidth="1"/>
    <col min="1552" max="1552" width="11" style="13" customWidth="1"/>
    <col min="1553" max="1554" width="10.7109375" style="13" customWidth="1"/>
    <col min="1555" max="1555" width="13" style="13" customWidth="1"/>
    <col min="1556" max="1795" width="9.140625" style="13"/>
    <col min="1796" max="1796" width="11.28515625" style="13" customWidth="1"/>
    <col min="1797" max="1797" width="4.85546875" style="13" customWidth="1"/>
    <col min="1798" max="1798" width="30.42578125" style="13" customWidth="1"/>
    <col min="1799" max="1799" width="7.5703125" style="13" bestFit="1" customWidth="1"/>
    <col min="1800" max="1800" width="18.140625" style="13" bestFit="1" customWidth="1"/>
    <col min="1801" max="1801" width="5" style="13" bestFit="1" customWidth="1"/>
    <col min="1802" max="1802" width="22.140625" style="13" customWidth="1"/>
    <col min="1803" max="1803" width="8.85546875" style="13" customWidth="1"/>
    <col min="1804" max="1804" width="9.5703125" style="13" customWidth="1"/>
    <col min="1805" max="1805" width="9.85546875" style="13" customWidth="1"/>
    <col min="1806" max="1807" width="8.7109375" style="13" customWidth="1"/>
    <col min="1808" max="1808" width="11" style="13" customWidth="1"/>
    <col min="1809" max="1810" width="10.7109375" style="13" customWidth="1"/>
    <col min="1811" max="1811" width="13" style="13" customWidth="1"/>
    <col min="1812" max="2051" width="9.140625" style="13"/>
    <col min="2052" max="2052" width="11.28515625" style="13" customWidth="1"/>
    <col min="2053" max="2053" width="4.85546875" style="13" customWidth="1"/>
    <col min="2054" max="2054" width="30.42578125" style="13" customWidth="1"/>
    <col min="2055" max="2055" width="7.5703125" style="13" bestFit="1" customWidth="1"/>
    <col min="2056" max="2056" width="18.140625" style="13" bestFit="1" customWidth="1"/>
    <col min="2057" max="2057" width="5" style="13" bestFit="1" customWidth="1"/>
    <col min="2058" max="2058" width="22.140625" style="13" customWidth="1"/>
    <col min="2059" max="2059" width="8.85546875" style="13" customWidth="1"/>
    <col min="2060" max="2060" width="9.5703125" style="13" customWidth="1"/>
    <col min="2061" max="2061" width="9.85546875" style="13" customWidth="1"/>
    <col min="2062" max="2063" width="8.7109375" style="13" customWidth="1"/>
    <col min="2064" max="2064" width="11" style="13" customWidth="1"/>
    <col min="2065" max="2066" width="10.7109375" style="13" customWidth="1"/>
    <col min="2067" max="2067" width="13" style="13" customWidth="1"/>
    <col min="2068" max="2307" width="9.140625" style="13"/>
    <col min="2308" max="2308" width="11.28515625" style="13" customWidth="1"/>
    <col min="2309" max="2309" width="4.85546875" style="13" customWidth="1"/>
    <col min="2310" max="2310" width="30.42578125" style="13" customWidth="1"/>
    <col min="2311" max="2311" width="7.5703125" style="13" bestFit="1" customWidth="1"/>
    <col min="2312" max="2312" width="18.140625" style="13" bestFit="1" customWidth="1"/>
    <col min="2313" max="2313" width="5" style="13" bestFit="1" customWidth="1"/>
    <col min="2314" max="2314" width="22.140625" style="13" customWidth="1"/>
    <col min="2315" max="2315" width="8.85546875" style="13" customWidth="1"/>
    <col min="2316" max="2316" width="9.5703125" style="13" customWidth="1"/>
    <col min="2317" max="2317" width="9.85546875" style="13" customWidth="1"/>
    <col min="2318" max="2319" width="8.7109375" style="13" customWidth="1"/>
    <col min="2320" max="2320" width="11" style="13" customWidth="1"/>
    <col min="2321" max="2322" width="10.7109375" style="13" customWidth="1"/>
    <col min="2323" max="2323" width="13" style="13" customWidth="1"/>
    <col min="2324" max="2563" width="9.140625" style="13"/>
    <col min="2564" max="2564" width="11.28515625" style="13" customWidth="1"/>
    <col min="2565" max="2565" width="4.85546875" style="13" customWidth="1"/>
    <col min="2566" max="2566" width="30.42578125" style="13" customWidth="1"/>
    <col min="2567" max="2567" width="7.5703125" style="13" bestFit="1" customWidth="1"/>
    <col min="2568" max="2568" width="18.140625" style="13" bestFit="1" customWidth="1"/>
    <col min="2569" max="2569" width="5" style="13" bestFit="1" customWidth="1"/>
    <col min="2570" max="2570" width="22.140625" style="13" customWidth="1"/>
    <col min="2571" max="2571" width="8.85546875" style="13" customWidth="1"/>
    <col min="2572" max="2572" width="9.5703125" style="13" customWidth="1"/>
    <col min="2573" max="2573" width="9.85546875" style="13" customWidth="1"/>
    <col min="2574" max="2575" width="8.7109375" style="13" customWidth="1"/>
    <col min="2576" max="2576" width="11" style="13" customWidth="1"/>
    <col min="2577" max="2578" width="10.7109375" style="13" customWidth="1"/>
    <col min="2579" max="2579" width="13" style="13" customWidth="1"/>
    <col min="2580" max="2819" width="9.140625" style="13"/>
    <col min="2820" max="2820" width="11.28515625" style="13" customWidth="1"/>
    <col min="2821" max="2821" width="4.85546875" style="13" customWidth="1"/>
    <col min="2822" max="2822" width="30.42578125" style="13" customWidth="1"/>
    <col min="2823" max="2823" width="7.5703125" style="13" bestFit="1" customWidth="1"/>
    <col min="2824" max="2824" width="18.140625" style="13" bestFit="1" customWidth="1"/>
    <col min="2825" max="2825" width="5" style="13" bestFit="1" customWidth="1"/>
    <col min="2826" max="2826" width="22.140625" style="13" customWidth="1"/>
    <col min="2827" max="2827" width="8.85546875" style="13" customWidth="1"/>
    <col min="2828" max="2828" width="9.5703125" style="13" customWidth="1"/>
    <col min="2829" max="2829" width="9.85546875" style="13" customWidth="1"/>
    <col min="2830" max="2831" width="8.7109375" style="13" customWidth="1"/>
    <col min="2832" max="2832" width="11" style="13" customWidth="1"/>
    <col min="2833" max="2834" width="10.7109375" style="13" customWidth="1"/>
    <col min="2835" max="2835" width="13" style="13" customWidth="1"/>
    <col min="2836" max="3075" width="9.140625" style="13"/>
    <col min="3076" max="3076" width="11.28515625" style="13" customWidth="1"/>
    <col min="3077" max="3077" width="4.85546875" style="13" customWidth="1"/>
    <col min="3078" max="3078" width="30.42578125" style="13" customWidth="1"/>
    <col min="3079" max="3079" width="7.5703125" style="13" bestFit="1" customWidth="1"/>
    <col min="3080" max="3080" width="18.140625" style="13" bestFit="1" customWidth="1"/>
    <col min="3081" max="3081" width="5" style="13" bestFit="1" customWidth="1"/>
    <col min="3082" max="3082" width="22.140625" style="13" customWidth="1"/>
    <col min="3083" max="3083" width="8.85546875" style="13" customWidth="1"/>
    <col min="3084" max="3084" width="9.5703125" style="13" customWidth="1"/>
    <col min="3085" max="3085" width="9.85546875" style="13" customWidth="1"/>
    <col min="3086" max="3087" width="8.7109375" style="13" customWidth="1"/>
    <col min="3088" max="3088" width="11" style="13" customWidth="1"/>
    <col min="3089" max="3090" width="10.7109375" style="13" customWidth="1"/>
    <col min="3091" max="3091" width="13" style="13" customWidth="1"/>
    <col min="3092" max="3331" width="9.140625" style="13"/>
    <col min="3332" max="3332" width="11.28515625" style="13" customWidth="1"/>
    <col min="3333" max="3333" width="4.85546875" style="13" customWidth="1"/>
    <col min="3334" max="3334" width="30.42578125" style="13" customWidth="1"/>
    <col min="3335" max="3335" width="7.5703125" style="13" bestFit="1" customWidth="1"/>
    <col min="3336" max="3336" width="18.140625" style="13" bestFit="1" customWidth="1"/>
    <col min="3337" max="3337" width="5" style="13" bestFit="1" customWidth="1"/>
    <col min="3338" max="3338" width="22.140625" style="13" customWidth="1"/>
    <col min="3339" max="3339" width="8.85546875" style="13" customWidth="1"/>
    <col min="3340" max="3340" width="9.5703125" style="13" customWidth="1"/>
    <col min="3341" max="3341" width="9.85546875" style="13" customWidth="1"/>
    <col min="3342" max="3343" width="8.7109375" style="13" customWidth="1"/>
    <col min="3344" max="3344" width="11" style="13" customWidth="1"/>
    <col min="3345" max="3346" width="10.7109375" style="13" customWidth="1"/>
    <col min="3347" max="3347" width="13" style="13" customWidth="1"/>
    <col min="3348" max="3587" width="9.140625" style="13"/>
    <col min="3588" max="3588" width="11.28515625" style="13" customWidth="1"/>
    <col min="3589" max="3589" width="4.85546875" style="13" customWidth="1"/>
    <col min="3590" max="3590" width="30.42578125" style="13" customWidth="1"/>
    <col min="3591" max="3591" width="7.5703125" style="13" bestFit="1" customWidth="1"/>
    <col min="3592" max="3592" width="18.140625" style="13" bestFit="1" customWidth="1"/>
    <col min="3593" max="3593" width="5" style="13" bestFit="1" customWidth="1"/>
    <col min="3594" max="3594" width="22.140625" style="13" customWidth="1"/>
    <col min="3595" max="3595" width="8.85546875" style="13" customWidth="1"/>
    <col min="3596" max="3596" width="9.5703125" style="13" customWidth="1"/>
    <col min="3597" max="3597" width="9.85546875" style="13" customWidth="1"/>
    <col min="3598" max="3599" width="8.7109375" style="13" customWidth="1"/>
    <col min="3600" max="3600" width="11" style="13" customWidth="1"/>
    <col min="3601" max="3602" width="10.7109375" style="13" customWidth="1"/>
    <col min="3603" max="3603" width="13" style="13" customWidth="1"/>
    <col min="3604" max="3843" width="9.140625" style="13"/>
    <col min="3844" max="3844" width="11.28515625" style="13" customWidth="1"/>
    <col min="3845" max="3845" width="4.85546875" style="13" customWidth="1"/>
    <col min="3846" max="3846" width="30.42578125" style="13" customWidth="1"/>
    <col min="3847" max="3847" width="7.5703125" style="13" bestFit="1" customWidth="1"/>
    <col min="3848" max="3848" width="18.140625" style="13" bestFit="1" customWidth="1"/>
    <col min="3849" max="3849" width="5" style="13" bestFit="1" customWidth="1"/>
    <col min="3850" max="3850" width="22.140625" style="13" customWidth="1"/>
    <col min="3851" max="3851" width="8.85546875" style="13" customWidth="1"/>
    <col min="3852" max="3852" width="9.5703125" style="13" customWidth="1"/>
    <col min="3853" max="3853" width="9.85546875" style="13" customWidth="1"/>
    <col min="3854" max="3855" width="8.7109375" style="13" customWidth="1"/>
    <col min="3856" max="3856" width="11" style="13" customWidth="1"/>
    <col min="3857" max="3858" width="10.7109375" style="13" customWidth="1"/>
    <col min="3859" max="3859" width="13" style="13" customWidth="1"/>
    <col min="3860" max="4099" width="9.140625" style="13"/>
    <col min="4100" max="4100" width="11.28515625" style="13" customWidth="1"/>
    <col min="4101" max="4101" width="4.85546875" style="13" customWidth="1"/>
    <col min="4102" max="4102" width="30.42578125" style="13" customWidth="1"/>
    <col min="4103" max="4103" width="7.5703125" style="13" bestFit="1" customWidth="1"/>
    <col min="4104" max="4104" width="18.140625" style="13" bestFit="1" customWidth="1"/>
    <col min="4105" max="4105" width="5" style="13" bestFit="1" customWidth="1"/>
    <col min="4106" max="4106" width="22.140625" style="13" customWidth="1"/>
    <col min="4107" max="4107" width="8.85546875" style="13" customWidth="1"/>
    <col min="4108" max="4108" width="9.5703125" style="13" customWidth="1"/>
    <col min="4109" max="4109" width="9.85546875" style="13" customWidth="1"/>
    <col min="4110" max="4111" width="8.7109375" style="13" customWidth="1"/>
    <col min="4112" max="4112" width="11" style="13" customWidth="1"/>
    <col min="4113" max="4114" width="10.7109375" style="13" customWidth="1"/>
    <col min="4115" max="4115" width="13" style="13" customWidth="1"/>
    <col min="4116" max="4355" width="9.140625" style="13"/>
    <col min="4356" max="4356" width="11.28515625" style="13" customWidth="1"/>
    <col min="4357" max="4357" width="4.85546875" style="13" customWidth="1"/>
    <col min="4358" max="4358" width="30.42578125" style="13" customWidth="1"/>
    <col min="4359" max="4359" width="7.5703125" style="13" bestFit="1" customWidth="1"/>
    <col min="4360" max="4360" width="18.140625" style="13" bestFit="1" customWidth="1"/>
    <col min="4361" max="4361" width="5" style="13" bestFit="1" customWidth="1"/>
    <col min="4362" max="4362" width="22.140625" style="13" customWidth="1"/>
    <col min="4363" max="4363" width="8.85546875" style="13" customWidth="1"/>
    <col min="4364" max="4364" width="9.5703125" style="13" customWidth="1"/>
    <col min="4365" max="4365" width="9.85546875" style="13" customWidth="1"/>
    <col min="4366" max="4367" width="8.7109375" style="13" customWidth="1"/>
    <col min="4368" max="4368" width="11" style="13" customWidth="1"/>
    <col min="4369" max="4370" width="10.7109375" style="13" customWidth="1"/>
    <col min="4371" max="4371" width="13" style="13" customWidth="1"/>
    <col min="4372" max="4611" width="9.140625" style="13"/>
    <col min="4612" max="4612" width="11.28515625" style="13" customWidth="1"/>
    <col min="4613" max="4613" width="4.85546875" style="13" customWidth="1"/>
    <col min="4614" max="4614" width="30.42578125" style="13" customWidth="1"/>
    <col min="4615" max="4615" width="7.5703125" style="13" bestFit="1" customWidth="1"/>
    <col min="4616" max="4616" width="18.140625" style="13" bestFit="1" customWidth="1"/>
    <col min="4617" max="4617" width="5" style="13" bestFit="1" customWidth="1"/>
    <col min="4618" max="4618" width="22.140625" style="13" customWidth="1"/>
    <col min="4619" max="4619" width="8.85546875" style="13" customWidth="1"/>
    <col min="4620" max="4620" width="9.5703125" style="13" customWidth="1"/>
    <col min="4621" max="4621" width="9.85546875" style="13" customWidth="1"/>
    <col min="4622" max="4623" width="8.7109375" style="13" customWidth="1"/>
    <col min="4624" max="4624" width="11" style="13" customWidth="1"/>
    <col min="4625" max="4626" width="10.7109375" style="13" customWidth="1"/>
    <col min="4627" max="4627" width="13" style="13" customWidth="1"/>
    <col min="4628" max="4867" width="9.140625" style="13"/>
    <col min="4868" max="4868" width="11.28515625" style="13" customWidth="1"/>
    <col min="4869" max="4869" width="4.85546875" style="13" customWidth="1"/>
    <col min="4870" max="4870" width="30.42578125" style="13" customWidth="1"/>
    <col min="4871" max="4871" width="7.5703125" style="13" bestFit="1" customWidth="1"/>
    <col min="4872" max="4872" width="18.140625" style="13" bestFit="1" customWidth="1"/>
    <col min="4873" max="4873" width="5" style="13" bestFit="1" customWidth="1"/>
    <col min="4874" max="4874" width="22.140625" style="13" customWidth="1"/>
    <col min="4875" max="4875" width="8.85546875" style="13" customWidth="1"/>
    <col min="4876" max="4876" width="9.5703125" style="13" customWidth="1"/>
    <col min="4877" max="4877" width="9.85546875" style="13" customWidth="1"/>
    <col min="4878" max="4879" width="8.7109375" style="13" customWidth="1"/>
    <col min="4880" max="4880" width="11" style="13" customWidth="1"/>
    <col min="4881" max="4882" width="10.7109375" style="13" customWidth="1"/>
    <col min="4883" max="4883" width="13" style="13" customWidth="1"/>
    <col min="4884" max="5123" width="9.140625" style="13"/>
    <col min="5124" max="5124" width="11.28515625" style="13" customWidth="1"/>
    <col min="5125" max="5125" width="4.85546875" style="13" customWidth="1"/>
    <col min="5126" max="5126" width="30.42578125" style="13" customWidth="1"/>
    <col min="5127" max="5127" width="7.5703125" style="13" bestFit="1" customWidth="1"/>
    <col min="5128" max="5128" width="18.140625" style="13" bestFit="1" customWidth="1"/>
    <col min="5129" max="5129" width="5" style="13" bestFit="1" customWidth="1"/>
    <col min="5130" max="5130" width="22.140625" style="13" customWidth="1"/>
    <col min="5131" max="5131" width="8.85546875" style="13" customWidth="1"/>
    <col min="5132" max="5132" width="9.5703125" style="13" customWidth="1"/>
    <col min="5133" max="5133" width="9.85546875" style="13" customWidth="1"/>
    <col min="5134" max="5135" width="8.7109375" style="13" customWidth="1"/>
    <col min="5136" max="5136" width="11" style="13" customWidth="1"/>
    <col min="5137" max="5138" width="10.7109375" style="13" customWidth="1"/>
    <col min="5139" max="5139" width="13" style="13" customWidth="1"/>
    <col min="5140" max="5379" width="9.140625" style="13"/>
    <col min="5380" max="5380" width="11.28515625" style="13" customWidth="1"/>
    <col min="5381" max="5381" width="4.85546875" style="13" customWidth="1"/>
    <col min="5382" max="5382" width="30.42578125" style="13" customWidth="1"/>
    <col min="5383" max="5383" width="7.5703125" style="13" bestFit="1" customWidth="1"/>
    <col min="5384" max="5384" width="18.140625" style="13" bestFit="1" customWidth="1"/>
    <col min="5385" max="5385" width="5" style="13" bestFit="1" customWidth="1"/>
    <col min="5386" max="5386" width="22.140625" style="13" customWidth="1"/>
    <col min="5387" max="5387" width="8.85546875" style="13" customWidth="1"/>
    <col min="5388" max="5388" width="9.5703125" style="13" customWidth="1"/>
    <col min="5389" max="5389" width="9.85546875" style="13" customWidth="1"/>
    <col min="5390" max="5391" width="8.7109375" style="13" customWidth="1"/>
    <col min="5392" max="5392" width="11" style="13" customWidth="1"/>
    <col min="5393" max="5394" width="10.7109375" style="13" customWidth="1"/>
    <col min="5395" max="5395" width="13" style="13" customWidth="1"/>
    <col min="5396" max="5635" width="9.140625" style="13"/>
    <col min="5636" max="5636" width="11.28515625" style="13" customWidth="1"/>
    <col min="5637" max="5637" width="4.85546875" style="13" customWidth="1"/>
    <col min="5638" max="5638" width="30.42578125" style="13" customWidth="1"/>
    <col min="5639" max="5639" width="7.5703125" style="13" bestFit="1" customWidth="1"/>
    <col min="5640" max="5640" width="18.140625" style="13" bestFit="1" customWidth="1"/>
    <col min="5641" max="5641" width="5" style="13" bestFit="1" customWidth="1"/>
    <col min="5642" max="5642" width="22.140625" style="13" customWidth="1"/>
    <col min="5643" max="5643" width="8.85546875" style="13" customWidth="1"/>
    <col min="5644" max="5644" width="9.5703125" style="13" customWidth="1"/>
    <col min="5645" max="5645" width="9.85546875" style="13" customWidth="1"/>
    <col min="5646" max="5647" width="8.7109375" style="13" customWidth="1"/>
    <col min="5648" max="5648" width="11" style="13" customWidth="1"/>
    <col min="5649" max="5650" width="10.7109375" style="13" customWidth="1"/>
    <col min="5651" max="5651" width="13" style="13" customWidth="1"/>
    <col min="5652" max="5891" width="9.140625" style="13"/>
    <col min="5892" max="5892" width="11.28515625" style="13" customWidth="1"/>
    <col min="5893" max="5893" width="4.85546875" style="13" customWidth="1"/>
    <col min="5894" max="5894" width="30.42578125" style="13" customWidth="1"/>
    <col min="5895" max="5895" width="7.5703125" style="13" bestFit="1" customWidth="1"/>
    <col min="5896" max="5896" width="18.140625" style="13" bestFit="1" customWidth="1"/>
    <col min="5897" max="5897" width="5" style="13" bestFit="1" customWidth="1"/>
    <col min="5898" max="5898" width="22.140625" style="13" customWidth="1"/>
    <col min="5899" max="5899" width="8.85546875" style="13" customWidth="1"/>
    <col min="5900" max="5900" width="9.5703125" style="13" customWidth="1"/>
    <col min="5901" max="5901" width="9.85546875" style="13" customWidth="1"/>
    <col min="5902" max="5903" width="8.7109375" style="13" customWidth="1"/>
    <col min="5904" max="5904" width="11" style="13" customWidth="1"/>
    <col min="5905" max="5906" width="10.7109375" style="13" customWidth="1"/>
    <col min="5907" max="5907" width="13" style="13" customWidth="1"/>
    <col min="5908" max="6147" width="9.140625" style="13"/>
    <col min="6148" max="6148" width="11.28515625" style="13" customWidth="1"/>
    <col min="6149" max="6149" width="4.85546875" style="13" customWidth="1"/>
    <col min="6150" max="6150" width="30.42578125" style="13" customWidth="1"/>
    <col min="6151" max="6151" width="7.5703125" style="13" bestFit="1" customWidth="1"/>
    <col min="6152" max="6152" width="18.140625" style="13" bestFit="1" customWidth="1"/>
    <col min="6153" max="6153" width="5" style="13" bestFit="1" customWidth="1"/>
    <col min="6154" max="6154" width="22.140625" style="13" customWidth="1"/>
    <col min="6155" max="6155" width="8.85546875" style="13" customWidth="1"/>
    <col min="6156" max="6156" width="9.5703125" style="13" customWidth="1"/>
    <col min="6157" max="6157" width="9.85546875" style="13" customWidth="1"/>
    <col min="6158" max="6159" width="8.7109375" style="13" customWidth="1"/>
    <col min="6160" max="6160" width="11" style="13" customWidth="1"/>
    <col min="6161" max="6162" width="10.7109375" style="13" customWidth="1"/>
    <col min="6163" max="6163" width="13" style="13" customWidth="1"/>
    <col min="6164" max="6403" width="9.140625" style="13"/>
    <col min="6404" max="6404" width="11.28515625" style="13" customWidth="1"/>
    <col min="6405" max="6405" width="4.85546875" style="13" customWidth="1"/>
    <col min="6406" max="6406" width="30.42578125" style="13" customWidth="1"/>
    <col min="6407" max="6407" width="7.5703125" style="13" bestFit="1" customWidth="1"/>
    <col min="6408" max="6408" width="18.140625" style="13" bestFit="1" customWidth="1"/>
    <col min="6409" max="6409" width="5" style="13" bestFit="1" customWidth="1"/>
    <col min="6410" max="6410" width="22.140625" style="13" customWidth="1"/>
    <col min="6411" max="6411" width="8.85546875" style="13" customWidth="1"/>
    <col min="6412" max="6412" width="9.5703125" style="13" customWidth="1"/>
    <col min="6413" max="6413" width="9.85546875" style="13" customWidth="1"/>
    <col min="6414" max="6415" width="8.7109375" style="13" customWidth="1"/>
    <col min="6416" max="6416" width="11" style="13" customWidth="1"/>
    <col min="6417" max="6418" width="10.7109375" style="13" customWidth="1"/>
    <col min="6419" max="6419" width="13" style="13" customWidth="1"/>
    <col min="6420" max="6659" width="9.140625" style="13"/>
    <col min="6660" max="6660" width="11.28515625" style="13" customWidth="1"/>
    <col min="6661" max="6661" width="4.85546875" style="13" customWidth="1"/>
    <col min="6662" max="6662" width="30.42578125" style="13" customWidth="1"/>
    <col min="6663" max="6663" width="7.5703125" style="13" bestFit="1" customWidth="1"/>
    <col min="6664" max="6664" width="18.140625" style="13" bestFit="1" customWidth="1"/>
    <col min="6665" max="6665" width="5" style="13" bestFit="1" customWidth="1"/>
    <col min="6666" max="6666" width="22.140625" style="13" customWidth="1"/>
    <col min="6667" max="6667" width="8.85546875" style="13" customWidth="1"/>
    <col min="6668" max="6668" width="9.5703125" style="13" customWidth="1"/>
    <col min="6669" max="6669" width="9.85546875" style="13" customWidth="1"/>
    <col min="6670" max="6671" width="8.7109375" style="13" customWidth="1"/>
    <col min="6672" max="6672" width="11" style="13" customWidth="1"/>
    <col min="6673" max="6674" width="10.7109375" style="13" customWidth="1"/>
    <col min="6675" max="6675" width="13" style="13" customWidth="1"/>
    <col min="6676" max="6915" width="9.140625" style="13"/>
    <col min="6916" max="6916" width="11.28515625" style="13" customWidth="1"/>
    <col min="6917" max="6917" width="4.85546875" style="13" customWidth="1"/>
    <col min="6918" max="6918" width="30.42578125" style="13" customWidth="1"/>
    <col min="6919" max="6919" width="7.5703125" style="13" bestFit="1" customWidth="1"/>
    <col min="6920" max="6920" width="18.140625" style="13" bestFit="1" customWidth="1"/>
    <col min="6921" max="6921" width="5" style="13" bestFit="1" customWidth="1"/>
    <col min="6922" max="6922" width="22.140625" style="13" customWidth="1"/>
    <col min="6923" max="6923" width="8.85546875" style="13" customWidth="1"/>
    <col min="6924" max="6924" width="9.5703125" style="13" customWidth="1"/>
    <col min="6925" max="6925" width="9.85546875" style="13" customWidth="1"/>
    <col min="6926" max="6927" width="8.7109375" style="13" customWidth="1"/>
    <col min="6928" max="6928" width="11" style="13" customWidth="1"/>
    <col min="6929" max="6930" width="10.7109375" style="13" customWidth="1"/>
    <col min="6931" max="6931" width="13" style="13" customWidth="1"/>
    <col min="6932" max="7171" width="9.140625" style="13"/>
    <col min="7172" max="7172" width="11.28515625" style="13" customWidth="1"/>
    <col min="7173" max="7173" width="4.85546875" style="13" customWidth="1"/>
    <col min="7174" max="7174" width="30.42578125" style="13" customWidth="1"/>
    <col min="7175" max="7175" width="7.5703125" style="13" bestFit="1" customWidth="1"/>
    <col min="7176" max="7176" width="18.140625" style="13" bestFit="1" customWidth="1"/>
    <col min="7177" max="7177" width="5" style="13" bestFit="1" customWidth="1"/>
    <col min="7178" max="7178" width="22.140625" style="13" customWidth="1"/>
    <col min="7179" max="7179" width="8.85546875" style="13" customWidth="1"/>
    <col min="7180" max="7180" width="9.5703125" style="13" customWidth="1"/>
    <col min="7181" max="7181" width="9.85546875" style="13" customWidth="1"/>
    <col min="7182" max="7183" width="8.7109375" style="13" customWidth="1"/>
    <col min="7184" max="7184" width="11" style="13" customWidth="1"/>
    <col min="7185" max="7186" width="10.7109375" style="13" customWidth="1"/>
    <col min="7187" max="7187" width="13" style="13" customWidth="1"/>
    <col min="7188" max="7427" width="9.140625" style="13"/>
    <col min="7428" max="7428" width="11.28515625" style="13" customWidth="1"/>
    <col min="7429" max="7429" width="4.85546875" style="13" customWidth="1"/>
    <col min="7430" max="7430" width="30.42578125" style="13" customWidth="1"/>
    <col min="7431" max="7431" width="7.5703125" style="13" bestFit="1" customWidth="1"/>
    <col min="7432" max="7432" width="18.140625" style="13" bestFit="1" customWidth="1"/>
    <col min="7433" max="7433" width="5" style="13" bestFit="1" customWidth="1"/>
    <col min="7434" max="7434" width="22.140625" style="13" customWidth="1"/>
    <col min="7435" max="7435" width="8.85546875" style="13" customWidth="1"/>
    <col min="7436" max="7436" width="9.5703125" style="13" customWidth="1"/>
    <col min="7437" max="7437" width="9.85546875" style="13" customWidth="1"/>
    <col min="7438" max="7439" width="8.7109375" style="13" customWidth="1"/>
    <col min="7440" max="7440" width="11" style="13" customWidth="1"/>
    <col min="7441" max="7442" width="10.7109375" style="13" customWidth="1"/>
    <col min="7443" max="7443" width="13" style="13" customWidth="1"/>
    <col min="7444" max="7683" width="9.140625" style="13"/>
    <col min="7684" max="7684" width="11.28515625" style="13" customWidth="1"/>
    <col min="7685" max="7685" width="4.85546875" style="13" customWidth="1"/>
    <col min="7686" max="7686" width="30.42578125" style="13" customWidth="1"/>
    <col min="7687" max="7687" width="7.5703125" style="13" bestFit="1" customWidth="1"/>
    <col min="7688" max="7688" width="18.140625" style="13" bestFit="1" customWidth="1"/>
    <col min="7689" max="7689" width="5" style="13" bestFit="1" customWidth="1"/>
    <col min="7690" max="7690" width="22.140625" style="13" customWidth="1"/>
    <col min="7691" max="7691" width="8.85546875" style="13" customWidth="1"/>
    <col min="7692" max="7692" width="9.5703125" style="13" customWidth="1"/>
    <col min="7693" max="7693" width="9.85546875" style="13" customWidth="1"/>
    <col min="7694" max="7695" width="8.7109375" style="13" customWidth="1"/>
    <col min="7696" max="7696" width="11" style="13" customWidth="1"/>
    <col min="7697" max="7698" width="10.7109375" style="13" customWidth="1"/>
    <col min="7699" max="7699" width="13" style="13" customWidth="1"/>
    <col min="7700" max="7939" width="9.140625" style="13"/>
    <col min="7940" max="7940" width="11.28515625" style="13" customWidth="1"/>
    <col min="7941" max="7941" width="4.85546875" style="13" customWidth="1"/>
    <col min="7942" max="7942" width="30.42578125" style="13" customWidth="1"/>
    <col min="7943" max="7943" width="7.5703125" style="13" bestFit="1" customWidth="1"/>
    <col min="7944" max="7944" width="18.140625" style="13" bestFit="1" customWidth="1"/>
    <col min="7945" max="7945" width="5" style="13" bestFit="1" customWidth="1"/>
    <col min="7946" max="7946" width="22.140625" style="13" customWidth="1"/>
    <col min="7947" max="7947" width="8.85546875" style="13" customWidth="1"/>
    <col min="7948" max="7948" width="9.5703125" style="13" customWidth="1"/>
    <col min="7949" max="7949" width="9.85546875" style="13" customWidth="1"/>
    <col min="7950" max="7951" width="8.7109375" style="13" customWidth="1"/>
    <col min="7952" max="7952" width="11" style="13" customWidth="1"/>
    <col min="7953" max="7954" width="10.7109375" style="13" customWidth="1"/>
    <col min="7955" max="7955" width="13" style="13" customWidth="1"/>
    <col min="7956" max="8195" width="9.140625" style="13"/>
    <col min="8196" max="8196" width="11.28515625" style="13" customWidth="1"/>
    <col min="8197" max="8197" width="4.85546875" style="13" customWidth="1"/>
    <col min="8198" max="8198" width="30.42578125" style="13" customWidth="1"/>
    <col min="8199" max="8199" width="7.5703125" style="13" bestFit="1" customWidth="1"/>
    <col min="8200" max="8200" width="18.140625" style="13" bestFit="1" customWidth="1"/>
    <col min="8201" max="8201" width="5" style="13" bestFit="1" customWidth="1"/>
    <col min="8202" max="8202" width="22.140625" style="13" customWidth="1"/>
    <col min="8203" max="8203" width="8.85546875" style="13" customWidth="1"/>
    <col min="8204" max="8204" width="9.5703125" style="13" customWidth="1"/>
    <col min="8205" max="8205" width="9.85546875" style="13" customWidth="1"/>
    <col min="8206" max="8207" width="8.7109375" style="13" customWidth="1"/>
    <col min="8208" max="8208" width="11" style="13" customWidth="1"/>
    <col min="8209" max="8210" width="10.7109375" style="13" customWidth="1"/>
    <col min="8211" max="8211" width="13" style="13" customWidth="1"/>
    <col min="8212" max="8451" width="9.140625" style="13"/>
    <col min="8452" max="8452" width="11.28515625" style="13" customWidth="1"/>
    <col min="8453" max="8453" width="4.85546875" style="13" customWidth="1"/>
    <col min="8454" max="8454" width="30.42578125" style="13" customWidth="1"/>
    <col min="8455" max="8455" width="7.5703125" style="13" bestFit="1" customWidth="1"/>
    <col min="8456" max="8456" width="18.140625" style="13" bestFit="1" customWidth="1"/>
    <col min="8457" max="8457" width="5" style="13" bestFit="1" customWidth="1"/>
    <col min="8458" max="8458" width="22.140625" style="13" customWidth="1"/>
    <col min="8459" max="8459" width="8.85546875" style="13" customWidth="1"/>
    <col min="8460" max="8460" width="9.5703125" style="13" customWidth="1"/>
    <col min="8461" max="8461" width="9.85546875" style="13" customWidth="1"/>
    <col min="8462" max="8463" width="8.7109375" style="13" customWidth="1"/>
    <col min="8464" max="8464" width="11" style="13" customWidth="1"/>
    <col min="8465" max="8466" width="10.7109375" style="13" customWidth="1"/>
    <col min="8467" max="8467" width="13" style="13" customWidth="1"/>
    <col min="8468" max="8707" width="9.140625" style="13"/>
    <col min="8708" max="8708" width="11.28515625" style="13" customWidth="1"/>
    <col min="8709" max="8709" width="4.85546875" style="13" customWidth="1"/>
    <col min="8710" max="8710" width="30.42578125" style="13" customWidth="1"/>
    <col min="8711" max="8711" width="7.5703125" style="13" bestFit="1" customWidth="1"/>
    <col min="8712" max="8712" width="18.140625" style="13" bestFit="1" customWidth="1"/>
    <col min="8713" max="8713" width="5" style="13" bestFit="1" customWidth="1"/>
    <col min="8714" max="8714" width="22.140625" style="13" customWidth="1"/>
    <col min="8715" max="8715" width="8.85546875" style="13" customWidth="1"/>
    <col min="8716" max="8716" width="9.5703125" style="13" customWidth="1"/>
    <col min="8717" max="8717" width="9.85546875" style="13" customWidth="1"/>
    <col min="8718" max="8719" width="8.7109375" style="13" customWidth="1"/>
    <col min="8720" max="8720" width="11" style="13" customWidth="1"/>
    <col min="8721" max="8722" width="10.7109375" style="13" customWidth="1"/>
    <col min="8723" max="8723" width="13" style="13" customWidth="1"/>
    <col min="8724" max="8963" width="9.140625" style="13"/>
    <col min="8964" max="8964" width="11.28515625" style="13" customWidth="1"/>
    <col min="8965" max="8965" width="4.85546875" style="13" customWidth="1"/>
    <col min="8966" max="8966" width="30.42578125" style="13" customWidth="1"/>
    <col min="8967" max="8967" width="7.5703125" style="13" bestFit="1" customWidth="1"/>
    <col min="8968" max="8968" width="18.140625" style="13" bestFit="1" customWidth="1"/>
    <col min="8969" max="8969" width="5" style="13" bestFit="1" customWidth="1"/>
    <col min="8970" max="8970" width="22.140625" style="13" customWidth="1"/>
    <col min="8971" max="8971" width="8.85546875" style="13" customWidth="1"/>
    <col min="8972" max="8972" width="9.5703125" style="13" customWidth="1"/>
    <col min="8973" max="8973" width="9.85546875" style="13" customWidth="1"/>
    <col min="8974" max="8975" width="8.7109375" style="13" customWidth="1"/>
    <col min="8976" max="8976" width="11" style="13" customWidth="1"/>
    <col min="8977" max="8978" width="10.7109375" style="13" customWidth="1"/>
    <col min="8979" max="8979" width="13" style="13" customWidth="1"/>
    <col min="8980" max="9219" width="9.140625" style="13"/>
    <col min="9220" max="9220" width="11.28515625" style="13" customWidth="1"/>
    <col min="9221" max="9221" width="4.85546875" style="13" customWidth="1"/>
    <col min="9222" max="9222" width="30.42578125" style="13" customWidth="1"/>
    <col min="9223" max="9223" width="7.5703125" style="13" bestFit="1" customWidth="1"/>
    <col min="9224" max="9224" width="18.140625" style="13" bestFit="1" customWidth="1"/>
    <col min="9225" max="9225" width="5" style="13" bestFit="1" customWidth="1"/>
    <col min="9226" max="9226" width="22.140625" style="13" customWidth="1"/>
    <col min="9227" max="9227" width="8.85546875" style="13" customWidth="1"/>
    <col min="9228" max="9228" width="9.5703125" style="13" customWidth="1"/>
    <col min="9229" max="9229" width="9.85546875" style="13" customWidth="1"/>
    <col min="9230" max="9231" width="8.7109375" style="13" customWidth="1"/>
    <col min="9232" max="9232" width="11" style="13" customWidth="1"/>
    <col min="9233" max="9234" width="10.7109375" style="13" customWidth="1"/>
    <col min="9235" max="9235" width="13" style="13" customWidth="1"/>
    <col min="9236" max="9475" width="9.140625" style="13"/>
    <col min="9476" max="9476" width="11.28515625" style="13" customWidth="1"/>
    <col min="9477" max="9477" width="4.85546875" style="13" customWidth="1"/>
    <col min="9478" max="9478" width="30.42578125" style="13" customWidth="1"/>
    <col min="9479" max="9479" width="7.5703125" style="13" bestFit="1" customWidth="1"/>
    <col min="9480" max="9480" width="18.140625" style="13" bestFit="1" customWidth="1"/>
    <col min="9481" max="9481" width="5" style="13" bestFit="1" customWidth="1"/>
    <col min="9482" max="9482" width="22.140625" style="13" customWidth="1"/>
    <col min="9483" max="9483" width="8.85546875" style="13" customWidth="1"/>
    <col min="9484" max="9484" width="9.5703125" style="13" customWidth="1"/>
    <col min="9485" max="9485" width="9.85546875" style="13" customWidth="1"/>
    <col min="9486" max="9487" width="8.7109375" style="13" customWidth="1"/>
    <col min="9488" max="9488" width="11" style="13" customWidth="1"/>
    <col min="9489" max="9490" width="10.7109375" style="13" customWidth="1"/>
    <col min="9491" max="9491" width="13" style="13" customWidth="1"/>
    <col min="9492" max="9731" width="9.140625" style="13"/>
    <col min="9732" max="9732" width="11.28515625" style="13" customWidth="1"/>
    <col min="9733" max="9733" width="4.85546875" style="13" customWidth="1"/>
    <col min="9734" max="9734" width="30.42578125" style="13" customWidth="1"/>
    <col min="9735" max="9735" width="7.5703125" style="13" bestFit="1" customWidth="1"/>
    <col min="9736" max="9736" width="18.140625" style="13" bestFit="1" customWidth="1"/>
    <col min="9737" max="9737" width="5" style="13" bestFit="1" customWidth="1"/>
    <col min="9738" max="9738" width="22.140625" style="13" customWidth="1"/>
    <col min="9739" max="9739" width="8.85546875" style="13" customWidth="1"/>
    <col min="9740" max="9740" width="9.5703125" style="13" customWidth="1"/>
    <col min="9741" max="9741" width="9.85546875" style="13" customWidth="1"/>
    <col min="9742" max="9743" width="8.7109375" style="13" customWidth="1"/>
    <col min="9744" max="9744" width="11" style="13" customWidth="1"/>
    <col min="9745" max="9746" width="10.7109375" style="13" customWidth="1"/>
    <col min="9747" max="9747" width="13" style="13" customWidth="1"/>
    <col min="9748" max="9987" width="9.140625" style="13"/>
    <col min="9988" max="9988" width="11.28515625" style="13" customWidth="1"/>
    <col min="9989" max="9989" width="4.85546875" style="13" customWidth="1"/>
    <col min="9990" max="9990" width="30.42578125" style="13" customWidth="1"/>
    <col min="9991" max="9991" width="7.5703125" style="13" bestFit="1" customWidth="1"/>
    <col min="9992" max="9992" width="18.140625" style="13" bestFit="1" customWidth="1"/>
    <col min="9993" max="9993" width="5" style="13" bestFit="1" customWidth="1"/>
    <col min="9994" max="9994" width="22.140625" style="13" customWidth="1"/>
    <col min="9995" max="9995" width="8.85546875" style="13" customWidth="1"/>
    <col min="9996" max="9996" width="9.5703125" style="13" customWidth="1"/>
    <col min="9997" max="9997" width="9.85546875" style="13" customWidth="1"/>
    <col min="9998" max="9999" width="8.7109375" style="13" customWidth="1"/>
    <col min="10000" max="10000" width="11" style="13" customWidth="1"/>
    <col min="10001" max="10002" width="10.7109375" style="13" customWidth="1"/>
    <col min="10003" max="10003" width="13" style="13" customWidth="1"/>
    <col min="10004" max="10243" width="9.140625" style="13"/>
    <col min="10244" max="10244" width="11.28515625" style="13" customWidth="1"/>
    <col min="10245" max="10245" width="4.85546875" style="13" customWidth="1"/>
    <col min="10246" max="10246" width="30.42578125" style="13" customWidth="1"/>
    <col min="10247" max="10247" width="7.5703125" style="13" bestFit="1" customWidth="1"/>
    <col min="10248" max="10248" width="18.140625" style="13" bestFit="1" customWidth="1"/>
    <col min="10249" max="10249" width="5" style="13" bestFit="1" customWidth="1"/>
    <col min="10250" max="10250" width="22.140625" style="13" customWidth="1"/>
    <col min="10251" max="10251" width="8.85546875" style="13" customWidth="1"/>
    <col min="10252" max="10252" width="9.5703125" style="13" customWidth="1"/>
    <col min="10253" max="10253" width="9.85546875" style="13" customWidth="1"/>
    <col min="10254" max="10255" width="8.7109375" style="13" customWidth="1"/>
    <col min="10256" max="10256" width="11" style="13" customWidth="1"/>
    <col min="10257" max="10258" width="10.7109375" style="13" customWidth="1"/>
    <col min="10259" max="10259" width="13" style="13" customWidth="1"/>
    <col min="10260" max="10499" width="9.140625" style="13"/>
    <col min="10500" max="10500" width="11.28515625" style="13" customWidth="1"/>
    <col min="10501" max="10501" width="4.85546875" style="13" customWidth="1"/>
    <col min="10502" max="10502" width="30.42578125" style="13" customWidth="1"/>
    <col min="10503" max="10503" width="7.5703125" style="13" bestFit="1" customWidth="1"/>
    <col min="10504" max="10504" width="18.140625" style="13" bestFit="1" customWidth="1"/>
    <col min="10505" max="10505" width="5" style="13" bestFit="1" customWidth="1"/>
    <col min="10506" max="10506" width="22.140625" style="13" customWidth="1"/>
    <col min="10507" max="10507" width="8.85546875" style="13" customWidth="1"/>
    <col min="10508" max="10508" width="9.5703125" style="13" customWidth="1"/>
    <col min="10509" max="10509" width="9.85546875" style="13" customWidth="1"/>
    <col min="10510" max="10511" width="8.7109375" style="13" customWidth="1"/>
    <col min="10512" max="10512" width="11" style="13" customWidth="1"/>
    <col min="10513" max="10514" width="10.7109375" style="13" customWidth="1"/>
    <col min="10515" max="10515" width="13" style="13" customWidth="1"/>
    <col min="10516" max="10755" width="9.140625" style="13"/>
    <col min="10756" max="10756" width="11.28515625" style="13" customWidth="1"/>
    <col min="10757" max="10757" width="4.85546875" style="13" customWidth="1"/>
    <col min="10758" max="10758" width="30.42578125" style="13" customWidth="1"/>
    <col min="10759" max="10759" width="7.5703125" style="13" bestFit="1" customWidth="1"/>
    <col min="10760" max="10760" width="18.140625" style="13" bestFit="1" customWidth="1"/>
    <col min="10761" max="10761" width="5" style="13" bestFit="1" customWidth="1"/>
    <col min="10762" max="10762" width="22.140625" style="13" customWidth="1"/>
    <col min="10763" max="10763" width="8.85546875" style="13" customWidth="1"/>
    <col min="10764" max="10764" width="9.5703125" style="13" customWidth="1"/>
    <col min="10765" max="10765" width="9.85546875" style="13" customWidth="1"/>
    <col min="10766" max="10767" width="8.7109375" style="13" customWidth="1"/>
    <col min="10768" max="10768" width="11" style="13" customWidth="1"/>
    <col min="10769" max="10770" width="10.7109375" style="13" customWidth="1"/>
    <col min="10771" max="10771" width="13" style="13" customWidth="1"/>
    <col min="10772" max="11011" width="9.140625" style="13"/>
    <col min="11012" max="11012" width="11.28515625" style="13" customWidth="1"/>
    <col min="11013" max="11013" width="4.85546875" style="13" customWidth="1"/>
    <col min="11014" max="11014" width="30.42578125" style="13" customWidth="1"/>
    <col min="11015" max="11015" width="7.5703125" style="13" bestFit="1" customWidth="1"/>
    <col min="11016" max="11016" width="18.140625" style="13" bestFit="1" customWidth="1"/>
    <col min="11017" max="11017" width="5" style="13" bestFit="1" customWidth="1"/>
    <col min="11018" max="11018" width="22.140625" style="13" customWidth="1"/>
    <col min="11019" max="11019" width="8.85546875" style="13" customWidth="1"/>
    <col min="11020" max="11020" width="9.5703125" style="13" customWidth="1"/>
    <col min="11021" max="11021" width="9.85546875" style="13" customWidth="1"/>
    <col min="11022" max="11023" width="8.7109375" style="13" customWidth="1"/>
    <col min="11024" max="11024" width="11" style="13" customWidth="1"/>
    <col min="11025" max="11026" width="10.7109375" style="13" customWidth="1"/>
    <col min="11027" max="11027" width="13" style="13" customWidth="1"/>
    <col min="11028" max="11267" width="9.140625" style="13"/>
    <col min="11268" max="11268" width="11.28515625" style="13" customWidth="1"/>
    <col min="11269" max="11269" width="4.85546875" style="13" customWidth="1"/>
    <col min="11270" max="11270" width="30.42578125" style="13" customWidth="1"/>
    <col min="11271" max="11271" width="7.5703125" style="13" bestFit="1" customWidth="1"/>
    <col min="11272" max="11272" width="18.140625" style="13" bestFit="1" customWidth="1"/>
    <col min="11273" max="11273" width="5" style="13" bestFit="1" customWidth="1"/>
    <col min="11274" max="11274" width="22.140625" style="13" customWidth="1"/>
    <col min="11275" max="11275" width="8.85546875" style="13" customWidth="1"/>
    <col min="11276" max="11276" width="9.5703125" style="13" customWidth="1"/>
    <col min="11277" max="11277" width="9.85546875" style="13" customWidth="1"/>
    <col min="11278" max="11279" width="8.7109375" style="13" customWidth="1"/>
    <col min="11280" max="11280" width="11" style="13" customWidth="1"/>
    <col min="11281" max="11282" width="10.7109375" style="13" customWidth="1"/>
    <col min="11283" max="11283" width="13" style="13" customWidth="1"/>
    <col min="11284" max="11523" width="9.140625" style="13"/>
    <col min="11524" max="11524" width="11.28515625" style="13" customWidth="1"/>
    <col min="11525" max="11525" width="4.85546875" style="13" customWidth="1"/>
    <col min="11526" max="11526" width="30.42578125" style="13" customWidth="1"/>
    <col min="11527" max="11527" width="7.5703125" style="13" bestFit="1" customWidth="1"/>
    <col min="11528" max="11528" width="18.140625" style="13" bestFit="1" customWidth="1"/>
    <col min="11529" max="11529" width="5" style="13" bestFit="1" customWidth="1"/>
    <col min="11530" max="11530" width="22.140625" style="13" customWidth="1"/>
    <col min="11531" max="11531" width="8.85546875" style="13" customWidth="1"/>
    <col min="11532" max="11532" width="9.5703125" style="13" customWidth="1"/>
    <col min="11533" max="11533" width="9.85546875" style="13" customWidth="1"/>
    <col min="11534" max="11535" width="8.7109375" style="13" customWidth="1"/>
    <col min="11536" max="11536" width="11" style="13" customWidth="1"/>
    <col min="11537" max="11538" width="10.7109375" style="13" customWidth="1"/>
    <col min="11539" max="11539" width="13" style="13" customWidth="1"/>
    <col min="11540" max="11779" width="9.140625" style="13"/>
    <col min="11780" max="11780" width="11.28515625" style="13" customWidth="1"/>
    <col min="11781" max="11781" width="4.85546875" style="13" customWidth="1"/>
    <col min="11782" max="11782" width="30.42578125" style="13" customWidth="1"/>
    <col min="11783" max="11783" width="7.5703125" style="13" bestFit="1" customWidth="1"/>
    <col min="11784" max="11784" width="18.140625" style="13" bestFit="1" customWidth="1"/>
    <col min="11785" max="11785" width="5" style="13" bestFit="1" customWidth="1"/>
    <col min="11786" max="11786" width="22.140625" style="13" customWidth="1"/>
    <col min="11787" max="11787" width="8.85546875" style="13" customWidth="1"/>
    <col min="11788" max="11788" width="9.5703125" style="13" customWidth="1"/>
    <col min="11789" max="11789" width="9.85546875" style="13" customWidth="1"/>
    <col min="11790" max="11791" width="8.7109375" style="13" customWidth="1"/>
    <col min="11792" max="11792" width="11" style="13" customWidth="1"/>
    <col min="11793" max="11794" width="10.7109375" style="13" customWidth="1"/>
    <col min="11795" max="11795" width="13" style="13" customWidth="1"/>
    <col min="11796" max="12035" width="9.140625" style="13"/>
    <col min="12036" max="12036" width="11.28515625" style="13" customWidth="1"/>
    <col min="12037" max="12037" width="4.85546875" style="13" customWidth="1"/>
    <col min="12038" max="12038" width="30.42578125" style="13" customWidth="1"/>
    <col min="12039" max="12039" width="7.5703125" style="13" bestFit="1" customWidth="1"/>
    <col min="12040" max="12040" width="18.140625" style="13" bestFit="1" customWidth="1"/>
    <col min="12041" max="12041" width="5" style="13" bestFit="1" customWidth="1"/>
    <col min="12042" max="12042" width="22.140625" style="13" customWidth="1"/>
    <col min="12043" max="12043" width="8.85546875" style="13" customWidth="1"/>
    <col min="12044" max="12044" width="9.5703125" style="13" customWidth="1"/>
    <col min="12045" max="12045" width="9.85546875" style="13" customWidth="1"/>
    <col min="12046" max="12047" width="8.7109375" style="13" customWidth="1"/>
    <col min="12048" max="12048" width="11" style="13" customWidth="1"/>
    <col min="12049" max="12050" width="10.7109375" style="13" customWidth="1"/>
    <col min="12051" max="12051" width="13" style="13" customWidth="1"/>
    <col min="12052" max="12291" width="9.140625" style="13"/>
    <col min="12292" max="12292" width="11.28515625" style="13" customWidth="1"/>
    <col min="12293" max="12293" width="4.85546875" style="13" customWidth="1"/>
    <col min="12294" max="12294" width="30.42578125" style="13" customWidth="1"/>
    <col min="12295" max="12295" width="7.5703125" style="13" bestFit="1" customWidth="1"/>
    <col min="12296" max="12296" width="18.140625" style="13" bestFit="1" customWidth="1"/>
    <col min="12297" max="12297" width="5" style="13" bestFit="1" customWidth="1"/>
    <col min="12298" max="12298" width="22.140625" style="13" customWidth="1"/>
    <col min="12299" max="12299" width="8.85546875" style="13" customWidth="1"/>
    <col min="12300" max="12300" width="9.5703125" style="13" customWidth="1"/>
    <col min="12301" max="12301" width="9.85546875" style="13" customWidth="1"/>
    <col min="12302" max="12303" width="8.7109375" style="13" customWidth="1"/>
    <col min="12304" max="12304" width="11" style="13" customWidth="1"/>
    <col min="12305" max="12306" width="10.7109375" style="13" customWidth="1"/>
    <col min="12307" max="12307" width="13" style="13" customWidth="1"/>
    <col min="12308" max="12547" width="9.140625" style="13"/>
    <col min="12548" max="12548" width="11.28515625" style="13" customWidth="1"/>
    <col min="12549" max="12549" width="4.85546875" style="13" customWidth="1"/>
    <col min="12550" max="12550" width="30.42578125" style="13" customWidth="1"/>
    <col min="12551" max="12551" width="7.5703125" style="13" bestFit="1" customWidth="1"/>
    <col min="12552" max="12552" width="18.140625" style="13" bestFit="1" customWidth="1"/>
    <col min="12553" max="12553" width="5" style="13" bestFit="1" customWidth="1"/>
    <col min="12554" max="12554" width="22.140625" style="13" customWidth="1"/>
    <col min="12555" max="12555" width="8.85546875" style="13" customWidth="1"/>
    <col min="12556" max="12556" width="9.5703125" style="13" customWidth="1"/>
    <col min="12557" max="12557" width="9.85546875" style="13" customWidth="1"/>
    <col min="12558" max="12559" width="8.7109375" style="13" customWidth="1"/>
    <col min="12560" max="12560" width="11" style="13" customWidth="1"/>
    <col min="12561" max="12562" width="10.7109375" style="13" customWidth="1"/>
    <col min="12563" max="12563" width="13" style="13" customWidth="1"/>
    <col min="12564" max="12803" width="9.140625" style="13"/>
    <col min="12804" max="12804" width="11.28515625" style="13" customWidth="1"/>
    <col min="12805" max="12805" width="4.85546875" style="13" customWidth="1"/>
    <col min="12806" max="12806" width="30.42578125" style="13" customWidth="1"/>
    <col min="12807" max="12807" width="7.5703125" style="13" bestFit="1" customWidth="1"/>
    <col min="12808" max="12808" width="18.140625" style="13" bestFit="1" customWidth="1"/>
    <col min="12809" max="12809" width="5" style="13" bestFit="1" customWidth="1"/>
    <col min="12810" max="12810" width="22.140625" style="13" customWidth="1"/>
    <col min="12811" max="12811" width="8.85546875" style="13" customWidth="1"/>
    <col min="12812" max="12812" width="9.5703125" style="13" customWidth="1"/>
    <col min="12813" max="12813" width="9.85546875" style="13" customWidth="1"/>
    <col min="12814" max="12815" width="8.7109375" style="13" customWidth="1"/>
    <col min="12816" max="12816" width="11" style="13" customWidth="1"/>
    <col min="12817" max="12818" width="10.7109375" style="13" customWidth="1"/>
    <col min="12819" max="12819" width="13" style="13" customWidth="1"/>
    <col min="12820" max="13059" width="9.140625" style="13"/>
    <col min="13060" max="13060" width="11.28515625" style="13" customWidth="1"/>
    <col min="13061" max="13061" width="4.85546875" style="13" customWidth="1"/>
    <col min="13062" max="13062" width="30.42578125" style="13" customWidth="1"/>
    <col min="13063" max="13063" width="7.5703125" style="13" bestFit="1" customWidth="1"/>
    <col min="13064" max="13064" width="18.140625" style="13" bestFit="1" customWidth="1"/>
    <col min="13065" max="13065" width="5" style="13" bestFit="1" customWidth="1"/>
    <col min="13066" max="13066" width="22.140625" style="13" customWidth="1"/>
    <col min="13067" max="13067" width="8.85546875" style="13" customWidth="1"/>
    <col min="13068" max="13068" width="9.5703125" style="13" customWidth="1"/>
    <col min="13069" max="13069" width="9.85546875" style="13" customWidth="1"/>
    <col min="13070" max="13071" width="8.7109375" style="13" customWidth="1"/>
    <col min="13072" max="13072" width="11" style="13" customWidth="1"/>
    <col min="13073" max="13074" width="10.7109375" style="13" customWidth="1"/>
    <col min="13075" max="13075" width="13" style="13" customWidth="1"/>
    <col min="13076" max="13315" width="9.140625" style="13"/>
    <col min="13316" max="13316" width="11.28515625" style="13" customWidth="1"/>
    <col min="13317" max="13317" width="4.85546875" style="13" customWidth="1"/>
    <col min="13318" max="13318" width="30.42578125" style="13" customWidth="1"/>
    <col min="13319" max="13319" width="7.5703125" style="13" bestFit="1" customWidth="1"/>
    <col min="13320" max="13320" width="18.140625" style="13" bestFit="1" customWidth="1"/>
    <col min="13321" max="13321" width="5" style="13" bestFit="1" customWidth="1"/>
    <col min="13322" max="13322" width="22.140625" style="13" customWidth="1"/>
    <col min="13323" max="13323" width="8.85546875" style="13" customWidth="1"/>
    <col min="13324" max="13324" width="9.5703125" style="13" customWidth="1"/>
    <col min="13325" max="13325" width="9.85546875" style="13" customWidth="1"/>
    <col min="13326" max="13327" width="8.7109375" style="13" customWidth="1"/>
    <col min="13328" max="13328" width="11" style="13" customWidth="1"/>
    <col min="13329" max="13330" width="10.7109375" style="13" customWidth="1"/>
    <col min="13331" max="13331" width="13" style="13" customWidth="1"/>
    <col min="13332" max="13571" width="9.140625" style="13"/>
    <col min="13572" max="13572" width="11.28515625" style="13" customWidth="1"/>
    <col min="13573" max="13573" width="4.85546875" style="13" customWidth="1"/>
    <col min="13574" max="13574" width="30.42578125" style="13" customWidth="1"/>
    <col min="13575" max="13575" width="7.5703125" style="13" bestFit="1" customWidth="1"/>
    <col min="13576" max="13576" width="18.140625" style="13" bestFit="1" customWidth="1"/>
    <col min="13577" max="13577" width="5" style="13" bestFit="1" customWidth="1"/>
    <col min="13578" max="13578" width="22.140625" style="13" customWidth="1"/>
    <col min="13579" max="13579" width="8.85546875" style="13" customWidth="1"/>
    <col min="13580" max="13580" width="9.5703125" style="13" customWidth="1"/>
    <col min="13581" max="13581" width="9.85546875" style="13" customWidth="1"/>
    <col min="13582" max="13583" width="8.7109375" style="13" customWidth="1"/>
    <col min="13584" max="13584" width="11" style="13" customWidth="1"/>
    <col min="13585" max="13586" width="10.7109375" style="13" customWidth="1"/>
    <col min="13587" max="13587" width="13" style="13" customWidth="1"/>
    <col min="13588" max="13827" width="9.140625" style="13"/>
    <col min="13828" max="13828" width="11.28515625" style="13" customWidth="1"/>
    <col min="13829" max="13829" width="4.85546875" style="13" customWidth="1"/>
    <col min="13830" max="13830" width="30.42578125" style="13" customWidth="1"/>
    <col min="13831" max="13831" width="7.5703125" style="13" bestFit="1" customWidth="1"/>
    <col min="13832" max="13832" width="18.140625" style="13" bestFit="1" customWidth="1"/>
    <col min="13833" max="13833" width="5" style="13" bestFit="1" customWidth="1"/>
    <col min="13834" max="13834" width="22.140625" style="13" customWidth="1"/>
    <col min="13835" max="13835" width="8.85546875" style="13" customWidth="1"/>
    <col min="13836" max="13836" width="9.5703125" style="13" customWidth="1"/>
    <col min="13837" max="13837" width="9.85546875" style="13" customWidth="1"/>
    <col min="13838" max="13839" width="8.7109375" style="13" customWidth="1"/>
    <col min="13840" max="13840" width="11" style="13" customWidth="1"/>
    <col min="13841" max="13842" width="10.7109375" style="13" customWidth="1"/>
    <col min="13843" max="13843" width="13" style="13" customWidth="1"/>
    <col min="13844" max="14083" width="9.140625" style="13"/>
    <col min="14084" max="14084" width="11.28515625" style="13" customWidth="1"/>
    <col min="14085" max="14085" width="4.85546875" style="13" customWidth="1"/>
    <col min="14086" max="14086" width="30.42578125" style="13" customWidth="1"/>
    <col min="14087" max="14087" width="7.5703125" style="13" bestFit="1" customWidth="1"/>
    <col min="14088" max="14088" width="18.140625" style="13" bestFit="1" customWidth="1"/>
    <col min="14089" max="14089" width="5" style="13" bestFit="1" customWidth="1"/>
    <col min="14090" max="14090" width="22.140625" style="13" customWidth="1"/>
    <col min="14091" max="14091" width="8.85546875" style="13" customWidth="1"/>
    <col min="14092" max="14092" width="9.5703125" style="13" customWidth="1"/>
    <col min="14093" max="14093" width="9.85546875" style="13" customWidth="1"/>
    <col min="14094" max="14095" width="8.7109375" style="13" customWidth="1"/>
    <col min="14096" max="14096" width="11" style="13" customWidth="1"/>
    <col min="14097" max="14098" width="10.7109375" style="13" customWidth="1"/>
    <col min="14099" max="14099" width="13" style="13" customWidth="1"/>
    <col min="14100" max="14339" width="9.140625" style="13"/>
    <col min="14340" max="14340" width="11.28515625" style="13" customWidth="1"/>
    <col min="14341" max="14341" width="4.85546875" style="13" customWidth="1"/>
    <col min="14342" max="14342" width="30.42578125" style="13" customWidth="1"/>
    <col min="14343" max="14343" width="7.5703125" style="13" bestFit="1" customWidth="1"/>
    <col min="14344" max="14344" width="18.140625" style="13" bestFit="1" customWidth="1"/>
    <col min="14345" max="14345" width="5" style="13" bestFit="1" customWidth="1"/>
    <col min="14346" max="14346" width="22.140625" style="13" customWidth="1"/>
    <col min="14347" max="14347" width="8.85546875" style="13" customWidth="1"/>
    <col min="14348" max="14348" width="9.5703125" style="13" customWidth="1"/>
    <col min="14349" max="14349" width="9.85546875" style="13" customWidth="1"/>
    <col min="14350" max="14351" width="8.7109375" style="13" customWidth="1"/>
    <col min="14352" max="14352" width="11" style="13" customWidth="1"/>
    <col min="14353" max="14354" width="10.7109375" style="13" customWidth="1"/>
    <col min="14355" max="14355" width="13" style="13" customWidth="1"/>
    <col min="14356" max="14595" width="9.140625" style="13"/>
    <col min="14596" max="14596" width="11.28515625" style="13" customWidth="1"/>
    <col min="14597" max="14597" width="4.85546875" style="13" customWidth="1"/>
    <col min="14598" max="14598" width="30.42578125" style="13" customWidth="1"/>
    <col min="14599" max="14599" width="7.5703125" style="13" bestFit="1" customWidth="1"/>
    <col min="14600" max="14600" width="18.140625" style="13" bestFit="1" customWidth="1"/>
    <col min="14601" max="14601" width="5" style="13" bestFit="1" customWidth="1"/>
    <col min="14602" max="14602" width="22.140625" style="13" customWidth="1"/>
    <col min="14603" max="14603" width="8.85546875" style="13" customWidth="1"/>
    <col min="14604" max="14604" width="9.5703125" style="13" customWidth="1"/>
    <col min="14605" max="14605" width="9.85546875" style="13" customWidth="1"/>
    <col min="14606" max="14607" width="8.7109375" style="13" customWidth="1"/>
    <col min="14608" max="14608" width="11" style="13" customWidth="1"/>
    <col min="14609" max="14610" width="10.7109375" style="13" customWidth="1"/>
    <col min="14611" max="14611" width="13" style="13" customWidth="1"/>
    <col min="14612" max="14851" width="9.140625" style="13"/>
    <col min="14852" max="14852" width="11.28515625" style="13" customWidth="1"/>
    <col min="14853" max="14853" width="4.85546875" style="13" customWidth="1"/>
    <col min="14854" max="14854" width="30.42578125" style="13" customWidth="1"/>
    <col min="14855" max="14855" width="7.5703125" style="13" bestFit="1" customWidth="1"/>
    <col min="14856" max="14856" width="18.140625" style="13" bestFit="1" customWidth="1"/>
    <col min="14857" max="14857" width="5" style="13" bestFit="1" customWidth="1"/>
    <col min="14858" max="14858" width="22.140625" style="13" customWidth="1"/>
    <col min="14859" max="14859" width="8.85546875" style="13" customWidth="1"/>
    <col min="14860" max="14860" width="9.5703125" style="13" customWidth="1"/>
    <col min="14861" max="14861" width="9.85546875" style="13" customWidth="1"/>
    <col min="14862" max="14863" width="8.7109375" style="13" customWidth="1"/>
    <col min="14864" max="14864" width="11" style="13" customWidth="1"/>
    <col min="14865" max="14866" width="10.7109375" style="13" customWidth="1"/>
    <col min="14867" max="14867" width="13" style="13" customWidth="1"/>
    <col min="14868" max="15107" width="9.140625" style="13"/>
    <col min="15108" max="15108" width="11.28515625" style="13" customWidth="1"/>
    <col min="15109" max="15109" width="4.85546875" style="13" customWidth="1"/>
    <col min="15110" max="15110" width="30.42578125" style="13" customWidth="1"/>
    <col min="15111" max="15111" width="7.5703125" style="13" bestFit="1" customWidth="1"/>
    <col min="15112" max="15112" width="18.140625" style="13" bestFit="1" customWidth="1"/>
    <col min="15113" max="15113" width="5" style="13" bestFit="1" customWidth="1"/>
    <col min="15114" max="15114" width="22.140625" style="13" customWidth="1"/>
    <col min="15115" max="15115" width="8.85546875" style="13" customWidth="1"/>
    <col min="15116" max="15116" width="9.5703125" style="13" customWidth="1"/>
    <col min="15117" max="15117" width="9.85546875" style="13" customWidth="1"/>
    <col min="15118" max="15119" width="8.7109375" style="13" customWidth="1"/>
    <col min="15120" max="15120" width="11" style="13" customWidth="1"/>
    <col min="15121" max="15122" width="10.7109375" style="13" customWidth="1"/>
    <col min="15123" max="15123" width="13" style="13" customWidth="1"/>
    <col min="15124" max="15363" width="9.140625" style="13"/>
    <col min="15364" max="15364" width="11.28515625" style="13" customWidth="1"/>
    <col min="15365" max="15365" width="4.85546875" style="13" customWidth="1"/>
    <col min="15366" max="15366" width="30.42578125" style="13" customWidth="1"/>
    <col min="15367" max="15367" width="7.5703125" style="13" bestFit="1" customWidth="1"/>
    <col min="15368" max="15368" width="18.140625" style="13" bestFit="1" customWidth="1"/>
    <col min="15369" max="15369" width="5" style="13" bestFit="1" customWidth="1"/>
    <col min="15370" max="15370" width="22.140625" style="13" customWidth="1"/>
    <col min="15371" max="15371" width="8.85546875" style="13" customWidth="1"/>
    <col min="15372" max="15372" width="9.5703125" style="13" customWidth="1"/>
    <col min="15373" max="15373" width="9.85546875" style="13" customWidth="1"/>
    <col min="15374" max="15375" width="8.7109375" style="13" customWidth="1"/>
    <col min="15376" max="15376" width="11" style="13" customWidth="1"/>
    <col min="15377" max="15378" width="10.7109375" style="13" customWidth="1"/>
    <col min="15379" max="15379" width="13" style="13" customWidth="1"/>
    <col min="15380" max="15619" width="9.140625" style="13"/>
    <col min="15620" max="15620" width="11.28515625" style="13" customWidth="1"/>
    <col min="15621" max="15621" width="4.85546875" style="13" customWidth="1"/>
    <col min="15622" max="15622" width="30.42578125" style="13" customWidth="1"/>
    <col min="15623" max="15623" width="7.5703125" style="13" bestFit="1" customWidth="1"/>
    <col min="15624" max="15624" width="18.140625" style="13" bestFit="1" customWidth="1"/>
    <col min="15625" max="15625" width="5" style="13" bestFit="1" customWidth="1"/>
    <col min="15626" max="15626" width="22.140625" style="13" customWidth="1"/>
    <col min="15627" max="15627" width="8.85546875" style="13" customWidth="1"/>
    <col min="15628" max="15628" width="9.5703125" style="13" customWidth="1"/>
    <col min="15629" max="15629" width="9.85546875" style="13" customWidth="1"/>
    <col min="15630" max="15631" width="8.7109375" style="13" customWidth="1"/>
    <col min="15632" max="15632" width="11" style="13" customWidth="1"/>
    <col min="15633" max="15634" width="10.7109375" style="13" customWidth="1"/>
    <col min="15635" max="15635" width="13" style="13" customWidth="1"/>
    <col min="15636" max="15875" width="9.140625" style="13"/>
    <col min="15876" max="15876" width="11.28515625" style="13" customWidth="1"/>
    <col min="15877" max="15877" width="4.85546875" style="13" customWidth="1"/>
    <col min="15878" max="15878" width="30.42578125" style="13" customWidth="1"/>
    <col min="15879" max="15879" width="7.5703125" style="13" bestFit="1" customWidth="1"/>
    <col min="15880" max="15880" width="18.140625" style="13" bestFit="1" customWidth="1"/>
    <col min="15881" max="15881" width="5" style="13" bestFit="1" customWidth="1"/>
    <col min="15882" max="15882" width="22.140625" style="13" customWidth="1"/>
    <col min="15883" max="15883" width="8.85546875" style="13" customWidth="1"/>
    <col min="15884" max="15884" width="9.5703125" style="13" customWidth="1"/>
    <col min="15885" max="15885" width="9.85546875" style="13" customWidth="1"/>
    <col min="15886" max="15887" width="8.7109375" style="13" customWidth="1"/>
    <col min="15888" max="15888" width="11" style="13" customWidth="1"/>
    <col min="15889" max="15890" width="10.7109375" style="13" customWidth="1"/>
    <col min="15891" max="15891" width="13" style="13" customWidth="1"/>
    <col min="15892" max="16131" width="9.140625" style="13"/>
    <col min="16132" max="16132" width="11.28515625" style="13" customWidth="1"/>
    <col min="16133" max="16133" width="4.85546875" style="13" customWidth="1"/>
    <col min="16134" max="16134" width="30.42578125" style="13" customWidth="1"/>
    <col min="16135" max="16135" width="7.5703125" style="13" bestFit="1" customWidth="1"/>
    <col min="16136" max="16136" width="18.140625" style="13" bestFit="1" customWidth="1"/>
    <col min="16137" max="16137" width="5" style="13" bestFit="1" customWidth="1"/>
    <col min="16138" max="16138" width="22.140625" style="13" customWidth="1"/>
    <col min="16139" max="16139" width="8.85546875" style="13" customWidth="1"/>
    <col min="16140" max="16140" width="9.5703125" style="13" customWidth="1"/>
    <col min="16141" max="16141" width="9.85546875" style="13" customWidth="1"/>
    <col min="16142" max="16143" width="8.7109375" style="13" customWidth="1"/>
    <col min="16144" max="16144" width="11" style="13" customWidth="1"/>
    <col min="16145" max="16146" width="10.7109375" style="13" customWidth="1"/>
    <col min="16147" max="16147" width="13" style="13" customWidth="1"/>
    <col min="16148" max="16384" width="9.140625" style="13"/>
  </cols>
  <sheetData>
    <row r="1" spans="1:21" s="6" customFormat="1" ht="28.5">
      <c r="A1" s="4" t="s">
        <v>368</v>
      </c>
      <c r="D1" s="7"/>
      <c r="E1" s="7"/>
      <c r="S1" s="7"/>
      <c r="U1" s="8"/>
    </row>
    <row r="2" spans="1:21" s="6" customFormat="1" ht="23.25">
      <c r="A2" s="3" t="s">
        <v>376</v>
      </c>
      <c r="D2" s="7"/>
      <c r="E2" s="7"/>
      <c r="M2" s="9"/>
      <c r="S2" s="7"/>
    </row>
    <row r="3" spans="1:21" s="10" customFormat="1" ht="16.149999999999999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S3" s="11"/>
    </row>
    <row r="4" spans="1:21" s="10" customFormat="1" ht="15" hidden="1">
      <c r="A4" s="1"/>
      <c r="D4" s="11"/>
      <c r="E4" s="11"/>
      <c r="M4" s="12"/>
      <c r="S4" s="11"/>
    </row>
    <row r="5" spans="1:21" s="10" customFormat="1" ht="15" hidden="1">
      <c r="A5" s="1"/>
      <c r="D5" s="11"/>
      <c r="E5" s="11"/>
      <c r="M5" s="12"/>
      <c r="S5" s="11"/>
    </row>
    <row r="6" spans="1:21" s="10" customFormat="1" ht="23.1" hidden="1" customHeight="1">
      <c r="D6" s="11"/>
      <c r="E6" s="11"/>
      <c r="M6" s="12"/>
      <c r="S6" s="11"/>
    </row>
    <row r="7" spans="1:21" s="10" customFormat="1" ht="17.100000000000001" customHeight="1">
      <c r="M7" s="12"/>
      <c r="N7" s="13"/>
      <c r="O7" s="13"/>
      <c r="P7" s="13"/>
      <c r="S7" s="11"/>
    </row>
    <row r="8" spans="1:21" s="14" customFormat="1" ht="54" customHeight="1">
      <c r="A8" s="23" t="s">
        <v>319</v>
      </c>
      <c r="B8" s="23" t="s">
        <v>0</v>
      </c>
      <c r="C8" s="32" t="s">
        <v>323</v>
      </c>
      <c r="D8" s="24" t="s">
        <v>1</v>
      </c>
      <c r="E8" s="32" t="s">
        <v>321</v>
      </c>
      <c r="F8" s="24" t="s">
        <v>2</v>
      </c>
      <c r="G8" s="32" t="s">
        <v>322</v>
      </c>
      <c r="H8" s="23" t="s">
        <v>3</v>
      </c>
      <c r="I8" s="23" t="s">
        <v>324</v>
      </c>
      <c r="J8" s="23" t="s">
        <v>325</v>
      </c>
      <c r="K8" s="23" t="s">
        <v>326</v>
      </c>
      <c r="L8" s="23" t="s">
        <v>4</v>
      </c>
      <c r="M8" s="23" t="s">
        <v>5</v>
      </c>
      <c r="N8" s="23" t="s">
        <v>377</v>
      </c>
      <c r="O8" s="23" t="s">
        <v>378</v>
      </c>
      <c r="P8" s="23" t="s">
        <v>320</v>
      </c>
      <c r="Q8" s="25" t="s">
        <v>328</v>
      </c>
      <c r="S8" s="15"/>
    </row>
    <row r="9" spans="1:21" s="14" customFormat="1" ht="12.75">
      <c r="A9" s="16"/>
      <c r="B9" s="17"/>
      <c r="C9" s="18"/>
      <c r="D9" s="16"/>
      <c r="E9" s="16"/>
      <c r="F9" s="16"/>
      <c r="G9" s="18"/>
      <c r="H9" s="18"/>
      <c r="I9" s="18"/>
      <c r="J9" s="18"/>
      <c r="K9" s="18"/>
      <c r="L9" s="16"/>
      <c r="M9" s="16"/>
      <c r="N9" s="16"/>
      <c r="O9" s="16"/>
      <c r="P9" s="16"/>
      <c r="Q9" s="5"/>
      <c r="R9" s="19"/>
      <c r="S9" s="15"/>
    </row>
    <row r="10" spans="1:21" ht="12.75">
      <c r="A10" s="26">
        <v>409201072</v>
      </c>
      <c r="B10" s="26">
        <v>409</v>
      </c>
      <c r="C10" s="27" t="s">
        <v>8</v>
      </c>
      <c r="D10" s="26">
        <v>201</v>
      </c>
      <c r="E10" s="27" t="s">
        <v>9</v>
      </c>
      <c r="F10" s="26">
        <v>72</v>
      </c>
      <c r="G10" s="27" t="s">
        <v>280</v>
      </c>
      <c r="H10" s="28">
        <v>1.4078947368421053</v>
      </c>
      <c r="I10" s="28">
        <v>0</v>
      </c>
      <c r="J10" s="28">
        <v>0</v>
      </c>
      <c r="K10" s="28">
        <v>3.2930660240273338E-3</v>
      </c>
      <c r="L10" s="29">
        <v>9742.9651335311573</v>
      </c>
      <c r="M10" s="29">
        <v>1982</v>
      </c>
      <c r="N10" s="29">
        <v>0</v>
      </c>
      <c r="O10" s="29">
        <v>893</v>
      </c>
      <c r="P10" s="30">
        <f>SUM(L10:N10)</f>
        <v>11724.965133531157</v>
      </c>
      <c r="Q10" s="34" t="s">
        <v>327</v>
      </c>
      <c r="R10" s="20"/>
    </row>
    <row r="11" spans="1:21" ht="12.75">
      <c r="A11" s="26">
        <v>409201094</v>
      </c>
      <c r="B11" s="26">
        <v>409</v>
      </c>
      <c r="C11" s="27" t="s">
        <v>8</v>
      </c>
      <c r="D11" s="26">
        <v>201</v>
      </c>
      <c r="E11" s="27" t="s">
        <v>9</v>
      </c>
      <c r="F11" s="26">
        <v>94</v>
      </c>
      <c r="G11" s="27" t="s">
        <v>289</v>
      </c>
      <c r="H11" s="28">
        <v>1</v>
      </c>
      <c r="I11" s="28">
        <v>0</v>
      </c>
      <c r="J11" s="28">
        <v>0</v>
      </c>
      <c r="K11" s="28">
        <v>1.4904882954340163E-3</v>
      </c>
      <c r="L11" s="29">
        <v>10206.05800445931</v>
      </c>
      <c r="M11" s="29">
        <v>802</v>
      </c>
      <c r="N11" s="29">
        <v>0</v>
      </c>
      <c r="O11" s="29">
        <v>893</v>
      </c>
      <c r="P11" s="30">
        <f t="shared" ref="P11:P74" si="0">SUM(L11:N11)</f>
        <v>11008.05800445931</v>
      </c>
      <c r="Q11" s="34" t="s">
        <v>327</v>
      </c>
      <c r="R11" s="20"/>
    </row>
    <row r="12" spans="1:21" ht="12.75">
      <c r="A12" s="26">
        <v>409201201</v>
      </c>
      <c r="B12" s="26">
        <v>409</v>
      </c>
      <c r="C12" s="27" t="s">
        <v>8</v>
      </c>
      <c r="D12" s="26">
        <v>201</v>
      </c>
      <c r="E12" s="27" t="s">
        <v>9</v>
      </c>
      <c r="F12" s="26">
        <v>201</v>
      </c>
      <c r="G12" s="27" t="s">
        <v>9</v>
      </c>
      <c r="H12" s="28">
        <v>319.00986842105254</v>
      </c>
      <c r="I12" s="28">
        <v>0</v>
      </c>
      <c r="J12" s="28">
        <v>0</v>
      </c>
      <c r="K12" s="28">
        <v>7.0588512130873998E-2</v>
      </c>
      <c r="L12" s="29">
        <v>10984</v>
      </c>
      <c r="M12" s="29">
        <v>155</v>
      </c>
      <c r="N12" s="29">
        <v>0</v>
      </c>
      <c r="O12" s="29">
        <v>893</v>
      </c>
      <c r="P12" s="30">
        <f t="shared" si="0"/>
        <v>11139</v>
      </c>
      <c r="Q12" s="34" t="s">
        <v>329</v>
      </c>
      <c r="R12" s="20"/>
    </row>
    <row r="13" spans="1:21" ht="12.75">
      <c r="A13" s="26">
        <v>409201331</v>
      </c>
      <c r="B13" s="26">
        <v>409</v>
      </c>
      <c r="C13" s="27" t="s">
        <v>8</v>
      </c>
      <c r="D13" s="26">
        <v>201</v>
      </c>
      <c r="E13" s="27" t="s">
        <v>9</v>
      </c>
      <c r="F13" s="26">
        <v>331</v>
      </c>
      <c r="G13" s="27" t="s">
        <v>283</v>
      </c>
      <c r="H13" s="28">
        <v>1</v>
      </c>
      <c r="I13" s="28">
        <v>0</v>
      </c>
      <c r="J13" s="28">
        <v>0</v>
      </c>
      <c r="K13" s="28">
        <v>1.0085884467959574E-2</v>
      </c>
      <c r="L13" s="29">
        <v>9797.1524310118275</v>
      </c>
      <c r="M13" s="29">
        <v>2939</v>
      </c>
      <c r="N13" s="29">
        <v>0</v>
      </c>
      <c r="O13" s="29">
        <v>893</v>
      </c>
      <c r="P13" s="30">
        <f t="shared" si="0"/>
        <v>12736.152431011828</v>
      </c>
      <c r="Q13" s="34" t="s">
        <v>327</v>
      </c>
      <c r="R13" s="20"/>
    </row>
    <row r="14" spans="1:21" ht="12.75">
      <c r="A14" s="26">
        <v>410035035</v>
      </c>
      <c r="B14" s="26">
        <v>410</v>
      </c>
      <c r="C14" s="27" t="s">
        <v>10</v>
      </c>
      <c r="D14" s="26">
        <v>35</v>
      </c>
      <c r="E14" s="27" t="s">
        <v>11</v>
      </c>
      <c r="F14" s="26">
        <v>35</v>
      </c>
      <c r="G14" s="27" t="s">
        <v>11</v>
      </c>
      <c r="H14" s="28">
        <v>313.55775577557756</v>
      </c>
      <c r="I14" s="28">
        <v>0</v>
      </c>
      <c r="J14" s="28">
        <v>0</v>
      </c>
      <c r="K14" s="28">
        <v>0.1368268691122993</v>
      </c>
      <c r="L14" s="29">
        <v>11226</v>
      </c>
      <c r="M14" s="29">
        <v>3317</v>
      </c>
      <c r="N14" s="29">
        <v>0</v>
      </c>
      <c r="O14" s="29">
        <v>893</v>
      </c>
      <c r="P14" s="30">
        <f t="shared" si="0"/>
        <v>14543</v>
      </c>
      <c r="Q14" s="34" t="s">
        <v>329</v>
      </c>
      <c r="R14" s="20"/>
    </row>
    <row r="15" spans="1:21" ht="12.75">
      <c r="A15" s="26">
        <v>410035057</v>
      </c>
      <c r="B15" s="26">
        <v>410</v>
      </c>
      <c r="C15" s="27" t="s">
        <v>10</v>
      </c>
      <c r="D15" s="26">
        <v>35</v>
      </c>
      <c r="E15" s="27" t="s">
        <v>11</v>
      </c>
      <c r="F15" s="26">
        <v>57</v>
      </c>
      <c r="G15" s="27" t="s">
        <v>13</v>
      </c>
      <c r="H15" s="28">
        <v>368.53795379537956</v>
      </c>
      <c r="I15" s="28">
        <v>0</v>
      </c>
      <c r="J15" s="28">
        <v>0</v>
      </c>
      <c r="K15" s="28">
        <v>0.11302470517786611</v>
      </c>
      <c r="L15" s="29">
        <v>12006</v>
      </c>
      <c r="M15" s="29">
        <v>633</v>
      </c>
      <c r="N15" s="29">
        <v>0</v>
      </c>
      <c r="O15" s="29">
        <v>893</v>
      </c>
      <c r="P15" s="30">
        <f t="shared" si="0"/>
        <v>12639</v>
      </c>
      <c r="Q15" s="34" t="s">
        <v>331</v>
      </c>
      <c r="R15" s="20"/>
    </row>
    <row r="16" spans="1:21" ht="12.75">
      <c r="A16" s="26">
        <v>410035093</v>
      </c>
      <c r="B16" s="26">
        <v>410</v>
      </c>
      <c r="C16" s="27" t="s">
        <v>10</v>
      </c>
      <c r="D16" s="26">
        <v>35</v>
      </c>
      <c r="E16" s="27" t="s">
        <v>11</v>
      </c>
      <c r="F16" s="26">
        <v>93</v>
      </c>
      <c r="G16" s="27" t="s">
        <v>14</v>
      </c>
      <c r="H16" s="28">
        <v>10.792079207920793</v>
      </c>
      <c r="I16" s="28">
        <v>0</v>
      </c>
      <c r="J16" s="28">
        <v>0</v>
      </c>
      <c r="K16" s="28">
        <v>8.8853568064575922E-2</v>
      </c>
      <c r="L16" s="29">
        <v>12538</v>
      </c>
      <c r="M16" s="29">
        <v>378</v>
      </c>
      <c r="N16" s="29">
        <v>0</v>
      </c>
      <c r="O16" s="29">
        <v>893</v>
      </c>
      <c r="P16" s="30">
        <f t="shared" si="0"/>
        <v>12916</v>
      </c>
      <c r="Q16" s="34" t="s">
        <v>331</v>
      </c>
      <c r="R16" s="20"/>
    </row>
    <row r="17" spans="1:18" ht="12.75">
      <c r="A17" s="26">
        <v>410035155</v>
      </c>
      <c r="B17" s="26">
        <v>410</v>
      </c>
      <c r="C17" s="27" t="s">
        <v>10</v>
      </c>
      <c r="D17" s="26">
        <v>35</v>
      </c>
      <c r="E17" s="27" t="s">
        <v>11</v>
      </c>
      <c r="F17" s="26">
        <v>155</v>
      </c>
      <c r="G17" s="27" t="s">
        <v>15</v>
      </c>
      <c r="H17" s="28">
        <v>1</v>
      </c>
      <c r="I17" s="28">
        <v>0</v>
      </c>
      <c r="J17" s="28">
        <v>0</v>
      </c>
      <c r="K17" s="28">
        <v>2.0254304498049412E-4</v>
      </c>
      <c r="L17" s="29">
        <v>14635</v>
      </c>
      <c r="M17" s="29">
        <v>10222</v>
      </c>
      <c r="N17" s="29">
        <v>0</v>
      </c>
      <c r="O17" s="29">
        <v>893</v>
      </c>
      <c r="P17" s="30">
        <f t="shared" si="0"/>
        <v>24857</v>
      </c>
      <c r="Q17" s="34" t="s">
        <v>329</v>
      </c>
      <c r="R17" s="20"/>
    </row>
    <row r="18" spans="1:18" ht="12.75">
      <c r="A18" s="26">
        <v>410035163</v>
      </c>
      <c r="B18" s="26">
        <v>410</v>
      </c>
      <c r="C18" s="27" t="s">
        <v>10</v>
      </c>
      <c r="D18" s="26">
        <v>35</v>
      </c>
      <c r="E18" s="27" t="s">
        <v>11</v>
      </c>
      <c r="F18" s="26">
        <v>163</v>
      </c>
      <c r="G18" s="27" t="s">
        <v>16</v>
      </c>
      <c r="H18" s="28">
        <v>11.376237623762377</v>
      </c>
      <c r="I18" s="28">
        <v>0</v>
      </c>
      <c r="J18" s="28">
        <v>0</v>
      </c>
      <c r="K18" s="28">
        <v>8.2937092743960869E-2</v>
      </c>
      <c r="L18" s="29">
        <v>11908</v>
      </c>
      <c r="M18" s="29">
        <v>232</v>
      </c>
      <c r="N18" s="29">
        <v>0</v>
      </c>
      <c r="O18" s="29">
        <v>893</v>
      </c>
      <c r="P18" s="30">
        <f t="shared" si="0"/>
        <v>12140</v>
      </c>
      <c r="Q18" s="34" t="s">
        <v>330</v>
      </c>
      <c r="R18" s="20"/>
    </row>
    <row r="19" spans="1:18" ht="12.75">
      <c r="A19" s="26">
        <v>410035165</v>
      </c>
      <c r="B19" s="26">
        <v>410</v>
      </c>
      <c r="C19" s="27" t="s">
        <v>10</v>
      </c>
      <c r="D19" s="26">
        <v>35</v>
      </c>
      <c r="E19" s="27" t="s">
        <v>11</v>
      </c>
      <c r="F19" s="26">
        <v>165</v>
      </c>
      <c r="G19" s="27" t="s">
        <v>17</v>
      </c>
      <c r="H19" s="28">
        <v>2</v>
      </c>
      <c r="I19" s="28">
        <v>0</v>
      </c>
      <c r="J19" s="28">
        <v>0</v>
      </c>
      <c r="K19" s="28">
        <v>0.110669012758344</v>
      </c>
      <c r="L19" s="29">
        <v>11353.047225523476</v>
      </c>
      <c r="M19" s="29">
        <v>628</v>
      </c>
      <c r="N19" s="29">
        <v>0</v>
      </c>
      <c r="O19" s="29">
        <v>893</v>
      </c>
      <c r="P19" s="30">
        <f t="shared" si="0"/>
        <v>11981.047225523476</v>
      </c>
      <c r="Q19" s="34" t="s">
        <v>327</v>
      </c>
      <c r="R19" s="20"/>
    </row>
    <row r="20" spans="1:18" ht="12.75">
      <c r="A20" s="26">
        <v>410035248</v>
      </c>
      <c r="B20" s="26">
        <v>410</v>
      </c>
      <c r="C20" s="27" t="s">
        <v>10</v>
      </c>
      <c r="D20" s="26">
        <v>35</v>
      </c>
      <c r="E20" s="27" t="s">
        <v>11</v>
      </c>
      <c r="F20" s="26">
        <v>248</v>
      </c>
      <c r="G20" s="27" t="s">
        <v>18</v>
      </c>
      <c r="H20" s="28">
        <v>20.897689768976896</v>
      </c>
      <c r="I20" s="28">
        <v>0</v>
      </c>
      <c r="J20" s="28">
        <v>0</v>
      </c>
      <c r="K20" s="28">
        <v>3.3291913917540467E-2</v>
      </c>
      <c r="L20" s="29">
        <v>11820</v>
      </c>
      <c r="M20" s="29">
        <v>1282</v>
      </c>
      <c r="N20" s="29">
        <v>0</v>
      </c>
      <c r="O20" s="29">
        <v>893</v>
      </c>
      <c r="P20" s="30">
        <f t="shared" si="0"/>
        <v>13102</v>
      </c>
      <c r="Q20" s="34" t="s">
        <v>331</v>
      </c>
      <c r="R20" s="20"/>
    </row>
    <row r="21" spans="1:18" ht="12.75">
      <c r="A21" s="26">
        <v>410035262</v>
      </c>
      <c r="B21" s="26">
        <v>410</v>
      </c>
      <c r="C21" s="27" t="s">
        <v>10</v>
      </c>
      <c r="D21" s="26">
        <v>35</v>
      </c>
      <c r="E21" s="27" t="s">
        <v>11</v>
      </c>
      <c r="F21" s="26">
        <v>262</v>
      </c>
      <c r="G21" s="27" t="s">
        <v>19</v>
      </c>
      <c r="H21" s="28">
        <v>4</v>
      </c>
      <c r="I21" s="28">
        <v>0</v>
      </c>
      <c r="J21" s="28">
        <v>0</v>
      </c>
      <c r="K21" s="28">
        <v>5.0483730637333184E-2</v>
      </c>
      <c r="L21" s="29">
        <v>10136.904314369072</v>
      </c>
      <c r="M21" s="29">
        <v>3776</v>
      </c>
      <c r="N21" s="29">
        <v>0</v>
      </c>
      <c r="O21" s="29">
        <v>893</v>
      </c>
      <c r="P21" s="30">
        <f t="shared" si="0"/>
        <v>13912.904314369072</v>
      </c>
      <c r="Q21" s="34" t="s">
        <v>327</v>
      </c>
      <c r="R21" s="20"/>
    </row>
    <row r="22" spans="1:18" ht="12.75">
      <c r="A22" s="26">
        <v>410035308</v>
      </c>
      <c r="B22" s="26">
        <v>410</v>
      </c>
      <c r="C22" s="27" t="s">
        <v>10</v>
      </c>
      <c r="D22" s="26">
        <v>35</v>
      </c>
      <c r="E22" s="27" t="s">
        <v>11</v>
      </c>
      <c r="F22" s="26">
        <v>308</v>
      </c>
      <c r="G22" s="27" t="s">
        <v>20</v>
      </c>
      <c r="H22" s="28">
        <v>2</v>
      </c>
      <c r="I22" s="28">
        <v>0</v>
      </c>
      <c r="J22" s="28">
        <v>0</v>
      </c>
      <c r="K22" s="28">
        <v>2.8412288374803905E-3</v>
      </c>
      <c r="L22" s="29">
        <v>14635</v>
      </c>
      <c r="M22" s="29">
        <v>8649</v>
      </c>
      <c r="N22" s="29">
        <v>0</v>
      </c>
      <c r="O22" s="29">
        <v>893</v>
      </c>
      <c r="P22" s="30">
        <f t="shared" si="0"/>
        <v>23284</v>
      </c>
      <c r="Q22" s="34" t="s">
        <v>330</v>
      </c>
      <c r="R22" s="20"/>
    </row>
    <row r="23" spans="1:18" ht="12.75">
      <c r="A23" s="26">
        <v>410035346</v>
      </c>
      <c r="B23" s="26">
        <v>410</v>
      </c>
      <c r="C23" s="27" t="s">
        <v>10</v>
      </c>
      <c r="D23" s="26">
        <v>35</v>
      </c>
      <c r="E23" s="27" t="s">
        <v>11</v>
      </c>
      <c r="F23" s="26">
        <v>346</v>
      </c>
      <c r="G23" s="27" t="s">
        <v>21</v>
      </c>
      <c r="H23" s="28">
        <v>5.1947194719471952</v>
      </c>
      <c r="I23" s="28">
        <v>0</v>
      </c>
      <c r="J23" s="28">
        <v>0</v>
      </c>
      <c r="K23" s="28">
        <v>8.4293713987069908E-3</v>
      </c>
      <c r="L23" s="29">
        <v>10900</v>
      </c>
      <c r="M23" s="29">
        <v>2124</v>
      </c>
      <c r="N23" s="29">
        <v>0</v>
      </c>
      <c r="O23" s="29">
        <v>893</v>
      </c>
      <c r="P23" s="30">
        <f t="shared" si="0"/>
        <v>13024</v>
      </c>
      <c r="Q23" s="34" t="s">
        <v>329</v>
      </c>
      <c r="R23" s="20"/>
    </row>
    <row r="24" spans="1:18" ht="12.75">
      <c r="A24" s="26">
        <v>410035347</v>
      </c>
      <c r="B24" s="26">
        <v>410</v>
      </c>
      <c r="C24" s="27" t="s">
        <v>10</v>
      </c>
      <c r="D24" s="26">
        <v>35</v>
      </c>
      <c r="E24" s="27" t="s">
        <v>11</v>
      </c>
      <c r="F24" s="26">
        <v>347</v>
      </c>
      <c r="G24" s="27" t="s">
        <v>82</v>
      </c>
      <c r="H24" s="28">
        <v>0.32013201320132012</v>
      </c>
      <c r="I24" s="28">
        <v>0</v>
      </c>
      <c r="J24" s="28">
        <v>0</v>
      </c>
      <c r="K24" s="28">
        <v>3.8642286996571707E-3</v>
      </c>
      <c r="L24" s="29">
        <v>10494.019334016397</v>
      </c>
      <c r="M24" s="29">
        <v>4286</v>
      </c>
      <c r="N24" s="29">
        <v>0</v>
      </c>
      <c r="O24" s="29">
        <v>893</v>
      </c>
      <c r="P24" s="30">
        <f t="shared" si="0"/>
        <v>14780.019334016397</v>
      </c>
      <c r="Q24" s="34" t="s">
        <v>327</v>
      </c>
      <c r="R24" s="20"/>
    </row>
    <row r="25" spans="1:18" ht="12.75">
      <c r="A25" s="26">
        <v>410057035</v>
      </c>
      <c r="B25" s="26">
        <v>410</v>
      </c>
      <c r="C25" s="27" t="s">
        <v>10</v>
      </c>
      <c r="D25" s="26">
        <v>57</v>
      </c>
      <c r="E25" s="27" t="s">
        <v>13</v>
      </c>
      <c r="F25" s="26">
        <v>35</v>
      </c>
      <c r="G25" s="27" t="s">
        <v>11</v>
      </c>
      <c r="H25" s="28">
        <v>87.551155115511563</v>
      </c>
      <c r="I25" s="28">
        <v>0</v>
      </c>
      <c r="J25" s="28">
        <v>0</v>
      </c>
      <c r="K25" s="28">
        <v>0.1368268691122993</v>
      </c>
      <c r="L25" s="29">
        <v>12036</v>
      </c>
      <c r="M25" s="29">
        <v>3557</v>
      </c>
      <c r="N25" s="29">
        <v>0</v>
      </c>
      <c r="O25" s="29">
        <v>893</v>
      </c>
      <c r="P25" s="30">
        <f t="shared" si="0"/>
        <v>15593</v>
      </c>
      <c r="Q25" s="34" t="s">
        <v>329</v>
      </c>
      <c r="R25" s="20"/>
    </row>
    <row r="26" spans="1:18" ht="12.75">
      <c r="A26" s="26">
        <v>410057057</v>
      </c>
      <c r="B26" s="26">
        <v>410</v>
      </c>
      <c r="C26" s="27" t="s">
        <v>10</v>
      </c>
      <c r="D26" s="26">
        <v>57</v>
      </c>
      <c r="E26" s="27" t="s">
        <v>13</v>
      </c>
      <c r="F26" s="26">
        <v>57</v>
      </c>
      <c r="G26" s="27" t="s">
        <v>13</v>
      </c>
      <c r="H26" s="28">
        <v>116.42574257425744</v>
      </c>
      <c r="I26" s="28">
        <v>0</v>
      </c>
      <c r="J26" s="28">
        <v>0</v>
      </c>
      <c r="K26" s="28">
        <v>0.11302470517786611</v>
      </c>
      <c r="L26" s="29">
        <v>11419</v>
      </c>
      <c r="M26" s="29">
        <v>602</v>
      </c>
      <c r="N26" s="29">
        <v>0</v>
      </c>
      <c r="O26" s="29">
        <v>893</v>
      </c>
      <c r="P26" s="30">
        <f t="shared" si="0"/>
        <v>12021</v>
      </c>
      <c r="Q26" s="34" t="s">
        <v>331</v>
      </c>
      <c r="R26" s="20"/>
    </row>
    <row r="27" spans="1:18" ht="12.75">
      <c r="A27" s="26">
        <v>410057071</v>
      </c>
      <c r="B27" s="26">
        <v>410</v>
      </c>
      <c r="C27" s="27" t="s">
        <v>10</v>
      </c>
      <c r="D27" s="26">
        <v>57</v>
      </c>
      <c r="E27" s="27" t="s">
        <v>13</v>
      </c>
      <c r="F27" s="26">
        <v>71</v>
      </c>
      <c r="G27" s="27" t="s">
        <v>218</v>
      </c>
      <c r="H27" s="28">
        <v>0.67326732673267331</v>
      </c>
      <c r="I27" s="28">
        <v>0</v>
      </c>
      <c r="J27" s="28">
        <v>0</v>
      </c>
      <c r="K27" s="28">
        <v>1.6519592808908986E-3</v>
      </c>
      <c r="L27" s="29">
        <v>9647.2030387638915</v>
      </c>
      <c r="M27" s="29">
        <v>3830</v>
      </c>
      <c r="N27" s="29">
        <v>0</v>
      </c>
      <c r="O27" s="29">
        <v>893</v>
      </c>
      <c r="P27" s="30">
        <f t="shared" si="0"/>
        <v>13477.203038763892</v>
      </c>
      <c r="Q27" s="34" t="s">
        <v>327</v>
      </c>
      <c r="R27" s="20"/>
    </row>
    <row r="28" spans="1:18" ht="12.75">
      <c r="A28" s="26">
        <v>410057093</v>
      </c>
      <c r="B28" s="26">
        <v>410</v>
      </c>
      <c r="C28" s="27" t="s">
        <v>10</v>
      </c>
      <c r="D28" s="26">
        <v>57</v>
      </c>
      <c r="E28" s="27" t="s">
        <v>13</v>
      </c>
      <c r="F28" s="26">
        <v>93</v>
      </c>
      <c r="G28" s="27" t="s">
        <v>14</v>
      </c>
      <c r="H28" s="28">
        <v>0.5082508250825083</v>
      </c>
      <c r="I28" s="28">
        <v>0</v>
      </c>
      <c r="J28" s="28">
        <v>0</v>
      </c>
      <c r="K28" s="28">
        <v>8.8853568064575922E-2</v>
      </c>
      <c r="L28" s="29">
        <v>11601.93909663267</v>
      </c>
      <c r="M28" s="29">
        <v>350</v>
      </c>
      <c r="N28" s="29">
        <v>0</v>
      </c>
      <c r="O28" s="29">
        <v>893</v>
      </c>
      <c r="P28" s="30">
        <f t="shared" si="0"/>
        <v>11951.93909663267</v>
      </c>
      <c r="Q28" s="34" t="s">
        <v>327</v>
      </c>
      <c r="R28" s="20"/>
    </row>
    <row r="29" spans="1:18" ht="12.75">
      <c r="A29" s="26">
        <v>410057163</v>
      </c>
      <c r="B29" s="26">
        <v>410</v>
      </c>
      <c r="C29" s="27" t="s">
        <v>10</v>
      </c>
      <c r="D29" s="26">
        <v>57</v>
      </c>
      <c r="E29" s="27" t="s">
        <v>13</v>
      </c>
      <c r="F29" s="26">
        <v>163</v>
      </c>
      <c r="G29" s="27" t="s">
        <v>16</v>
      </c>
      <c r="H29" s="28">
        <v>2</v>
      </c>
      <c r="I29" s="28">
        <v>0</v>
      </c>
      <c r="J29" s="28">
        <v>0</v>
      </c>
      <c r="K29" s="28">
        <v>8.2937092743960869E-2</v>
      </c>
      <c r="L29" s="29">
        <v>11672.989280811515</v>
      </c>
      <c r="M29" s="29">
        <v>228</v>
      </c>
      <c r="N29" s="29">
        <v>0</v>
      </c>
      <c r="O29" s="29">
        <v>893</v>
      </c>
      <c r="P29" s="30">
        <f t="shared" si="0"/>
        <v>11900.989280811515</v>
      </c>
      <c r="Q29" s="34" t="s">
        <v>327</v>
      </c>
      <c r="R29" s="20"/>
    </row>
    <row r="30" spans="1:18" ht="12.75">
      <c r="A30" s="26">
        <v>410057189</v>
      </c>
      <c r="B30" s="26">
        <v>410</v>
      </c>
      <c r="C30" s="27" t="s">
        <v>10</v>
      </c>
      <c r="D30" s="26">
        <v>57</v>
      </c>
      <c r="E30" s="27" t="s">
        <v>13</v>
      </c>
      <c r="F30" s="26">
        <v>189</v>
      </c>
      <c r="G30" s="27" t="s">
        <v>24</v>
      </c>
      <c r="H30" s="28">
        <v>0.24752475247524752</v>
      </c>
      <c r="I30" s="28">
        <v>0</v>
      </c>
      <c r="J30" s="28">
        <v>0</v>
      </c>
      <c r="K30" s="28">
        <v>2.2436148952075939E-3</v>
      </c>
      <c r="L30" s="29">
        <v>9506.7810299106459</v>
      </c>
      <c r="M30" s="29">
        <v>3501</v>
      </c>
      <c r="N30" s="29">
        <v>0</v>
      </c>
      <c r="O30" s="29">
        <v>893</v>
      </c>
      <c r="P30" s="30">
        <f t="shared" si="0"/>
        <v>13007.781029910646</v>
      </c>
      <c r="Q30" s="34" t="s">
        <v>327</v>
      </c>
      <c r="R30" s="20"/>
    </row>
    <row r="31" spans="1:18" ht="12.75">
      <c r="A31" s="26">
        <v>410057248</v>
      </c>
      <c r="B31" s="26">
        <v>410</v>
      </c>
      <c r="C31" s="27" t="s">
        <v>10</v>
      </c>
      <c r="D31" s="26">
        <v>57</v>
      </c>
      <c r="E31" s="27" t="s">
        <v>13</v>
      </c>
      <c r="F31" s="26">
        <v>248</v>
      </c>
      <c r="G31" s="27" t="s">
        <v>18</v>
      </c>
      <c r="H31" s="28">
        <v>8.6105610561056096</v>
      </c>
      <c r="I31" s="28">
        <v>0</v>
      </c>
      <c r="J31" s="28">
        <v>0</v>
      </c>
      <c r="K31" s="28">
        <v>3.3291913917540467E-2</v>
      </c>
      <c r="L31" s="29">
        <v>11713</v>
      </c>
      <c r="M31" s="29">
        <v>1271</v>
      </c>
      <c r="N31" s="29">
        <v>0</v>
      </c>
      <c r="O31" s="29">
        <v>893</v>
      </c>
      <c r="P31" s="30">
        <f t="shared" si="0"/>
        <v>12984</v>
      </c>
      <c r="Q31" s="34" t="s">
        <v>331</v>
      </c>
      <c r="R31" s="20"/>
    </row>
    <row r="32" spans="1:18" ht="12.75">
      <c r="A32" s="26">
        <v>410057258</v>
      </c>
      <c r="B32" s="26">
        <v>410</v>
      </c>
      <c r="C32" s="27" t="s">
        <v>10</v>
      </c>
      <c r="D32" s="26">
        <v>57</v>
      </c>
      <c r="E32" s="27" t="s">
        <v>13</v>
      </c>
      <c r="F32" s="26">
        <v>258</v>
      </c>
      <c r="G32" s="27" t="s">
        <v>98</v>
      </c>
      <c r="H32" s="28">
        <v>0.32343234323432341</v>
      </c>
      <c r="I32" s="28">
        <v>0</v>
      </c>
      <c r="J32" s="28">
        <v>0</v>
      </c>
      <c r="K32" s="28">
        <v>8.1242126894535818E-2</v>
      </c>
      <c r="L32" s="29">
        <v>11461.192043174882</v>
      </c>
      <c r="M32" s="29">
        <v>4485</v>
      </c>
      <c r="N32" s="29">
        <v>0</v>
      </c>
      <c r="O32" s="29">
        <v>893</v>
      </c>
      <c r="P32" s="30">
        <f t="shared" si="0"/>
        <v>15946.192043174882</v>
      </c>
      <c r="Q32" s="34" t="s">
        <v>327</v>
      </c>
      <c r="R32" s="20"/>
    </row>
    <row r="33" spans="1:18" ht="12.75">
      <c r="A33" s="26">
        <v>410057346</v>
      </c>
      <c r="B33" s="26">
        <v>410</v>
      </c>
      <c r="C33" s="27" t="s">
        <v>10</v>
      </c>
      <c r="D33" s="26">
        <v>57</v>
      </c>
      <c r="E33" s="27" t="s">
        <v>13</v>
      </c>
      <c r="F33" s="26">
        <v>346</v>
      </c>
      <c r="G33" s="27" t="s">
        <v>21</v>
      </c>
      <c r="H33" s="28">
        <v>1.5775577557755776</v>
      </c>
      <c r="I33" s="28">
        <v>0</v>
      </c>
      <c r="J33" s="28">
        <v>0</v>
      </c>
      <c r="K33" s="28">
        <v>8.4293713987069908E-3</v>
      </c>
      <c r="L33" s="29">
        <v>10251.790646355932</v>
      </c>
      <c r="M33" s="29">
        <v>1998</v>
      </c>
      <c r="N33" s="29">
        <v>0</v>
      </c>
      <c r="O33" s="29">
        <v>893</v>
      </c>
      <c r="P33" s="30">
        <f t="shared" si="0"/>
        <v>12249.790646355932</v>
      </c>
      <c r="Q33" s="34" t="s">
        <v>327</v>
      </c>
      <c r="R33" s="20"/>
    </row>
    <row r="34" spans="1:18" ht="12.75">
      <c r="A34" s="26">
        <v>412035035</v>
      </c>
      <c r="B34" s="26">
        <v>412</v>
      </c>
      <c r="C34" s="27" t="s">
        <v>22</v>
      </c>
      <c r="D34" s="26">
        <v>35</v>
      </c>
      <c r="E34" s="27" t="s">
        <v>11</v>
      </c>
      <c r="F34" s="26">
        <v>35</v>
      </c>
      <c r="G34" s="27" t="s">
        <v>11</v>
      </c>
      <c r="H34" s="28">
        <v>491.68770764119608</v>
      </c>
      <c r="I34" s="28">
        <v>0</v>
      </c>
      <c r="J34" s="28">
        <v>0</v>
      </c>
      <c r="K34" s="28">
        <v>0.1368268691122993</v>
      </c>
      <c r="L34" s="29">
        <v>11073</v>
      </c>
      <c r="M34" s="29">
        <v>3272</v>
      </c>
      <c r="N34" s="29">
        <v>0</v>
      </c>
      <c r="O34" s="29">
        <v>893</v>
      </c>
      <c r="P34" s="30">
        <f t="shared" si="0"/>
        <v>14345</v>
      </c>
      <c r="Q34" s="34" t="s">
        <v>329</v>
      </c>
      <c r="R34" s="20"/>
    </row>
    <row r="35" spans="1:18" ht="12.75">
      <c r="A35" s="26">
        <v>412035044</v>
      </c>
      <c r="B35" s="26">
        <v>412</v>
      </c>
      <c r="C35" s="27" t="s">
        <v>22</v>
      </c>
      <c r="D35" s="26">
        <v>35</v>
      </c>
      <c r="E35" s="27" t="s">
        <v>11</v>
      </c>
      <c r="F35" s="26">
        <v>44</v>
      </c>
      <c r="G35" s="27" t="s">
        <v>12</v>
      </c>
      <c r="H35" s="28">
        <v>2</v>
      </c>
      <c r="I35" s="28">
        <v>0</v>
      </c>
      <c r="J35" s="28">
        <v>0</v>
      </c>
      <c r="K35" s="28">
        <v>3.508299626124857E-2</v>
      </c>
      <c r="L35" s="29">
        <v>10573</v>
      </c>
      <c r="M35" s="29">
        <v>696</v>
      </c>
      <c r="N35" s="29">
        <v>0</v>
      </c>
      <c r="O35" s="29">
        <v>893</v>
      </c>
      <c r="P35" s="30">
        <f t="shared" si="0"/>
        <v>11269</v>
      </c>
      <c r="Q35" s="34" t="s">
        <v>329</v>
      </c>
      <c r="R35" s="20"/>
    </row>
    <row r="36" spans="1:18" ht="12.75">
      <c r="A36" s="26">
        <v>412035073</v>
      </c>
      <c r="B36" s="26">
        <v>412</v>
      </c>
      <c r="C36" s="27" t="s">
        <v>22</v>
      </c>
      <c r="D36" s="26">
        <v>35</v>
      </c>
      <c r="E36" s="27" t="s">
        <v>11</v>
      </c>
      <c r="F36" s="26">
        <v>73</v>
      </c>
      <c r="G36" s="27" t="s">
        <v>23</v>
      </c>
      <c r="H36" s="28">
        <v>1.3222591362126246</v>
      </c>
      <c r="I36" s="28">
        <v>0</v>
      </c>
      <c r="J36" s="28">
        <v>0</v>
      </c>
      <c r="K36" s="28">
        <v>4.6915930485589789E-3</v>
      </c>
      <c r="L36" s="29">
        <v>10056.770509068276</v>
      </c>
      <c r="M36" s="29">
        <v>7115</v>
      </c>
      <c r="N36" s="29">
        <v>0</v>
      </c>
      <c r="O36" s="29">
        <v>893</v>
      </c>
      <c r="P36" s="30">
        <f t="shared" si="0"/>
        <v>17171.770509068276</v>
      </c>
      <c r="Q36" s="34" t="s">
        <v>327</v>
      </c>
      <c r="R36" s="20"/>
    </row>
    <row r="37" spans="1:18" ht="12.75">
      <c r="A37" s="26">
        <v>412035093</v>
      </c>
      <c r="B37" s="26">
        <v>412</v>
      </c>
      <c r="C37" s="27" t="s">
        <v>22</v>
      </c>
      <c r="D37" s="26">
        <v>35</v>
      </c>
      <c r="E37" s="27" t="s">
        <v>11</v>
      </c>
      <c r="F37" s="26">
        <v>93</v>
      </c>
      <c r="G37" s="27" t="s">
        <v>14</v>
      </c>
      <c r="H37" s="28">
        <v>0.57807308970099669</v>
      </c>
      <c r="I37" s="28">
        <v>0</v>
      </c>
      <c r="J37" s="28">
        <v>0</v>
      </c>
      <c r="K37" s="28">
        <v>8.8853568064575922E-2</v>
      </c>
      <c r="L37" s="29">
        <v>11601.93909663267</v>
      </c>
      <c r="M37" s="29">
        <v>350</v>
      </c>
      <c r="N37" s="29">
        <v>0</v>
      </c>
      <c r="O37" s="29">
        <v>893</v>
      </c>
      <c r="P37" s="30">
        <f t="shared" si="0"/>
        <v>11951.93909663267</v>
      </c>
      <c r="Q37" s="34" t="s">
        <v>327</v>
      </c>
      <c r="R37" s="20"/>
    </row>
    <row r="38" spans="1:18" ht="12.75">
      <c r="A38" s="26">
        <v>412035189</v>
      </c>
      <c r="B38" s="26">
        <v>412</v>
      </c>
      <c r="C38" s="27" t="s">
        <v>22</v>
      </c>
      <c r="D38" s="26">
        <v>35</v>
      </c>
      <c r="E38" s="27" t="s">
        <v>11</v>
      </c>
      <c r="F38" s="26">
        <v>189</v>
      </c>
      <c r="G38" s="27" t="s">
        <v>24</v>
      </c>
      <c r="H38" s="28">
        <v>2.4750830564784052</v>
      </c>
      <c r="I38" s="28">
        <v>0</v>
      </c>
      <c r="J38" s="28">
        <v>0</v>
      </c>
      <c r="K38" s="28">
        <v>2.2436148952075939E-3</v>
      </c>
      <c r="L38" s="29">
        <v>11508</v>
      </c>
      <c r="M38" s="29">
        <v>4238</v>
      </c>
      <c r="N38" s="29">
        <v>0</v>
      </c>
      <c r="O38" s="29">
        <v>893</v>
      </c>
      <c r="P38" s="30">
        <f t="shared" si="0"/>
        <v>15746</v>
      </c>
      <c r="Q38" s="34" t="s">
        <v>329</v>
      </c>
      <c r="R38" s="20"/>
    </row>
    <row r="39" spans="1:18" ht="12.75">
      <c r="A39" s="26">
        <v>412035207</v>
      </c>
      <c r="B39" s="26">
        <v>412</v>
      </c>
      <c r="C39" s="27" t="s">
        <v>22</v>
      </c>
      <c r="D39" s="26">
        <v>35</v>
      </c>
      <c r="E39" s="27" t="s">
        <v>11</v>
      </c>
      <c r="F39" s="26">
        <v>207</v>
      </c>
      <c r="G39" s="27" t="s">
        <v>25</v>
      </c>
      <c r="H39" s="28">
        <v>1</v>
      </c>
      <c r="I39" s="28">
        <v>0</v>
      </c>
      <c r="J39" s="28">
        <v>0</v>
      </c>
      <c r="K39" s="28">
        <v>5.5720294476596796E-4</v>
      </c>
      <c r="L39" s="29">
        <v>9931.6887509772187</v>
      </c>
      <c r="M39" s="29">
        <v>6667</v>
      </c>
      <c r="N39" s="29">
        <v>0</v>
      </c>
      <c r="O39" s="29">
        <v>893</v>
      </c>
      <c r="P39" s="30">
        <f t="shared" si="0"/>
        <v>16598.68875097722</v>
      </c>
      <c r="Q39" s="34" t="s">
        <v>327</v>
      </c>
      <c r="R39" s="20"/>
    </row>
    <row r="40" spans="1:18" ht="12.75">
      <c r="A40" s="26">
        <v>412035220</v>
      </c>
      <c r="B40" s="26">
        <v>412</v>
      </c>
      <c r="C40" s="27" t="s">
        <v>22</v>
      </c>
      <c r="D40" s="26">
        <v>35</v>
      </c>
      <c r="E40" s="27" t="s">
        <v>11</v>
      </c>
      <c r="F40" s="26">
        <v>220</v>
      </c>
      <c r="G40" s="27" t="s">
        <v>26</v>
      </c>
      <c r="H40" s="28">
        <v>3.7308970099667773</v>
      </c>
      <c r="I40" s="28">
        <v>0</v>
      </c>
      <c r="J40" s="28">
        <v>0</v>
      </c>
      <c r="K40" s="28">
        <v>9.6584491615976133E-3</v>
      </c>
      <c r="L40" s="29">
        <v>13159</v>
      </c>
      <c r="M40" s="29">
        <v>4684</v>
      </c>
      <c r="N40" s="29">
        <v>0</v>
      </c>
      <c r="O40" s="29">
        <v>893</v>
      </c>
      <c r="P40" s="30">
        <f t="shared" si="0"/>
        <v>17843</v>
      </c>
      <c r="Q40" s="34" t="s">
        <v>329</v>
      </c>
      <c r="R40" s="20"/>
    </row>
    <row r="41" spans="1:18" ht="12.75">
      <c r="A41" s="26">
        <v>412035244</v>
      </c>
      <c r="B41" s="26">
        <v>412</v>
      </c>
      <c r="C41" s="27" t="s">
        <v>22</v>
      </c>
      <c r="D41" s="26">
        <v>35</v>
      </c>
      <c r="E41" s="27" t="s">
        <v>11</v>
      </c>
      <c r="F41" s="26">
        <v>244</v>
      </c>
      <c r="G41" s="27" t="s">
        <v>27</v>
      </c>
      <c r="H41" s="28">
        <v>10.641196013289036</v>
      </c>
      <c r="I41" s="28">
        <v>0</v>
      </c>
      <c r="J41" s="28">
        <v>0</v>
      </c>
      <c r="K41" s="28">
        <v>8.3212977578071862E-2</v>
      </c>
      <c r="L41" s="29">
        <v>11918</v>
      </c>
      <c r="M41" s="29">
        <v>4070</v>
      </c>
      <c r="N41" s="29">
        <v>0</v>
      </c>
      <c r="O41" s="29">
        <v>893</v>
      </c>
      <c r="P41" s="30">
        <f t="shared" si="0"/>
        <v>15988</v>
      </c>
      <c r="Q41" s="34" t="s">
        <v>331</v>
      </c>
      <c r="R41" s="20"/>
    </row>
    <row r="42" spans="1:18" ht="12.75">
      <c r="A42" s="26">
        <v>412035285</v>
      </c>
      <c r="B42" s="26">
        <v>412</v>
      </c>
      <c r="C42" s="27" t="s">
        <v>22</v>
      </c>
      <c r="D42" s="26">
        <v>35</v>
      </c>
      <c r="E42" s="27" t="s">
        <v>11</v>
      </c>
      <c r="F42" s="26">
        <v>285</v>
      </c>
      <c r="G42" s="27" t="s">
        <v>28</v>
      </c>
      <c r="H42" s="28">
        <v>4</v>
      </c>
      <c r="I42" s="28">
        <v>0</v>
      </c>
      <c r="J42" s="28">
        <v>0</v>
      </c>
      <c r="K42" s="28">
        <v>2.1944644766553539E-2</v>
      </c>
      <c r="L42" s="29">
        <v>9497</v>
      </c>
      <c r="M42" s="29">
        <v>2822</v>
      </c>
      <c r="N42" s="29">
        <v>0</v>
      </c>
      <c r="O42" s="29">
        <v>893</v>
      </c>
      <c r="P42" s="30">
        <f t="shared" si="0"/>
        <v>12319</v>
      </c>
      <c r="Q42" s="34" t="s">
        <v>329</v>
      </c>
      <c r="R42" s="20"/>
    </row>
    <row r="43" spans="1:18" ht="12.75">
      <c r="A43" s="26">
        <v>412035314</v>
      </c>
      <c r="B43" s="26">
        <v>412</v>
      </c>
      <c r="C43" s="27" t="s">
        <v>22</v>
      </c>
      <c r="D43" s="26">
        <v>35</v>
      </c>
      <c r="E43" s="27" t="s">
        <v>11</v>
      </c>
      <c r="F43" s="26">
        <v>314</v>
      </c>
      <c r="G43" s="27" t="s">
        <v>29</v>
      </c>
      <c r="H43" s="28">
        <v>1.9966777408637872</v>
      </c>
      <c r="I43" s="28">
        <v>0</v>
      </c>
      <c r="J43" s="28">
        <v>0</v>
      </c>
      <c r="K43" s="28">
        <v>4.8543527859241219E-3</v>
      </c>
      <c r="L43" s="29">
        <v>12810</v>
      </c>
      <c r="M43" s="29">
        <v>10160</v>
      </c>
      <c r="N43" s="29">
        <v>0</v>
      </c>
      <c r="O43" s="29">
        <v>893</v>
      </c>
      <c r="P43" s="30">
        <f t="shared" si="0"/>
        <v>22970</v>
      </c>
      <c r="Q43" s="34" t="s">
        <v>329</v>
      </c>
      <c r="R43" s="20"/>
    </row>
    <row r="44" spans="1:18" ht="12.75">
      <c r="A44" s="26">
        <v>412035336</v>
      </c>
      <c r="B44" s="26">
        <v>412</v>
      </c>
      <c r="C44" s="27" t="s">
        <v>22</v>
      </c>
      <c r="D44" s="26">
        <v>35</v>
      </c>
      <c r="E44" s="27" t="s">
        <v>11</v>
      </c>
      <c r="F44" s="26">
        <v>336</v>
      </c>
      <c r="G44" s="27" t="s">
        <v>30</v>
      </c>
      <c r="H44" s="28">
        <v>0.7441860465116279</v>
      </c>
      <c r="I44" s="28">
        <v>0</v>
      </c>
      <c r="J44" s="28">
        <v>0</v>
      </c>
      <c r="K44" s="28">
        <v>2.363178820724934E-2</v>
      </c>
      <c r="L44" s="29">
        <v>14027</v>
      </c>
      <c r="M44" s="29">
        <v>1871</v>
      </c>
      <c r="N44" s="29">
        <v>0</v>
      </c>
      <c r="O44" s="29">
        <v>893</v>
      </c>
      <c r="P44" s="30">
        <f t="shared" si="0"/>
        <v>15898</v>
      </c>
      <c r="Q44" s="34" t="s">
        <v>329</v>
      </c>
      <c r="R44" s="20"/>
    </row>
    <row r="45" spans="1:18" ht="12.75">
      <c r="A45" s="26">
        <v>413114091</v>
      </c>
      <c r="B45" s="26">
        <v>413</v>
      </c>
      <c r="C45" s="27" t="s">
        <v>31</v>
      </c>
      <c r="D45" s="26">
        <v>114</v>
      </c>
      <c r="E45" s="27" t="s">
        <v>32</v>
      </c>
      <c r="F45" s="26">
        <v>91</v>
      </c>
      <c r="G45" s="27" t="s">
        <v>34</v>
      </c>
      <c r="H45" s="28">
        <v>8</v>
      </c>
      <c r="I45" s="28">
        <v>0</v>
      </c>
      <c r="J45" s="28">
        <v>0</v>
      </c>
      <c r="K45" s="28">
        <v>3.3433026780449515E-2</v>
      </c>
      <c r="L45" s="29">
        <v>10270</v>
      </c>
      <c r="M45" s="29">
        <v>11229</v>
      </c>
      <c r="N45" s="29">
        <v>0</v>
      </c>
      <c r="O45" s="29">
        <v>893</v>
      </c>
      <c r="P45" s="30">
        <f t="shared" si="0"/>
        <v>21499</v>
      </c>
      <c r="Q45" s="34" t="s">
        <v>329</v>
      </c>
      <c r="R45" s="20"/>
    </row>
    <row r="46" spans="1:18" ht="12.75">
      <c r="A46" s="26">
        <v>413114114</v>
      </c>
      <c r="B46" s="26">
        <v>413</v>
      </c>
      <c r="C46" s="27" t="s">
        <v>31</v>
      </c>
      <c r="D46" s="26">
        <v>114</v>
      </c>
      <c r="E46" s="27" t="s">
        <v>32</v>
      </c>
      <c r="F46" s="26">
        <v>114</v>
      </c>
      <c r="G46" s="27" t="s">
        <v>32</v>
      </c>
      <c r="H46" s="28">
        <v>63.090277777777786</v>
      </c>
      <c r="I46" s="28">
        <v>0</v>
      </c>
      <c r="J46" s="28">
        <v>0</v>
      </c>
      <c r="K46" s="28">
        <v>3.9463608300436319E-2</v>
      </c>
      <c r="L46" s="29">
        <v>10356</v>
      </c>
      <c r="M46" s="29">
        <v>2609</v>
      </c>
      <c r="N46" s="29">
        <v>0</v>
      </c>
      <c r="O46" s="29">
        <v>893</v>
      </c>
      <c r="P46" s="30">
        <f t="shared" si="0"/>
        <v>12965</v>
      </c>
      <c r="Q46" s="34" t="s">
        <v>329</v>
      </c>
      <c r="R46" s="20"/>
    </row>
    <row r="47" spans="1:18" ht="12.75">
      <c r="A47" s="26">
        <v>413114117</v>
      </c>
      <c r="B47" s="26">
        <v>413</v>
      </c>
      <c r="C47" s="27" t="s">
        <v>31</v>
      </c>
      <c r="D47" s="26">
        <v>114</v>
      </c>
      <c r="E47" s="27" t="s">
        <v>32</v>
      </c>
      <c r="F47" s="26">
        <v>117</v>
      </c>
      <c r="G47" s="27" t="s">
        <v>35</v>
      </c>
      <c r="H47" s="28">
        <v>1</v>
      </c>
      <c r="I47" s="28">
        <v>0</v>
      </c>
      <c r="J47" s="28">
        <v>0</v>
      </c>
      <c r="K47" s="28">
        <v>6.905270769519388E-2</v>
      </c>
      <c r="L47" s="29">
        <v>13720</v>
      </c>
      <c r="M47" s="29">
        <v>5093</v>
      </c>
      <c r="N47" s="29">
        <v>0</v>
      </c>
      <c r="O47" s="29">
        <v>893</v>
      </c>
      <c r="P47" s="30">
        <f t="shared" si="0"/>
        <v>18813</v>
      </c>
      <c r="Q47" s="34" t="s">
        <v>329</v>
      </c>
      <c r="R47" s="20"/>
    </row>
    <row r="48" spans="1:18" ht="12.75">
      <c r="A48" s="26">
        <v>413114210</v>
      </c>
      <c r="B48" s="26">
        <v>413</v>
      </c>
      <c r="C48" s="27" t="s">
        <v>31</v>
      </c>
      <c r="D48" s="26">
        <v>114</v>
      </c>
      <c r="E48" s="27" t="s">
        <v>32</v>
      </c>
      <c r="F48" s="26">
        <v>210</v>
      </c>
      <c r="G48" s="27" t="s">
        <v>188</v>
      </c>
      <c r="H48" s="28">
        <v>0.5</v>
      </c>
      <c r="I48" s="28">
        <v>0</v>
      </c>
      <c r="J48" s="28">
        <v>0</v>
      </c>
      <c r="K48" s="28">
        <v>5.8358728063176317E-2</v>
      </c>
      <c r="L48" s="29">
        <v>13720</v>
      </c>
      <c r="M48" s="29">
        <v>4406</v>
      </c>
      <c r="N48" s="29">
        <v>0</v>
      </c>
      <c r="O48" s="29">
        <v>893</v>
      </c>
      <c r="P48" s="30">
        <f t="shared" si="0"/>
        <v>18126</v>
      </c>
      <c r="Q48" s="34" t="s">
        <v>329</v>
      </c>
      <c r="R48" s="20"/>
    </row>
    <row r="49" spans="1:18" ht="12.75">
      <c r="A49" s="26">
        <v>413114253</v>
      </c>
      <c r="B49" s="26">
        <v>413</v>
      </c>
      <c r="C49" s="27" t="s">
        <v>31</v>
      </c>
      <c r="D49" s="26">
        <v>114</v>
      </c>
      <c r="E49" s="27" t="s">
        <v>32</v>
      </c>
      <c r="F49" s="26">
        <v>253</v>
      </c>
      <c r="G49" s="27" t="s">
        <v>36</v>
      </c>
      <c r="H49" s="28">
        <v>2.125</v>
      </c>
      <c r="I49" s="28">
        <v>0</v>
      </c>
      <c r="J49" s="28">
        <v>0</v>
      </c>
      <c r="K49" s="28">
        <v>3.5562343663086644E-2</v>
      </c>
      <c r="L49" s="29">
        <v>10798</v>
      </c>
      <c r="M49" s="29">
        <v>20858</v>
      </c>
      <c r="N49" s="29">
        <v>0</v>
      </c>
      <c r="O49" s="29">
        <v>893</v>
      </c>
      <c r="P49" s="30">
        <f t="shared" si="0"/>
        <v>31656</v>
      </c>
      <c r="Q49" s="34" t="s">
        <v>329</v>
      </c>
      <c r="R49" s="20"/>
    </row>
    <row r="50" spans="1:18" ht="12.75">
      <c r="A50" s="26">
        <v>413114670</v>
      </c>
      <c r="B50" s="26">
        <v>413</v>
      </c>
      <c r="C50" s="27" t="s">
        <v>31</v>
      </c>
      <c r="D50" s="26">
        <v>114</v>
      </c>
      <c r="E50" s="27" t="s">
        <v>32</v>
      </c>
      <c r="F50" s="26">
        <v>670</v>
      </c>
      <c r="G50" s="27" t="s">
        <v>37</v>
      </c>
      <c r="H50" s="28">
        <v>22.982638888888889</v>
      </c>
      <c r="I50" s="28">
        <v>0</v>
      </c>
      <c r="J50" s="28">
        <v>0</v>
      </c>
      <c r="K50" s="28">
        <v>6.3975225584856146E-2</v>
      </c>
      <c r="L50" s="29">
        <v>9694</v>
      </c>
      <c r="M50" s="29">
        <v>7387</v>
      </c>
      <c r="N50" s="29">
        <v>0</v>
      </c>
      <c r="O50" s="29">
        <v>893</v>
      </c>
      <c r="P50" s="30">
        <f t="shared" si="0"/>
        <v>17081</v>
      </c>
      <c r="Q50" s="34" t="s">
        <v>329</v>
      </c>
      <c r="R50" s="20"/>
    </row>
    <row r="51" spans="1:18" ht="12.75">
      <c r="A51" s="26">
        <v>413114674</v>
      </c>
      <c r="B51" s="26">
        <v>413</v>
      </c>
      <c r="C51" s="27" t="s">
        <v>31</v>
      </c>
      <c r="D51" s="26">
        <v>114</v>
      </c>
      <c r="E51" s="27" t="s">
        <v>32</v>
      </c>
      <c r="F51" s="26">
        <v>674</v>
      </c>
      <c r="G51" s="27" t="s">
        <v>38</v>
      </c>
      <c r="H51" s="28">
        <v>43.027777777777779</v>
      </c>
      <c r="I51" s="28">
        <v>0</v>
      </c>
      <c r="J51" s="28">
        <v>0</v>
      </c>
      <c r="K51" s="28">
        <v>5.6643268292869156E-2</v>
      </c>
      <c r="L51" s="29">
        <v>10382</v>
      </c>
      <c r="M51" s="29">
        <v>4438</v>
      </c>
      <c r="N51" s="29">
        <v>0</v>
      </c>
      <c r="O51" s="29">
        <v>893</v>
      </c>
      <c r="P51" s="30">
        <f t="shared" si="0"/>
        <v>14820</v>
      </c>
      <c r="Q51" s="34" t="s">
        <v>329</v>
      </c>
      <c r="R51" s="20"/>
    </row>
    <row r="52" spans="1:18" ht="12.75">
      <c r="A52" s="26">
        <v>413114683</v>
      </c>
      <c r="B52" s="26">
        <v>413</v>
      </c>
      <c r="C52" s="27" t="s">
        <v>31</v>
      </c>
      <c r="D52" s="26">
        <v>114</v>
      </c>
      <c r="E52" s="27" t="s">
        <v>32</v>
      </c>
      <c r="F52" s="26">
        <v>683</v>
      </c>
      <c r="G52" s="27" t="s">
        <v>39</v>
      </c>
      <c r="H52" s="28">
        <v>3</v>
      </c>
      <c r="I52" s="28">
        <v>0</v>
      </c>
      <c r="J52" s="28">
        <v>0</v>
      </c>
      <c r="K52" s="28">
        <v>2.3670657705498161E-2</v>
      </c>
      <c r="L52" s="29">
        <v>9585</v>
      </c>
      <c r="M52" s="29">
        <v>5791</v>
      </c>
      <c r="N52" s="29">
        <v>0</v>
      </c>
      <c r="O52" s="29">
        <v>893</v>
      </c>
      <c r="P52" s="30">
        <f t="shared" si="0"/>
        <v>15376</v>
      </c>
      <c r="Q52" s="34" t="s">
        <v>329</v>
      </c>
      <c r="R52" s="20"/>
    </row>
    <row r="53" spans="1:18" ht="12.75">
      <c r="A53" s="26">
        <v>413114717</v>
      </c>
      <c r="B53" s="26">
        <v>413</v>
      </c>
      <c r="C53" s="27" t="s">
        <v>31</v>
      </c>
      <c r="D53" s="26">
        <v>114</v>
      </c>
      <c r="E53" s="27" t="s">
        <v>32</v>
      </c>
      <c r="F53" s="26">
        <v>717</v>
      </c>
      <c r="G53" s="27" t="s">
        <v>40</v>
      </c>
      <c r="H53" s="28">
        <v>46.989583333333336</v>
      </c>
      <c r="I53" s="28">
        <v>0</v>
      </c>
      <c r="J53" s="28">
        <v>0</v>
      </c>
      <c r="K53" s="28">
        <v>5.0333454878800997E-2</v>
      </c>
      <c r="L53" s="29">
        <v>10429</v>
      </c>
      <c r="M53" s="29">
        <v>5627</v>
      </c>
      <c r="N53" s="29">
        <v>0</v>
      </c>
      <c r="O53" s="29">
        <v>893</v>
      </c>
      <c r="P53" s="30">
        <f t="shared" si="0"/>
        <v>16056</v>
      </c>
      <c r="Q53" s="34" t="s">
        <v>329</v>
      </c>
      <c r="R53" s="20"/>
    </row>
    <row r="54" spans="1:18" ht="12.75">
      <c r="A54" s="26">
        <v>413114720</v>
      </c>
      <c r="B54" s="26">
        <v>413</v>
      </c>
      <c r="C54" s="27" t="s">
        <v>31</v>
      </c>
      <c r="D54" s="26">
        <v>114</v>
      </c>
      <c r="E54" s="27" t="s">
        <v>32</v>
      </c>
      <c r="F54" s="26">
        <v>720</v>
      </c>
      <c r="G54" s="27" t="s">
        <v>230</v>
      </c>
      <c r="H54" s="28">
        <v>0.99305555555555558</v>
      </c>
      <c r="I54" s="28">
        <v>0</v>
      </c>
      <c r="J54" s="28">
        <v>0</v>
      </c>
      <c r="K54" s="28">
        <v>9.7852384993098521E-3</v>
      </c>
      <c r="L54" s="29">
        <v>10308.576438569207</v>
      </c>
      <c r="M54" s="29">
        <v>2181</v>
      </c>
      <c r="N54" s="29">
        <v>0</v>
      </c>
      <c r="O54" s="29">
        <v>893</v>
      </c>
      <c r="P54" s="30">
        <f t="shared" si="0"/>
        <v>12489.576438569207</v>
      </c>
      <c r="Q54" s="34" t="s">
        <v>327</v>
      </c>
      <c r="R54" s="20"/>
    </row>
    <row r="55" spans="1:18" ht="12.75">
      <c r="A55" s="26">
        <v>413114750</v>
      </c>
      <c r="B55" s="26">
        <v>413</v>
      </c>
      <c r="C55" s="27" t="s">
        <v>31</v>
      </c>
      <c r="D55" s="26">
        <v>114</v>
      </c>
      <c r="E55" s="27" t="s">
        <v>32</v>
      </c>
      <c r="F55" s="26">
        <v>750</v>
      </c>
      <c r="G55" s="27" t="s">
        <v>41</v>
      </c>
      <c r="H55" s="28">
        <v>18.670138888888889</v>
      </c>
      <c r="I55" s="28">
        <v>0</v>
      </c>
      <c r="J55" s="28">
        <v>0</v>
      </c>
      <c r="K55" s="28">
        <v>2.5024921143680399E-2</v>
      </c>
      <c r="L55" s="29">
        <v>10423</v>
      </c>
      <c r="M55" s="29">
        <v>5148</v>
      </c>
      <c r="N55" s="29">
        <v>0</v>
      </c>
      <c r="O55" s="29">
        <v>893</v>
      </c>
      <c r="P55" s="30">
        <f t="shared" si="0"/>
        <v>15571</v>
      </c>
      <c r="Q55" s="34" t="s">
        <v>329</v>
      </c>
      <c r="R55" s="20"/>
    </row>
    <row r="56" spans="1:18" ht="12.75">
      <c r="A56" s="26">
        <v>413114755</v>
      </c>
      <c r="B56" s="26">
        <v>413</v>
      </c>
      <c r="C56" s="27" t="s">
        <v>31</v>
      </c>
      <c r="D56" s="26">
        <v>114</v>
      </c>
      <c r="E56" s="27" t="s">
        <v>32</v>
      </c>
      <c r="F56" s="26">
        <v>755</v>
      </c>
      <c r="G56" s="27" t="s">
        <v>42</v>
      </c>
      <c r="H56" s="28">
        <v>8.7013888888888893</v>
      </c>
      <c r="I56" s="28">
        <v>0</v>
      </c>
      <c r="J56" s="28">
        <v>0</v>
      </c>
      <c r="K56" s="28">
        <v>1.7591547688510414E-2</v>
      </c>
      <c r="L56" s="29">
        <v>9574</v>
      </c>
      <c r="M56" s="29">
        <v>3673</v>
      </c>
      <c r="N56" s="29">
        <v>0</v>
      </c>
      <c r="O56" s="29">
        <v>893</v>
      </c>
      <c r="P56" s="30">
        <f t="shared" si="0"/>
        <v>13247</v>
      </c>
      <c r="Q56" s="34" t="s">
        <v>329</v>
      </c>
      <c r="R56" s="20"/>
    </row>
    <row r="57" spans="1:18" ht="12.75">
      <c r="A57" s="26">
        <v>414603063</v>
      </c>
      <c r="B57" s="26">
        <v>414</v>
      </c>
      <c r="C57" s="27" t="s">
        <v>43</v>
      </c>
      <c r="D57" s="26">
        <v>603</v>
      </c>
      <c r="E57" s="27" t="s">
        <v>44</v>
      </c>
      <c r="F57" s="26">
        <v>63</v>
      </c>
      <c r="G57" s="27" t="s">
        <v>45</v>
      </c>
      <c r="H57" s="28">
        <v>2.1442953020134228</v>
      </c>
      <c r="I57" s="28">
        <v>0</v>
      </c>
      <c r="J57" s="28">
        <v>0</v>
      </c>
      <c r="K57" s="28">
        <v>1.055959442302532E-2</v>
      </c>
      <c r="L57" s="29">
        <v>9015</v>
      </c>
      <c r="M57" s="29">
        <v>4510</v>
      </c>
      <c r="N57" s="29">
        <v>0</v>
      </c>
      <c r="O57" s="29">
        <v>893</v>
      </c>
      <c r="P57" s="30">
        <f t="shared" si="0"/>
        <v>13525</v>
      </c>
      <c r="Q57" s="34" t="s">
        <v>329</v>
      </c>
      <c r="R57" s="20"/>
    </row>
    <row r="58" spans="1:18" ht="12.75">
      <c r="A58" s="26">
        <v>414603098</v>
      </c>
      <c r="B58" s="26">
        <v>414</v>
      </c>
      <c r="C58" s="27" t="s">
        <v>43</v>
      </c>
      <c r="D58" s="26">
        <v>603</v>
      </c>
      <c r="E58" s="27" t="s">
        <v>44</v>
      </c>
      <c r="F58" s="26">
        <v>98</v>
      </c>
      <c r="G58" s="27" t="s">
        <v>46</v>
      </c>
      <c r="H58" s="28">
        <v>5</v>
      </c>
      <c r="I58" s="28">
        <v>0</v>
      </c>
      <c r="J58" s="28">
        <v>0</v>
      </c>
      <c r="K58" s="28">
        <v>3.6517439032579153E-2</v>
      </c>
      <c r="L58" s="29">
        <v>8445</v>
      </c>
      <c r="M58" s="29">
        <v>7245</v>
      </c>
      <c r="N58" s="29">
        <v>0</v>
      </c>
      <c r="O58" s="29">
        <v>893</v>
      </c>
      <c r="P58" s="30">
        <f t="shared" si="0"/>
        <v>15690</v>
      </c>
      <c r="Q58" s="34" t="s">
        <v>329</v>
      </c>
      <c r="R58" s="20"/>
    </row>
    <row r="59" spans="1:18" ht="12.75">
      <c r="A59" s="26">
        <v>414603148</v>
      </c>
      <c r="B59" s="26">
        <v>414</v>
      </c>
      <c r="C59" s="27" t="s">
        <v>43</v>
      </c>
      <c r="D59" s="26">
        <v>603</v>
      </c>
      <c r="E59" s="27" t="s">
        <v>44</v>
      </c>
      <c r="F59" s="26">
        <v>148</v>
      </c>
      <c r="G59" s="27" t="s">
        <v>47</v>
      </c>
      <c r="H59" s="28">
        <v>2</v>
      </c>
      <c r="I59" s="28">
        <v>0</v>
      </c>
      <c r="J59" s="28">
        <v>0</v>
      </c>
      <c r="K59" s="28">
        <v>1.2975648719839302E-2</v>
      </c>
      <c r="L59" s="29">
        <v>12010</v>
      </c>
      <c r="M59" s="29">
        <v>9928</v>
      </c>
      <c r="N59" s="29">
        <v>0</v>
      </c>
      <c r="O59" s="29">
        <v>893</v>
      </c>
      <c r="P59" s="30">
        <f t="shared" si="0"/>
        <v>21938</v>
      </c>
      <c r="Q59" s="34" t="s">
        <v>329</v>
      </c>
      <c r="R59" s="20"/>
    </row>
    <row r="60" spans="1:18" ht="12.75">
      <c r="A60" s="26">
        <v>414603209</v>
      </c>
      <c r="B60" s="26">
        <v>414</v>
      </c>
      <c r="C60" s="27" t="s">
        <v>43</v>
      </c>
      <c r="D60" s="26">
        <v>603</v>
      </c>
      <c r="E60" s="27" t="s">
        <v>44</v>
      </c>
      <c r="F60" s="26">
        <v>209</v>
      </c>
      <c r="G60" s="27" t="s">
        <v>48</v>
      </c>
      <c r="H60" s="28">
        <v>55.211409395973149</v>
      </c>
      <c r="I60" s="28">
        <v>0</v>
      </c>
      <c r="J60" s="28">
        <v>0</v>
      </c>
      <c r="K60" s="28">
        <v>3.5415666370921882E-2</v>
      </c>
      <c r="L60" s="29">
        <v>11071</v>
      </c>
      <c r="M60" s="29">
        <v>2273</v>
      </c>
      <c r="N60" s="29">
        <v>0</v>
      </c>
      <c r="O60" s="29">
        <v>893</v>
      </c>
      <c r="P60" s="30">
        <f t="shared" si="0"/>
        <v>13344</v>
      </c>
      <c r="Q60" s="34" t="s">
        <v>329</v>
      </c>
      <c r="R60" s="20"/>
    </row>
    <row r="61" spans="1:18" ht="12.75">
      <c r="A61" s="26">
        <v>414603236</v>
      </c>
      <c r="B61" s="26">
        <v>414</v>
      </c>
      <c r="C61" s="27" t="s">
        <v>43</v>
      </c>
      <c r="D61" s="26">
        <v>603</v>
      </c>
      <c r="E61" s="27" t="s">
        <v>44</v>
      </c>
      <c r="F61" s="26">
        <v>236</v>
      </c>
      <c r="G61" s="27" t="s">
        <v>49</v>
      </c>
      <c r="H61" s="28">
        <v>169.48657718120802</v>
      </c>
      <c r="I61" s="28">
        <v>0</v>
      </c>
      <c r="J61" s="28">
        <v>0</v>
      </c>
      <c r="K61" s="28">
        <v>2.5849658408676431E-2</v>
      </c>
      <c r="L61" s="29">
        <v>10545</v>
      </c>
      <c r="M61" s="29">
        <v>1976</v>
      </c>
      <c r="N61" s="29">
        <v>0</v>
      </c>
      <c r="O61" s="29">
        <v>893</v>
      </c>
      <c r="P61" s="30">
        <f t="shared" si="0"/>
        <v>12521</v>
      </c>
      <c r="Q61" s="34" t="s">
        <v>329</v>
      </c>
      <c r="R61" s="20"/>
    </row>
    <row r="62" spans="1:18" ht="12.75">
      <c r="A62" s="26">
        <v>414603263</v>
      </c>
      <c r="B62" s="26">
        <v>414</v>
      </c>
      <c r="C62" s="27" t="s">
        <v>43</v>
      </c>
      <c r="D62" s="26">
        <v>603</v>
      </c>
      <c r="E62" s="27" t="s">
        <v>44</v>
      </c>
      <c r="F62" s="26">
        <v>263</v>
      </c>
      <c r="G62" s="27" t="s">
        <v>50</v>
      </c>
      <c r="H62" s="28">
        <v>5</v>
      </c>
      <c r="I62" s="28">
        <v>0</v>
      </c>
      <c r="J62" s="28">
        <v>0</v>
      </c>
      <c r="K62" s="28">
        <v>7.9097625034391231E-2</v>
      </c>
      <c r="L62" s="29">
        <v>10367</v>
      </c>
      <c r="M62" s="29">
        <v>4397</v>
      </c>
      <c r="N62" s="29">
        <v>0</v>
      </c>
      <c r="O62" s="29">
        <v>893</v>
      </c>
      <c r="P62" s="30">
        <f t="shared" si="0"/>
        <v>14764</v>
      </c>
      <c r="Q62" s="34" t="s">
        <v>329</v>
      </c>
      <c r="R62" s="20"/>
    </row>
    <row r="63" spans="1:18" ht="12.75">
      <c r="A63" s="26">
        <v>414603341</v>
      </c>
      <c r="B63" s="26">
        <v>414</v>
      </c>
      <c r="C63" s="27" t="s">
        <v>43</v>
      </c>
      <c r="D63" s="26">
        <v>603</v>
      </c>
      <c r="E63" s="27" t="s">
        <v>44</v>
      </c>
      <c r="F63" s="26">
        <v>341</v>
      </c>
      <c r="G63" s="27" t="s">
        <v>51</v>
      </c>
      <c r="H63" s="28">
        <v>1</v>
      </c>
      <c r="I63" s="28">
        <v>0</v>
      </c>
      <c r="J63" s="28">
        <v>0</v>
      </c>
      <c r="K63" s="28">
        <v>2.4260650924647575E-3</v>
      </c>
      <c r="L63" s="29">
        <v>9358.6193811881203</v>
      </c>
      <c r="M63" s="29">
        <v>5106</v>
      </c>
      <c r="N63" s="29">
        <v>0</v>
      </c>
      <c r="O63" s="29">
        <v>893</v>
      </c>
      <c r="P63" s="30">
        <f t="shared" si="0"/>
        <v>14464.61938118812</v>
      </c>
      <c r="Q63" s="34" t="s">
        <v>327</v>
      </c>
      <c r="R63" s="20"/>
    </row>
    <row r="64" spans="1:18" ht="12.75">
      <c r="A64" s="26">
        <v>414603349</v>
      </c>
      <c r="B64" s="26">
        <v>414</v>
      </c>
      <c r="C64" s="27" t="s">
        <v>43</v>
      </c>
      <c r="D64" s="26">
        <v>603</v>
      </c>
      <c r="E64" s="27" t="s">
        <v>44</v>
      </c>
      <c r="F64" s="26">
        <v>349</v>
      </c>
      <c r="G64" s="27" t="s">
        <v>310</v>
      </c>
      <c r="H64" s="28">
        <v>1</v>
      </c>
      <c r="I64" s="28">
        <v>0</v>
      </c>
      <c r="J64" s="28">
        <v>0</v>
      </c>
      <c r="K64" s="28">
        <v>7.6741660256338792E-3</v>
      </c>
      <c r="L64" s="29">
        <v>9585</v>
      </c>
      <c r="M64" s="29">
        <v>2282</v>
      </c>
      <c r="N64" s="29">
        <v>0</v>
      </c>
      <c r="O64" s="29">
        <v>893</v>
      </c>
      <c r="P64" s="30">
        <f t="shared" si="0"/>
        <v>11867</v>
      </c>
      <c r="Q64" s="34" t="s">
        <v>329</v>
      </c>
      <c r="R64" s="20"/>
    </row>
    <row r="65" spans="1:18" ht="12.75">
      <c r="A65" s="26">
        <v>414603603</v>
      </c>
      <c r="B65" s="26">
        <v>414</v>
      </c>
      <c r="C65" s="27" t="s">
        <v>43</v>
      </c>
      <c r="D65" s="26">
        <v>603</v>
      </c>
      <c r="E65" s="27" t="s">
        <v>44</v>
      </c>
      <c r="F65" s="26">
        <v>603</v>
      </c>
      <c r="G65" s="27" t="s">
        <v>44</v>
      </c>
      <c r="H65" s="28">
        <v>74.110738255033567</v>
      </c>
      <c r="I65" s="28">
        <v>0</v>
      </c>
      <c r="J65" s="28">
        <v>0</v>
      </c>
      <c r="K65" s="28">
        <v>5.0820525524279819E-2</v>
      </c>
      <c r="L65" s="29">
        <v>10598</v>
      </c>
      <c r="M65" s="29">
        <v>1139</v>
      </c>
      <c r="N65" s="29">
        <v>0</v>
      </c>
      <c r="O65" s="29">
        <v>893</v>
      </c>
      <c r="P65" s="30">
        <f t="shared" si="0"/>
        <v>11737</v>
      </c>
      <c r="Q65" s="34" t="s">
        <v>329</v>
      </c>
      <c r="R65" s="20"/>
    </row>
    <row r="66" spans="1:18" ht="12.75">
      <c r="A66" s="26">
        <v>414603635</v>
      </c>
      <c r="B66" s="26">
        <v>414</v>
      </c>
      <c r="C66" s="27" t="s">
        <v>43</v>
      </c>
      <c r="D66" s="26">
        <v>603</v>
      </c>
      <c r="E66" s="27" t="s">
        <v>44</v>
      </c>
      <c r="F66" s="26">
        <v>635</v>
      </c>
      <c r="G66" s="27" t="s">
        <v>52</v>
      </c>
      <c r="H66" s="28">
        <v>18.151006711409394</v>
      </c>
      <c r="I66" s="28">
        <v>0</v>
      </c>
      <c r="J66" s="28">
        <v>0</v>
      </c>
      <c r="K66" s="28">
        <v>1.1374964827845275E-2</v>
      </c>
      <c r="L66" s="29">
        <v>10365</v>
      </c>
      <c r="M66" s="29">
        <v>5460</v>
      </c>
      <c r="N66" s="29">
        <v>0</v>
      </c>
      <c r="O66" s="29">
        <v>893</v>
      </c>
      <c r="P66" s="30">
        <f t="shared" si="0"/>
        <v>15825</v>
      </c>
      <c r="Q66" s="34" t="s">
        <v>329</v>
      </c>
      <c r="R66" s="20"/>
    </row>
    <row r="67" spans="1:18" ht="12.75">
      <c r="A67" s="26">
        <v>414603715</v>
      </c>
      <c r="B67" s="26">
        <v>414</v>
      </c>
      <c r="C67" s="27" t="s">
        <v>43</v>
      </c>
      <c r="D67" s="26">
        <v>603</v>
      </c>
      <c r="E67" s="27" t="s">
        <v>44</v>
      </c>
      <c r="F67" s="26">
        <v>715</v>
      </c>
      <c r="G67" s="27" t="s">
        <v>54</v>
      </c>
      <c r="H67" s="28">
        <v>15.76510067114094</v>
      </c>
      <c r="I67" s="28">
        <v>0</v>
      </c>
      <c r="J67" s="28">
        <v>0</v>
      </c>
      <c r="K67" s="28">
        <v>2.7961720897825362E-2</v>
      </c>
      <c r="L67" s="29">
        <v>9384</v>
      </c>
      <c r="M67" s="29">
        <v>9102</v>
      </c>
      <c r="N67" s="29">
        <v>0</v>
      </c>
      <c r="O67" s="29">
        <v>893</v>
      </c>
      <c r="P67" s="30">
        <f t="shared" si="0"/>
        <v>18486</v>
      </c>
      <c r="Q67" s="34" t="s">
        <v>329</v>
      </c>
      <c r="R67" s="20"/>
    </row>
    <row r="68" spans="1:18" ht="12.75">
      <c r="A68" s="26">
        <v>416035035</v>
      </c>
      <c r="B68" s="26">
        <v>416</v>
      </c>
      <c r="C68" s="27" t="s">
        <v>55</v>
      </c>
      <c r="D68" s="26">
        <v>35</v>
      </c>
      <c r="E68" s="27" t="s">
        <v>11</v>
      </c>
      <c r="F68" s="26">
        <v>35</v>
      </c>
      <c r="G68" s="27" t="s">
        <v>11</v>
      </c>
      <c r="H68" s="28">
        <v>396.60264900662264</v>
      </c>
      <c r="I68" s="28">
        <v>11.829852373312278</v>
      </c>
      <c r="J68" s="28">
        <v>48.811258278145701</v>
      </c>
      <c r="K68" s="28">
        <v>0.1368268691122993</v>
      </c>
      <c r="L68" s="29">
        <v>11707</v>
      </c>
      <c r="M68" s="29">
        <v>3459</v>
      </c>
      <c r="N68" s="29">
        <v>143.69293836725828</v>
      </c>
      <c r="O68" s="29">
        <v>893</v>
      </c>
      <c r="P68" s="30">
        <f t="shared" si="0"/>
        <v>15309.692938367258</v>
      </c>
      <c r="Q68" s="34" t="s">
        <v>329</v>
      </c>
      <c r="R68" s="20"/>
    </row>
    <row r="69" spans="1:18" ht="12.75">
      <c r="A69" s="26">
        <v>416035073</v>
      </c>
      <c r="B69" s="26">
        <v>416</v>
      </c>
      <c r="C69" s="27" t="s">
        <v>55</v>
      </c>
      <c r="D69" s="26">
        <v>35</v>
      </c>
      <c r="E69" s="27" t="s">
        <v>11</v>
      </c>
      <c r="F69" s="26">
        <v>73</v>
      </c>
      <c r="G69" s="27" t="s">
        <v>23</v>
      </c>
      <c r="H69" s="28">
        <v>2</v>
      </c>
      <c r="I69" s="28">
        <v>5.9655942303677059E-2</v>
      </c>
      <c r="J69" s="28">
        <v>0</v>
      </c>
      <c r="K69" s="28">
        <v>4.6915930485589789E-3</v>
      </c>
      <c r="L69" s="29">
        <v>10207</v>
      </c>
      <c r="M69" s="29">
        <v>7222</v>
      </c>
      <c r="N69" s="29">
        <v>0</v>
      </c>
      <c r="O69" s="29">
        <v>893</v>
      </c>
      <c r="P69" s="30">
        <f t="shared" si="0"/>
        <v>17429</v>
      </c>
      <c r="Q69" s="34" t="s">
        <v>329</v>
      </c>
      <c r="R69" s="20"/>
    </row>
    <row r="70" spans="1:18" ht="12.75">
      <c r="A70" s="26">
        <v>416035244</v>
      </c>
      <c r="B70" s="26">
        <v>416</v>
      </c>
      <c r="C70" s="27" t="s">
        <v>55</v>
      </c>
      <c r="D70" s="26">
        <v>35</v>
      </c>
      <c r="E70" s="27" t="s">
        <v>11</v>
      </c>
      <c r="F70" s="26">
        <v>244</v>
      </c>
      <c r="G70" s="27" t="s">
        <v>27</v>
      </c>
      <c r="H70" s="28">
        <v>7</v>
      </c>
      <c r="I70" s="28">
        <v>0.20879579806286969</v>
      </c>
      <c r="J70" s="28">
        <v>0</v>
      </c>
      <c r="K70" s="28">
        <v>8.3212977578071862E-2</v>
      </c>
      <c r="L70" s="29">
        <v>12205</v>
      </c>
      <c r="M70" s="29">
        <v>4168</v>
      </c>
      <c r="N70" s="29">
        <v>0</v>
      </c>
      <c r="O70" s="29">
        <v>893</v>
      </c>
      <c r="P70" s="30">
        <f t="shared" si="0"/>
        <v>16373</v>
      </c>
      <c r="Q70" s="34" t="s">
        <v>331</v>
      </c>
      <c r="R70" s="20"/>
    </row>
    <row r="71" spans="1:18" ht="12.75">
      <c r="A71" s="26">
        <v>416035285</v>
      </c>
      <c r="B71" s="26">
        <v>416</v>
      </c>
      <c r="C71" s="27" t="s">
        <v>55</v>
      </c>
      <c r="D71" s="26">
        <v>35</v>
      </c>
      <c r="E71" s="27" t="s">
        <v>11</v>
      </c>
      <c r="F71" s="26">
        <v>285</v>
      </c>
      <c r="G71" s="27" t="s">
        <v>28</v>
      </c>
      <c r="H71" s="28">
        <v>4</v>
      </c>
      <c r="I71" s="28">
        <v>0.11931188460735412</v>
      </c>
      <c r="J71" s="28">
        <v>0</v>
      </c>
      <c r="K71" s="28">
        <v>2.1944644766553539E-2</v>
      </c>
      <c r="L71" s="29">
        <v>9598</v>
      </c>
      <c r="M71" s="29">
        <v>2852</v>
      </c>
      <c r="N71" s="29">
        <v>0</v>
      </c>
      <c r="O71" s="29">
        <v>893</v>
      </c>
      <c r="P71" s="30">
        <f t="shared" si="0"/>
        <v>12450</v>
      </c>
      <c r="Q71" s="34" t="s">
        <v>329</v>
      </c>
      <c r="R71" s="20"/>
    </row>
    <row r="72" spans="1:18" ht="12.75">
      <c r="A72" s="26">
        <v>416035305</v>
      </c>
      <c r="B72" s="26">
        <v>416</v>
      </c>
      <c r="C72" s="27" t="s">
        <v>55</v>
      </c>
      <c r="D72" s="26">
        <v>35</v>
      </c>
      <c r="E72" s="27" t="s">
        <v>11</v>
      </c>
      <c r="F72" s="26">
        <v>305</v>
      </c>
      <c r="G72" s="27" t="s">
        <v>221</v>
      </c>
      <c r="H72" s="28">
        <v>1.7019867549668874</v>
      </c>
      <c r="I72" s="28">
        <v>5.0766811827963589E-2</v>
      </c>
      <c r="J72" s="28">
        <v>0</v>
      </c>
      <c r="K72" s="28">
        <v>1.4074390886270138E-2</v>
      </c>
      <c r="L72" s="29">
        <v>9844.8903506471106</v>
      </c>
      <c r="M72" s="29">
        <v>3195</v>
      </c>
      <c r="N72" s="29">
        <v>0</v>
      </c>
      <c r="O72" s="29">
        <v>893</v>
      </c>
      <c r="P72" s="30">
        <f t="shared" si="0"/>
        <v>13039.890350647111</v>
      </c>
      <c r="Q72" s="34" t="s">
        <v>327</v>
      </c>
      <c r="R72" s="20"/>
    </row>
    <row r="73" spans="1:18" ht="12.75">
      <c r="A73" s="26">
        <v>416035307</v>
      </c>
      <c r="B73" s="26">
        <v>416</v>
      </c>
      <c r="C73" s="27" t="s">
        <v>55</v>
      </c>
      <c r="D73" s="26">
        <v>35</v>
      </c>
      <c r="E73" s="27" t="s">
        <v>11</v>
      </c>
      <c r="F73" s="26">
        <v>307</v>
      </c>
      <c r="G73" s="27" t="s">
        <v>172</v>
      </c>
      <c r="H73" s="28">
        <v>0.99337748344370858</v>
      </c>
      <c r="I73" s="28">
        <v>2.9630434919044896E-2</v>
      </c>
      <c r="J73" s="28">
        <v>0</v>
      </c>
      <c r="K73" s="28">
        <v>5.7992697262384194E-3</v>
      </c>
      <c r="L73" s="29">
        <v>9650.0061214693542</v>
      </c>
      <c r="M73" s="29">
        <v>3315</v>
      </c>
      <c r="N73" s="29">
        <v>0</v>
      </c>
      <c r="O73" s="29">
        <v>893</v>
      </c>
      <c r="P73" s="30">
        <f t="shared" si="0"/>
        <v>12965.006121469354</v>
      </c>
      <c r="Q73" s="34" t="s">
        <v>327</v>
      </c>
      <c r="R73" s="20"/>
    </row>
    <row r="74" spans="1:18" ht="12.75">
      <c r="A74" s="26">
        <v>417035035</v>
      </c>
      <c r="B74" s="26">
        <v>417</v>
      </c>
      <c r="C74" s="27" t="s">
        <v>56</v>
      </c>
      <c r="D74" s="26">
        <v>35</v>
      </c>
      <c r="E74" s="27" t="s">
        <v>11</v>
      </c>
      <c r="F74" s="26">
        <v>35</v>
      </c>
      <c r="G74" s="27" t="s">
        <v>11</v>
      </c>
      <c r="H74" s="28">
        <v>261.15666666666664</v>
      </c>
      <c r="I74" s="28">
        <v>0</v>
      </c>
      <c r="J74" s="28">
        <v>0</v>
      </c>
      <c r="K74" s="28">
        <v>0.1368268691122993</v>
      </c>
      <c r="L74" s="29">
        <v>12285</v>
      </c>
      <c r="M74" s="29">
        <v>3630</v>
      </c>
      <c r="N74" s="29">
        <v>0</v>
      </c>
      <c r="O74" s="29">
        <v>893</v>
      </c>
      <c r="P74" s="30">
        <f t="shared" si="0"/>
        <v>15915</v>
      </c>
      <c r="Q74" s="34" t="s">
        <v>329</v>
      </c>
      <c r="R74" s="20"/>
    </row>
    <row r="75" spans="1:18" ht="12.75">
      <c r="A75" s="26">
        <v>417035100</v>
      </c>
      <c r="B75" s="26">
        <v>417</v>
      </c>
      <c r="C75" s="27" t="s">
        <v>56</v>
      </c>
      <c r="D75" s="26">
        <v>35</v>
      </c>
      <c r="E75" s="27" t="s">
        <v>11</v>
      </c>
      <c r="F75" s="26">
        <v>100</v>
      </c>
      <c r="G75" s="27" t="s">
        <v>58</v>
      </c>
      <c r="H75" s="28">
        <v>3</v>
      </c>
      <c r="I75" s="28">
        <v>0</v>
      </c>
      <c r="J75" s="28">
        <v>0</v>
      </c>
      <c r="K75" s="28">
        <v>3.1811379021214892E-2</v>
      </c>
      <c r="L75" s="29">
        <v>10943.677954153467</v>
      </c>
      <c r="M75" s="29">
        <v>5410</v>
      </c>
      <c r="N75" s="29">
        <v>0</v>
      </c>
      <c r="O75" s="29">
        <v>893</v>
      </c>
      <c r="P75" s="30">
        <f t="shared" ref="P75:P138" si="1">SUM(L75:N75)</f>
        <v>16353.677954153467</v>
      </c>
      <c r="Q75" s="34" t="s">
        <v>327</v>
      </c>
      <c r="R75" s="20"/>
    </row>
    <row r="76" spans="1:18" ht="12.75">
      <c r="A76" s="26">
        <v>417035133</v>
      </c>
      <c r="B76" s="26">
        <v>417</v>
      </c>
      <c r="C76" s="27" t="s">
        <v>56</v>
      </c>
      <c r="D76" s="26">
        <v>35</v>
      </c>
      <c r="E76" s="27" t="s">
        <v>11</v>
      </c>
      <c r="F76" s="26">
        <v>133</v>
      </c>
      <c r="G76" s="27" t="s">
        <v>59</v>
      </c>
      <c r="H76" s="28">
        <v>2</v>
      </c>
      <c r="I76" s="28">
        <v>0</v>
      </c>
      <c r="J76" s="28">
        <v>0</v>
      </c>
      <c r="K76" s="28">
        <v>2.0069374734396603E-2</v>
      </c>
      <c r="L76" s="29">
        <v>10674.425299368062</v>
      </c>
      <c r="M76" s="29">
        <v>2841</v>
      </c>
      <c r="N76" s="29">
        <v>0</v>
      </c>
      <c r="O76" s="29">
        <v>893</v>
      </c>
      <c r="P76" s="30">
        <f t="shared" si="1"/>
        <v>13515.425299368062</v>
      </c>
      <c r="Q76" s="34" t="s">
        <v>327</v>
      </c>
      <c r="R76" s="20"/>
    </row>
    <row r="77" spans="1:18" ht="12.75">
      <c r="A77" s="26">
        <v>417035211</v>
      </c>
      <c r="B77" s="26">
        <v>417</v>
      </c>
      <c r="C77" s="27" t="s">
        <v>56</v>
      </c>
      <c r="D77" s="26">
        <v>35</v>
      </c>
      <c r="E77" s="27" t="s">
        <v>11</v>
      </c>
      <c r="F77" s="26">
        <v>211</v>
      </c>
      <c r="G77" s="27" t="s">
        <v>87</v>
      </c>
      <c r="H77" s="28">
        <v>0.46333333333333332</v>
      </c>
      <c r="I77" s="28">
        <v>0</v>
      </c>
      <c r="J77" s="28">
        <v>0</v>
      </c>
      <c r="K77" s="28">
        <v>1.3780763368893209E-3</v>
      </c>
      <c r="L77" s="29">
        <v>9418.3248775337852</v>
      </c>
      <c r="M77" s="29">
        <v>1709</v>
      </c>
      <c r="N77" s="29">
        <v>0</v>
      </c>
      <c r="O77" s="29">
        <v>893</v>
      </c>
      <c r="P77" s="30">
        <f t="shared" si="1"/>
        <v>11127.324877533785</v>
      </c>
      <c r="Q77" s="34" t="s">
        <v>327</v>
      </c>
      <c r="R77" s="20"/>
    </row>
    <row r="78" spans="1:18" ht="12.75">
      <c r="A78" s="26">
        <v>417035244</v>
      </c>
      <c r="B78" s="26">
        <v>417</v>
      </c>
      <c r="C78" s="27" t="s">
        <v>56</v>
      </c>
      <c r="D78" s="26">
        <v>35</v>
      </c>
      <c r="E78" s="27" t="s">
        <v>11</v>
      </c>
      <c r="F78" s="26">
        <v>244</v>
      </c>
      <c r="G78" s="27" t="s">
        <v>27</v>
      </c>
      <c r="H78" s="28">
        <v>1</v>
      </c>
      <c r="I78" s="28">
        <v>0</v>
      </c>
      <c r="J78" s="28">
        <v>0</v>
      </c>
      <c r="K78" s="28">
        <v>8.3212977578071862E-2</v>
      </c>
      <c r="L78" s="29">
        <v>10901</v>
      </c>
      <c r="M78" s="29">
        <v>3723</v>
      </c>
      <c r="N78" s="29">
        <v>0</v>
      </c>
      <c r="O78" s="29">
        <v>893</v>
      </c>
      <c r="P78" s="30">
        <f t="shared" si="1"/>
        <v>14624</v>
      </c>
      <c r="Q78" s="34" t="s">
        <v>331</v>
      </c>
      <c r="R78" s="20"/>
    </row>
    <row r="79" spans="1:18" ht="12.75">
      <c r="A79" s="26">
        <v>417035274</v>
      </c>
      <c r="B79" s="26">
        <v>417</v>
      </c>
      <c r="C79" s="27" t="s">
        <v>56</v>
      </c>
      <c r="D79" s="26">
        <v>35</v>
      </c>
      <c r="E79" s="27" t="s">
        <v>11</v>
      </c>
      <c r="F79" s="26">
        <v>274</v>
      </c>
      <c r="G79" s="27" t="s">
        <v>60</v>
      </c>
      <c r="H79" s="28">
        <v>2</v>
      </c>
      <c r="I79" s="28">
        <v>0</v>
      </c>
      <c r="J79" s="28">
        <v>0</v>
      </c>
      <c r="K79" s="28">
        <v>8.3406488290508909E-2</v>
      </c>
      <c r="L79" s="29">
        <v>8541</v>
      </c>
      <c r="M79" s="29">
        <v>3927</v>
      </c>
      <c r="N79" s="29">
        <v>0</v>
      </c>
      <c r="O79" s="29">
        <v>893</v>
      </c>
      <c r="P79" s="30">
        <f t="shared" si="1"/>
        <v>12468</v>
      </c>
      <c r="Q79" s="34" t="s">
        <v>329</v>
      </c>
      <c r="R79" s="20"/>
    </row>
    <row r="80" spans="1:18" ht="12.75">
      <c r="A80" s="26">
        <v>418100014</v>
      </c>
      <c r="B80" s="26">
        <v>418</v>
      </c>
      <c r="C80" s="27" t="s">
        <v>61</v>
      </c>
      <c r="D80" s="26">
        <v>100</v>
      </c>
      <c r="E80" s="27" t="s">
        <v>58</v>
      </c>
      <c r="F80" s="26">
        <v>14</v>
      </c>
      <c r="G80" s="27" t="s">
        <v>62</v>
      </c>
      <c r="H80" s="28">
        <v>24.437931034482759</v>
      </c>
      <c r="I80" s="28">
        <v>0</v>
      </c>
      <c r="J80" s="28">
        <v>0</v>
      </c>
      <c r="K80" s="28">
        <v>1.7951852171247677E-2</v>
      </c>
      <c r="L80" s="29">
        <v>8642</v>
      </c>
      <c r="M80" s="29">
        <v>2434</v>
      </c>
      <c r="N80" s="29">
        <v>0</v>
      </c>
      <c r="O80" s="29">
        <v>893</v>
      </c>
      <c r="P80" s="30">
        <f t="shared" si="1"/>
        <v>11076</v>
      </c>
      <c r="Q80" s="34" t="s">
        <v>329</v>
      </c>
      <c r="R80" s="20"/>
    </row>
    <row r="81" spans="1:18" ht="12.75">
      <c r="A81" s="26">
        <v>418100035</v>
      </c>
      <c r="B81" s="26">
        <v>418</v>
      </c>
      <c r="C81" s="27" t="s">
        <v>61</v>
      </c>
      <c r="D81" s="26">
        <v>100</v>
      </c>
      <c r="E81" s="27" t="s">
        <v>58</v>
      </c>
      <c r="F81" s="26">
        <v>35</v>
      </c>
      <c r="G81" s="27" t="s">
        <v>11</v>
      </c>
      <c r="H81" s="28">
        <v>1</v>
      </c>
      <c r="I81" s="28">
        <v>0</v>
      </c>
      <c r="J81" s="28">
        <v>0</v>
      </c>
      <c r="K81" s="28">
        <v>0.1368268691122993</v>
      </c>
      <c r="L81" s="29">
        <v>8231</v>
      </c>
      <c r="M81" s="29">
        <v>2432</v>
      </c>
      <c r="N81" s="29">
        <v>0</v>
      </c>
      <c r="O81" s="29">
        <v>893</v>
      </c>
      <c r="P81" s="30">
        <f t="shared" si="1"/>
        <v>10663</v>
      </c>
      <c r="Q81" s="34" t="s">
        <v>329</v>
      </c>
      <c r="R81" s="20"/>
    </row>
    <row r="82" spans="1:18" ht="12.75">
      <c r="A82" s="26">
        <v>418100100</v>
      </c>
      <c r="B82" s="26">
        <v>418</v>
      </c>
      <c r="C82" s="27" t="s">
        <v>61</v>
      </c>
      <c r="D82" s="26">
        <v>100</v>
      </c>
      <c r="E82" s="27" t="s">
        <v>58</v>
      </c>
      <c r="F82" s="26">
        <v>100</v>
      </c>
      <c r="G82" s="27" t="s">
        <v>58</v>
      </c>
      <c r="H82" s="28">
        <v>315.74137931034483</v>
      </c>
      <c r="I82" s="28">
        <v>0</v>
      </c>
      <c r="J82" s="28">
        <v>0</v>
      </c>
      <c r="K82" s="28">
        <v>3.1811379021214892E-2</v>
      </c>
      <c r="L82" s="29">
        <v>9324</v>
      </c>
      <c r="M82" s="29">
        <v>4609</v>
      </c>
      <c r="N82" s="29">
        <v>0</v>
      </c>
      <c r="O82" s="29">
        <v>893</v>
      </c>
      <c r="P82" s="30">
        <f t="shared" si="1"/>
        <v>13933</v>
      </c>
      <c r="Q82" s="34" t="s">
        <v>331</v>
      </c>
      <c r="R82" s="20"/>
    </row>
    <row r="83" spans="1:18" ht="12.75">
      <c r="A83" s="26">
        <v>418100101</v>
      </c>
      <c r="B83" s="26">
        <v>418</v>
      </c>
      <c r="C83" s="27" t="s">
        <v>61</v>
      </c>
      <c r="D83" s="26">
        <v>100</v>
      </c>
      <c r="E83" s="27" t="s">
        <v>58</v>
      </c>
      <c r="F83" s="26">
        <v>101</v>
      </c>
      <c r="G83" s="27" t="s">
        <v>103</v>
      </c>
      <c r="H83" s="28">
        <v>1</v>
      </c>
      <c r="I83" s="28">
        <v>0</v>
      </c>
      <c r="J83" s="28">
        <v>0</v>
      </c>
      <c r="K83" s="28">
        <v>5.3447646397144548E-2</v>
      </c>
      <c r="L83" s="29">
        <v>9513.1701309609271</v>
      </c>
      <c r="M83" s="29">
        <v>1860</v>
      </c>
      <c r="N83" s="29">
        <v>0</v>
      </c>
      <c r="O83" s="29">
        <v>893</v>
      </c>
      <c r="P83" s="30">
        <f t="shared" si="1"/>
        <v>11373.170130960927</v>
      </c>
      <c r="Q83" s="34" t="s">
        <v>327</v>
      </c>
      <c r="R83" s="20"/>
    </row>
    <row r="84" spans="1:18" ht="12.75">
      <c r="A84" s="26">
        <v>418100110</v>
      </c>
      <c r="B84" s="26">
        <v>418</v>
      </c>
      <c r="C84" s="27" t="s">
        <v>61</v>
      </c>
      <c r="D84" s="26">
        <v>100</v>
      </c>
      <c r="E84" s="27" t="s">
        <v>58</v>
      </c>
      <c r="F84" s="26">
        <v>110</v>
      </c>
      <c r="G84" s="27" t="s">
        <v>104</v>
      </c>
      <c r="H84" s="28">
        <v>1</v>
      </c>
      <c r="I84" s="28">
        <v>0</v>
      </c>
      <c r="J84" s="28">
        <v>0</v>
      </c>
      <c r="K84" s="28">
        <v>1.0409198593252518E-2</v>
      </c>
      <c r="L84" s="29">
        <v>9305.9920018650901</v>
      </c>
      <c r="M84" s="29">
        <v>1376</v>
      </c>
      <c r="N84" s="29">
        <v>0</v>
      </c>
      <c r="O84" s="29">
        <v>893</v>
      </c>
      <c r="P84" s="30">
        <f t="shared" si="1"/>
        <v>10681.99200186509</v>
      </c>
      <c r="Q84" s="34" t="s">
        <v>327</v>
      </c>
      <c r="R84" s="20"/>
    </row>
    <row r="85" spans="1:18" ht="12.75">
      <c r="A85" s="26">
        <v>418100136</v>
      </c>
      <c r="B85" s="26">
        <v>418</v>
      </c>
      <c r="C85" s="27" t="s">
        <v>61</v>
      </c>
      <c r="D85" s="26">
        <v>100</v>
      </c>
      <c r="E85" s="27" t="s">
        <v>58</v>
      </c>
      <c r="F85" s="26">
        <v>136</v>
      </c>
      <c r="G85" s="27" t="s">
        <v>63</v>
      </c>
      <c r="H85" s="28">
        <v>7</v>
      </c>
      <c r="I85" s="28">
        <v>0</v>
      </c>
      <c r="J85" s="28">
        <v>0</v>
      </c>
      <c r="K85" s="28">
        <v>2.929439556226585E-3</v>
      </c>
      <c r="L85" s="29">
        <v>9149</v>
      </c>
      <c r="M85" s="29">
        <v>2827</v>
      </c>
      <c r="N85" s="29">
        <v>0</v>
      </c>
      <c r="O85" s="29">
        <v>893</v>
      </c>
      <c r="P85" s="30">
        <f t="shared" si="1"/>
        <v>11976</v>
      </c>
      <c r="Q85" s="34" t="s">
        <v>329</v>
      </c>
      <c r="R85" s="20"/>
    </row>
    <row r="86" spans="1:18" ht="12.75">
      <c r="A86" s="26">
        <v>418100139</v>
      </c>
      <c r="B86" s="26">
        <v>418</v>
      </c>
      <c r="C86" s="27" t="s">
        <v>61</v>
      </c>
      <c r="D86" s="26">
        <v>100</v>
      </c>
      <c r="E86" s="27" t="s">
        <v>58</v>
      </c>
      <c r="F86" s="26">
        <v>139</v>
      </c>
      <c r="G86" s="27" t="s">
        <v>64</v>
      </c>
      <c r="H86" s="28">
        <v>3</v>
      </c>
      <c r="I86" s="28">
        <v>0</v>
      </c>
      <c r="J86" s="28">
        <v>0</v>
      </c>
      <c r="K86" s="28">
        <v>3.1322482139312215E-3</v>
      </c>
      <c r="L86" s="29">
        <v>8676</v>
      </c>
      <c r="M86" s="29">
        <v>2970</v>
      </c>
      <c r="N86" s="29">
        <v>0</v>
      </c>
      <c r="O86" s="29">
        <v>893</v>
      </c>
      <c r="P86" s="30">
        <f t="shared" si="1"/>
        <v>11646</v>
      </c>
      <c r="Q86" s="34" t="s">
        <v>329</v>
      </c>
      <c r="R86" s="20"/>
    </row>
    <row r="87" spans="1:18" ht="12.75">
      <c r="A87" s="26">
        <v>418100170</v>
      </c>
      <c r="B87" s="26">
        <v>418</v>
      </c>
      <c r="C87" s="27" t="s">
        <v>61</v>
      </c>
      <c r="D87" s="26">
        <v>100</v>
      </c>
      <c r="E87" s="27" t="s">
        <v>58</v>
      </c>
      <c r="F87" s="26">
        <v>170</v>
      </c>
      <c r="G87" s="27" t="s">
        <v>65</v>
      </c>
      <c r="H87" s="28">
        <v>4.1655172413793107</v>
      </c>
      <c r="I87" s="28">
        <v>0</v>
      </c>
      <c r="J87" s="28">
        <v>0</v>
      </c>
      <c r="K87" s="28">
        <v>8.5893055236531374E-2</v>
      </c>
      <c r="L87" s="29">
        <v>9045</v>
      </c>
      <c r="M87" s="29">
        <v>3329</v>
      </c>
      <c r="N87" s="29">
        <v>0</v>
      </c>
      <c r="O87" s="29">
        <v>893</v>
      </c>
      <c r="P87" s="30">
        <f t="shared" si="1"/>
        <v>12374</v>
      </c>
      <c r="Q87" s="34" t="s">
        <v>330</v>
      </c>
      <c r="R87" s="20"/>
    </row>
    <row r="88" spans="1:18" ht="12.75">
      <c r="A88" s="26">
        <v>418100185</v>
      </c>
      <c r="B88" s="26">
        <v>418</v>
      </c>
      <c r="C88" s="27" t="s">
        <v>61</v>
      </c>
      <c r="D88" s="26">
        <v>100</v>
      </c>
      <c r="E88" s="27" t="s">
        <v>58</v>
      </c>
      <c r="F88" s="26">
        <v>185</v>
      </c>
      <c r="G88" s="27" t="s">
        <v>180</v>
      </c>
      <c r="H88" s="28">
        <v>1</v>
      </c>
      <c r="I88" s="28">
        <v>0</v>
      </c>
      <c r="J88" s="28">
        <v>0</v>
      </c>
      <c r="K88" s="28">
        <v>2.472769307432893E-3</v>
      </c>
      <c r="L88" s="29">
        <v>8231</v>
      </c>
      <c r="M88" s="29">
        <v>1355</v>
      </c>
      <c r="N88" s="29">
        <v>0</v>
      </c>
      <c r="O88" s="29">
        <v>893</v>
      </c>
      <c r="P88" s="30">
        <f t="shared" si="1"/>
        <v>9586</v>
      </c>
      <c r="Q88" s="34" t="s">
        <v>329</v>
      </c>
      <c r="R88" s="20"/>
    </row>
    <row r="89" spans="1:18" ht="12.75">
      <c r="A89" s="26">
        <v>418100198</v>
      </c>
      <c r="B89" s="26">
        <v>418</v>
      </c>
      <c r="C89" s="27" t="s">
        <v>61</v>
      </c>
      <c r="D89" s="26">
        <v>100</v>
      </c>
      <c r="E89" s="27" t="s">
        <v>58</v>
      </c>
      <c r="F89" s="26">
        <v>198</v>
      </c>
      <c r="G89" s="27" t="s">
        <v>66</v>
      </c>
      <c r="H89" s="28">
        <v>30</v>
      </c>
      <c r="I89" s="28">
        <v>0</v>
      </c>
      <c r="J89" s="28">
        <v>0</v>
      </c>
      <c r="K89" s="28">
        <v>4.753345987181635E-3</v>
      </c>
      <c r="L89" s="29">
        <v>8645</v>
      </c>
      <c r="M89" s="29">
        <v>2649</v>
      </c>
      <c r="N89" s="29">
        <v>0</v>
      </c>
      <c r="O89" s="29">
        <v>893</v>
      </c>
      <c r="P89" s="30">
        <f t="shared" si="1"/>
        <v>11294</v>
      </c>
      <c r="Q89" s="34" t="s">
        <v>329</v>
      </c>
      <c r="R89" s="20"/>
    </row>
    <row r="90" spans="1:18" ht="12.75">
      <c r="A90" s="26">
        <v>418100217</v>
      </c>
      <c r="B90" s="26">
        <v>418</v>
      </c>
      <c r="C90" s="27" t="s">
        <v>61</v>
      </c>
      <c r="D90" s="26">
        <v>100</v>
      </c>
      <c r="E90" s="27" t="s">
        <v>58</v>
      </c>
      <c r="F90" s="26">
        <v>217</v>
      </c>
      <c r="G90" s="27" t="s">
        <v>379</v>
      </c>
      <c r="H90" s="28">
        <v>0.1</v>
      </c>
      <c r="I90" s="28">
        <v>0</v>
      </c>
      <c r="J90" s="28">
        <v>0</v>
      </c>
      <c r="K90" s="28">
        <v>3.9967312868752619E-5</v>
      </c>
      <c r="L90" s="29">
        <v>9584.4051696836977</v>
      </c>
      <c r="M90" s="29">
        <v>3976</v>
      </c>
      <c r="N90" s="29">
        <v>0</v>
      </c>
      <c r="O90" s="29">
        <v>893</v>
      </c>
      <c r="P90" s="30">
        <f t="shared" si="1"/>
        <v>13560.405169683698</v>
      </c>
      <c r="Q90" s="34" t="s">
        <v>327</v>
      </c>
      <c r="R90" s="20"/>
    </row>
    <row r="91" spans="1:18" ht="12.75">
      <c r="A91" s="26">
        <v>418100276</v>
      </c>
      <c r="B91" s="26">
        <v>418</v>
      </c>
      <c r="C91" s="27" t="s">
        <v>61</v>
      </c>
      <c r="D91" s="26">
        <v>100</v>
      </c>
      <c r="E91" s="27" t="s">
        <v>58</v>
      </c>
      <c r="F91" s="26">
        <v>276</v>
      </c>
      <c r="G91" s="27" t="s">
        <v>67</v>
      </c>
      <c r="H91" s="28">
        <v>1</v>
      </c>
      <c r="I91" s="28">
        <v>0</v>
      </c>
      <c r="J91" s="28">
        <v>0</v>
      </c>
      <c r="K91" s="28">
        <v>1.3939283113919251E-3</v>
      </c>
      <c r="L91" s="29">
        <v>8231</v>
      </c>
      <c r="M91" s="29">
        <v>7508</v>
      </c>
      <c r="N91" s="29">
        <v>0</v>
      </c>
      <c r="O91" s="29">
        <v>893</v>
      </c>
      <c r="P91" s="30">
        <f t="shared" si="1"/>
        <v>15739</v>
      </c>
      <c r="Q91" s="34" t="s">
        <v>329</v>
      </c>
      <c r="R91" s="20"/>
    </row>
    <row r="92" spans="1:18" ht="12.75">
      <c r="A92" s="26">
        <v>418100288</v>
      </c>
      <c r="B92" s="26">
        <v>418</v>
      </c>
      <c r="C92" s="27" t="s">
        <v>61</v>
      </c>
      <c r="D92" s="26">
        <v>100</v>
      </c>
      <c r="E92" s="27" t="s">
        <v>58</v>
      </c>
      <c r="F92" s="26">
        <v>288</v>
      </c>
      <c r="G92" s="27" t="s">
        <v>68</v>
      </c>
      <c r="H92" s="28">
        <v>2</v>
      </c>
      <c r="I92" s="28">
        <v>0</v>
      </c>
      <c r="J92" s="28">
        <v>0</v>
      </c>
      <c r="K92" s="28">
        <v>9.2911487475604286E-4</v>
      </c>
      <c r="L92" s="29">
        <v>8231</v>
      </c>
      <c r="M92" s="29">
        <v>4642</v>
      </c>
      <c r="N92" s="29">
        <v>0</v>
      </c>
      <c r="O92" s="29">
        <v>893</v>
      </c>
      <c r="P92" s="30">
        <f t="shared" si="1"/>
        <v>12873</v>
      </c>
      <c r="Q92" s="34" t="s">
        <v>329</v>
      </c>
      <c r="R92" s="20"/>
    </row>
    <row r="93" spans="1:18" ht="12.75">
      <c r="A93" s="26">
        <v>418100304</v>
      </c>
      <c r="B93" s="26">
        <v>418</v>
      </c>
      <c r="C93" s="27" t="s">
        <v>61</v>
      </c>
      <c r="D93" s="26">
        <v>100</v>
      </c>
      <c r="E93" s="27" t="s">
        <v>58</v>
      </c>
      <c r="F93" s="26">
        <v>304</v>
      </c>
      <c r="G93" s="27" t="s">
        <v>69</v>
      </c>
      <c r="H93" s="28">
        <v>1</v>
      </c>
      <c r="I93" s="28">
        <v>0</v>
      </c>
      <c r="J93" s="28">
        <v>0</v>
      </c>
      <c r="K93" s="28">
        <v>1.1884382857370768E-3</v>
      </c>
      <c r="L93" s="29">
        <v>12571</v>
      </c>
      <c r="M93" s="29">
        <v>4061</v>
      </c>
      <c r="N93" s="29">
        <v>0</v>
      </c>
      <c r="O93" s="29">
        <v>893</v>
      </c>
      <c r="P93" s="30">
        <f t="shared" si="1"/>
        <v>16632</v>
      </c>
      <c r="Q93" s="34" t="s">
        <v>329</v>
      </c>
      <c r="R93" s="20"/>
    </row>
    <row r="94" spans="1:18" ht="12.75">
      <c r="A94" s="26">
        <v>418100620</v>
      </c>
      <c r="B94" s="26">
        <v>418</v>
      </c>
      <c r="C94" s="27" t="s">
        <v>61</v>
      </c>
      <c r="D94" s="26">
        <v>100</v>
      </c>
      <c r="E94" s="27" t="s">
        <v>58</v>
      </c>
      <c r="F94" s="26">
        <v>620</v>
      </c>
      <c r="G94" s="27" t="s">
        <v>115</v>
      </c>
      <c r="H94" s="28">
        <v>3.793103448275862E-2</v>
      </c>
      <c r="I94" s="28">
        <v>0</v>
      </c>
      <c r="J94" s="28">
        <v>0</v>
      </c>
      <c r="K94" s="28">
        <v>2.6549502149665324E-2</v>
      </c>
      <c r="L94" s="29">
        <v>9514.6913636363624</v>
      </c>
      <c r="M94" s="29">
        <v>4286</v>
      </c>
      <c r="N94" s="29">
        <v>0</v>
      </c>
      <c r="O94" s="29">
        <v>893</v>
      </c>
      <c r="P94" s="30">
        <f t="shared" si="1"/>
        <v>13800.691363636362</v>
      </c>
      <c r="Q94" s="34" t="s">
        <v>327</v>
      </c>
      <c r="R94" s="20"/>
    </row>
    <row r="95" spans="1:18" ht="12.75">
      <c r="A95" s="26">
        <v>418100710</v>
      </c>
      <c r="B95" s="26">
        <v>418</v>
      </c>
      <c r="C95" s="27" t="s">
        <v>61</v>
      </c>
      <c r="D95" s="26">
        <v>100</v>
      </c>
      <c r="E95" s="27" t="s">
        <v>58</v>
      </c>
      <c r="F95" s="26">
        <v>710</v>
      </c>
      <c r="G95" s="27" t="s">
        <v>70</v>
      </c>
      <c r="H95" s="28">
        <v>1.9137931034482758</v>
      </c>
      <c r="I95" s="28">
        <v>0</v>
      </c>
      <c r="J95" s="28">
        <v>0</v>
      </c>
      <c r="K95" s="28">
        <v>3.6238221051999695E-3</v>
      </c>
      <c r="L95" s="29">
        <v>8231</v>
      </c>
      <c r="M95" s="29">
        <v>3857</v>
      </c>
      <c r="N95" s="29">
        <v>0</v>
      </c>
      <c r="O95" s="29">
        <v>893</v>
      </c>
      <c r="P95" s="30">
        <f t="shared" si="1"/>
        <v>12088</v>
      </c>
      <c r="Q95" s="34" t="s">
        <v>329</v>
      </c>
      <c r="R95" s="20"/>
    </row>
    <row r="96" spans="1:18" ht="12.75">
      <c r="A96" s="26">
        <v>419035035</v>
      </c>
      <c r="B96" s="26">
        <v>419</v>
      </c>
      <c r="C96" s="27" t="s">
        <v>71</v>
      </c>
      <c r="D96" s="26">
        <v>35</v>
      </c>
      <c r="E96" s="27" t="s">
        <v>11</v>
      </c>
      <c r="F96" s="26">
        <v>35</v>
      </c>
      <c r="G96" s="27" t="s">
        <v>11</v>
      </c>
      <c r="H96" s="28">
        <v>189.40924092409242</v>
      </c>
      <c r="I96" s="28">
        <v>2.7440285138579723</v>
      </c>
      <c r="J96" s="28">
        <v>0</v>
      </c>
      <c r="K96" s="28">
        <v>0.1368268691122993</v>
      </c>
      <c r="L96" s="29">
        <v>11468</v>
      </c>
      <c r="M96" s="29">
        <v>3389</v>
      </c>
      <c r="N96" s="29">
        <v>0</v>
      </c>
      <c r="O96" s="29">
        <v>893</v>
      </c>
      <c r="P96" s="30">
        <f t="shared" si="1"/>
        <v>14857</v>
      </c>
      <c r="Q96" s="34" t="s">
        <v>329</v>
      </c>
      <c r="R96" s="20"/>
    </row>
    <row r="97" spans="1:18" ht="12.75">
      <c r="A97" s="26">
        <v>419035044</v>
      </c>
      <c r="B97" s="26">
        <v>419</v>
      </c>
      <c r="C97" s="27" t="s">
        <v>71</v>
      </c>
      <c r="D97" s="26">
        <v>35</v>
      </c>
      <c r="E97" s="27" t="s">
        <v>11</v>
      </c>
      <c r="F97" s="26">
        <v>44</v>
      </c>
      <c r="G97" s="27" t="s">
        <v>12</v>
      </c>
      <c r="H97" s="28">
        <v>6</v>
      </c>
      <c r="I97" s="28">
        <v>8.6923800564440351E-2</v>
      </c>
      <c r="J97" s="28">
        <v>0</v>
      </c>
      <c r="K97" s="28">
        <v>3.508299626124857E-2</v>
      </c>
      <c r="L97" s="29">
        <v>10136</v>
      </c>
      <c r="M97" s="29">
        <v>668</v>
      </c>
      <c r="N97" s="29">
        <v>0</v>
      </c>
      <c r="O97" s="29">
        <v>893</v>
      </c>
      <c r="P97" s="30">
        <f t="shared" si="1"/>
        <v>10804</v>
      </c>
      <c r="Q97" s="34" t="s">
        <v>329</v>
      </c>
      <c r="R97" s="20"/>
    </row>
    <row r="98" spans="1:18" ht="12.75">
      <c r="A98" s="26">
        <v>419035049</v>
      </c>
      <c r="B98" s="26">
        <v>419</v>
      </c>
      <c r="C98" s="27" t="s">
        <v>71</v>
      </c>
      <c r="D98" s="26">
        <v>35</v>
      </c>
      <c r="E98" s="27" t="s">
        <v>11</v>
      </c>
      <c r="F98" s="26">
        <v>49</v>
      </c>
      <c r="G98" s="27" t="s">
        <v>73</v>
      </c>
      <c r="H98" s="28">
        <v>4.5181518151815183</v>
      </c>
      <c r="I98" s="28">
        <v>6.5455821217117072E-2</v>
      </c>
      <c r="J98" s="28">
        <v>0</v>
      </c>
      <c r="K98" s="28">
        <v>6.5217762946508218E-2</v>
      </c>
      <c r="L98" s="29">
        <v>12094</v>
      </c>
      <c r="M98" s="29">
        <v>14961</v>
      </c>
      <c r="N98" s="29">
        <v>0</v>
      </c>
      <c r="O98" s="29">
        <v>893</v>
      </c>
      <c r="P98" s="30">
        <f t="shared" si="1"/>
        <v>27055</v>
      </c>
      <c r="Q98" s="34" t="s">
        <v>331</v>
      </c>
      <c r="R98" s="20"/>
    </row>
    <row r="99" spans="1:18" ht="12.75">
      <c r="A99" s="26">
        <v>419035093</v>
      </c>
      <c r="B99" s="26">
        <v>419</v>
      </c>
      <c r="C99" s="27" t="s">
        <v>71</v>
      </c>
      <c r="D99" s="26">
        <v>35</v>
      </c>
      <c r="E99" s="27" t="s">
        <v>11</v>
      </c>
      <c r="F99" s="26">
        <v>93</v>
      </c>
      <c r="G99" s="27" t="s">
        <v>14</v>
      </c>
      <c r="H99" s="28">
        <v>3.8419243986254297</v>
      </c>
      <c r="I99" s="28">
        <v>5.5659111701629037E-2</v>
      </c>
      <c r="J99" s="28">
        <v>0</v>
      </c>
      <c r="K99" s="28">
        <v>8.8853568064575922E-2</v>
      </c>
      <c r="L99" s="29">
        <v>11601.93909663267</v>
      </c>
      <c r="M99" s="29">
        <v>350</v>
      </c>
      <c r="N99" s="29">
        <v>0</v>
      </c>
      <c r="O99" s="29">
        <v>893</v>
      </c>
      <c r="P99" s="30">
        <f t="shared" si="1"/>
        <v>11951.93909663267</v>
      </c>
      <c r="Q99" s="34" t="s">
        <v>327</v>
      </c>
      <c r="R99" s="20"/>
    </row>
    <row r="100" spans="1:18" ht="12.75">
      <c r="A100" s="26">
        <v>419035165</v>
      </c>
      <c r="B100" s="26">
        <v>419</v>
      </c>
      <c r="C100" s="27" t="s">
        <v>71</v>
      </c>
      <c r="D100" s="26">
        <v>35</v>
      </c>
      <c r="E100" s="27" t="s">
        <v>11</v>
      </c>
      <c r="F100" s="26">
        <v>165</v>
      </c>
      <c r="G100" s="27" t="s">
        <v>17</v>
      </c>
      <c r="H100" s="28">
        <v>1</v>
      </c>
      <c r="I100" s="28">
        <v>1.4487300094073391E-2</v>
      </c>
      <c r="J100" s="28">
        <v>0</v>
      </c>
      <c r="K100" s="28">
        <v>0.110669012758344</v>
      </c>
      <c r="L100" s="29">
        <v>12810</v>
      </c>
      <c r="M100" s="29">
        <v>709</v>
      </c>
      <c r="N100" s="29">
        <v>0</v>
      </c>
      <c r="O100" s="29">
        <v>893</v>
      </c>
      <c r="P100" s="30">
        <f t="shared" si="1"/>
        <v>13519</v>
      </c>
      <c r="Q100" s="34" t="s">
        <v>329</v>
      </c>
      <c r="R100" s="20"/>
    </row>
    <row r="101" spans="1:18" ht="12.75">
      <c r="A101" s="26">
        <v>419035189</v>
      </c>
      <c r="B101" s="26">
        <v>419</v>
      </c>
      <c r="C101" s="27" t="s">
        <v>71</v>
      </c>
      <c r="D101" s="26">
        <v>35</v>
      </c>
      <c r="E101" s="27" t="s">
        <v>11</v>
      </c>
      <c r="F101" s="26">
        <v>189</v>
      </c>
      <c r="G101" s="27" t="s">
        <v>24</v>
      </c>
      <c r="H101" s="28">
        <v>1</v>
      </c>
      <c r="I101" s="28">
        <v>1.4487300094073391E-2</v>
      </c>
      <c r="J101" s="28">
        <v>0</v>
      </c>
      <c r="K101" s="28">
        <v>2.2436148952075939E-3</v>
      </c>
      <c r="L101" s="29">
        <v>9506.7810299106459</v>
      </c>
      <c r="M101" s="29">
        <v>3501</v>
      </c>
      <c r="N101" s="29">
        <v>0</v>
      </c>
      <c r="O101" s="29">
        <v>893</v>
      </c>
      <c r="P101" s="30">
        <f t="shared" si="1"/>
        <v>13007.781029910646</v>
      </c>
      <c r="Q101" s="34" t="s">
        <v>327</v>
      </c>
      <c r="R101" s="20"/>
    </row>
    <row r="102" spans="1:18" ht="12.75">
      <c r="A102" s="26">
        <v>419035243</v>
      </c>
      <c r="B102" s="26">
        <v>419</v>
      </c>
      <c r="C102" s="27" t="s">
        <v>71</v>
      </c>
      <c r="D102" s="26">
        <v>35</v>
      </c>
      <c r="E102" s="27" t="s">
        <v>11</v>
      </c>
      <c r="F102" s="26">
        <v>243</v>
      </c>
      <c r="G102" s="27" t="s">
        <v>80</v>
      </c>
      <c r="H102" s="28">
        <v>6.4059405940594054</v>
      </c>
      <c r="I102" s="28">
        <v>9.2804783770945393E-2</v>
      </c>
      <c r="J102" s="28">
        <v>0</v>
      </c>
      <c r="K102" s="28">
        <v>4.8315924867094817E-3</v>
      </c>
      <c r="L102" s="29">
        <v>11841.743202662032</v>
      </c>
      <c r="M102" s="29">
        <v>2885</v>
      </c>
      <c r="N102" s="29">
        <v>0</v>
      </c>
      <c r="O102" s="29">
        <v>893</v>
      </c>
      <c r="P102" s="30">
        <f t="shared" si="1"/>
        <v>14726.743202662032</v>
      </c>
      <c r="Q102" s="34" t="s">
        <v>327</v>
      </c>
      <c r="R102" s="20"/>
    </row>
    <row r="103" spans="1:18" ht="12.75">
      <c r="A103" s="26">
        <v>419035244</v>
      </c>
      <c r="B103" s="26">
        <v>419</v>
      </c>
      <c r="C103" s="27" t="s">
        <v>71</v>
      </c>
      <c r="D103" s="26">
        <v>35</v>
      </c>
      <c r="E103" s="27" t="s">
        <v>11</v>
      </c>
      <c r="F103" s="26">
        <v>244</v>
      </c>
      <c r="G103" s="27" t="s">
        <v>27</v>
      </c>
      <c r="H103" s="28">
        <v>4</v>
      </c>
      <c r="I103" s="28">
        <v>5.7949200376293565E-2</v>
      </c>
      <c r="J103" s="28">
        <v>0</v>
      </c>
      <c r="K103" s="28">
        <v>8.3212977578071862E-2</v>
      </c>
      <c r="L103" s="29">
        <v>11113</v>
      </c>
      <c r="M103" s="29">
        <v>3795</v>
      </c>
      <c r="N103" s="29">
        <v>0</v>
      </c>
      <c r="O103" s="29">
        <v>893</v>
      </c>
      <c r="P103" s="30">
        <f t="shared" si="1"/>
        <v>14908</v>
      </c>
      <c r="Q103" s="34" t="s">
        <v>331</v>
      </c>
      <c r="R103" s="20"/>
    </row>
    <row r="104" spans="1:18" ht="12.75">
      <c r="A104" s="26">
        <v>419035248</v>
      </c>
      <c r="B104" s="26">
        <v>419</v>
      </c>
      <c r="C104" s="27" t="s">
        <v>71</v>
      </c>
      <c r="D104" s="26">
        <v>35</v>
      </c>
      <c r="E104" s="27" t="s">
        <v>11</v>
      </c>
      <c r="F104" s="26">
        <v>248</v>
      </c>
      <c r="G104" s="27" t="s">
        <v>18</v>
      </c>
      <c r="H104" s="28">
        <v>1</v>
      </c>
      <c r="I104" s="28">
        <v>1.4487300094073391E-2</v>
      </c>
      <c r="J104" s="28">
        <v>0</v>
      </c>
      <c r="K104" s="28">
        <v>3.3291913917540467E-2</v>
      </c>
      <c r="L104" s="29">
        <v>11259.311523126624</v>
      </c>
      <c r="M104" s="29">
        <v>1221</v>
      </c>
      <c r="N104" s="29">
        <v>0</v>
      </c>
      <c r="O104" s="29">
        <v>893</v>
      </c>
      <c r="P104" s="30">
        <f t="shared" si="1"/>
        <v>12480.311523126624</v>
      </c>
      <c r="Q104" s="34" t="s">
        <v>327</v>
      </c>
      <c r="R104" s="20"/>
    </row>
    <row r="105" spans="1:18" ht="12.75">
      <c r="A105" s="26">
        <v>419035258</v>
      </c>
      <c r="B105" s="26">
        <v>419</v>
      </c>
      <c r="C105" s="27" t="s">
        <v>71</v>
      </c>
      <c r="D105" s="26">
        <v>35</v>
      </c>
      <c r="E105" s="27" t="s">
        <v>11</v>
      </c>
      <c r="F105" s="26">
        <v>258</v>
      </c>
      <c r="G105" s="27" t="s">
        <v>98</v>
      </c>
      <c r="H105" s="28">
        <v>1</v>
      </c>
      <c r="I105" s="28">
        <v>1.4487300094073391E-2</v>
      </c>
      <c r="J105" s="28">
        <v>0</v>
      </c>
      <c r="K105" s="28">
        <v>8.1242126894535818E-2</v>
      </c>
      <c r="L105" s="29">
        <v>11461.192043174882</v>
      </c>
      <c r="M105" s="29">
        <v>4485</v>
      </c>
      <c r="N105" s="29">
        <v>0</v>
      </c>
      <c r="O105" s="29">
        <v>893</v>
      </c>
      <c r="P105" s="30">
        <f t="shared" si="1"/>
        <v>15946.192043174882</v>
      </c>
      <c r="Q105" s="34" t="s">
        <v>327</v>
      </c>
      <c r="R105" s="20"/>
    </row>
    <row r="106" spans="1:18" ht="12.75">
      <c r="A106" s="26">
        <v>419035285</v>
      </c>
      <c r="B106" s="26">
        <v>419</v>
      </c>
      <c r="C106" s="27" t="s">
        <v>71</v>
      </c>
      <c r="D106" s="26">
        <v>35</v>
      </c>
      <c r="E106" s="27" t="s">
        <v>11</v>
      </c>
      <c r="F106" s="26">
        <v>285</v>
      </c>
      <c r="G106" s="27" t="s">
        <v>28</v>
      </c>
      <c r="H106" s="28">
        <v>1</v>
      </c>
      <c r="I106" s="28">
        <v>1.4487300094073391E-2</v>
      </c>
      <c r="J106" s="28">
        <v>0</v>
      </c>
      <c r="K106" s="28">
        <v>2.1944644766553539E-2</v>
      </c>
      <c r="L106" s="29">
        <v>10403.32187770087</v>
      </c>
      <c r="M106" s="29">
        <v>3092</v>
      </c>
      <c r="N106" s="29">
        <v>0</v>
      </c>
      <c r="O106" s="29">
        <v>893</v>
      </c>
      <c r="P106" s="30">
        <f t="shared" si="1"/>
        <v>13495.32187770087</v>
      </c>
      <c r="Q106" s="34" t="s">
        <v>327</v>
      </c>
      <c r="R106" s="20"/>
    </row>
    <row r="107" spans="1:18" ht="12.75">
      <c r="A107" s="26">
        <v>420049010</v>
      </c>
      <c r="B107" s="26">
        <v>420</v>
      </c>
      <c r="C107" s="27" t="s">
        <v>72</v>
      </c>
      <c r="D107" s="26">
        <v>49</v>
      </c>
      <c r="E107" s="27" t="s">
        <v>73</v>
      </c>
      <c r="F107" s="26">
        <v>10</v>
      </c>
      <c r="G107" s="27" t="s">
        <v>74</v>
      </c>
      <c r="H107" s="28">
        <v>5.6563573883161506</v>
      </c>
      <c r="I107" s="28">
        <v>0</v>
      </c>
      <c r="J107" s="28">
        <v>0</v>
      </c>
      <c r="K107" s="28">
        <v>2.0924960834326298E-3</v>
      </c>
      <c r="L107" s="29">
        <v>11892</v>
      </c>
      <c r="M107" s="29">
        <v>3556</v>
      </c>
      <c r="N107" s="29">
        <v>0</v>
      </c>
      <c r="O107" s="29">
        <v>893</v>
      </c>
      <c r="P107" s="30">
        <f t="shared" si="1"/>
        <v>15448</v>
      </c>
      <c r="Q107" s="34" t="s">
        <v>329</v>
      </c>
      <c r="R107" s="20"/>
    </row>
    <row r="108" spans="1:18" ht="12.75">
      <c r="A108" s="26">
        <v>420049026</v>
      </c>
      <c r="B108" s="26">
        <v>420</v>
      </c>
      <c r="C108" s="27" t="s">
        <v>72</v>
      </c>
      <c r="D108" s="26">
        <v>49</v>
      </c>
      <c r="E108" s="27" t="s">
        <v>73</v>
      </c>
      <c r="F108" s="26">
        <v>26</v>
      </c>
      <c r="G108" s="27" t="s">
        <v>75</v>
      </c>
      <c r="H108" s="28">
        <v>2</v>
      </c>
      <c r="I108" s="28">
        <v>0</v>
      </c>
      <c r="J108" s="28">
        <v>0</v>
      </c>
      <c r="K108" s="28">
        <v>8.6768797479228792E-4</v>
      </c>
      <c r="L108" s="29">
        <v>13388</v>
      </c>
      <c r="M108" s="29">
        <v>3671</v>
      </c>
      <c r="N108" s="29">
        <v>0</v>
      </c>
      <c r="O108" s="29">
        <v>893</v>
      </c>
      <c r="P108" s="30">
        <f t="shared" si="1"/>
        <v>17059</v>
      </c>
      <c r="Q108" s="34" t="s">
        <v>329</v>
      </c>
      <c r="R108" s="20"/>
    </row>
    <row r="109" spans="1:18" ht="12.75">
      <c r="A109" s="26">
        <v>420049031</v>
      </c>
      <c r="B109" s="26">
        <v>420</v>
      </c>
      <c r="C109" s="27" t="s">
        <v>72</v>
      </c>
      <c r="D109" s="26">
        <v>49</v>
      </c>
      <c r="E109" s="27" t="s">
        <v>73</v>
      </c>
      <c r="F109" s="26">
        <v>31</v>
      </c>
      <c r="G109" s="27" t="s">
        <v>76</v>
      </c>
      <c r="H109" s="28">
        <v>1</v>
      </c>
      <c r="I109" s="28">
        <v>0</v>
      </c>
      <c r="J109" s="28">
        <v>0</v>
      </c>
      <c r="K109" s="28">
        <v>3.058450037044002E-2</v>
      </c>
      <c r="L109" s="29">
        <v>8899</v>
      </c>
      <c r="M109" s="29">
        <v>3653</v>
      </c>
      <c r="N109" s="29">
        <v>0</v>
      </c>
      <c r="O109" s="29">
        <v>893</v>
      </c>
      <c r="P109" s="30">
        <f t="shared" si="1"/>
        <v>12552</v>
      </c>
      <c r="Q109" s="34" t="s">
        <v>329</v>
      </c>
      <c r="R109" s="20"/>
    </row>
    <row r="110" spans="1:18" ht="12.75">
      <c r="A110" s="26">
        <v>420049035</v>
      </c>
      <c r="B110" s="26">
        <v>420</v>
      </c>
      <c r="C110" s="27" t="s">
        <v>72</v>
      </c>
      <c r="D110" s="26">
        <v>49</v>
      </c>
      <c r="E110" s="27" t="s">
        <v>73</v>
      </c>
      <c r="F110" s="26">
        <v>35</v>
      </c>
      <c r="G110" s="27" t="s">
        <v>11</v>
      </c>
      <c r="H110" s="28">
        <v>88.281786941580748</v>
      </c>
      <c r="I110" s="28">
        <v>0</v>
      </c>
      <c r="J110" s="28">
        <v>0</v>
      </c>
      <c r="K110" s="28">
        <v>0.1368268691122993</v>
      </c>
      <c r="L110" s="29">
        <v>11282</v>
      </c>
      <c r="M110" s="29">
        <v>3334</v>
      </c>
      <c r="N110" s="29">
        <v>0</v>
      </c>
      <c r="O110" s="29">
        <v>893</v>
      </c>
      <c r="P110" s="30">
        <f t="shared" si="1"/>
        <v>14616</v>
      </c>
      <c r="Q110" s="34" t="s">
        <v>329</v>
      </c>
      <c r="R110" s="20"/>
    </row>
    <row r="111" spans="1:18" ht="12.75">
      <c r="A111" s="26">
        <v>420049044</v>
      </c>
      <c r="B111" s="26">
        <v>420</v>
      </c>
      <c r="C111" s="27" t="s">
        <v>72</v>
      </c>
      <c r="D111" s="26">
        <v>49</v>
      </c>
      <c r="E111" s="27" t="s">
        <v>73</v>
      </c>
      <c r="F111" s="26">
        <v>44</v>
      </c>
      <c r="G111" s="27" t="s">
        <v>12</v>
      </c>
      <c r="H111" s="28">
        <v>2</v>
      </c>
      <c r="I111" s="28">
        <v>0</v>
      </c>
      <c r="J111" s="28">
        <v>0</v>
      </c>
      <c r="K111" s="28">
        <v>3.508299626124857E-2</v>
      </c>
      <c r="L111" s="29">
        <v>13364</v>
      </c>
      <c r="M111" s="29">
        <v>880</v>
      </c>
      <c r="N111" s="29">
        <v>0</v>
      </c>
      <c r="O111" s="29">
        <v>893</v>
      </c>
      <c r="P111" s="30">
        <f t="shared" si="1"/>
        <v>14244</v>
      </c>
      <c r="Q111" s="34" t="s">
        <v>329</v>
      </c>
      <c r="R111" s="20"/>
    </row>
    <row r="112" spans="1:18" ht="12.75">
      <c r="A112" s="26">
        <v>420049049</v>
      </c>
      <c r="B112" s="26">
        <v>420</v>
      </c>
      <c r="C112" s="27" t="s">
        <v>72</v>
      </c>
      <c r="D112" s="26">
        <v>49</v>
      </c>
      <c r="E112" s="27" t="s">
        <v>73</v>
      </c>
      <c r="F112" s="26">
        <v>49</v>
      </c>
      <c r="G112" s="27" t="s">
        <v>73</v>
      </c>
      <c r="H112" s="28">
        <v>144.13745704467354</v>
      </c>
      <c r="I112" s="28">
        <v>0</v>
      </c>
      <c r="J112" s="28">
        <v>0</v>
      </c>
      <c r="K112" s="28">
        <v>6.5217762946508218E-2</v>
      </c>
      <c r="L112" s="29">
        <v>12236</v>
      </c>
      <c r="M112" s="29">
        <v>15137</v>
      </c>
      <c r="N112" s="29">
        <v>0</v>
      </c>
      <c r="O112" s="29">
        <v>893</v>
      </c>
      <c r="P112" s="30">
        <f t="shared" si="1"/>
        <v>27373</v>
      </c>
      <c r="Q112" s="34" t="s">
        <v>330</v>
      </c>
      <c r="R112" s="20"/>
    </row>
    <row r="113" spans="1:18" ht="12.75">
      <c r="A113" s="26">
        <v>420049057</v>
      </c>
      <c r="B113" s="26">
        <v>420</v>
      </c>
      <c r="C113" s="27" t="s">
        <v>72</v>
      </c>
      <c r="D113" s="26">
        <v>49</v>
      </c>
      <c r="E113" s="27" t="s">
        <v>73</v>
      </c>
      <c r="F113" s="26">
        <v>57</v>
      </c>
      <c r="G113" s="27" t="s">
        <v>13</v>
      </c>
      <c r="H113" s="28">
        <v>9.9003436426116842</v>
      </c>
      <c r="I113" s="28">
        <v>0</v>
      </c>
      <c r="J113" s="28">
        <v>0</v>
      </c>
      <c r="K113" s="28">
        <v>0.11302470517786611</v>
      </c>
      <c r="L113" s="29">
        <v>11524</v>
      </c>
      <c r="M113" s="29">
        <v>607</v>
      </c>
      <c r="N113" s="29">
        <v>0</v>
      </c>
      <c r="O113" s="29">
        <v>893</v>
      </c>
      <c r="P113" s="30">
        <f t="shared" si="1"/>
        <v>12131</v>
      </c>
      <c r="Q113" s="34" t="s">
        <v>330</v>
      </c>
      <c r="R113" s="20"/>
    </row>
    <row r="114" spans="1:18" ht="12.75">
      <c r="A114" s="26">
        <v>420049067</v>
      </c>
      <c r="B114" s="26">
        <v>420</v>
      </c>
      <c r="C114" s="27" t="s">
        <v>72</v>
      </c>
      <c r="D114" s="26">
        <v>49</v>
      </c>
      <c r="E114" s="27" t="s">
        <v>73</v>
      </c>
      <c r="F114" s="26">
        <v>67</v>
      </c>
      <c r="G114" s="27" t="s">
        <v>234</v>
      </c>
      <c r="H114" s="28">
        <v>0.81443298969072164</v>
      </c>
      <c r="I114" s="28">
        <v>0</v>
      </c>
      <c r="J114" s="28">
        <v>0</v>
      </c>
      <c r="K114" s="28">
        <v>8.1786601696308848E-4</v>
      </c>
      <c r="L114" s="29">
        <v>9077.9256268523113</v>
      </c>
      <c r="M114" s="29">
        <v>8754</v>
      </c>
      <c r="N114" s="29">
        <v>0</v>
      </c>
      <c r="O114" s="29">
        <v>893</v>
      </c>
      <c r="P114" s="30">
        <f t="shared" si="1"/>
        <v>17831.92562685231</v>
      </c>
      <c r="Q114" s="34" t="s">
        <v>327</v>
      </c>
      <c r="R114" s="20"/>
    </row>
    <row r="115" spans="1:18" ht="12.75">
      <c r="A115" s="26">
        <v>420049093</v>
      </c>
      <c r="B115" s="26">
        <v>420</v>
      </c>
      <c r="C115" s="27" t="s">
        <v>72</v>
      </c>
      <c r="D115" s="26">
        <v>49</v>
      </c>
      <c r="E115" s="27" t="s">
        <v>73</v>
      </c>
      <c r="F115" s="26">
        <v>93</v>
      </c>
      <c r="G115" s="27" t="s">
        <v>14</v>
      </c>
      <c r="H115" s="28">
        <v>38.687285223367695</v>
      </c>
      <c r="I115" s="28">
        <v>0</v>
      </c>
      <c r="J115" s="28">
        <v>0</v>
      </c>
      <c r="K115" s="28">
        <v>8.8853568064575922E-2</v>
      </c>
      <c r="L115" s="29">
        <v>11769</v>
      </c>
      <c r="M115" s="29">
        <v>355</v>
      </c>
      <c r="N115" s="29">
        <v>0</v>
      </c>
      <c r="O115" s="29">
        <v>893</v>
      </c>
      <c r="P115" s="30">
        <f t="shared" si="1"/>
        <v>12124</v>
      </c>
      <c r="Q115" s="34" t="s">
        <v>331</v>
      </c>
      <c r="R115" s="20"/>
    </row>
    <row r="116" spans="1:18" ht="12.75">
      <c r="A116" s="26">
        <v>420049149</v>
      </c>
      <c r="B116" s="26">
        <v>420</v>
      </c>
      <c r="C116" s="27" t="s">
        <v>72</v>
      </c>
      <c r="D116" s="26">
        <v>49</v>
      </c>
      <c r="E116" s="27" t="s">
        <v>73</v>
      </c>
      <c r="F116" s="26">
        <v>149</v>
      </c>
      <c r="G116" s="27" t="s">
        <v>77</v>
      </c>
      <c r="H116" s="28">
        <v>1</v>
      </c>
      <c r="I116" s="28">
        <v>0</v>
      </c>
      <c r="J116" s="28">
        <v>0</v>
      </c>
      <c r="K116" s="28">
        <v>0.100663867998236</v>
      </c>
      <c r="L116" s="29">
        <v>8899</v>
      </c>
      <c r="M116" s="29">
        <v>51</v>
      </c>
      <c r="N116" s="29">
        <v>0</v>
      </c>
      <c r="O116" s="29">
        <v>893</v>
      </c>
      <c r="P116" s="30">
        <f t="shared" si="1"/>
        <v>8950</v>
      </c>
      <c r="Q116" s="34" t="s">
        <v>329</v>
      </c>
      <c r="R116" s="20"/>
    </row>
    <row r="117" spans="1:18" ht="12.75">
      <c r="A117" s="26">
        <v>420049160</v>
      </c>
      <c r="B117" s="26">
        <v>420</v>
      </c>
      <c r="C117" s="27" t="s">
        <v>72</v>
      </c>
      <c r="D117" s="26">
        <v>49</v>
      </c>
      <c r="E117" s="27" t="s">
        <v>73</v>
      </c>
      <c r="F117" s="26">
        <v>160</v>
      </c>
      <c r="G117" s="27" t="s">
        <v>134</v>
      </c>
      <c r="H117" s="28">
        <v>0.89003436426116833</v>
      </c>
      <c r="I117" s="28">
        <v>0</v>
      </c>
      <c r="J117" s="28">
        <v>0</v>
      </c>
      <c r="K117" s="28">
        <v>9.6515544138842724E-2</v>
      </c>
      <c r="L117" s="29">
        <v>11734.013937628073</v>
      </c>
      <c r="M117" s="29">
        <v>473</v>
      </c>
      <c r="N117" s="29">
        <v>0</v>
      </c>
      <c r="O117" s="29">
        <v>893</v>
      </c>
      <c r="P117" s="30">
        <f t="shared" si="1"/>
        <v>12207.013937628073</v>
      </c>
      <c r="Q117" s="34" t="s">
        <v>327</v>
      </c>
      <c r="R117" s="20"/>
    </row>
    <row r="118" spans="1:18" ht="12.75">
      <c r="A118" s="26">
        <v>420049163</v>
      </c>
      <c r="B118" s="26">
        <v>420</v>
      </c>
      <c r="C118" s="27" t="s">
        <v>72</v>
      </c>
      <c r="D118" s="26">
        <v>49</v>
      </c>
      <c r="E118" s="27" t="s">
        <v>73</v>
      </c>
      <c r="F118" s="26">
        <v>163</v>
      </c>
      <c r="G118" s="27" t="s">
        <v>16</v>
      </c>
      <c r="H118" s="28">
        <v>3</v>
      </c>
      <c r="I118" s="28">
        <v>0</v>
      </c>
      <c r="J118" s="28">
        <v>0</v>
      </c>
      <c r="K118" s="28">
        <v>8.2937092743960869E-2</v>
      </c>
      <c r="L118" s="29">
        <v>10322</v>
      </c>
      <c r="M118" s="29">
        <v>201</v>
      </c>
      <c r="N118" s="29">
        <v>0</v>
      </c>
      <c r="O118" s="29">
        <v>893</v>
      </c>
      <c r="P118" s="30">
        <f t="shared" si="1"/>
        <v>10523</v>
      </c>
      <c r="Q118" s="34" t="s">
        <v>331</v>
      </c>
      <c r="R118" s="20"/>
    </row>
    <row r="119" spans="1:18" ht="12.75">
      <c r="A119" s="26">
        <v>420049165</v>
      </c>
      <c r="B119" s="26">
        <v>420</v>
      </c>
      <c r="C119" s="27" t="s">
        <v>72</v>
      </c>
      <c r="D119" s="26">
        <v>49</v>
      </c>
      <c r="E119" s="27" t="s">
        <v>73</v>
      </c>
      <c r="F119" s="26">
        <v>165</v>
      </c>
      <c r="G119" s="27" t="s">
        <v>17</v>
      </c>
      <c r="H119" s="28">
        <v>7.463917525773196</v>
      </c>
      <c r="I119" s="28">
        <v>0</v>
      </c>
      <c r="J119" s="28">
        <v>0</v>
      </c>
      <c r="K119" s="28">
        <v>0.110669012758344</v>
      </c>
      <c r="L119" s="29">
        <v>12033</v>
      </c>
      <c r="M119" s="29">
        <v>666</v>
      </c>
      <c r="N119" s="29">
        <v>0</v>
      </c>
      <c r="O119" s="29">
        <v>893</v>
      </c>
      <c r="P119" s="30">
        <f t="shared" si="1"/>
        <v>12699</v>
      </c>
      <c r="Q119" s="34" t="s">
        <v>329</v>
      </c>
      <c r="R119" s="20"/>
    </row>
    <row r="120" spans="1:18" ht="12.75">
      <c r="A120" s="26">
        <v>420049176</v>
      </c>
      <c r="B120" s="26">
        <v>420</v>
      </c>
      <c r="C120" s="27" t="s">
        <v>72</v>
      </c>
      <c r="D120" s="26">
        <v>49</v>
      </c>
      <c r="E120" s="27" t="s">
        <v>73</v>
      </c>
      <c r="F120" s="26">
        <v>176</v>
      </c>
      <c r="G120" s="27" t="s">
        <v>78</v>
      </c>
      <c r="H120" s="28">
        <v>9.7491408934707913</v>
      </c>
      <c r="I120" s="28">
        <v>0</v>
      </c>
      <c r="J120" s="28">
        <v>0</v>
      </c>
      <c r="K120" s="28">
        <v>6.1214575721167293E-2</v>
      </c>
      <c r="L120" s="29">
        <v>11680</v>
      </c>
      <c r="M120" s="29">
        <v>3804</v>
      </c>
      <c r="N120" s="29">
        <v>0</v>
      </c>
      <c r="O120" s="29">
        <v>893</v>
      </c>
      <c r="P120" s="30">
        <f t="shared" si="1"/>
        <v>15484</v>
      </c>
      <c r="Q120" s="34" t="s">
        <v>329</v>
      </c>
      <c r="R120" s="20"/>
    </row>
    <row r="121" spans="1:18" ht="12.75">
      <c r="A121" s="26">
        <v>420049181</v>
      </c>
      <c r="B121" s="26">
        <v>420</v>
      </c>
      <c r="C121" s="27" t="s">
        <v>72</v>
      </c>
      <c r="D121" s="26">
        <v>49</v>
      </c>
      <c r="E121" s="27" t="s">
        <v>73</v>
      </c>
      <c r="F121" s="26">
        <v>181</v>
      </c>
      <c r="G121" s="27" t="s">
        <v>79</v>
      </c>
      <c r="H121" s="28">
        <v>2</v>
      </c>
      <c r="I121" s="28">
        <v>0</v>
      </c>
      <c r="J121" s="28">
        <v>0</v>
      </c>
      <c r="K121" s="28">
        <v>1.3513609455126911E-2</v>
      </c>
      <c r="L121" s="29">
        <v>8899</v>
      </c>
      <c r="M121" s="29">
        <v>544</v>
      </c>
      <c r="N121" s="29">
        <v>0</v>
      </c>
      <c r="O121" s="29">
        <v>893</v>
      </c>
      <c r="P121" s="30">
        <f t="shared" si="1"/>
        <v>9443</v>
      </c>
      <c r="Q121" s="34" t="s">
        <v>331</v>
      </c>
      <c r="R121" s="20"/>
    </row>
    <row r="122" spans="1:18" ht="12.75">
      <c r="A122" s="26">
        <v>420049207</v>
      </c>
      <c r="B122" s="26">
        <v>420</v>
      </c>
      <c r="C122" s="27" t="s">
        <v>72</v>
      </c>
      <c r="D122" s="26">
        <v>49</v>
      </c>
      <c r="E122" s="27" t="s">
        <v>73</v>
      </c>
      <c r="F122" s="26">
        <v>207</v>
      </c>
      <c r="G122" s="27" t="s">
        <v>25</v>
      </c>
      <c r="H122" s="28">
        <v>3.9896907216494846</v>
      </c>
      <c r="I122" s="28">
        <v>0</v>
      </c>
      <c r="J122" s="28">
        <v>0</v>
      </c>
      <c r="K122" s="28">
        <v>5.5720294476596796E-4</v>
      </c>
      <c r="L122" s="29">
        <v>9931.6887509772187</v>
      </c>
      <c r="M122" s="29">
        <v>6667</v>
      </c>
      <c r="N122" s="29">
        <v>0</v>
      </c>
      <c r="O122" s="29">
        <v>893</v>
      </c>
      <c r="P122" s="30">
        <f t="shared" si="1"/>
        <v>16598.68875097722</v>
      </c>
      <c r="Q122" s="34" t="s">
        <v>327</v>
      </c>
      <c r="R122" s="20"/>
    </row>
    <row r="123" spans="1:18" ht="12.75">
      <c r="A123" s="26">
        <v>420049243</v>
      </c>
      <c r="B123" s="26">
        <v>420</v>
      </c>
      <c r="C123" s="27" t="s">
        <v>72</v>
      </c>
      <c r="D123" s="26">
        <v>49</v>
      </c>
      <c r="E123" s="27" t="s">
        <v>73</v>
      </c>
      <c r="F123" s="26">
        <v>243</v>
      </c>
      <c r="G123" s="27" t="s">
        <v>80</v>
      </c>
      <c r="H123" s="28">
        <v>3.8831615120274914</v>
      </c>
      <c r="I123" s="28">
        <v>0</v>
      </c>
      <c r="J123" s="28">
        <v>0</v>
      </c>
      <c r="K123" s="28">
        <v>4.8315924867094817E-3</v>
      </c>
      <c r="L123" s="29">
        <v>11144</v>
      </c>
      <c r="M123" s="29">
        <v>2715</v>
      </c>
      <c r="N123" s="29">
        <v>0</v>
      </c>
      <c r="O123" s="29">
        <v>893</v>
      </c>
      <c r="P123" s="30">
        <f t="shared" si="1"/>
        <v>13859</v>
      </c>
      <c r="Q123" s="34" t="s">
        <v>329</v>
      </c>
      <c r="R123" s="20"/>
    </row>
    <row r="124" spans="1:18" ht="12.75">
      <c r="A124" s="26">
        <v>420049244</v>
      </c>
      <c r="B124" s="26">
        <v>420</v>
      </c>
      <c r="C124" s="27" t="s">
        <v>72</v>
      </c>
      <c r="D124" s="26">
        <v>49</v>
      </c>
      <c r="E124" s="27" t="s">
        <v>73</v>
      </c>
      <c r="F124" s="26">
        <v>244</v>
      </c>
      <c r="G124" s="27" t="s">
        <v>27</v>
      </c>
      <c r="H124" s="28">
        <v>6</v>
      </c>
      <c r="I124" s="28">
        <v>0</v>
      </c>
      <c r="J124" s="28">
        <v>0</v>
      </c>
      <c r="K124" s="28">
        <v>8.3212977578071862E-2</v>
      </c>
      <c r="L124" s="29">
        <v>8880</v>
      </c>
      <c r="M124" s="29">
        <v>3032</v>
      </c>
      <c r="N124" s="29">
        <v>0</v>
      </c>
      <c r="O124" s="29">
        <v>893</v>
      </c>
      <c r="P124" s="30">
        <f t="shared" si="1"/>
        <v>11912</v>
      </c>
      <c r="Q124" s="34" t="s">
        <v>331</v>
      </c>
      <c r="R124" s="20"/>
    </row>
    <row r="125" spans="1:18" ht="12.75">
      <c r="A125" s="26">
        <v>420049248</v>
      </c>
      <c r="B125" s="26">
        <v>420</v>
      </c>
      <c r="C125" s="27" t="s">
        <v>72</v>
      </c>
      <c r="D125" s="26">
        <v>49</v>
      </c>
      <c r="E125" s="27" t="s">
        <v>73</v>
      </c>
      <c r="F125" s="26">
        <v>248</v>
      </c>
      <c r="G125" s="27" t="s">
        <v>18</v>
      </c>
      <c r="H125" s="28">
        <v>4.3470790378006878</v>
      </c>
      <c r="I125" s="28">
        <v>0</v>
      </c>
      <c r="J125" s="28">
        <v>0</v>
      </c>
      <c r="K125" s="28">
        <v>3.3291913917540467E-2</v>
      </c>
      <c r="L125" s="29">
        <v>12151</v>
      </c>
      <c r="M125" s="29">
        <v>1318</v>
      </c>
      <c r="N125" s="29">
        <v>0</v>
      </c>
      <c r="O125" s="29">
        <v>893</v>
      </c>
      <c r="P125" s="30">
        <f t="shared" si="1"/>
        <v>13469</v>
      </c>
      <c r="Q125" s="34" t="s">
        <v>330</v>
      </c>
      <c r="R125" s="20"/>
    </row>
    <row r="126" spans="1:18" ht="12.75">
      <c r="A126" s="26">
        <v>420049262</v>
      </c>
      <c r="B126" s="26">
        <v>420</v>
      </c>
      <c r="C126" s="27" t="s">
        <v>72</v>
      </c>
      <c r="D126" s="26">
        <v>49</v>
      </c>
      <c r="E126" s="27" t="s">
        <v>73</v>
      </c>
      <c r="F126" s="26">
        <v>262</v>
      </c>
      <c r="G126" s="27" t="s">
        <v>19</v>
      </c>
      <c r="H126" s="28">
        <v>1</v>
      </c>
      <c r="I126" s="28">
        <v>0</v>
      </c>
      <c r="J126" s="28">
        <v>0</v>
      </c>
      <c r="K126" s="28">
        <v>5.0483730637333184E-2</v>
      </c>
      <c r="L126" s="29">
        <v>13388</v>
      </c>
      <c r="M126" s="29">
        <v>4987</v>
      </c>
      <c r="N126" s="29">
        <v>0</v>
      </c>
      <c r="O126" s="29">
        <v>893</v>
      </c>
      <c r="P126" s="30">
        <f t="shared" si="1"/>
        <v>18375</v>
      </c>
      <c r="Q126" s="34" t="s">
        <v>329</v>
      </c>
      <c r="R126" s="20"/>
    </row>
    <row r="127" spans="1:18" ht="12.75">
      <c r="A127" s="26">
        <v>420049274</v>
      </c>
      <c r="B127" s="26">
        <v>420</v>
      </c>
      <c r="C127" s="27" t="s">
        <v>72</v>
      </c>
      <c r="D127" s="26">
        <v>49</v>
      </c>
      <c r="E127" s="27" t="s">
        <v>73</v>
      </c>
      <c r="F127" s="26">
        <v>274</v>
      </c>
      <c r="G127" s="27" t="s">
        <v>60</v>
      </c>
      <c r="H127" s="28">
        <v>3.134020618556701</v>
      </c>
      <c r="I127" s="28">
        <v>0</v>
      </c>
      <c r="J127" s="28">
        <v>0</v>
      </c>
      <c r="K127" s="28">
        <v>8.3406488290508909E-2</v>
      </c>
      <c r="L127" s="29">
        <v>11473</v>
      </c>
      <c r="M127" s="29">
        <v>5275</v>
      </c>
      <c r="N127" s="29">
        <v>0</v>
      </c>
      <c r="O127" s="29">
        <v>893</v>
      </c>
      <c r="P127" s="30">
        <f t="shared" si="1"/>
        <v>16748</v>
      </c>
      <c r="Q127" s="34" t="s">
        <v>329</v>
      </c>
      <c r="R127" s="20"/>
    </row>
    <row r="128" spans="1:18" ht="12.75">
      <c r="A128" s="26">
        <v>420049308</v>
      </c>
      <c r="B128" s="26">
        <v>420</v>
      </c>
      <c r="C128" s="27" t="s">
        <v>72</v>
      </c>
      <c r="D128" s="26">
        <v>49</v>
      </c>
      <c r="E128" s="27" t="s">
        <v>73</v>
      </c>
      <c r="F128" s="26">
        <v>308</v>
      </c>
      <c r="G128" s="27" t="s">
        <v>20</v>
      </c>
      <c r="H128" s="28">
        <v>1</v>
      </c>
      <c r="I128" s="28">
        <v>0</v>
      </c>
      <c r="J128" s="28">
        <v>0</v>
      </c>
      <c r="K128" s="28">
        <v>2.8412288374803905E-3</v>
      </c>
      <c r="L128" s="29">
        <v>12662</v>
      </c>
      <c r="M128" s="29">
        <v>7483</v>
      </c>
      <c r="N128" s="29">
        <v>0</v>
      </c>
      <c r="O128" s="29">
        <v>893</v>
      </c>
      <c r="P128" s="30">
        <f t="shared" si="1"/>
        <v>20145</v>
      </c>
      <c r="Q128" s="34" t="s">
        <v>331</v>
      </c>
      <c r="R128" s="20"/>
    </row>
    <row r="129" spans="1:18" ht="12.75">
      <c r="A129" s="26">
        <v>420049314</v>
      </c>
      <c r="B129" s="26">
        <v>420</v>
      </c>
      <c r="C129" s="27" t="s">
        <v>72</v>
      </c>
      <c r="D129" s="26">
        <v>49</v>
      </c>
      <c r="E129" s="27" t="s">
        <v>73</v>
      </c>
      <c r="F129" s="26">
        <v>314</v>
      </c>
      <c r="G129" s="27" t="s">
        <v>29</v>
      </c>
      <c r="H129" s="28">
        <v>2</v>
      </c>
      <c r="I129" s="28">
        <v>0</v>
      </c>
      <c r="J129" s="28">
        <v>0</v>
      </c>
      <c r="K129" s="28">
        <v>4.8543527859241219E-3</v>
      </c>
      <c r="L129" s="29">
        <v>10729.519990961089</v>
      </c>
      <c r="M129" s="29">
        <v>8510</v>
      </c>
      <c r="N129" s="29">
        <v>0</v>
      </c>
      <c r="O129" s="29">
        <v>893</v>
      </c>
      <c r="P129" s="30">
        <f t="shared" si="1"/>
        <v>19239.519990961089</v>
      </c>
      <c r="Q129" s="34" t="s">
        <v>327</v>
      </c>
      <c r="R129" s="20"/>
    </row>
    <row r="130" spans="1:18" ht="12.75">
      <c r="A130" s="26">
        <v>420049347</v>
      </c>
      <c r="B130" s="26">
        <v>420</v>
      </c>
      <c r="C130" s="27" t="s">
        <v>72</v>
      </c>
      <c r="D130" s="26">
        <v>49</v>
      </c>
      <c r="E130" s="27" t="s">
        <v>73</v>
      </c>
      <c r="F130" s="26">
        <v>347</v>
      </c>
      <c r="G130" s="27" t="s">
        <v>82</v>
      </c>
      <c r="H130" s="28">
        <v>3.938144329896907</v>
      </c>
      <c r="I130" s="28">
        <v>0</v>
      </c>
      <c r="J130" s="28">
        <v>0</v>
      </c>
      <c r="K130" s="28">
        <v>3.8642286996571707E-3</v>
      </c>
      <c r="L130" s="29">
        <v>8851</v>
      </c>
      <c r="M130" s="29">
        <v>3615</v>
      </c>
      <c r="N130" s="29">
        <v>0</v>
      </c>
      <c r="O130" s="29">
        <v>893</v>
      </c>
      <c r="P130" s="30">
        <f t="shared" si="1"/>
        <v>12466</v>
      </c>
      <c r="Q130" s="34" t="s">
        <v>329</v>
      </c>
      <c r="R130" s="20"/>
    </row>
    <row r="131" spans="1:18" ht="12.75">
      <c r="A131" s="26">
        <v>426149009</v>
      </c>
      <c r="B131" s="26">
        <v>426</v>
      </c>
      <c r="C131" s="27" t="s">
        <v>84</v>
      </c>
      <c r="D131" s="26">
        <v>149</v>
      </c>
      <c r="E131" s="27" t="s">
        <v>77</v>
      </c>
      <c r="F131" s="26">
        <v>9</v>
      </c>
      <c r="G131" s="27" t="s">
        <v>85</v>
      </c>
      <c r="H131" s="28">
        <v>0.25925925925925924</v>
      </c>
      <c r="I131" s="28">
        <v>0</v>
      </c>
      <c r="J131" s="28">
        <v>0</v>
      </c>
      <c r="K131" s="28">
        <v>1.265712892883977E-3</v>
      </c>
      <c r="L131" s="29">
        <v>11310</v>
      </c>
      <c r="M131" s="29">
        <v>5705</v>
      </c>
      <c r="N131" s="29">
        <v>0</v>
      </c>
      <c r="O131" s="29">
        <v>893</v>
      </c>
      <c r="P131" s="30">
        <f t="shared" si="1"/>
        <v>17015</v>
      </c>
      <c r="Q131" s="34" t="s">
        <v>329</v>
      </c>
      <c r="R131" s="20"/>
    </row>
    <row r="132" spans="1:18" ht="12.75">
      <c r="A132" s="26">
        <v>426149079</v>
      </c>
      <c r="B132" s="26">
        <v>426</v>
      </c>
      <c r="C132" s="27" t="s">
        <v>84</v>
      </c>
      <c r="D132" s="26">
        <v>149</v>
      </c>
      <c r="E132" s="27" t="s">
        <v>77</v>
      </c>
      <c r="F132" s="26">
        <v>79</v>
      </c>
      <c r="G132" s="27" t="s">
        <v>86</v>
      </c>
      <c r="H132" s="28">
        <v>1</v>
      </c>
      <c r="I132" s="28">
        <v>0</v>
      </c>
      <c r="J132" s="28">
        <v>0</v>
      </c>
      <c r="K132" s="28">
        <v>5.2377769695073087E-2</v>
      </c>
      <c r="L132" s="29">
        <v>8254</v>
      </c>
      <c r="M132" s="29">
        <v>530</v>
      </c>
      <c r="N132" s="29">
        <v>0</v>
      </c>
      <c r="O132" s="29">
        <v>893</v>
      </c>
      <c r="P132" s="30">
        <f t="shared" si="1"/>
        <v>8784</v>
      </c>
      <c r="Q132" s="34" t="s">
        <v>329</v>
      </c>
      <c r="R132" s="20"/>
    </row>
    <row r="133" spans="1:18" ht="12.75">
      <c r="A133" s="26">
        <v>426149128</v>
      </c>
      <c r="B133" s="26">
        <v>426</v>
      </c>
      <c r="C133" s="27" t="s">
        <v>84</v>
      </c>
      <c r="D133" s="26">
        <v>149</v>
      </c>
      <c r="E133" s="27" t="s">
        <v>77</v>
      </c>
      <c r="F133" s="26">
        <v>128</v>
      </c>
      <c r="G133" s="27" t="s">
        <v>122</v>
      </c>
      <c r="H133" s="28">
        <v>1.6464646464646466</v>
      </c>
      <c r="I133" s="28">
        <v>0</v>
      </c>
      <c r="J133" s="28">
        <v>0</v>
      </c>
      <c r="K133" s="28">
        <v>3.277662878186572E-2</v>
      </c>
      <c r="L133" s="29">
        <v>10708.356587804878</v>
      </c>
      <c r="M133" s="29">
        <v>460</v>
      </c>
      <c r="N133" s="29">
        <v>0</v>
      </c>
      <c r="O133" s="29">
        <v>893</v>
      </c>
      <c r="P133" s="30">
        <f t="shared" si="1"/>
        <v>11168.356587804878</v>
      </c>
      <c r="Q133" s="34" t="s">
        <v>327</v>
      </c>
      <c r="R133" s="20"/>
    </row>
    <row r="134" spans="1:18" ht="12.75">
      <c r="A134" s="26">
        <v>426149149</v>
      </c>
      <c r="B134" s="26">
        <v>426</v>
      </c>
      <c r="C134" s="27" t="s">
        <v>84</v>
      </c>
      <c r="D134" s="26">
        <v>149</v>
      </c>
      <c r="E134" s="27" t="s">
        <v>77</v>
      </c>
      <c r="F134" s="26">
        <v>149</v>
      </c>
      <c r="G134" s="27" t="s">
        <v>77</v>
      </c>
      <c r="H134" s="28">
        <v>258.04713804713805</v>
      </c>
      <c r="I134" s="28">
        <v>0</v>
      </c>
      <c r="J134" s="28">
        <v>115.70370370370371</v>
      </c>
      <c r="K134" s="28">
        <v>0.100663867998236</v>
      </c>
      <c r="L134" s="29">
        <v>12070</v>
      </c>
      <c r="M134" s="29">
        <v>69</v>
      </c>
      <c r="N134" s="29">
        <v>667.67258611691022</v>
      </c>
      <c r="O134" s="29">
        <v>893</v>
      </c>
      <c r="P134" s="30">
        <f t="shared" si="1"/>
        <v>12806.672586116911</v>
      </c>
      <c r="Q134" s="34" t="s">
        <v>329</v>
      </c>
      <c r="R134" s="20"/>
    </row>
    <row r="135" spans="1:18" ht="12.75">
      <c r="A135" s="26">
        <v>426149181</v>
      </c>
      <c r="B135" s="26">
        <v>426</v>
      </c>
      <c r="C135" s="27" t="s">
        <v>84</v>
      </c>
      <c r="D135" s="26">
        <v>149</v>
      </c>
      <c r="E135" s="27" t="s">
        <v>77</v>
      </c>
      <c r="F135" s="26">
        <v>181</v>
      </c>
      <c r="G135" s="27" t="s">
        <v>79</v>
      </c>
      <c r="H135" s="28">
        <v>16</v>
      </c>
      <c r="I135" s="28">
        <v>0</v>
      </c>
      <c r="J135" s="28">
        <v>0</v>
      </c>
      <c r="K135" s="28">
        <v>1.3513609455126911E-2</v>
      </c>
      <c r="L135" s="29">
        <v>10542</v>
      </c>
      <c r="M135" s="29">
        <v>645</v>
      </c>
      <c r="N135" s="29">
        <v>0</v>
      </c>
      <c r="O135" s="29">
        <v>893</v>
      </c>
      <c r="P135" s="30">
        <f t="shared" si="1"/>
        <v>11187</v>
      </c>
      <c r="Q135" s="34" t="s">
        <v>331</v>
      </c>
      <c r="R135" s="20"/>
    </row>
    <row r="136" spans="1:18" ht="12.75">
      <c r="A136" s="26">
        <v>426149211</v>
      </c>
      <c r="B136" s="26">
        <v>426</v>
      </c>
      <c r="C136" s="27" t="s">
        <v>84</v>
      </c>
      <c r="D136" s="26">
        <v>149</v>
      </c>
      <c r="E136" s="27" t="s">
        <v>77</v>
      </c>
      <c r="F136" s="26">
        <v>211</v>
      </c>
      <c r="G136" s="27" t="s">
        <v>87</v>
      </c>
      <c r="H136" s="28">
        <v>3</v>
      </c>
      <c r="I136" s="28">
        <v>0</v>
      </c>
      <c r="J136" s="28">
        <v>0</v>
      </c>
      <c r="K136" s="28">
        <v>1.3780763368893209E-3</v>
      </c>
      <c r="L136" s="29">
        <v>9418.3248775337852</v>
      </c>
      <c r="M136" s="29">
        <v>1709</v>
      </c>
      <c r="N136" s="29">
        <v>0</v>
      </c>
      <c r="O136" s="29">
        <v>893</v>
      </c>
      <c r="P136" s="30">
        <f t="shared" si="1"/>
        <v>11127.324877533785</v>
      </c>
      <c r="Q136" s="34" t="s">
        <v>327</v>
      </c>
      <c r="R136" s="20"/>
    </row>
    <row r="137" spans="1:18" ht="12.75">
      <c r="A137" s="26">
        <v>428035035</v>
      </c>
      <c r="B137" s="26">
        <v>428</v>
      </c>
      <c r="C137" s="27" t="s">
        <v>318</v>
      </c>
      <c r="D137" s="26">
        <v>35</v>
      </c>
      <c r="E137" s="27" t="s">
        <v>11</v>
      </c>
      <c r="F137" s="26">
        <v>35</v>
      </c>
      <c r="G137" s="27" t="s">
        <v>11</v>
      </c>
      <c r="H137" s="28">
        <v>1372.3161326311558</v>
      </c>
      <c r="I137" s="28">
        <v>0</v>
      </c>
      <c r="J137" s="28">
        <v>0</v>
      </c>
      <c r="K137" s="28">
        <v>0.1368268691122993</v>
      </c>
      <c r="L137" s="29">
        <v>11189</v>
      </c>
      <c r="M137" s="29">
        <v>3306</v>
      </c>
      <c r="N137" s="29">
        <v>0</v>
      </c>
      <c r="O137" s="29">
        <v>893</v>
      </c>
      <c r="P137" s="30">
        <f t="shared" si="1"/>
        <v>14495</v>
      </c>
      <c r="Q137" s="34" t="s">
        <v>329</v>
      </c>
      <c r="R137" s="20"/>
    </row>
    <row r="138" spans="1:18" ht="12.75">
      <c r="A138" s="26">
        <v>428035040</v>
      </c>
      <c r="B138" s="26">
        <v>428</v>
      </c>
      <c r="C138" s="27" t="s">
        <v>318</v>
      </c>
      <c r="D138" s="26">
        <v>35</v>
      </c>
      <c r="E138" s="27" t="s">
        <v>11</v>
      </c>
      <c r="F138" s="26">
        <v>40</v>
      </c>
      <c r="G138" s="27" t="s">
        <v>88</v>
      </c>
      <c r="H138" s="28">
        <v>1</v>
      </c>
      <c r="I138" s="28">
        <v>0</v>
      </c>
      <c r="J138" s="28">
        <v>0</v>
      </c>
      <c r="K138" s="28">
        <v>3.6870714404844515E-3</v>
      </c>
      <c r="L138" s="29">
        <v>13216</v>
      </c>
      <c r="M138" s="29">
        <v>3400</v>
      </c>
      <c r="N138" s="29">
        <v>0</v>
      </c>
      <c r="O138" s="29">
        <v>893</v>
      </c>
      <c r="P138" s="30">
        <f t="shared" si="1"/>
        <v>16616</v>
      </c>
      <c r="Q138" s="34" t="s">
        <v>329</v>
      </c>
      <c r="R138" s="20"/>
    </row>
    <row r="139" spans="1:18" ht="12.75">
      <c r="A139" s="26">
        <v>428035044</v>
      </c>
      <c r="B139" s="26">
        <v>428</v>
      </c>
      <c r="C139" s="27" t="s">
        <v>318</v>
      </c>
      <c r="D139" s="26">
        <v>35</v>
      </c>
      <c r="E139" s="27" t="s">
        <v>11</v>
      </c>
      <c r="F139" s="26">
        <v>44</v>
      </c>
      <c r="G139" s="27" t="s">
        <v>12</v>
      </c>
      <c r="H139" s="28">
        <v>9</v>
      </c>
      <c r="I139" s="28">
        <v>0</v>
      </c>
      <c r="J139" s="28">
        <v>0</v>
      </c>
      <c r="K139" s="28">
        <v>3.508299626124857E-2</v>
      </c>
      <c r="L139" s="29">
        <v>10236</v>
      </c>
      <c r="M139" s="29">
        <v>674</v>
      </c>
      <c r="N139" s="29">
        <v>0</v>
      </c>
      <c r="O139" s="29">
        <v>893</v>
      </c>
      <c r="P139" s="30">
        <f t="shared" ref="P139:P202" si="2">SUM(L139:N139)</f>
        <v>10910</v>
      </c>
      <c r="Q139" s="34" t="s">
        <v>329</v>
      </c>
      <c r="R139" s="20"/>
    </row>
    <row r="140" spans="1:18" ht="12.75">
      <c r="A140" s="26">
        <v>428035050</v>
      </c>
      <c r="B140" s="26">
        <v>428</v>
      </c>
      <c r="C140" s="27" t="s">
        <v>318</v>
      </c>
      <c r="D140" s="26">
        <v>35</v>
      </c>
      <c r="E140" s="27" t="s">
        <v>11</v>
      </c>
      <c r="F140" s="26">
        <v>50</v>
      </c>
      <c r="G140" s="27" t="s">
        <v>90</v>
      </c>
      <c r="H140" s="28">
        <v>1</v>
      </c>
      <c r="I140" s="28">
        <v>0</v>
      </c>
      <c r="J140" s="28">
        <v>0</v>
      </c>
      <c r="K140" s="28">
        <v>2.3219602941191215E-3</v>
      </c>
      <c r="L140" s="29">
        <v>13216</v>
      </c>
      <c r="M140" s="29">
        <v>5621</v>
      </c>
      <c r="N140" s="29">
        <v>0</v>
      </c>
      <c r="O140" s="29">
        <v>893</v>
      </c>
      <c r="P140" s="30">
        <f t="shared" si="2"/>
        <v>18837</v>
      </c>
      <c r="Q140" s="34" t="s">
        <v>329</v>
      </c>
      <c r="R140" s="20"/>
    </row>
    <row r="141" spans="1:18" ht="12.75">
      <c r="A141" s="26">
        <v>428035057</v>
      </c>
      <c r="B141" s="26">
        <v>428</v>
      </c>
      <c r="C141" s="27" t="s">
        <v>318</v>
      </c>
      <c r="D141" s="26">
        <v>35</v>
      </c>
      <c r="E141" s="27" t="s">
        <v>11</v>
      </c>
      <c r="F141" s="26">
        <v>57</v>
      </c>
      <c r="G141" s="27" t="s">
        <v>13</v>
      </c>
      <c r="H141" s="28">
        <v>147.7301687763713</v>
      </c>
      <c r="I141" s="28">
        <v>0</v>
      </c>
      <c r="J141" s="28">
        <v>0</v>
      </c>
      <c r="K141" s="28">
        <v>0.11302470517786611</v>
      </c>
      <c r="L141" s="29">
        <v>11490</v>
      </c>
      <c r="M141" s="29">
        <v>605</v>
      </c>
      <c r="N141" s="29">
        <v>0</v>
      </c>
      <c r="O141" s="29">
        <v>893</v>
      </c>
      <c r="P141" s="30">
        <f t="shared" si="2"/>
        <v>12095</v>
      </c>
      <c r="Q141" s="34" t="s">
        <v>331</v>
      </c>
      <c r="R141" s="20"/>
    </row>
    <row r="142" spans="1:18" ht="12.75">
      <c r="A142" s="26">
        <v>428035073</v>
      </c>
      <c r="B142" s="26">
        <v>428</v>
      </c>
      <c r="C142" s="27" t="s">
        <v>318</v>
      </c>
      <c r="D142" s="26">
        <v>35</v>
      </c>
      <c r="E142" s="27" t="s">
        <v>11</v>
      </c>
      <c r="F142" s="26">
        <v>73</v>
      </c>
      <c r="G142" s="27" t="s">
        <v>23</v>
      </c>
      <c r="H142" s="28">
        <v>7</v>
      </c>
      <c r="I142" s="28">
        <v>0</v>
      </c>
      <c r="J142" s="28">
        <v>0</v>
      </c>
      <c r="K142" s="28">
        <v>4.6915930485589789E-3</v>
      </c>
      <c r="L142" s="29">
        <v>8687</v>
      </c>
      <c r="M142" s="29">
        <v>6146</v>
      </c>
      <c r="N142" s="29">
        <v>0</v>
      </c>
      <c r="O142" s="29">
        <v>893</v>
      </c>
      <c r="P142" s="30">
        <f t="shared" si="2"/>
        <v>14833</v>
      </c>
      <c r="Q142" s="34" t="s">
        <v>329</v>
      </c>
      <c r="R142" s="20"/>
    </row>
    <row r="143" spans="1:18" ht="12.75">
      <c r="A143" s="26">
        <v>428035093</v>
      </c>
      <c r="B143" s="26">
        <v>428</v>
      </c>
      <c r="C143" s="27" t="s">
        <v>318</v>
      </c>
      <c r="D143" s="26">
        <v>35</v>
      </c>
      <c r="E143" s="27" t="s">
        <v>11</v>
      </c>
      <c r="F143" s="26">
        <v>93</v>
      </c>
      <c r="G143" s="27" t="s">
        <v>14</v>
      </c>
      <c r="H143" s="28">
        <v>5</v>
      </c>
      <c r="I143" s="28">
        <v>0</v>
      </c>
      <c r="J143" s="28">
        <v>0</v>
      </c>
      <c r="K143" s="28">
        <v>8.8853568064575922E-2</v>
      </c>
      <c r="L143" s="29">
        <v>13103</v>
      </c>
      <c r="M143" s="29">
        <v>395</v>
      </c>
      <c r="N143" s="29">
        <v>0</v>
      </c>
      <c r="O143" s="29">
        <v>893</v>
      </c>
      <c r="P143" s="30">
        <f t="shared" si="2"/>
        <v>13498</v>
      </c>
      <c r="Q143" s="34" t="s">
        <v>330</v>
      </c>
      <c r="R143" s="20"/>
    </row>
    <row r="144" spans="1:18" ht="12.75">
      <c r="A144" s="26">
        <v>428035163</v>
      </c>
      <c r="B144" s="26">
        <v>428</v>
      </c>
      <c r="C144" s="27" t="s">
        <v>318</v>
      </c>
      <c r="D144" s="26">
        <v>35</v>
      </c>
      <c r="E144" s="27" t="s">
        <v>11</v>
      </c>
      <c r="F144" s="26">
        <v>163</v>
      </c>
      <c r="G144" s="27" t="s">
        <v>16</v>
      </c>
      <c r="H144" s="28">
        <v>7</v>
      </c>
      <c r="I144" s="28">
        <v>0</v>
      </c>
      <c r="J144" s="28">
        <v>0</v>
      </c>
      <c r="K144" s="28">
        <v>8.2937092743960869E-2</v>
      </c>
      <c r="L144" s="29">
        <v>12927</v>
      </c>
      <c r="M144" s="29">
        <v>252</v>
      </c>
      <c r="N144" s="29">
        <v>0</v>
      </c>
      <c r="O144" s="29">
        <v>893</v>
      </c>
      <c r="P144" s="30">
        <f t="shared" si="2"/>
        <v>13179</v>
      </c>
      <c r="Q144" s="34" t="s">
        <v>331</v>
      </c>
      <c r="R144" s="20"/>
    </row>
    <row r="145" spans="1:18" ht="12.75">
      <c r="A145" s="26">
        <v>428035165</v>
      </c>
      <c r="B145" s="26">
        <v>428</v>
      </c>
      <c r="C145" s="27" t="s">
        <v>318</v>
      </c>
      <c r="D145" s="26">
        <v>35</v>
      </c>
      <c r="E145" s="27" t="s">
        <v>11</v>
      </c>
      <c r="F145" s="26">
        <v>165</v>
      </c>
      <c r="G145" s="27" t="s">
        <v>17</v>
      </c>
      <c r="H145" s="28">
        <v>3</v>
      </c>
      <c r="I145" s="28">
        <v>0</v>
      </c>
      <c r="J145" s="28">
        <v>0</v>
      </c>
      <c r="K145" s="28">
        <v>0.110669012758344</v>
      </c>
      <c r="L145" s="29">
        <v>11353.047225523476</v>
      </c>
      <c r="M145" s="29">
        <v>628</v>
      </c>
      <c r="N145" s="29">
        <v>0</v>
      </c>
      <c r="O145" s="29">
        <v>893</v>
      </c>
      <c r="P145" s="30">
        <f t="shared" si="2"/>
        <v>11981.047225523476</v>
      </c>
      <c r="Q145" s="34" t="s">
        <v>327</v>
      </c>
      <c r="R145" s="20"/>
    </row>
    <row r="146" spans="1:18" ht="12.75">
      <c r="A146" s="26">
        <v>428035176</v>
      </c>
      <c r="B146" s="26">
        <v>428</v>
      </c>
      <c r="C146" s="27" t="s">
        <v>318</v>
      </c>
      <c r="D146" s="26">
        <v>35</v>
      </c>
      <c r="E146" s="27" t="s">
        <v>11</v>
      </c>
      <c r="F146" s="26">
        <v>176</v>
      </c>
      <c r="G146" s="27" t="s">
        <v>78</v>
      </c>
      <c r="H146" s="28">
        <v>1</v>
      </c>
      <c r="I146" s="28">
        <v>0</v>
      </c>
      <c r="J146" s="28">
        <v>0</v>
      </c>
      <c r="K146" s="28">
        <v>6.1214575721167293E-2</v>
      </c>
      <c r="L146" s="29">
        <v>11122.155371251816</v>
      </c>
      <c r="M146" s="29">
        <v>3622</v>
      </c>
      <c r="N146" s="29">
        <v>0</v>
      </c>
      <c r="O146" s="29">
        <v>893</v>
      </c>
      <c r="P146" s="30">
        <f t="shared" si="2"/>
        <v>14744.155371251816</v>
      </c>
      <c r="Q146" s="34" t="s">
        <v>327</v>
      </c>
      <c r="R146" s="20"/>
    </row>
    <row r="147" spans="1:18" ht="12.75">
      <c r="A147" s="26">
        <v>428035189</v>
      </c>
      <c r="B147" s="26">
        <v>428</v>
      </c>
      <c r="C147" s="27" t="s">
        <v>318</v>
      </c>
      <c r="D147" s="26">
        <v>35</v>
      </c>
      <c r="E147" s="27" t="s">
        <v>11</v>
      </c>
      <c r="F147" s="26">
        <v>189</v>
      </c>
      <c r="G147" s="27" t="s">
        <v>24</v>
      </c>
      <c r="H147" s="28">
        <v>3</v>
      </c>
      <c r="I147" s="28">
        <v>0</v>
      </c>
      <c r="J147" s="28">
        <v>0</v>
      </c>
      <c r="K147" s="28">
        <v>2.2436148952075939E-3</v>
      </c>
      <c r="L147" s="29">
        <v>8585</v>
      </c>
      <c r="M147" s="29">
        <v>3161</v>
      </c>
      <c r="N147" s="29">
        <v>0</v>
      </c>
      <c r="O147" s="29">
        <v>893</v>
      </c>
      <c r="P147" s="30">
        <f t="shared" si="2"/>
        <v>11746</v>
      </c>
      <c r="Q147" s="34" t="s">
        <v>329</v>
      </c>
      <c r="R147" s="20"/>
    </row>
    <row r="148" spans="1:18" ht="12.75">
      <c r="A148" s="26">
        <v>428035220</v>
      </c>
      <c r="B148" s="26">
        <v>428</v>
      </c>
      <c r="C148" s="27" t="s">
        <v>318</v>
      </c>
      <c r="D148" s="26">
        <v>35</v>
      </c>
      <c r="E148" s="27" t="s">
        <v>11</v>
      </c>
      <c r="F148" s="26">
        <v>220</v>
      </c>
      <c r="G148" s="27" t="s">
        <v>26</v>
      </c>
      <c r="H148" s="28">
        <v>4</v>
      </c>
      <c r="I148" s="28">
        <v>0</v>
      </c>
      <c r="J148" s="28">
        <v>0</v>
      </c>
      <c r="K148" s="28">
        <v>9.6584491615976133E-3</v>
      </c>
      <c r="L148" s="29">
        <v>12008</v>
      </c>
      <c r="M148" s="29">
        <v>4274</v>
      </c>
      <c r="N148" s="29">
        <v>0</v>
      </c>
      <c r="O148" s="29">
        <v>893</v>
      </c>
      <c r="P148" s="30">
        <f t="shared" si="2"/>
        <v>16282</v>
      </c>
      <c r="Q148" s="34" t="s">
        <v>329</v>
      </c>
      <c r="R148" s="20"/>
    </row>
    <row r="149" spans="1:18" ht="12.75">
      <c r="A149" s="26">
        <v>428035229</v>
      </c>
      <c r="B149" s="26">
        <v>428</v>
      </c>
      <c r="C149" s="27" t="s">
        <v>318</v>
      </c>
      <c r="D149" s="26">
        <v>35</v>
      </c>
      <c r="E149" s="27" t="s">
        <v>11</v>
      </c>
      <c r="F149" s="26">
        <v>229</v>
      </c>
      <c r="G149" s="27" t="s">
        <v>97</v>
      </c>
      <c r="H149" s="28">
        <v>0.49523809523809526</v>
      </c>
      <c r="I149" s="28">
        <v>0</v>
      </c>
      <c r="J149" s="28">
        <v>0</v>
      </c>
      <c r="K149" s="28">
        <v>8.3791409623121711E-3</v>
      </c>
      <c r="L149" s="29">
        <v>10627.735844818786</v>
      </c>
      <c r="M149" s="29">
        <v>1006</v>
      </c>
      <c r="N149" s="29">
        <v>0</v>
      </c>
      <c r="O149" s="29">
        <v>893</v>
      </c>
      <c r="P149" s="30">
        <f t="shared" si="2"/>
        <v>11633.735844818786</v>
      </c>
      <c r="Q149" s="34" t="s">
        <v>327</v>
      </c>
      <c r="R149" s="20"/>
    </row>
    <row r="150" spans="1:18" ht="12.75">
      <c r="A150" s="26">
        <v>428035243</v>
      </c>
      <c r="B150" s="26">
        <v>428</v>
      </c>
      <c r="C150" s="27" t="s">
        <v>318</v>
      </c>
      <c r="D150" s="26">
        <v>35</v>
      </c>
      <c r="E150" s="27" t="s">
        <v>11</v>
      </c>
      <c r="F150" s="26">
        <v>243</v>
      </c>
      <c r="G150" s="27" t="s">
        <v>80</v>
      </c>
      <c r="H150" s="28">
        <v>5</v>
      </c>
      <c r="I150" s="28">
        <v>0</v>
      </c>
      <c r="J150" s="28">
        <v>0</v>
      </c>
      <c r="K150" s="28">
        <v>4.8315924867094817E-3</v>
      </c>
      <c r="L150" s="29">
        <v>10085</v>
      </c>
      <c r="M150" s="29">
        <v>2457</v>
      </c>
      <c r="N150" s="29">
        <v>0</v>
      </c>
      <c r="O150" s="29">
        <v>893</v>
      </c>
      <c r="P150" s="30">
        <f t="shared" si="2"/>
        <v>12542</v>
      </c>
      <c r="Q150" s="34" t="s">
        <v>329</v>
      </c>
      <c r="R150" s="20"/>
    </row>
    <row r="151" spans="1:18" ht="12.75">
      <c r="A151" s="26">
        <v>428035244</v>
      </c>
      <c r="B151" s="26">
        <v>428</v>
      </c>
      <c r="C151" s="27" t="s">
        <v>318</v>
      </c>
      <c r="D151" s="26">
        <v>35</v>
      </c>
      <c r="E151" s="27" t="s">
        <v>11</v>
      </c>
      <c r="F151" s="26">
        <v>244</v>
      </c>
      <c r="G151" s="27" t="s">
        <v>27</v>
      </c>
      <c r="H151" s="28">
        <v>10</v>
      </c>
      <c r="I151" s="28">
        <v>0</v>
      </c>
      <c r="J151" s="28">
        <v>0</v>
      </c>
      <c r="K151" s="28">
        <v>8.3212977578071862E-2</v>
      </c>
      <c r="L151" s="29">
        <v>11093</v>
      </c>
      <c r="M151" s="29">
        <v>3788</v>
      </c>
      <c r="N151" s="29">
        <v>0</v>
      </c>
      <c r="O151" s="29">
        <v>893</v>
      </c>
      <c r="P151" s="30">
        <f t="shared" si="2"/>
        <v>14881</v>
      </c>
      <c r="Q151" s="34" t="s">
        <v>331</v>
      </c>
      <c r="R151" s="20"/>
    </row>
    <row r="152" spans="1:18" ht="12.75">
      <c r="A152" s="26">
        <v>428035248</v>
      </c>
      <c r="B152" s="26">
        <v>428</v>
      </c>
      <c r="C152" s="27" t="s">
        <v>318</v>
      </c>
      <c r="D152" s="26">
        <v>35</v>
      </c>
      <c r="E152" s="27" t="s">
        <v>11</v>
      </c>
      <c r="F152" s="26">
        <v>248</v>
      </c>
      <c r="G152" s="27" t="s">
        <v>18</v>
      </c>
      <c r="H152" s="28">
        <v>16.752380952380953</v>
      </c>
      <c r="I152" s="28">
        <v>0</v>
      </c>
      <c r="J152" s="28">
        <v>0</v>
      </c>
      <c r="K152" s="28">
        <v>3.3291913917540467E-2</v>
      </c>
      <c r="L152" s="29">
        <v>11935</v>
      </c>
      <c r="M152" s="29">
        <v>1295</v>
      </c>
      <c r="N152" s="29">
        <v>0</v>
      </c>
      <c r="O152" s="29">
        <v>893</v>
      </c>
      <c r="P152" s="30">
        <f t="shared" si="2"/>
        <v>13230</v>
      </c>
      <c r="Q152" s="34" t="s">
        <v>330</v>
      </c>
      <c r="R152" s="20"/>
    </row>
    <row r="153" spans="1:18" ht="12.75">
      <c r="A153" s="26">
        <v>428035285</v>
      </c>
      <c r="B153" s="26">
        <v>428</v>
      </c>
      <c r="C153" s="27" t="s">
        <v>318</v>
      </c>
      <c r="D153" s="26">
        <v>35</v>
      </c>
      <c r="E153" s="27" t="s">
        <v>11</v>
      </c>
      <c r="F153" s="26">
        <v>285</v>
      </c>
      <c r="G153" s="27" t="s">
        <v>28</v>
      </c>
      <c r="H153" s="28">
        <v>2</v>
      </c>
      <c r="I153" s="28">
        <v>0</v>
      </c>
      <c r="J153" s="28">
        <v>0</v>
      </c>
      <c r="K153" s="28">
        <v>2.1944644766553539E-2</v>
      </c>
      <c r="L153" s="29">
        <v>13081</v>
      </c>
      <c r="M153" s="29">
        <v>3887</v>
      </c>
      <c r="N153" s="29">
        <v>0</v>
      </c>
      <c r="O153" s="29">
        <v>893</v>
      </c>
      <c r="P153" s="30">
        <f t="shared" si="2"/>
        <v>16968</v>
      </c>
      <c r="Q153" s="34" t="s">
        <v>329</v>
      </c>
      <c r="R153" s="20"/>
    </row>
    <row r="154" spans="1:18" ht="12.75">
      <c r="A154" s="26">
        <v>428035308</v>
      </c>
      <c r="B154" s="26">
        <v>428</v>
      </c>
      <c r="C154" s="27" t="s">
        <v>318</v>
      </c>
      <c r="D154" s="26">
        <v>35</v>
      </c>
      <c r="E154" s="27" t="s">
        <v>11</v>
      </c>
      <c r="F154" s="26">
        <v>308</v>
      </c>
      <c r="G154" s="27" t="s">
        <v>20</v>
      </c>
      <c r="H154" s="28">
        <v>1</v>
      </c>
      <c r="I154" s="28">
        <v>0</v>
      </c>
      <c r="J154" s="28">
        <v>0</v>
      </c>
      <c r="K154" s="28">
        <v>2.8412288374803905E-3</v>
      </c>
      <c r="L154" s="29">
        <v>15330</v>
      </c>
      <c r="M154" s="29">
        <v>9060</v>
      </c>
      <c r="N154" s="29">
        <v>0</v>
      </c>
      <c r="O154" s="29">
        <v>893</v>
      </c>
      <c r="P154" s="30">
        <f t="shared" si="2"/>
        <v>24390</v>
      </c>
      <c r="Q154" s="34" t="s">
        <v>330</v>
      </c>
      <c r="R154" s="20"/>
    </row>
    <row r="155" spans="1:18" ht="12.75">
      <c r="A155" s="26">
        <v>428035346</v>
      </c>
      <c r="B155" s="26">
        <v>428</v>
      </c>
      <c r="C155" s="27" t="s">
        <v>318</v>
      </c>
      <c r="D155" s="26">
        <v>35</v>
      </c>
      <c r="E155" s="27" t="s">
        <v>11</v>
      </c>
      <c r="F155" s="26">
        <v>346</v>
      </c>
      <c r="G155" s="27" t="s">
        <v>21</v>
      </c>
      <c r="H155" s="28">
        <v>3.5142857142857142</v>
      </c>
      <c r="I155" s="28">
        <v>0</v>
      </c>
      <c r="J155" s="28">
        <v>0</v>
      </c>
      <c r="K155" s="28">
        <v>8.4293713987069908E-3</v>
      </c>
      <c r="L155" s="29">
        <v>11002</v>
      </c>
      <c r="M155" s="29">
        <v>2144</v>
      </c>
      <c r="N155" s="29">
        <v>0</v>
      </c>
      <c r="O155" s="29">
        <v>893</v>
      </c>
      <c r="P155" s="30">
        <f t="shared" si="2"/>
        <v>13146</v>
      </c>
      <c r="Q155" s="34" t="s">
        <v>329</v>
      </c>
      <c r="R155" s="20"/>
    </row>
    <row r="156" spans="1:18" ht="12.75">
      <c r="A156" s="26">
        <v>429163030</v>
      </c>
      <c r="B156" s="26">
        <v>429</v>
      </c>
      <c r="C156" s="27" t="s">
        <v>93</v>
      </c>
      <c r="D156" s="26">
        <v>163</v>
      </c>
      <c r="E156" s="27" t="s">
        <v>16</v>
      </c>
      <c r="F156" s="26">
        <v>30</v>
      </c>
      <c r="G156" s="27" t="s">
        <v>94</v>
      </c>
      <c r="H156" s="28">
        <v>4.9968253968253968</v>
      </c>
      <c r="I156" s="28">
        <v>5.5385620432785235E-2</v>
      </c>
      <c r="J156" s="28">
        <v>0</v>
      </c>
      <c r="K156" s="28">
        <v>2.3419263238441388E-3</v>
      </c>
      <c r="L156" s="29">
        <v>12643</v>
      </c>
      <c r="M156" s="29">
        <v>2881</v>
      </c>
      <c r="N156" s="29">
        <v>0</v>
      </c>
      <c r="O156" s="29">
        <v>893</v>
      </c>
      <c r="P156" s="30">
        <f t="shared" si="2"/>
        <v>15524</v>
      </c>
      <c r="Q156" s="34" t="s">
        <v>329</v>
      </c>
      <c r="R156" s="20"/>
    </row>
    <row r="157" spans="1:18" ht="12.75">
      <c r="A157" s="26">
        <v>429163035</v>
      </c>
      <c r="B157" s="26">
        <v>429</v>
      </c>
      <c r="C157" s="27" t="s">
        <v>93</v>
      </c>
      <c r="D157" s="26">
        <v>163</v>
      </c>
      <c r="E157" s="27" t="s">
        <v>16</v>
      </c>
      <c r="F157" s="26">
        <v>35</v>
      </c>
      <c r="G157" s="27" t="s">
        <v>11</v>
      </c>
      <c r="H157" s="28">
        <v>2.7301587301587302</v>
      </c>
      <c r="I157" s="28">
        <v>3.0261520693897904E-2</v>
      </c>
      <c r="J157" s="28">
        <v>0</v>
      </c>
      <c r="K157" s="28">
        <v>0.1368268691122993</v>
      </c>
      <c r="L157" s="29">
        <v>12502.566919431485</v>
      </c>
      <c r="M157" s="29">
        <v>3695</v>
      </c>
      <c r="N157" s="29">
        <v>0</v>
      </c>
      <c r="O157" s="29">
        <v>893</v>
      </c>
      <c r="P157" s="30">
        <f t="shared" si="2"/>
        <v>16197.566919431485</v>
      </c>
      <c r="Q157" s="34" t="s">
        <v>327</v>
      </c>
      <c r="R157" s="20"/>
    </row>
    <row r="158" spans="1:18" ht="12.75">
      <c r="A158" s="26">
        <v>429163057</v>
      </c>
      <c r="B158" s="26">
        <v>429</v>
      </c>
      <c r="C158" s="27" t="s">
        <v>93</v>
      </c>
      <c r="D158" s="26">
        <v>163</v>
      </c>
      <c r="E158" s="27" t="s">
        <v>16</v>
      </c>
      <c r="F158" s="26">
        <v>57</v>
      </c>
      <c r="G158" s="27" t="s">
        <v>13</v>
      </c>
      <c r="H158" s="28">
        <v>1</v>
      </c>
      <c r="I158" s="28">
        <v>1.1084161649509117E-2</v>
      </c>
      <c r="J158" s="28">
        <v>0</v>
      </c>
      <c r="K158" s="28">
        <v>0.11302470517786611</v>
      </c>
      <c r="L158" s="29">
        <v>14043</v>
      </c>
      <c r="M158" s="29">
        <v>740</v>
      </c>
      <c r="N158" s="29">
        <v>0</v>
      </c>
      <c r="O158" s="29">
        <v>893</v>
      </c>
      <c r="P158" s="30">
        <f t="shared" si="2"/>
        <v>14783</v>
      </c>
      <c r="Q158" s="34" t="s">
        <v>330</v>
      </c>
      <c r="R158" s="20"/>
    </row>
    <row r="159" spans="1:18" ht="12.75">
      <c r="A159" s="26">
        <v>429163163</v>
      </c>
      <c r="B159" s="26">
        <v>429</v>
      </c>
      <c r="C159" s="27" t="s">
        <v>93</v>
      </c>
      <c r="D159" s="26">
        <v>163</v>
      </c>
      <c r="E159" s="27" t="s">
        <v>16</v>
      </c>
      <c r="F159" s="26">
        <v>163</v>
      </c>
      <c r="G159" s="27" t="s">
        <v>16</v>
      </c>
      <c r="H159" s="28">
        <v>1142.2809523809519</v>
      </c>
      <c r="I159" s="28">
        <v>12.661226725345438</v>
      </c>
      <c r="J159" s="28">
        <v>213.95064004096255</v>
      </c>
      <c r="K159" s="28">
        <v>8.2937092743960869E-2</v>
      </c>
      <c r="L159" s="29">
        <v>11703</v>
      </c>
      <c r="M159" s="29">
        <v>228</v>
      </c>
      <c r="N159" s="29">
        <v>239.37018246699387</v>
      </c>
      <c r="O159" s="29">
        <v>893</v>
      </c>
      <c r="P159" s="30">
        <f t="shared" si="2"/>
        <v>12170.370182466993</v>
      </c>
      <c r="Q159" s="34" t="s">
        <v>331</v>
      </c>
      <c r="R159" s="20"/>
    </row>
    <row r="160" spans="1:18" ht="12.75">
      <c r="A160" s="26">
        <v>429163164</v>
      </c>
      <c r="B160" s="26">
        <v>429</v>
      </c>
      <c r="C160" s="27" t="s">
        <v>93</v>
      </c>
      <c r="D160" s="26">
        <v>163</v>
      </c>
      <c r="E160" s="27" t="s">
        <v>16</v>
      </c>
      <c r="F160" s="26">
        <v>164</v>
      </c>
      <c r="G160" s="27" t="s">
        <v>95</v>
      </c>
      <c r="H160" s="28">
        <v>2</v>
      </c>
      <c r="I160" s="28">
        <v>2.2168323299018234E-2</v>
      </c>
      <c r="J160" s="28">
        <v>0</v>
      </c>
      <c r="K160" s="28">
        <v>1.1772088176461978E-3</v>
      </c>
      <c r="L160" s="29">
        <v>11976</v>
      </c>
      <c r="M160" s="29">
        <v>5838</v>
      </c>
      <c r="N160" s="29">
        <v>0</v>
      </c>
      <c r="O160" s="29">
        <v>893</v>
      </c>
      <c r="P160" s="30">
        <f t="shared" si="2"/>
        <v>17814</v>
      </c>
      <c r="Q160" s="34" t="s">
        <v>329</v>
      </c>
      <c r="R160" s="20"/>
    </row>
    <row r="161" spans="1:18" ht="12.75">
      <c r="A161" s="26">
        <v>429163168</v>
      </c>
      <c r="B161" s="26">
        <v>429</v>
      </c>
      <c r="C161" s="27" t="s">
        <v>93</v>
      </c>
      <c r="D161" s="26">
        <v>163</v>
      </c>
      <c r="E161" s="27" t="s">
        <v>16</v>
      </c>
      <c r="F161" s="26">
        <v>168</v>
      </c>
      <c r="G161" s="27" t="s">
        <v>96</v>
      </c>
      <c r="H161" s="28">
        <v>2</v>
      </c>
      <c r="I161" s="28">
        <v>2.2168323299018234E-2</v>
      </c>
      <c r="J161" s="28">
        <v>0</v>
      </c>
      <c r="K161" s="28">
        <v>5.1213338646035673E-2</v>
      </c>
      <c r="L161" s="29">
        <v>8730</v>
      </c>
      <c r="M161" s="29">
        <v>4104</v>
      </c>
      <c r="N161" s="29">
        <v>0</v>
      </c>
      <c r="O161" s="29">
        <v>893</v>
      </c>
      <c r="P161" s="30">
        <f t="shared" si="2"/>
        <v>12834</v>
      </c>
      <c r="Q161" s="34" t="s">
        <v>329</v>
      </c>
      <c r="R161" s="20"/>
    </row>
    <row r="162" spans="1:18" ht="12.75">
      <c r="A162" s="26">
        <v>429163176</v>
      </c>
      <c r="B162" s="26">
        <v>429</v>
      </c>
      <c r="C162" s="27" t="s">
        <v>93</v>
      </c>
      <c r="D162" s="26">
        <v>163</v>
      </c>
      <c r="E162" s="27" t="s">
        <v>16</v>
      </c>
      <c r="F162" s="26">
        <v>176</v>
      </c>
      <c r="G162" s="27" t="s">
        <v>78</v>
      </c>
      <c r="H162" s="28">
        <v>1</v>
      </c>
      <c r="I162" s="28">
        <v>1.1084161649509117E-2</v>
      </c>
      <c r="J162" s="28">
        <v>0</v>
      </c>
      <c r="K162" s="28">
        <v>6.1214575721167293E-2</v>
      </c>
      <c r="L162" s="29">
        <v>9585</v>
      </c>
      <c r="M162" s="29">
        <v>3122</v>
      </c>
      <c r="N162" s="29">
        <v>0</v>
      </c>
      <c r="O162" s="29">
        <v>893</v>
      </c>
      <c r="P162" s="30">
        <f t="shared" si="2"/>
        <v>12707</v>
      </c>
      <c r="Q162" s="34" t="s">
        <v>329</v>
      </c>
      <c r="R162" s="20"/>
    </row>
    <row r="163" spans="1:18" ht="12.75">
      <c r="A163" s="26">
        <v>429163229</v>
      </c>
      <c r="B163" s="26">
        <v>429</v>
      </c>
      <c r="C163" s="27" t="s">
        <v>93</v>
      </c>
      <c r="D163" s="26">
        <v>163</v>
      </c>
      <c r="E163" s="27" t="s">
        <v>16</v>
      </c>
      <c r="F163" s="26">
        <v>229</v>
      </c>
      <c r="G163" s="27" t="s">
        <v>97</v>
      </c>
      <c r="H163" s="28">
        <v>11.106861239119304</v>
      </c>
      <c r="I163" s="28">
        <v>0.12311024539306552</v>
      </c>
      <c r="J163" s="28">
        <v>0</v>
      </c>
      <c r="K163" s="28">
        <v>8.3791409623121711E-3</v>
      </c>
      <c r="L163" s="29">
        <v>12893</v>
      </c>
      <c r="M163" s="29">
        <v>1220</v>
      </c>
      <c r="N163" s="29">
        <v>0</v>
      </c>
      <c r="O163" s="29">
        <v>893</v>
      </c>
      <c r="P163" s="30">
        <f t="shared" si="2"/>
        <v>14113</v>
      </c>
      <c r="Q163" s="34" t="s">
        <v>329</v>
      </c>
      <c r="R163" s="20"/>
    </row>
    <row r="164" spans="1:18" ht="12.75">
      <c r="A164" s="26">
        <v>429163248</v>
      </c>
      <c r="B164" s="26">
        <v>429</v>
      </c>
      <c r="C164" s="27" t="s">
        <v>93</v>
      </c>
      <c r="D164" s="26">
        <v>163</v>
      </c>
      <c r="E164" s="27" t="s">
        <v>16</v>
      </c>
      <c r="F164" s="26">
        <v>248</v>
      </c>
      <c r="G164" s="27" t="s">
        <v>18</v>
      </c>
      <c r="H164" s="28">
        <v>1</v>
      </c>
      <c r="I164" s="28">
        <v>1.1084161649509117E-2</v>
      </c>
      <c r="J164" s="28">
        <v>0</v>
      </c>
      <c r="K164" s="28">
        <v>3.3291913917540467E-2</v>
      </c>
      <c r="L164" s="29">
        <v>12388</v>
      </c>
      <c r="M164" s="29">
        <v>1344</v>
      </c>
      <c r="N164" s="29">
        <v>0</v>
      </c>
      <c r="O164" s="29">
        <v>893</v>
      </c>
      <c r="P164" s="30">
        <f t="shared" si="2"/>
        <v>13732</v>
      </c>
      <c r="Q164" s="34" t="s">
        <v>331</v>
      </c>
      <c r="R164" s="20"/>
    </row>
    <row r="165" spans="1:18" ht="12.75">
      <c r="A165" s="26">
        <v>429163258</v>
      </c>
      <c r="B165" s="26">
        <v>429</v>
      </c>
      <c r="C165" s="27" t="s">
        <v>93</v>
      </c>
      <c r="D165" s="26">
        <v>163</v>
      </c>
      <c r="E165" s="27" t="s">
        <v>16</v>
      </c>
      <c r="F165" s="26">
        <v>258</v>
      </c>
      <c r="G165" s="27" t="s">
        <v>98</v>
      </c>
      <c r="H165" s="28">
        <v>10.047619047619047</v>
      </c>
      <c r="I165" s="28">
        <v>0.11136943371649638</v>
      </c>
      <c r="J165" s="28">
        <v>0</v>
      </c>
      <c r="K165" s="28">
        <v>8.1242126894535818E-2</v>
      </c>
      <c r="L165" s="29">
        <v>11359</v>
      </c>
      <c r="M165" s="29">
        <v>4445</v>
      </c>
      <c r="N165" s="29">
        <v>0</v>
      </c>
      <c r="O165" s="29">
        <v>893</v>
      </c>
      <c r="P165" s="30">
        <f t="shared" si="2"/>
        <v>15804</v>
      </c>
      <c r="Q165" s="34" t="s">
        <v>329</v>
      </c>
      <c r="R165" s="20"/>
    </row>
    <row r="166" spans="1:18" ht="12.75">
      <c r="A166" s="26">
        <v>429163262</v>
      </c>
      <c r="B166" s="26">
        <v>429</v>
      </c>
      <c r="C166" s="27" t="s">
        <v>93</v>
      </c>
      <c r="D166" s="26">
        <v>163</v>
      </c>
      <c r="E166" s="27" t="s">
        <v>16</v>
      </c>
      <c r="F166" s="26">
        <v>262</v>
      </c>
      <c r="G166" s="27" t="s">
        <v>19</v>
      </c>
      <c r="H166" s="28">
        <v>7.1523809523809527</v>
      </c>
      <c r="I166" s="28">
        <v>7.9278146655060444E-2</v>
      </c>
      <c r="J166" s="28">
        <v>0</v>
      </c>
      <c r="K166" s="28">
        <v>5.0483730637333184E-2</v>
      </c>
      <c r="L166" s="29">
        <v>12420</v>
      </c>
      <c r="M166" s="29">
        <v>4626</v>
      </c>
      <c r="N166" s="29">
        <v>0</v>
      </c>
      <c r="O166" s="29">
        <v>893</v>
      </c>
      <c r="P166" s="30">
        <f t="shared" si="2"/>
        <v>17046</v>
      </c>
      <c r="Q166" s="34" t="s">
        <v>329</v>
      </c>
      <c r="R166" s="20"/>
    </row>
    <row r="167" spans="1:18" ht="12.75">
      <c r="A167" s="26">
        <v>429163291</v>
      </c>
      <c r="B167" s="26">
        <v>429</v>
      </c>
      <c r="C167" s="27" t="s">
        <v>93</v>
      </c>
      <c r="D167" s="26">
        <v>163</v>
      </c>
      <c r="E167" s="27" t="s">
        <v>16</v>
      </c>
      <c r="F167" s="26">
        <v>291</v>
      </c>
      <c r="G167" s="27" t="s">
        <v>99</v>
      </c>
      <c r="H167" s="28">
        <v>7.9111111111111114</v>
      </c>
      <c r="I167" s="28">
        <v>8.7688034382783248E-2</v>
      </c>
      <c r="J167" s="28">
        <v>0</v>
      </c>
      <c r="K167" s="28">
        <v>8.0692533210078975E-3</v>
      </c>
      <c r="L167" s="29">
        <v>12259</v>
      </c>
      <c r="M167" s="29">
        <v>6868</v>
      </c>
      <c r="N167" s="29">
        <v>0</v>
      </c>
      <c r="O167" s="29">
        <v>893</v>
      </c>
      <c r="P167" s="30">
        <f t="shared" si="2"/>
        <v>19127</v>
      </c>
      <c r="Q167" s="34" t="s">
        <v>329</v>
      </c>
      <c r="R167" s="20"/>
    </row>
    <row r="168" spans="1:18" ht="12.75">
      <c r="A168" s="26">
        <v>430170009</v>
      </c>
      <c r="B168" s="26">
        <v>430</v>
      </c>
      <c r="C168" s="27" t="s">
        <v>101</v>
      </c>
      <c r="D168" s="26">
        <v>170</v>
      </c>
      <c r="E168" s="27" t="s">
        <v>65</v>
      </c>
      <c r="F168" s="26">
        <v>9</v>
      </c>
      <c r="G168" s="27" t="s">
        <v>85</v>
      </c>
      <c r="H168" s="28">
        <v>1</v>
      </c>
      <c r="I168" s="28">
        <v>3.7073170731710694E-3</v>
      </c>
      <c r="J168" s="28">
        <v>0</v>
      </c>
      <c r="K168" s="28">
        <v>1.265712892883977E-3</v>
      </c>
      <c r="L168" s="29">
        <v>8303</v>
      </c>
      <c r="M168" s="29">
        <v>4188</v>
      </c>
      <c r="N168" s="29">
        <v>0</v>
      </c>
      <c r="O168" s="29">
        <v>893</v>
      </c>
      <c r="P168" s="30">
        <f t="shared" si="2"/>
        <v>12491</v>
      </c>
      <c r="Q168" s="34" t="s">
        <v>329</v>
      </c>
      <c r="R168" s="20"/>
    </row>
    <row r="169" spans="1:18" ht="12.75">
      <c r="A169" s="26">
        <v>430170014</v>
      </c>
      <c r="B169" s="26">
        <v>430</v>
      </c>
      <c r="C169" s="27" t="s">
        <v>101</v>
      </c>
      <c r="D169" s="26">
        <v>170</v>
      </c>
      <c r="E169" s="27" t="s">
        <v>65</v>
      </c>
      <c r="F169" s="26">
        <v>14</v>
      </c>
      <c r="G169" s="27" t="s">
        <v>62</v>
      </c>
      <c r="H169" s="28">
        <v>24.591216216216218</v>
      </c>
      <c r="I169" s="28">
        <v>9.1167435728419621E-2</v>
      </c>
      <c r="J169" s="28">
        <v>0</v>
      </c>
      <c r="K169" s="28">
        <v>1.7951852171247677E-2</v>
      </c>
      <c r="L169" s="29">
        <v>9902</v>
      </c>
      <c r="M169" s="29">
        <v>2789</v>
      </c>
      <c r="N169" s="29">
        <v>0</v>
      </c>
      <c r="O169" s="29">
        <v>893</v>
      </c>
      <c r="P169" s="30">
        <f t="shared" si="2"/>
        <v>12691</v>
      </c>
      <c r="Q169" s="34" t="s">
        <v>329</v>
      </c>
      <c r="R169" s="20"/>
    </row>
    <row r="170" spans="1:18" ht="12.75">
      <c r="A170" s="26">
        <v>430170031</v>
      </c>
      <c r="B170" s="26">
        <v>430</v>
      </c>
      <c r="C170" s="27" t="s">
        <v>101</v>
      </c>
      <c r="D170" s="26">
        <v>170</v>
      </c>
      <c r="E170" s="27" t="s">
        <v>65</v>
      </c>
      <c r="F170" s="26">
        <v>31</v>
      </c>
      <c r="G170" s="27" t="s">
        <v>76</v>
      </c>
      <c r="H170" s="28">
        <v>2</v>
      </c>
      <c r="I170" s="28">
        <v>7.4146341463421387E-3</v>
      </c>
      <c r="J170" s="28">
        <v>0</v>
      </c>
      <c r="K170" s="28">
        <v>3.058450037044002E-2</v>
      </c>
      <c r="L170" s="29">
        <v>10110</v>
      </c>
      <c r="M170" s="29">
        <v>4150</v>
      </c>
      <c r="N170" s="29">
        <v>0</v>
      </c>
      <c r="O170" s="29">
        <v>893</v>
      </c>
      <c r="P170" s="30">
        <f t="shared" si="2"/>
        <v>14260</v>
      </c>
      <c r="Q170" s="34" t="s">
        <v>329</v>
      </c>
      <c r="R170" s="20"/>
    </row>
    <row r="171" spans="1:18" ht="12.75">
      <c r="A171" s="26">
        <v>430170064</v>
      </c>
      <c r="B171" s="26">
        <v>430</v>
      </c>
      <c r="C171" s="27" t="s">
        <v>101</v>
      </c>
      <c r="D171" s="26">
        <v>170</v>
      </c>
      <c r="E171" s="27" t="s">
        <v>65</v>
      </c>
      <c r="F171" s="26">
        <v>64</v>
      </c>
      <c r="G171" s="27" t="s">
        <v>102</v>
      </c>
      <c r="H171" s="28">
        <v>56.719594594594597</v>
      </c>
      <c r="I171" s="28">
        <v>0.21027752142388198</v>
      </c>
      <c r="J171" s="28">
        <v>0</v>
      </c>
      <c r="K171" s="28">
        <v>2.657227215474529E-2</v>
      </c>
      <c r="L171" s="29">
        <v>9263</v>
      </c>
      <c r="M171" s="29">
        <v>1198</v>
      </c>
      <c r="N171" s="29">
        <v>0</v>
      </c>
      <c r="O171" s="29">
        <v>893</v>
      </c>
      <c r="P171" s="30">
        <f t="shared" si="2"/>
        <v>10461</v>
      </c>
      <c r="Q171" s="34" t="s">
        <v>330</v>
      </c>
      <c r="R171" s="20"/>
    </row>
    <row r="172" spans="1:18" ht="12.75">
      <c r="A172" s="26">
        <v>430170100</v>
      </c>
      <c r="B172" s="26">
        <v>430</v>
      </c>
      <c r="C172" s="27" t="s">
        <v>101</v>
      </c>
      <c r="D172" s="26">
        <v>170</v>
      </c>
      <c r="E172" s="27" t="s">
        <v>65</v>
      </c>
      <c r="F172" s="26">
        <v>100</v>
      </c>
      <c r="G172" s="27" t="s">
        <v>58</v>
      </c>
      <c r="H172" s="28">
        <v>26.429054054054053</v>
      </c>
      <c r="I172" s="28">
        <v>9.7980883322355647E-2</v>
      </c>
      <c r="J172" s="28">
        <v>0</v>
      </c>
      <c r="K172" s="28">
        <v>3.1811379021214892E-2</v>
      </c>
      <c r="L172" s="29">
        <v>10209</v>
      </c>
      <c r="M172" s="29">
        <v>5047</v>
      </c>
      <c r="N172" s="29">
        <v>0</v>
      </c>
      <c r="O172" s="29">
        <v>893</v>
      </c>
      <c r="P172" s="30">
        <f t="shared" si="2"/>
        <v>15256</v>
      </c>
      <c r="Q172" s="34" t="s">
        <v>331</v>
      </c>
      <c r="R172" s="20"/>
    </row>
    <row r="173" spans="1:18" ht="12.75">
      <c r="A173" s="26">
        <v>430170101</v>
      </c>
      <c r="B173" s="26">
        <v>430</v>
      </c>
      <c r="C173" s="27" t="s">
        <v>101</v>
      </c>
      <c r="D173" s="26">
        <v>170</v>
      </c>
      <c r="E173" s="27" t="s">
        <v>65</v>
      </c>
      <c r="F173" s="26">
        <v>101</v>
      </c>
      <c r="G173" s="27" t="s">
        <v>103</v>
      </c>
      <c r="H173" s="28">
        <v>1</v>
      </c>
      <c r="I173" s="28">
        <v>3.7073170731710694E-3</v>
      </c>
      <c r="J173" s="28">
        <v>0</v>
      </c>
      <c r="K173" s="28">
        <v>5.3447646397144548E-2</v>
      </c>
      <c r="L173" s="29">
        <v>8303</v>
      </c>
      <c r="M173" s="29">
        <v>1623</v>
      </c>
      <c r="N173" s="29">
        <v>0</v>
      </c>
      <c r="O173" s="29">
        <v>893</v>
      </c>
      <c r="P173" s="30">
        <f t="shared" si="2"/>
        <v>9926</v>
      </c>
      <c r="Q173" s="34" t="s">
        <v>329</v>
      </c>
      <c r="R173" s="20"/>
    </row>
    <row r="174" spans="1:18" ht="12.75">
      <c r="A174" s="26">
        <v>430170110</v>
      </c>
      <c r="B174" s="26">
        <v>430</v>
      </c>
      <c r="C174" s="27" t="s">
        <v>101</v>
      </c>
      <c r="D174" s="26">
        <v>170</v>
      </c>
      <c r="E174" s="27" t="s">
        <v>65</v>
      </c>
      <c r="F174" s="26">
        <v>110</v>
      </c>
      <c r="G174" s="27" t="s">
        <v>104</v>
      </c>
      <c r="H174" s="28">
        <v>30.320945945945944</v>
      </c>
      <c r="I174" s="28">
        <v>0.11240936058010251</v>
      </c>
      <c r="J174" s="28">
        <v>0</v>
      </c>
      <c r="K174" s="28">
        <v>1.0409198593252518E-2</v>
      </c>
      <c r="L174" s="29">
        <v>9793</v>
      </c>
      <c r="M174" s="29">
        <v>1448</v>
      </c>
      <c r="N174" s="29">
        <v>0</v>
      </c>
      <c r="O174" s="29">
        <v>893</v>
      </c>
      <c r="P174" s="30">
        <f t="shared" si="2"/>
        <v>11241</v>
      </c>
      <c r="Q174" s="34" t="s">
        <v>329</v>
      </c>
      <c r="R174" s="20"/>
    </row>
    <row r="175" spans="1:18" ht="12.75">
      <c r="A175" s="26">
        <v>430170125</v>
      </c>
      <c r="B175" s="26">
        <v>430</v>
      </c>
      <c r="C175" s="27" t="s">
        <v>101</v>
      </c>
      <c r="D175" s="26">
        <v>170</v>
      </c>
      <c r="E175" s="27" t="s">
        <v>65</v>
      </c>
      <c r="F175" s="26">
        <v>125</v>
      </c>
      <c r="G175" s="27" t="s">
        <v>105</v>
      </c>
      <c r="H175" s="28">
        <v>1</v>
      </c>
      <c r="I175" s="28">
        <v>3.7073170731710694E-3</v>
      </c>
      <c r="J175" s="28">
        <v>0</v>
      </c>
      <c r="K175" s="28">
        <v>1.7490842828373099E-2</v>
      </c>
      <c r="L175" s="29">
        <v>10110</v>
      </c>
      <c r="M175" s="29">
        <v>4896</v>
      </c>
      <c r="N175" s="29">
        <v>0</v>
      </c>
      <c r="O175" s="29">
        <v>893</v>
      </c>
      <c r="P175" s="30">
        <f t="shared" si="2"/>
        <v>15006</v>
      </c>
      <c r="Q175" s="34" t="s">
        <v>329</v>
      </c>
      <c r="R175" s="20"/>
    </row>
    <row r="176" spans="1:18" ht="12.75">
      <c r="A176" s="26">
        <v>430170136</v>
      </c>
      <c r="B176" s="26">
        <v>430</v>
      </c>
      <c r="C176" s="27" t="s">
        <v>101</v>
      </c>
      <c r="D176" s="26">
        <v>170</v>
      </c>
      <c r="E176" s="27" t="s">
        <v>65</v>
      </c>
      <c r="F176" s="26">
        <v>136</v>
      </c>
      <c r="G176" s="27" t="s">
        <v>63</v>
      </c>
      <c r="H176" s="28">
        <v>1</v>
      </c>
      <c r="I176" s="28">
        <v>3.7073170731710694E-3</v>
      </c>
      <c r="J176" s="28">
        <v>0</v>
      </c>
      <c r="K176" s="28">
        <v>2.929439556226585E-3</v>
      </c>
      <c r="L176" s="29">
        <v>10110</v>
      </c>
      <c r="M176" s="29">
        <v>3124</v>
      </c>
      <c r="N176" s="29">
        <v>0</v>
      </c>
      <c r="O176" s="29">
        <v>893</v>
      </c>
      <c r="P176" s="30">
        <f t="shared" si="2"/>
        <v>13234</v>
      </c>
      <c r="Q176" s="34" t="s">
        <v>329</v>
      </c>
      <c r="R176" s="20"/>
    </row>
    <row r="177" spans="1:18" ht="12.75">
      <c r="A177" s="26">
        <v>430170139</v>
      </c>
      <c r="B177" s="26">
        <v>430</v>
      </c>
      <c r="C177" s="27" t="s">
        <v>101</v>
      </c>
      <c r="D177" s="26">
        <v>170</v>
      </c>
      <c r="E177" s="27" t="s">
        <v>65</v>
      </c>
      <c r="F177" s="26">
        <v>139</v>
      </c>
      <c r="G177" s="27" t="s">
        <v>64</v>
      </c>
      <c r="H177" s="28">
        <v>7.8344594594594597</v>
      </c>
      <c r="I177" s="28">
        <v>2.9044825313120637E-2</v>
      </c>
      <c r="J177" s="28">
        <v>0</v>
      </c>
      <c r="K177" s="28">
        <v>3.1322482139312215E-3</v>
      </c>
      <c r="L177" s="29">
        <v>9723</v>
      </c>
      <c r="M177" s="29">
        <v>3329</v>
      </c>
      <c r="N177" s="29">
        <v>0</v>
      </c>
      <c r="O177" s="29">
        <v>893</v>
      </c>
      <c r="P177" s="30">
        <f t="shared" si="2"/>
        <v>13052</v>
      </c>
      <c r="Q177" s="34" t="s">
        <v>329</v>
      </c>
      <c r="R177" s="20"/>
    </row>
    <row r="178" spans="1:18" ht="12.75">
      <c r="A178" s="26">
        <v>430170141</v>
      </c>
      <c r="B178" s="26">
        <v>430</v>
      </c>
      <c r="C178" s="27" t="s">
        <v>101</v>
      </c>
      <c r="D178" s="26">
        <v>170</v>
      </c>
      <c r="E178" s="27" t="s">
        <v>65</v>
      </c>
      <c r="F178" s="26">
        <v>141</v>
      </c>
      <c r="G178" s="27" t="s">
        <v>106</v>
      </c>
      <c r="H178" s="28">
        <v>106.42905405405406</v>
      </c>
      <c r="I178" s="28">
        <v>0.39456624917604111</v>
      </c>
      <c r="J178" s="28">
        <v>0</v>
      </c>
      <c r="K178" s="28">
        <v>3.4242079043337884E-2</v>
      </c>
      <c r="L178" s="29">
        <v>9616</v>
      </c>
      <c r="M178" s="29">
        <v>5508</v>
      </c>
      <c r="N178" s="29">
        <v>0</v>
      </c>
      <c r="O178" s="29">
        <v>893</v>
      </c>
      <c r="P178" s="30">
        <f t="shared" si="2"/>
        <v>15124</v>
      </c>
      <c r="Q178" s="34" t="s">
        <v>329</v>
      </c>
      <c r="R178" s="20"/>
    </row>
    <row r="179" spans="1:18" ht="12.75">
      <c r="A179" s="26">
        <v>430170153</v>
      </c>
      <c r="B179" s="26">
        <v>430</v>
      </c>
      <c r="C179" s="27" t="s">
        <v>101</v>
      </c>
      <c r="D179" s="26">
        <v>170</v>
      </c>
      <c r="E179" s="27" t="s">
        <v>65</v>
      </c>
      <c r="F179" s="26">
        <v>153</v>
      </c>
      <c r="G179" s="27" t="s">
        <v>107</v>
      </c>
      <c r="H179" s="28">
        <v>2.506756756756757</v>
      </c>
      <c r="I179" s="28">
        <v>9.2933421226112627E-3</v>
      </c>
      <c r="J179" s="28">
        <v>0</v>
      </c>
      <c r="K179" s="28">
        <v>1.2041125519575509E-2</v>
      </c>
      <c r="L179" s="29">
        <v>10110</v>
      </c>
      <c r="M179" s="29">
        <v>264</v>
      </c>
      <c r="N179" s="29">
        <v>0</v>
      </c>
      <c r="O179" s="29">
        <v>893</v>
      </c>
      <c r="P179" s="30">
        <f t="shared" si="2"/>
        <v>10374</v>
      </c>
      <c r="Q179" s="34" t="s">
        <v>329</v>
      </c>
      <c r="R179" s="20"/>
    </row>
    <row r="180" spans="1:18" ht="12.75">
      <c r="A180" s="26">
        <v>430170158</v>
      </c>
      <c r="B180" s="26">
        <v>430</v>
      </c>
      <c r="C180" s="27" t="s">
        <v>101</v>
      </c>
      <c r="D180" s="26">
        <v>170</v>
      </c>
      <c r="E180" s="27" t="s">
        <v>65</v>
      </c>
      <c r="F180" s="26">
        <v>158</v>
      </c>
      <c r="G180" s="27" t="s">
        <v>108</v>
      </c>
      <c r="H180" s="28">
        <v>2</v>
      </c>
      <c r="I180" s="28">
        <v>7.4146341463421387E-3</v>
      </c>
      <c r="J180" s="28">
        <v>0</v>
      </c>
      <c r="K180" s="28">
        <v>3.5276372322245689E-2</v>
      </c>
      <c r="L180" s="29">
        <v>9387</v>
      </c>
      <c r="M180" s="29">
        <v>4030</v>
      </c>
      <c r="N180" s="29">
        <v>0</v>
      </c>
      <c r="O180" s="29">
        <v>893</v>
      </c>
      <c r="P180" s="30">
        <f t="shared" si="2"/>
        <v>13417</v>
      </c>
      <c r="Q180" s="34" t="s">
        <v>329</v>
      </c>
      <c r="R180" s="20"/>
    </row>
    <row r="181" spans="1:18" ht="12.75">
      <c r="A181" s="26">
        <v>430170170</v>
      </c>
      <c r="B181" s="26">
        <v>430</v>
      </c>
      <c r="C181" s="27" t="s">
        <v>101</v>
      </c>
      <c r="D181" s="26">
        <v>170</v>
      </c>
      <c r="E181" s="27" t="s">
        <v>65</v>
      </c>
      <c r="F181" s="26">
        <v>170</v>
      </c>
      <c r="G181" s="27" t="s">
        <v>65</v>
      </c>
      <c r="H181" s="28">
        <v>529.61824324324334</v>
      </c>
      <c r="I181" s="28">
        <v>1.9634627554385711</v>
      </c>
      <c r="J181" s="28">
        <v>0</v>
      </c>
      <c r="K181" s="28">
        <v>8.5893055236531374E-2</v>
      </c>
      <c r="L181" s="29">
        <v>9559</v>
      </c>
      <c r="M181" s="29">
        <v>3518</v>
      </c>
      <c r="N181" s="29">
        <v>0</v>
      </c>
      <c r="O181" s="29">
        <v>893</v>
      </c>
      <c r="P181" s="30">
        <f t="shared" si="2"/>
        <v>13077</v>
      </c>
      <c r="Q181" s="34" t="s">
        <v>330</v>
      </c>
      <c r="R181" s="20"/>
    </row>
    <row r="182" spans="1:18" ht="12.75">
      <c r="A182" s="26">
        <v>430170174</v>
      </c>
      <c r="B182" s="26">
        <v>430</v>
      </c>
      <c r="C182" s="27" t="s">
        <v>101</v>
      </c>
      <c r="D182" s="26">
        <v>170</v>
      </c>
      <c r="E182" s="27" t="s">
        <v>65</v>
      </c>
      <c r="F182" s="26">
        <v>174</v>
      </c>
      <c r="G182" s="27" t="s">
        <v>109</v>
      </c>
      <c r="H182" s="28">
        <v>29.172297297297298</v>
      </c>
      <c r="I182" s="28">
        <v>0.10815095583389249</v>
      </c>
      <c r="J182" s="28">
        <v>0</v>
      </c>
      <c r="K182" s="28">
        <v>2.1565341257168153E-2</v>
      </c>
      <c r="L182" s="29">
        <v>9048</v>
      </c>
      <c r="M182" s="29">
        <v>3690</v>
      </c>
      <c r="N182" s="29">
        <v>0</v>
      </c>
      <c r="O182" s="29">
        <v>893</v>
      </c>
      <c r="P182" s="30">
        <f t="shared" si="2"/>
        <v>12738</v>
      </c>
      <c r="Q182" s="34" t="s">
        <v>331</v>
      </c>
      <c r="R182" s="20"/>
    </row>
    <row r="183" spans="1:18" ht="12.75">
      <c r="A183" s="26">
        <v>430170177</v>
      </c>
      <c r="B183" s="26">
        <v>430</v>
      </c>
      <c r="C183" s="27" t="s">
        <v>101</v>
      </c>
      <c r="D183" s="26">
        <v>170</v>
      </c>
      <c r="E183" s="27" t="s">
        <v>65</v>
      </c>
      <c r="F183" s="26">
        <v>177</v>
      </c>
      <c r="G183" s="27" t="s">
        <v>110</v>
      </c>
      <c r="H183" s="28">
        <v>1</v>
      </c>
      <c r="I183" s="28">
        <v>3.7073170731710694E-3</v>
      </c>
      <c r="J183" s="28">
        <v>0</v>
      </c>
      <c r="K183" s="28">
        <v>4.7364484056045698E-3</v>
      </c>
      <c r="L183" s="29">
        <v>9387</v>
      </c>
      <c r="M183" s="29">
        <v>3203</v>
      </c>
      <c r="N183" s="29">
        <v>0</v>
      </c>
      <c r="O183" s="29">
        <v>893</v>
      </c>
      <c r="P183" s="30">
        <f t="shared" si="2"/>
        <v>12590</v>
      </c>
      <c r="Q183" s="34" t="s">
        <v>329</v>
      </c>
      <c r="R183" s="20"/>
    </row>
    <row r="184" spans="1:18" ht="12.75">
      <c r="A184" s="26">
        <v>430170185</v>
      </c>
      <c r="B184" s="26">
        <v>430</v>
      </c>
      <c r="C184" s="27" t="s">
        <v>101</v>
      </c>
      <c r="D184" s="26">
        <v>170</v>
      </c>
      <c r="E184" s="27" t="s">
        <v>65</v>
      </c>
      <c r="F184" s="26">
        <v>185</v>
      </c>
      <c r="G184" s="27" t="s">
        <v>180</v>
      </c>
      <c r="H184" s="28">
        <v>0.875</v>
      </c>
      <c r="I184" s="28">
        <v>3.2439024390246859E-3</v>
      </c>
      <c r="J184" s="28">
        <v>0</v>
      </c>
      <c r="K184" s="28">
        <v>2.472769307432893E-3</v>
      </c>
      <c r="L184" s="29">
        <v>10750.70839016002</v>
      </c>
      <c r="M184" s="29">
        <v>1770</v>
      </c>
      <c r="N184" s="29">
        <v>0</v>
      </c>
      <c r="O184" s="29">
        <v>893</v>
      </c>
      <c r="P184" s="30">
        <f t="shared" si="2"/>
        <v>12520.70839016002</v>
      </c>
      <c r="Q184" s="34" t="s">
        <v>327</v>
      </c>
      <c r="R184" s="20"/>
    </row>
    <row r="185" spans="1:18" ht="12.75">
      <c r="A185" s="26">
        <v>430170198</v>
      </c>
      <c r="B185" s="26">
        <v>430</v>
      </c>
      <c r="C185" s="27" t="s">
        <v>101</v>
      </c>
      <c r="D185" s="26">
        <v>170</v>
      </c>
      <c r="E185" s="27" t="s">
        <v>65</v>
      </c>
      <c r="F185" s="26">
        <v>198</v>
      </c>
      <c r="G185" s="27" t="s">
        <v>66</v>
      </c>
      <c r="H185" s="28">
        <v>3.1756756756756754</v>
      </c>
      <c r="I185" s="28">
        <v>1.1773236651286505E-2</v>
      </c>
      <c r="J185" s="28">
        <v>0</v>
      </c>
      <c r="K185" s="28">
        <v>4.753345987181635E-3</v>
      </c>
      <c r="L185" s="29">
        <v>9852</v>
      </c>
      <c r="M185" s="29">
        <v>3019</v>
      </c>
      <c r="N185" s="29">
        <v>0</v>
      </c>
      <c r="O185" s="29">
        <v>893</v>
      </c>
      <c r="P185" s="30">
        <f t="shared" si="2"/>
        <v>12871</v>
      </c>
      <c r="Q185" s="34" t="s">
        <v>329</v>
      </c>
      <c r="R185" s="20"/>
    </row>
    <row r="186" spans="1:18" ht="12.75">
      <c r="A186" s="26">
        <v>430170271</v>
      </c>
      <c r="B186" s="26">
        <v>430</v>
      </c>
      <c r="C186" s="27" t="s">
        <v>101</v>
      </c>
      <c r="D186" s="26">
        <v>170</v>
      </c>
      <c r="E186" s="27" t="s">
        <v>65</v>
      </c>
      <c r="F186" s="26">
        <v>271</v>
      </c>
      <c r="G186" s="27" t="s">
        <v>111</v>
      </c>
      <c r="H186" s="28">
        <v>46.628378378378379</v>
      </c>
      <c r="I186" s="28">
        <v>0.17286618325644287</v>
      </c>
      <c r="J186" s="28">
        <v>0</v>
      </c>
      <c r="K186" s="28">
        <v>8.8569815262447213E-3</v>
      </c>
      <c r="L186" s="29">
        <v>9934</v>
      </c>
      <c r="M186" s="29">
        <v>2758</v>
      </c>
      <c r="N186" s="29">
        <v>0</v>
      </c>
      <c r="O186" s="29">
        <v>893</v>
      </c>
      <c r="P186" s="30">
        <f t="shared" si="2"/>
        <v>12692</v>
      </c>
      <c r="Q186" s="34" t="s">
        <v>329</v>
      </c>
      <c r="R186" s="20"/>
    </row>
    <row r="187" spans="1:18" ht="12.75">
      <c r="A187" s="26">
        <v>430170276</v>
      </c>
      <c r="B187" s="26">
        <v>430</v>
      </c>
      <c r="C187" s="27" t="s">
        <v>101</v>
      </c>
      <c r="D187" s="26">
        <v>170</v>
      </c>
      <c r="E187" s="27" t="s">
        <v>65</v>
      </c>
      <c r="F187" s="26">
        <v>276</v>
      </c>
      <c r="G187" s="27" t="s">
        <v>67</v>
      </c>
      <c r="H187" s="28">
        <v>1.875</v>
      </c>
      <c r="I187" s="28">
        <v>6.9512195121957552E-3</v>
      </c>
      <c r="J187" s="28">
        <v>0</v>
      </c>
      <c r="K187" s="28">
        <v>1.3939283113919251E-3</v>
      </c>
      <c r="L187" s="29">
        <v>9125.1289580875182</v>
      </c>
      <c r="M187" s="29">
        <v>8324</v>
      </c>
      <c r="N187" s="29">
        <v>0</v>
      </c>
      <c r="O187" s="29">
        <v>893</v>
      </c>
      <c r="P187" s="30">
        <f t="shared" si="2"/>
        <v>17449.128958087516</v>
      </c>
      <c r="Q187" s="34" t="s">
        <v>327</v>
      </c>
      <c r="R187" s="20"/>
    </row>
    <row r="188" spans="1:18" ht="12.75">
      <c r="A188" s="26">
        <v>430170288</v>
      </c>
      <c r="B188" s="26">
        <v>430</v>
      </c>
      <c r="C188" s="27" t="s">
        <v>101</v>
      </c>
      <c r="D188" s="26">
        <v>170</v>
      </c>
      <c r="E188" s="27" t="s">
        <v>65</v>
      </c>
      <c r="F188" s="26">
        <v>288</v>
      </c>
      <c r="G188" s="27" t="s">
        <v>68</v>
      </c>
      <c r="H188" s="28">
        <v>0.85472972972972971</v>
      </c>
      <c r="I188" s="28">
        <v>3.1687541199739207E-3</v>
      </c>
      <c r="J188" s="28">
        <v>0</v>
      </c>
      <c r="K188" s="28">
        <v>9.2911487475604286E-4</v>
      </c>
      <c r="L188" s="29">
        <v>8973.6624913592586</v>
      </c>
      <c r="M188" s="29">
        <v>5061</v>
      </c>
      <c r="N188" s="29">
        <v>0</v>
      </c>
      <c r="O188" s="29">
        <v>893</v>
      </c>
      <c r="P188" s="30">
        <f t="shared" si="2"/>
        <v>14034.662491359259</v>
      </c>
      <c r="Q188" s="34" t="s">
        <v>327</v>
      </c>
      <c r="R188" s="20"/>
    </row>
    <row r="189" spans="1:18" ht="12.75">
      <c r="A189" s="26">
        <v>430170304</v>
      </c>
      <c r="B189" s="26">
        <v>430</v>
      </c>
      <c r="C189" s="27" t="s">
        <v>101</v>
      </c>
      <c r="D189" s="26">
        <v>170</v>
      </c>
      <c r="E189" s="27" t="s">
        <v>65</v>
      </c>
      <c r="F189" s="26">
        <v>304</v>
      </c>
      <c r="G189" s="27" t="s">
        <v>69</v>
      </c>
      <c r="H189" s="28">
        <v>1</v>
      </c>
      <c r="I189" s="28">
        <v>3.7073170731710694E-3</v>
      </c>
      <c r="J189" s="28">
        <v>0</v>
      </c>
      <c r="K189" s="28">
        <v>1.1884382857370768E-3</v>
      </c>
      <c r="L189" s="29">
        <v>10110</v>
      </c>
      <c r="M189" s="29">
        <v>3266</v>
      </c>
      <c r="N189" s="29">
        <v>0</v>
      </c>
      <c r="O189" s="29">
        <v>893</v>
      </c>
      <c r="P189" s="30">
        <f t="shared" si="2"/>
        <v>13376</v>
      </c>
      <c r="Q189" s="34" t="s">
        <v>329</v>
      </c>
      <c r="R189" s="20"/>
    </row>
    <row r="190" spans="1:18" ht="12.75">
      <c r="A190" s="26">
        <v>430170308</v>
      </c>
      <c r="B190" s="26">
        <v>430</v>
      </c>
      <c r="C190" s="27" t="s">
        <v>101</v>
      </c>
      <c r="D190" s="26">
        <v>170</v>
      </c>
      <c r="E190" s="27" t="s">
        <v>65</v>
      </c>
      <c r="F190" s="26">
        <v>308</v>
      </c>
      <c r="G190" s="27" t="s">
        <v>20</v>
      </c>
      <c r="H190" s="28">
        <v>1</v>
      </c>
      <c r="I190" s="28">
        <v>3.7073170731710694E-3</v>
      </c>
      <c r="J190" s="28">
        <v>0</v>
      </c>
      <c r="K190" s="28">
        <v>2.8412288374803905E-3</v>
      </c>
      <c r="L190" s="29">
        <v>9508</v>
      </c>
      <c r="M190" s="29">
        <v>5619</v>
      </c>
      <c r="N190" s="29">
        <v>0</v>
      </c>
      <c r="O190" s="29">
        <v>893</v>
      </c>
      <c r="P190" s="30">
        <f t="shared" si="2"/>
        <v>15127</v>
      </c>
      <c r="Q190" s="34" t="s">
        <v>331</v>
      </c>
      <c r="R190" s="20"/>
    </row>
    <row r="191" spans="1:18" ht="12.75">
      <c r="A191" s="26">
        <v>430170314</v>
      </c>
      <c r="B191" s="26">
        <v>430</v>
      </c>
      <c r="C191" s="27" t="s">
        <v>101</v>
      </c>
      <c r="D191" s="26">
        <v>170</v>
      </c>
      <c r="E191" s="27" t="s">
        <v>65</v>
      </c>
      <c r="F191" s="26">
        <v>314</v>
      </c>
      <c r="G191" s="27" t="s">
        <v>29</v>
      </c>
      <c r="H191" s="28">
        <v>1</v>
      </c>
      <c r="I191" s="28">
        <v>3.7073170731710694E-3</v>
      </c>
      <c r="J191" s="28">
        <v>0</v>
      </c>
      <c r="K191" s="28">
        <v>4.8543527859241219E-3</v>
      </c>
      <c r="L191" s="29">
        <v>9207</v>
      </c>
      <c r="M191" s="29">
        <v>7302</v>
      </c>
      <c r="N191" s="29">
        <v>0</v>
      </c>
      <c r="O191" s="29">
        <v>893</v>
      </c>
      <c r="P191" s="30">
        <f t="shared" si="2"/>
        <v>16509</v>
      </c>
      <c r="Q191" s="34" t="s">
        <v>329</v>
      </c>
      <c r="R191" s="20"/>
    </row>
    <row r="192" spans="1:18" ht="12.75">
      <c r="A192" s="26">
        <v>430170321</v>
      </c>
      <c r="B192" s="26">
        <v>430</v>
      </c>
      <c r="C192" s="27" t="s">
        <v>101</v>
      </c>
      <c r="D192" s="26">
        <v>170</v>
      </c>
      <c r="E192" s="27" t="s">
        <v>65</v>
      </c>
      <c r="F192" s="26">
        <v>321</v>
      </c>
      <c r="G192" s="27" t="s">
        <v>112</v>
      </c>
      <c r="H192" s="28">
        <v>6.625</v>
      </c>
      <c r="I192" s="28">
        <v>2.4560975609758333E-2</v>
      </c>
      <c r="J192" s="28">
        <v>0</v>
      </c>
      <c r="K192" s="28">
        <v>1.8325420798816039E-3</v>
      </c>
      <c r="L192" s="29">
        <v>9387</v>
      </c>
      <c r="M192" s="29">
        <v>5158</v>
      </c>
      <c r="N192" s="29">
        <v>0</v>
      </c>
      <c r="O192" s="29">
        <v>893</v>
      </c>
      <c r="P192" s="30">
        <f t="shared" si="2"/>
        <v>14545</v>
      </c>
      <c r="Q192" s="34" t="s">
        <v>331</v>
      </c>
      <c r="R192" s="20"/>
    </row>
    <row r="193" spans="1:18" ht="12.75">
      <c r="A193" s="26">
        <v>430170322</v>
      </c>
      <c r="B193" s="26">
        <v>430</v>
      </c>
      <c r="C193" s="27" t="s">
        <v>101</v>
      </c>
      <c r="D193" s="26">
        <v>170</v>
      </c>
      <c r="E193" s="27" t="s">
        <v>65</v>
      </c>
      <c r="F193" s="26">
        <v>322</v>
      </c>
      <c r="G193" s="27" t="s">
        <v>113</v>
      </c>
      <c r="H193" s="28">
        <v>11.871621621621621</v>
      </c>
      <c r="I193" s="28">
        <v>4.401186552406465E-2</v>
      </c>
      <c r="J193" s="28">
        <v>0</v>
      </c>
      <c r="K193" s="28">
        <v>2.0099077817272819E-2</v>
      </c>
      <c r="L193" s="29">
        <v>9267</v>
      </c>
      <c r="M193" s="29">
        <v>4690</v>
      </c>
      <c r="N193" s="29">
        <v>0</v>
      </c>
      <c r="O193" s="29">
        <v>893</v>
      </c>
      <c r="P193" s="30">
        <f t="shared" si="2"/>
        <v>13957</v>
      </c>
      <c r="Q193" s="34" t="s">
        <v>329</v>
      </c>
      <c r="R193" s="20"/>
    </row>
    <row r="194" spans="1:18" ht="12.75">
      <c r="A194" s="26">
        <v>430170326</v>
      </c>
      <c r="B194" s="26">
        <v>430</v>
      </c>
      <c r="C194" s="27" t="s">
        <v>101</v>
      </c>
      <c r="D194" s="26">
        <v>170</v>
      </c>
      <c r="E194" s="27" t="s">
        <v>65</v>
      </c>
      <c r="F194" s="26">
        <v>326</v>
      </c>
      <c r="G194" s="27" t="s">
        <v>114</v>
      </c>
      <c r="H194" s="28">
        <v>2</v>
      </c>
      <c r="I194" s="28">
        <v>7.4146341463421387E-3</v>
      </c>
      <c r="J194" s="28">
        <v>0</v>
      </c>
      <c r="K194" s="28">
        <v>2.1518254281869837E-3</v>
      </c>
      <c r="L194" s="29">
        <v>9508</v>
      </c>
      <c r="M194" s="29">
        <v>3351</v>
      </c>
      <c r="N194" s="29">
        <v>0</v>
      </c>
      <c r="O194" s="29">
        <v>893</v>
      </c>
      <c r="P194" s="30">
        <f t="shared" si="2"/>
        <v>12859</v>
      </c>
      <c r="Q194" s="34" t="s">
        <v>329</v>
      </c>
      <c r="R194" s="20"/>
    </row>
    <row r="195" spans="1:18" ht="12.75">
      <c r="A195" s="26">
        <v>430170348</v>
      </c>
      <c r="B195" s="26">
        <v>430</v>
      </c>
      <c r="C195" s="27" t="s">
        <v>101</v>
      </c>
      <c r="D195" s="26">
        <v>170</v>
      </c>
      <c r="E195" s="27" t="s">
        <v>65</v>
      </c>
      <c r="F195" s="26">
        <v>348</v>
      </c>
      <c r="G195" s="27" t="s">
        <v>100</v>
      </c>
      <c r="H195" s="28">
        <v>22.648648648648649</v>
      </c>
      <c r="I195" s="28">
        <v>8.3965721819387995E-2</v>
      </c>
      <c r="J195" s="28">
        <v>0</v>
      </c>
      <c r="K195" s="28">
        <v>6.8069051738561828E-2</v>
      </c>
      <c r="L195" s="29">
        <v>11009</v>
      </c>
      <c r="M195" s="29">
        <v>45</v>
      </c>
      <c r="N195" s="29">
        <v>0</v>
      </c>
      <c r="O195" s="29">
        <v>893</v>
      </c>
      <c r="P195" s="30">
        <f t="shared" si="2"/>
        <v>11054</v>
      </c>
      <c r="Q195" s="34" t="s">
        <v>329</v>
      </c>
      <c r="R195" s="20"/>
    </row>
    <row r="196" spans="1:18" ht="12.75">
      <c r="A196" s="26">
        <v>430170616</v>
      </c>
      <c r="B196" s="26">
        <v>430</v>
      </c>
      <c r="C196" s="27" t="s">
        <v>101</v>
      </c>
      <c r="D196" s="26">
        <v>170</v>
      </c>
      <c r="E196" s="27" t="s">
        <v>65</v>
      </c>
      <c r="F196" s="26">
        <v>616</v>
      </c>
      <c r="G196" s="27" t="s">
        <v>83</v>
      </c>
      <c r="H196" s="28">
        <v>1</v>
      </c>
      <c r="I196" s="28">
        <v>3.7073170731710694E-3</v>
      </c>
      <c r="J196" s="28">
        <v>0</v>
      </c>
      <c r="K196" s="28">
        <v>3.6335294052799658E-2</v>
      </c>
      <c r="L196" s="29">
        <v>10110</v>
      </c>
      <c r="M196" s="29">
        <v>3205</v>
      </c>
      <c r="N196" s="29">
        <v>0</v>
      </c>
      <c r="O196" s="29">
        <v>893</v>
      </c>
      <c r="P196" s="30">
        <f t="shared" si="2"/>
        <v>13315</v>
      </c>
      <c r="Q196" s="34" t="s">
        <v>329</v>
      </c>
      <c r="R196" s="20"/>
    </row>
    <row r="197" spans="1:18" ht="12.75">
      <c r="A197" s="26">
        <v>430170620</v>
      </c>
      <c r="B197" s="26">
        <v>430</v>
      </c>
      <c r="C197" s="27" t="s">
        <v>101</v>
      </c>
      <c r="D197" s="26">
        <v>170</v>
      </c>
      <c r="E197" s="27" t="s">
        <v>65</v>
      </c>
      <c r="F197" s="26">
        <v>620</v>
      </c>
      <c r="G197" s="27" t="s">
        <v>115</v>
      </c>
      <c r="H197" s="28">
        <v>12</v>
      </c>
      <c r="I197" s="28">
        <v>4.4487804878052824E-2</v>
      </c>
      <c r="J197" s="28">
        <v>0</v>
      </c>
      <c r="K197" s="28">
        <v>2.6549502149665324E-2</v>
      </c>
      <c r="L197" s="29">
        <v>9997</v>
      </c>
      <c r="M197" s="29">
        <v>4503</v>
      </c>
      <c r="N197" s="29">
        <v>0</v>
      </c>
      <c r="O197" s="29">
        <v>893</v>
      </c>
      <c r="P197" s="30">
        <f t="shared" si="2"/>
        <v>14500</v>
      </c>
      <c r="Q197" s="34" t="s">
        <v>329</v>
      </c>
      <c r="R197" s="20"/>
    </row>
    <row r="198" spans="1:18" ht="12.75">
      <c r="A198" s="26">
        <v>430170695</v>
      </c>
      <c r="B198" s="26">
        <v>430</v>
      </c>
      <c r="C198" s="27" t="s">
        <v>101</v>
      </c>
      <c r="D198" s="26">
        <v>170</v>
      </c>
      <c r="E198" s="27" t="s">
        <v>65</v>
      </c>
      <c r="F198" s="26">
        <v>695</v>
      </c>
      <c r="G198" s="27" t="s">
        <v>116</v>
      </c>
      <c r="H198" s="28">
        <v>1</v>
      </c>
      <c r="I198" s="28">
        <v>3.7073170731710694E-3</v>
      </c>
      <c r="J198" s="28">
        <v>0</v>
      </c>
      <c r="K198" s="28">
        <v>5.4031730291517267E-4</v>
      </c>
      <c r="L198" s="29">
        <v>10110</v>
      </c>
      <c r="M198" s="29">
        <v>5002</v>
      </c>
      <c r="N198" s="29">
        <v>0</v>
      </c>
      <c r="O198" s="29">
        <v>893</v>
      </c>
      <c r="P198" s="30">
        <f t="shared" si="2"/>
        <v>15112</v>
      </c>
      <c r="Q198" s="34" t="s">
        <v>329</v>
      </c>
      <c r="R198" s="20"/>
    </row>
    <row r="199" spans="1:18" ht="12.75">
      <c r="A199" s="26">
        <v>430170710</v>
      </c>
      <c r="B199" s="26">
        <v>430</v>
      </c>
      <c r="C199" s="27" t="s">
        <v>101</v>
      </c>
      <c r="D199" s="26">
        <v>170</v>
      </c>
      <c r="E199" s="27" t="s">
        <v>65</v>
      </c>
      <c r="F199" s="26">
        <v>710</v>
      </c>
      <c r="G199" s="27" t="s">
        <v>70</v>
      </c>
      <c r="H199" s="28">
        <v>5.875</v>
      </c>
      <c r="I199" s="28">
        <v>2.1780487804880032E-2</v>
      </c>
      <c r="J199" s="28">
        <v>0</v>
      </c>
      <c r="K199" s="28">
        <v>3.6238221051999695E-3</v>
      </c>
      <c r="L199" s="29">
        <v>10153</v>
      </c>
      <c r="M199" s="29">
        <v>4758</v>
      </c>
      <c r="N199" s="29">
        <v>0</v>
      </c>
      <c r="O199" s="29">
        <v>893</v>
      </c>
      <c r="P199" s="30">
        <f t="shared" si="2"/>
        <v>14911</v>
      </c>
      <c r="Q199" s="34" t="s">
        <v>329</v>
      </c>
      <c r="R199" s="20"/>
    </row>
    <row r="200" spans="1:18" ht="12.75">
      <c r="A200" s="26">
        <v>430170725</v>
      </c>
      <c r="B200" s="26">
        <v>430</v>
      </c>
      <c r="C200" s="27" t="s">
        <v>101</v>
      </c>
      <c r="D200" s="26">
        <v>170</v>
      </c>
      <c r="E200" s="27" t="s">
        <v>65</v>
      </c>
      <c r="F200" s="26">
        <v>725</v>
      </c>
      <c r="G200" s="27" t="s">
        <v>117</v>
      </c>
      <c r="H200" s="28">
        <v>4.6587837837837842</v>
      </c>
      <c r="I200" s="28">
        <v>1.7271588661834137E-2</v>
      </c>
      <c r="J200" s="28">
        <v>0</v>
      </c>
      <c r="K200" s="28">
        <v>6.0946755877113751E-3</v>
      </c>
      <c r="L200" s="29">
        <v>10110</v>
      </c>
      <c r="M200" s="29">
        <v>2253</v>
      </c>
      <c r="N200" s="29">
        <v>0</v>
      </c>
      <c r="O200" s="29">
        <v>893</v>
      </c>
      <c r="P200" s="30">
        <f t="shared" si="2"/>
        <v>12363</v>
      </c>
      <c r="Q200" s="34" t="s">
        <v>329</v>
      </c>
      <c r="R200" s="20"/>
    </row>
    <row r="201" spans="1:18" ht="12.75">
      <c r="A201" s="26">
        <v>430170730</v>
      </c>
      <c r="B201" s="26">
        <v>430</v>
      </c>
      <c r="C201" s="27" t="s">
        <v>101</v>
      </c>
      <c r="D201" s="26">
        <v>170</v>
      </c>
      <c r="E201" s="27" t="s">
        <v>65</v>
      </c>
      <c r="F201" s="26">
        <v>730</v>
      </c>
      <c r="G201" s="27" t="s">
        <v>118</v>
      </c>
      <c r="H201" s="28">
        <v>17.310810810810811</v>
      </c>
      <c r="I201" s="28">
        <v>6.4176664469353231E-2</v>
      </c>
      <c r="J201" s="28">
        <v>0</v>
      </c>
      <c r="K201" s="28">
        <v>1.321103459152639E-2</v>
      </c>
      <c r="L201" s="29">
        <v>10110</v>
      </c>
      <c r="M201" s="29">
        <v>3025</v>
      </c>
      <c r="N201" s="29">
        <v>0</v>
      </c>
      <c r="O201" s="29">
        <v>893</v>
      </c>
      <c r="P201" s="30">
        <f t="shared" si="2"/>
        <v>13135</v>
      </c>
      <c r="Q201" s="34" t="s">
        <v>329</v>
      </c>
      <c r="R201" s="20"/>
    </row>
    <row r="202" spans="1:18" ht="12.75">
      <c r="A202" s="26">
        <v>430170735</v>
      </c>
      <c r="B202" s="26">
        <v>430</v>
      </c>
      <c r="C202" s="27" t="s">
        <v>101</v>
      </c>
      <c r="D202" s="26">
        <v>170</v>
      </c>
      <c r="E202" s="27" t="s">
        <v>65</v>
      </c>
      <c r="F202" s="26">
        <v>735</v>
      </c>
      <c r="G202" s="27" t="s">
        <v>119</v>
      </c>
      <c r="H202" s="28">
        <v>2</v>
      </c>
      <c r="I202" s="28">
        <v>7.4146341463421387E-3</v>
      </c>
      <c r="J202" s="28">
        <v>0</v>
      </c>
      <c r="K202" s="28">
        <v>2.2167229675611758E-2</v>
      </c>
      <c r="L202" s="29">
        <v>9508</v>
      </c>
      <c r="M202" s="29">
        <v>3348</v>
      </c>
      <c r="N202" s="29">
        <v>0</v>
      </c>
      <c r="O202" s="29">
        <v>893</v>
      </c>
      <c r="P202" s="30">
        <f t="shared" si="2"/>
        <v>12856</v>
      </c>
      <c r="Q202" s="34" t="s">
        <v>329</v>
      </c>
      <c r="R202" s="20"/>
    </row>
    <row r="203" spans="1:18" ht="12.75">
      <c r="A203" s="26">
        <v>430170775</v>
      </c>
      <c r="B203" s="26">
        <v>430</v>
      </c>
      <c r="C203" s="27" t="s">
        <v>101</v>
      </c>
      <c r="D203" s="26">
        <v>170</v>
      </c>
      <c r="E203" s="27" t="s">
        <v>65</v>
      </c>
      <c r="F203" s="26">
        <v>775</v>
      </c>
      <c r="G203" s="27" t="s">
        <v>120</v>
      </c>
      <c r="H203" s="28">
        <v>3.5743243243243241</v>
      </c>
      <c r="I203" s="28">
        <v>1.3251153592618215E-2</v>
      </c>
      <c r="J203" s="28">
        <v>0</v>
      </c>
      <c r="K203" s="28">
        <v>5.2817853333194881E-3</v>
      </c>
      <c r="L203" s="29">
        <v>10110</v>
      </c>
      <c r="M203" s="29">
        <v>1827</v>
      </c>
      <c r="N203" s="29">
        <v>0</v>
      </c>
      <c r="O203" s="29">
        <v>893</v>
      </c>
      <c r="P203" s="30">
        <f t="shared" ref="P203:P266" si="3">SUM(L203:N203)</f>
        <v>11937</v>
      </c>
      <c r="Q203" s="34" t="s">
        <v>331</v>
      </c>
      <c r="R203" s="20"/>
    </row>
    <row r="204" spans="1:18" ht="12.75">
      <c r="A204" s="26">
        <v>431149128</v>
      </c>
      <c r="B204" s="26">
        <v>431</v>
      </c>
      <c r="C204" s="27" t="s">
        <v>121</v>
      </c>
      <c r="D204" s="26">
        <v>149</v>
      </c>
      <c r="E204" s="27" t="s">
        <v>77</v>
      </c>
      <c r="F204" s="26">
        <v>128</v>
      </c>
      <c r="G204" s="27" t="s">
        <v>122</v>
      </c>
      <c r="H204" s="28">
        <v>4</v>
      </c>
      <c r="I204" s="28">
        <v>0</v>
      </c>
      <c r="J204" s="28">
        <v>0</v>
      </c>
      <c r="K204" s="28">
        <v>3.277662878186572E-2</v>
      </c>
      <c r="L204" s="29">
        <v>8254</v>
      </c>
      <c r="M204" s="29">
        <v>354</v>
      </c>
      <c r="N204" s="29">
        <v>0</v>
      </c>
      <c r="O204" s="29">
        <v>893</v>
      </c>
      <c r="P204" s="30">
        <f t="shared" si="3"/>
        <v>8608</v>
      </c>
      <c r="Q204" s="34" t="s">
        <v>329</v>
      </c>
      <c r="R204" s="20"/>
    </row>
    <row r="205" spans="1:18" ht="12.75">
      <c r="A205" s="26">
        <v>431149149</v>
      </c>
      <c r="B205" s="26">
        <v>431</v>
      </c>
      <c r="C205" s="27" t="s">
        <v>121</v>
      </c>
      <c r="D205" s="26">
        <v>149</v>
      </c>
      <c r="E205" s="27" t="s">
        <v>77</v>
      </c>
      <c r="F205" s="26">
        <v>149</v>
      </c>
      <c r="G205" s="27" t="s">
        <v>77</v>
      </c>
      <c r="H205" s="28">
        <v>263.2962962962963</v>
      </c>
      <c r="I205" s="28">
        <v>0</v>
      </c>
      <c r="J205" s="28">
        <v>112.96632996632997</v>
      </c>
      <c r="K205" s="28">
        <v>0.100663867998236</v>
      </c>
      <c r="L205" s="29">
        <v>11593</v>
      </c>
      <c r="M205" s="29">
        <v>67</v>
      </c>
      <c r="N205" s="29">
        <v>529.44535096356731</v>
      </c>
      <c r="O205" s="29">
        <v>893</v>
      </c>
      <c r="P205" s="30">
        <f t="shared" si="3"/>
        <v>12189.445350963568</v>
      </c>
      <c r="Q205" s="34" t="s">
        <v>329</v>
      </c>
      <c r="R205" s="20"/>
    </row>
    <row r="206" spans="1:18" ht="12.75">
      <c r="A206" s="26">
        <v>431149181</v>
      </c>
      <c r="B206" s="26">
        <v>431</v>
      </c>
      <c r="C206" s="27" t="s">
        <v>121</v>
      </c>
      <c r="D206" s="26">
        <v>149</v>
      </c>
      <c r="E206" s="27" t="s">
        <v>77</v>
      </c>
      <c r="F206" s="26">
        <v>181</v>
      </c>
      <c r="G206" s="27" t="s">
        <v>79</v>
      </c>
      <c r="H206" s="28">
        <v>12.558922558922561</v>
      </c>
      <c r="I206" s="28">
        <v>0</v>
      </c>
      <c r="J206" s="28">
        <v>0</v>
      </c>
      <c r="K206" s="28">
        <v>1.3513609455126911E-2</v>
      </c>
      <c r="L206" s="29">
        <v>9005</v>
      </c>
      <c r="M206" s="29">
        <v>551</v>
      </c>
      <c r="N206" s="29">
        <v>0</v>
      </c>
      <c r="O206" s="29">
        <v>893</v>
      </c>
      <c r="P206" s="30">
        <f t="shared" si="3"/>
        <v>9556</v>
      </c>
      <c r="Q206" s="34" t="s">
        <v>330</v>
      </c>
      <c r="R206" s="20"/>
    </row>
    <row r="207" spans="1:18" ht="12.75">
      <c r="A207" s="26">
        <v>432712020</v>
      </c>
      <c r="B207" s="26">
        <v>432</v>
      </c>
      <c r="C207" s="27" t="s">
        <v>123</v>
      </c>
      <c r="D207" s="26">
        <v>712</v>
      </c>
      <c r="E207" s="27" t="s">
        <v>124</v>
      </c>
      <c r="F207" s="26">
        <v>20</v>
      </c>
      <c r="G207" s="27" t="s">
        <v>125</v>
      </c>
      <c r="H207" s="28">
        <v>56.637630662020911</v>
      </c>
      <c r="I207" s="28">
        <v>0</v>
      </c>
      <c r="J207" s="28">
        <v>0</v>
      </c>
      <c r="K207" s="28">
        <v>3.6988095461666239E-2</v>
      </c>
      <c r="L207" s="29">
        <v>8299</v>
      </c>
      <c r="M207" s="29">
        <v>2151</v>
      </c>
      <c r="N207" s="29">
        <v>0</v>
      </c>
      <c r="O207" s="29">
        <v>893</v>
      </c>
      <c r="P207" s="30">
        <f t="shared" si="3"/>
        <v>10450</v>
      </c>
      <c r="Q207" s="34" t="s">
        <v>329</v>
      </c>
      <c r="R207" s="20"/>
    </row>
    <row r="208" spans="1:18" ht="12.75">
      <c r="A208" s="26">
        <v>432712036</v>
      </c>
      <c r="B208" s="26">
        <v>432</v>
      </c>
      <c r="C208" s="27" t="s">
        <v>123</v>
      </c>
      <c r="D208" s="26">
        <v>712</v>
      </c>
      <c r="E208" s="27" t="s">
        <v>124</v>
      </c>
      <c r="F208" s="26">
        <v>36</v>
      </c>
      <c r="G208" s="27" t="s">
        <v>126</v>
      </c>
      <c r="H208" s="28">
        <v>1</v>
      </c>
      <c r="I208" s="28">
        <v>0</v>
      </c>
      <c r="J208" s="28">
        <v>0</v>
      </c>
      <c r="K208" s="28">
        <v>6.2899334045471239E-2</v>
      </c>
      <c r="L208" s="29">
        <v>9905.2922051282058</v>
      </c>
      <c r="M208" s="29">
        <v>4295</v>
      </c>
      <c r="N208" s="29">
        <v>0</v>
      </c>
      <c r="O208" s="29">
        <v>893</v>
      </c>
      <c r="P208" s="30">
        <f t="shared" si="3"/>
        <v>14200.292205128206</v>
      </c>
      <c r="Q208" s="34" t="s">
        <v>327</v>
      </c>
      <c r="R208" s="20"/>
    </row>
    <row r="209" spans="1:18" ht="12.75">
      <c r="A209" s="26">
        <v>432712261</v>
      </c>
      <c r="B209" s="26">
        <v>432</v>
      </c>
      <c r="C209" s="27" t="s">
        <v>123</v>
      </c>
      <c r="D209" s="26">
        <v>712</v>
      </c>
      <c r="E209" s="27" t="s">
        <v>124</v>
      </c>
      <c r="F209" s="26">
        <v>261</v>
      </c>
      <c r="G209" s="27" t="s">
        <v>127</v>
      </c>
      <c r="H209" s="28">
        <v>9.9651567944250861</v>
      </c>
      <c r="I209" s="28">
        <v>0</v>
      </c>
      <c r="J209" s="28">
        <v>0</v>
      </c>
      <c r="K209" s="28">
        <v>5.9771030223274665E-2</v>
      </c>
      <c r="L209" s="29">
        <v>8524</v>
      </c>
      <c r="M209" s="29">
        <v>4300</v>
      </c>
      <c r="N209" s="29">
        <v>0</v>
      </c>
      <c r="O209" s="29">
        <v>893</v>
      </c>
      <c r="P209" s="30">
        <f t="shared" si="3"/>
        <v>12824</v>
      </c>
      <c r="Q209" s="34" t="s">
        <v>329</v>
      </c>
      <c r="R209" s="20"/>
    </row>
    <row r="210" spans="1:18" ht="12.75">
      <c r="A210" s="26">
        <v>432712300</v>
      </c>
      <c r="B210" s="26">
        <v>432</v>
      </c>
      <c r="C210" s="27" t="s">
        <v>123</v>
      </c>
      <c r="D210" s="26">
        <v>712</v>
      </c>
      <c r="E210" s="27" t="s">
        <v>124</v>
      </c>
      <c r="F210" s="26">
        <v>300</v>
      </c>
      <c r="G210" s="27" t="s">
        <v>128</v>
      </c>
      <c r="H210" s="28">
        <v>4</v>
      </c>
      <c r="I210" s="28">
        <v>0</v>
      </c>
      <c r="J210" s="28">
        <v>0</v>
      </c>
      <c r="K210" s="28">
        <v>2.4497686257858454E-2</v>
      </c>
      <c r="L210" s="29">
        <v>9942</v>
      </c>
      <c r="M210" s="29">
        <v>23565</v>
      </c>
      <c r="N210" s="29">
        <v>0</v>
      </c>
      <c r="O210" s="29">
        <v>893</v>
      </c>
      <c r="P210" s="30">
        <f t="shared" si="3"/>
        <v>33507</v>
      </c>
      <c r="Q210" s="34" t="s">
        <v>329</v>
      </c>
      <c r="R210" s="20"/>
    </row>
    <row r="211" spans="1:18" ht="12.75">
      <c r="A211" s="26">
        <v>432712645</v>
      </c>
      <c r="B211" s="26">
        <v>432</v>
      </c>
      <c r="C211" s="27" t="s">
        <v>123</v>
      </c>
      <c r="D211" s="26">
        <v>712</v>
      </c>
      <c r="E211" s="27" t="s">
        <v>124</v>
      </c>
      <c r="F211" s="26">
        <v>645</v>
      </c>
      <c r="G211" s="27" t="s">
        <v>129</v>
      </c>
      <c r="H211" s="28">
        <v>54.132404181184668</v>
      </c>
      <c r="I211" s="28">
        <v>0</v>
      </c>
      <c r="J211" s="28">
        <v>0</v>
      </c>
      <c r="K211" s="28">
        <v>3.3733411623295545E-2</v>
      </c>
      <c r="L211" s="29">
        <v>9011</v>
      </c>
      <c r="M211" s="29">
        <v>3026</v>
      </c>
      <c r="N211" s="29">
        <v>0</v>
      </c>
      <c r="O211" s="29">
        <v>893</v>
      </c>
      <c r="P211" s="30">
        <f t="shared" si="3"/>
        <v>12037</v>
      </c>
      <c r="Q211" s="34" t="s">
        <v>329</v>
      </c>
      <c r="R211" s="20"/>
    </row>
    <row r="212" spans="1:18" ht="12.75">
      <c r="A212" s="26">
        <v>432712660</v>
      </c>
      <c r="B212" s="26">
        <v>432</v>
      </c>
      <c r="C212" s="27" t="s">
        <v>123</v>
      </c>
      <c r="D212" s="26">
        <v>712</v>
      </c>
      <c r="E212" s="27" t="s">
        <v>124</v>
      </c>
      <c r="F212" s="26">
        <v>660</v>
      </c>
      <c r="G212" s="27" t="s">
        <v>130</v>
      </c>
      <c r="H212" s="28">
        <v>69.024390243902445</v>
      </c>
      <c r="I212" s="28">
        <v>0</v>
      </c>
      <c r="J212" s="28">
        <v>0</v>
      </c>
      <c r="K212" s="28">
        <v>5.3818492212253259E-2</v>
      </c>
      <c r="L212" s="29">
        <v>8514</v>
      </c>
      <c r="M212" s="29">
        <v>7119</v>
      </c>
      <c r="N212" s="29">
        <v>0</v>
      </c>
      <c r="O212" s="29">
        <v>893</v>
      </c>
      <c r="P212" s="30">
        <f t="shared" si="3"/>
        <v>15633</v>
      </c>
      <c r="Q212" s="34" t="s">
        <v>329</v>
      </c>
      <c r="R212" s="20"/>
    </row>
    <row r="213" spans="1:18" ht="12.75">
      <c r="A213" s="26">
        <v>432712712</v>
      </c>
      <c r="B213" s="26">
        <v>432</v>
      </c>
      <c r="C213" s="27" t="s">
        <v>123</v>
      </c>
      <c r="D213" s="26">
        <v>712</v>
      </c>
      <c r="E213" s="27" t="s">
        <v>124</v>
      </c>
      <c r="F213" s="26">
        <v>712</v>
      </c>
      <c r="G213" s="27" t="s">
        <v>124</v>
      </c>
      <c r="H213" s="28">
        <v>48.160278745644604</v>
      </c>
      <c r="I213" s="28">
        <v>0</v>
      </c>
      <c r="J213" s="28">
        <v>0</v>
      </c>
      <c r="K213" s="28">
        <v>3.5632043500116208E-2</v>
      </c>
      <c r="L213" s="29">
        <v>8984</v>
      </c>
      <c r="M213" s="29">
        <v>6112</v>
      </c>
      <c r="N213" s="29">
        <v>0</v>
      </c>
      <c r="O213" s="29">
        <v>893</v>
      </c>
      <c r="P213" s="30">
        <f t="shared" si="3"/>
        <v>15096</v>
      </c>
      <c r="Q213" s="34" t="s">
        <v>329</v>
      </c>
      <c r="R213" s="20"/>
    </row>
    <row r="214" spans="1:18" ht="12.75">
      <c r="A214" s="26">
        <v>435301009</v>
      </c>
      <c r="B214" s="26">
        <v>435</v>
      </c>
      <c r="C214" s="27" t="s">
        <v>131</v>
      </c>
      <c r="D214" s="26">
        <v>301</v>
      </c>
      <c r="E214" s="27" t="s">
        <v>132</v>
      </c>
      <c r="F214" s="26">
        <v>9</v>
      </c>
      <c r="G214" s="27" t="s">
        <v>85</v>
      </c>
      <c r="H214" s="28">
        <v>0.55555555555555558</v>
      </c>
      <c r="I214" s="28">
        <v>0</v>
      </c>
      <c r="J214" s="28">
        <v>0</v>
      </c>
      <c r="K214" s="28">
        <v>1.265712892883977E-3</v>
      </c>
      <c r="L214" s="29">
        <v>9585</v>
      </c>
      <c r="M214" s="29">
        <v>4835</v>
      </c>
      <c r="N214" s="29">
        <v>0</v>
      </c>
      <c r="O214" s="29">
        <v>893</v>
      </c>
      <c r="P214" s="30">
        <f t="shared" si="3"/>
        <v>14420</v>
      </c>
      <c r="Q214" s="34" t="s">
        <v>329</v>
      </c>
      <c r="R214" s="20"/>
    </row>
    <row r="215" spans="1:18" ht="12.75">
      <c r="A215" s="26">
        <v>435301031</v>
      </c>
      <c r="B215" s="26">
        <v>435</v>
      </c>
      <c r="C215" s="27" t="s">
        <v>131</v>
      </c>
      <c r="D215" s="26">
        <v>301</v>
      </c>
      <c r="E215" s="27" t="s">
        <v>132</v>
      </c>
      <c r="F215" s="26">
        <v>31</v>
      </c>
      <c r="G215" s="27" t="s">
        <v>76</v>
      </c>
      <c r="H215" s="28">
        <v>151.11805555555554</v>
      </c>
      <c r="I215" s="28">
        <v>0</v>
      </c>
      <c r="J215" s="28">
        <v>0</v>
      </c>
      <c r="K215" s="28">
        <v>3.058450037044002E-2</v>
      </c>
      <c r="L215" s="29">
        <v>9145</v>
      </c>
      <c r="M215" s="29">
        <v>3753</v>
      </c>
      <c r="N215" s="29">
        <v>0</v>
      </c>
      <c r="O215" s="29">
        <v>893</v>
      </c>
      <c r="P215" s="30">
        <f t="shared" si="3"/>
        <v>12898</v>
      </c>
      <c r="Q215" s="34" t="s">
        <v>329</v>
      </c>
      <c r="R215" s="20"/>
    </row>
    <row r="216" spans="1:18" ht="12.75">
      <c r="A216" s="26">
        <v>435301048</v>
      </c>
      <c r="B216" s="26">
        <v>435</v>
      </c>
      <c r="C216" s="27" t="s">
        <v>131</v>
      </c>
      <c r="D216" s="26">
        <v>301</v>
      </c>
      <c r="E216" s="27" t="s">
        <v>132</v>
      </c>
      <c r="F216" s="26">
        <v>48</v>
      </c>
      <c r="G216" s="27" t="s">
        <v>217</v>
      </c>
      <c r="H216" s="28">
        <v>1</v>
      </c>
      <c r="I216" s="28">
        <v>0</v>
      </c>
      <c r="J216" s="28">
        <v>0</v>
      </c>
      <c r="K216" s="28">
        <v>1.0097983491179916E-3</v>
      </c>
      <c r="L216" s="29">
        <v>9939.6693897281657</v>
      </c>
      <c r="M216" s="29">
        <v>7830</v>
      </c>
      <c r="N216" s="29">
        <v>0</v>
      </c>
      <c r="O216" s="29">
        <v>893</v>
      </c>
      <c r="P216" s="30">
        <f t="shared" si="3"/>
        <v>17769.669389728166</v>
      </c>
      <c r="Q216" s="34" t="s">
        <v>327</v>
      </c>
      <c r="R216" s="20"/>
    </row>
    <row r="217" spans="1:18" ht="12.75">
      <c r="A217" s="26">
        <v>435301056</v>
      </c>
      <c r="B217" s="26">
        <v>435</v>
      </c>
      <c r="C217" s="27" t="s">
        <v>131</v>
      </c>
      <c r="D217" s="26">
        <v>301</v>
      </c>
      <c r="E217" s="27" t="s">
        <v>132</v>
      </c>
      <c r="F217" s="26">
        <v>56</v>
      </c>
      <c r="G217" s="27" t="s">
        <v>133</v>
      </c>
      <c r="H217" s="28">
        <v>101.26736111111111</v>
      </c>
      <c r="I217" s="28">
        <v>0</v>
      </c>
      <c r="J217" s="28">
        <v>0</v>
      </c>
      <c r="K217" s="28">
        <v>2.0366472228406148E-2</v>
      </c>
      <c r="L217" s="29">
        <v>8978</v>
      </c>
      <c r="M217" s="29">
        <v>3140</v>
      </c>
      <c r="N217" s="29">
        <v>0</v>
      </c>
      <c r="O217" s="29">
        <v>893</v>
      </c>
      <c r="P217" s="30">
        <f t="shared" si="3"/>
        <v>12118</v>
      </c>
      <c r="Q217" s="34" t="s">
        <v>329</v>
      </c>
      <c r="R217" s="20"/>
    </row>
    <row r="218" spans="1:18" ht="12.75">
      <c r="A218" s="26">
        <v>435301079</v>
      </c>
      <c r="B218" s="26">
        <v>435</v>
      </c>
      <c r="C218" s="27" t="s">
        <v>131</v>
      </c>
      <c r="D218" s="26">
        <v>301</v>
      </c>
      <c r="E218" s="27" t="s">
        <v>132</v>
      </c>
      <c r="F218" s="26">
        <v>79</v>
      </c>
      <c r="G218" s="27" t="s">
        <v>86</v>
      </c>
      <c r="H218" s="28">
        <v>137.54513888888891</v>
      </c>
      <c r="I218" s="28">
        <v>0</v>
      </c>
      <c r="J218" s="28">
        <v>0</v>
      </c>
      <c r="K218" s="28">
        <v>5.2377769695073087E-2</v>
      </c>
      <c r="L218" s="29">
        <v>9061</v>
      </c>
      <c r="M218" s="29">
        <v>582</v>
      </c>
      <c r="N218" s="29">
        <v>0</v>
      </c>
      <c r="O218" s="29">
        <v>893</v>
      </c>
      <c r="P218" s="30">
        <f t="shared" si="3"/>
        <v>9643</v>
      </c>
      <c r="Q218" s="34" t="s">
        <v>329</v>
      </c>
      <c r="R218" s="20"/>
    </row>
    <row r="219" spans="1:18" ht="12.75">
      <c r="A219" s="26">
        <v>435301125</v>
      </c>
      <c r="B219" s="26">
        <v>435</v>
      </c>
      <c r="C219" s="27" t="s">
        <v>131</v>
      </c>
      <c r="D219" s="26">
        <v>301</v>
      </c>
      <c r="E219" s="27" t="s">
        <v>132</v>
      </c>
      <c r="F219" s="26">
        <v>125</v>
      </c>
      <c r="G219" s="27" t="s">
        <v>105</v>
      </c>
      <c r="H219" s="28">
        <v>0.47222222222222221</v>
      </c>
      <c r="I219" s="28">
        <v>0</v>
      </c>
      <c r="J219" s="28">
        <v>0</v>
      </c>
      <c r="K219" s="28">
        <v>1.7490842828373099E-2</v>
      </c>
      <c r="L219" s="29">
        <v>9585</v>
      </c>
      <c r="M219" s="29">
        <v>4642</v>
      </c>
      <c r="N219" s="29">
        <v>0</v>
      </c>
      <c r="O219" s="29">
        <v>893</v>
      </c>
      <c r="P219" s="30">
        <f t="shared" si="3"/>
        <v>14227</v>
      </c>
      <c r="Q219" s="34" t="s">
        <v>329</v>
      </c>
      <c r="R219" s="20"/>
    </row>
    <row r="220" spans="1:18" ht="12.75">
      <c r="A220" s="26">
        <v>435301128</v>
      </c>
      <c r="B220" s="26">
        <v>435</v>
      </c>
      <c r="C220" s="27" t="s">
        <v>131</v>
      </c>
      <c r="D220" s="26">
        <v>301</v>
      </c>
      <c r="E220" s="27" t="s">
        <v>132</v>
      </c>
      <c r="F220" s="26">
        <v>128</v>
      </c>
      <c r="G220" s="27" t="s">
        <v>122</v>
      </c>
      <c r="H220" s="28">
        <v>0.44097222222222221</v>
      </c>
      <c r="I220" s="28">
        <v>0</v>
      </c>
      <c r="J220" s="28">
        <v>0</v>
      </c>
      <c r="K220" s="28">
        <v>3.277662878186572E-2</v>
      </c>
      <c r="L220" s="29">
        <v>10708.356587804878</v>
      </c>
      <c r="M220" s="29">
        <v>460</v>
      </c>
      <c r="N220" s="29">
        <v>0</v>
      </c>
      <c r="O220" s="29">
        <v>893</v>
      </c>
      <c r="P220" s="30">
        <f t="shared" si="3"/>
        <v>11168.356587804878</v>
      </c>
      <c r="Q220" s="34" t="s">
        <v>327</v>
      </c>
      <c r="R220" s="20"/>
    </row>
    <row r="221" spans="1:18" ht="12.75">
      <c r="A221" s="26">
        <v>435301160</v>
      </c>
      <c r="B221" s="26">
        <v>435</v>
      </c>
      <c r="C221" s="27" t="s">
        <v>131</v>
      </c>
      <c r="D221" s="26">
        <v>301</v>
      </c>
      <c r="E221" s="27" t="s">
        <v>132</v>
      </c>
      <c r="F221" s="26">
        <v>160</v>
      </c>
      <c r="G221" s="27" t="s">
        <v>134</v>
      </c>
      <c r="H221" s="28">
        <v>213.6284722222222</v>
      </c>
      <c r="I221" s="28">
        <v>0</v>
      </c>
      <c r="J221" s="28">
        <v>0</v>
      </c>
      <c r="K221" s="28">
        <v>9.6515544138842724E-2</v>
      </c>
      <c r="L221" s="29">
        <v>9659</v>
      </c>
      <c r="M221" s="29">
        <v>389</v>
      </c>
      <c r="N221" s="29">
        <v>0</v>
      </c>
      <c r="O221" s="29">
        <v>893</v>
      </c>
      <c r="P221" s="30">
        <f t="shared" si="3"/>
        <v>10048</v>
      </c>
      <c r="Q221" s="34" t="s">
        <v>329</v>
      </c>
      <c r="R221" s="20"/>
    </row>
    <row r="222" spans="1:18" ht="12.75">
      <c r="A222" s="26">
        <v>435301181</v>
      </c>
      <c r="B222" s="26">
        <v>435</v>
      </c>
      <c r="C222" s="27" t="s">
        <v>131</v>
      </c>
      <c r="D222" s="26">
        <v>301</v>
      </c>
      <c r="E222" s="27" t="s">
        <v>132</v>
      </c>
      <c r="F222" s="26">
        <v>181</v>
      </c>
      <c r="G222" s="27" t="s">
        <v>79</v>
      </c>
      <c r="H222" s="28">
        <v>2</v>
      </c>
      <c r="I222" s="28">
        <v>0</v>
      </c>
      <c r="J222" s="28">
        <v>0</v>
      </c>
      <c r="K222" s="28">
        <v>1.3513609455126911E-2</v>
      </c>
      <c r="L222" s="29">
        <v>9585</v>
      </c>
      <c r="M222" s="29">
        <v>586</v>
      </c>
      <c r="N222" s="29">
        <v>0</v>
      </c>
      <c r="O222" s="29">
        <v>893</v>
      </c>
      <c r="P222" s="30">
        <f t="shared" si="3"/>
        <v>10171</v>
      </c>
      <c r="Q222" s="34" t="s">
        <v>331</v>
      </c>
      <c r="R222" s="20"/>
    </row>
    <row r="223" spans="1:18" ht="12.75">
      <c r="A223" s="26">
        <v>435301211</v>
      </c>
      <c r="B223" s="26">
        <v>435</v>
      </c>
      <c r="C223" s="27" t="s">
        <v>131</v>
      </c>
      <c r="D223" s="26">
        <v>301</v>
      </c>
      <c r="E223" s="27" t="s">
        <v>132</v>
      </c>
      <c r="F223" s="26">
        <v>211</v>
      </c>
      <c r="G223" s="27" t="s">
        <v>87</v>
      </c>
      <c r="H223" s="28">
        <v>1</v>
      </c>
      <c r="I223" s="28">
        <v>0</v>
      </c>
      <c r="J223" s="28">
        <v>0</v>
      </c>
      <c r="K223" s="28">
        <v>1.3780763368893209E-3</v>
      </c>
      <c r="L223" s="29">
        <v>9418.3248775337852</v>
      </c>
      <c r="M223" s="29">
        <v>1709</v>
      </c>
      <c r="N223" s="29">
        <v>0</v>
      </c>
      <c r="O223" s="29">
        <v>893</v>
      </c>
      <c r="P223" s="30">
        <f t="shared" si="3"/>
        <v>11127.324877533785</v>
      </c>
      <c r="Q223" s="34" t="s">
        <v>327</v>
      </c>
      <c r="R223" s="20"/>
    </row>
    <row r="224" spans="1:18" ht="12.75">
      <c r="A224" s="26">
        <v>435301295</v>
      </c>
      <c r="B224" s="26">
        <v>435</v>
      </c>
      <c r="C224" s="27" t="s">
        <v>131</v>
      </c>
      <c r="D224" s="26">
        <v>301</v>
      </c>
      <c r="E224" s="27" t="s">
        <v>132</v>
      </c>
      <c r="F224" s="26">
        <v>295</v>
      </c>
      <c r="G224" s="27" t="s">
        <v>135</v>
      </c>
      <c r="H224" s="28">
        <v>70.670138888888886</v>
      </c>
      <c r="I224" s="28">
        <v>0</v>
      </c>
      <c r="J224" s="28">
        <v>0</v>
      </c>
      <c r="K224" s="28">
        <v>2.2105795566318018E-2</v>
      </c>
      <c r="L224" s="29">
        <v>8852</v>
      </c>
      <c r="M224" s="29">
        <v>4137</v>
      </c>
      <c r="N224" s="29">
        <v>0</v>
      </c>
      <c r="O224" s="29">
        <v>893</v>
      </c>
      <c r="P224" s="30">
        <f t="shared" si="3"/>
        <v>12989</v>
      </c>
      <c r="Q224" s="34" t="s">
        <v>329</v>
      </c>
      <c r="R224" s="20"/>
    </row>
    <row r="225" spans="1:18" ht="12.75">
      <c r="A225" s="26">
        <v>435301301</v>
      </c>
      <c r="B225" s="26">
        <v>435</v>
      </c>
      <c r="C225" s="27" t="s">
        <v>131</v>
      </c>
      <c r="D225" s="26">
        <v>301</v>
      </c>
      <c r="E225" s="27" t="s">
        <v>132</v>
      </c>
      <c r="F225" s="26">
        <v>301</v>
      </c>
      <c r="G225" s="27" t="s">
        <v>132</v>
      </c>
      <c r="H225" s="28">
        <v>79.829861111111114</v>
      </c>
      <c r="I225" s="28">
        <v>0</v>
      </c>
      <c r="J225" s="28">
        <v>0</v>
      </c>
      <c r="K225" s="28">
        <v>5.2872352709173578E-2</v>
      </c>
      <c r="L225" s="29">
        <v>9638</v>
      </c>
      <c r="M225" s="29">
        <v>3365</v>
      </c>
      <c r="N225" s="29">
        <v>0</v>
      </c>
      <c r="O225" s="29">
        <v>893</v>
      </c>
      <c r="P225" s="30">
        <f t="shared" si="3"/>
        <v>13003</v>
      </c>
      <c r="Q225" s="34" t="s">
        <v>329</v>
      </c>
      <c r="R225" s="20"/>
    </row>
    <row r="226" spans="1:18" ht="12.75">
      <c r="A226" s="26">
        <v>435301326</v>
      </c>
      <c r="B226" s="26">
        <v>435</v>
      </c>
      <c r="C226" s="27" t="s">
        <v>131</v>
      </c>
      <c r="D226" s="26">
        <v>301</v>
      </c>
      <c r="E226" s="27" t="s">
        <v>132</v>
      </c>
      <c r="F226" s="26">
        <v>326</v>
      </c>
      <c r="G226" s="27" t="s">
        <v>114</v>
      </c>
      <c r="H226" s="28">
        <v>5</v>
      </c>
      <c r="I226" s="28">
        <v>0</v>
      </c>
      <c r="J226" s="28">
        <v>0</v>
      </c>
      <c r="K226" s="28">
        <v>2.1518254281869837E-3</v>
      </c>
      <c r="L226" s="29">
        <v>10159</v>
      </c>
      <c r="M226" s="29">
        <v>3581</v>
      </c>
      <c r="N226" s="29">
        <v>0</v>
      </c>
      <c r="O226" s="29">
        <v>893</v>
      </c>
      <c r="P226" s="30">
        <f t="shared" si="3"/>
        <v>13740</v>
      </c>
      <c r="Q226" s="34" t="s">
        <v>329</v>
      </c>
      <c r="R226" s="20"/>
    </row>
    <row r="227" spans="1:18" ht="12.75">
      <c r="A227" s="26">
        <v>435301600</v>
      </c>
      <c r="B227" s="26">
        <v>435</v>
      </c>
      <c r="C227" s="27" t="s">
        <v>131</v>
      </c>
      <c r="D227" s="26">
        <v>301</v>
      </c>
      <c r="E227" s="27" t="s">
        <v>132</v>
      </c>
      <c r="F227" s="26">
        <v>600</v>
      </c>
      <c r="G227" s="27" t="s">
        <v>136</v>
      </c>
      <c r="H227" s="28">
        <v>2</v>
      </c>
      <c r="I227" s="28">
        <v>0</v>
      </c>
      <c r="J227" s="28">
        <v>0</v>
      </c>
      <c r="K227" s="28">
        <v>4.1641670868152085E-3</v>
      </c>
      <c r="L227" s="29">
        <v>8730</v>
      </c>
      <c r="M227" s="29">
        <v>3391</v>
      </c>
      <c r="N227" s="29">
        <v>0</v>
      </c>
      <c r="O227" s="29">
        <v>893</v>
      </c>
      <c r="P227" s="30">
        <f t="shared" si="3"/>
        <v>12121</v>
      </c>
      <c r="Q227" s="34" t="s">
        <v>329</v>
      </c>
      <c r="R227" s="20"/>
    </row>
    <row r="228" spans="1:18" ht="12.75">
      <c r="A228" s="26">
        <v>435301673</v>
      </c>
      <c r="B228" s="26">
        <v>435</v>
      </c>
      <c r="C228" s="27" t="s">
        <v>131</v>
      </c>
      <c r="D228" s="26">
        <v>301</v>
      </c>
      <c r="E228" s="27" t="s">
        <v>132</v>
      </c>
      <c r="F228" s="26">
        <v>673</v>
      </c>
      <c r="G228" s="27" t="s">
        <v>137</v>
      </c>
      <c r="H228" s="28">
        <v>18.465277777777779</v>
      </c>
      <c r="I228" s="28">
        <v>0</v>
      </c>
      <c r="J228" s="28">
        <v>0</v>
      </c>
      <c r="K228" s="28">
        <v>1.7669205442609883E-2</v>
      </c>
      <c r="L228" s="29">
        <v>9140</v>
      </c>
      <c r="M228" s="29">
        <v>4320</v>
      </c>
      <c r="N228" s="29">
        <v>0</v>
      </c>
      <c r="O228" s="29">
        <v>893</v>
      </c>
      <c r="P228" s="30">
        <f t="shared" si="3"/>
        <v>13460</v>
      </c>
      <c r="Q228" s="34" t="s">
        <v>329</v>
      </c>
      <c r="R228" s="20"/>
    </row>
    <row r="229" spans="1:18" ht="12.75">
      <c r="A229" s="26">
        <v>435301735</v>
      </c>
      <c r="B229" s="26">
        <v>435</v>
      </c>
      <c r="C229" s="27" t="s">
        <v>131</v>
      </c>
      <c r="D229" s="26">
        <v>301</v>
      </c>
      <c r="E229" s="27" t="s">
        <v>132</v>
      </c>
      <c r="F229" s="26">
        <v>735</v>
      </c>
      <c r="G229" s="27" t="s">
        <v>119</v>
      </c>
      <c r="H229" s="28">
        <v>7</v>
      </c>
      <c r="I229" s="28">
        <v>0</v>
      </c>
      <c r="J229" s="28">
        <v>0</v>
      </c>
      <c r="K229" s="28">
        <v>2.2167229675611758E-2</v>
      </c>
      <c r="L229" s="29">
        <v>9585</v>
      </c>
      <c r="M229" s="29">
        <v>3375</v>
      </c>
      <c r="N229" s="29">
        <v>0</v>
      </c>
      <c r="O229" s="29">
        <v>893</v>
      </c>
      <c r="P229" s="30">
        <f t="shared" si="3"/>
        <v>12960</v>
      </c>
      <c r="Q229" s="34" t="s">
        <v>329</v>
      </c>
      <c r="R229" s="20"/>
    </row>
    <row r="230" spans="1:18" ht="12.75">
      <c r="A230" s="26">
        <v>436049001</v>
      </c>
      <c r="B230" s="26">
        <v>436</v>
      </c>
      <c r="C230" s="27" t="s">
        <v>138</v>
      </c>
      <c r="D230" s="26">
        <v>49</v>
      </c>
      <c r="E230" s="27" t="s">
        <v>73</v>
      </c>
      <c r="F230" s="26">
        <v>1</v>
      </c>
      <c r="G230" s="27" t="s">
        <v>57</v>
      </c>
      <c r="H230" s="28">
        <v>2</v>
      </c>
      <c r="I230" s="28">
        <v>5.1905024848150086E-2</v>
      </c>
      <c r="J230" s="28">
        <v>0</v>
      </c>
      <c r="K230" s="28">
        <v>1.514366631109354E-2</v>
      </c>
      <c r="L230" s="29">
        <v>9412</v>
      </c>
      <c r="M230" s="29">
        <v>2397</v>
      </c>
      <c r="N230" s="29">
        <v>0</v>
      </c>
      <c r="O230" s="29">
        <v>893</v>
      </c>
      <c r="P230" s="30">
        <f t="shared" si="3"/>
        <v>11809</v>
      </c>
      <c r="Q230" s="34" t="s">
        <v>329</v>
      </c>
      <c r="R230" s="20"/>
    </row>
    <row r="231" spans="1:18" ht="12.75">
      <c r="A231" s="26">
        <v>436049010</v>
      </c>
      <c r="B231" s="26">
        <v>436</v>
      </c>
      <c r="C231" s="27" t="s">
        <v>138</v>
      </c>
      <c r="D231" s="26">
        <v>49</v>
      </c>
      <c r="E231" s="27" t="s">
        <v>73</v>
      </c>
      <c r="F231" s="26">
        <v>10</v>
      </c>
      <c r="G231" s="27" t="s">
        <v>74</v>
      </c>
      <c r="H231" s="28">
        <v>4</v>
      </c>
      <c r="I231" s="28">
        <v>0.10381004969630017</v>
      </c>
      <c r="J231" s="28">
        <v>0</v>
      </c>
      <c r="K231" s="28">
        <v>2.0924960834326298E-3</v>
      </c>
      <c r="L231" s="29">
        <v>10029</v>
      </c>
      <c r="M231" s="29">
        <v>2999</v>
      </c>
      <c r="N231" s="29">
        <v>0</v>
      </c>
      <c r="O231" s="29">
        <v>893</v>
      </c>
      <c r="P231" s="30">
        <f t="shared" si="3"/>
        <v>13028</v>
      </c>
      <c r="Q231" s="34" t="s">
        <v>329</v>
      </c>
      <c r="R231" s="20"/>
    </row>
    <row r="232" spans="1:18" ht="12.75">
      <c r="A232" s="26">
        <v>436049026</v>
      </c>
      <c r="B232" s="26">
        <v>436</v>
      </c>
      <c r="C232" s="27" t="s">
        <v>138</v>
      </c>
      <c r="D232" s="26">
        <v>49</v>
      </c>
      <c r="E232" s="27" t="s">
        <v>73</v>
      </c>
      <c r="F232" s="26">
        <v>26</v>
      </c>
      <c r="G232" s="27" t="s">
        <v>75</v>
      </c>
      <c r="H232" s="28">
        <v>1</v>
      </c>
      <c r="I232" s="28">
        <v>2.5952512424075043E-2</v>
      </c>
      <c r="J232" s="28">
        <v>0</v>
      </c>
      <c r="K232" s="28">
        <v>8.6768797479228792E-4</v>
      </c>
      <c r="L232" s="29">
        <v>9567.4562296734784</v>
      </c>
      <c r="M232" s="29">
        <v>2624</v>
      </c>
      <c r="N232" s="29">
        <v>0</v>
      </c>
      <c r="O232" s="29">
        <v>893</v>
      </c>
      <c r="P232" s="30">
        <f t="shared" si="3"/>
        <v>12191.456229673478</v>
      </c>
      <c r="Q232" s="34" t="s">
        <v>327</v>
      </c>
      <c r="R232" s="20"/>
    </row>
    <row r="233" spans="1:18" ht="12.75">
      <c r="A233" s="26">
        <v>436049035</v>
      </c>
      <c r="B233" s="26">
        <v>436</v>
      </c>
      <c r="C233" s="27" t="s">
        <v>138</v>
      </c>
      <c r="D233" s="26">
        <v>49</v>
      </c>
      <c r="E233" s="27" t="s">
        <v>73</v>
      </c>
      <c r="F233" s="26">
        <v>35</v>
      </c>
      <c r="G233" s="27" t="s">
        <v>11</v>
      </c>
      <c r="H233" s="28">
        <v>111.68027210884354</v>
      </c>
      <c r="I233" s="28">
        <v>2.8983836494288426</v>
      </c>
      <c r="J233" s="28">
        <v>0</v>
      </c>
      <c r="K233" s="28">
        <v>0.1368268691122993</v>
      </c>
      <c r="L233" s="29">
        <v>11843</v>
      </c>
      <c r="M233" s="29">
        <v>3500</v>
      </c>
      <c r="N233" s="29">
        <v>0</v>
      </c>
      <c r="O233" s="29">
        <v>893</v>
      </c>
      <c r="P233" s="30">
        <f t="shared" si="3"/>
        <v>15343</v>
      </c>
      <c r="Q233" s="34" t="s">
        <v>329</v>
      </c>
      <c r="R233" s="20"/>
    </row>
    <row r="234" spans="1:18" ht="12.75">
      <c r="A234" s="26">
        <v>436049044</v>
      </c>
      <c r="B234" s="26">
        <v>436</v>
      </c>
      <c r="C234" s="27" t="s">
        <v>138</v>
      </c>
      <c r="D234" s="26">
        <v>49</v>
      </c>
      <c r="E234" s="27" t="s">
        <v>73</v>
      </c>
      <c r="F234" s="26">
        <v>44</v>
      </c>
      <c r="G234" s="27" t="s">
        <v>12</v>
      </c>
      <c r="H234" s="28">
        <v>4.3367346938775508</v>
      </c>
      <c r="I234" s="28">
        <v>0.11254916102277443</v>
      </c>
      <c r="J234" s="28">
        <v>0</v>
      </c>
      <c r="K234" s="28">
        <v>3.508299626124857E-2</v>
      </c>
      <c r="L234" s="29">
        <v>10336</v>
      </c>
      <c r="M234" s="29">
        <v>681</v>
      </c>
      <c r="N234" s="29">
        <v>0</v>
      </c>
      <c r="O234" s="29">
        <v>893</v>
      </c>
      <c r="P234" s="30">
        <f t="shared" si="3"/>
        <v>11017</v>
      </c>
      <c r="Q234" s="34" t="s">
        <v>329</v>
      </c>
      <c r="R234" s="20"/>
    </row>
    <row r="235" spans="1:18" ht="12.75">
      <c r="A235" s="26">
        <v>436049046</v>
      </c>
      <c r="B235" s="26">
        <v>436</v>
      </c>
      <c r="C235" s="27" t="s">
        <v>138</v>
      </c>
      <c r="D235" s="26">
        <v>49</v>
      </c>
      <c r="E235" s="27" t="s">
        <v>73</v>
      </c>
      <c r="F235" s="26">
        <v>46</v>
      </c>
      <c r="G235" s="27" t="s">
        <v>89</v>
      </c>
      <c r="H235" s="28">
        <v>1.8911564625850339</v>
      </c>
      <c r="I235" s="28">
        <v>4.9080261591107906E-2</v>
      </c>
      <c r="J235" s="28">
        <v>0</v>
      </c>
      <c r="K235" s="28">
        <v>9.3373233871571926E-4</v>
      </c>
      <c r="L235" s="29">
        <v>8488</v>
      </c>
      <c r="M235" s="29">
        <v>6225</v>
      </c>
      <c r="N235" s="29">
        <v>0</v>
      </c>
      <c r="O235" s="29">
        <v>893</v>
      </c>
      <c r="P235" s="30">
        <f t="shared" si="3"/>
        <v>14713</v>
      </c>
      <c r="Q235" s="34" t="s">
        <v>329</v>
      </c>
      <c r="R235" s="20"/>
    </row>
    <row r="236" spans="1:18" ht="12.75">
      <c r="A236" s="26">
        <v>436049049</v>
      </c>
      <c r="B236" s="26">
        <v>436</v>
      </c>
      <c r="C236" s="27" t="s">
        <v>138</v>
      </c>
      <c r="D236" s="26">
        <v>49</v>
      </c>
      <c r="E236" s="27" t="s">
        <v>73</v>
      </c>
      <c r="F236" s="26">
        <v>49</v>
      </c>
      <c r="G236" s="27" t="s">
        <v>73</v>
      </c>
      <c r="H236" s="28">
        <v>150.14285714285714</v>
      </c>
      <c r="I236" s="28">
        <v>3.8965843653861194</v>
      </c>
      <c r="J236" s="28">
        <v>0</v>
      </c>
      <c r="K236" s="28">
        <v>6.5217762946508218E-2</v>
      </c>
      <c r="L236" s="29">
        <v>11814</v>
      </c>
      <c r="M236" s="29">
        <v>14615</v>
      </c>
      <c r="N236" s="29">
        <v>0</v>
      </c>
      <c r="O236" s="29">
        <v>893</v>
      </c>
      <c r="P236" s="30">
        <f t="shared" si="3"/>
        <v>26429</v>
      </c>
      <c r="Q236" s="34" t="s">
        <v>330</v>
      </c>
      <c r="R236" s="20"/>
    </row>
    <row r="237" spans="1:18" ht="12.75">
      <c r="A237" s="26">
        <v>436049057</v>
      </c>
      <c r="B237" s="26">
        <v>436</v>
      </c>
      <c r="C237" s="27" t="s">
        <v>138</v>
      </c>
      <c r="D237" s="26">
        <v>49</v>
      </c>
      <c r="E237" s="27" t="s">
        <v>73</v>
      </c>
      <c r="F237" s="26">
        <v>57</v>
      </c>
      <c r="G237" s="27" t="s">
        <v>13</v>
      </c>
      <c r="H237" s="28">
        <v>5</v>
      </c>
      <c r="I237" s="28">
        <v>0.12976256212037521</v>
      </c>
      <c r="J237" s="28">
        <v>0</v>
      </c>
      <c r="K237" s="28">
        <v>0.11302470517786611</v>
      </c>
      <c r="L237" s="29">
        <v>11755</v>
      </c>
      <c r="M237" s="29">
        <v>619</v>
      </c>
      <c r="N237" s="29">
        <v>0</v>
      </c>
      <c r="O237" s="29">
        <v>893</v>
      </c>
      <c r="P237" s="30">
        <f t="shared" si="3"/>
        <v>12374</v>
      </c>
      <c r="Q237" s="34" t="s">
        <v>330</v>
      </c>
      <c r="R237" s="20"/>
    </row>
    <row r="238" spans="1:18" ht="12.75">
      <c r="A238" s="26">
        <v>436049073</v>
      </c>
      <c r="B238" s="26">
        <v>436</v>
      </c>
      <c r="C238" s="27" t="s">
        <v>138</v>
      </c>
      <c r="D238" s="26">
        <v>49</v>
      </c>
      <c r="E238" s="27" t="s">
        <v>73</v>
      </c>
      <c r="F238" s="26">
        <v>73</v>
      </c>
      <c r="G238" s="27" t="s">
        <v>23</v>
      </c>
      <c r="H238" s="28">
        <v>0.76530612244897955</v>
      </c>
      <c r="I238" s="28">
        <v>1.986161665107784E-2</v>
      </c>
      <c r="J238" s="28">
        <v>0</v>
      </c>
      <c r="K238" s="28">
        <v>4.6915930485589789E-3</v>
      </c>
      <c r="L238" s="29">
        <v>10056.770509068276</v>
      </c>
      <c r="M238" s="29">
        <v>7115</v>
      </c>
      <c r="N238" s="29">
        <v>0</v>
      </c>
      <c r="O238" s="29">
        <v>893</v>
      </c>
      <c r="P238" s="30">
        <f t="shared" si="3"/>
        <v>17171.770509068276</v>
      </c>
      <c r="Q238" s="34" t="s">
        <v>327</v>
      </c>
      <c r="R238" s="20"/>
    </row>
    <row r="239" spans="1:18" ht="12.75">
      <c r="A239" s="26">
        <v>436049093</v>
      </c>
      <c r="B239" s="26">
        <v>436</v>
      </c>
      <c r="C239" s="27" t="s">
        <v>138</v>
      </c>
      <c r="D239" s="26">
        <v>49</v>
      </c>
      <c r="E239" s="27" t="s">
        <v>73</v>
      </c>
      <c r="F239" s="26">
        <v>93</v>
      </c>
      <c r="G239" s="27" t="s">
        <v>14</v>
      </c>
      <c r="H239" s="28">
        <v>10.353741496598641</v>
      </c>
      <c r="I239" s="28">
        <v>0.26870560482613748</v>
      </c>
      <c r="J239" s="28">
        <v>0</v>
      </c>
      <c r="K239" s="28">
        <v>8.8853568064575922E-2</v>
      </c>
      <c r="L239" s="29">
        <v>10263</v>
      </c>
      <c r="M239" s="29">
        <v>310</v>
      </c>
      <c r="N239" s="29">
        <v>0</v>
      </c>
      <c r="O239" s="29">
        <v>893</v>
      </c>
      <c r="P239" s="30">
        <f t="shared" si="3"/>
        <v>10573</v>
      </c>
      <c r="Q239" s="34" t="s">
        <v>330</v>
      </c>
      <c r="R239" s="20"/>
    </row>
    <row r="240" spans="1:18" ht="12.75">
      <c r="A240" s="26">
        <v>436049133</v>
      </c>
      <c r="B240" s="26">
        <v>436</v>
      </c>
      <c r="C240" s="27" t="s">
        <v>138</v>
      </c>
      <c r="D240" s="26">
        <v>49</v>
      </c>
      <c r="E240" s="27" t="s">
        <v>73</v>
      </c>
      <c r="F240" s="26">
        <v>133</v>
      </c>
      <c r="G240" s="27" t="s">
        <v>59</v>
      </c>
      <c r="H240" s="28">
        <v>1</v>
      </c>
      <c r="I240" s="28">
        <v>2.5952512424075043E-2</v>
      </c>
      <c r="J240" s="28">
        <v>0</v>
      </c>
      <c r="K240" s="28">
        <v>2.0069374734396603E-2</v>
      </c>
      <c r="L240" s="29">
        <v>8488</v>
      </c>
      <c r="M240" s="29">
        <v>2259</v>
      </c>
      <c r="N240" s="29">
        <v>0</v>
      </c>
      <c r="O240" s="29">
        <v>893</v>
      </c>
      <c r="P240" s="30">
        <f t="shared" si="3"/>
        <v>10747</v>
      </c>
      <c r="Q240" s="34" t="s">
        <v>331</v>
      </c>
      <c r="R240" s="20"/>
    </row>
    <row r="241" spans="1:18" ht="12.75">
      <c r="A241" s="26">
        <v>436049149</v>
      </c>
      <c r="B241" s="26">
        <v>436</v>
      </c>
      <c r="C241" s="27" t="s">
        <v>138</v>
      </c>
      <c r="D241" s="26">
        <v>49</v>
      </c>
      <c r="E241" s="27" t="s">
        <v>73</v>
      </c>
      <c r="F241" s="26">
        <v>149</v>
      </c>
      <c r="G241" s="27" t="s">
        <v>77</v>
      </c>
      <c r="H241" s="28">
        <v>2</v>
      </c>
      <c r="I241" s="28">
        <v>5.1905024848150086E-2</v>
      </c>
      <c r="J241" s="28">
        <v>0</v>
      </c>
      <c r="K241" s="28">
        <v>0.100663867998236</v>
      </c>
      <c r="L241" s="29">
        <v>9720</v>
      </c>
      <c r="M241" s="29">
        <v>56</v>
      </c>
      <c r="N241" s="29">
        <v>0</v>
      </c>
      <c r="O241" s="29">
        <v>893</v>
      </c>
      <c r="P241" s="30">
        <f t="shared" si="3"/>
        <v>9776</v>
      </c>
      <c r="Q241" s="34" t="s">
        <v>329</v>
      </c>
      <c r="R241" s="20"/>
    </row>
    <row r="242" spans="1:18" ht="12.75">
      <c r="A242" s="26">
        <v>436049165</v>
      </c>
      <c r="B242" s="26">
        <v>436</v>
      </c>
      <c r="C242" s="27" t="s">
        <v>138</v>
      </c>
      <c r="D242" s="26">
        <v>49</v>
      </c>
      <c r="E242" s="27" t="s">
        <v>73</v>
      </c>
      <c r="F242" s="26">
        <v>165</v>
      </c>
      <c r="G242" s="27" t="s">
        <v>17</v>
      </c>
      <c r="H242" s="28">
        <v>27</v>
      </c>
      <c r="I242" s="28">
        <v>0.70071783545002608</v>
      </c>
      <c r="J242" s="28">
        <v>0</v>
      </c>
      <c r="K242" s="28">
        <v>0.110669012758344</v>
      </c>
      <c r="L242" s="29">
        <v>10885</v>
      </c>
      <c r="M242" s="29">
        <v>602</v>
      </c>
      <c r="N242" s="29">
        <v>0</v>
      </c>
      <c r="O242" s="29">
        <v>893</v>
      </c>
      <c r="P242" s="30">
        <f t="shared" si="3"/>
        <v>11487</v>
      </c>
      <c r="Q242" s="34" t="s">
        <v>329</v>
      </c>
      <c r="R242" s="20"/>
    </row>
    <row r="243" spans="1:18" ht="12.75">
      <c r="A243" s="26">
        <v>436049176</v>
      </c>
      <c r="B243" s="26">
        <v>436</v>
      </c>
      <c r="C243" s="27" t="s">
        <v>138</v>
      </c>
      <c r="D243" s="26">
        <v>49</v>
      </c>
      <c r="E243" s="27" t="s">
        <v>73</v>
      </c>
      <c r="F243" s="26">
        <v>176</v>
      </c>
      <c r="G243" s="27" t="s">
        <v>78</v>
      </c>
      <c r="H243" s="28">
        <v>15</v>
      </c>
      <c r="I243" s="28">
        <v>0.3892876863611256</v>
      </c>
      <c r="J243" s="28">
        <v>0</v>
      </c>
      <c r="K243" s="28">
        <v>6.1214575721167293E-2</v>
      </c>
      <c r="L243" s="29">
        <v>11383</v>
      </c>
      <c r="M243" s="29">
        <v>3707</v>
      </c>
      <c r="N243" s="29">
        <v>0</v>
      </c>
      <c r="O243" s="29">
        <v>893</v>
      </c>
      <c r="P243" s="30">
        <f t="shared" si="3"/>
        <v>15090</v>
      </c>
      <c r="Q243" s="34" t="s">
        <v>329</v>
      </c>
      <c r="R243" s="20"/>
    </row>
    <row r="244" spans="1:18" ht="12.75">
      <c r="A244" s="26">
        <v>436049199</v>
      </c>
      <c r="B244" s="26">
        <v>436</v>
      </c>
      <c r="C244" s="27" t="s">
        <v>138</v>
      </c>
      <c r="D244" s="26">
        <v>49</v>
      </c>
      <c r="E244" s="27" t="s">
        <v>73</v>
      </c>
      <c r="F244" s="26">
        <v>199</v>
      </c>
      <c r="G244" s="27" t="s">
        <v>139</v>
      </c>
      <c r="H244" s="28">
        <v>0.6428571428571429</v>
      </c>
      <c r="I244" s="28">
        <v>1.6683757986905384E-2</v>
      </c>
      <c r="J244" s="28">
        <v>0</v>
      </c>
      <c r="K244" s="28">
        <v>2.9279405317728829E-4</v>
      </c>
      <c r="L244" s="29">
        <v>9652.295432282388</v>
      </c>
      <c r="M244" s="29">
        <v>5943</v>
      </c>
      <c r="N244" s="29">
        <v>0</v>
      </c>
      <c r="O244" s="29">
        <v>893</v>
      </c>
      <c r="P244" s="30">
        <f t="shared" si="3"/>
        <v>15595.295432282388</v>
      </c>
      <c r="Q244" s="34" t="s">
        <v>327</v>
      </c>
      <c r="R244" s="20"/>
    </row>
    <row r="245" spans="1:18" ht="12.75">
      <c r="A245" s="26">
        <v>436049201</v>
      </c>
      <c r="B245" s="26">
        <v>436</v>
      </c>
      <c r="C245" s="27" t="s">
        <v>138</v>
      </c>
      <c r="D245" s="26">
        <v>49</v>
      </c>
      <c r="E245" s="27" t="s">
        <v>73</v>
      </c>
      <c r="F245" s="26">
        <v>201</v>
      </c>
      <c r="G245" s="27" t="s">
        <v>9</v>
      </c>
      <c r="H245" s="28">
        <v>1</v>
      </c>
      <c r="I245" s="28">
        <v>2.5952512424075043E-2</v>
      </c>
      <c r="J245" s="28">
        <v>0</v>
      </c>
      <c r="K245" s="28">
        <v>7.0588512130873998E-2</v>
      </c>
      <c r="L245" s="29">
        <v>11711.672871037199</v>
      </c>
      <c r="M245" s="29">
        <v>166</v>
      </c>
      <c r="N245" s="29">
        <v>0</v>
      </c>
      <c r="O245" s="29">
        <v>893</v>
      </c>
      <c r="P245" s="30">
        <f t="shared" si="3"/>
        <v>11877.672871037199</v>
      </c>
      <c r="Q245" s="34" t="s">
        <v>327</v>
      </c>
      <c r="R245" s="20"/>
    </row>
    <row r="246" spans="1:18" ht="12.75">
      <c r="A246" s="26">
        <v>436049229</v>
      </c>
      <c r="B246" s="26">
        <v>436</v>
      </c>
      <c r="C246" s="27" t="s">
        <v>138</v>
      </c>
      <c r="D246" s="26">
        <v>49</v>
      </c>
      <c r="E246" s="27" t="s">
        <v>73</v>
      </c>
      <c r="F246" s="26">
        <v>229</v>
      </c>
      <c r="G246" s="27" t="s">
        <v>97</v>
      </c>
      <c r="H246" s="28">
        <v>1</v>
      </c>
      <c r="I246" s="28">
        <v>2.5952512424075043E-2</v>
      </c>
      <c r="J246" s="28">
        <v>0</v>
      </c>
      <c r="K246" s="28">
        <v>8.3791409623121711E-3</v>
      </c>
      <c r="L246" s="29">
        <v>10336</v>
      </c>
      <c r="M246" s="29">
        <v>978</v>
      </c>
      <c r="N246" s="29">
        <v>0</v>
      </c>
      <c r="O246" s="29">
        <v>893</v>
      </c>
      <c r="P246" s="30">
        <f t="shared" si="3"/>
        <v>11314</v>
      </c>
      <c r="Q246" s="34" t="s">
        <v>329</v>
      </c>
      <c r="R246" s="20"/>
    </row>
    <row r="247" spans="1:18" ht="12.75">
      <c r="A247" s="26">
        <v>436049244</v>
      </c>
      <c r="B247" s="26">
        <v>436</v>
      </c>
      <c r="C247" s="27" t="s">
        <v>138</v>
      </c>
      <c r="D247" s="26">
        <v>49</v>
      </c>
      <c r="E247" s="27" t="s">
        <v>73</v>
      </c>
      <c r="F247" s="26">
        <v>244</v>
      </c>
      <c r="G247" s="27" t="s">
        <v>27</v>
      </c>
      <c r="H247" s="28">
        <v>8</v>
      </c>
      <c r="I247" s="28">
        <v>0.20762009939260032</v>
      </c>
      <c r="J247" s="28">
        <v>0</v>
      </c>
      <c r="K247" s="28">
        <v>8.3212977578071862E-2</v>
      </c>
      <c r="L247" s="29">
        <v>10841</v>
      </c>
      <c r="M247" s="29">
        <v>3702</v>
      </c>
      <c r="N247" s="29">
        <v>0</v>
      </c>
      <c r="O247" s="29">
        <v>893</v>
      </c>
      <c r="P247" s="30">
        <f t="shared" si="3"/>
        <v>14543</v>
      </c>
      <c r="Q247" s="34" t="s">
        <v>330</v>
      </c>
      <c r="R247" s="20"/>
    </row>
    <row r="248" spans="1:18" ht="12.75">
      <c r="A248" s="26">
        <v>436049248</v>
      </c>
      <c r="B248" s="26">
        <v>436</v>
      </c>
      <c r="C248" s="27" t="s">
        <v>138</v>
      </c>
      <c r="D248" s="26">
        <v>49</v>
      </c>
      <c r="E248" s="27" t="s">
        <v>73</v>
      </c>
      <c r="F248" s="26">
        <v>248</v>
      </c>
      <c r="G248" s="27" t="s">
        <v>18</v>
      </c>
      <c r="H248" s="28">
        <v>5.0204081632653059</v>
      </c>
      <c r="I248" s="28">
        <v>0.1302922052310706</v>
      </c>
      <c r="J248" s="28">
        <v>0</v>
      </c>
      <c r="K248" s="28">
        <v>3.3291913917540467E-2</v>
      </c>
      <c r="L248" s="29">
        <v>11213</v>
      </c>
      <c r="M248" s="29">
        <v>1216</v>
      </c>
      <c r="N248" s="29">
        <v>0</v>
      </c>
      <c r="O248" s="29">
        <v>893</v>
      </c>
      <c r="P248" s="30">
        <f t="shared" si="3"/>
        <v>12429</v>
      </c>
      <c r="Q248" s="34" t="s">
        <v>331</v>
      </c>
      <c r="R248" s="20"/>
    </row>
    <row r="249" spans="1:18" ht="12.75">
      <c r="A249" s="26">
        <v>436049258</v>
      </c>
      <c r="B249" s="26">
        <v>436</v>
      </c>
      <c r="C249" s="27" t="s">
        <v>138</v>
      </c>
      <c r="D249" s="26">
        <v>49</v>
      </c>
      <c r="E249" s="27" t="s">
        <v>73</v>
      </c>
      <c r="F249" s="26">
        <v>258</v>
      </c>
      <c r="G249" s="27" t="s">
        <v>98</v>
      </c>
      <c r="H249" s="28">
        <v>1</v>
      </c>
      <c r="I249" s="28">
        <v>2.5952512424075043E-2</v>
      </c>
      <c r="J249" s="28">
        <v>0</v>
      </c>
      <c r="K249" s="28">
        <v>8.1242126894535818E-2</v>
      </c>
      <c r="L249" s="29">
        <v>10336</v>
      </c>
      <c r="M249" s="29">
        <v>4045</v>
      </c>
      <c r="N249" s="29">
        <v>0</v>
      </c>
      <c r="O249" s="29">
        <v>893</v>
      </c>
      <c r="P249" s="30">
        <f t="shared" si="3"/>
        <v>14381</v>
      </c>
      <c r="Q249" s="34" t="s">
        <v>329</v>
      </c>
      <c r="R249" s="20"/>
    </row>
    <row r="250" spans="1:18" ht="12.75">
      <c r="A250" s="26">
        <v>436049262</v>
      </c>
      <c r="B250" s="26">
        <v>436</v>
      </c>
      <c r="C250" s="27" t="s">
        <v>138</v>
      </c>
      <c r="D250" s="26">
        <v>49</v>
      </c>
      <c r="E250" s="27" t="s">
        <v>73</v>
      </c>
      <c r="F250" s="26">
        <v>262</v>
      </c>
      <c r="G250" s="27" t="s">
        <v>19</v>
      </c>
      <c r="H250" s="28">
        <v>2</v>
      </c>
      <c r="I250" s="28">
        <v>5.1905024848150086E-2</v>
      </c>
      <c r="J250" s="28">
        <v>0</v>
      </c>
      <c r="K250" s="28">
        <v>5.0483730637333184E-2</v>
      </c>
      <c r="L250" s="29">
        <v>11656</v>
      </c>
      <c r="M250" s="29">
        <v>4342</v>
      </c>
      <c r="N250" s="29">
        <v>0</v>
      </c>
      <c r="O250" s="29">
        <v>893</v>
      </c>
      <c r="P250" s="30">
        <f t="shared" si="3"/>
        <v>15998</v>
      </c>
      <c r="Q250" s="34" t="s">
        <v>329</v>
      </c>
      <c r="R250" s="20"/>
    </row>
    <row r="251" spans="1:18" ht="12.75">
      <c r="A251" s="26">
        <v>436049274</v>
      </c>
      <c r="B251" s="26">
        <v>436</v>
      </c>
      <c r="C251" s="27" t="s">
        <v>138</v>
      </c>
      <c r="D251" s="26">
        <v>49</v>
      </c>
      <c r="E251" s="27" t="s">
        <v>73</v>
      </c>
      <c r="F251" s="26">
        <v>274</v>
      </c>
      <c r="G251" s="27" t="s">
        <v>60</v>
      </c>
      <c r="H251" s="28">
        <v>4</v>
      </c>
      <c r="I251" s="28">
        <v>0.10381004969630017</v>
      </c>
      <c r="J251" s="28">
        <v>0</v>
      </c>
      <c r="K251" s="28">
        <v>8.3406488290508909E-2</v>
      </c>
      <c r="L251" s="29">
        <v>9588</v>
      </c>
      <c r="M251" s="29">
        <v>4409</v>
      </c>
      <c r="N251" s="29">
        <v>0</v>
      </c>
      <c r="O251" s="29">
        <v>893</v>
      </c>
      <c r="P251" s="30">
        <f t="shared" si="3"/>
        <v>13997</v>
      </c>
      <c r="Q251" s="34" t="s">
        <v>329</v>
      </c>
      <c r="R251" s="20"/>
    </row>
    <row r="252" spans="1:18" ht="12.75">
      <c r="A252" s="26">
        <v>436049284</v>
      </c>
      <c r="B252" s="26">
        <v>436</v>
      </c>
      <c r="C252" s="27" t="s">
        <v>138</v>
      </c>
      <c r="D252" s="26">
        <v>49</v>
      </c>
      <c r="E252" s="27" t="s">
        <v>73</v>
      </c>
      <c r="F252" s="26">
        <v>284</v>
      </c>
      <c r="G252" s="27" t="s">
        <v>140</v>
      </c>
      <c r="H252" s="28">
        <v>2</v>
      </c>
      <c r="I252" s="28">
        <v>5.1905024848150086E-2</v>
      </c>
      <c r="J252" s="28">
        <v>0</v>
      </c>
      <c r="K252" s="28">
        <v>2.6135655929529555E-2</v>
      </c>
      <c r="L252" s="29">
        <v>10336</v>
      </c>
      <c r="M252" s="29">
        <v>3340</v>
      </c>
      <c r="N252" s="29">
        <v>0</v>
      </c>
      <c r="O252" s="29">
        <v>893</v>
      </c>
      <c r="P252" s="30">
        <f t="shared" si="3"/>
        <v>13676</v>
      </c>
      <c r="Q252" s="34" t="s">
        <v>331</v>
      </c>
      <c r="R252" s="20"/>
    </row>
    <row r="253" spans="1:18" ht="12.75">
      <c r="A253" s="26">
        <v>436049285</v>
      </c>
      <c r="B253" s="26">
        <v>436</v>
      </c>
      <c r="C253" s="27" t="s">
        <v>138</v>
      </c>
      <c r="D253" s="26">
        <v>49</v>
      </c>
      <c r="E253" s="27" t="s">
        <v>73</v>
      </c>
      <c r="F253" s="26">
        <v>285</v>
      </c>
      <c r="G253" s="27" t="s">
        <v>28</v>
      </c>
      <c r="H253" s="28">
        <v>1</v>
      </c>
      <c r="I253" s="28">
        <v>2.5952512424075043E-2</v>
      </c>
      <c r="J253" s="28">
        <v>0</v>
      </c>
      <c r="K253" s="28">
        <v>2.1944644766553539E-2</v>
      </c>
      <c r="L253" s="29">
        <v>10336</v>
      </c>
      <c r="M253" s="29">
        <v>3072</v>
      </c>
      <c r="N253" s="29">
        <v>0</v>
      </c>
      <c r="O253" s="29">
        <v>893</v>
      </c>
      <c r="P253" s="30">
        <f t="shared" si="3"/>
        <v>13408</v>
      </c>
      <c r="Q253" s="34" t="s">
        <v>329</v>
      </c>
      <c r="R253" s="20"/>
    </row>
    <row r="254" spans="1:18" ht="12.75">
      <c r="A254" s="26">
        <v>436049308</v>
      </c>
      <c r="B254" s="26">
        <v>436</v>
      </c>
      <c r="C254" s="27" t="s">
        <v>138</v>
      </c>
      <c r="D254" s="26">
        <v>49</v>
      </c>
      <c r="E254" s="27" t="s">
        <v>73</v>
      </c>
      <c r="F254" s="26">
        <v>308</v>
      </c>
      <c r="G254" s="27" t="s">
        <v>20</v>
      </c>
      <c r="H254" s="28">
        <v>4</v>
      </c>
      <c r="I254" s="28">
        <v>0.10381004969630017</v>
      </c>
      <c r="J254" s="28">
        <v>0</v>
      </c>
      <c r="K254" s="28">
        <v>2.8412288374803905E-3</v>
      </c>
      <c r="L254" s="29">
        <v>10352</v>
      </c>
      <c r="M254" s="29">
        <v>6118</v>
      </c>
      <c r="N254" s="29">
        <v>0</v>
      </c>
      <c r="O254" s="29">
        <v>893</v>
      </c>
      <c r="P254" s="30">
        <f t="shared" si="3"/>
        <v>16470</v>
      </c>
      <c r="Q254" s="34" t="s">
        <v>331</v>
      </c>
      <c r="R254" s="20"/>
    </row>
    <row r="255" spans="1:18" ht="12.75">
      <c r="A255" s="26">
        <v>436049336</v>
      </c>
      <c r="B255" s="26">
        <v>436</v>
      </c>
      <c r="C255" s="27" t="s">
        <v>138</v>
      </c>
      <c r="D255" s="26">
        <v>49</v>
      </c>
      <c r="E255" s="27" t="s">
        <v>73</v>
      </c>
      <c r="F255" s="26">
        <v>336</v>
      </c>
      <c r="G255" s="27" t="s">
        <v>30</v>
      </c>
      <c r="H255" s="28">
        <v>1.7585034013605441</v>
      </c>
      <c r="I255" s="28">
        <v>4.5637581371587743E-2</v>
      </c>
      <c r="J255" s="28">
        <v>0</v>
      </c>
      <c r="K255" s="28">
        <v>2.363178820724934E-2</v>
      </c>
      <c r="L255" s="29">
        <v>10759.162975676727</v>
      </c>
      <c r="M255" s="29">
        <v>1435</v>
      </c>
      <c r="N255" s="29">
        <v>0</v>
      </c>
      <c r="O255" s="29">
        <v>893</v>
      </c>
      <c r="P255" s="30">
        <f t="shared" si="3"/>
        <v>12194.162975676727</v>
      </c>
      <c r="Q255" s="34" t="s">
        <v>327</v>
      </c>
      <c r="R255" s="20"/>
    </row>
    <row r="256" spans="1:18" ht="12.75">
      <c r="A256" s="26">
        <v>436049346</v>
      </c>
      <c r="B256" s="26">
        <v>436</v>
      </c>
      <c r="C256" s="27" t="s">
        <v>138</v>
      </c>
      <c r="D256" s="26">
        <v>49</v>
      </c>
      <c r="E256" s="27" t="s">
        <v>73</v>
      </c>
      <c r="F256" s="26">
        <v>346</v>
      </c>
      <c r="G256" s="27" t="s">
        <v>21</v>
      </c>
      <c r="H256" s="28">
        <v>1</v>
      </c>
      <c r="I256" s="28">
        <v>2.5952512424075043E-2</v>
      </c>
      <c r="J256" s="28">
        <v>0</v>
      </c>
      <c r="K256" s="28">
        <v>8.4293713987069908E-3</v>
      </c>
      <c r="L256" s="29">
        <v>10336</v>
      </c>
      <c r="M256" s="29">
        <v>2014</v>
      </c>
      <c r="N256" s="29">
        <v>0</v>
      </c>
      <c r="O256" s="29">
        <v>893</v>
      </c>
      <c r="P256" s="30">
        <f t="shared" si="3"/>
        <v>12350</v>
      </c>
      <c r="Q256" s="34" t="s">
        <v>329</v>
      </c>
      <c r="R256" s="20"/>
    </row>
    <row r="257" spans="1:18" ht="12.75">
      <c r="A257" s="26">
        <v>436049730</v>
      </c>
      <c r="B257" s="26">
        <v>436</v>
      </c>
      <c r="C257" s="27" t="s">
        <v>138</v>
      </c>
      <c r="D257" s="26">
        <v>49</v>
      </c>
      <c r="E257" s="27" t="s">
        <v>73</v>
      </c>
      <c r="F257" s="26">
        <v>730</v>
      </c>
      <c r="G257" s="27" t="s">
        <v>118</v>
      </c>
      <c r="H257" s="28">
        <v>1</v>
      </c>
      <c r="I257" s="28">
        <v>2.5952512424075043E-2</v>
      </c>
      <c r="J257" s="28">
        <v>0</v>
      </c>
      <c r="K257" s="28">
        <v>1.321103459152639E-2</v>
      </c>
      <c r="L257" s="29">
        <v>10161.983427041499</v>
      </c>
      <c r="M257" s="29">
        <v>3040</v>
      </c>
      <c r="N257" s="29">
        <v>0</v>
      </c>
      <c r="O257" s="29">
        <v>893</v>
      </c>
      <c r="P257" s="30">
        <f t="shared" si="3"/>
        <v>13201.983427041499</v>
      </c>
      <c r="Q257" s="34" t="s">
        <v>327</v>
      </c>
      <c r="R257" s="20"/>
    </row>
    <row r="258" spans="1:18" ht="12.75">
      <c r="A258" s="26">
        <v>437035035</v>
      </c>
      <c r="B258" s="26">
        <v>437</v>
      </c>
      <c r="C258" s="27" t="s">
        <v>141</v>
      </c>
      <c r="D258" s="26">
        <v>35</v>
      </c>
      <c r="E258" s="27" t="s">
        <v>11</v>
      </c>
      <c r="F258" s="26">
        <v>35</v>
      </c>
      <c r="G258" s="27" t="s">
        <v>11</v>
      </c>
      <c r="H258" s="28">
        <v>271.44850498338877</v>
      </c>
      <c r="I258" s="28">
        <v>0</v>
      </c>
      <c r="J258" s="28">
        <v>174.22259136212625</v>
      </c>
      <c r="K258" s="28">
        <v>0.1368268691122993</v>
      </c>
      <c r="L258" s="29">
        <v>12937</v>
      </c>
      <c r="M258" s="29">
        <v>3823</v>
      </c>
      <c r="N258" s="29">
        <v>568.14090764448133</v>
      </c>
      <c r="O258" s="29">
        <v>893</v>
      </c>
      <c r="P258" s="30">
        <f t="shared" si="3"/>
        <v>17328.14090764448</v>
      </c>
      <c r="Q258" s="34" t="s">
        <v>329</v>
      </c>
      <c r="R258" s="20"/>
    </row>
    <row r="259" spans="1:18" ht="12.75">
      <c r="A259" s="26">
        <v>437035044</v>
      </c>
      <c r="B259" s="26">
        <v>437</v>
      </c>
      <c r="C259" s="27" t="s">
        <v>141</v>
      </c>
      <c r="D259" s="26">
        <v>35</v>
      </c>
      <c r="E259" s="27" t="s">
        <v>11</v>
      </c>
      <c r="F259" s="26">
        <v>44</v>
      </c>
      <c r="G259" s="27" t="s">
        <v>12</v>
      </c>
      <c r="H259" s="28">
        <v>2.2691029900332227</v>
      </c>
      <c r="I259" s="28">
        <v>0</v>
      </c>
      <c r="J259" s="28">
        <v>0</v>
      </c>
      <c r="K259" s="28">
        <v>3.508299626124857E-2</v>
      </c>
      <c r="L259" s="29">
        <v>11482.020734977934</v>
      </c>
      <c r="M259" s="29">
        <v>756</v>
      </c>
      <c r="N259" s="29">
        <v>0</v>
      </c>
      <c r="O259" s="29">
        <v>893</v>
      </c>
      <c r="P259" s="30">
        <f t="shared" si="3"/>
        <v>12238.020734977934</v>
      </c>
      <c r="Q259" s="34" t="s">
        <v>327</v>
      </c>
      <c r="R259" s="20"/>
    </row>
    <row r="260" spans="1:18" ht="12.75">
      <c r="A260" s="26">
        <v>437035100</v>
      </c>
      <c r="B260" s="26">
        <v>437</v>
      </c>
      <c r="C260" s="27" t="s">
        <v>141</v>
      </c>
      <c r="D260" s="26">
        <v>35</v>
      </c>
      <c r="E260" s="27" t="s">
        <v>11</v>
      </c>
      <c r="F260" s="26">
        <v>100</v>
      </c>
      <c r="G260" s="27" t="s">
        <v>58</v>
      </c>
      <c r="H260" s="28">
        <v>2</v>
      </c>
      <c r="I260" s="28">
        <v>0</v>
      </c>
      <c r="J260" s="28">
        <v>0</v>
      </c>
      <c r="K260" s="28">
        <v>3.1811379021214892E-2</v>
      </c>
      <c r="L260" s="29">
        <v>14635</v>
      </c>
      <c r="M260" s="29">
        <v>7235</v>
      </c>
      <c r="N260" s="29">
        <v>0</v>
      </c>
      <c r="O260" s="29">
        <v>893</v>
      </c>
      <c r="P260" s="30">
        <f t="shared" si="3"/>
        <v>21870</v>
      </c>
      <c r="Q260" s="34" t="s">
        <v>330</v>
      </c>
      <c r="R260" s="20"/>
    </row>
    <row r="261" spans="1:18" ht="12.75">
      <c r="A261" s="26">
        <v>437035163</v>
      </c>
      <c r="B261" s="26">
        <v>437</v>
      </c>
      <c r="C261" s="27" t="s">
        <v>141</v>
      </c>
      <c r="D261" s="26">
        <v>35</v>
      </c>
      <c r="E261" s="27" t="s">
        <v>11</v>
      </c>
      <c r="F261" s="26">
        <v>163</v>
      </c>
      <c r="G261" s="27" t="s">
        <v>16</v>
      </c>
      <c r="H261" s="28">
        <v>1</v>
      </c>
      <c r="I261" s="28">
        <v>0</v>
      </c>
      <c r="J261" s="28">
        <v>0</v>
      </c>
      <c r="K261" s="28">
        <v>8.2937092743960869E-2</v>
      </c>
      <c r="L261" s="29">
        <v>11672.989280811515</v>
      </c>
      <c r="M261" s="29">
        <v>228</v>
      </c>
      <c r="N261" s="29">
        <v>0</v>
      </c>
      <c r="O261" s="29">
        <v>893</v>
      </c>
      <c r="P261" s="30">
        <f t="shared" si="3"/>
        <v>11900.989280811515</v>
      </c>
      <c r="Q261" s="34" t="s">
        <v>327</v>
      </c>
      <c r="R261" s="20"/>
    </row>
    <row r="262" spans="1:18" ht="12.75">
      <c r="A262" s="26">
        <v>437035244</v>
      </c>
      <c r="B262" s="26">
        <v>437</v>
      </c>
      <c r="C262" s="27" t="s">
        <v>141</v>
      </c>
      <c r="D262" s="26">
        <v>35</v>
      </c>
      <c r="E262" s="27" t="s">
        <v>11</v>
      </c>
      <c r="F262" s="26">
        <v>244</v>
      </c>
      <c r="G262" s="27" t="s">
        <v>27</v>
      </c>
      <c r="H262" s="28">
        <v>1.7807308970099667</v>
      </c>
      <c r="I262" s="28">
        <v>0</v>
      </c>
      <c r="J262" s="28">
        <v>0</v>
      </c>
      <c r="K262" s="28">
        <v>8.3212977578071862E-2</v>
      </c>
      <c r="L262" s="29">
        <v>12421</v>
      </c>
      <c r="M262" s="29">
        <v>4242</v>
      </c>
      <c r="N262" s="29">
        <v>0</v>
      </c>
      <c r="O262" s="29">
        <v>893</v>
      </c>
      <c r="P262" s="30">
        <f t="shared" si="3"/>
        <v>16663</v>
      </c>
      <c r="Q262" s="34" t="s">
        <v>330</v>
      </c>
      <c r="R262" s="20"/>
    </row>
    <row r="263" spans="1:18" ht="12.75">
      <c r="A263" s="26">
        <v>438035035</v>
      </c>
      <c r="B263" s="26">
        <v>438</v>
      </c>
      <c r="C263" s="27" t="s">
        <v>142</v>
      </c>
      <c r="D263" s="26">
        <v>35</v>
      </c>
      <c r="E263" s="27" t="s">
        <v>11</v>
      </c>
      <c r="F263" s="26">
        <v>35</v>
      </c>
      <c r="G263" s="27" t="s">
        <v>11</v>
      </c>
      <c r="H263" s="28">
        <v>342.87331496769156</v>
      </c>
      <c r="I263" s="28">
        <v>11.912729481933409</v>
      </c>
      <c r="J263" s="28">
        <v>112.65524284497019</v>
      </c>
      <c r="K263" s="28">
        <v>0.1368268691122993</v>
      </c>
      <c r="L263" s="29">
        <v>11954</v>
      </c>
      <c r="M263" s="29">
        <v>3532</v>
      </c>
      <c r="N263" s="29">
        <v>120.58389555307294</v>
      </c>
      <c r="O263" s="29">
        <v>893</v>
      </c>
      <c r="P263" s="30">
        <f t="shared" si="3"/>
        <v>15606.583895553073</v>
      </c>
      <c r="Q263" s="34" t="s">
        <v>329</v>
      </c>
      <c r="R263" s="20"/>
    </row>
    <row r="264" spans="1:18" ht="12.75">
      <c r="A264" s="26">
        <v>438035057</v>
      </c>
      <c r="B264" s="26">
        <v>438</v>
      </c>
      <c r="C264" s="27" t="s">
        <v>142</v>
      </c>
      <c r="D264" s="26">
        <v>35</v>
      </c>
      <c r="E264" s="27" t="s">
        <v>11</v>
      </c>
      <c r="F264" s="26">
        <v>57</v>
      </c>
      <c r="G264" s="27" t="s">
        <v>13</v>
      </c>
      <c r="H264" s="28">
        <v>2.5570934256055362</v>
      </c>
      <c r="I264" s="28">
        <v>8.8843199250252067E-2</v>
      </c>
      <c r="J264" s="28">
        <v>0</v>
      </c>
      <c r="K264" s="28">
        <v>0.11302470517786611</v>
      </c>
      <c r="L264" s="29">
        <v>11886.161300332486</v>
      </c>
      <c r="M264" s="29">
        <v>626</v>
      </c>
      <c r="N264" s="29">
        <v>0</v>
      </c>
      <c r="O264" s="29">
        <v>893</v>
      </c>
      <c r="P264" s="30">
        <f t="shared" si="3"/>
        <v>12512.161300332486</v>
      </c>
      <c r="Q264" s="34" t="s">
        <v>327</v>
      </c>
      <c r="R264" s="20"/>
    </row>
    <row r="265" spans="1:18" ht="12.75">
      <c r="A265" s="26">
        <v>438035093</v>
      </c>
      <c r="B265" s="26">
        <v>438</v>
      </c>
      <c r="C265" s="27" t="s">
        <v>142</v>
      </c>
      <c r="D265" s="26">
        <v>35</v>
      </c>
      <c r="E265" s="27" t="s">
        <v>11</v>
      </c>
      <c r="F265" s="26">
        <v>93</v>
      </c>
      <c r="G265" s="27" t="s">
        <v>14</v>
      </c>
      <c r="H265" s="28">
        <v>0.18339100346020762</v>
      </c>
      <c r="I265" s="28">
        <v>6.371704411723085E-3</v>
      </c>
      <c r="J265" s="28">
        <v>0</v>
      </c>
      <c r="K265" s="28">
        <v>8.8853568064575922E-2</v>
      </c>
      <c r="L265" s="29">
        <v>11601.93909663267</v>
      </c>
      <c r="M265" s="29">
        <v>350</v>
      </c>
      <c r="N265" s="29">
        <v>0</v>
      </c>
      <c r="O265" s="29">
        <v>893</v>
      </c>
      <c r="P265" s="30">
        <f t="shared" si="3"/>
        <v>11951.93909663267</v>
      </c>
      <c r="Q265" s="34" t="s">
        <v>327</v>
      </c>
      <c r="R265" s="20"/>
    </row>
    <row r="266" spans="1:18" ht="12.75">
      <c r="A266" s="26">
        <v>438035220</v>
      </c>
      <c r="B266" s="26">
        <v>438</v>
      </c>
      <c r="C266" s="27" t="s">
        <v>142</v>
      </c>
      <c r="D266" s="26">
        <v>35</v>
      </c>
      <c r="E266" s="27" t="s">
        <v>11</v>
      </c>
      <c r="F266" s="26">
        <v>220</v>
      </c>
      <c r="G266" s="27" t="s">
        <v>26</v>
      </c>
      <c r="H266" s="28">
        <v>2</v>
      </c>
      <c r="I266" s="28">
        <v>6.9487644339168736E-2</v>
      </c>
      <c r="J266" s="28">
        <v>0</v>
      </c>
      <c r="K266" s="28">
        <v>9.6584491615976133E-3</v>
      </c>
      <c r="L266" s="29">
        <v>10979</v>
      </c>
      <c r="M266" s="29">
        <v>3908</v>
      </c>
      <c r="N266" s="29">
        <v>0</v>
      </c>
      <c r="O266" s="29">
        <v>893</v>
      </c>
      <c r="P266" s="30">
        <f t="shared" si="3"/>
        <v>14887</v>
      </c>
      <c r="Q266" s="34" t="s">
        <v>329</v>
      </c>
      <c r="R266" s="20"/>
    </row>
    <row r="267" spans="1:18" ht="12.75">
      <c r="A267" s="26">
        <v>438035244</v>
      </c>
      <c r="B267" s="26">
        <v>438</v>
      </c>
      <c r="C267" s="27" t="s">
        <v>142</v>
      </c>
      <c r="D267" s="26">
        <v>35</v>
      </c>
      <c r="E267" s="27" t="s">
        <v>11</v>
      </c>
      <c r="F267" s="26">
        <v>244</v>
      </c>
      <c r="G267" s="27" t="s">
        <v>27</v>
      </c>
      <c r="H267" s="28">
        <v>7.8042704626334523</v>
      </c>
      <c r="I267" s="28">
        <v>0.27115018511707661</v>
      </c>
      <c r="J267" s="28">
        <v>0</v>
      </c>
      <c r="K267" s="28">
        <v>8.3212977578071862E-2</v>
      </c>
      <c r="L267" s="29">
        <v>12351</v>
      </c>
      <c r="M267" s="29">
        <v>4218</v>
      </c>
      <c r="N267" s="29">
        <v>0</v>
      </c>
      <c r="O267" s="29">
        <v>893</v>
      </c>
      <c r="P267" s="30">
        <f t="shared" ref="P267:P330" si="4">SUM(L267:N267)</f>
        <v>16569</v>
      </c>
      <c r="Q267" s="34" t="s">
        <v>330</v>
      </c>
      <c r="R267" s="20"/>
    </row>
    <row r="268" spans="1:18" ht="12.75">
      <c r="A268" s="26">
        <v>438035248</v>
      </c>
      <c r="B268" s="26">
        <v>438</v>
      </c>
      <c r="C268" s="27" t="s">
        <v>142</v>
      </c>
      <c r="D268" s="26">
        <v>35</v>
      </c>
      <c r="E268" s="27" t="s">
        <v>11</v>
      </c>
      <c r="F268" s="26">
        <v>248</v>
      </c>
      <c r="G268" s="27" t="s">
        <v>18</v>
      </c>
      <c r="H268" s="28">
        <v>1</v>
      </c>
      <c r="I268" s="28">
        <v>3.4743822169584368E-2</v>
      </c>
      <c r="J268" s="28">
        <v>0</v>
      </c>
      <c r="K268" s="28">
        <v>3.3291913917540467E-2</v>
      </c>
      <c r="L268" s="29">
        <v>11739</v>
      </c>
      <c r="M268" s="29">
        <v>1274</v>
      </c>
      <c r="N268" s="29">
        <v>0</v>
      </c>
      <c r="O268" s="29">
        <v>893</v>
      </c>
      <c r="P268" s="30">
        <f t="shared" si="4"/>
        <v>13013</v>
      </c>
      <c r="Q268" s="34" t="s">
        <v>331</v>
      </c>
      <c r="R268" s="20"/>
    </row>
    <row r="269" spans="1:18" ht="12.75">
      <c r="A269" s="26">
        <v>438035336</v>
      </c>
      <c r="B269" s="26">
        <v>438</v>
      </c>
      <c r="C269" s="27" t="s">
        <v>142</v>
      </c>
      <c r="D269" s="26">
        <v>35</v>
      </c>
      <c r="E269" s="27" t="s">
        <v>11</v>
      </c>
      <c r="F269" s="26">
        <v>336</v>
      </c>
      <c r="G269" s="27" t="s">
        <v>30</v>
      </c>
      <c r="H269" s="28">
        <v>1</v>
      </c>
      <c r="I269" s="28">
        <v>3.4743822169584368E-2</v>
      </c>
      <c r="J269" s="28">
        <v>0</v>
      </c>
      <c r="K269" s="28">
        <v>2.363178820724934E-2</v>
      </c>
      <c r="L269" s="29">
        <v>10759.162975676727</v>
      </c>
      <c r="M269" s="29">
        <v>1435</v>
      </c>
      <c r="N269" s="29">
        <v>0</v>
      </c>
      <c r="O269" s="29">
        <v>893</v>
      </c>
      <c r="P269" s="30">
        <f t="shared" si="4"/>
        <v>12194.162975676727</v>
      </c>
      <c r="Q269" s="34" t="s">
        <v>327</v>
      </c>
      <c r="R269" s="20"/>
    </row>
    <row r="270" spans="1:18" ht="12.75">
      <c r="A270" s="26">
        <v>439035035</v>
      </c>
      <c r="B270" s="26">
        <v>439</v>
      </c>
      <c r="C270" s="27" t="s">
        <v>143</v>
      </c>
      <c r="D270" s="26">
        <v>35</v>
      </c>
      <c r="E270" s="27" t="s">
        <v>11</v>
      </c>
      <c r="F270" s="26">
        <v>35</v>
      </c>
      <c r="G270" s="27" t="s">
        <v>11</v>
      </c>
      <c r="H270" s="28">
        <v>437.12828947368416</v>
      </c>
      <c r="I270" s="28">
        <v>0</v>
      </c>
      <c r="J270" s="28">
        <v>0</v>
      </c>
      <c r="K270" s="28">
        <v>0.1368268691122993</v>
      </c>
      <c r="L270" s="29">
        <v>11440</v>
      </c>
      <c r="M270" s="29">
        <v>3381</v>
      </c>
      <c r="N270" s="29">
        <v>0</v>
      </c>
      <c r="O270" s="29">
        <v>893</v>
      </c>
      <c r="P270" s="30">
        <f t="shared" si="4"/>
        <v>14821</v>
      </c>
      <c r="Q270" s="34" t="s">
        <v>329</v>
      </c>
      <c r="R270" s="20"/>
    </row>
    <row r="271" spans="1:18" ht="12.75">
      <c r="A271" s="26">
        <v>439035046</v>
      </c>
      <c r="B271" s="26">
        <v>439</v>
      </c>
      <c r="C271" s="27" t="s">
        <v>143</v>
      </c>
      <c r="D271" s="26">
        <v>35</v>
      </c>
      <c r="E271" s="27" t="s">
        <v>11</v>
      </c>
      <c r="F271" s="26">
        <v>46</v>
      </c>
      <c r="G271" s="27" t="s">
        <v>89</v>
      </c>
      <c r="H271" s="28">
        <v>1</v>
      </c>
      <c r="I271" s="28">
        <v>0</v>
      </c>
      <c r="J271" s="28">
        <v>0</v>
      </c>
      <c r="K271" s="28">
        <v>9.3373233871571926E-4</v>
      </c>
      <c r="L271" s="29">
        <v>9785.292625086644</v>
      </c>
      <c r="M271" s="29">
        <v>7176</v>
      </c>
      <c r="N271" s="29">
        <v>0</v>
      </c>
      <c r="O271" s="29">
        <v>893</v>
      </c>
      <c r="P271" s="30">
        <f t="shared" si="4"/>
        <v>16961.292625086644</v>
      </c>
      <c r="Q271" s="34" t="s">
        <v>327</v>
      </c>
      <c r="R271" s="20"/>
    </row>
    <row r="272" spans="1:18" ht="12.75">
      <c r="A272" s="26">
        <v>439035133</v>
      </c>
      <c r="B272" s="26">
        <v>439</v>
      </c>
      <c r="C272" s="27" t="s">
        <v>143</v>
      </c>
      <c r="D272" s="26">
        <v>35</v>
      </c>
      <c r="E272" s="27" t="s">
        <v>11</v>
      </c>
      <c r="F272" s="26">
        <v>133</v>
      </c>
      <c r="G272" s="27" t="s">
        <v>59</v>
      </c>
      <c r="H272" s="28">
        <v>2</v>
      </c>
      <c r="I272" s="28">
        <v>0</v>
      </c>
      <c r="J272" s="28">
        <v>0</v>
      </c>
      <c r="K272" s="28">
        <v>2.0069374734396603E-2</v>
      </c>
      <c r="L272" s="29">
        <v>13169</v>
      </c>
      <c r="M272" s="29">
        <v>3505</v>
      </c>
      <c r="N272" s="29">
        <v>0</v>
      </c>
      <c r="O272" s="29">
        <v>893</v>
      </c>
      <c r="P272" s="30">
        <f t="shared" si="4"/>
        <v>16674</v>
      </c>
      <c r="Q272" s="34" t="s">
        <v>330</v>
      </c>
      <c r="R272" s="20"/>
    </row>
    <row r="273" spans="1:18" ht="12.75">
      <c r="A273" s="26">
        <v>439035176</v>
      </c>
      <c r="B273" s="26">
        <v>439</v>
      </c>
      <c r="C273" s="27" t="s">
        <v>143</v>
      </c>
      <c r="D273" s="26">
        <v>35</v>
      </c>
      <c r="E273" s="27" t="s">
        <v>11</v>
      </c>
      <c r="F273" s="26">
        <v>176</v>
      </c>
      <c r="G273" s="27" t="s">
        <v>78</v>
      </c>
      <c r="H273" s="28">
        <v>0.90460526315789469</v>
      </c>
      <c r="I273" s="28">
        <v>0</v>
      </c>
      <c r="J273" s="28">
        <v>0</v>
      </c>
      <c r="K273" s="28">
        <v>6.1214575721167293E-2</v>
      </c>
      <c r="L273" s="29">
        <v>11122.155371251816</v>
      </c>
      <c r="M273" s="29">
        <v>3622</v>
      </c>
      <c r="N273" s="29">
        <v>0</v>
      </c>
      <c r="O273" s="29">
        <v>893</v>
      </c>
      <c r="P273" s="30">
        <f t="shared" si="4"/>
        <v>14744.155371251816</v>
      </c>
      <c r="Q273" s="34" t="s">
        <v>327</v>
      </c>
      <c r="R273" s="20"/>
    </row>
    <row r="274" spans="1:18" ht="12.75">
      <c r="A274" s="26">
        <v>439035243</v>
      </c>
      <c r="B274" s="26">
        <v>439</v>
      </c>
      <c r="C274" s="27" t="s">
        <v>143</v>
      </c>
      <c r="D274" s="26">
        <v>35</v>
      </c>
      <c r="E274" s="27" t="s">
        <v>11</v>
      </c>
      <c r="F274" s="26">
        <v>243</v>
      </c>
      <c r="G274" s="27" t="s">
        <v>80</v>
      </c>
      <c r="H274" s="28">
        <v>0.90789473684210531</v>
      </c>
      <c r="I274" s="28">
        <v>0</v>
      </c>
      <c r="J274" s="28">
        <v>0</v>
      </c>
      <c r="K274" s="28">
        <v>4.8315924867094817E-3</v>
      </c>
      <c r="L274" s="29">
        <v>11841.743202662032</v>
      </c>
      <c r="M274" s="29">
        <v>2885</v>
      </c>
      <c r="N274" s="29">
        <v>0</v>
      </c>
      <c r="O274" s="29">
        <v>893</v>
      </c>
      <c r="P274" s="30">
        <f t="shared" si="4"/>
        <v>14726.743202662032</v>
      </c>
      <c r="Q274" s="34" t="s">
        <v>327</v>
      </c>
      <c r="R274" s="20"/>
    </row>
    <row r="275" spans="1:18" ht="12.75">
      <c r="A275" s="26">
        <v>439035244</v>
      </c>
      <c r="B275" s="26">
        <v>439</v>
      </c>
      <c r="C275" s="27" t="s">
        <v>143</v>
      </c>
      <c r="D275" s="26">
        <v>35</v>
      </c>
      <c r="E275" s="27" t="s">
        <v>11</v>
      </c>
      <c r="F275" s="26">
        <v>244</v>
      </c>
      <c r="G275" s="27" t="s">
        <v>27</v>
      </c>
      <c r="H275" s="28">
        <v>1.6776315789473686</v>
      </c>
      <c r="I275" s="28">
        <v>0</v>
      </c>
      <c r="J275" s="28">
        <v>0</v>
      </c>
      <c r="K275" s="28">
        <v>8.3212977578071862E-2</v>
      </c>
      <c r="L275" s="29">
        <v>11026.969922534478</v>
      </c>
      <c r="M275" s="29">
        <v>3766</v>
      </c>
      <c r="N275" s="29">
        <v>0</v>
      </c>
      <c r="O275" s="29">
        <v>893</v>
      </c>
      <c r="P275" s="30">
        <f t="shared" si="4"/>
        <v>14792.969922534478</v>
      </c>
      <c r="Q275" s="34" t="s">
        <v>327</v>
      </c>
      <c r="R275" s="20"/>
    </row>
    <row r="276" spans="1:18" ht="12.75">
      <c r="A276" s="26">
        <v>440149128</v>
      </c>
      <c r="B276" s="26">
        <v>440</v>
      </c>
      <c r="C276" s="27" t="s">
        <v>144</v>
      </c>
      <c r="D276" s="26">
        <v>149</v>
      </c>
      <c r="E276" s="27" t="s">
        <v>77</v>
      </c>
      <c r="F276" s="26">
        <v>128</v>
      </c>
      <c r="G276" s="27" t="s">
        <v>122</v>
      </c>
      <c r="H276" s="28">
        <v>1.65993265993266</v>
      </c>
      <c r="I276" s="28">
        <v>0</v>
      </c>
      <c r="J276" s="28">
        <v>0</v>
      </c>
      <c r="K276" s="28">
        <v>3.277662878186572E-2</v>
      </c>
      <c r="L276" s="29">
        <v>12010</v>
      </c>
      <c r="M276" s="29">
        <v>516</v>
      </c>
      <c r="N276" s="29">
        <v>0</v>
      </c>
      <c r="O276" s="29">
        <v>893</v>
      </c>
      <c r="P276" s="30">
        <f t="shared" si="4"/>
        <v>12526</v>
      </c>
      <c r="Q276" s="34" t="s">
        <v>329</v>
      </c>
      <c r="R276" s="20"/>
    </row>
    <row r="277" spans="1:18" ht="12.75">
      <c r="A277" s="26">
        <v>440149149</v>
      </c>
      <c r="B277" s="26">
        <v>440</v>
      </c>
      <c r="C277" s="27" t="s">
        <v>144</v>
      </c>
      <c r="D277" s="26">
        <v>149</v>
      </c>
      <c r="E277" s="27" t="s">
        <v>77</v>
      </c>
      <c r="F277" s="26">
        <v>149</v>
      </c>
      <c r="G277" s="27" t="s">
        <v>77</v>
      </c>
      <c r="H277" s="28">
        <v>381.72727272727275</v>
      </c>
      <c r="I277" s="28">
        <v>0</v>
      </c>
      <c r="J277" s="28">
        <v>81.996632996632997</v>
      </c>
      <c r="K277" s="28">
        <v>0.100663867998236</v>
      </c>
      <c r="L277" s="29">
        <v>11319</v>
      </c>
      <c r="M277" s="29">
        <v>65</v>
      </c>
      <c r="N277" s="29">
        <v>409.72969754703496</v>
      </c>
      <c r="O277" s="29">
        <v>893</v>
      </c>
      <c r="P277" s="30">
        <f t="shared" si="4"/>
        <v>11793.729697547034</v>
      </c>
      <c r="Q277" s="34" t="s">
        <v>329</v>
      </c>
      <c r="R277" s="20"/>
    </row>
    <row r="278" spans="1:18" ht="12.75">
      <c r="A278" s="26">
        <v>440149181</v>
      </c>
      <c r="B278" s="26">
        <v>440</v>
      </c>
      <c r="C278" s="27" t="s">
        <v>144</v>
      </c>
      <c r="D278" s="26">
        <v>149</v>
      </c>
      <c r="E278" s="27" t="s">
        <v>77</v>
      </c>
      <c r="F278" s="26">
        <v>181</v>
      </c>
      <c r="G278" s="27" t="s">
        <v>79</v>
      </c>
      <c r="H278" s="28">
        <v>15.555555555555555</v>
      </c>
      <c r="I278" s="28">
        <v>0</v>
      </c>
      <c r="J278" s="28">
        <v>0</v>
      </c>
      <c r="K278" s="28">
        <v>1.3513609455126911E-2</v>
      </c>
      <c r="L278" s="29">
        <v>11170</v>
      </c>
      <c r="M278" s="29">
        <v>683</v>
      </c>
      <c r="N278" s="29">
        <v>0</v>
      </c>
      <c r="O278" s="29">
        <v>893</v>
      </c>
      <c r="P278" s="30">
        <f t="shared" si="4"/>
        <v>11853</v>
      </c>
      <c r="Q278" s="34" t="s">
        <v>331</v>
      </c>
      <c r="R278" s="20"/>
    </row>
    <row r="279" spans="1:18" ht="12.75">
      <c r="A279" s="26">
        <v>440149211</v>
      </c>
      <c r="B279" s="26">
        <v>440</v>
      </c>
      <c r="C279" s="27" t="s">
        <v>144</v>
      </c>
      <c r="D279" s="26">
        <v>149</v>
      </c>
      <c r="E279" s="27" t="s">
        <v>77</v>
      </c>
      <c r="F279" s="26">
        <v>211</v>
      </c>
      <c r="G279" s="27" t="s">
        <v>87</v>
      </c>
      <c r="H279" s="28">
        <v>1</v>
      </c>
      <c r="I279" s="28">
        <v>0</v>
      </c>
      <c r="J279" s="28">
        <v>0</v>
      </c>
      <c r="K279" s="28">
        <v>1.3780763368893209E-3</v>
      </c>
      <c r="L279" s="29">
        <v>12789</v>
      </c>
      <c r="M279" s="29">
        <v>2321</v>
      </c>
      <c r="N279" s="29">
        <v>0</v>
      </c>
      <c r="O279" s="29">
        <v>893</v>
      </c>
      <c r="P279" s="30">
        <f t="shared" si="4"/>
        <v>15110</v>
      </c>
      <c r="Q279" s="34" t="s">
        <v>329</v>
      </c>
      <c r="R279" s="20"/>
    </row>
    <row r="280" spans="1:18" ht="12.75">
      <c r="A280" s="26">
        <v>441281005</v>
      </c>
      <c r="B280" s="26">
        <v>441</v>
      </c>
      <c r="C280" s="27" t="s">
        <v>145</v>
      </c>
      <c r="D280" s="26">
        <v>281</v>
      </c>
      <c r="E280" s="27" t="s">
        <v>146</v>
      </c>
      <c r="F280" s="26">
        <v>5</v>
      </c>
      <c r="G280" s="27" t="s">
        <v>147</v>
      </c>
      <c r="H280" s="28">
        <v>1</v>
      </c>
      <c r="I280" s="28">
        <v>0</v>
      </c>
      <c r="J280" s="28">
        <v>0</v>
      </c>
      <c r="K280" s="28">
        <v>3.2291364299978339E-3</v>
      </c>
      <c r="L280" s="29">
        <v>10885</v>
      </c>
      <c r="M280" s="29">
        <v>4258</v>
      </c>
      <c r="N280" s="29">
        <v>0</v>
      </c>
      <c r="O280" s="29">
        <v>893</v>
      </c>
      <c r="P280" s="30">
        <f t="shared" si="4"/>
        <v>15143</v>
      </c>
      <c r="Q280" s="34" t="s">
        <v>329</v>
      </c>
      <c r="R280" s="20"/>
    </row>
    <row r="281" spans="1:18" ht="12.75">
      <c r="A281" s="26">
        <v>441281061</v>
      </c>
      <c r="B281" s="26">
        <v>441</v>
      </c>
      <c r="C281" s="27" t="s">
        <v>145</v>
      </c>
      <c r="D281" s="26">
        <v>281</v>
      </c>
      <c r="E281" s="27" t="s">
        <v>146</v>
      </c>
      <c r="F281" s="26">
        <v>61</v>
      </c>
      <c r="G281" s="27" t="s">
        <v>148</v>
      </c>
      <c r="H281" s="28">
        <v>2.9965635738831615</v>
      </c>
      <c r="I281" s="28">
        <v>0</v>
      </c>
      <c r="J281" s="28">
        <v>0</v>
      </c>
      <c r="K281" s="28">
        <v>2.7245319422031421E-2</v>
      </c>
      <c r="L281" s="29">
        <v>8254</v>
      </c>
      <c r="M281" s="29">
        <v>393</v>
      </c>
      <c r="N281" s="29">
        <v>0</v>
      </c>
      <c r="O281" s="29">
        <v>893</v>
      </c>
      <c r="P281" s="30">
        <f t="shared" si="4"/>
        <v>8647</v>
      </c>
      <c r="Q281" s="34" t="s">
        <v>329</v>
      </c>
      <c r="R281" s="20"/>
    </row>
    <row r="282" spans="1:18" ht="12.75">
      <c r="A282" s="26">
        <v>441281087</v>
      </c>
      <c r="B282" s="26">
        <v>441</v>
      </c>
      <c r="C282" s="27" t="s">
        <v>145</v>
      </c>
      <c r="D282" s="26">
        <v>281</v>
      </c>
      <c r="E282" s="27" t="s">
        <v>146</v>
      </c>
      <c r="F282" s="26">
        <v>87</v>
      </c>
      <c r="G282" s="27" t="s">
        <v>149</v>
      </c>
      <c r="H282" s="28">
        <v>2.1546391752577319</v>
      </c>
      <c r="I282" s="28">
        <v>0</v>
      </c>
      <c r="J282" s="28">
        <v>0</v>
      </c>
      <c r="K282" s="28">
        <v>2.6505303659894583E-3</v>
      </c>
      <c r="L282" s="29">
        <v>8825</v>
      </c>
      <c r="M282" s="29">
        <v>3266</v>
      </c>
      <c r="N282" s="29">
        <v>0</v>
      </c>
      <c r="O282" s="29">
        <v>893</v>
      </c>
      <c r="P282" s="30">
        <f t="shared" si="4"/>
        <v>12091</v>
      </c>
      <c r="Q282" s="34" t="s">
        <v>329</v>
      </c>
      <c r="R282" s="20"/>
    </row>
    <row r="283" spans="1:18" ht="12.75">
      <c r="A283" s="26">
        <v>441281159</v>
      </c>
      <c r="B283" s="26">
        <v>441</v>
      </c>
      <c r="C283" s="27" t="s">
        <v>145</v>
      </c>
      <c r="D283" s="26">
        <v>281</v>
      </c>
      <c r="E283" s="27" t="s">
        <v>146</v>
      </c>
      <c r="F283" s="26">
        <v>159</v>
      </c>
      <c r="G283" s="27" t="s">
        <v>150</v>
      </c>
      <c r="H283" s="28">
        <v>1</v>
      </c>
      <c r="I283" s="28">
        <v>0</v>
      </c>
      <c r="J283" s="28">
        <v>0</v>
      </c>
      <c r="K283" s="28">
        <v>2.4666086126632967E-3</v>
      </c>
      <c r="L283" s="29">
        <v>12389</v>
      </c>
      <c r="M283" s="29">
        <v>5879</v>
      </c>
      <c r="N283" s="29">
        <v>0</v>
      </c>
      <c r="O283" s="29">
        <v>893</v>
      </c>
      <c r="P283" s="30">
        <f t="shared" si="4"/>
        <v>18268</v>
      </c>
      <c r="Q283" s="34" t="s">
        <v>329</v>
      </c>
      <c r="R283" s="20"/>
    </row>
    <row r="284" spans="1:18" ht="12.75">
      <c r="A284" s="26">
        <v>441281161</v>
      </c>
      <c r="B284" s="26">
        <v>441</v>
      </c>
      <c r="C284" s="27" t="s">
        <v>145</v>
      </c>
      <c r="D284" s="26">
        <v>281</v>
      </c>
      <c r="E284" s="27" t="s">
        <v>146</v>
      </c>
      <c r="F284" s="26">
        <v>161</v>
      </c>
      <c r="G284" s="27" t="s">
        <v>151</v>
      </c>
      <c r="H284" s="28">
        <v>1.7766323024054982</v>
      </c>
      <c r="I284" s="28">
        <v>0</v>
      </c>
      <c r="J284" s="28">
        <v>0</v>
      </c>
      <c r="K284" s="28">
        <v>9.1881198268489277E-3</v>
      </c>
      <c r="L284" s="29">
        <v>12389</v>
      </c>
      <c r="M284" s="29">
        <v>4661</v>
      </c>
      <c r="N284" s="29">
        <v>0</v>
      </c>
      <c r="O284" s="29">
        <v>893</v>
      </c>
      <c r="P284" s="30">
        <f t="shared" si="4"/>
        <v>17050</v>
      </c>
      <c r="Q284" s="34" t="s">
        <v>329</v>
      </c>
      <c r="R284" s="20"/>
    </row>
    <row r="285" spans="1:18" ht="12.75">
      <c r="A285" s="26">
        <v>441281281</v>
      </c>
      <c r="B285" s="26">
        <v>441</v>
      </c>
      <c r="C285" s="27" t="s">
        <v>145</v>
      </c>
      <c r="D285" s="26">
        <v>281</v>
      </c>
      <c r="E285" s="27" t="s">
        <v>146</v>
      </c>
      <c r="F285" s="26">
        <v>281</v>
      </c>
      <c r="G285" s="27" t="s">
        <v>146</v>
      </c>
      <c r="H285" s="28">
        <v>1559.938144329896</v>
      </c>
      <c r="I285" s="28">
        <v>0</v>
      </c>
      <c r="J285" s="28">
        <v>0</v>
      </c>
      <c r="K285" s="28">
        <v>0.10673928911016882</v>
      </c>
      <c r="L285" s="29">
        <v>10291</v>
      </c>
      <c r="M285" s="29">
        <v>0</v>
      </c>
      <c r="N285" s="29">
        <v>0</v>
      </c>
      <c r="O285" s="29">
        <v>893</v>
      </c>
      <c r="P285" s="30">
        <f t="shared" si="4"/>
        <v>10291</v>
      </c>
      <c r="Q285" s="34" t="s">
        <v>329</v>
      </c>
      <c r="R285" s="20"/>
    </row>
    <row r="286" spans="1:18" ht="12.75">
      <c r="A286" s="26">
        <v>441281332</v>
      </c>
      <c r="B286" s="26">
        <v>441</v>
      </c>
      <c r="C286" s="27" t="s">
        <v>145</v>
      </c>
      <c r="D286" s="26">
        <v>281</v>
      </c>
      <c r="E286" s="27" t="s">
        <v>146</v>
      </c>
      <c r="F286" s="26">
        <v>332</v>
      </c>
      <c r="G286" s="27" t="s">
        <v>199</v>
      </c>
      <c r="H286" s="28">
        <v>0.58419243986254299</v>
      </c>
      <c r="I286" s="28">
        <v>0</v>
      </c>
      <c r="J286" s="28">
        <v>0</v>
      </c>
      <c r="K286" s="28">
        <v>1.3737396857106249E-2</v>
      </c>
      <c r="L286" s="29">
        <v>11129.413424623113</v>
      </c>
      <c r="M286" s="29">
        <v>1094</v>
      </c>
      <c r="N286" s="29">
        <v>0</v>
      </c>
      <c r="O286" s="29">
        <v>893</v>
      </c>
      <c r="P286" s="30">
        <f t="shared" si="4"/>
        <v>12223.413424623113</v>
      </c>
      <c r="Q286" s="34" t="s">
        <v>327</v>
      </c>
      <c r="R286" s="20"/>
    </row>
    <row r="287" spans="1:18" ht="12.75">
      <c r="A287" s="26">
        <v>441281680</v>
      </c>
      <c r="B287" s="26">
        <v>441</v>
      </c>
      <c r="C287" s="27" t="s">
        <v>145</v>
      </c>
      <c r="D287" s="26">
        <v>281</v>
      </c>
      <c r="E287" s="27" t="s">
        <v>146</v>
      </c>
      <c r="F287" s="26">
        <v>680</v>
      </c>
      <c r="G287" s="27" t="s">
        <v>152</v>
      </c>
      <c r="H287" s="28">
        <v>1</v>
      </c>
      <c r="I287" s="28">
        <v>0</v>
      </c>
      <c r="J287" s="28">
        <v>0</v>
      </c>
      <c r="K287" s="28">
        <v>1.1060781238116844E-3</v>
      </c>
      <c r="L287" s="29">
        <v>12389</v>
      </c>
      <c r="M287" s="29">
        <v>4229</v>
      </c>
      <c r="N287" s="29">
        <v>0</v>
      </c>
      <c r="O287" s="29">
        <v>893</v>
      </c>
      <c r="P287" s="30">
        <f t="shared" si="4"/>
        <v>16618</v>
      </c>
      <c r="Q287" s="34" t="s">
        <v>329</v>
      </c>
      <c r="R287" s="20"/>
    </row>
    <row r="288" spans="1:18" ht="12.75">
      <c r="A288" s="26">
        <v>441281766</v>
      </c>
      <c r="B288" s="26">
        <v>441</v>
      </c>
      <c r="C288" s="27" t="s">
        <v>145</v>
      </c>
      <c r="D288" s="26">
        <v>281</v>
      </c>
      <c r="E288" s="27" t="s">
        <v>146</v>
      </c>
      <c r="F288" s="26">
        <v>766</v>
      </c>
      <c r="G288" s="27" t="s">
        <v>240</v>
      </c>
      <c r="H288" s="28">
        <v>1.4948453608247423</v>
      </c>
      <c r="I288" s="28">
        <v>0</v>
      </c>
      <c r="J288" s="28">
        <v>0</v>
      </c>
      <c r="K288" s="28">
        <v>3.2733822464492434E-3</v>
      </c>
      <c r="L288" s="29">
        <v>10250.502868020301</v>
      </c>
      <c r="M288" s="29">
        <v>3141</v>
      </c>
      <c r="N288" s="29">
        <v>0</v>
      </c>
      <c r="O288" s="29">
        <v>893</v>
      </c>
      <c r="P288" s="30">
        <f t="shared" si="4"/>
        <v>13391.502868020301</v>
      </c>
      <c r="Q288" s="34" t="s">
        <v>327</v>
      </c>
      <c r="R288" s="20"/>
    </row>
    <row r="289" spans="1:18" ht="12.75">
      <c r="A289" s="26">
        <v>444035001</v>
      </c>
      <c r="B289" s="26">
        <v>444</v>
      </c>
      <c r="C289" s="27" t="s">
        <v>153</v>
      </c>
      <c r="D289" s="26">
        <v>35</v>
      </c>
      <c r="E289" s="27" t="s">
        <v>11</v>
      </c>
      <c r="F289" s="26">
        <v>1</v>
      </c>
      <c r="G289" s="27" t="s">
        <v>57</v>
      </c>
      <c r="H289" s="28">
        <v>1</v>
      </c>
      <c r="I289" s="28">
        <v>0</v>
      </c>
      <c r="J289" s="28">
        <v>0</v>
      </c>
      <c r="K289" s="28">
        <v>1.514366631109354E-2</v>
      </c>
      <c r="L289" s="29">
        <v>8788</v>
      </c>
      <c r="M289" s="29">
        <v>2238</v>
      </c>
      <c r="N289" s="29">
        <v>0</v>
      </c>
      <c r="O289" s="29">
        <v>893</v>
      </c>
      <c r="P289" s="30">
        <f t="shared" si="4"/>
        <v>11026</v>
      </c>
      <c r="Q289" s="34" t="s">
        <v>329</v>
      </c>
      <c r="R289" s="20"/>
    </row>
    <row r="290" spans="1:18" ht="12.75">
      <c r="A290" s="26">
        <v>444035035</v>
      </c>
      <c r="B290" s="26">
        <v>444</v>
      </c>
      <c r="C290" s="27" t="s">
        <v>153</v>
      </c>
      <c r="D290" s="26">
        <v>35</v>
      </c>
      <c r="E290" s="27" t="s">
        <v>11</v>
      </c>
      <c r="F290" s="26">
        <v>35</v>
      </c>
      <c r="G290" s="27" t="s">
        <v>11</v>
      </c>
      <c r="H290" s="28">
        <v>448.11111111111114</v>
      </c>
      <c r="I290" s="28">
        <v>0</v>
      </c>
      <c r="J290" s="28">
        <v>0</v>
      </c>
      <c r="K290" s="28">
        <v>0.1368268691122993</v>
      </c>
      <c r="L290" s="29">
        <v>10262</v>
      </c>
      <c r="M290" s="29">
        <v>3032</v>
      </c>
      <c r="N290" s="29">
        <v>0</v>
      </c>
      <c r="O290" s="29">
        <v>893</v>
      </c>
      <c r="P290" s="30">
        <f t="shared" si="4"/>
        <v>13294</v>
      </c>
      <c r="Q290" s="34" t="s">
        <v>329</v>
      </c>
      <c r="R290" s="20"/>
    </row>
    <row r="291" spans="1:18" ht="12.75">
      <c r="A291" s="26">
        <v>444035040</v>
      </c>
      <c r="B291" s="26">
        <v>444</v>
      </c>
      <c r="C291" s="27" t="s">
        <v>153</v>
      </c>
      <c r="D291" s="26">
        <v>35</v>
      </c>
      <c r="E291" s="27" t="s">
        <v>11</v>
      </c>
      <c r="F291" s="26">
        <v>40</v>
      </c>
      <c r="G291" s="27" t="s">
        <v>88</v>
      </c>
      <c r="H291" s="28">
        <v>2</v>
      </c>
      <c r="I291" s="28">
        <v>0</v>
      </c>
      <c r="J291" s="28">
        <v>0</v>
      </c>
      <c r="K291" s="28">
        <v>3.6870714404844515E-3</v>
      </c>
      <c r="L291" s="29">
        <v>9992.9669424737313</v>
      </c>
      <c r="M291" s="29">
        <v>2571</v>
      </c>
      <c r="N291" s="29">
        <v>0</v>
      </c>
      <c r="O291" s="29">
        <v>893</v>
      </c>
      <c r="P291" s="30">
        <f t="shared" si="4"/>
        <v>12563.966942473731</v>
      </c>
      <c r="Q291" s="34" t="s">
        <v>327</v>
      </c>
      <c r="R291" s="20"/>
    </row>
    <row r="292" spans="1:18" ht="12.75">
      <c r="A292" s="26">
        <v>444035044</v>
      </c>
      <c r="B292" s="26">
        <v>444</v>
      </c>
      <c r="C292" s="27" t="s">
        <v>153</v>
      </c>
      <c r="D292" s="26">
        <v>35</v>
      </c>
      <c r="E292" s="27" t="s">
        <v>11</v>
      </c>
      <c r="F292" s="26">
        <v>44</v>
      </c>
      <c r="G292" s="27" t="s">
        <v>12</v>
      </c>
      <c r="H292" s="28">
        <v>2.9930555555555558</v>
      </c>
      <c r="I292" s="28">
        <v>0</v>
      </c>
      <c r="J292" s="28">
        <v>0</v>
      </c>
      <c r="K292" s="28">
        <v>3.508299626124857E-2</v>
      </c>
      <c r="L292" s="29">
        <v>11482.020734977934</v>
      </c>
      <c r="M292" s="29">
        <v>756</v>
      </c>
      <c r="N292" s="29">
        <v>0</v>
      </c>
      <c r="O292" s="29">
        <v>893</v>
      </c>
      <c r="P292" s="30">
        <f t="shared" si="4"/>
        <v>12238.020734977934</v>
      </c>
      <c r="Q292" s="34" t="s">
        <v>327</v>
      </c>
      <c r="R292" s="20"/>
    </row>
    <row r="293" spans="1:18" ht="12.75">
      <c r="A293" s="26">
        <v>444035057</v>
      </c>
      <c r="B293" s="26">
        <v>444</v>
      </c>
      <c r="C293" s="27" t="s">
        <v>153</v>
      </c>
      <c r="D293" s="26">
        <v>35</v>
      </c>
      <c r="E293" s="27" t="s">
        <v>11</v>
      </c>
      <c r="F293" s="26">
        <v>57</v>
      </c>
      <c r="G293" s="27" t="s">
        <v>13</v>
      </c>
      <c r="H293" s="28">
        <v>2</v>
      </c>
      <c r="I293" s="28">
        <v>0</v>
      </c>
      <c r="J293" s="28">
        <v>0</v>
      </c>
      <c r="K293" s="28">
        <v>0.11302470517786611</v>
      </c>
      <c r="L293" s="29">
        <v>10644</v>
      </c>
      <c r="M293" s="29">
        <v>561</v>
      </c>
      <c r="N293" s="29">
        <v>0</v>
      </c>
      <c r="O293" s="29">
        <v>893</v>
      </c>
      <c r="P293" s="30">
        <f t="shared" si="4"/>
        <v>11205</v>
      </c>
      <c r="Q293" s="34" t="s">
        <v>331</v>
      </c>
      <c r="R293" s="20"/>
    </row>
    <row r="294" spans="1:18" ht="12.75">
      <c r="A294" s="26">
        <v>444035073</v>
      </c>
      <c r="B294" s="26">
        <v>444</v>
      </c>
      <c r="C294" s="27" t="s">
        <v>153</v>
      </c>
      <c r="D294" s="26">
        <v>35</v>
      </c>
      <c r="E294" s="27" t="s">
        <v>11</v>
      </c>
      <c r="F294" s="26">
        <v>73</v>
      </c>
      <c r="G294" s="27" t="s">
        <v>23</v>
      </c>
      <c r="H294" s="28">
        <v>0.70833333333333337</v>
      </c>
      <c r="I294" s="28">
        <v>0</v>
      </c>
      <c r="J294" s="28">
        <v>0</v>
      </c>
      <c r="K294" s="28">
        <v>4.6915930485589789E-3</v>
      </c>
      <c r="L294" s="29">
        <v>10056.770509068276</v>
      </c>
      <c r="M294" s="29">
        <v>7115</v>
      </c>
      <c r="N294" s="29">
        <v>0</v>
      </c>
      <c r="O294" s="29">
        <v>893</v>
      </c>
      <c r="P294" s="30">
        <f t="shared" si="4"/>
        <v>17171.770509068276</v>
      </c>
      <c r="Q294" s="34" t="s">
        <v>327</v>
      </c>
      <c r="R294" s="20"/>
    </row>
    <row r="295" spans="1:18" ht="12.75">
      <c r="A295" s="26">
        <v>444035220</v>
      </c>
      <c r="B295" s="26">
        <v>444</v>
      </c>
      <c r="C295" s="27" t="s">
        <v>153</v>
      </c>
      <c r="D295" s="26">
        <v>35</v>
      </c>
      <c r="E295" s="27" t="s">
        <v>11</v>
      </c>
      <c r="F295" s="26">
        <v>220</v>
      </c>
      <c r="G295" s="27" t="s">
        <v>26</v>
      </c>
      <c r="H295" s="28">
        <v>1</v>
      </c>
      <c r="I295" s="28">
        <v>0</v>
      </c>
      <c r="J295" s="28">
        <v>0</v>
      </c>
      <c r="K295" s="28">
        <v>9.6584491615976133E-3</v>
      </c>
      <c r="L295" s="29">
        <v>10399.736906559077</v>
      </c>
      <c r="M295" s="29">
        <v>3702</v>
      </c>
      <c r="N295" s="29">
        <v>0</v>
      </c>
      <c r="O295" s="29">
        <v>893</v>
      </c>
      <c r="P295" s="30">
        <f t="shared" si="4"/>
        <v>14101.736906559077</v>
      </c>
      <c r="Q295" s="34" t="s">
        <v>327</v>
      </c>
      <c r="R295" s="20"/>
    </row>
    <row r="296" spans="1:18" ht="12.75">
      <c r="A296" s="26">
        <v>444035243</v>
      </c>
      <c r="B296" s="26">
        <v>444</v>
      </c>
      <c r="C296" s="27" t="s">
        <v>153</v>
      </c>
      <c r="D296" s="26">
        <v>35</v>
      </c>
      <c r="E296" s="27" t="s">
        <v>11</v>
      </c>
      <c r="F296" s="26">
        <v>243</v>
      </c>
      <c r="G296" s="27" t="s">
        <v>80</v>
      </c>
      <c r="H296" s="28">
        <v>1</v>
      </c>
      <c r="I296" s="28">
        <v>0</v>
      </c>
      <c r="J296" s="28">
        <v>0</v>
      </c>
      <c r="K296" s="28">
        <v>4.8315924867094817E-3</v>
      </c>
      <c r="L296" s="29">
        <v>8788</v>
      </c>
      <c r="M296" s="29">
        <v>2141</v>
      </c>
      <c r="N296" s="29">
        <v>0</v>
      </c>
      <c r="O296" s="29">
        <v>893</v>
      </c>
      <c r="P296" s="30">
        <f t="shared" si="4"/>
        <v>10929</v>
      </c>
      <c r="Q296" s="34" t="s">
        <v>329</v>
      </c>
      <c r="R296" s="20"/>
    </row>
    <row r="297" spans="1:18" ht="12.75">
      <c r="A297" s="26">
        <v>444035244</v>
      </c>
      <c r="B297" s="26">
        <v>444</v>
      </c>
      <c r="C297" s="27" t="s">
        <v>153</v>
      </c>
      <c r="D297" s="26">
        <v>35</v>
      </c>
      <c r="E297" s="27" t="s">
        <v>11</v>
      </c>
      <c r="F297" s="26">
        <v>244</v>
      </c>
      <c r="G297" s="27" t="s">
        <v>27</v>
      </c>
      <c r="H297" s="28">
        <v>2.5590277777777777</v>
      </c>
      <c r="I297" s="28">
        <v>0</v>
      </c>
      <c r="J297" s="28">
        <v>0</v>
      </c>
      <c r="K297" s="28">
        <v>8.3212977578071862E-2</v>
      </c>
      <c r="L297" s="29">
        <v>12047</v>
      </c>
      <c r="M297" s="29">
        <v>4114</v>
      </c>
      <c r="N297" s="29">
        <v>0</v>
      </c>
      <c r="O297" s="29">
        <v>893</v>
      </c>
      <c r="P297" s="30">
        <f t="shared" si="4"/>
        <v>16161</v>
      </c>
      <c r="Q297" s="34" t="s">
        <v>331</v>
      </c>
      <c r="R297" s="20"/>
    </row>
    <row r="298" spans="1:18" ht="12.75">
      <c r="A298" s="26">
        <v>444035336</v>
      </c>
      <c r="B298" s="26">
        <v>444</v>
      </c>
      <c r="C298" s="27" t="s">
        <v>153</v>
      </c>
      <c r="D298" s="26">
        <v>35</v>
      </c>
      <c r="E298" s="27" t="s">
        <v>11</v>
      </c>
      <c r="F298" s="26">
        <v>336</v>
      </c>
      <c r="G298" s="27" t="s">
        <v>30</v>
      </c>
      <c r="H298" s="28">
        <v>2</v>
      </c>
      <c r="I298" s="28">
        <v>0</v>
      </c>
      <c r="J298" s="28">
        <v>0</v>
      </c>
      <c r="K298" s="28">
        <v>2.363178820724934E-2</v>
      </c>
      <c r="L298" s="29">
        <v>10901</v>
      </c>
      <c r="M298" s="29">
        <v>1454</v>
      </c>
      <c r="N298" s="29">
        <v>0</v>
      </c>
      <c r="O298" s="29">
        <v>893</v>
      </c>
      <c r="P298" s="30">
        <f t="shared" si="4"/>
        <v>12355</v>
      </c>
      <c r="Q298" s="34" t="s">
        <v>329</v>
      </c>
      <c r="R298" s="20"/>
    </row>
    <row r="299" spans="1:18" ht="12.75">
      <c r="A299" s="26">
        <v>445348017</v>
      </c>
      <c r="B299" s="26">
        <v>445</v>
      </c>
      <c r="C299" s="27" t="s">
        <v>154</v>
      </c>
      <c r="D299" s="26">
        <v>348</v>
      </c>
      <c r="E299" s="27" t="s">
        <v>100</v>
      </c>
      <c r="F299" s="26">
        <v>17</v>
      </c>
      <c r="G299" s="27" t="s">
        <v>155</v>
      </c>
      <c r="H299" s="28">
        <v>13.359322033898305</v>
      </c>
      <c r="I299" s="28">
        <v>0</v>
      </c>
      <c r="J299" s="28">
        <v>0</v>
      </c>
      <c r="K299" s="28">
        <v>6.4077546390205239E-3</v>
      </c>
      <c r="L299" s="29">
        <v>10524</v>
      </c>
      <c r="M299" s="29">
        <v>2866</v>
      </c>
      <c r="N299" s="29">
        <v>0</v>
      </c>
      <c r="O299" s="29">
        <v>893</v>
      </c>
      <c r="P299" s="30">
        <f t="shared" si="4"/>
        <v>13390</v>
      </c>
      <c r="Q299" s="34" t="s">
        <v>331</v>
      </c>
      <c r="R299" s="20"/>
    </row>
    <row r="300" spans="1:18" ht="12.75">
      <c r="A300" s="26">
        <v>445348064</v>
      </c>
      <c r="B300" s="26">
        <v>445</v>
      </c>
      <c r="C300" s="27" t="s">
        <v>154</v>
      </c>
      <c r="D300" s="26">
        <v>348</v>
      </c>
      <c r="E300" s="27" t="s">
        <v>100</v>
      </c>
      <c r="F300" s="26">
        <v>64</v>
      </c>
      <c r="G300" s="27" t="s">
        <v>102</v>
      </c>
      <c r="H300" s="28">
        <v>2</v>
      </c>
      <c r="I300" s="28">
        <v>0</v>
      </c>
      <c r="J300" s="28">
        <v>0</v>
      </c>
      <c r="K300" s="28">
        <v>2.657227215474529E-2</v>
      </c>
      <c r="L300" s="29">
        <v>8445</v>
      </c>
      <c r="M300" s="29">
        <v>1093</v>
      </c>
      <c r="N300" s="29">
        <v>0</v>
      </c>
      <c r="O300" s="29">
        <v>893</v>
      </c>
      <c r="P300" s="30">
        <f t="shared" si="4"/>
        <v>9538</v>
      </c>
      <c r="Q300" s="34" t="s">
        <v>331</v>
      </c>
      <c r="R300" s="20"/>
    </row>
    <row r="301" spans="1:18" ht="12.75">
      <c r="A301" s="26">
        <v>445348151</v>
      </c>
      <c r="B301" s="26">
        <v>445</v>
      </c>
      <c r="C301" s="27" t="s">
        <v>154</v>
      </c>
      <c r="D301" s="26">
        <v>348</v>
      </c>
      <c r="E301" s="27" t="s">
        <v>100</v>
      </c>
      <c r="F301" s="26">
        <v>151</v>
      </c>
      <c r="G301" s="27" t="s">
        <v>156</v>
      </c>
      <c r="H301" s="28">
        <v>10</v>
      </c>
      <c r="I301" s="28">
        <v>0</v>
      </c>
      <c r="J301" s="28">
        <v>0</v>
      </c>
      <c r="K301" s="28">
        <v>7.31728045815307E-3</v>
      </c>
      <c r="L301" s="29">
        <v>9456</v>
      </c>
      <c r="M301" s="29">
        <v>1779</v>
      </c>
      <c r="N301" s="29">
        <v>0</v>
      </c>
      <c r="O301" s="29">
        <v>893</v>
      </c>
      <c r="P301" s="30">
        <f t="shared" si="4"/>
        <v>11235</v>
      </c>
      <c r="Q301" s="34" t="s">
        <v>329</v>
      </c>
      <c r="R301" s="20"/>
    </row>
    <row r="302" spans="1:18" ht="12.75">
      <c r="A302" s="26">
        <v>445348153</v>
      </c>
      <c r="B302" s="26">
        <v>445</v>
      </c>
      <c r="C302" s="27" t="s">
        <v>154</v>
      </c>
      <c r="D302" s="26">
        <v>348</v>
      </c>
      <c r="E302" s="27" t="s">
        <v>100</v>
      </c>
      <c r="F302" s="26">
        <v>153</v>
      </c>
      <c r="G302" s="27" t="s">
        <v>107</v>
      </c>
      <c r="H302" s="28">
        <v>1.8644067796610169</v>
      </c>
      <c r="I302" s="28">
        <v>0</v>
      </c>
      <c r="J302" s="28">
        <v>0</v>
      </c>
      <c r="K302" s="28">
        <v>1.2041125519575509E-2</v>
      </c>
      <c r="L302" s="29">
        <v>8920</v>
      </c>
      <c r="M302" s="29">
        <v>233</v>
      </c>
      <c r="N302" s="29">
        <v>0</v>
      </c>
      <c r="O302" s="29">
        <v>893</v>
      </c>
      <c r="P302" s="30">
        <f t="shared" si="4"/>
        <v>9153</v>
      </c>
      <c r="Q302" s="34" t="s">
        <v>329</v>
      </c>
      <c r="R302" s="20"/>
    </row>
    <row r="303" spans="1:18" ht="12.75">
      <c r="A303" s="26">
        <v>445348162</v>
      </c>
      <c r="B303" s="26">
        <v>445</v>
      </c>
      <c r="C303" s="27" t="s">
        <v>154</v>
      </c>
      <c r="D303" s="26">
        <v>348</v>
      </c>
      <c r="E303" s="27" t="s">
        <v>100</v>
      </c>
      <c r="F303" s="26">
        <v>162</v>
      </c>
      <c r="G303" s="27" t="s">
        <v>226</v>
      </c>
      <c r="H303" s="28">
        <v>2</v>
      </c>
      <c r="I303" s="28">
        <v>0</v>
      </c>
      <c r="J303" s="28">
        <v>0</v>
      </c>
      <c r="K303" s="28">
        <v>2.4936118550582226E-2</v>
      </c>
      <c r="L303" s="29">
        <v>13055</v>
      </c>
      <c r="M303" s="29">
        <v>3468</v>
      </c>
      <c r="N303" s="29">
        <v>0</v>
      </c>
      <c r="O303" s="29">
        <v>893</v>
      </c>
      <c r="P303" s="30">
        <f t="shared" si="4"/>
        <v>16523</v>
      </c>
      <c r="Q303" s="34" t="s">
        <v>329</v>
      </c>
      <c r="R303" s="20"/>
    </row>
    <row r="304" spans="1:18" ht="12.75">
      <c r="A304" s="26">
        <v>445348186</v>
      </c>
      <c r="B304" s="26">
        <v>445</v>
      </c>
      <c r="C304" s="27" t="s">
        <v>154</v>
      </c>
      <c r="D304" s="26">
        <v>348</v>
      </c>
      <c r="E304" s="27" t="s">
        <v>100</v>
      </c>
      <c r="F304" s="26">
        <v>186</v>
      </c>
      <c r="G304" s="27" t="s">
        <v>157</v>
      </c>
      <c r="H304" s="28">
        <v>2.5</v>
      </c>
      <c r="I304" s="28">
        <v>0</v>
      </c>
      <c r="J304" s="28">
        <v>0</v>
      </c>
      <c r="K304" s="28">
        <v>2.7056178154301973E-3</v>
      </c>
      <c r="L304" s="29">
        <v>8730</v>
      </c>
      <c r="M304" s="29">
        <v>3285</v>
      </c>
      <c r="N304" s="29">
        <v>0</v>
      </c>
      <c r="O304" s="29">
        <v>893</v>
      </c>
      <c r="P304" s="30">
        <f t="shared" si="4"/>
        <v>12015</v>
      </c>
      <c r="Q304" s="34" t="s">
        <v>329</v>
      </c>
      <c r="R304" s="20"/>
    </row>
    <row r="305" spans="1:18" ht="12.75">
      <c r="A305" s="26">
        <v>445348214</v>
      </c>
      <c r="B305" s="26">
        <v>445</v>
      </c>
      <c r="C305" s="27" t="s">
        <v>154</v>
      </c>
      <c r="D305" s="26">
        <v>348</v>
      </c>
      <c r="E305" s="27" t="s">
        <v>100</v>
      </c>
      <c r="F305" s="26">
        <v>214</v>
      </c>
      <c r="G305" s="27" t="s">
        <v>266</v>
      </c>
      <c r="H305" s="28">
        <v>1</v>
      </c>
      <c r="I305" s="28">
        <v>0</v>
      </c>
      <c r="J305" s="28">
        <v>0</v>
      </c>
      <c r="K305" s="28">
        <v>1.2634915696382329E-3</v>
      </c>
      <c r="L305" s="29">
        <v>10003.069568744664</v>
      </c>
      <c r="M305" s="29">
        <v>1542</v>
      </c>
      <c r="N305" s="29">
        <v>0</v>
      </c>
      <c r="O305" s="29">
        <v>893</v>
      </c>
      <c r="P305" s="30">
        <f t="shared" si="4"/>
        <v>11545.069568744664</v>
      </c>
      <c r="Q305" s="34" t="s">
        <v>327</v>
      </c>
      <c r="R305" s="20"/>
    </row>
    <row r="306" spans="1:18" ht="12.75">
      <c r="A306" s="26">
        <v>445348226</v>
      </c>
      <c r="B306" s="26">
        <v>445</v>
      </c>
      <c r="C306" s="27" t="s">
        <v>154</v>
      </c>
      <c r="D306" s="26">
        <v>348</v>
      </c>
      <c r="E306" s="27" t="s">
        <v>100</v>
      </c>
      <c r="F306" s="26">
        <v>226</v>
      </c>
      <c r="G306" s="27" t="s">
        <v>158</v>
      </c>
      <c r="H306" s="28">
        <v>26.091365093907466</v>
      </c>
      <c r="I306" s="28">
        <v>0</v>
      </c>
      <c r="J306" s="28">
        <v>0</v>
      </c>
      <c r="K306" s="28">
        <v>1.374335173384959E-2</v>
      </c>
      <c r="L306" s="29">
        <v>9970</v>
      </c>
      <c r="M306" s="29">
        <v>1096</v>
      </c>
      <c r="N306" s="29">
        <v>0</v>
      </c>
      <c r="O306" s="29">
        <v>893</v>
      </c>
      <c r="P306" s="30">
        <f t="shared" si="4"/>
        <v>11066</v>
      </c>
      <c r="Q306" s="34" t="s">
        <v>329</v>
      </c>
      <c r="R306" s="20"/>
    </row>
    <row r="307" spans="1:18" ht="12.75">
      <c r="A307" s="26">
        <v>445348271</v>
      </c>
      <c r="B307" s="26">
        <v>445</v>
      </c>
      <c r="C307" s="27" t="s">
        <v>154</v>
      </c>
      <c r="D307" s="26">
        <v>348</v>
      </c>
      <c r="E307" s="27" t="s">
        <v>100</v>
      </c>
      <c r="F307" s="26">
        <v>271</v>
      </c>
      <c r="G307" s="27" t="s">
        <v>111</v>
      </c>
      <c r="H307" s="28">
        <v>4</v>
      </c>
      <c r="I307" s="28">
        <v>0</v>
      </c>
      <c r="J307" s="28">
        <v>0</v>
      </c>
      <c r="K307" s="28">
        <v>8.8569815262447213E-3</v>
      </c>
      <c r="L307" s="29">
        <v>8963</v>
      </c>
      <c r="M307" s="29">
        <v>2489</v>
      </c>
      <c r="N307" s="29">
        <v>0</v>
      </c>
      <c r="O307" s="29">
        <v>893</v>
      </c>
      <c r="P307" s="30">
        <f t="shared" si="4"/>
        <v>11452</v>
      </c>
      <c r="Q307" s="34" t="s">
        <v>329</v>
      </c>
      <c r="R307" s="20"/>
    </row>
    <row r="308" spans="1:18" ht="12.75">
      <c r="A308" s="26">
        <v>445348277</v>
      </c>
      <c r="B308" s="26">
        <v>445</v>
      </c>
      <c r="C308" s="27" t="s">
        <v>154</v>
      </c>
      <c r="D308" s="26">
        <v>348</v>
      </c>
      <c r="E308" s="27" t="s">
        <v>100</v>
      </c>
      <c r="F308" s="26">
        <v>277</v>
      </c>
      <c r="G308" s="27" t="s">
        <v>340</v>
      </c>
      <c r="H308" s="28">
        <v>1</v>
      </c>
      <c r="I308" s="28">
        <v>0</v>
      </c>
      <c r="J308" s="28">
        <v>0</v>
      </c>
      <c r="K308" s="28">
        <v>4.1353881681115113E-4</v>
      </c>
      <c r="L308" s="29">
        <v>11593.351144753211</v>
      </c>
      <c r="M308" s="29">
        <v>470</v>
      </c>
      <c r="N308" s="29">
        <v>0</v>
      </c>
      <c r="O308" s="29">
        <v>893</v>
      </c>
      <c r="P308" s="30">
        <f t="shared" si="4"/>
        <v>12063.351144753211</v>
      </c>
      <c r="Q308" s="34" t="s">
        <v>327</v>
      </c>
      <c r="R308" s="20"/>
    </row>
    <row r="309" spans="1:18" ht="12.75">
      <c r="A309" s="26">
        <v>445348316</v>
      </c>
      <c r="B309" s="26">
        <v>445</v>
      </c>
      <c r="C309" s="27" t="s">
        <v>154</v>
      </c>
      <c r="D309" s="26">
        <v>348</v>
      </c>
      <c r="E309" s="27" t="s">
        <v>100</v>
      </c>
      <c r="F309" s="26">
        <v>316</v>
      </c>
      <c r="G309" s="27" t="s">
        <v>159</v>
      </c>
      <c r="H309" s="28">
        <v>10</v>
      </c>
      <c r="I309" s="28">
        <v>0</v>
      </c>
      <c r="J309" s="28">
        <v>0</v>
      </c>
      <c r="K309" s="28">
        <v>5.2579445380610971E-3</v>
      </c>
      <c r="L309" s="29">
        <v>11439</v>
      </c>
      <c r="M309" s="29">
        <v>1106</v>
      </c>
      <c r="N309" s="29">
        <v>0</v>
      </c>
      <c r="O309" s="29">
        <v>893</v>
      </c>
      <c r="P309" s="30">
        <f t="shared" si="4"/>
        <v>12545</v>
      </c>
      <c r="Q309" s="34" t="s">
        <v>329</v>
      </c>
      <c r="R309" s="20"/>
    </row>
    <row r="310" spans="1:18" ht="12.75">
      <c r="A310" s="26">
        <v>445348322</v>
      </c>
      <c r="B310" s="26">
        <v>445</v>
      </c>
      <c r="C310" s="27" t="s">
        <v>154</v>
      </c>
      <c r="D310" s="26">
        <v>348</v>
      </c>
      <c r="E310" s="27" t="s">
        <v>100</v>
      </c>
      <c r="F310" s="26">
        <v>322</v>
      </c>
      <c r="G310" s="27" t="s">
        <v>113</v>
      </c>
      <c r="H310" s="28">
        <v>5</v>
      </c>
      <c r="I310" s="28">
        <v>0</v>
      </c>
      <c r="J310" s="28">
        <v>0</v>
      </c>
      <c r="K310" s="28">
        <v>2.0099077817272819E-2</v>
      </c>
      <c r="L310" s="29">
        <v>11139</v>
      </c>
      <c r="M310" s="29">
        <v>5638</v>
      </c>
      <c r="N310" s="29">
        <v>0</v>
      </c>
      <c r="O310" s="29">
        <v>893</v>
      </c>
      <c r="P310" s="30">
        <f t="shared" si="4"/>
        <v>16777</v>
      </c>
      <c r="Q310" s="34" t="s">
        <v>329</v>
      </c>
      <c r="R310" s="20"/>
    </row>
    <row r="311" spans="1:18" ht="12.75">
      <c r="A311" s="26">
        <v>445348348</v>
      </c>
      <c r="B311" s="26">
        <v>445</v>
      </c>
      <c r="C311" s="27" t="s">
        <v>154</v>
      </c>
      <c r="D311" s="26">
        <v>348</v>
      </c>
      <c r="E311" s="27" t="s">
        <v>100</v>
      </c>
      <c r="F311" s="26">
        <v>348</v>
      </c>
      <c r="G311" s="27" t="s">
        <v>100</v>
      </c>
      <c r="H311" s="28">
        <v>1321.3735828598162</v>
      </c>
      <c r="I311" s="28">
        <v>0</v>
      </c>
      <c r="J311" s="28">
        <v>1105.9615123146946</v>
      </c>
      <c r="K311" s="28">
        <v>6.8069051738561828E-2</v>
      </c>
      <c r="L311" s="29">
        <v>10488</v>
      </c>
      <c r="M311" s="29">
        <v>43</v>
      </c>
      <c r="N311" s="29">
        <v>811.03710101467516</v>
      </c>
      <c r="O311" s="29">
        <v>893</v>
      </c>
      <c r="P311" s="30">
        <f t="shared" si="4"/>
        <v>11342.037101014675</v>
      </c>
      <c r="Q311" s="34" t="s">
        <v>329</v>
      </c>
      <c r="R311" s="20"/>
    </row>
    <row r="312" spans="1:18" ht="12.75">
      <c r="A312" s="26">
        <v>445348616</v>
      </c>
      <c r="B312" s="26">
        <v>445</v>
      </c>
      <c r="C312" s="27" t="s">
        <v>154</v>
      </c>
      <c r="D312" s="26">
        <v>348</v>
      </c>
      <c r="E312" s="27" t="s">
        <v>100</v>
      </c>
      <c r="F312" s="26">
        <v>616</v>
      </c>
      <c r="G312" s="27" t="s">
        <v>83</v>
      </c>
      <c r="H312" s="28">
        <v>1</v>
      </c>
      <c r="I312" s="28">
        <v>0</v>
      </c>
      <c r="J312" s="28">
        <v>0</v>
      </c>
      <c r="K312" s="28">
        <v>3.6335294052799658E-2</v>
      </c>
      <c r="L312" s="29">
        <v>9976.9157849829371</v>
      </c>
      <c r="M312" s="29">
        <v>3163</v>
      </c>
      <c r="N312" s="29">
        <v>0</v>
      </c>
      <c r="O312" s="29">
        <v>893</v>
      </c>
      <c r="P312" s="30">
        <f t="shared" si="4"/>
        <v>13139.915784982937</v>
      </c>
      <c r="Q312" s="34" t="s">
        <v>327</v>
      </c>
      <c r="R312" s="20"/>
    </row>
    <row r="313" spans="1:18" ht="12.75">
      <c r="A313" s="26">
        <v>445348753</v>
      </c>
      <c r="B313" s="26">
        <v>445</v>
      </c>
      <c r="C313" s="27" t="s">
        <v>154</v>
      </c>
      <c r="D313" s="26">
        <v>348</v>
      </c>
      <c r="E313" s="27" t="s">
        <v>100</v>
      </c>
      <c r="F313" s="26">
        <v>753</v>
      </c>
      <c r="G313" s="27" t="s">
        <v>231</v>
      </c>
      <c r="H313" s="28">
        <v>1.8006756756756757</v>
      </c>
      <c r="I313" s="28">
        <v>0</v>
      </c>
      <c r="J313" s="28">
        <v>0</v>
      </c>
      <c r="K313" s="28">
        <v>1.1522263827647025E-2</v>
      </c>
      <c r="L313" s="29">
        <v>10005.871632560256</v>
      </c>
      <c r="M313" s="29">
        <v>3132</v>
      </c>
      <c r="N313" s="29">
        <v>0</v>
      </c>
      <c r="O313" s="29">
        <v>893</v>
      </c>
      <c r="P313" s="30">
        <f t="shared" si="4"/>
        <v>13137.871632560256</v>
      </c>
      <c r="Q313" s="34" t="s">
        <v>327</v>
      </c>
      <c r="R313" s="20"/>
    </row>
    <row r="314" spans="1:18" ht="12.75">
      <c r="A314" s="26">
        <v>445348767</v>
      </c>
      <c r="B314" s="26">
        <v>445</v>
      </c>
      <c r="C314" s="27" t="s">
        <v>154</v>
      </c>
      <c r="D314" s="26">
        <v>348</v>
      </c>
      <c r="E314" s="27" t="s">
        <v>100</v>
      </c>
      <c r="F314" s="26">
        <v>767</v>
      </c>
      <c r="G314" s="27" t="s">
        <v>267</v>
      </c>
      <c r="H314" s="28">
        <v>5</v>
      </c>
      <c r="I314" s="28">
        <v>0</v>
      </c>
      <c r="J314" s="28">
        <v>0</v>
      </c>
      <c r="K314" s="28">
        <v>4.1347171332303152E-3</v>
      </c>
      <c r="L314" s="29">
        <v>9142</v>
      </c>
      <c r="M314" s="29">
        <v>1308</v>
      </c>
      <c r="N314" s="29">
        <v>0</v>
      </c>
      <c r="O314" s="29">
        <v>893</v>
      </c>
      <c r="P314" s="30">
        <f t="shared" si="4"/>
        <v>10450</v>
      </c>
      <c r="Q314" s="34" t="s">
        <v>329</v>
      </c>
      <c r="R314" s="20"/>
    </row>
    <row r="315" spans="1:18" ht="12.75">
      <c r="A315" s="26">
        <v>445348775</v>
      </c>
      <c r="B315" s="26">
        <v>445</v>
      </c>
      <c r="C315" s="27" t="s">
        <v>154</v>
      </c>
      <c r="D315" s="26">
        <v>348</v>
      </c>
      <c r="E315" s="27" t="s">
        <v>100</v>
      </c>
      <c r="F315" s="26">
        <v>775</v>
      </c>
      <c r="G315" s="27" t="s">
        <v>120</v>
      </c>
      <c r="H315" s="28">
        <v>16.925423728813559</v>
      </c>
      <c r="I315" s="28">
        <v>0</v>
      </c>
      <c r="J315" s="28">
        <v>0</v>
      </c>
      <c r="K315" s="28">
        <v>5.2817853333194881E-3</v>
      </c>
      <c r="L315" s="29">
        <v>9297</v>
      </c>
      <c r="M315" s="29">
        <v>1680</v>
      </c>
      <c r="N315" s="29">
        <v>0</v>
      </c>
      <c r="O315" s="29">
        <v>893</v>
      </c>
      <c r="P315" s="30">
        <f t="shared" si="4"/>
        <v>10977</v>
      </c>
      <c r="Q315" s="34" t="s">
        <v>330</v>
      </c>
      <c r="R315" s="20"/>
    </row>
    <row r="316" spans="1:18" ht="12.75">
      <c r="A316" s="26">
        <v>446099016</v>
      </c>
      <c r="B316" s="26">
        <v>446</v>
      </c>
      <c r="C316" s="27" t="s">
        <v>160</v>
      </c>
      <c r="D316" s="26">
        <v>99</v>
      </c>
      <c r="E316" s="27" t="s">
        <v>161</v>
      </c>
      <c r="F316" s="26">
        <v>16</v>
      </c>
      <c r="G316" s="27" t="s">
        <v>162</v>
      </c>
      <c r="H316" s="28">
        <v>304.64705882352951</v>
      </c>
      <c r="I316" s="28">
        <v>0</v>
      </c>
      <c r="J316" s="28">
        <v>0</v>
      </c>
      <c r="K316" s="28">
        <v>4.1149798490991304E-2</v>
      </c>
      <c r="L316" s="29">
        <v>9256</v>
      </c>
      <c r="M316" s="29">
        <v>356</v>
      </c>
      <c r="N316" s="29">
        <v>0</v>
      </c>
      <c r="O316" s="29">
        <v>893</v>
      </c>
      <c r="P316" s="30">
        <f t="shared" si="4"/>
        <v>9612</v>
      </c>
      <c r="Q316" s="34" t="s">
        <v>329</v>
      </c>
      <c r="R316" s="20"/>
    </row>
    <row r="317" spans="1:18" ht="12.75">
      <c r="A317" s="26">
        <v>446099018</v>
      </c>
      <c r="B317" s="26">
        <v>446</v>
      </c>
      <c r="C317" s="27" t="s">
        <v>160</v>
      </c>
      <c r="D317" s="26">
        <v>99</v>
      </c>
      <c r="E317" s="27" t="s">
        <v>161</v>
      </c>
      <c r="F317" s="26">
        <v>18</v>
      </c>
      <c r="G317" s="27" t="s">
        <v>163</v>
      </c>
      <c r="H317" s="28">
        <v>10</v>
      </c>
      <c r="I317" s="28">
        <v>0</v>
      </c>
      <c r="J317" s="28">
        <v>0</v>
      </c>
      <c r="K317" s="28">
        <v>1.8490918913116772E-2</v>
      </c>
      <c r="L317" s="29">
        <v>10830</v>
      </c>
      <c r="M317" s="29">
        <v>7116</v>
      </c>
      <c r="N317" s="29">
        <v>0</v>
      </c>
      <c r="O317" s="29">
        <v>893</v>
      </c>
      <c r="P317" s="30">
        <f t="shared" si="4"/>
        <v>17946</v>
      </c>
      <c r="Q317" s="34" t="s">
        <v>329</v>
      </c>
      <c r="R317" s="20"/>
    </row>
    <row r="318" spans="1:18" ht="12.75">
      <c r="A318" s="26">
        <v>446099035</v>
      </c>
      <c r="B318" s="26">
        <v>446</v>
      </c>
      <c r="C318" s="27" t="s">
        <v>160</v>
      </c>
      <c r="D318" s="26">
        <v>99</v>
      </c>
      <c r="E318" s="27" t="s">
        <v>161</v>
      </c>
      <c r="F318" s="26">
        <v>35</v>
      </c>
      <c r="G318" s="27" t="s">
        <v>11</v>
      </c>
      <c r="H318" s="28">
        <v>2</v>
      </c>
      <c r="I318" s="28">
        <v>0</v>
      </c>
      <c r="J318" s="28">
        <v>0</v>
      </c>
      <c r="K318" s="28">
        <v>0.1368268691122993</v>
      </c>
      <c r="L318" s="29">
        <v>12490</v>
      </c>
      <c r="M318" s="29">
        <v>3691</v>
      </c>
      <c r="N318" s="29">
        <v>0</v>
      </c>
      <c r="O318" s="29">
        <v>893</v>
      </c>
      <c r="P318" s="30">
        <f t="shared" si="4"/>
        <v>16181</v>
      </c>
      <c r="Q318" s="34" t="s">
        <v>329</v>
      </c>
      <c r="R318" s="20"/>
    </row>
    <row r="319" spans="1:18" ht="12.75">
      <c r="A319" s="26">
        <v>446099044</v>
      </c>
      <c r="B319" s="26">
        <v>446</v>
      </c>
      <c r="C319" s="27" t="s">
        <v>160</v>
      </c>
      <c r="D319" s="26">
        <v>99</v>
      </c>
      <c r="E319" s="27" t="s">
        <v>161</v>
      </c>
      <c r="F319" s="26">
        <v>44</v>
      </c>
      <c r="G319" s="27" t="s">
        <v>12</v>
      </c>
      <c r="H319" s="28">
        <v>344.99307958477505</v>
      </c>
      <c r="I319" s="28">
        <v>0</v>
      </c>
      <c r="J319" s="28">
        <v>0</v>
      </c>
      <c r="K319" s="28">
        <v>3.508299626124857E-2</v>
      </c>
      <c r="L319" s="29">
        <v>10609</v>
      </c>
      <c r="M319" s="29">
        <v>699</v>
      </c>
      <c r="N319" s="29">
        <v>0</v>
      </c>
      <c r="O319" s="29">
        <v>893</v>
      </c>
      <c r="P319" s="30">
        <f t="shared" si="4"/>
        <v>11308</v>
      </c>
      <c r="Q319" s="34" t="s">
        <v>329</v>
      </c>
      <c r="R319" s="20"/>
    </row>
    <row r="320" spans="1:18" ht="12.75">
      <c r="A320" s="26">
        <v>446099050</v>
      </c>
      <c r="B320" s="26">
        <v>446</v>
      </c>
      <c r="C320" s="27" t="s">
        <v>160</v>
      </c>
      <c r="D320" s="26">
        <v>99</v>
      </c>
      <c r="E320" s="27" t="s">
        <v>161</v>
      </c>
      <c r="F320" s="26">
        <v>50</v>
      </c>
      <c r="G320" s="27" t="s">
        <v>90</v>
      </c>
      <c r="H320" s="28">
        <v>5</v>
      </c>
      <c r="I320" s="28">
        <v>0</v>
      </c>
      <c r="J320" s="28">
        <v>0</v>
      </c>
      <c r="K320" s="28">
        <v>2.3219602941191215E-3</v>
      </c>
      <c r="L320" s="29">
        <v>8578</v>
      </c>
      <c r="M320" s="29">
        <v>3648</v>
      </c>
      <c r="N320" s="29">
        <v>0</v>
      </c>
      <c r="O320" s="29">
        <v>893</v>
      </c>
      <c r="P320" s="30">
        <f t="shared" si="4"/>
        <v>12226</v>
      </c>
      <c r="Q320" s="34" t="s">
        <v>329</v>
      </c>
      <c r="R320" s="20"/>
    </row>
    <row r="321" spans="1:18" ht="12.75">
      <c r="A321" s="26">
        <v>446099083</v>
      </c>
      <c r="B321" s="26">
        <v>446</v>
      </c>
      <c r="C321" s="27" t="s">
        <v>160</v>
      </c>
      <c r="D321" s="26">
        <v>99</v>
      </c>
      <c r="E321" s="27" t="s">
        <v>161</v>
      </c>
      <c r="F321" s="26">
        <v>83</v>
      </c>
      <c r="G321" s="27" t="s">
        <v>253</v>
      </c>
      <c r="H321" s="28">
        <v>1.28719723183391</v>
      </c>
      <c r="I321" s="28">
        <v>0</v>
      </c>
      <c r="J321" s="28">
        <v>0</v>
      </c>
      <c r="K321" s="28">
        <v>2.7199966264809597E-3</v>
      </c>
      <c r="L321" s="29">
        <v>9509.424414918416</v>
      </c>
      <c r="M321" s="29">
        <v>1364</v>
      </c>
      <c r="N321" s="29">
        <v>0</v>
      </c>
      <c r="O321" s="29">
        <v>893</v>
      </c>
      <c r="P321" s="30">
        <f t="shared" si="4"/>
        <v>10873.424414918416</v>
      </c>
      <c r="Q321" s="34" t="s">
        <v>327</v>
      </c>
      <c r="R321" s="20"/>
    </row>
    <row r="322" spans="1:18" ht="12.75">
      <c r="A322" s="26">
        <v>446099088</v>
      </c>
      <c r="B322" s="26">
        <v>446</v>
      </c>
      <c r="C322" s="27" t="s">
        <v>160</v>
      </c>
      <c r="D322" s="26">
        <v>99</v>
      </c>
      <c r="E322" s="27" t="s">
        <v>161</v>
      </c>
      <c r="F322" s="26">
        <v>88</v>
      </c>
      <c r="G322" s="27" t="s">
        <v>91</v>
      </c>
      <c r="H322" s="28">
        <v>11.657439446366782</v>
      </c>
      <c r="I322" s="28">
        <v>0</v>
      </c>
      <c r="J322" s="28">
        <v>0</v>
      </c>
      <c r="K322" s="28">
        <v>3.0959037401252242E-3</v>
      </c>
      <c r="L322" s="29">
        <v>9260</v>
      </c>
      <c r="M322" s="29">
        <v>2646</v>
      </c>
      <c r="N322" s="29">
        <v>0</v>
      </c>
      <c r="O322" s="29">
        <v>893</v>
      </c>
      <c r="P322" s="30">
        <f t="shared" si="4"/>
        <v>11906</v>
      </c>
      <c r="Q322" s="34" t="s">
        <v>329</v>
      </c>
      <c r="R322" s="20"/>
    </row>
    <row r="323" spans="1:18" ht="12.75">
      <c r="A323" s="26">
        <v>446099099</v>
      </c>
      <c r="B323" s="26">
        <v>446</v>
      </c>
      <c r="C323" s="27" t="s">
        <v>160</v>
      </c>
      <c r="D323" s="26">
        <v>99</v>
      </c>
      <c r="E323" s="27" t="s">
        <v>161</v>
      </c>
      <c r="F323" s="26">
        <v>99</v>
      </c>
      <c r="G323" s="27" t="s">
        <v>161</v>
      </c>
      <c r="H323" s="28">
        <v>107.57785467128028</v>
      </c>
      <c r="I323" s="28">
        <v>0</v>
      </c>
      <c r="J323" s="28">
        <v>0</v>
      </c>
      <c r="K323" s="28">
        <v>3.9220087470190221E-2</v>
      </c>
      <c r="L323" s="29">
        <v>9741</v>
      </c>
      <c r="M323" s="29">
        <v>5121</v>
      </c>
      <c r="N323" s="29">
        <v>0</v>
      </c>
      <c r="O323" s="29">
        <v>893</v>
      </c>
      <c r="P323" s="30">
        <f t="shared" si="4"/>
        <v>14862</v>
      </c>
      <c r="Q323" s="34" t="s">
        <v>329</v>
      </c>
      <c r="R323" s="20"/>
    </row>
    <row r="324" spans="1:18" ht="12.75">
      <c r="A324" s="26">
        <v>446099101</v>
      </c>
      <c r="B324" s="26">
        <v>446</v>
      </c>
      <c r="C324" s="27" t="s">
        <v>160</v>
      </c>
      <c r="D324" s="26">
        <v>99</v>
      </c>
      <c r="E324" s="27" t="s">
        <v>161</v>
      </c>
      <c r="F324" s="26">
        <v>101</v>
      </c>
      <c r="G324" s="27" t="s">
        <v>103</v>
      </c>
      <c r="H324" s="28">
        <v>1</v>
      </c>
      <c r="I324" s="28">
        <v>0</v>
      </c>
      <c r="J324" s="28">
        <v>0</v>
      </c>
      <c r="K324" s="28">
        <v>5.3447646397144548E-2</v>
      </c>
      <c r="L324" s="29">
        <v>9513.1701309609271</v>
      </c>
      <c r="M324" s="29">
        <v>1860</v>
      </c>
      <c r="N324" s="29">
        <v>0</v>
      </c>
      <c r="O324" s="29">
        <v>893</v>
      </c>
      <c r="P324" s="30">
        <f t="shared" si="4"/>
        <v>11373.170130960927</v>
      </c>
      <c r="Q324" s="34" t="s">
        <v>327</v>
      </c>
      <c r="R324" s="20"/>
    </row>
    <row r="325" spans="1:18" ht="12.75">
      <c r="A325" s="26">
        <v>446099133</v>
      </c>
      <c r="B325" s="26">
        <v>446</v>
      </c>
      <c r="C325" s="27" t="s">
        <v>160</v>
      </c>
      <c r="D325" s="26">
        <v>99</v>
      </c>
      <c r="E325" s="27" t="s">
        <v>161</v>
      </c>
      <c r="F325" s="26">
        <v>133</v>
      </c>
      <c r="G325" s="27" t="s">
        <v>59</v>
      </c>
      <c r="H325" s="28">
        <v>1.5363321799307958</v>
      </c>
      <c r="I325" s="28">
        <v>0</v>
      </c>
      <c r="J325" s="28">
        <v>0</v>
      </c>
      <c r="K325" s="28">
        <v>2.0069374734396603E-2</v>
      </c>
      <c r="L325" s="29">
        <v>10674.425299368062</v>
      </c>
      <c r="M325" s="29">
        <v>2841</v>
      </c>
      <c r="N325" s="29">
        <v>0</v>
      </c>
      <c r="O325" s="29">
        <v>893</v>
      </c>
      <c r="P325" s="30">
        <f t="shared" si="4"/>
        <v>13515.425299368062</v>
      </c>
      <c r="Q325" s="34" t="s">
        <v>327</v>
      </c>
      <c r="R325" s="20"/>
    </row>
    <row r="326" spans="1:18" ht="12.75">
      <c r="A326" s="26">
        <v>446099167</v>
      </c>
      <c r="B326" s="26">
        <v>446</v>
      </c>
      <c r="C326" s="27" t="s">
        <v>160</v>
      </c>
      <c r="D326" s="26">
        <v>99</v>
      </c>
      <c r="E326" s="27" t="s">
        <v>161</v>
      </c>
      <c r="F326" s="26">
        <v>167</v>
      </c>
      <c r="G326" s="27" t="s">
        <v>164</v>
      </c>
      <c r="H326" s="28">
        <v>87.51903114186851</v>
      </c>
      <c r="I326" s="28">
        <v>0</v>
      </c>
      <c r="J326" s="28">
        <v>0</v>
      </c>
      <c r="K326" s="28">
        <v>2.0150011178551877E-2</v>
      </c>
      <c r="L326" s="29">
        <v>9344</v>
      </c>
      <c r="M326" s="29">
        <v>3107</v>
      </c>
      <c r="N326" s="29">
        <v>0</v>
      </c>
      <c r="O326" s="29">
        <v>893</v>
      </c>
      <c r="P326" s="30">
        <f t="shared" si="4"/>
        <v>12451</v>
      </c>
      <c r="Q326" s="34" t="s">
        <v>329</v>
      </c>
      <c r="R326" s="20"/>
    </row>
    <row r="327" spans="1:18" ht="12.75">
      <c r="A327" s="26">
        <v>446099175</v>
      </c>
      <c r="B327" s="26">
        <v>446</v>
      </c>
      <c r="C327" s="27" t="s">
        <v>160</v>
      </c>
      <c r="D327" s="26">
        <v>99</v>
      </c>
      <c r="E327" s="27" t="s">
        <v>161</v>
      </c>
      <c r="F327" s="26">
        <v>175</v>
      </c>
      <c r="G327" s="27" t="s">
        <v>165</v>
      </c>
      <c r="H327" s="28">
        <v>1</v>
      </c>
      <c r="I327" s="28">
        <v>0</v>
      </c>
      <c r="J327" s="28">
        <v>0</v>
      </c>
      <c r="K327" s="28">
        <v>7.8726396170760067E-4</v>
      </c>
      <c r="L327" s="29">
        <v>9320.151186308618</v>
      </c>
      <c r="M327" s="29">
        <v>4394</v>
      </c>
      <c r="N327" s="29">
        <v>0</v>
      </c>
      <c r="O327" s="29">
        <v>893</v>
      </c>
      <c r="P327" s="30">
        <f t="shared" si="4"/>
        <v>13714.151186308618</v>
      </c>
      <c r="Q327" s="34" t="s">
        <v>327</v>
      </c>
      <c r="R327" s="20"/>
    </row>
    <row r="328" spans="1:18" ht="12.75">
      <c r="A328" s="26">
        <v>446099177</v>
      </c>
      <c r="B328" s="26">
        <v>446</v>
      </c>
      <c r="C328" s="27" t="s">
        <v>160</v>
      </c>
      <c r="D328" s="26">
        <v>99</v>
      </c>
      <c r="E328" s="27" t="s">
        <v>161</v>
      </c>
      <c r="F328" s="26">
        <v>177</v>
      </c>
      <c r="G328" s="27" t="s">
        <v>110</v>
      </c>
      <c r="H328" s="28">
        <v>4.5121107266435985</v>
      </c>
      <c r="I328" s="28">
        <v>0</v>
      </c>
      <c r="J328" s="28">
        <v>0</v>
      </c>
      <c r="K328" s="28">
        <v>4.7364484056045698E-3</v>
      </c>
      <c r="L328" s="29">
        <v>8403</v>
      </c>
      <c r="M328" s="29">
        <v>2867</v>
      </c>
      <c r="N328" s="29">
        <v>0</v>
      </c>
      <c r="O328" s="29">
        <v>893</v>
      </c>
      <c r="P328" s="30">
        <f t="shared" si="4"/>
        <v>11270</v>
      </c>
      <c r="Q328" s="34" t="s">
        <v>329</v>
      </c>
      <c r="R328" s="20"/>
    </row>
    <row r="329" spans="1:18" ht="12.75">
      <c r="A329" s="26">
        <v>446099208</v>
      </c>
      <c r="B329" s="26">
        <v>446</v>
      </c>
      <c r="C329" s="27" t="s">
        <v>160</v>
      </c>
      <c r="D329" s="26">
        <v>99</v>
      </c>
      <c r="E329" s="27" t="s">
        <v>161</v>
      </c>
      <c r="F329" s="26">
        <v>208</v>
      </c>
      <c r="G329" s="27" t="s">
        <v>166</v>
      </c>
      <c r="H329" s="28">
        <v>1</v>
      </c>
      <c r="I329" s="28">
        <v>0</v>
      </c>
      <c r="J329" s="28">
        <v>0</v>
      </c>
      <c r="K329" s="28">
        <v>2.2293104563617452E-3</v>
      </c>
      <c r="L329" s="29">
        <v>8586</v>
      </c>
      <c r="M329" s="29">
        <v>5182</v>
      </c>
      <c r="N329" s="29">
        <v>0</v>
      </c>
      <c r="O329" s="29">
        <v>893</v>
      </c>
      <c r="P329" s="30">
        <f t="shared" si="4"/>
        <v>13768</v>
      </c>
      <c r="Q329" s="34" t="s">
        <v>329</v>
      </c>
      <c r="R329" s="20"/>
    </row>
    <row r="330" spans="1:18" ht="12.75">
      <c r="A330" s="26">
        <v>446099212</v>
      </c>
      <c r="B330" s="26">
        <v>446</v>
      </c>
      <c r="C330" s="27" t="s">
        <v>160</v>
      </c>
      <c r="D330" s="26">
        <v>99</v>
      </c>
      <c r="E330" s="27" t="s">
        <v>161</v>
      </c>
      <c r="F330" s="26">
        <v>212</v>
      </c>
      <c r="G330" s="27" t="s">
        <v>167</v>
      </c>
      <c r="H330" s="28">
        <v>102.65051903114187</v>
      </c>
      <c r="I330" s="28">
        <v>0</v>
      </c>
      <c r="J330" s="28">
        <v>0</v>
      </c>
      <c r="K330" s="28">
        <v>2.3431491717683755E-2</v>
      </c>
      <c r="L330" s="29">
        <v>9255</v>
      </c>
      <c r="M330" s="29">
        <v>1295</v>
      </c>
      <c r="N330" s="29">
        <v>0</v>
      </c>
      <c r="O330" s="29">
        <v>893</v>
      </c>
      <c r="P330" s="30">
        <f t="shared" si="4"/>
        <v>10550</v>
      </c>
      <c r="Q330" s="34" t="s">
        <v>329</v>
      </c>
      <c r="R330" s="20"/>
    </row>
    <row r="331" spans="1:18" ht="12.75">
      <c r="A331" s="26">
        <v>446099218</v>
      </c>
      <c r="B331" s="26">
        <v>446</v>
      </c>
      <c r="C331" s="27" t="s">
        <v>160</v>
      </c>
      <c r="D331" s="26">
        <v>99</v>
      </c>
      <c r="E331" s="27" t="s">
        <v>161</v>
      </c>
      <c r="F331" s="26">
        <v>218</v>
      </c>
      <c r="G331" s="27" t="s">
        <v>168</v>
      </c>
      <c r="H331" s="28">
        <v>113.64705882352941</v>
      </c>
      <c r="I331" s="28">
        <v>0</v>
      </c>
      <c r="J331" s="28">
        <v>0</v>
      </c>
      <c r="K331" s="28">
        <v>4.192039877735191E-2</v>
      </c>
      <c r="L331" s="29">
        <v>9150</v>
      </c>
      <c r="M331" s="29">
        <v>2440</v>
      </c>
      <c r="N331" s="29">
        <v>0</v>
      </c>
      <c r="O331" s="29">
        <v>893</v>
      </c>
      <c r="P331" s="30">
        <f t="shared" ref="P331:P394" si="5">SUM(L331:N331)</f>
        <v>11590</v>
      </c>
      <c r="Q331" s="34" t="s">
        <v>329</v>
      </c>
      <c r="R331" s="20"/>
    </row>
    <row r="332" spans="1:18" ht="12.75">
      <c r="A332" s="26">
        <v>446099220</v>
      </c>
      <c r="B332" s="26">
        <v>446</v>
      </c>
      <c r="C332" s="27" t="s">
        <v>160</v>
      </c>
      <c r="D332" s="26">
        <v>99</v>
      </c>
      <c r="E332" s="27" t="s">
        <v>161</v>
      </c>
      <c r="F332" s="26">
        <v>220</v>
      </c>
      <c r="G332" s="27" t="s">
        <v>26</v>
      </c>
      <c r="H332" s="28">
        <v>17.460207612456749</v>
      </c>
      <c r="I332" s="28">
        <v>0</v>
      </c>
      <c r="J332" s="28">
        <v>0</v>
      </c>
      <c r="K332" s="28">
        <v>9.6584491615976133E-3</v>
      </c>
      <c r="L332" s="29">
        <v>9937</v>
      </c>
      <c r="M332" s="29">
        <v>3537</v>
      </c>
      <c r="N332" s="29">
        <v>0</v>
      </c>
      <c r="O332" s="29">
        <v>893</v>
      </c>
      <c r="P332" s="30">
        <f t="shared" si="5"/>
        <v>13474</v>
      </c>
      <c r="Q332" s="34" t="s">
        <v>329</v>
      </c>
      <c r="R332" s="20"/>
    </row>
    <row r="333" spans="1:18" ht="12.75">
      <c r="A333" s="26">
        <v>446099238</v>
      </c>
      <c r="B333" s="26">
        <v>446</v>
      </c>
      <c r="C333" s="27" t="s">
        <v>160</v>
      </c>
      <c r="D333" s="26">
        <v>99</v>
      </c>
      <c r="E333" s="27" t="s">
        <v>161</v>
      </c>
      <c r="F333" s="26">
        <v>238</v>
      </c>
      <c r="G333" s="27" t="s">
        <v>169</v>
      </c>
      <c r="H333" s="28">
        <v>11</v>
      </c>
      <c r="I333" s="28">
        <v>0</v>
      </c>
      <c r="J333" s="28">
        <v>0</v>
      </c>
      <c r="K333" s="28">
        <v>2.093456582491E-2</v>
      </c>
      <c r="L333" s="29">
        <v>9039</v>
      </c>
      <c r="M333" s="29">
        <v>4535</v>
      </c>
      <c r="N333" s="29">
        <v>0</v>
      </c>
      <c r="O333" s="29">
        <v>893</v>
      </c>
      <c r="P333" s="30">
        <f t="shared" si="5"/>
        <v>13574</v>
      </c>
      <c r="Q333" s="34" t="s">
        <v>329</v>
      </c>
      <c r="R333" s="20"/>
    </row>
    <row r="334" spans="1:18" ht="12.75">
      <c r="A334" s="26">
        <v>446099244</v>
      </c>
      <c r="B334" s="26">
        <v>446</v>
      </c>
      <c r="C334" s="27" t="s">
        <v>160</v>
      </c>
      <c r="D334" s="26">
        <v>99</v>
      </c>
      <c r="E334" s="27" t="s">
        <v>161</v>
      </c>
      <c r="F334" s="26">
        <v>244</v>
      </c>
      <c r="G334" s="27" t="s">
        <v>27</v>
      </c>
      <c r="H334" s="28">
        <v>6</v>
      </c>
      <c r="I334" s="28">
        <v>0</v>
      </c>
      <c r="J334" s="28">
        <v>0</v>
      </c>
      <c r="K334" s="28">
        <v>8.3212977578071862E-2</v>
      </c>
      <c r="L334" s="29">
        <v>11903</v>
      </c>
      <c r="M334" s="29">
        <v>4065</v>
      </c>
      <c r="N334" s="29">
        <v>0</v>
      </c>
      <c r="O334" s="29">
        <v>893</v>
      </c>
      <c r="P334" s="30">
        <f t="shared" si="5"/>
        <v>15968</v>
      </c>
      <c r="Q334" s="34" t="s">
        <v>331</v>
      </c>
      <c r="R334" s="20"/>
    </row>
    <row r="335" spans="1:18" ht="12.75">
      <c r="A335" s="26">
        <v>446099266</v>
      </c>
      <c r="B335" s="26">
        <v>446</v>
      </c>
      <c r="C335" s="27" t="s">
        <v>160</v>
      </c>
      <c r="D335" s="26">
        <v>99</v>
      </c>
      <c r="E335" s="27" t="s">
        <v>161</v>
      </c>
      <c r="F335" s="26">
        <v>266</v>
      </c>
      <c r="G335" s="27" t="s">
        <v>170</v>
      </c>
      <c r="H335" s="28">
        <v>7.0588235294117645</v>
      </c>
      <c r="I335" s="28">
        <v>0</v>
      </c>
      <c r="J335" s="28">
        <v>0</v>
      </c>
      <c r="K335" s="28">
        <v>1.8544018130771174E-3</v>
      </c>
      <c r="L335" s="29">
        <v>8670</v>
      </c>
      <c r="M335" s="29">
        <v>3804</v>
      </c>
      <c r="N335" s="29">
        <v>0</v>
      </c>
      <c r="O335" s="29">
        <v>893</v>
      </c>
      <c r="P335" s="30">
        <f t="shared" si="5"/>
        <v>12474</v>
      </c>
      <c r="Q335" s="34" t="s">
        <v>329</v>
      </c>
      <c r="R335" s="20"/>
    </row>
    <row r="336" spans="1:18" ht="12.75">
      <c r="A336" s="26">
        <v>446099285</v>
      </c>
      <c r="B336" s="26">
        <v>446</v>
      </c>
      <c r="C336" s="27" t="s">
        <v>160</v>
      </c>
      <c r="D336" s="26">
        <v>99</v>
      </c>
      <c r="E336" s="27" t="s">
        <v>161</v>
      </c>
      <c r="F336" s="26">
        <v>285</v>
      </c>
      <c r="G336" s="27" t="s">
        <v>28</v>
      </c>
      <c r="H336" s="28">
        <v>72.989619377162612</v>
      </c>
      <c r="I336" s="28">
        <v>0</v>
      </c>
      <c r="J336" s="28">
        <v>0</v>
      </c>
      <c r="K336" s="28">
        <v>2.1944644766553539E-2</v>
      </c>
      <c r="L336" s="29">
        <v>9430</v>
      </c>
      <c r="M336" s="29">
        <v>2802</v>
      </c>
      <c r="N336" s="29">
        <v>0</v>
      </c>
      <c r="O336" s="29">
        <v>893</v>
      </c>
      <c r="P336" s="30">
        <f t="shared" si="5"/>
        <v>12232</v>
      </c>
      <c r="Q336" s="34" t="s">
        <v>329</v>
      </c>
      <c r="R336" s="20"/>
    </row>
    <row r="337" spans="1:18" ht="12.75">
      <c r="A337" s="26">
        <v>446099293</v>
      </c>
      <c r="B337" s="26">
        <v>446</v>
      </c>
      <c r="C337" s="27" t="s">
        <v>160</v>
      </c>
      <c r="D337" s="26">
        <v>99</v>
      </c>
      <c r="E337" s="27" t="s">
        <v>161</v>
      </c>
      <c r="F337" s="26">
        <v>293</v>
      </c>
      <c r="G337" s="27" t="s">
        <v>171</v>
      </c>
      <c r="H337" s="28">
        <v>6.8373702422145328</v>
      </c>
      <c r="I337" s="28">
        <v>0</v>
      </c>
      <c r="J337" s="28">
        <v>0</v>
      </c>
      <c r="K337" s="28">
        <v>1.6252590924376159E-3</v>
      </c>
      <c r="L337" s="29">
        <v>8931</v>
      </c>
      <c r="M337" s="29">
        <v>543</v>
      </c>
      <c r="N337" s="29">
        <v>0</v>
      </c>
      <c r="O337" s="29">
        <v>893</v>
      </c>
      <c r="P337" s="30">
        <f t="shared" si="5"/>
        <v>9474</v>
      </c>
      <c r="Q337" s="34" t="s">
        <v>329</v>
      </c>
      <c r="R337" s="20"/>
    </row>
    <row r="338" spans="1:18" ht="12.75">
      <c r="A338" s="26">
        <v>446099307</v>
      </c>
      <c r="B338" s="26">
        <v>446</v>
      </c>
      <c r="C338" s="27" t="s">
        <v>160</v>
      </c>
      <c r="D338" s="26">
        <v>99</v>
      </c>
      <c r="E338" s="27" t="s">
        <v>161</v>
      </c>
      <c r="F338" s="26">
        <v>307</v>
      </c>
      <c r="G338" s="27" t="s">
        <v>172</v>
      </c>
      <c r="H338" s="28">
        <v>14</v>
      </c>
      <c r="I338" s="28">
        <v>0</v>
      </c>
      <c r="J338" s="28">
        <v>0</v>
      </c>
      <c r="K338" s="28">
        <v>5.7992697262384194E-3</v>
      </c>
      <c r="L338" s="29">
        <v>9166</v>
      </c>
      <c r="M338" s="29">
        <v>3149</v>
      </c>
      <c r="N338" s="29">
        <v>0</v>
      </c>
      <c r="O338" s="29">
        <v>893</v>
      </c>
      <c r="P338" s="30">
        <f t="shared" si="5"/>
        <v>12315</v>
      </c>
      <c r="Q338" s="34" t="s">
        <v>329</v>
      </c>
      <c r="R338" s="20"/>
    </row>
    <row r="339" spans="1:18" ht="12.75">
      <c r="A339" s="26">
        <v>446099323</v>
      </c>
      <c r="B339" s="26">
        <v>446</v>
      </c>
      <c r="C339" s="27" t="s">
        <v>160</v>
      </c>
      <c r="D339" s="26">
        <v>99</v>
      </c>
      <c r="E339" s="27" t="s">
        <v>161</v>
      </c>
      <c r="F339" s="26">
        <v>323</v>
      </c>
      <c r="G339" s="27" t="s">
        <v>173</v>
      </c>
      <c r="H339" s="28">
        <v>3</v>
      </c>
      <c r="I339" s="28">
        <v>0</v>
      </c>
      <c r="J339" s="28">
        <v>0</v>
      </c>
      <c r="K339" s="28">
        <v>2.3506514228498875E-3</v>
      </c>
      <c r="L339" s="29">
        <v>8204</v>
      </c>
      <c r="M339" s="29">
        <v>2330</v>
      </c>
      <c r="N339" s="29">
        <v>0</v>
      </c>
      <c r="O339" s="29">
        <v>893</v>
      </c>
      <c r="P339" s="30">
        <f t="shared" si="5"/>
        <v>10534</v>
      </c>
      <c r="Q339" s="34" t="s">
        <v>329</v>
      </c>
      <c r="R339" s="20"/>
    </row>
    <row r="340" spans="1:18" ht="12.75">
      <c r="A340" s="26">
        <v>446099336</v>
      </c>
      <c r="B340" s="26">
        <v>446</v>
      </c>
      <c r="C340" s="27" t="s">
        <v>160</v>
      </c>
      <c r="D340" s="26">
        <v>99</v>
      </c>
      <c r="E340" s="27" t="s">
        <v>161</v>
      </c>
      <c r="F340" s="26">
        <v>336</v>
      </c>
      <c r="G340" s="27" t="s">
        <v>30</v>
      </c>
      <c r="H340" s="28">
        <v>1.2664359861591696</v>
      </c>
      <c r="I340" s="28">
        <v>0</v>
      </c>
      <c r="J340" s="28">
        <v>0</v>
      </c>
      <c r="K340" s="28">
        <v>2.363178820724934E-2</v>
      </c>
      <c r="L340" s="29">
        <v>10759.162975676727</v>
      </c>
      <c r="M340" s="29">
        <v>1435</v>
      </c>
      <c r="N340" s="29">
        <v>0</v>
      </c>
      <c r="O340" s="29">
        <v>893</v>
      </c>
      <c r="P340" s="30">
        <f t="shared" si="5"/>
        <v>12194.162975676727</v>
      </c>
      <c r="Q340" s="34" t="s">
        <v>327</v>
      </c>
      <c r="R340" s="20"/>
    </row>
    <row r="341" spans="1:18" ht="12.75">
      <c r="A341" s="26">
        <v>446099350</v>
      </c>
      <c r="B341" s="26">
        <v>446</v>
      </c>
      <c r="C341" s="27" t="s">
        <v>160</v>
      </c>
      <c r="D341" s="26">
        <v>99</v>
      </c>
      <c r="E341" s="27" t="s">
        <v>161</v>
      </c>
      <c r="F341" s="26">
        <v>350</v>
      </c>
      <c r="G341" s="27" t="s">
        <v>174</v>
      </c>
      <c r="H341" s="28">
        <v>4</v>
      </c>
      <c r="I341" s="28">
        <v>0</v>
      </c>
      <c r="J341" s="28">
        <v>0</v>
      </c>
      <c r="K341" s="28">
        <v>1.2526411718199917E-2</v>
      </c>
      <c r="L341" s="29">
        <v>9461</v>
      </c>
      <c r="M341" s="29">
        <v>4391</v>
      </c>
      <c r="N341" s="29">
        <v>0</v>
      </c>
      <c r="O341" s="29">
        <v>893</v>
      </c>
      <c r="P341" s="30">
        <f t="shared" si="5"/>
        <v>13852</v>
      </c>
      <c r="Q341" s="34" t="s">
        <v>329</v>
      </c>
      <c r="R341" s="20"/>
    </row>
    <row r="342" spans="1:18" ht="12.75">
      <c r="A342" s="26">
        <v>446099625</v>
      </c>
      <c r="B342" s="26">
        <v>446</v>
      </c>
      <c r="C342" s="27" t="s">
        <v>160</v>
      </c>
      <c r="D342" s="26">
        <v>99</v>
      </c>
      <c r="E342" s="27" t="s">
        <v>161</v>
      </c>
      <c r="F342" s="26">
        <v>625</v>
      </c>
      <c r="G342" s="27" t="s">
        <v>92</v>
      </c>
      <c r="H342" s="28">
        <v>6</v>
      </c>
      <c r="I342" s="28">
        <v>0</v>
      </c>
      <c r="J342" s="28">
        <v>0</v>
      </c>
      <c r="K342" s="28">
        <v>1.5510183605077635E-3</v>
      </c>
      <c r="L342" s="29">
        <v>10226</v>
      </c>
      <c r="M342" s="29">
        <v>1915</v>
      </c>
      <c r="N342" s="29">
        <v>0</v>
      </c>
      <c r="O342" s="29">
        <v>893</v>
      </c>
      <c r="P342" s="30">
        <f t="shared" si="5"/>
        <v>12141</v>
      </c>
      <c r="Q342" s="34" t="s">
        <v>329</v>
      </c>
      <c r="R342" s="20"/>
    </row>
    <row r="343" spans="1:18" ht="12.75">
      <c r="A343" s="26">
        <v>446099690</v>
      </c>
      <c r="B343" s="26">
        <v>446</v>
      </c>
      <c r="C343" s="27" t="s">
        <v>160</v>
      </c>
      <c r="D343" s="26">
        <v>99</v>
      </c>
      <c r="E343" s="27" t="s">
        <v>161</v>
      </c>
      <c r="F343" s="26">
        <v>690</v>
      </c>
      <c r="G343" s="27" t="s">
        <v>176</v>
      </c>
      <c r="H343" s="28">
        <v>10</v>
      </c>
      <c r="I343" s="28">
        <v>0</v>
      </c>
      <c r="J343" s="28">
        <v>0</v>
      </c>
      <c r="K343" s="28">
        <v>5.6717267667399946E-3</v>
      </c>
      <c r="L343" s="29">
        <v>10659</v>
      </c>
      <c r="M343" s="29">
        <v>2769</v>
      </c>
      <c r="N343" s="29">
        <v>0</v>
      </c>
      <c r="O343" s="29">
        <v>893</v>
      </c>
      <c r="P343" s="30">
        <f t="shared" si="5"/>
        <v>13428</v>
      </c>
      <c r="Q343" s="34" t="s">
        <v>329</v>
      </c>
      <c r="R343" s="20"/>
    </row>
    <row r="344" spans="1:18" ht="12.75">
      <c r="A344" s="26">
        <v>447101014</v>
      </c>
      <c r="B344" s="26">
        <v>447</v>
      </c>
      <c r="C344" s="27" t="s">
        <v>177</v>
      </c>
      <c r="D344" s="26">
        <v>101</v>
      </c>
      <c r="E344" s="27" t="s">
        <v>103</v>
      </c>
      <c r="F344" s="26">
        <v>14</v>
      </c>
      <c r="G344" s="27" t="s">
        <v>62</v>
      </c>
      <c r="H344" s="28">
        <v>0.33680555555555558</v>
      </c>
      <c r="I344" s="28">
        <v>0</v>
      </c>
      <c r="J344" s="28">
        <v>0</v>
      </c>
      <c r="K344" s="28">
        <v>1.7951852171247677E-2</v>
      </c>
      <c r="L344" s="29">
        <v>9692.6519574446611</v>
      </c>
      <c r="M344" s="29">
        <v>2730</v>
      </c>
      <c r="N344" s="29">
        <v>0</v>
      </c>
      <c r="O344" s="29">
        <v>893</v>
      </c>
      <c r="P344" s="30">
        <f t="shared" si="5"/>
        <v>12422.651957444661</v>
      </c>
      <c r="Q344" s="34" t="s">
        <v>327</v>
      </c>
      <c r="R344" s="20"/>
    </row>
    <row r="345" spans="1:18" ht="12.75">
      <c r="A345" s="26">
        <v>447101025</v>
      </c>
      <c r="B345" s="26">
        <v>447</v>
      </c>
      <c r="C345" s="27" t="s">
        <v>177</v>
      </c>
      <c r="D345" s="26">
        <v>101</v>
      </c>
      <c r="E345" s="27" t="s">
        <v>103</v>
      </c>
      <c r="F345" s="26">
        <v>25</v>
      </c>
      <c r="G345" s="27" t="s">
        <v>178</v>
      </c>
      <c r="H345" s="28">
        <v>33.020833333333336</v>
      </c>
      <c r="I345" s="28">
        <v>0</v>
      </c>
      <c r="J345" s="28">
        <v>0</v>
      </c>
      <c r="K345" s="28">
        <v>1.3072140193868591E-2</v>
      </c>
      <c r="L345" s="29">
        <v>8972</v>
      </c>
      <c r="M345" s="29">
        <v>3005</v>
      </c>
      <c r="N345" s="29">
        <v>0</v>
      </c>
      <c r="O345" s="29">
        <v>893</v>
      </c>
      <c r="P345" s="30">
        <f t="shared" si="5"/>
        <v>11977</v>
      </c>
      <c r="Q345" s="34" t="s">
        <v>329</v>
      </c>
      <c r="R345" s="20"/>
    </row>
    <row r="346" spans="1:18" ht="12.75">
      <c r="A346" s="26">
        <v>447101101</v>
      </c>
      <c r="B346" s="26">
        <v>447</v>
      </c>
      <c r="C346" s="27" t="s">
        <v>177</v>
      </c>
      <c r="D346" s="26">
        <v>101</v>
      </c>
      <c r="E346" s="27" t="s">
        <v>103</v>
      </c>
      <c r="F346" s="26">
        <v>101</v>
      </c>
      <c r="G346" s="27" t="s">
        <v>103</v>
      </c>
      <c r="H346" s="28">
        <v>353.53125000000011</v>
      </c>
      <c r="I346" s="28">
        <v>0</v>
      </c>
      <c r="J346" s="28">
        <v>0</v>
      </c>
      <c r="K346" s="28">
        <v>5.3447646397144548E-2</v>
      </c>
      <c r="L346" s="29">
        <v>8616</v>
      </c>
      <c r="M346" s="29">
        <v>1684</v>
      </c>
      <c r="N346" s="29">
        <v>0</v>
      </c>
      <c r="O346" s="29">
        <v>893</v>
      </c>
      <c r="P346" s="30">
        <f t="shared" si="5"/>
        <v>10300</v>
      </c>
      <c r="Q346" s="34" t="s">
        <v>329</v>
      </c>
      <c r="R346" s="20"/>
    </row>
    <row r="347" spans="1:18" ht="12.75">
      <c r="A347" s="26">
        <v>447101138</v>
      </c>
      <c r="B347" s="26">
        <v>447</v>
      </c>
      <c r="C347" s="27" t="s">
        <v>177</v>
      </c>
      <c r="D347" s="26">
        <v>101</v>
      </c>
      <c r="E347" s="27" t="s">
        <v>103</v>
      </c>
      <c r="F347" s="26">
        <v>138</v>
      </c>
      <c r="G347" s="27" t="s">
        <v>179</v>
      </c>
      <c r="H347" s="28">
        <v>2</v>
      </c>
      <c r="I347" s="28">
        <v>0</v>
      </c>
      <c r="J347" s="28">
        <v>0</v>
      </c>
      <c r="K347" s="28">
        <v>2.3699355152112362E-3</v>
      </c>
      <c r="L347" s="29">
        <v>9646.4210195581163</v>
      </c>
      <c r="M347" s="29">
        <v>3222</v>
      </c>
      <c r="N347" s="29">
        <v>0</v>
      </c>
      <c r="O347" s="29">
        <v>893</v>
      </c>
      <c r="P347" s="30">
        <f t="shared" si="5"/>
        <v>12868.421019558116</v>
      </c>
      <c r="Q347" s="34" t="s">
        <v>327</v>
      </c>
      <c r="R347" s="20"/>
    </row>
    <row r="348" spans="1:18" ht="12.75">
      <c r="A348" s="26">
        <v>447101139</v>
      </c>
      <c r="B348" s="26">
        <v>447</v>
      </c>
      <c r="C348" s="27" t="s">
        <v>177</v>
      </c>
      <c r="D348" s="26">
        <v>101</v>
      </c>
      <c r="E348" s="27" t="s">
        <v>103</v>
      </c>
      <c r="F348" s="26">
        <v>139</v>
      </c>
      <c r="G348" s="27" t="s">
        <v>64</v>
      </c>
      <c r="H348" s="28">
        <v>0.49652777777777779</v>
      </c>
      <c r="I348" s="28">
        <v>0</v>
      </c>
      <c r="J348" s="28">
        <v>0</v>
      </c>
      <c r="K348" s="28">
        <v>3.1322482139312215E-3</v>
      </c>
      <c r="L348" s="29">
        <v>9700.9859930292605</v>
      </c>
      <c r="M348" s="29">
        <v>3321</v>
      </c>
      <c r="N348" s="29">
        <v>0</v>
      </c>
      <c r="O348" s="29">
        <v>893</v>
      </c>
      <c r="P348" s="30">
        <f t="shared" si="5"/>
        <v>13021.98599302926</v>
      </c>
      <c r="Q348" s="34" t="s">
        <v>327</v>
      </c>
      <c r="R348" s="20"/>
    </row>
    <row r="349" spans="1:18" ht="12.75">
      <c r="A349" s="26">
        <v>447101167</v>
      </c>
      <c r="B349" s="26">
        <v>447</v>
      </c>
      <c r="C349" s="27" t="s">
        <v>177</v>
      </c>
      <c r="D349" s="26">
        <v>101</v>
      </c>
      <c r="E349" s="27" t="s">
        <v>103</v>
      </c>
      <c r="F349" s="26">
        <v>167</v>
      </c>
      <c r="G349" s="27" t="s">
        <v>164</v>
      </c>
      <c r="H349" s="28">
        <v>1</v>
      </c>
      <c r="I349" s="28">
        <v>0</v>
      </c>
      <c r="J349" s="28">
        <v>0</v>
      </c>
      <c r="K349" s="28">
        <v>2.0150011178551877E-2</v>
      </c>
      <c r="L349" s="29">
        <v>8165</v>
      </c>
      <c r="M349" s="29">
        <v>2715</v>
      </c>
      <c r="N349" s="29">
        <v>0</v>
      </c>
      <c r="O349" s="29">
        <v>893</v>
      </c>
      <c r="P349" s="30">
        <f t="shared" si="5"/>
        <v>10880</v>
      </c>
      <c r="Q349" s="34" t="s">
        <v>329</v>
      </c>
      <c r="R349" s="20"/>
    </row>
    <row r="350" spans="1:18" ht="12.75">
      <c r="A350" s="26">
        <v>447101177</v>
      </c>
      <c r="B350" s="26">
        <v>447</v>
      </c>
      <c r="C350" s="27" t="s">
        <v>177</v>
      </c>
      <c r="D350" s="26">
        <v>101</v>
      </c>
      <c r="E350" s="27" t="s">
        <v>103</v>
      </c>
      <c r="F350" s="26">
        <v>177</v>
      </c>
      <c r="G350" s="27" t="s">
        <v>110</v>
      </c>
      <c r="H350" s="28">
        <v>6</v>
      </c>
      <c r="I350" s="28">
        <v>0</v>
      </c>
      <c r="J350" s="28">
        <v>0</v>
      </c>
      <c r="K350" s="28">
        <v>4.7364484056045698E-3</v>
      </c>
      <c r="L350" s="29">
        <v>9528</v>
      </c>
      <c r="M350" s="29">
        <v>3251</v>
      </c>
      <c r="N350" s="29">
        <v>0</v>
      </c>
      <c r="O350" s="29">
        <v>893</v>
      </c>
      <c r="P350" s="30">
        <f t="shared" si="5"/>
        <v>12779</v>
      </c>
      <c r="Q350" s="34" t="s">
        <v>329</v>
      </c>
      <c r="R350" s="20"/>
    </row>
    <row r="351" spans="1:18" ht="12.75">
      <c r="A351" s="26">
        <v>447101185</v>
      </c>
      <c r="B351" s="26">
        <v>447</v>
      </c>
      <c r="C351" s="27" t="s">
        <v>177</v>
      </c>
      <c r="D351" s="26">
        <v>101</v>
      </c>
      <c r="E351" s="27" t="s">
        <v>103</v>
      </c>
      <c r="F351" s="26">
        <v>185</v>
      </c>
      <c r="G351" s="27" t="s">
        <v>180</v>
      </c>
      <c r="H351" s="28">
        <v>14</v>
      </c>
      <c r="I351" s="28">
        <v>0</v>
      </c>
      <c r="J351" s="28">
        <v>0</v>
      </c>
      <c r="K351" s="28">
        <v>2.472769307432893E-3</v>
      </c>
      <c r="L351" s="29">
        <v>8559</v>
      </c>
      <c r="M351" s="29">
        <v>1409</v>
      </c>
      <c r="N351" s="29">
        <v>0</v>
      </c>
      <c r="O351" s="29">
        <v>893</v>
      </c>
      <c r="P351" s="30">
        <f t="shared" si="5"/>
        <v>9968</v>
      </c>
      <c r="Q351" s="34" t="s">
        <v>329</v>
      </c>
      <c r="R351" s="20"/>
    </row>
    <row r="352" spans="1:18" ht="12.75">
      <c r="A352" s="26">
        <v>447101187</v>
      </c>
      <c r="B352" s="26">
        <v>447</v>
      </c>
      <c r="C352" s="27" t="s">
        <v>177</v>
      </c>
      <c r="D352" s="26">
        <v>101</v>
      </c>
      <c r="E352" s="27" t="s">
        <v>103</v>
      </c>
      <c r="F352" s="26">
        <v>187</v>
      </c>
      <c r="G352" s="27" t="s">
        <v>181</v>
      </c>
      <c r="H352" s="28">
        <v>4</v>
      </c>
      <c r="I352" s="28">
        <v>0</v>
      </c>
      <c r="J352" s="28">
        <v>0</v>
      </c>
      <c r="K352" s="28">
        <v>3.1393412524363738E-3</v>
      </c>
      <c r="L352" s="29">
        <v>9553.7647760838026</v>
      </c>
      <c r="M352" s="29">
        <v>3685</v>
      </c>
      <c r="N352" s="29">
        <v>0</v>
      </c>
      <c r="O352" s="29">
        <v>893</v>
      </c>
      <c r="P352" s="30">
        <f t="shared" si="5"/>
        <v>13238.764776083803</v>
      </c>
      <c r="Q352" s="34" t="s">
        <v>327</v>
      </c>
      <c r="R352" s="20"/>
    </row>
    <row r="353" spans="1:18" ht="12.75">
      <c r="A353" s="26">
        <v>447101208</v>
      </c>
      <c r="B353" s="26">
        <v>447</v>
      </c>
      <c r="C353" s="27" t="s">
        <v>177</v>
      </c>
      <c r="D353" s="26">
        <v>101</v>
      </c>
      <c r="E353" s="27" t="s">
        <v>103</v>
      </c>
      <c r="F353" s="26">
        <v>208</v>
      </c>
      <c r="G353" s="27" t="s">
        <v>166</v>
      </c>
      <c r="H353" s="28">
        <v>1</v>
      </c>
      <c r="I353" s="28">
        <v>0</v>
      </c>
      <c r="J353" s="28">
        <v>0</v>
      </c>
      <c r="K353" s="28">
        <v>2.2293104563617452E-3</v>
      </c>
      <c r="L353" s="29">
        <v>9014.8662631560692</v>
      </c>
      <c r="M353" s="29">
        <v>5441</v>
      </c>
      <c r="N353" s="29">
        <v>0</v>
      </c>
      <c r="O353" s="29">
        <v>893</v>
      </c>
      <c r="P353" s="30">
        <f t="shared" si="5"/>
        <v>14455.866263156069</v>
      </c>
      <c r="Q353" s="34" t="s">
        <v>327</v>
      </c>
      <c r="R353" s="20"/>
    </row>
    <row r="354" spans="1:18" ht="12.75">
      <c r="A354" s="26">
        <v>447101212</v>
      </c>
      <c r="B354" s="26">
        <v>447</v>
      </c>
      <c r="C354" s="27" t="s">
        <v>177</v>
      </c>
      <c r="D354" s="26">
        <v>101</v>
      </c>
      <c r="E354" s="27" t="s">
        <v>103</v>
      </c>
      <c r="F354" s="26">
        <v>212</v>
      </c>
      <c r="G354" s="27" t="s">
        <v>167</v>
      </c>
      <c r="H354" s="28">
        <v>1.7847222222222223</v>
      </c>
      <c r="I354" s="28">
        <v>0</v>
      </c>
      <c r="J354" s="28">
        <v>0</v>
      </c>
      <c r="K354" s="28">
        <v>2.3431491717683755E-2</v>
      </c>
      <c r="L354" s="29">
        <v>9493.0546257110345</v>
      </c>
      <c r="M354" s="29">
        <v>1328</v>
      </c>
      <c r="N354" s="29">
        <v>0</v>
      </c>
      <c r="O354" s="29">
        <v>893</v>
      </c>
      <c r="P354" s="30">
        <f t="shared" si="5"/>
        <v>10821.054625711035</v>
      </c>
      <c r="Q354" s="34" t="s">
        <v>327</v>
      </c>
      <c r="R354" s="20"/>
    </row>
    <row r="355" spans="1:18" ht="12.75">
      <c r="A355" s="26">
        <v>447101214</v>
      </c>
      <c r="B355" s="26">
        <v>447</v>
      </c>
      <c r="C355" s="27" t="s">
        <v>177</v>
      </c>
      <c r="D355" s="26">
        <v>101</v>
      </c>
      <c r="E355" s="27" t="s">
        <v>103</v>
      </c>
      <c r="F355" s="26">
        <v>214</v>
      </c>
      <c r="G355" s="27" t="s">
        <v>266</v>
      </c>
      <c r="H355" s="28">
        <v>1</v>
      </c>
      <c r="I355" s="28">
        <v>0</v>
      </c>
      <c r="J355" s="28">
        <v>0</v>
      </c>
      <c r="K355" s="28">
        <v>1.2634915696382329E-3</v>
      </c>
      <c r="L355" s="29">
        <v>10003.069568744664</v>
      </c>
      <c r="M355" s="29">
        <v>1542</v>
      </c>
      <c r="N355" s="29">
        <v>0</v>
      </c>
      <c r="O355" s="29">
        <v>893</v>
      </c>
      <c r="P355" s="30">
        <f t="shared" si="5"/>
        <v>11545.069568744664</v>
      </c>
      <c r="Q355" s="34" t="s">
        <v>327</v>
      </c>
      <c r="R355" s="20"/>
    </row>
    <row r="356" spans="1:18" ht="12.75">
      <c r="A356" s="26">
        <v>447101218</v>
      </c>
      <c r="B356" s="26">
        <v>447</v>
      </c>
      <c r="C356" s="27" t="s">
        <v>177</v>
      </c>
      <c r="D356" s="26">
        <v>101</v>
      </c>
      <c r="E356" s="27" t="s">
        <v>103</v>
      </c>
      <c r="F356" s="26">
        <v>218</v>
      </c>
      <c r="G356" s="27" t="s">
        <v>168</v>
      </c>
      <c r="H356" s="28">
        <v>2</v>
      </c>
      <c r="I356" s="28">
        <v>0</v>
      </c>
      <c r="J356" s="28">
        <v>0</v>
      </c>
      <c r="K356" s="28">
        <v>4.192039877735191E-2</v>
      </c>
      <c r="L356" s="29">
        <v>9552.3190089043746</v>
      </c>
      <c r="M356" s="29">
        <v>2547</v>
      </c>
      <c r="N356" s="29">
        <v>0</v>
      </c>
      <c r="O356" s="29">
        <v>893</v>
      </c>
      <c r="P356" s="30">
        <f t="shared" si="5"/>
        <v>12099.319008904375</v>
      </c>
      <c r="Q356" s="34" t="s">
        <v>327</v>
      </c>
      <c r="R356" s="20"/>
    </row>
    <row r="357" spans="1:18" ht="12.75">
      <c r="A357" s="26">
        <v>447101220</v>
      </c>
      <c r="B357" s="26">
        <v>447</v>
      </c>
      <c r="C357" s="27" t="s">
        <v>177</v>
      </c>
      <c r="D357" s="26">
        <v>101</v>
      </c>
      <c r="E357" s="27" t="s">
        <v>103</v>
      </c>
      <c r="F357" s="26">
        <v>220</v>
      </c>
      <c r="G357" s="27" t="s">
        <v>26</v>
      </c>
      <c r="H357" s="28">
        <v>0.87847222222222221</v>
      </c>
      <c r="I357" s="28">
        <v>0</v>
      </c>
      <c r="J357" s="28">
        <v>0</v>
      </c>
      <c r="K357" s="28">
        <v>9.6584491615976133E-3</v>
      </c>
      <c r="L357" s="29">
        <v>10399.736906559077</v>
      </c>
      <c r="M357" s="29">
        <v>3702</v>
      </c>
      <c r="N357" s="29">
        <v>0</v>
      </c>
      <c r="O357" s="29">
        <v>893</v>
      </c>
      <c r="P357" s="30">
        <f t="shared" si="5"/>
        <v>14101.736906559077</v>
      </c>
      <c r="Q357" s="34" t="s">
        <v>327</v>
      </c>
      <c r="R357" s="20"/>
    </row>
    <row r="358" spans="1:18" ht="12.75">
      <c r="A358" s="26">
        <v>447101238</v>
      </c>
      <c r="B358" s="26">
        <v>447</v>
      </c>
      <c r="C358" s="27" t="s">
        <v>177</v>
      </c>
      <c r="D358" s="26">
        <v>101</v>
      </c>
      <c r="E358" s="27" t="s">
        <v>103</v>
      </c>
      <c r="F358" s="26">
        <v>238</v>
      </c>
      <c r="G358" s="27" t="s">
        <v>169</v>
      </c>
      <c r="H358" s="28">
        <v>5</v>
      </c>
      <c r="I358" s="28">
        <v>0</v>
      </c>
      <c r="J358" s="28">
        <v>0</v>
      </c>
      <c r="K358" s="28">
        <v>2.093456582491E-2</v>
      </c>
      <c r="L358" s="29">
        <v>9256.5891280653941</v>
      </c>
      <c r="M358" s="29">
        <v>4644</v>
      </c>
      <c r="N358" s="29">
        <v>0</v>
      </c>
      <c r="O358" s="29">
        <v>893</v>
      </c>
      <c r="P358" s="30">
        <f t="shared" si="5"/>
        <v>13900.589128065394</v>
      </c>
      <c r="Q358" s="34" t="s">
        <v>327</v>
      </c>
      <c r="R358" s="20"/>
    </row>
    <row r="359" spans="1:18" ht="12.75">
      <c r="A359" s="26">
        <v>447101307</v>
      </c>
      <c r="B359" s="26">
        <v>447</v>
      </c>
      <c r="C359" s="27" t="s">
        <v>177</v>
      </c>
      <c r="D359" s="26">
        <v>101</v>
      </c>
      <c r="E359" s="27" t="s">
        <v>103</v>
      </c>
      <c r="F359" s="26">
        <v>307</v>
      </c>
      <c r="G359" s="27" t="s">
        <v>172</v>
      </c>
      <c r="H359" s="28">
        <v>6</v>
      </c>
      <c r="I359" s="28">
        <v>0</v>
      </c>
      <c r="J359" s="28">
        <v>0</v>
      </c>
      <c r="K359" s="28">
        <v>5.7992697262384194E-3</v>
      </c>
      <c r="L359" s="29">
        <v>9650.0061214693542</v>
      </c>
      <c r="M359" s="29">
        <v>3315</v>
      </c>
      <c r="N359" s="29">
        <v>0</v>
      </c>
      <c r="O359" s="29">
        <v>893</v>
      </c>
      <c r="P359" s="30">
        <f t="shared" si="5"/>
        <v>12965.006121469354</v>
      </c>
      <c r="Q359" s="34" t="s">
        <v>327</v>
      </c>
      <c r="R359" s="20"/>
    </row>
    <row r="360" spans="1:18" ht="12.75">
      <c r="A360" s="26">
        <v>447101335</v>
      </c>
      <c r="B360" s="26">
        <v>447</v>
      </c>
      <c r="C360" s="27" t="s">
        <v>177</v>
      </c>
      <c r="D360" s="26">
        <v>101</v>
      </c>
      <c r="E360" s="27" t="s">
        <v>103</v>
      </c>
      <c r="F360" s="26">
        <v>335</v>
      </c>
      <c r="G360" s="27" t="s">
        <v>312</v>
      </c>
      <c r="H360" s="28">
        <v>2</v>
      </c>
      <c r="I360" s="28">
        <v>0</v>
      </c>
      <c r="J360" s="28">
        <v>0</v>
      </c>
      <c r="K360" s="28">
        <v>6.4157959501208483E-4</v>
      </c>
      <c r="L360" s="29">
        <v>9566.2649927260845</v>
      </c>
      <c r="M360" s="29">
        <v>6094</v>
      </c>
      <c r="N360" s="29">
        <v>0</v>
      </c>
      <c r="O360" s="29">
        <v>893</v>
      </c>
      <c r="P360" s="30">
        <f t="shared" si="5"/>
        <v>15660.264992726085</v>
      </c>
      <c r="Q360" s="34" t="s">
        <v>327</v>
      </c>
      <c r="R360" s="20"/>
    </row>
    <row r="361" spans="1:18" ht="12.75">
      <c r="A361" s="26">
        <v>447101350</v>
      </c>
      <c r="B361" s="26">
        <v>447</v>
      </c>
      <c r="C361" s="27" t="s">
        <v>177</v>
      </c>
      <c r="D361" s="26">
        <v>101</v>
      </c>
      <c r="E361" s="27" t="s">
        <v>103</v>
      </c>
      <c r="F361" s="26">
        <v>350</v>
      </c>
      <c r="G361" s="27" t="s">
        <v>174</v>
      </c>
      <c r="H361" s="28">
        <v>9.7777777777777786</v>
      </c>
      <c r="I361" s="28">
        <v>0</v>
      </c>
      <c r="J361" s="28">
        <v>0</v>
      </c>
      <c r="K361" s="28">
        <v>1.2526411718199917E-2</v>
      </c>
      <c r="L361" s="29">
        <v>9018.3972985507226</v>
      </c>
      <c r="M361" s="29">
        <v>4186</v>
      </c>
      <c r="N361" s="29">
        <v>0</v>
      </c>
      <c r="O361" s="29">
        <v>893</v>
      </c>
      <c r="P361" s="30">
        <f t="shared" si="5"/>
        <v>13204.397298550723</v>
      </c>
      <c r="Q361" s="34" t="s">
        <v>327</v>
      </c>
      <c r="R361" s="20"/>
    </row>
    <row r="362" spans="1:18" ht="12.75">
      <c r="A362" s="26">
        <v>447101622</v>
      </c>
      <c r="B362" s="26">
        <v>447</v>
      </c>
      <c r="C362" s="27" t="s">
        <v>177</v>
      </c>
      <c r="D362" s="26">
        <v>101</v>
      </c>
      <c r="E362" s="27" t="s">
        <v>103</v>
      </c>
      <c r="F362" s="26">
        <v>622</v>
      </c>
      <c r="G362" s="27" t="s">
        <v>182</v>
      </c>
      <c r="H362" s="28">
        <v>1.78125</v>
      </c>
      <c r="I362" s="28">
        <v>0</v>
      </c>
      <c r="J362" s="28">
        <v>0</v>
      </c>
      <c r="K362" s="28">
        <v>9.9978122612021797E-4</v>
      </c>
      <c r="L362" s="29">
        <v>9652.4661573288049</v>
      </c>
      <c r="M362" s="29">
        <v>2055</v>
      </c>
      <c r="N362" s="29">
        <v>0</v>
      </c>
      <c r="O362" s="29">
        <v>893</v>
      </c>
      <c r="P362" s="30">
        <f t="shared" si="5"/>
        <v>11707.466157328805</v>
      </c>
      <c r="Q362" s="34" t="s">
        <v>327</v>
      </c>
      <c r="R362" s="20"/>
    </row>
    <row r="363" spans="1:18" ht="12.75">
      <c r="A363" s="26">
        <v>447101650</v>
      </c>
      <c r="B363" s="26">
        <v>447</v>
      </c>
      <c r="C363" s="27" t="s">
        <v>177</v>
      </c>
      <c r="D363" s="26">
        <v>101</v>
      </c>
      <c r="E363" s="27" t="s">
        <v>103</v>
      </c>
      <c r="F363" s="26">
        <v>650</v>
      </c>
      <c r="G363" s="27" t="s">
        <v>175</v>
      </c>
      <c r="H363" s="28">
        <v>0.5</v>
      </c>
      <c r="I363" s="28">
        <v>0</v>
      </c>
      <c r="J363" s="28">
        <v>0</v>
      </c>
      <c r="K363" s="28">
        <v>5.6375929534345287E-4</v>
      </c>
      <c r="L363" s="29">
        <v>8165</v>
      </c>
      <c r="M363" s="29">
        <v>1879</v>
      </c>
      <c r="N363" s="29">
        <v>0</v>
      </c>
      <c r="O363" s="29">
        <v>893</v>
      </c>
      <c r="P363" s="30">
        <f t="shared" si="5"/>
        <v>10044</v>
      </c>
      <c r="Q363" s="34" t="s">
        <v>329</v>
      </c>
      <c r="R363" s="20"/>
    </row>
    <row r="364" spans="1:18" ht="12.75">
      <c r="A364" s="26">
        <v>447101690</v>
      </c>
      <c r="B364" s="26">
        <v>447</v>
      </c>
      <c r="C364" s="27" t="s">
        <v>177</v>
      </c>
      <c r="D364" s="26">
        <v>101</v>
      </c>
      <c r="E364" s="27" t="s">
        <v>103</v>
      </c>
      <c r="F364" s="26">
        <v>690</v>
      </c>
      <c r="G364" s="27" t="s">
        <v>176</v>
      </c>
      <c r="H364" s="28">
        <v>2</v>
      </c>
      <c r="I364" s="28">
        <v>0</v>
      </c>
      <c r="J364" s="28">
        <v>0</v>
      </c>
      <c r="K364" s="28">
        <v>5.6717267667399946E-3</v>
      </c>
      <c r="L364" s="29">
        <v>9729.9836009972787</v>
      </c>
      <c r="M364" s="29">
        <v>2527</v>
      </c>
      <c r="N364" s="29">
        <v>0</v>
      </c>
      <c r="O364" s="29">
        <v>893</v>
      </c>
      <c r="P364" s="30">
        <f t="shared" si="5"/>
        <v>12256.983600997279</v>
      </c>
      <c r="Q364" s="34" t="s">
        <v>327</v>
      </c>
      <c r="R364" s="20"/>
    </row>
    <row r="365" spans="1:18" ht="12.75">
      <c r="A365" s="26">
        <v>449035035</v>
      </c>
      <c r="B365" s="26">
        <v>449</v>
      </c>
      <c r="C365" s="27" t="s">
        <v>183</v>
      </c>
      <c r="D365" s="26">
        <v>35</v>
      </c>
      <c r="E365" s="27" t="s">
        <v>11</v>
      </c>
      <c r="F365" s="26">
        <v>35</v>
      </c>
      <c r="G365" s="27" t="s">
        <v>11</v>
      </c>
      <c r="H365" s="28">
        <v>656.65656565656559</v>
      </c>
      <c r="I365" s="28">
        <v>10.392320411624631</v>
      </c>
      <c r="J365" s="28">
        <v>0</v>
      </c>
      <c r="K365" s="28">
        <v>0.1368268691122993</v>
      </c>
      <c r="L365" s="29">
        <v>10658</v>
      </c>
      <c r="M365" s="29">
        <v>3149</v>
      </c>
      <c r="N365" s="29">
        <v>0</v>
      </c>
      <c r="O365" s="29">
        <v>893</v>
      </c>
      <c r="P365" s="30">
        <f t="shared" si="5"/>
        <v>13807</v>
      </c>
      <c r="Q365" s="34" t="s">
        <v>329</v>
      </c>
      <c r="R365" s="20"/>
    </row>
    <row r="366" spans="1:18" ht="12.75">
      <c r="A366" s="26">
        <v>449035044</v>
      </c>
      <c r="B366" s="26">
        <v>449</v>
      </c>
      <c r="C366" s="27" t="s">
        <v>183</v>
      </c>
      <c r="D366" s="26">
        <v>35</v>
      </c>
      <c r="E366" s="27" t="s">
        <v>11</v>
      </c>
      <c r="F366" s="26">
        <v>44</v>
      </c>
      <c r="G366" s="27" t="s">
        <v>12</v>
      </c>
      <c r="H366" s="28">
        <v>1</v>
      </c>
      <c r="I366" s="28">
        <v>1.5826112088338985E-2</v>
      </c>
      <c r="J366" s="28">
        <v>0</v>
      </c>
      <c r="K366" s="28">
        <v>3.508299626124857E-2</v>
      </c>
      <c r="L366" s="29">
        <v>13216</v>
      </c>
      <c r="M366" s="29">
        <v>871</v>
      </c>
      <c r="N366" s="29">
        <v>0</v>
      </c>
      <c r="O366" s="29">
        <v>893</v>
      </c>
      <c r="P366" s="30">
        <f t="shared" si="5"/>
        <v>14087</v>
      </c>
      <c r="Q366" s="34" t="s">
        <v>329</v>
      </c>
      <c r="R366" s="20"/>
    </row>
    <row r="367" spans="1:18" ht="12.75">
      <c r="A367" s="26">
        <v>449035049</v>
      </c>
      <c r="B367" s="26">
        <v>449</v>
      </c>
      <c r="C367" s="27" t="s">
        <v>183</v>
      </c>
      <c r="D367" s="26">
        <v>35</v>
      </c>
      <c r="E367" s="27" t="s">
        <v>11</v>
      </c>
      <c r="F367" s="26">
        <v>49</v>
      </c>
      <c r="G367" s="27" t="s">
        <v>73</v>
      </c>
      <c r="H367" s="28">
        <v>1</v>
      </c>
      <c r="I367" s="28">
        <v>1.5826112088338985E-2</v>
      </c>
      <c r="J367" s="28">
        <v>0</v>
      </c>
      <c r="K367" s="28">
        <v>6.5217762946508218E-2</v>
      </c>
      <c r="L367" s="29">
        <v>12810</v>
      </c>
      <c r="M367" s="29">
        <v>15847</v>
      </c>
      <c r="N367" s="29">
        <v>0</v>
      </c>
      <c r="O367" s="29">
        <v>893</v>
      </c>
      <c r="P367" s="30">
        <f t="shared" si="5"/>
        <v>28657</v>
      </c>
      <c r="Q367" s="34" t="s">
        <v>330</v>
      </c>
      <c r="R367" s="20"/>
    </row>
    <row r="368" spans="1:18" ht="12.75">
      <c r="A368" s="26">
        <v>449035057</v>
      </c>
      <c r="B368" s="26">
        <v>449</v>
      </c>
      <c r="C368" s="27" t="s">
        <v>183</v>
      </c>
      <c r="D368" s="26">
        <v>35</v>
      </c>
      <c r="E368" s="27" t="s">
        <v>11</v>
      </c>
      <c r="F368" s="26">
        <v>57</v>
      </c>
      <c r="G368" s="27" t="s">
        <v>13</v>
      </c>
      <c r="H368" s="28">
        <v>0.90235690235690236</v>
      </c>
      <c r="I368" s="28">
        <v>1.4280801480386695E-2</v>
      </c>
      <c r="J368" s="28">
        <v>0</v>
      </c>
      <c r="K368" s="28">
        <v>0.11302470517786611</v>
      </c>
      <c r="L368" s="29">
        <v>11886.161300332486</v>
      </c>
      <c r="M368" s="29">
        <v>626</v>
      </c>
      <c r="N368" s="29">
        <v>0</v>
      </c>
      <c r="O368" s="29">
        <v>893</v>
      </c>
      <c r="P368" s="30">
        <f t="shared" si="5"/>
        <v>12512.161300332486</v>
      </c>
      <c r="Q368" s="34" t="s">
        <v>327</v>
      </c>
      <c r="R368" s="20"/>
    </row>
    <row r="369" spans="1:18" ht="12.75">
      <c r="A369" s="26">
        <v>449035165</v>
      </c>
      <c r="B369" s="26">
        <v>449</v>
      </c>
      <c r="C369" s="27" t="s">
        <v>183</v>
      </c>
      <c r="D369" s="26">
        <v>35</v>
      </c>
      <c r="E369" s="27" t="s">
        <v>11</v>
      </c>
      <c r="F369" s="26">
        <v>165</v>
      </c>
      <c r="G369" s="27" t="s">
        <v>17</v>
      </c>
      <c r="H369" s="28">
        <v>0.99663299663299654</v>
      </c>
      <c r="I369" s="28">
        <v>1.5772825515650974E-2</v>
      </c>
      <c r="J369" s="28">
        <v>0</v>
      </c>
      <c r="K369" s="28">
        <v>0.110669012758344</v>
      </c>
      <c r="L369" s="29">
        <v>10207</v>
      </c>
      <c r="M369" s="29">
        <v>565</v>
      </c>
      <c r="N369" s="29">
        <v>0</v>
      </c>
      <c r="O369" s="29">
        <v>893</v>
      </c>
      <c r="P369" s="30">
        <f t="shared" si="5"/>
        <v>10772</v>
      </c>
      <c r="Q369" s="34" t="s">
        <v>329</v>
      </c>
      <c r="R369" s="20"/>
    </row>
    <row r="370" spans="1:18" ht="12.75">
      <c r="A370" s="26">
        <v>449035170</v>
      </c>
      <c r="B370" s="26">
        <v>449</v>
      </c>
      <c r="C370" s="27" t="s">
        <v>183</v>
      </c>
      <c r="D370" s="26">
        <v>35</v>
      </c>
      <c r="E370" s="27" t="s">
        <v>11</v>
      </c>
      <c r="F370" s="26">
        <v>170</v>
      </c>
      <c r="G370" s="27" t="s">
        <v>65</v>
      </c>
      <c r="H370" s="28">
        <v>1</v>
      </c>
      <c r="I370" s="28">
        <v>1.5826112088338985E-2</v>
      </c>
      <c r="J370" s="28">
        <v>0</v>
      </c>
      <c r="K370" s="28">
        <v>8.5893055236531374E-2</v>
      </c>
      <c r="L370" s="29">
        <v>12810</v>
      </c>
      <c r="M370" s="29">
        <v>4714</v>
      </c>
      <c r="N370" s="29">
        <v>0</v>
      </c>
      <c r="O370" s="29">
        <v>893</v>
      </c>
      <c r="P370" s="30">
        <f t="shared" si="5"/>
        <v>17524</v>
      </c>
      <c r="Q370" s="34" t="s">
        <v>330</v>
      </c>
      <c r="R370" s="20"/>
    </row>
    <row r="371" spans="1:18" ht="12.75">
      <c r="A371" s="26">
        <v>449035220</v>
      </c>
      <c r="B371" s="26">
        <v>449</v>
      </c>
      <c r="C371" s="27" t="s">
        <v>183</v>
      </c>
      <c r="D371" s="26">
        <v>35</v>
      </c>
      <c r="E371" s="27" t="s">
        <v>11</v>
      </c>
      <c r="F371" s="26">
        <v>220</v>
      </c>
      <c r="G371" s="27" t="s">
        <v>26</v>
      </c>
      <c r="H371" s="28">
        <v>3.3670033670033669E-2</v>
      </c>
      <c r="I371" s="28">
        <v>5.3286572688010048E-4</v>
      </c>
      <c r="J371" s="28">
        <v>0</v>
      </c>
      <c r="K371" s="28">
        <v>9.6584491615976133E-3</v>
      </c>
      <c r="L371" s="29">
        <v>10207</v>
      </c>
      <c r="M371" s="29">
        <v>3633</v>
      </c>
      <c r="N371" s="29">
        <v>0</v>
      </c>
      <c r="O371" s="29">
        <v>893</v>
      </c>
      <c r="P371" s="30">
        <f t="shared" si="5"/>
        <v>13840</v>
      </c>
      <c r="Q371" s="34" t="s">
        <v>329</v>
      </c>
      <c r="R371" s="20"/>
    </row>
    <row r="372" spans="1:18" ht="12.75">
      <c r="A372" s="26">
        <v>449035243</v>
      </c>
      <c r="B372" s="26">
        <v>449</v>
      </c>
      <c r="C372" s="27" t="s">
        <v>183</v>
      </c>
      <c r="D372" s="26">
        <v>35</v>
      </c>
      <c r="E372" s="27" t="s">
        <v>11</v>
      </c>
      <c r="F372" s="26">
        <v>243</v>
      </c>
      <c r="G372" s="27" t="s">
        <v>80</v>
      </c>
      <c r="H372" s="28">
        <v>4.9966329966329965</v>
      </c>
      <c r="I372" s="28">
        <v>7.9077273869006925E-2</v>
      </c>
      <c r="J372" s="28">
        <v>0</v>
      </c>
      <c r="K372" s="28">
        <v>4.8315924867094817E-3</v>
      </c>
      <c r="L372" s="29">
        <v>11312</v>
      </c>
      <c r="M372" s="29">
        <v>2756</v>
      </c>
      <c r="N372" s="29">
        <v>0</v>
      </c>
      <c r="O372" s="29">
        <v>893</v>
      </c>
      <c r="P372" s="30">
        <f t="shared" si="5"/>
        <v>14068</v>
      </c>
      <c r="Q372" s="34" t="s">
        <v>329</v>
      </c>
      <c r="R372" s="20"/>
    </row>
    <row r="373" spans="1:18" ht="12.75">
      <c r="A373" s="26">
        <v>449035244</v>
      </c>
      <c r="B373" s="26">
        <v>449</v>
      </c>
      <c r="C373" s="27" t="s">
        <v>183</v>
      </c>
      <c r="D373" s="26">
        <v>35</v>
      </c>
      <c r="E373" s="27" t="s">
        <v>11</v>
      </c>
      <c r="F373" s="26">
        <v>244</v>
      </c>
      <c r="G373" s="27" t="s">
        <v>27</v>
      </c>
      <c r="H373" s="28">
        <v>3</v>
      </c>
      <c r="I373" s="28">
        <v>4.7478336265016956E-2</v>
      </c>
      <c r="J373" s="28">
        <v>0</v>
      </c>
      <c r="K373" s="28">
        <v>8.3212977578071862E-2</v>
      </c>
      <c r="L373" s="29">
        <v>8382</v>
      </c>
      <c r="M373" s="29">
        <v>2862</v>
      </c>
      <c r="N373" s="29">
        <v>0</v>
      </c>
      <c r="O373" s="29">
        <v>893</v>
      </c>
      <c r="P373" s="30">
        <f t="shared" si="5"/>
        <v>11244</v>
      </c>
      <c r="Q373" s="34" t="s">
        <v>331</v>
      </c>
      <c r="R373" s="20"/>
    </row>
    <row r="374" spans="1:18" ht="12.75">
      <c r="A374" s="26">
        <v>449035248</v>
      </c>
      <c r="B374" s="26">
        <v>449</v>
      </c>
      <c r="C374" s="27" t="s">
        <v>183</v>
      </c>
      <c r="D374" s="26">
        <v>35</v>
      </c>
      <c r="E374" s="27" t="s">
        <v>11</v>
      </c>
      <c r="F374" s="26">
        <v>248</v>
      </c>
      <c r="G374" s="27" t="s">
        <v>18</v>
      </c>
      <c r="H374" s="28">
        <v>0.53198653198653201</v>
      </c>
      <c r="I374" s="28">
        <v>8.4192784847055887E-3</v>
      </c>
      <c r="J374" s="28">
        <v>0</v>
      </c>
      <c r="K374" s="28">
        <v>3.3291913917540467E-2</v>
      </c>
      <c r="L374" s="29">
        <v>11259.311523126624</v>
      </c>
      <c r="M374" s="29">
        <v>1221</v>
      </c>
      <c r="N374" s="29">
        <v>0</v>
      </c>
      <c r="O374" s="29">
        <v>893</v>
      </c>
      <c r="P374" s="30">
        <f t="shared" si="5"/>
        <v>12480.311523126624</v>
      </c>
      <c r="Q374" s="34" t="s">
        <v>327</v>
      </c>
      <c r="R374" s="20"/>
    </row>
    <row r="375" spans="1:18" ht="12.75">
      <c r="A375" s="26">
        <v>449035285</v>
      </c>
      <c r="B375" s="26">
        <v>449</v>
      </c>
      <c r="C375" s="27" t="s">
        <v>183</v>
      </c>
      <c r="D375" s="26">
        <v>35</v>
      </c>
      <c r="E375" s="27" t="s">
        <v>11</v>
      </c>
      <c r="F375" s="26">
        <v>285</v>
      </c>
      <c r="G375" s="27" t="s">
        <v>28</v>
      </c>
      <c r="H375" s="28">
        <v>4.5757575757575761</v>
      </c>
      <c r="I375" s="28">
        <v>7.2416452283005667E-2</v>
      </c>
      <c r="J375" s="28">
        <v>0</v>
      </c>
      <c r="K375" s="28">
        <v>2.1944644766553539E-2</v>
      </c>
      <c r="L375" s="29">
        <v>9294</v>
      </c>
      <c r="M375" s="29">
        <v>2762</v>
      </c>
      <c r="N375" s="29">
        <v>0</v>
      </c>
      <c r="O375" s="29">
        <v>893</v>
      </c>
      <c r="P375" s="30">
        <f t="shared" si="5"/>
        <v>12056</v>
      </c>
      <c r="Q375" s="34" t="s">
        <v>329</v>
      </c>
      <c r="R375" s="20"/>
    </row>
    <row r="376" spans="1:18" ht="12.75">
      <c r="A376" s="26">
        <v>449035336</v>
      </c>
      <c r="B376" s="26">
        <v>449</v>
      </c>
      <c r="C376" s="27" t="s">
        <v>183</v>
      </c>
      <c r="D376" s="26">
        <v>35</v>
      </c>
      <c r="E376" s="27" t="s">
        <v>11</v>
      </c>
      <c r="F376" s="26">
        <v>336</v>
      </c>
      <c r="G376" s="27" t="s">
        <v>30</v>
      </c>
      <c r="H376" s="28">
        <v>1</v>
      </c>
      <c r="I376" s="28">
        <v>1.5826112088338985E-2</v>
      </c>
      <c r="J376" s="28">
        <v>0</v>
      </c>
      <c r="K376" s="28">
        <v>2.363178820724934E-2</v>
      </c>
      <c r="L376" s="29">
        <v>14635</v>
      </c>
      <c r="M376" s="29">
        <v>1952</v>
      </c>
      <c r="N376" s="29">
        <v>0</v>
      </c>
      <c r="O376" s="29">
        <v>893</v>
      </c>
      <c r="P376" s="30">
        <f t="shared" si="5"/>
        <v>16587</v>
      </c>
      <c r="Q376" s="34" t="s">
        <v>329</v>
      </c>
      <c r="R376" s="20"/>
    </row>
    <row r="377" spans="1:18" ht="12.75">
      <c r="A377" s="26">
        <v>450086008</v>
      </c>
      <c r="B377" s="26">
        <v>450</v>
      </c>
      <c r="C377" s="27" t="s">
        <v>184</v>
      </c>
      <c r="D377" s="26">
        <v>86</v>
      </c>
      <c r="E377" s="27" t="s">
        <v>185</v>
      </c>
      <c r="F377" s="26">
        <v>8</v>
      </c>
      <c r="G377" s="27" t="s">
        <v>186</v>
      </c>
      <c r="H377" s="28">
        <v>5</v>
      </c>
      <c r="I377" s="28">
        <v>0</v>
      </c>
      <c r="J377" s="28">
        <v>0</v>
      </c>
      <c r="K377" s="28">
        <v>6.4408457213566431E-2</v>
      </c>
      <c r="L377" s="29">
        <v>8244</v>
      </c>
      <c r="M377" s="29">
        <v>7622</v>
      </c>
      <c r="N377" s="29">
        <v>0</v>
      </c>
      <c r="O377" s="29">
        <v>893</v>
      </c>
      <c r="P377" s="30">
        <f t="shared" si="5"/>
        <v>15866</v>
      </c>
      <c r="Q377" s="34" t="s">
        <v>329</v>
      </c>
      <c r="R377" s="20"/>
    </row>
    <row r="378" spans="1:18" ht="12.75">
      <c r="A378" s="26">
        <v>450086086</v>
      </c>
      <c r="B378" s="26">
        <v>450</v>
      </c>
      <c r="C378" s="27" t="s">
        <v>184</v>
      </c>
      <c r="D378" s="26">
        <v>86</v>
      </c>
      <c r="E378" s="27" t="s">
        <v>185</v>
      </c>
      <c r="F378" s="26">
        <v>86</v>
      </c>
      <c r="G378" s="27" t="s">
        <v>185</v>
      </c>
      <c r="H378" s="28">
        <v>53.968750000000007</v>
      </c>
      <c r="I378" s="28">
        <v>0</v>
      </c>
      <c r="J378" s="28">
        <v>0</v>
      </c>
      <c r="K378" s="28">
        <v>4.9053199432531655E-2</v>
      </c>
      <c r="L378" s="29">
        <v>8557</v>
      </c>
      <c r="M378" s="29">
        <v>1226</v>
      </c>
      <c r="N378" s="29">
        <v>0</v>
      </c>
      <c r="O378" s="29">
        <v>893</v>
      </c>
      <c r="P378" s="30">
        <f t="shared" si="5"/>
        <v>9783</v>
      </c>
      <c r="Q378" s="34" t="s">
        <v>329</v>
      </c>
      <c r="R378" s="20"/>
    </row>
    <row r="379" spans="1:18" ht="12.75">
      <c r="A379" s="26">
        <v>450086117</v>
      </c>
      <c r="B379" s="26">
        <v>450</v>
      </c>
      <c r="C379" s="27" t="s">
        <v>184</v>
      </c>
      <c r="D379" s="26">
        <v>86</v>
      </c>
      <c r="E379" s="27" t="s">
        <v>185</v>
      </c>
      <c r="F379" s="26">
        <v>117</v>
      </c>
      <c r="G379" s="27" t="s">
        <v>35</v>
      </c>
      <c r="H379" s="28">
        <v>5</v>
      </c>
      <c r="I379" s="28">
        <v>0</v>
      </c>
      <c r="J379" s="28">
        <v>0</v>
      </c>
      <c r="K379" s="28">
        <v>6.905270769519388E-2</v>
      </c>
      <c r="L379" s="29">
        <v>9732</v>
      </c>
      <c r="M379" s="29">
        <v>3613</v>
      </c>
      <c r="N379" s="29">
        <v>0</v>
      </c>
      <c r="O379" s="29">
        <v>893</v>
      </c>
      <c r="P379" s="30">
        <f t="shared" si="5"/>
        <v>13345</v>
      </c>
      <c r="Q379" s="34" t="s">
        <v>329</v>
      </c>
      <c r="R379" s="20"/>
    </row>
    <row r="380" spans="1:18" ht="12.75">
      <c r="A380" s="26">
        <v>450086127</v>
      </c>
      <c r="B380" s="26">
        <v>450</v>
      </c>
      <c r="C380" s="27" t="s">
        <v>184</v>
      </c>
      <c r="D380" s="26">
        <v>86</v>
      </c>
      <c r="E380" s="27" t="s">
        <v>185</v>
      </c>
      <c r="F380" s="26">
        <v>127</v>
      </c>
      <c r="G380" s="27" t="s">
        <v>187</v>
      </c>
      <c r="H380" s="28">
        <v>8</v>
      </c>
      <c r="I380" s="28">
        <v>0</v>
      </c>
      <c r="J380" s="28">
        <v>0</v>
      </c>
      <c r="K380" s="28">
        <v>2.2249224086992543E-2</v>
      </c>
      <c r="L380" s="29">
        <v>8154</v>
      </c>
      <c r="M380" s="29">
        <v>3926</v>
      </c>
      <c r="N380" s="29">
        <v>0</v>
      </c>
      <c r="O380" s="29">
        <v>893</v>
      </c>
      <c r="P380" s="30">
        <f t="shared" si="5"/>
        <v>12080</v>
      </c>
      <c r="Q380" s="34" t="s">
        <v>329</v>
      </c>
      <c r="R380" s="20"/>
    </row>
    <row r="381" spans="1:18" ht="12.75">
      <c r="A381" s="26">
        <v>450086137</v>
      </c>
      <c r="B381" s="26">
        <v>450</v>
      </c>
      <c r="C381" s="27" t="s">
        <v>184</v>
      </c>
      <c r="D381" s="26">
        <v>86</v>
      </c>
      <c r="E381" s="27" t="s">
        <v>185</v>
      </c>
      <c r="F381" s="26">
        <v>137</v>
      </c>
      <c r="G381" s="27" t="s">
        <v>196</v>
      </c>
      <c r="H381" s="28">
        <v>0.49652777777777779</v>
      </c>
      <c r="I381" s="28">
        <v>0</v>
      </c>
      <c r="J381" s="28">
        <v>0</v>
      </c>
      <c r="K381" s="28">
        <v>0.13277893899795287</v>
      </c>
      <c r="L381" s="29">
        <v>12400.73709986109</v>
      </c>
      <c r="M381" s="29">
        <v>228</v>
      </c>
      <c r="N381" s="29">
        <v>0</v>
      </c>
      <c r="O381" s="29">
        <v>893</v>
      </c>
      <c r="P381" s="30">
        <f t="shared" si="5"/>
        <v>12628.73709986109</v>
      </c>
      <c r="Q381" s="34" t="s">
        <v>327</v>
      </c>
      <c r="R381" s="20"/>
    </row>
    <row r="382" spans="1:18" ht="12.75">
      <c r="A382" s="26">
        <v>450086210</v>
      </c>
      <c r="B382" s="26">
        <v>450</v>
      </c>
      <c r="C382" s="27" t="s">
        <v>184</v>
      </c>
      <c r="D382" s="26">
        <v>86</v>
      </c>
      <c r="E382" s="27" t="s">
        <v>185</v>
      </c>
      <c r="F382" s="26">
        <v>210</v>
      </c>
      <c r="G382" s="27" t="s">
        <v>188</v>
      </c>
      <c r="H382" s="28">
        <v>96.322916666666643</v>
      </c>
      <c r="I382" s="28">
        <v>0</v>
      </c>
      <c r="J382" s="28">
        <v>0</v>
      </c>
      <c r="K382" s="28">
        <v>5.8358728063176317E-2</v>
      </c>
      <c r="L382" s="29">
        <v>8595</v>
      </c>
      <c r="M382" s="29">
        <v>2760</v>
      </c>
      <c r="N382" s="29">
        <v>0</v>
      </c>
      <c r="O382" s="29">
        <v>893</v>
      </c>
      <c r="P382" s="30">
        <f t="shared" si="5"/>
        <v>11355</v>
      </c>
      <c r="Q382" s="34" t="s">
        <v>329</v>
      </c>
      <c r="R382" s="20"/>
    </row>
    <row r="383" spans="1:18" ht="12.75">
      <c r="A383" s="26">
        <v>450086275</v>
      </c>
      <c r="B383" s="26">
        <v>450</v>
      </c>
      <c r="C383" s="27" t="s">
        <v>184</v>
      </c>
      <c r="D383" s="26">
        <v>86</v>
      </c>
      <c r="E383" s="27" t="s">
        <v>185</v>
      </c>
      <c r="F383" s="26">
        <v>275</v>
      </c>
      <c r="G383" s="27" t="s">
        <v>189</v>
      </c>
      <c r="H383" s="28">
        <v>4.4965277777777777</v>
      </c>
      <c r="I383" s="28">
        <v>0</v>
      </c>
      <c r="J383" s="28">
        <v>0</v>
      </c>
      <c r="K383" s="28">
        <v>7.844291313213677E-3</v>
      </c>
      <c r="L383" s="29">
        <v>8254</v>
      </c>
      <c r="M383" s="29">
        <v>1862</v>
      </c>
      <c r="N383" s="29">
        <v>0</v>
      </c>
      <c r="O383" s="29">
        <v>893</v>
      </c>
      <c r="P383" s="30">
        <f t="shared" si="5"/>
        <v>10116</v>
      </c>
      <c r="Q383" s="34" t="s">
        <v>329</v>
      </c>
      <c r="R383" s="20"/>
    </row>
    <row r="384" spans="1:18" ht="12.75">
      <c r="A384" s="26">
        <v>450086278</v>
      </c>
      <c r="B384" s="26">
        <v>450</v>
      </c>
      <c r="C384" s="27" t="s">
        <v>184</v>
      </c>
      <c r="D384" s="26">
        <v>86</v>
      </c>
      <c r="E384" s="27" t="s">
        <v>185</v>
      </c>
      <c r="F384" s="26">
        <v>278</v>
      </c>
      <c r="G384" s="27" t="s">
        <v>190</v>
      </c>
      <c r="H384" s="28">
        <v>9</v>
      </c>
      <c r="I384" s="28">
        <v>0</v>
      </c>
      <c r="J384" s="28">
        <v>0</v>
      </c>
      <c r="K384" s="28">
        <v>4.3349488169131971E-2</v>
      </c>
      <c r="L384" s="29">
        <v>8092</v>
      </c>
      <c r="M384" s="29">
        <v>2608</v>
      </c>
      <c r="N384" s="29">
        <v>0</v>
      </c>
      <c r="O384" s="29">
        <v>893</v>
      </c>
      <c r="P384" s="30">
        <f t="shared" si="5"/>
        <v>10700</v>
      </c>
      <c r="Q384" s="34" t="s">
        <v>329</v>
      </c>
      <c r="R384" s="20"/>
    </row>
    <row r="385" spans="1:18" ht="12.75">
      <c r="A385" s="26">
        <v>450086327</v>
      </c>
      <c r="B385" s="26">
        <v>450</v>
      </c>
      <c r="C385" s="27" t="s">
        <v>184</v>
      </c>
      <c r="D385" s="26">
        <v>86</v>
      </c>
      <c r="E385" s="27" t="s">
        <v>185</v>
      </c>
      <c r="F385" s="26">
        <v>327</v>
      </c>
      <c r="G385" s="27" t="s">
        <v>191</v>
      </c>
      <c r="H385" s="28">
        <v>3.9930555555555554</v>
      </c>
      <c r="I385" s="28">
        <v>0</v>
      </c>
      <c r="J385" s="28">
        <v>0</v>
      </c>
      <c r="K385" s="28">
        <v>3.8346820389105599E-2</v>
      </c>
      <c r="L385" s="29">
        <v>8113</v>
      </c>
      <c r="M385" s="29">
        <v>5459</v>
      </c>
      <c r="N385" s="29">
        <v>0</v>
      </c>
      <c r="O385" s="29">
        <v>893</v>
      </c>
      <c r="P385" s="30">
        <f t="shared" si="5"/>
        <v>13572</v>
      </c>
      <c r="Q385" s="34" t="s">
        <v>329</v>
      </c>
      <c r="R385" s="20"/>
    </row>
    <row r="386" spans="1:18" ht="12.75">
      <c r="A386" s="26">
        <v>450086337</v>
      </c>
      <c r="B386" s="26">
        <v>450</v>
      </c>
      <c r="C386" s="27" t="s">
        <v>184</v>
      </c>
      <c r="D386" s="26">
        <v>86</v>
      </c>
      <c r="E386" s="27" t="s">
        <v>185</v>
      </c>
      <c r="F386" s="26">
        <v>337</v>
      </c>
      <c r="G386" s="27" t="s">
        <v>311</v>
      </c>
      <c r="H386" s="28">
        <v>1</v>
      </c>
      <c r="I386" s="28">
        <v>0</v>
      </c>
      <c r="J386" s="28">
        <v>0</v>
      </c>
      <c r="K386" s="28">
        <v>1.193950317177409E-2</v>
      </c>
      <c r="L386" s="29">
        <v>10395.313536585367</v>
      </c>
      <c r="M386" s="29">
        <v>13739</v>
      </c>
      <c r="N386" s="29">
        <v>0</v>
      </c>
      <c r="O386" s="29">
        <v>893</v>
      </c>
      <c r="P386" s="30">
        <f t="shared" si="5"/>
        <v>24134.313536585367</v>
      </c>
      <c r="Q386" s="34" t="s">
        <v>327</v>
      </c>
      <c r="R386" s="20"/>
    </row>
    <row r="387" spans="1:18" ht="12.75">
      <c r="A387" s="26">
        <v>450086340</v>
      </c>
      <c r="B387" s="26">
        <v>450</v>
      </c>
      <c r="C387" s="27" t="s">
        <v>184</v>
      </c>
      <c r="D387" s="26">
        <v>86</v>
      </c>
      <c r="E387" s="27" t="s">
        <v>185</v>
      </c>
      <c r="F387" s="26">
        <v>340</v>
      </c>
      <c r="G387" s="27" t="s">
        <v>192</v>
      </c>
      <c r="H387" s="28">
        <v>12.763888888888889</v>
      </c>
      <c r="I387" s="28">
        <v>0</v>
      </c>
      <c r="J387" s="28">
        <v>0</v>
      </c>
      <c r="K387" s="28">
        <v>8.2710610853280506E-2</v>
      </c>
      <c r="L387" s="29">
        <v>9007</v>
      </c>
      <c r="M387" s="29">
        <v>6160</v>
      </c>
      <c r="N387" s="29">
        <v>0</v>
      </c>
      <c r="O387" s="29">
        <v>893</v>
      </c>
      <c r="P387" s="30">
        <f t="shared" si="5"/>
        <v>15167</v>
      </c>
      <c r="Q387" s="34" t="s">
        <v>329</v>
      </c>
      <c r="R387" s="20"/>
    </row>
    <row r="388" spans="1:18" ht="12.75">
      <c r="A388" s="26">
        <v>450086605</v>
      </c>
      <c r="B388" s="26">
        <v>450</v>
      </c>
      <c r="C388" s="27" t="s">
        <v>184</v>
      </c>
      <c r="D388" s="26">
        <v>86</v>
      </c>
      <c r="E388" s="27" t="s">
        <v>185</v>
      </c>
      <c r="F388" s="26">
        <v>605</v>
      </c>
      <c r="G388" s="27" t="s">
        <v>193</v>
      </c>
      <c r="H388" s="28">
        <v>2</v>
      </c>
      <c r="I388" s="28">
        <v>0</v>
      </c>
      <c r="J388" s="28">
        <v>0</v>
      </c>
      <c r="K388" s="28">
        <v>5.4830011357387944E-2</v>
      </c>
      <c r="L388" s="29">
        <v>7875</v>
      </c>
      <c r="M388" s="29">
        <v>6071</v>
      </c>
      <c r="N388" s="29">
        <v>0</v>
      </c>
      <c r="O388" s="29">
        <v>893</v>
      </c>
      <c r="P388" s="30">
        <f t="shared" si="5"/>
        <v>13946</v>
      </c>
      <c r="Q388" s="34" t="s">
        <v>329</v>
      </c>
      <c r="R388" s="20"/>
    </row>
    <row r="389" spans="1:18" ht="12.75">
      <c r="A389" s="26">
        <v>450086632</v>
      </c>
      <c r="B389" s="26">
        <v>450</v>
      </c>
      <c r="C389" s="27" t="s">
        <v>184</v>
      </c>
      <c r="D389" s="26">
        <v>86</v>
      </c>
      <c r="E389" s="27" t="s">
        <v>185</v>
      </c>
      <c r="F389" s="26">
        <v>632</v>
      </c>
      <c r="G389" s="27" t="s">
        <v>194</v>
      </c>
      <c r="H389" s="28">
        <v>3</v>
      </c>
      <c r="I389" s="28">
        <v>0</v>
      </c>
      <c r="J389" s="28">
        <v>0</v>
      </c>
      <c r="K389" s="28">
        <v>1.9782363008169459E-2</v>
      </c>
      <c r="L389" s="29">
        <v>8254</v>
      </c>
      <c r="M389" s="29">
        <v>7062</v>
      </c>
      <c r="N389" s="29">
        <v>0</v>
      </c>
      <c r="O389" s="29">
        <v>893</v>
      </c>
      <c r="P389" s="30">
        <f t="shared" si="5"/>
        <v>15316</v>
      </c>
      <c r="Q389" s="34" t="s">
        <v>329</v>
      </c>
      <c r="R389" s="20"/>
    </row>
    <row r="390" spans="1:18" ht="12.75">
      <c r="A390" s="26">
        <v>450086635</v>
      </c>
      <c r="B390" s="26">
        <v>450</v>
      </c>
      <c r="C390" s="27" t="s">
        <v>184</v>
      </c>
      <c r="D390" s="26">
        <v>86</v>
      </c>
      <c r="E390" s="27" t="s">
        <v>185</v>
      </c>
      <c r="F390" s="26">
        <v>635</v>
      </c>
      <c r="G390" s="27" t="s">
        <v>52</v>
      </c>
      <c r="H390" s="28">
        <v>0.49652777777777779</v>
      </c>
      <c r="I390" s="28">
        <v>0</v>
      </c>
      <c r="J390" s="28">
        <v>0</v>
      </c>
      <c r="K390" s="28">
        <v>1.1374964827845275E-2</v>
      </c>
      <c r="L390" s="29">
        <v>7875</v>
      </c>
      <c r="M390" s="29">
        <v>4148</v>
      </c>
      <c r="N390" s="29">
        <v>0</v>
      </c>
      <c r="O390" s="29">
        <v>893</v>
      </c>
      <c r="P390" s="30">
        <f t="shared" si="5"/>
        <v>12023</v>
      </c>
      <c r="Q390" s="34" t="s">
        <v>329</v>
      </c>
      <c r="R390" s="20"/>
    </row>
    <row r="391" spans="1:18" ht="12.75">
      <c r="A391" s="26">
        <v>450086674</v>
      </c>
      <c r="B391" s="26">
        <v>450</v>
      </c>
      <c r="C391" s="27" t="s">
        <v>184</v>
      </c>
      <c r="D391" s="26">
        <v>86</v>
      </c>
      <c r="E391" s="27" t="s">
        <v>185</v>
      </c>
      <c r="F391" s="26">
        <v>674</v>
      </c>
      <c r="G391" s="27" t="s">
        <v>38</v>
      </c>
      <c r="H391" s="28">
        <v>2.9965277777777777</v>
      </c>
      <c r="I391" s="28">
        <v>0</v>
      </c>
      <c r="J391" s="28">
        <v>0</v>
      </c>
      <c r="K391" s="28">
        <v>5.6643268292869156E-2</v>
      </c>
      <c r="L391" s="29">
        <v>8254</v>
      </c>
      <c r="M391" s="29">
        <v>3528</v>
      </c>
      <c r="N391" s="29">
        <v>0</v>
      </c>
      <c r="O391" s="29">
        <v>893</v>
      </c>
      <c r="P391" s="30">
        <f t="shared" si="5"/>
        <v>11782</v>
      </c>
      <c r="Q391" s="34" t="s">
        <v>329</v>
      </c>
      <c r="R391" s="20"/>
    </row>
    <row r="392" spans="1:18" ht="12.75">
      <c r="A392" s="26">
        <v>450086683</v>
      </c>
      <c r="B392" s="26">
        <v>450</v>
      </c>
      <c r="C392" s="27" t="s">
        <v>184</v>
      </c>
      <c r="D392" s="26">
        <v>86</v>
      </c>
      <c r="E392" s="27" t="s">
        <v>185</v>
      </c>
      <c r="F392" s="26">
        <v>683</v>
      </c>
      <c r="G392" s="27" t="s">
        <v>39</v>
      </c>
      <c r="H392" s="28">
        <v>8.3368055555555571</v>
      </c>
      <c r="I392" s="28">
        <v>0</v>
      </c>
      <c r="J392" s="28">
        <v>0</v>
      </c>
      <c r="K392" s="28">
        <v>2.3670657705498161E-2</v>
      </c>
      <c r="L392" s="29">
        <v>8524</v>
      </c>
      <c r="M392" s="29">
        <v>5150</v>
      </c>
      <c r="N392" s="29">
        <v>0</v>
      </c>
      <c r="O392" s="29">
        <v>893</v>
      </c>
      <c r="P392" s="30">
        <f t="shared" si="5"/>
        <v>13674</v>
      </c>
      <c r="Q392" s="34" t="s">
        <v>329</v>
      </c>
      <c r="R392" s="20"/>
    </row>
    <row r="393" spans="1:18" ht="12.75">
      <c r="A393" s="26">
        <v>450086717</v>
      </c>
      <c r="B393" s="26">
        <v>450</v>
      </c>
      <c r="C393" s="27" t="s">
        <v>184</v>
      </c>
      <c r="D393" s="26">
        <v>86</v>
      </c>
      <c r="E393" s="27" t="s">
        <v>185</v>
      </c>
      <c r="F393" s="26">
        <v>717</v>
      </c>
      <c r="G393" s="27" t="s">
        <v>40</v>
      </c>
      <c r="H393" s="28">
        <v>0.99305555555555558</v>
      </c>
      <c r="I393" s="28">
        <v>0</v>
      </c>
      <c r="J393" s="28">
        <v>0</v>
      </c>
      <c r="K393" s="28">
        <v>5.0333454878800997E-2</v>
      </c>
      <c r="L393" s="29">
        <v>7875</v>
      </c>
      <c r="M393" s="29">
        <v>4249</v>
      </c>
      <c r="N393" s="29">
        <v>0</v>
      </c>
      <c r="O393" s="29">
        <v>893</v>
      </c>
      <c r="P393" s="30">
        <f t="shared" si="5"/>
        <v>12124</v>
      </c>
      <c r="Q393" s="34" t="s">
        <v>329</v>
      </c>
      <c r="R393" s="20"/>
    </row>
    <row r="394" spans="1:18" ht="12.75">
      <c r="A394" s="26">
        <v>453137061</v>
      </c>
      <c r="B394" s="26">
        <v>453</v>
      </c>
      <c r="C394" s="27" t="s">
        <v>195</v>
      </c>
      <c r="D394" s="26">
        <v>137</v>
      </c>
      <c r="E394" s="27" t="s">
        <v>196</v>
      </c>
      <c r="F394" s="26">
        <v>61</v>
      </c>
      <c r="G394" s="27" t="s">
        <v>148</v>
      </c>
      <c r="H394" s="28">
        <v>51.724489795918366</v>
      </c>
      <c r="I394" s="28">
        <v>0</v>
      </c>
      <c r="J394" s="28">
        <v>0</v>
      </c>
      <c r="K394" s="28">
        <v>2.7245319422031421E-2</v>
      </c>
      <c r="L394" s="29">
        <v>11220</v>
      </c>
      <c r="M394" s="29">
        <v>534</v>
      </c>
      <c r="N394" s="29">
        <v>0</v>
      </c>
      <c r="O394" s="29">
        <v>893</v>
      </c>
      <c r="P394" s="30">
        <f t="shared" si="5"/>
        <v>11754</v>
      </c>
      <c r="Q394" s="34" t="s">
        <v>329</v>
      </c>
      <c r="R394" s="20"/>
    </row>
    <row r="395" spans="1:18" ht="12.75">
      <c r="A395" s="26">
        <v>453137086</v>
      </c>
      <c r="B395" s="26">
        <v>453</v>
      </c>
      <c r="C395" s="27" t="s">
        <v>195</v>
      </c>
      <c r="D395" s="26">
        <v>137</v>
      </c>
      <c r="E395" s="27" t="s">
        <v>196</v>
      </c>
      <c r="F395" s="26">
        <v>86</v>
      </c>
      <c r="G395" s="27" t="s">
        <v>185</v>
      </c>
      <c r="H395" s="28">
        <v>4</v>
      </c>
      <c r="I395" s="28">
        <v>0</v>
      </c>
      <c r="J395" s="28">
        <v>0</v>
      </c>
      <c r="K395" s="28">
        <v>4.9053199432531655E-2</v>
      </c>
      <c r="L395" s="29">
        <v>12709</v>
      </c>
      <c r="M395" s="29">
        <v>1820</v>
      </c>
      <c r="N395" s="29">
        <v>0</v>
      </c>
      <c r="O395" s="29">
        <v>893</v>
      </c>
      <c r="P395" s="30">
        <f t="shared" ref="P395:P458" si="6">SUM(L395:N395)</f>
        <v>14529</v>
      </c>
      <c r="Q395" s="34" t="s">
        <v>329</v>
      </c>
      <c r="R395" s="20"/>
    </row>
    <row r="396" spans="1:18" ht="12.75">
      <c r="A396" s="26">
        <v>453137137</v>
      </c>
      <c r="B396" s="26">
        <v>453</v>
      </c>
      <c r="C396" s="27" t="s">
        <v>195</v>
      </c>
      <c r="D396" s="26">
        <v>137</v>
      </c>
      <c r="E396" s="27" t="s">
        <v>196</v>
      </c>
      <c r="F396" s="26">
        <v>137</v>
      </c>
      <c r="G396" s="27" t="s">
        <v>196</v>
      </c>
      <c r="H396" s="28">
        <v>547.5986394557824</v>
      </c>
      <c r="I396" s="28">
        <v>0</v>
      </c>
      <c r="J396" s="28">
        <v>510.68027210884355</v>
      </c>
      <c r="K396" s="28">
        <v>0.13277893899795287</v>
      </c>
      <c r="L396" s="29">
        <v>11470</v>
      </c>
      <c r="M396" s="29">
        <v>211</v>
      </c>
      <c r="N396" s="29">
        <v>888.75494738934356</v>
      </c>
      <c r="O396" s="29">
        <v>893</v>
      </c>
      <c r="P396" s="30">
        <f t="shared" si="6"/>
        <v>12569.754947389343</v>
      </c>
      <c r="Q396" s="34" t="s">
        <v>329</v>
      </c>
      <c r="R396" s="20"/>
    </row>
    <row r="397" spans="1:18" ht="12.75">
      <c r="A397" s="26">
        <v>453137161</v>
      </c>
      <c r="B397" s="26">
        <v>453</v>
      </c>
      <c r="C397" s="27" t="s">
        <v>195</v>
      </c>
      <c r="D397" s="26">
        <v>137</v>
      </c>
      <c r="E397" s="27" t="s">
        <v>196</v>
      </c>
      <c r="F397" s="26">
        <v>161</v>
      </c>
      <c r="G397" s="27" t="s">
        <v>151</v>
      </c>
      <c r="H397" s="28">
        <v>0.88775510204081631</v>
      </c>
      <c r="I397" s="28">
        <v>0</v>
      </c>
      <c r="J397" s="28">
        <v>0</v>
      </c>
      <c r="K397" s="28">
        <v>9.1881198268489277E-3</v>
      </c>
      <c r="L397" s="29">
        <v>10231.532165220671</v>
      </c>
      <c r="M397" s="29">
        <v>3849</v>
      </c>
      <c r="N397" s="29">
        <v>0</v>
      </c>
      <c r="O397" s="29">
        <v>893</v>
      </c>
      <c r="P397" s="30">
        <f t="shared" si="6"/>
        <v>14080.532165220671</v>
      </c>
      <c r="Q397" s="34" t="s">
        <v>327</v>
      </c>
      <c r="R397" s="20"/>
    </row>
    <row r="398" spans="1:18" ht="12.75">
      <c r="A398" s="26">
        <v>453137236</v>
      </c>
      <c r="B398" s="26">
        <v>453</v>
      </c>
      <c r="C398" s="27" t="s">
        <v>195</v>
      </c>
      <c r="D398" s="26">
        <v>137</v>
      </c>
      <c r="E398" s="27" t="s">
        <v>196</v>
      </c>
      <c r="F398" s="26">
        <v>236</v>
      </c>
      <c r="G398" s="27" t="s">
        <v>49</v>
      </c>
      <c r="H398" s="28">
        <v>2.7993197278911568</v>
      </c>
      <c r="I398" s="28">
        <v>0</v>
      </c>
      <c r="J398" s="28">
        <v>0</v>
      </c>
      <c r="K398" s="28">
        <v>2.5849658408676431E-2</v>
      </c>
      <c r="L398" s="29">
        <v>11201.009700735895</v>
      </c>
      <c r="M398" s="29">
        <v>2099</v>
      </c>
      <c r="N398" s="29">
        <v>0</v>
      </c>
      <c r="O398" s="29">
        <v>893</v>
      </c>
      <c r="P398" s="30">
        <f t="shared" si="6"/>
        <v>13300.009700735895</v>
      </c>
      <c r="Q398" s="34" t="s">
        <v>327</v>
      </c>
      <c r="R398" s="20"/>
    </row>
    <row r="399" spans="1:18" ht="12.75">
      <c r="A399" s="26">
        <v>453137278</v>
      </c>
      <c r="B399" s="26">
        <v>453</v>
      </c>
      <c r="C399" s="27" t="s">
        <v>195</v>
      </c>
      <c r="D399" s="26">
        <v>137</v>
      </c>
      <c r="E399" s="27" t="s">
        <v>196</v>
      </c>
      <c r="F399" s="26">
        <v>278</v>
      </c>
      <c r="G399" s="27" t="s">
        <v>190</v>
      </c>
      <c r="H399" s="28">
        <v>4.4047619047619051</v>
      </c>
      <c r="I399" s="28">
        <v>0</v>
      </c>
      <c r="J399" s="28">
        <v>0</v>
      </c>
      <c r="K399" s="28">
        <v>4.3349488169131971E-2</v>
      </c>
      <c r="L399" s="29">
        <v>11326</v>
      </c>
      <c r="M399" s="29">
        <v>3650</v>
      </c>
      <c r="N399" s="29">
        <v>0</v>
      </c>
      <c r="O399" s="29">
        <v>893</v>
      </c>
      <c r="P399" s="30">
        <f t="shared" si="6"/>
        <v>14976</v>
      </c>
      <c r="Q399" s="34" t="s">
        <v>329</v>
      </c>
      <c r="R399" s="20"/>
    </row>
    <row r="400" spans="1:18" ht="12.75">
      <c r="A400" s="26">
        <v>453137281</v>
      </c>
      <c r="B400" s="26">
        <v>453</v>
      </c>
      <c r="C400" s="27" t="s">
        <v>195</v>
      </c>
      <c r="D400" s="26">
        <v>137</v>
      </c>
      <c r="E400" s="27" t="s">
        <v>196</v>
      </c>
      <c r="F400" s="26">
        <v>281</v>
      </c>
      <c r="G400" s="27" t="s">
        <v>146</v>
      </c>
      <c r="H400" s="28">
        <v>82.278911564625872</v>
      </c>
      <c r="I400" s="28">
        <v>0</v>
      </c>
      <c r="J400" s="28">
        <v>0</v>
      </c>
      <c r="K400" s="28">
        <v>0.10673928911016882</v>
      </c>
      <c r="L400" s="29">
        <v>11109</v>
      </c>
      <c r="M400" s="29">
        <v>0</v>
      </c>
      <c r="N400" s="29">
        <v>0</v>
      </c>
      <c r="O400" s="29">
        <v>893</v>
      </c>
      <c r="P400" s="30">
        <f t="shared" si="6"/>
        <v>11109</v>
      </c>
      <c r="Q400" s="34" t="s">
        <v>329</v>
      </c>
      <c r="R400" s="20"/>
    </row>
    <row r="401" spans="1:18" ht="12.75">
      <c r="A401" s="26">
        <v>453137325</v>
      </c>
      <c r="B401" s="26">
        <v>453</v>
      </c>
      <c r="C401" s="27" t="s">
        <v>195</v>
      </c>
      <c r="D401" s="26">
        <v>137</v>
      </c>
      <c r="E401" s="27" t="s">
        <v>196</v>
      </c>
      <c r="F401" s="26">
        <v>325</v>
      </c>
      <c r="G401" s="27" t="s">
        <v>198</v>
      </c>
      <c r="H401" s="28">
        <v>0.88095238095238093</v>
      </c>
      <c r="I401" s="28">
        <v>0</v>
      </c>
      <c r="J401" s="28">
        <v>0</v>
      </c>
      <c r="K401" s="28">
        <v>2.4651611657778099E-3</v>
      </c>
      <c r="L401" s="29">
        <v>12200</v>
      </c>
      <c r="M401" s="29">
        <v>1775</v>
      </c>
      <c r="N401" s="29">
        <v>0</v>
      </c>
      <c r="O401" s="29">
        <v>893</v>
      </c>
      <c r="P401" s="30">
        <f t="shared" si="6"/>
        <v>13975</v>
      </c>
      <c r="Q401" s="34" t="s">
        <v>329</v>
      </c>
      <c r="R401" s="20"/>
    </row>
    <row r="402" spans="1:18" ht="12.75">
      <c r="A402" s="26">
        <v>453137332</v>
      </c>
      <c r="B402" s="26">
        <v>453</v>
      </c>
      <c r="C402" s="27" t="s">
        <v>195</v>
      </c>
      <c r="D402" s="26">
        <v>137</v>
      </c>
      <c r="E402" s="27" t="s">
        <v>196</v>
      </c>
      <c r="F402" s="26">
        <v>332</v>
      </c>
      <c r="G402" s="27" t="s">
        <v>199</v>
      </c>
      <c r="H402" s="28">
        <v>6</v>
      </c>
      <c r="I402" s="28">
        <v>0</v>
      </c>
      <c r="J402" s="28">
        <v>0</v>
      </c>
      <c r="K402" s="28">
        <v>1.3737396857106249E-2</v>
      </c>
      <c r="L402" s="29">
        <v>10127</v>
      </c>
      <c r="M402" s="29">
        <v>996</v>
      </c>
      <c r="N402" s="29">
        <v>0</v>
      </c>
      <c r="O402" s="29">
        <v>893</v>
      </c>
      <c r="P402" s="30">
        <f t="shared" si="6"/>
        <v>11123</v>
      </c>
      <c r="Q402" s="34" t="s">
        <v>329</v>
      </c>
      <c r="R402" s="20"/>
    </row>
    <row r="403" spans="1:18" ht="12.75">
      <c r="A403" s="26">
        <v>454149009</v>
      </c>
      <c r="B403" s="26">
        <v>454</v>
      </c>
      <c r="C403" s="27" t="s">
        <v>200</v>
      </c>
      <c r="D403" s="26">
        <v>149</v>
      </c>
      <c r="E403" s="27" t="s">
        <v>77</v>
      </c>
      <c r="F403" s="26">
        <v>9</v>
      </c>
      <c r="G403" s="27" t="s">
        <v>85</v>
      </c>
      <c r="H403" s="28">
        <v>4</v>
      </c>
      <c r="I403" s="28">
        <v>0</v>
      </c>
      <c r="J403" s="28">
        <v>0</v>
      </c>
      <c r="K403" s="28">
        <v>1.265712892883977E-3</v>
      </c>
      <c r="L403" s="29">
        <v>12633</v>
      </c>
      <c r="M403" s="29">
        <v>6372</v>
      </c>
      <c r="N403" s="29">
        <v>0</v>
      </c>
      <c r="O403" s="29">
        <v>893</v>
      </c>
      <c r="P403" s="30">
        <f t="shared" si="6"/>
        <v>19005</v>
      </c>
      <c r="Q403" s="34" t="s">
        <v>329</v>
      </c>
      <c r="R403" s="20"/>
    </row>
    <row r="404" spans="1:18" ht="12.75">
      <c r="A404" s="26">
        <v>454149128</v>
      </c>
      <c r="B404" s="26">
        <v>454</v>
      </c>
      <c r="C404" s="27" t="s">
        <v>200</v>
      </c>
      <c r="D404" s="26">
        <v>149</v>
      </c>
      <c r="E404" s="27" t="s">
        <v>77</v>
      </c>
      <c r="F404" s="26">
        <v>128</v>
      </c>
      <c r="G404" s="27" t="s">
        <v>122</v>
      </c>
      <c r="H404" s="28">
        <v>8.796551724137931</v>
      </c>
      <c r="I404" s="28">
        <v>0</v>
      </c>
      <c r="J404" s="28">
        <v>0</v>
      </c>
      <c r="K404" s="28">
        <v>3.277662878186572E-2</v>
      </c>
      <c r="L404" s="29">
        <v>10322</v>
      </c>
      <c r="M404" s="29">
        <v>443</v>
      </c>
      <c r="N404" s="29">
        <v>0</v>
      </c>
      <c r="O404" s="29">
        <v>893</v>
      </c>
      <c r="P404" s="30">
        <f t="shared" si="6"/>
        <v>10765</v>
      </c>
      <c r="Q404" s="34" t="s">
        <v>329</v>
      </c>
      <c r="R404" s="20"/>
    </row>
    <row r="405" spans="1:18" ht="12.75">
      <c r="A405" s="26">
        <v>454149149</v>
      </c>
      <c r="B405" s="26">
        <v>454</v>
      </c>
      <c r="C405" s="27" t="s">
        <v>200</v>
      </c>
      <c r="D405" s="26">
        <v>149</v>
      </c>
      <c r="E405" s="27" t="s">
        <v>77</v>
      </c>
      <c r="F405" s="26">
        <v>149</v>
      </c>
      <c r="G405" s="27" t="s">
        <v>77</v>
      </c>
      <c r="H405" s="28">
        <v>660.69639661138285</v>
      </c>
      <c r="I405" s="28">
        <v>0</v>
      </c>
      <c r="J405" s="28">
        <v>191</v>
      </c>
      <c r="K405" s="28">
        <v>0.100663867998236</v>
      </c>
      <c r="L405" s="29">
        <v>11377</v>
      </c>
      <c r="M405" s="29">
        <v>65</v>
      </c>
      <c r="N405" s="29">
        <v>204.96403596953857</v>
      </c>
      <c r="O405" s="29">
        <v>893</v>
      </c>
      <c r="P405" s="30">
        <f t="shared" si="6"/>
        <v>11646.964035969539</v>
      </c>
      <c r="Q405" s="34" t="s">
        <v>329</v>
      </c>
      <c r="R405" s="20"/>
    </row>
    <row r="406" spans="1:18" ht="12.75">
      <c r="A406" s="26">
        <v>454149181</v>
      </c>
      <c r="B406" s="26">
        <v>454</v>
      </c>
      <c r="C406" s="27" t="s">
        <v>200</v>
      </c>
      <c r="D406" s="26">
        <v>149</v>
      </c>
      <c r="E406" s="27" t="s">
        <v>77</v>
      </c>
      <c r="F406" s="26">
        <v>181</v>
      </c>
      <c r="G406" s="27" t="s">
        <v>79</v>
      </c>
      <c r="H406" s="28">
        <v>42.506920415224911</v>
      </c>
      <c r="I406" s="28">
        <v>0</v>
      </c>
      <c r="J406" s="28">
        <v>0</v>
      </c>
      <c r="K406" s="28">
        <v>1.3513609455126911E-2</v>
      </c>
      <c r="L406" s="29">
        <v>11029</v>
      </c>
      <c r="M406" s="29">
        <v>674</v>
      </c>
      <c r="N406" s="29">
        <v>0</v>
      </c>
      <c r="O406" s="29">
        <v>893</v>
      </c>
      <c r="P406" s="30">
        <f t="shared" si="6"/>
        <v>11703</v>
      </c>
      <c r="Q406" s="34" t="s">
        <v>331</v>
      </c>
      <c r="R406" s="20"/>
    </row>
    <row r="407" spans="1:18" ht="12.75">
      <c r="A407" s="26">
        <v>455128007</v>
      </c>
      <c r="B407" s="26">
        <v>455</v>
      </c>
      <c r="C407" s="27" t="s">
        <v>201</v>
      </c>
      <c r="D407" s="26">
        <v>128</v>
      </c>
      <c r="E407" s="27" t="s">
        <v>122</v>
      </c>
      <c r="F407" s="26">
        <v>7</v>
      </c>
      <c r="G407" s="27" t="s">
        <v>202</v>
      </c>
      <c r="H407" s="28">
        <v>3</v>
      </c>
      <c r="I407" s="28">
        <v>7.88220107609663E-4</v>
      </c>
      <c r="J407" s="28">
        <v>0</v>
      </c>
      <c r="K407" s="28">
        <v>1.8111872107794049E-2</v>
      </c>
      <c r="L407" s="29">
        <v>8128</v>
      </c>
      <c r="M407" s="29">
        <v>2673</v>
      </c>
      <c r="N407" s="29">
        <v>0</v>
      </c>
      <c r="O407" s="29">
        <v>893</v>
      </c>
      <c r="P407" s="30">
        <f t="shared" si="6"/>
        <v>10801</v>
      </c>
      <c r="Q407" s="34" t="s">
        <v>329</v>
      </c>
      <c r="R407" s="20"/>
    </row>
    <row r="408" spans="1:18" ht="12.75">
      <c r="A408" s="26">
        <v>455128128</v>
      </c>
      <c r="B408" s="26">
        <v>455</v>
      </c>
      <c r="C408" s="27" t="s">
        <v>201</v>
      </c>
      <c r="D408" s="26">
        <v>128</v>
      </c>
      <c r="E408" s="27" t="s">
        <v>122</v>
      </c>
      <c r="F408" s="26">
        <v>128</v>
      </c>
      <c r="G408" s="27" t="s">
        <v>122</v>
      </c>
      <c r="H408" s="28">
        <v>297.77622377622384</v>
      </c>
      <c r="I408" s="28">
        <v>7.8237735716164783E-2</v>
      </c>
      <c r="J408" s="28">
        <v>0</v>
      </c>
      <c r="K408" s="28">
        <v>3.277662878186572E-2</v>
      </c>
      <c r="L408" s="29">
        <v>8986</v>
      </c>
      <c r="M408" s="29">
        <v>386</v>
      </c>
      <c r="N408" s="29">
        <v>0</v>
      </c>
      <c r="O408" s="29">
        <v>893</v>
      </c>
      <c r="P408" s="30">
        <f t="shared" si="6"/>
        <v>9372</v>
      </c>
      <c r="Q408" s="34" t="s">
        <v>329</v>
      </c>
      <c r="R408" s="20"/>
    </row>
    <row r="409" spans="1:18" ht="12.75">
      <c r="A409" s="26">
        <v>455128149</v>
      </c>
      <c r="B409" s="26">
        <v>455</v>
      </c>
      <c r="C409" s="27" t="s">
        <v>201</v>
      </c>
      <c r="D409" s="26">
        <v>128</v>
      </c>
      <c r="E409" s="27" t="s">
        <v>122</v>
      </c>
      <c r="F409" s="26">
        <v>149</v>
      </c>
      <c r="G409" s="27" t="s">
        <v>77</v>
      </c>
      <c r="H409" s="28">
        <v>0.534965034965035</v>
      </c>
      <c r="I409" s="28">
        <v>1.40556732475849E-4</v>
      </c>
      <c r="J409" s="28">
        <v>0</v>
      </c>
      <c r="K409" s="28">
        <v>0.100663867998236</v>
      </c>
      <c r="L409" s="29">
        <v>12313.63213812301</v>
      </c>
      <c r="M409" s="29">
        <v>71</v>
      </c>
      <c r="N409" s="29">
        <v>0</v>
      </c>
      <c r="O409" s="29">
        <v>893</v>
      </c>
      <c r="P409" s="30">
        <f t="shared" si="6"/>
        <v>12384.63213812301</v>
      </c>
      <c r="Q409" s="34" t="s">
        <v>327</v>
      </c>
      <c r="R409" s="20"/>
    </row>
    <row r="410" spans="1:18" ht="12.75">
      <c r="A410" s="26">
        <v>455128181</v>
      </c>
      <c r="B410" s="26">
        <v>455</v>
      </c>
      <c r="C410" s="27" t="s">
        <v>201</v>
      </c>
      <c r="D410" s="26">
        <v>128</v>
      </c>
      <c r="E410" s="27" t="s">
        <v>122</v>
      </c>
      <c r="F410" s="26">
        <v>181</v>
      </c>
      <c r="G410" s="27" t="s">
        <v>79</v>
      </c>
      <c r="H410" s="28">
        <v>3.7692307692307692</v>
      </c>
      <c r="I410" s="28">
        <v>9.9032782750957653E-4</v>
      </c>
      <c r="J410" s="28">
        <v>0</v>
      </c>
      <c r="K410" s="28">
        <v>1.3513609455126911E-2</v>
      </c>
      <c r="L410" s="29">
        <v>8254</v>
      </c>
      <c r="M410" s="29">
        <v>505</v>
      </c>
      <c r="N410" s="29">
        <v>0</v>
      </c>
      <c r="O410" s="29">
        <v>893</v>
      </c>
      <c r="P410" s="30">
        <f t="shared" si="6"/>
        <v>8759</v>
      </c>
      <c r="Q410" s="34" t="s">
        <v>331</v>
      </c>
      <c r="R410" s="20"/>
    </row>
    <row r="411" spans="1:18" ht="12.75">
      <c r="A411" s="26">
        <v>455128745</v>
      </c>
      <c r="B411" s="26">
        <v>455</v>
      </c>
      <c r="C411" s="27" t="s">
        <v>201</v>
      </c>
      <c r="D411" s="26">
        <v>128</v>
      </c>
      <c r="E411" s="27" t="s">
        <v>122</v>
      </c>
      <c r="F411" s="26">
        <v>745</v>
      </c>
      <c r="G411" s="27" t="s">
        <v>247</v>
      </c>
      <c r="H411" s="28">
        <v>1</v>
      </c>
      <c r="I411" s="28">
        <v>2.6274003586988765E-4</v>
      </c>
      <c r="J411" s="28">
        <v>0</v>
      </c>
      <c r="K411" s="28">
        <v>1.0945731128473244E-2</v>
      </c>
      <c r="L411" s="29">
        <v>12389</v>
      </c>
      <c r="M411" s="29">
        <v>5665</v>
      </c>
      <c r="N411" s="29">
        <v>0</v>
      </c>
      <c r="O411" s="29">
        <v>893</v>
      </c>
      <c r="P411" s="30">
        <f t="shared" si="6"/>
        <v>18054</v>
      </c>
      <c r="Q411" s="34" t="s">
        <v>329</v>
      </c>
      <c r="R411" s="20"/>
    </row>
    <row r="412" spans="1:18" ht="12.75">
      <c r="A412" s="26">
        <v>456160009</v>
      </c>
      <c r="B412" s="26">
        <v>456</v>
      </c>
      <c r="C412" s="27" t="s">
        <v>203</v>
      </c>
      <c r="D412" s="26">
        <v>160</v>
      </c>
      <c r="E412" s="27" t="s">
        <v>134</v>
      </c>
      <c r="F412" s="26">
        <v>9</v>
      </c>
      <c r="G412" s="27" t="s">
        <v>85</v>
      </c>
      <c r="H412" s="28">
        <v>1</v>
      </c>
      <c r="I412" s="28">
        <v>1.1108214697151895E-2</v>
      </c>
      <c r="J412" s="28">
        <v>0</v>
      </c>
      <c r="K412" s="28">
        <v>1.265712892883977E-3</v>
      </c>
      <c r="L412" s="29">
        <v>8254</v>
      </c>
      <c r="M412" s="29">
        <v>4163</v>
      </c>
      <c r="N412" s="29">
        <v>0</v>
      </c>
      <c r="O412" s="29">
        <v>893</v>
      </c>
      <c r="P412" s="30">
        <f t="shared" si="6"/>
        <v>12417</v>
      </c>
      <c r="Q412" s="34" t="s">
        <v>329</v>
      </c>
      <c r="R412" s="20"/>
    </row>
    <row r="413" spans="1:18" ht="12.75">
      <c r="A413" s="26">
        <v>456160031</v>
      </c>
      <c r="B413" s="26">
        <v>456</v>
      </c>
      <c r="C413" s="27" t="s">
        <v>203</v>
      </c>
      <c r="D413" s="26">
        <v>160</v>
      </c>
      <c r="E413" s="27" t="s">
        <v>134</v>
      </c>
      <c r="F413" s="26">
        <v>31</v>
      </c>
      <c r="G413" s="27" t="s">
        <v>76</v>
      </c>
      <c r="H413" s="28">
        <v>2.1870748299319729</v>
      </c>
      <c r="I413" s="28">
        <v>2.4294496769621324E-2</v>
      </c>
      <c r="J413" s="28">
        <v>0</v>
      </c>
      <c r="K413" s="28">
        <v>3.058450037044002E-2</v>
      </c>
      <c r="L413" s="29">
        <v>10870</v>
      </c>
      <c r="M413" s="29">
        <v>4461</v>
      </c>
      <c r="N413" s="29">
        <v>0</v>
      </c>
      <c r="O413" s="29">
        <v>893</v>
      </c>
      <c r="P413" s="30">
        <f t="shared" si="6"/>
        <v>15331</v>
      </c>
      <c r="Q413" s="34" t="s">
        <v>329</v>
      </c>
      <c r="R413" s="20"/>
    </row>
    <row r="414" spans="1:18" ht="12.75">
      <c r="A414" s="26">
        <v>456160056</v>
      </c>
      <c r="B414" s="26">
        <v>456</v>
      </c>
      <c r="C414" s="27" t="s">
        <v>203</v>
      </c>
      <c r="D414" s="26">
        <v>160</v>
      </c>
      <c r="E414" s="27" t="s">
        <v>134</v>
      </c>
      <c r="F414" s="26">
        <v>56</v>
      </c>
      <c r="G414" s="27" t="s">
        <v>133</v>
      </c>
      <c r="H414" s="28">
        <v>2</v>
      </c>
      <c r="I414" s="28">
        <v>2.221642939430379E-2</v>
      </c>
      <c r="J414" s="28">
        <v>0</v>
      </c>
      <c r="K414" s="28">
        <v>2.0366472228406148E-2</v>
      </c>
      <c r="L414" s="29">
        <v>12987</v>
      </c>
      <c r="M414" s="29">
        <v>4542</v>
      </c>
      <c r="N414" s="29">
        <v>0</v>
      </c>
      <c r="O414" s="29">
        <v>893</v>
      </c>
      <c r="P414" s="30">
        <f t="shared" si="6"/>
        <v>17529</v>
      </c>
      <c r="Q414" s="34" t="s">
        <v>329</v>
      </c>
      <c r="R414" s="20"/>
    </row>
    <row r="415" spans="1:18" ht="12.75">
      <c r="A415" s="26">
        <v>456160079</v>
      </c>
      <c r="B415" s="26">
        <v>456</v>
      </c>
      <c r="C415" s="27" t="s">
        <v>203</v>
      </c>
      <c r="D415" s="26">
        <v>160</v>
      </c>
      <c r="E415" s="27" t="s">
        <v>134</v>
      </c>
      <c r="F415" s="26">
        <v>79</v>
      </c>
      <c r="G415" s="27" t="s">
        <v>86</v>
      </c>
      <c r="H415" s="28">
        <v>27.295918367346939</v>
      </c>
      <c r="I415" s="28">
        <v>0.30320892158042162</v>
      </c>
      <c r="J415" s="28">
        <v>0</v>
      </c>
      <c r="K415" s="28">
        <v>5.2377769695073087E-2</v>
      </c>
      <c r="L415" s="29">
        <v>9987</v>
      </c>
      <c r="M415" s="29">
        <v>641</v>
      </c>
      <c r="N415" s="29">
        <v>0</v>
      </c>
      <c r="O415" s="29">
        <v>893</v>
      </c>
      <c r="P415" s="30">
        <f t="shared" si="6"/>
        <v>10628</v>
      </c>
      <c r="Q415" s="34" t="s">
        <v>329</v>
      </c>
      <c r="R415" s="20"/>
    </row>
    <row r="416" spans="1:18" ht="12.75">
      <c r="A416" s="26">
        <v>456160100</v>
      </c>
      <c r="B416" s="26">
        <v>456</v>
      </c>
      <c r="C416" s="27" t="s">
        <v>203</v>
      </c>
      <c r="D416" s="26">
        <v>160</v>
      </c>
      <c r="E416" s="27" t="s">
        <v>134</v>
      </c>
      <c r="F416" s="26">
        <v>100</v>
      </c>
      <c r="G416" s="27" t="s">
        <v>58</v>
      </c>
      <c r="H416" s="28">
        <v>0.93877551020408168</v>
      </c>
      <c r="I416" s="28">
        <v>1.0428119919775249E-2</v>
      </c>
      <c r="J416" s="28">
        <v>0</v>
      </c>
      <c r="K416" s="28">
        <v>3.1811379021214892E-2</v>
      </c>
      <c r="L416" s="29">
        <v>10943.677954153467</v>
      </c>
      <c r="M416" s="29">
        <v>5410</v>
      </c>
      <c r="N416" s="29">
        <v>0</v>
      </c>
      <c r="O416" s="29">
        <v>893</v>
      </c>
      <c r="P416" s="30">
        <f t="shared" si="6"/>
        <v>16353.677954153467</v>
      </c>
      <c r="Q416" s="34" t="s">
        <v>327</v>
      </c>
      <c r="R416" s="20"/>
    </row>
    <row r="417" spans="1:18" ht="12.75">
      <c r="A417" s="26">
        <v>456160149</v>
      </c>
      <c r="B417" s="26">
        <v>456</v>
      </c>
      <c r="C417" s="27" t="s">
        <v>203</v>
      </c>
      <c r="D417" s="26">
        <v>160</v>
      </c>
      <c r="E417" s="27" t="s">
        <v>134</v>
      </c>
      <c r="F417" s="26">
        <v>149</v>
      </c>
      <c r="G417" s="27" t="s">
        <v>77</v>
      </c>
      <c r="H417" s="28">
        <v>3</v>
      </c>
      <c r="I417" s="28">
        <v>3.3324644091455684E-2</v>
      </c>
      <c r="J417" s="28">
        <v>0</v>
      </c>
      <c r="K417" s="28">
        <v>0.100663867998236</v>
      </c>
      <c r="L417" s="29">
        <v>13580</v>
      </c>
      <c r="M417" s="29">
        <v>78</v>
      </c>
      <c r="N417" s="29">
        <v>0</v>
      </c>
      <c r="O417" s="29">
        <v>893</v>
      </c>
      <c r="P417" s="30">
        <f t="shared" si="6"/>
        <v>13658</v>
      </c>
      <c r="Q417" s="34" t="s">
        <v>329</v>
      </c>
      <c r="R417" s="20"/>
    </row>
    <row r="418" spans="1:18" ht="12.75">
      <c r="A418" s="26">
        <v>456160160</v>
      </c>
      <c r="B418" s="26">
        <v>456</v>
      </c>
      <c r="C418" s="27" t="s">
        <v>203</v>
      </c>
      <c r="D418" s="26">
        <v>160</v>
      </c>
      <c r="E418" s="27" t="s">
        <v>134</v>
      </c>
      <c r="F418" s="26">
        <v>160</v>
      </c>
      <c r="G418" s="27" t="s">
        <v>134</v>
      </c>
      <c r="H418" s="28">
        <v>759.85034013605446</v>
      </c>
      <c r="I418" s="28">
        <v>8.4405807159351358</v>
      </c>
      <c r="J418" s="28">
        <v>0</v>
      </c>
      <c r="K418" s="28">
        <v>9.6515544138842724E-2</v>
      </c>
      <c r="L418" s="29">
        <v>11548</v>
      </c>
      <c r="M418" s="29">
        <v>466</v>
      </c>
      <c r="N418" s="29">
        <v>0</v>
      </c>
      <c r="O418" s="29">
        <v>893</v>
      </c>
      <c r="P418" s="30">
        <f t="shared" si="6"/>
        <v>12014</v>
      </c>
      <c r="Q418" s="34" t="s">
        <v>329</v>
      </c>
      <c r="R418" s="20"/>
    </row>
    <row r="419" spans="1:18" ht="12.75">
      <c r="A419" s="26">
        <v>456160170</v>
      </c>
      <c r="B419" s="26">
        <v>456</v>
      </c>
      <c r="C419" s="27" t="s">
        <v>203</v>
      </c>
      <c r="D419" s="26">
        <v>160</v>
      </c>
      <c r="E419" s="27" t="s">
        <v>134</v>
      </c>
      <c r="F419" s="26">
        <v>170</v>
      </c>
      <c r="G419" s="27" t="s">
        <v>65</v>
      </c>
      <c r="H419" s="28">
        <v>2</v>
      </c>
      <c r="I419" s="28">
        <v>2.221642939430379E-2</v>
      </c>
      <c r="J419" s="28">
        <v>0</v>
      </c>
      <c r="K419" s="28">
        <v>8.5893055236531374E-2</v>
      </c>
      <c r="L419" s="29">
        <v>8664</v>
      </c>
      <c r="M419" s="29">
        <v>3188</v>
      </c>
      <c r="N419" s="29">
        <v>0</v>
      </c>
      <c r="O419" s="29">
        <v>893</v>
      </c>
      <c r="P419" s="30">
        <f t="shared" si="6"/>
        <v>11852</v>
      </c>
      <c r="Q419" s="34" t="s">
        <v>331</v>
      </c>
      <c r="R419" s="20"/>
    </row>
    <row r="420" spans="1:18" ht="12.75">
      <c r="A420" s="26">
        <v>456160295</v>
      </c>
      <c r="B420" s="26">
        <v>456</v>
      </c>
      <c r="C420" s="27" t="s">
        <v>203</v>
      </c>
      <c r="D420" s="26">
        <v>160</v>
      </c>
      <c r="E420" s="27" t="s">
        <v>134</v>
      </c>
      <c r="F420" s="26">
        <v>295</v>
      </c>
      <c r="G420" s="27" t="s">
        <v>135</v>
      </c>
      <c r="H420" s="28">
        <v>7.9931972789115662</v>
      </c>
      <c r="I420" s="28">
        <v>8.8790151490839977E-2</v>
      </c>
      <c r="J420" s="28">
        <v>0</v>
      </c>
      <c r="K420" s="28">
        <v>2.2105795566318018E-2</v>
      </c>
      <c r="L420" s="29">
        <v>8969</v>
      </c>
      <c r="M420" s="29">
        <v>4191</v>
      </c>
      <c r="N420" s="29">
        <v>0</v>
      </c>
      <c r="O420" s="29">
        <v>893</v>
      </c>
      <c r="P420" s="30">
        <f t="shared" si="6"/>
        <v>13160</v>
      </c>
      <c r="Q420" s="34" t="s">
        <v>329</v>
      </c>
      <c r="R420" s="20"/>
    </row>
    <row r="421" spans="1:18" ht="12.75">
      <c r="A421" s="26">
        <v>456160301</v>
      </c>
      <c r="B421" s="26">
        <v>456</v>
      </c>
      <c r="C421" s="27" t="s">
        <v>203</v>
      </c>
      <c r="D421" s="26">
        <v>160</v>
      </c>
      <c r="E421" s="27" t="s">
        <v>134</v>
      </c>
      <c r="F421" s="26">
        <v>301</v>
      </c>
      <c r="G421" s="27" t="s">
        <v>132</v>
      </c>
      <c r="H421" s="28">
        <v>1.7210884353741496</v>
      </c>
      <c r="I421" s="28">
        <v>1.9118219852921288E-2</v>
      </c>
      <c r="J421" s="28">
        <v>0</v>
      </c>
      <c r="K421" s="28">
        <v>5.2872352709173578E-2</v>
      </c>
      <c r="L421" s="29">
        <v>9453.2138238770676</v>
      </c>
      <c r="M421" s="29">
        <v>3300</v>
      </c>
      <c r="N421" s="29">
        <v>0</v>
      </c>
      <c r="O421" s="29">
        <v>893</v>
      </c>
      <c r="P421" s="30">
        <f t="shared" si="6"/>
        <v>12753.213823877068</v>
      </c>
      <c r="Q421" s="34" t="s">
        <v>327</v>
      </c>
      <c r="R421" s="20"/>
    </row>
    <row r="422" spans="1:18" ht="12.75">
      <c r="A422" s="26">
        <v>456160616</v>
      </c>
      <c r="B422" s="26">
        <v>456</v>
      </c>
      <c r="C422" s="27" t="s">
        <v>203</v>
      </c>
      <c r="D422" s="26">
        <v>160</v>
      </c>
      <c r="E422" s="27" t="s">
        <v>134</v>
      </c>
      <c r="F422" s="26">
        <v>616</v>
      </c>
      <c r="G422" s="27" t="s">
        <v>83</v>
      </c>
      <c r="H422" s="28">
        <v>1</v>
      </c>
      <c r="I422" s="28">
        <v>1.1108214697151895E-2</v>
      </c>
      <c r="J422" s="28">
        <v>0</v>
      </c>
      <c r="K422" s="28">
        <v>3.6335294052799658E-2</v>
      </c>
      <c r="L422" s="29">
        <v>9976.9157849829371</v>
      </c>
      <c r="M422" s="29">
        <v>3163</v>
      </c>
      <c r="N422" s="29">
        <v>0</v>
      </c>
      <c r="O422" s="29">
        <v>893</v>
      </c>
      <c r="P422" s="30">
        <f t="shared" si="6"/>
        <v>13139.915784982937</v>
      </c>
      <c r="Q422" s="34" t="s">
        <v>327</v>
      </c>
      <c r="R422" s="20"/>
    </row>
    <row r="423" spans="1:18" ht="12.75">
      <c r="A423" s="26">
        <v>458160031</v>
      </c>
      <c r="B423" s="26">
        <v>458</v>
      </c>
      <c r="C423" s="27" t="s">
        <v>204</v>
      </c>
      <c r="D423" s="26">
        <v>160</v>
      </c>
      <c r="E423" s="27" t="s">
        <v>134</v>
      </c>
      <c r="F423" s="26">
        <v>31</v>
      </c>
      <c r="G423" s="27" t="s">
        <v>76</v>
      </c>
      <c r="H423" s="28">
        <v>4.1095890410958902E-2</v>
      </c>
      <c r="I423" s="28">
        <v>0</v>
      </c>
      <c r="J423" s="28">
        <v>0</v>
      </c>
      <c r="K423" s="28">
        <v>3.058450037044002E-2</v>
      </c>
      <c r="L423" s="29">
        <v>11653</v>
      </c>
      <c r="M423" s="29">
        <v>4783</v>
      </c>
      <c r="N423" s="29">
        <v>0</v>
      </c>
      <c r="O423" s="29">
        <v>893</v>
      </c>
      <c r="P423" s="30">
        <f t="shared" si="6"/>
        <v>16436</v>
      </c>
      <c r="Q423" s="34" t="s">
        <v>329</v>
      </c>
      <c r="R423" s="20"/>
    </row>
    <row r="424" spans="1:18" ht="12.75">
      <c r="A424" s="26">
        <v>458160056</v>
      </c>
      <c r="B424" s="26">
        <v>458</v>
      </c>
      <c r="C424" s="27" t="s">
        <v>204</v>
      </c>
      <c r="D424" s="26">
        <v>160</v>
      </c>
      <c r="E424" s="27" t="s">
        <v>134</v>
      </c>
      <c r="F424" s="26">
        <v>56</v>
      </c>
      <c r="G424" s="27" t="s">
        <v>133</v>
      </c>
      <c r="H424" s="28">
        <v>1.1712328767123288</v>
      </c>
      <c r="I424" s="28">
        <v>0</v>
      </c>
      <c r="J424" s="28">
        <v>0</v>
      </c>
      <c r="K424" s="28">
        <v>2.0366472228406148E-2</v>
      </c>
      <c r="L424" s="29">
        <v>9416.6022427525149</v>
      </c>
      <c r="M424" s="29">
        <v>3293</v>
      </c>
      <c r="N424" s="29">
        <v>0</v>
      </c>
      <c r="O424" s="29">
        <v>893</v>
      </c>
      <c r="P424" s="30">
        <f t="shared" si="6"/>
        <v>12709.602242752515</v>
      </c>
      <c r="Q424" s="34" t="s">
        <v>327</v>
      </c>
      <c r="R424" s="20"/>
    </row>
    <row r="425" spans="1:18" ht="12.75">
      <c r="A425" s="26">
        <v>458160079</v>
      </c>
      <c r="B425" s="26">
        <v>458</v>
      </c>
      <c r="C425" s="27" t="s">
        <v>204</v>
      </c>
      <c r="D425" s="26">
        <v>160</v>
      </c>
      <c r="E425" s="27" t="s">
        <v>134</v>
      </c>
      <c r="F425" s="26">
        <v>79</v>
      </c>
      <c r="G425" s="27" t="s">
        <v>86</v>
      </c>
      <c r="H425" s="28">
        <v>13.804794520547947</v>
      </c>
      <c r="I425" s="28">
        <v>0</v>
      </c>
      <c r="J425" s="28">
        <v>0</v>
      </c>
      <c r="K425" s="28">
        <v>5.2377769695073087E-2</v>
      </c>
      <c r="L425" s="29">
        <v>11178</v>
      </c>
      <c r="M425" s="29">
        <v>717</v>
      </c>
      <c r="N425" s="29">
        <v>0</v>
      </c>
      <c r="O425" s="29">
        <v>893</v>
      </c>
      <c r="P425" s="30">
        <f t="shared" si="6"/>
        <v>11895</v>
      </c>
      <c r="Q425" s="34" t="s">
        <v>329</v>
      </c>
      <c r="R425" s="20"/>
    </row>
    <row r="426" spans="1:18" ht="12.75">
      <c r="A426" s="26">
        <v>458160149</v>
      </c>
      <c r="B426" s="26">
        <v>458</v>
      </c>
      <c r="C426" s="27" t="s">
        <v>204</v>
      </c>
      <c r="D426" s="26">
        <v>160</v>
      </c>
      <c r="E426" s="27" t="s">
        <v>134</v>
      </c>
      <c r="F426" s="26">
        <v>149</v>
      </c>
      <c r="G426" s="27" t="s">
        <v>77</v>
      </c>
      <c r="H426" s="28">
        <v>1</v>
      </c>
      <c r="I426" s="28">
        <v>0</v>
      </c>
      <c r="J426" s="28">
        <v>0</v>
      </c>
      <c r="K426" s="28">
        <v>0.100663867998236</v>
      </c>
      <c r="L426" s="29">
        <v>12313.63213812301</v>
      </c>
      <c r="M426" s="29">
        <v>71</v>
      </c>
      <c r="N426" s="29">
        <v>0</v>
      </c>
      <c r="O426" s="29">
        <v>893</v>
      </c>
      <c r="P426" s="30">
        <f t="shared" si="6"/>
        <v>12384.63213812301</v>
      </c>
      <c r="Q426" s="34" t="s">
        <v>327</v>
      </c>
      <c r="R426" s="20"/>
    </row>
    <row r="427" spans="1:18" ht="12.75">
      <c r="A427" s="26">
        <v>458160160</v>
      </c>
      <c r="B427" s="26">
        <v>458</v>
      </c>
      <c r="C427" s="27" t="s">
        <v>204</v>
      </c>
      <c r="D427" s="26">
        <v>160</v>
      </c>
      <c r="E427" s="27" t="s">
        <v>134</v>
      </c>
      <c r="F427" s="26">
        <v>160</v>
      </c>
      <c r="G427" s="27" t="s">
        <v>134</v>
      </c>
      <c r="H427" s="28">
        <v>81.205479452054789</v>
      </c>
      <c r="I427" s="28">
        <v>0</v>
      </c>
      <c r="J427" s="28">
        <v>0</v>
      </c>
      <c r="K427" s="28">
        <v>9.6515544138842724E-2</v>
      </c>
      <c r="L427" s="29">
        <v>12827</v>
      </c>
      <c r="M427" s="29">
        <v>517</v>
      </c>
      <c r="N427" s="29">
        <v>0</v>
      </c>
      <c r="O427" s="29">
        <v>893</v>
      </c>
      <c r="P427" s="30">
        <f t="shared" si="6"/>
        <v>13344</v>
      </c>
      <c r="Q427" s="34" t="s">
        <v>329</v>
      </c>
      <c r="R427" s="20"/>
    </row>
    <row r="428" spans="1:18" ht="12.75">
      <c r="A428" s="26">
        <v>458160181</v>
      </c>
      <c r="B428" s="26">
        <v>458</v>
      </c>
      <c r="C428" s="27" t="s">
        <v>204</v>
      </c>
      <c r="D428" s="26">
        <v>160</v>
      </c>
      <c r="E428" s="27" t="s">
        <v>134</v>
      </c>
      <c r="F428" s="26">
        <v>181</v>
      </c>
      <c r="G428" s="27" t="s">
        <v>79</v>
      </c>
      <c r="H428" s="28">
        <v>1.9280821917808217</v>
      </c>
      <c r="I428" s="28">
        <v>0</v>
      </c>
      <c r="J428" s="28">
        <v>0</v>
      </c>
      <c r="K428" s="28">
        <v>1.3513609455126911E-2</v>
      </c>
      <c r="L428" s="29">
        <v>10635.401612858141</v>
      </c>
      <c r="M428" s="29">
        <v>650</v>
      </c>
      <c r="N428" s="29">
        <v>0</v>
      </c>
      <c r="O428" s="29">
        <v>893</v>
      </c>
      <c r="P428" s="30">
        <f t="shared" si="6"/>
        <v>11285.401612858141</v>
      </c>
      <c r="Q428" s="34" t="s">
        <v>327</v>
      </c>
      <c r="R428" s="20"/>
    </row>
    <row r="429" spans="1:18" ht="12.75">
      <c r="A429" s="26">
        <v>458160295</v>
      </c>
      <c r="B429" s="26">
        <v>458</v>
      </c>
      <c r="C429" s="27" t="s">
        <v>204</v>
      </c>
      <c r="D429" s="26">
        <v>160</v>
      </c>
      <c r="E429" s="27" t="s">
        <v>134</v>
      </c>
      <c r="F429" s="26">
        <v>295</v>
      </c>
      <c r="G429" s="27" t="s">
        <v>135</v>
      </c>
      <c r="H429" s="28">
        <v>1</v>
      </c>
      <c r="I429" s="28">
        <v>0</v>
      </c>
      <c r="J429" s="28">
        <v>0</v>
      </c>
      <c r="K429" s="28">
        <v>2.2105795566318018E-2</v>
      </c>
      <c r="L429" s="29">
        <v>9522.8590470053932</v>
      </c>
      <c r="M429" s="29">
        <v>4450</v>
      </c>
      <c r="N429" s="29">
        <v>0</v>
      </c>
      <c r="O429" s="29">
        <v>893</v>
      </c>
      <c r="P429" s="30">
        <f t="shared" si="6"/>
        <v>13972.859047005393</v>
      </c>
      <c r="Q429" s="34" t="s">
        <v>327</v>
      </c>
      <c r="R429" s="20"/>
    </row>
    <row r="430" spans="1:18" ht="12.75">
      <c r="A430" s="26">
        <v>458160301</v>
      </c>
      <c r="B430" s="26">
        <v>458</v>
      </c>
      <c r="C430" s="27" t="s">
        <v>204</v>
      </c>
      <c r="D430" s="26">
        <v>160</v>
      </c>
      <c r="E430" s="27" t="s">
        <v>134</v>
      </c>
      <c r="F430" s="26">
        <v>301</v>
      </c>
      <c r="G430" s="27" t="s">
        <v>132</v>
      </c>
      <c r="H430" s="28">
        <v>6.2226027397260282</v>
      </c>
      <c r="I430" s="28">
        <v>0</v>
      </c>
      <c r="J430" s="28">
        <v>0</v>
      </c>
      <c r="K430" s="28">
        <v>5.2872352709173578E-2</v>
      </c>
      <c r="L430" s="29">
        <v>9585</v>
      </c>
      <c r="M430" s="29">
        <v>3346</v>
      </c>
      <c r="N430" s="29">
        <v>0</v>
      </c>
      <c r="O430" s="29">
        <v>893</v>
      </c>
      <c r="P430" s="30">
        <f t="shared" si="6"/>
        <v>12931</v>
      </c>
      <c r="Q430" s="34" t="s">
        <v>329</v>
      </c>
      <c r="R430" s="20"/>
    </row>
    <row r="431" spans="1:18" ht="12.75">
      <c r="A431" s="26">
        <v>458160326</v>
      </c>
      <c r="B431" s="26">
        <v>458</v>
      </c>
      <c r="C431" s="27" t="s">
        <v>204</v>
      </c>
      <c r="D431" s="26">
        <v>160</v>
      </c>
      <c r="E431" s="27" t="s">
        <v>134</v>
      </c>
      <c r="F431" s="26">
        <v>326</v>
      </c>
      <c r="G431" s="27" t="s">
        <v>114</v>
      </c>
      <c r="H431" s="28">
        <v>8.2191780821917804E-2</v>
      </c>
      <c r="I431" s="28">
        <v>0</v>
      </c>
      <c r="J431" s="28">
        <v>0</v>
      </c>
      <c r="K431" s="28">
        <v>2.1518254281869837E-3</v>
      </c>
      <c r="L431" s="29">
        <v>9216.2786085982061</v>
      </c>
      <c r="M431" s="29">
        <v>3249</v>
      </c>
      <c r="N431" s="29">
        <v>0</v>
      </c>
      <c r="O431" s="29">
        <v>893</v>
      </c>
      <c r="P431" s="30">
        <f t="shared" si="6"/>
        <v>12465.278608598206</v>
      </c>
      <c r="Q431" s="34" t="s">
        <v>327</v>
      </c>
      <c r="R431" s="20"/>
    </row>
    <row r="432" spans="1:18" ht="12.75">
      <c r="A432" s="26">
        <v>458160673</v>
      </c>
      <c r="B432" s="26">
        <v>458</v>
      </c>
      <c r="C432" s="27" t="s">
        <v>204</v>
      </c>
      <c r="D432" s="26">
        <v>160</v>
      </c>
      <c r="E432" s="27" t="s">
        <v>134</v>
      </c>
      <c r="F432" s="26">
        <v>673</v>
      </c>
      <c r="G432" s="27" t="s">
        <v>137</v>
      </c>
      <c r="H432" s="28">
        <v>4.1095890410958902E-2</v>
      </c>
      <c r="I432" s="28">
        <v>0</v>
      </c>
      <c r="J432" s="28">
        <v>0</v>
      </c>
      <c r="K432" s="28">
        <v>1.7669205442609883E-2</v>
      </c>
      <c r="L432" s="29">
        <v>9205.3556302520992</v>
      </c>
      <c r="M432" s="29">
        <v>4351</v>
      </c>
      <c r="N432" s="29">
        <v>0</v>
      </c>
      <c r="O432" s="29">
        <v>893</v>
      </c>
      <c r="P432" s="30">
        <f t="shared" si="6"/>
        <v>13556.355630252099</v>
      </c>
      <c r="Q432" s="34" t="s">
        <v>327</v>
      </c>
      <c r="R432" s="20"/>
    </row>
    <row r="433" spans="1:18" ht="12.75">
      <c r="A433" s="26">
        <v>463035010</v>
      </c>
      <c r="B433" s="26">
        <v>463</v>
      </c>
      <c r="C433" s="27" t="s">
        <v>205</v>
      </c>
      <c r="D433" s="26">
        <v>35</v>
      </c>
      <c r="E433" s="27" t="s">
        <v>11</v>
      </c>
      <c r="F433" s="26">
        <v>10</v>
      </c>
      <c r="G433" s="27" t="s">
        <v>74</v>
      </c>
      <c r="H433" s="28">
        <v>0.43606557377049182</v>
      </c>
      <c r="I433" s="28">
        <v>4.3548828728645862E-3</v>
      </c>
      <c r="J433" s="28">
        <v>0</v>
      </c>
      <c r="K433" s="28">
        <v>2.0924960834326298E-3</v>
      </c>
      <c r="L433" s="29">
        <v>9469.837054948166</v>
      </c>
      <c r="M433" s="29">
        <v>2832</v>
      </c>
      <c r="N433" s="29">
        <v>0</v>
      </c>
      <c r="O433" s="29">
        <v>893</v>
      </c>
      <c r="P433" s="30">
        <f t="shared" si="6"/>
        <v>12301.837054948166</v>
      </c>
      <c r="Q433" s="34" t="s">
        <v>327</v>
      </c>
      <c r="R433" s="20"/>
    </row>
    <row r="434" spans="1:18" ht="12.75">
      <c r="A434" s="26">
        <v>463035035</v>
      </c>
      <c r="B434" s="26">
        <v>463</v>
      </c>
      <c r="C434" s="27" t="s">
        <v>205</v>
      </c>
      <c r="D434" s="26">
        <v>35</v>
      </c>
      <c r="E434" s="27" t="s">
        <v>11</v>
      </c>
      <c r="F434" s="26">
        <v>35</v>
      </c>
      <c r="G434" s="27" t="s">
        <v>11</v>
      </c>
      <c r="H434" s="28">
        <v>506.64803591873624</v>
      </c>
      <c r="I434" s="28">
        <v>5.0597730866831743</v>
      </c>
      <c r="J434" s="28">
        <v>0</v>
      </c>
      <c r="K434" s="28">
        <v>0.1368268691122993</v>
      </c>
      <c r="L434" s="29">
        <v>12186</v>
      </c>
      <c r="M434" s="29">
        <v>3601</v>
      </c>
      <c r="N434" s="29">
        <v>0</v>
      </c>
      <c r="O434" s="29">
        <v>893</v>
      </c>
      <c r="P434" s="30">
        <f t="shared" si="6"/>
        <v>15787</v>
      </c>
      <c r="Q434" s="34" t="s">
        <v>329</v>
      </c>
      <c r="R434" s="20"/>
    </row>
    <row r="435" spans="1:18" ht="12.75">
      <c r="A435" s="26">
        <v>463035174</v>
      </c>
      <c r="B435" s="26">
        <v>463</v>
      </c>
      <c r="C435" s="27" t="s">
        <v>205</v>
      </c>
      <c r="D435" s="26">
        <v>35</v>
      </c>
      <c r="E435" s="27" t="s">
        <v>11</v>
      </c>
      <c r="F435" s="26">
        <v>174</v>
      </c>
      <c r="G435" s="27" t="s">
        <v>109</v>
      </c>
      <c r="H435" s="28">
        <v>1</v>
      </c>
      <c r="I435" s="28">
        <v>9.9867614753661564E-3</v>
      </c>
      <c r="J435" s="28">
        <v>0</v>
      </c>
      <c r="K435" s="28">
        <v>2.1565341257168153E-2</v>
      </c>
      <c r="L435" s="29">
        <v>10006.774938982207</v>
      </c>
      <c r="M435" s="29">
        <v>4081</v>
      </c>
      <c r="N435" s="29">
        <v>0</v>
      </c>
      <c r="O435" s="29">
        <v>893</v>
      </c>
      <c r="P435" s="30">
        <f t="shared" si="6"/>
        <v>14087.774938982207</v>
      </c>
      <c r="Q435" s="34" t="s">
        <v>327</v>
      </c>
      <c r="R435" s="20"/>
    </row>
    <row r="436" spans="1:18" ht="12.75">
      <c r="A436" s="26">
        <v>463035207</v>
      </c>
      <c r="B436" s="26">
        <v>463</v>
      </c>
      <c r="C436" s="27" t="s">
        <v>205</v>
      </c>
      <c r="D436" s="26">
        <v>35</v>
      </c>
      <c r="E436" s="27" t="s">
        <v>11</v>
      </c>
      <c r="F436" s="26">
        <v>207</v>
      </c>
      <c r="G436" s="27" t="s">
        <v>25</v>
      </c>
      <c r="H436" s="28">
        <v>1</v>
      </c>
      <c r="I436" s="28">
        <v>9.9867614753661564E-3</v>
      </c>
      <c r="J436" s="28">
        <v>0</v>
      </c>
      <c r="K436" s="28">
        <v>5.5720294476596796E-4</v>
      </c>
      <c r="L436" s="29">
        <v>9931.6887509772187</v>
      </c>
      <c r="M436" s="29">
        <v>6667</v>
      </c>
      <c r="N436" s="29">
        <v>0</v>
      </c>
      <c r="O436" s="29">
        <v>893</v>
      </c>
      <c r="P436" s="30">
        <f t="shared" si="6"/>
        <v>16598.68875097722</v>
      </c>
      <c r="Q436" s="34" t="s">
        <v>327</v>
      </c>
      <c r="R436" s="20"/>
    </row>
    <row r="437" spans="1:18" ht="12.75">
      <c r="A437" s="26">
        <v>464168163</v>
      </c>
      <c r="B437" s="26">
        <v>464</v>
      </c>
      <c r="C437" s="27" t="s">
        <v>206</v>
      </c>
      <c r="D437" s="26">
        <v>168</v>
      </c>
      <c r="E437" s="27" t="s">
        <v>96</v>
      </c>
      <c r="F437" s="26">
        <v>163</v>
      </c>
      <c r="G437" s="27" t="s">
        <v>16</v>
      </c>
      <c r="H437" s="28">
        <v>8.4222972972972983</v>
      </c>
      <c r="I437" s="28">
        <v>0</v>
      </c>
      <c r="J437" s="28">
        <v>0</v>
      </c>
      <c r="K437" s="28">
        <v>8.2937092743960869E-2</v>
      </c>
      <c r="L437" s="29">
        <v>8720</v>
      </c>
      <c r="M437" s="29">
        <v>170</v>
      </c>
      <c r="N437" s="29">
        <v>0</v>
      </c>
      <c r="O437" s="29">
        <v>893</v>
      </c>
      <c r="P437" s="30">
        <f t="shared" si="6"/>
        <v>8890</v>
      </c>
      <c r="Q437" s="34" t="s">
        <v>331</v>
      </c>
      <c r="R437" s="20"/>
    </row>
    <row r="438" spans="1:18" ht="12.75">
      <c r="A438" s="26">
        <v>464168168</v>
      </c>
      <c r="B438" s="26">
        <v>464</v>
      </c>
      <c r="C438" s="27" t="s">
        <v>206</v>
      </c>
      <c r="D438" s="26">
        <v>168</v>
      </c>
      <c r="E438" s="27" t="s">
        <v>96</v>
      </c>
      <c r="F438" s="26">
        <v>168</v>
      </c>
      <c r="G438" s="27" t="s">
        <v>96</v>
      </c>
      <c r="H438" s="28">
        <v>194.34797297297297</v>
      </c>
      <c r="I438" s="28">
        <v>0</v>
      </c>
      <c r="J438" s="28">
        <v>0</v>
      </c>
      <c r="K438" s="28">
        <v>5.1213338646035673E-2</v>
      </c>
      <c r="L438" s="29">
        <v>8244</v>
      </c>
      <c r="M438" s="29">
        <v>3875</v>
      </c>
      <c r="N438" s="29">
        <v>0</v>
      </c>
      <c r="O438" s="29">
        <v>893</v>
      </c>
      <c r="P438" s="30">
        <f t="shared" si="6"/>
        <v>12119</v>
      </c>
      <c r="Q438" s="34" t="s">
        <v>329</v>
      </c>
      <c r="R438" s="20"/>
    </row>
    <row r="439" spans="1:18" ht="12.75">
      <c r="A439" s="26">
        <v>464168196</v>
      </c>
      <c r="B439" s="26">
        <v>464</v>
      </c>
      <c r="C439" s="27" t="s">
        <v>206</v>
      </c>
      <c r="D439" s="26">
        <v>168</v>
      </c>
      <c r="E439" s="27" t="s">
        <v>96</v>
      </c>
      <c r="F439" s="26">
        <v>196</v>
      </c>
      <c r="G439" s="27" t="s">
        <v>207</v>
      </c>
      <c r="H439" s="28">
        <v>4</v>
      </c>
      <c r="I439" s="28">
        <v>0</v>
      </c>
      <c r="J439" s="28">
        <v>0</v>
      </c>
      <c r="K439" s="28">
        <v>1.4019895084633452E-2</v>
      </c>
      <c r="L439" s="29">
        <v>8027</v>
      </c>
      <c r="M439" s="29">
        <v>4053</v>
      </c>
      <c r="N439" s="29">
        <v>0</v>
      </c>
      <c r="O439" s="29">
        <v>893</v>
      </c>
      <c r="P439" s="30">
        <f t="shared" si="6"/>
        <v>12080</v>
      </c>
      <c r="Q439" s="34" t="s">
        <v>329</v>
      </c>
      <c r="R439" s="20"/>
    </row>
    <row r="440" spans="1:18" ht="12.75">
      <c r="A440" s="26">
        <v>464168229</v>
      </c>
      <c r="B440" s="26">
        <v>464</v>
      </c>
      <c r="C440" s="27" t="s">
        <v>206</v>
      </c>
      <c r="D440" s="26">
        <v>168</v>
      </c>
      <c r="E440" s="27" t="s">
        <v>96</v>
      </c>
      <c r="F440" s="26">
        <v>229</v>
      </c>
      <c r="G440" s="27" t="s">
        <v>97</v>
      </c>
      <c r="H440" s="28">
        <v>5.496621621621621</v>
      </c>
      <c r="I440" s="28">
        <v>0</v>
      </c>
      <c r="J440" s="28">
        <v>0</v>
      </c>
      <c r="K440" s="28">
        <v>8.3791409623121711E-3</v>
      </c>
      <c r="L440" s="29">
        <v>8814</v>
      </c>
      <c r="M440" s="29">
        <v>834</v>
      </c>
      <c r="N440" s="29">
        <v>0</v>
      </c>
      <c r="O440" s="29">
        <v>893</v>
      </c>
      <c r="P440" s="30">
        <f t="shared" si="6"/>
        <v>9648</v>
      </c>
      <c r="Q440" s="34" t="s">
        <v>329</v>
      </c>
      <c r="R440" s="20"/>
    </row>
    <row r="441" spans="1:18" ht="12.75">
      <c r="A441" s="26">
        <v>464168258</v>
      </c>
      <c r="B441" s="26">
        <v>464</v>
      </c>
      <c r="C441" s="27" t="s">
        <v>206</v>
      </c>
      <c r="D441" s="26">
        <v>168</v>
      </c>
      <c r="E441" s="27" t="s">
        <v>96</v>
      </c>
      <c r="F441" s="26">
        <v>258</v>
      </c>
      <c r="G441" s="27" t="s">
        <v>98</v>
      </c>
      <c r="H441" s="28">
        <v>9</v>
      </c>
      <c r="I441" s="28">
        <v>0</v>
      </c>
      <c r="J441" s="28">
        <v>0</v>
      </c>
      <c r="K441" s="28">
        <v>8.1242126894535818E-2</v>
      </c>
      <c r="L441" s="29">
        <v>9043</v>
      </c>
      <c r="M441" s="29">
        <v>3539</v>
      </c>
      <c r="N441" s="29">
        <v>0</v>
      </c>
      <c r="O441" s="29">
        <v>893</v>
      </c>
      <c r="P441" s="30">
        <f t="shared" si="6"/>
        <v>12582</v>
      </c>
      <c r="Q441" s="34" t="s">
        <v>329</v>
      </c>
      <c r="R441" s="20"/>
    </row>
    <row r="442" spans="1:18" ht="12.75">
      <c r="A442" s="26">
        <v>464168291</v>
      </c>
      <c r="B442" s="26">
        <v>464</v>
      </c>
      <c r="C442" s="27" t="s">
        <v>206</v>
      </c>
      <c r="D442" s="26">
        <v>168</v>
      </c>
      <c r="E442" s="27" t="s">
        <v>96</v>
      </c>
      <c r="F442" s="26">
        <v>291</v>
      </c>
      <c r="G442" s="27" t="s">
        <v>99</v>
      </c>
      <c r="H442" s="28">
        <v>8.496621621621621</v>
      </c>
      <c r="I442" s="28">
        <v>0</v>
      </c>
      <c r="J442" s="28">
        <v>0</v>
      </c>
      <c r="K442" s="28">
        <v>8.0692533210078975E-3</v>
      </c>
      <c r="L442" s="29">
        <v>8362</v>
      </c>
      <c r="M442" s="29">
        <v>4685</v>
      </c>
      <c r="N442" s="29">
        <v>0</v>
      </c>
      <c r="O442" s="29">
        <v>893</v>
      </c>
      <c r="P442" s="30">
        <f t="shared" si="6"/>
        <v>13047</v>
      </c>
      <c r="Q442" s="34" t="s">
        <v>329</v>
      </c>
      <c r="R442" s="20"/>
    </row>
    <row r="443" spans="1:18" ht="12.75">
      <c r="A443" s="26">
        <v>466700096</v>
      </c>
      <c r="B443" s="26">
        <v>466</v>
      </c>
      <c r="C443" s="27" t="s">
        <v>208</v>
      </c>
      <c r="D443" s="26">
        <v>700</v>
      </c>
      <c r="E443" s="27" t="s">
        <v>209</v>
      </c>
      <c r="F443" s="26">
        <v>96</v>
      </c>
      <c r="G443" s="27" t="s">
        <v>210</v>
      </c>
      <c r="H443" s="28">
        <v>4.9442508710801398</v>
      </c>
      <c r="I443" s="28">
        <v>0</v>
      </c>
      <c r="J443" s="28">
        <v>0</v>
      </c>
      <c r="K443" s="28">
        <v>1.9166402991631002E-2</v>
      </c>
      <c r="L443" s="29">
        <v>9585</v>
      </c>
      <c r="M443" s="29">
        <v>4721</v>
      </c>
      <c r="N443" s="29">
        <v>0</v>
      </c>
      <c r="O443" s="29">
        <v>893</v>
      </c>
      <c r="P443" s="30">
        <f t="shared" si="6"/>
        <v>14306</v>
      </c>
      <c r="Q443" s="34" t="s">
        <v>329</v>
      </c>
      <c r="R443" s="20"/>
    </row>
    <row r="444" spans="1:18" ht="12.75">
      <c r="A444" s="26">
        <v>466700700</v>
      </c>
      <c r="B444" s="26">
        <v>466</v>
      </c>
      <c r="C444" s="27" t="s">
        <v>208</v>
      </c>
      <c r="D444" s="26">
        <v>700</v>
      </c>
      <c r="E444" s="27" t="s">
        <v>209</v>
      </c>
      <c r="F444" s="26">
        <v>700</v>
      </c>
      <c r="G444" s="27" t="s">
        <v>209</v>
      </c>
      <c r="H444" s="28">
        <v>33.20557491289199</v>
      </c>
      <c r="I444" s="28">
        <v>0</v>
      </c>
      <c r="J444" s="28">
        <v>33.20557491289199</v>
      </c>
      <c r="K444" s="28">
        <v>4.4236541468924598E-2</v>
      </c>
      <c r="L444" s="29">
        <v>10938</v>
      </c>
      <c r="M444" s="29">
        <v>11606</v>
      </c>
      <c r="N444" s="29">
        <v>892.04900314795373</v>
      </c>
      <c r="O444" s="29">
        <v>893</v>
      </c>
      <c r="P444" s="30">
        <f t="shared" si="6"/>
        <v>23436.049003147953</v>
      </c>
      <c r="Q444" s="34" t="s">
        <v>329</v>
      </c>
      <c r="R444" s="20"/>
    </row>
    <row r="445" spans="1:18" ht="12.75">
      <c r="A445" s="26">
        <v>466774089</v>
      </c>
      <c r="B445" s="26">
        <v>466</v>
      </c>
      <c r="C445" s="27" t="s">
        <v>208</v>
      </c>
      <c r="D445" s="26">
        <v>774</v>
      </c>
      <c r="E445" s="27" t="s">
        <v>211</v>
      </c>
      <c r="F445" s="26">
        <v>89</v>
      </c>
      <c r="G445" s="27" t="s">
        <v>212</v>
      </c>
      <c r="H445" s="28">
        <v>39.125435540069688</v>
      </c>
      <c r="I445" s="28">
        <v>0</v>
      </c>
      <c r="J445" s="28">
        <v>0</v>
      </c>
      <c r="K445" s="28">
        <v>8.9012674873398645E-2</v>
      </c>
      <c r="L445" s="29">
        <v>9416</v>
      </c>
      <c r="M445" s="29">
        <v>14221</v>
      </c>
      <c r="N445" s="29">
        <v>0</v>
      </c>
      <c r="O445" s="29">
        <v>893</v>
      </c>
      <c r="P445" s="30">
        <f t="shared" si="6"/>
        <v>23637</v>
      </c>
      <c r="Q445" s="34" t="s">
        <v>329</v>
      </c>
      <c r="R445" s="20"/>
    </row>
    <row r="446" spans="1:18" ht="12.75">
      <c r="A446" s="26">
        <v>466774221</v>
      </c>
      <c r="B446" s="26">
        <v>466</v>
      </c>
      <c r="C446" s="27" t="s">
        <v>208</v>
      </c>
      <c r="D446" s="26">
        <v>774</v>
      </c>
      <c r="E446" s="27" t="s">
        <v>211</v>
      </c>
      <c r="F446" s="26">
        <v>221</v>
      </c>
      <c r="G446" s="27" t="s">
        <v>213</v>
      </c>
      <c r="H446" s="28">
        <v>27.850174216027874</v>
      </c>
      <c r="I446" s="28">
        <v>0</v>
      </c>
      <c r="J446" s="28">
        <v>0</v>
      </c>
      <c r="K446" s="28">
        <v>5.8602671724915283E-2</v>
      </c>
      <c r="L446" s="29">
        <v>9210</v>
      </c>
      <c r="M446" s="29">
        <v>10188</v>
      </c>
      <c r="N446" s="29">
        <v>0</v>
      </c>
      <c r="O446" s="29">
        <v>893</v>
      </c>
      <c r="P446" s="30">
        <f t="shared" si="6"/>
        <v>19398</v>
      </c>
      <c r="Q446" s="34" t="s">
        <v>329</v>
      </c>
      <c r="R446" s="20"/>
    </row>
    <row r="447" spans="1:18" ht="12.75">
      <c r="A447" s="26">
        <v>466774296</v>
      </c>
      <c r="B447" s="26">
        <v>466</v>
      </c>
      <c r="C447" s="27" t="s">
        <v>208</v>
      </c>
      <c r="D447" s="26">
        <v>774</v>
      </c>
      <c r="E447" s="27" t="s">
        <v>211</v>
      </c>
      <c r="F447" s="26">
        <v>296</v>
      </c>
      <c r="G447" s="27" t="s">
        <v>214</v>
      </c>
      <c r="H447" s="28">
        <v>28.445993031358885</v>
      </c>
      <c r="I447" s="28">
        <v>0</v>
      </c>
      <c r="J447" s="28">
        <v>0</v>
      </c>
      <c r="K447" s="28">
        <v>7.5486554296563521E-2</v>
      </c>
      <c r="L447" s="29">
        <v>10045</v>
      </c>
      <c r="M447" s="29">
        <v>12507</v>
      </c>
      <c r="N447" s="29">
        <v>0</v>
      </c>
      <c r="O447" s="29">
        <v>893</v>
      </c>
      <c r="P447" s="30">
        <f t="shared" si="6"/>
        <v>22552</v>
      </c>
      <c r="Q447" s="34" t="s">
        <v>329</v>
      </c>
      <c r="R447" s="20"/>
    </row>
    <row r="448" spans="1:18" ht="12.75">
      <c r="A448" s="26">
        <v>466774774</v>
      </c>
      <c r="B448" s="26">
        <v>466</v>
      </c>
      <c r="C448" s="27" t="s">
        <v>208</v>
      </c>
      <c r="D448" s="26">
        <v>774</v>
      </c>
      <c r="E448" s="27" t="s">
        <v>211</v>
      </c>
      <c r="F448" s="26">
        <v>774</v>
      </c>
      <c r="G448" s="27" t="s">
        <v>211</v>
      </c>
      <c r="H448" s="28">
        <v>40.498257839721255</v>
      </c>
      <c r="I448" s="28">
        <v>0</v>
      </c>
      <c r="J448" s="28">
        <v>0</v>
      </c>
      <c r="K448" s="28">
        <v>0.10509924400199612</v>
      </c>
      <c r="L448" s="29">
        <v>9674</v>
      </c>
      <c r="M448" s="29">
        <v>20185</v>
      </c>
      <c r="N448" s="29">
        <v>0</v>
      </c>
      <c r="O448" s="29">
        <v>893</v>
      </c>
      <c r="P448" s="30">
        <f t="shared" si="6"/>
        <v>29859</v>
      </c>
      <c r="Q448" s="34" t="s">
        <v>329</v>
      </c>
      <c r="R448" s="20"/>
    </row>
    <row r="449" spans="1:18" ht="12.75">
      <c r="A449" s="26">
        <v>469035035</v>
      </c>
      <c r="B449" s="26">
        <v>469</v>
      </c>
      <c r="C449" s="27" t="s">
        <v>215</v>
      </c>
      <c r="D449" s="26">
        <v>35</v>
      </c>
      <c r="E449" s="27" t="s">
        <v>11</v>
      </c>
      <c r="F449" s="26">
        <v>35</v>
      </c>
      <c r="G449" s="27" t="s">
        <v>11</v>
      </c>
      <c r="H449" s="28">
        <v>1126.3243243243248</v>
      </c>
      <c r="I449" s="28">
        <v>0</v>
      </c>
      <c r="J449" s="28">
        <v>0</v>
      </c>
      <c r="K449" s="28">
        <v>0.1368268691122993</v>
      </c>
      <c r="L449" s="29">
        <v>12392</v>
      </c>
      <c r="M449" s="29">
        <v>3662</v>
      </c>
      <c r="N449" s="29">
        <v>0</v>
      </c>
      <c r="O449" s="29">
        <v>893</v>
      </c>
      <c r="P449" s="30">
        <f t="shared" si="6"/>
        <v>16054</v>
      </c>
      <c r="Q449" s="34" t="s">
        <v>329</v>
      </c>
      <c r="R449" s="20"/>
    </row>
    <row r="450" spans="1:18" ht="12.75">
      <c r="A450" s="26">
        <v>469035040</v>
      </c>
      <c r="B450" s="26">
        <v>469</v>
      </c>
      <c r="C450" s="27" t="s">
        <v>215</v>
      </c>
      <c r="D450" s="26">
        <v>35</v>
      </c>
      <c r="E450" s="27" t="s">
        <v>11</v>
      </c>
      <c r="F450" s="26">
        <v>40</v>
      </c>
      <c r="G450" s="27" t="s">
        <v>88</v>
      </c>
      <c r="H450" s="28">
        <v>1</v>
      </c>
      <c r="I450" s="28">
        <v>0</v>
      </c>
      <c r="J450" s="28">
        <v>0</v>
      </c>
      <c r="K450" s="28">
        <v>3.6870714404844515E-3</v>
      </c>
      <c r="L450" s="29">
        <v>9992.9669424737313</v>
      </c>
      <c r="M450" s="29">
        <v>2571</v>
      </c>
      <c r="N450" s="29">
        <v>0</v>
      </c>
      <c r="O450" s="29">
        <v>893</v>
      </c>
      <c r="P450" s="30">
        <f t="shared" si="6"/>
        <v>12563.966942473731</v>
      </c>
      <c r="Q450" s="34" t="s">
        <v>327</v>
      </c>
      <c r="R450" s="20"/>
    </row>
    <row r="451" spans="1:18" ht="12.75">
      <c r="A451" s="26">
        <v>469035044</v>
      </c>
      <c r="B451" s="26">
        <v>469</v>
      </c>
      <c r="C451" s="27" t="s">
        <v>215</v>
      </c>
      <c r="D451" s="26">
        <v>35</v>
      </c>
      <c r="E451" s="27" t="s">
        <v>11</v>
      </c>
      <c r="F451" s="26">
        <v>44</v>
      </c>
      <c r="G451" s="27" t="s">
        <v>12</v>
      </c>
      <c r="H451" s="28">
        <v>1.8378378378378377</v>
      </c>
      <c r="I451" s="28">
        <v>0</v>
      </c>
      <c r="J451" s="28">
        <v>0</v>
      </c>
      <c r="K451" s="28">
        <v>3.508299626124857E-2</v>
      </c>
      <c r="L451" s="29">
        <v>10207</v>
      </c>
      <c r="M451" s="29">
        <v>672</v>
      </c>
      <c r="N451" s="29">
        <v>0</v>
      </c>
      <c r="O451" s="29">
        <v>893</v>
      </c>
      <c r="P451" s="30">
        <f t="shared" si="6"/>
        <v>10879</v>
      </c>
      <c r="Q451" s="34" t="s">
        <v>329</v>
      </c>
      <c r="R451" s="20"/>
    </row>
    <row r="452" spans="1:18" ht="12.75">
      <c r="A452" s="26">
        <v>469035057</v>
      </c>
      <c r="B452" s="26">
        <v>469</v>
      </c>
      <c r="C452" s="27" t="s">
        <v>215</v>
      </c>
      <c r="D452" s="26">
        <v>35</v>
      </c>
      <c r="E452" s="27" t="s">
        <v>11</v>
      </c>
      <c r="F452" s="26">
        <v>57</v>
      </c>
      <c r="G452" s="27" t="s">
        <v>13</v>
      </c>
      <c r="H452" s="28">
        <v>1</v>
      </c>
      <c r="I452" s="28">
        <v>0</v>
      </c>
      <c r="J452" s="28">
        <v>0</v>
      </c>
      <c r="K452" s="28">
        <v>0.11302470517786611</v>
      </c>
      <c r="L452" s="29">
        <v>13216</v>
      </c>
      <c r="M452" s="29">
        <v>696</v>
      </c>
      <c r="N452" s="29">
        <v>0</v>
      </c>
      <c r="O452" s="29">
        <v>893</v>
      </c>
      <c r="P452" s="30">
        <f t="shared" si="6"/>
        <v>13912</v>
      </c>
      <c r="Q452" s="34" t="s">
        <v>330</v>
      </c>
      <c r="R452" s="20"/>
    </row>
    <row r="453" spans="1:18" ht="12.75">
      <c r="A453" s="26">
        <v>469035093</v>
      </c>
      <c r="B453" s="26">
        <v>469</v>
      </c>
      <c r="C453" s="27" t="s">
        <v>215</v>
      </c>
      <c r="D453" s="26">
        <v>35</v>
      </c>
      <c r="E453" s="27" t="s">
        <v>11</v>
      </c>
      <c r="F453" s="26">
        <v>93</v>
      </c>
      <c r="G453" s="27" t="s">
        <v>14</v>
      </c>
      <c r="H453" s="28">
        <v>1</v>
      </c>
      <c r="I453" s="28">
        <v>0</v>
      </c>
      <c r="J453" s="28">
        <v>0</v>
      </c>
      <c r="K453" s="28">
        <v>8.8853568064575922E-2</v>
      </c>
      <c r="L453" s="29">
        <v>11601.93909663267</v>
      </c>
      <c r="M453" s="29">
        <v>350</v>
      </c>
      <c r="N453" s="29">
        <v>0</v>
      </c>
      <c r="O453" s="29">
        <v>893</v>
      </c>
      <c r="P453" s="30">
        <f t="shared" si="6"/>
        <v>11951.93909663267</v>
      </c>
      <c r="Q453" s="34" t="s">
        <v>327</v>
      </c>
      <c r="R453" s="20"/>
    </row>
    <row r="454" spans="1:18" ht="12.75">
      <c r="A454" s="26">
        <v>469035243</v>
      </c>
      <c r="B454" s="26">
        <v>469</v>
      </c>
      <c r="C454" s="27" t="s">
        <v>215</v>
      </c>
      <c r="D454" s="26">
        <v>35</v>
      </c>
      <c r="E454" s="27" t="s">
        <v>11</v>
      </c>
      <c r="F454" s="26">
        <v>243</v>
      </c>
      <c r="G454" s="27" t="s">
        <v>80</v>
      </c>
      <c r="H454" s="28">
        <v>1.6824324324324325</v>
      </c>
      <c r="I454" s="28">
        <v>0</v>
      </c>
      <c r="J454" s="28">
        <v>0</v>
      </c>
      <c r="K454" s="28">
        <v>4.8315924867094817E-3</v>
      </c>
      <c r="L454" s="29">
        <v>10207</v>
      </c>
      <c r="M454" s="29">
        <v>2487</v>
      </c>
      <c r="N454" s="29">
        <v>0</v>
      </c>
      <c r="O454" s="29">
        <v>893</v>
      </c>
      <c r="P454" s="30">
        <f t="shared" si="6"/>
        <v>12694</v>
      </c>
      <c r="Q454" s="34" t="s">
        <v>329</v>
      </c>
      <c r="R454" s="20"/>
    </row>
    <row r="455" spans="1:18" ht="12.75">
      <c r="A455" s="26">
        <v>469035244</v>
      </c>
      <c r="B455" s="26">
        <v>469</v>
      </c>
      <c r="C455" s="27" t="s">
        <v>215</v>
      </c>
      <c r="D455" s="26">
        <v>35</v>
      </c>
      <c r="E455" s="27" t="s">
        <v>11</v>
      </c>
      <c r="F455" s="26">
        <v>244</v>
      </c>
      <c r="G455" s="27" t="s">
        <v>27</v>
      </c>
      <c r="H455" s="28">
        <v>4.6824324324324325</v>
      </c>
      <c r="I455" s="28">
        <v>0</v>
      </c>
      <c r="J455" s="28">
        <v>0</v>
      </c>
      <c r="K455" s="28">
        <v>8.3212977578071862E-2</v>
      </c>
      <c r="L455" s="29">
        <v>12094</v>
      </c>
      <c r="M455" s="29">
        <v>4130</v>
      </c>
      <c r="N455" s="29">
        <v>0</v>
      </c>
      <c r="O455" s="29">
        <v>893</v>
      </c>
      <c r="P455" s="30">
        <f t="shared" si="6"/>
        <v>16224</v>
      </c>
      <c r="Q455" s="34" t="s">
        <v>331</v>
      </c>
      <c r="R455" s="20"/>
    </row>
    <row r="456" spans="1:18" ht="12.75">
      <c r="A456" s="26">
        <v>470165035</v>
      </c>
      <c r="B456" s="26">
        <v>470</v>
      </c>
      <c r="C456" s="27" t="s">
        <v>216</v>
      </c>
      <c r="D456" s="26">
        <v>165</v>
      </c>
      <c r="E456" s="27" t="s">
        <v>17</v>
      </c>
      <c r="F456" s="26">
        <v>35</v>
      </c>
      <c r="G456" s="27" t="s">
        <v>11</v>
      </c>
      <c r="H456" s="28">
        <v>1</v>
      </c>
      <c r="I456" s="28">
        <v>0</v>
      </c>
      <c r="J456" s="28">
        <v>0</v>
      </c>
      <c r="K456" s="28">
        <v>0.1368268691122993</v>
      </c>
      <c r="L456" s="29">
        <v>8490</v>
      </c>
      <c r="M456" s="29">
        <v>2509</v>
      </c>
      <c r="N456" s="29">
        <v>0</v>
      </c>
      <c r="O456" s="29">
        <v>893</v>
      </c>
      <c r="P456" s="30">
        <f t="shared" si="6"/>
        <v>10999</v>
      </c>
      <c r="Q456" s="34" t="s">
        <v>329</v>
      </c>
      <c r="R456" s="20"/>
    </row>
    <row r="457" spans="1:18" ht="12.75">
      <c r="A457" s="26">
        <v>470165048</v>
      </c>
      <c r="B457" s="26">
        <v>470</v>
      </c>
      <c r="C457" s="27" t="s">
        <v>216</v>
      </c>
      <c r="D457" s="26">
        <v>165</v>
      </c>
      <c r="E457" s="27" t="s">
        <v>17</v>
      </c>
      <c r="F457" s="26">
        <v>48</v>
      </c>
      <c r="G457" s="27" t="s">
        <v>217</v>
      </c>
      <c r="H457" s="28">
        <v>1</v>
      </c>
      <c r="I457" s="28">
        <v>0</v>
      </c>
      <c r="J457" s="28">
        <v>0</v>
      </c>
      <c r="K457" s="28">
        <v>1.0097983491179916E-3</v>
      </c>
      <c r="L457" s="29">
        <v>9939.6693897281657</v>
      </c>
      <c r="M457" s="29">
        <v>7830</v>
      </c>
      <c r="N457" s="29">
        <v>0</v>
      </c>
      <c r="O457" s="29">
        <v>893</v>
      </c>
      <c r="P457" s="30">
        <f t="shared" si="6"/>
        <v>17769.669389728166</v>
      </c>
      <c r="Q457" s="34" t="s">
        <v>327</v>
      </c>
      <c r="R457" s="20"/>
    </row>
    <row r="458" spans="1:18" ht="12.75">
      <c r="A458" s="26">
        <v>470165057</v>
      </c>
      <c r="B458" s="26">
        <v>470</v>
      </c>
      <c r="C458" s="27" t="s">
        <v>216</v>
      </c>
      <c r="D458" s="26">
        <v>165</v>
      </c>
      <c r="E458" s="27" t="s">
        <v>17</v>
      </c>
      <c r="F458" s="26">
        <v>57</v>
      </c>
      <c r="G458" s="27" t="s">
        <v>13</v>
      </c>
      <c r="H458" s="28">
        <v>4.7142857142857135</v>
      </c>
      <c r="I458" s="28">
        <v>0</v>
      </c>
      <c r="J458" s="28">
        <v>0</v>
      </c>
      <c r="K458" s="28">
        <v>0.11302470517786611</v>
      </c>
      <c r="L458" s="29">
        <v>11431</v>
      </c>
      <c r="M458" s="29">
        <v>602</v>
      </c>
      <c r="N458" s="29">
        <v>0</v>
      </c>
      <c r="O458" s="29">
        <v>893</v>
      </c>
      <c r="P458" s="30">
        <f t="shared" si="6"/>
        <v>12033</v>
      </c>
      <c r="Q458" s="34" t="s">
        <v>330</v>
      </c>
      <c r="R458" s="20"/>
    </row>
    <row r="459" spans="1:18" ht="12.75">
      <c r="A459" s="26">
        <v>470165093</v>
      </c>
      <c r="B459" s="26">
        <v>470</v>
      </c>
      <c r="C459" s="27" t="s">
        <v>216</v>
      </c>
      <c r="D459" s="26">
        <v>165</v>
      </c>
      <c r="E459" s="27" t="s">
        <v>17</v>
      </c>
      <c r="F459" s="26">
        <v>93</v>
      </c>
      <c r="G459" s="27" t="s">
        <v>14</v>
      </c>
      <c r="H459" s="28">
        <v>197.24350649350652</v>
      </c>
      <c r="I459" s="28">
        <v>0</v>
      </c>
      <c r="J459" s="28">
        <v>0</v>
      </c>
      <c r="K459" s="28">
        <v>8.8853568064575922E-2</v>
      </c>
      <c r="L459" s="29">
        <v>10311</v>
      </c>
      <c r="M459" s="29">
        <v>311</v>
      </c>
      <c r="N459" s="29">
        <v>0</v>
      </c>
      <c r="O459" s="29">
        <v>893</v>
      </c>
      <c r="P459" s="30">
        <f t="shared" ref="P459:P522" si="7">SUM(L459:N459)</f>
        <v>10622</v>
      </c>
      <c r="Q459" s="34" t="s">
        <v>330</v>
      </c>
      <c r="R459" s="20"/>
    </row>
    <row r="460" spans="1:18" ht="12.75">
      <c r="A460" s="26">
        <v>470165163</v>
      </c>
      <c r="B460" s="26">
        <v>470</v>
      </c>
      <c r="C460" s="27" t="s">
        <v>216</v>
      </c>
      <c r="D460" s="26">
        <v>165</v>
      </c>
      <c r="E460" s="27" t="s">
        <v>17</v>
      </c>
      <c r="F460" s="26">
        <v>163</v>
      </c>
      <c r="G460" s="27" t="s">
        <v>16</v>
      </c>
      <c r="H460" s="28">
        <v>15.568181818181818</v>
      </c>
      <c r="I460" s="28">
        <v>0</v>
      </c>
      <c r="J460" s="28">
        <v>0</v>
      </c>
      <c r="K460" s="28">
        <v>8.2937092743960869E-2</v>
      </c>
      <c r="L460" s="29">
        <v>10806</v>
      </c>
      <c r="M460" s="29">
        <v>211</v>
      </c>
      <c r="N460" s="29">
        <v>0</v>
      </c>
      <c r="O460" s="29">
        <v>893</v>
      </c>
      <c r="P460" s="30">
        <f t="shared" si="7"/>
        <v>11017</v>
      </c>
      <c r="Q460" s="34" t="s">
        <v>331</v>
      </c>
      <c r="R460" s="20"/>
    </row>
    <row r="461" spans="1:18" ht="12.75">
      <c r="A461" s="26">
        <v>470165165</v>
      </c>
      <c r="B461" s="26">
        <v>470</v>
      </c>
      <c r="C461" s="27" t="s">
        <v>216</v>
      </c>
      <c r="D461" s="26">
        <v>165</v>
      </c>
      <c r="E461" s="27" t="s">
        <v>17</v>
      </c>
      <c r="F461" s="26">
        <v>165</v>
      </c>
      <c r="G461" s="27" t="s">
        <v>17</v>
      </c>
      <c r="H461" s="28">
        <v>658.20779220779241</v>
      </c>
      <c r="I461" s="28">
        <v>0</v>
      </c>
      <c r="J461" s="28">
        <v>54.064935064935057</v>
      </c>
      <c r="K461" s="28">
        <v>0.110669012758344</v>
      </c>
      <c r="L461" s="29">
        <v>9928</v>
      </c>
      <c r="M461" s="29">
        <v>550</v>
      </c>
      <c r="N461" s="29">
        <v>59.306499348881239</v>
      </c>
      <c r="O461" s="29">
        <v>893</v>
      </c>
      <c r="P461" s="30">
        <f t="shared" si="7"/>
        <v>10537.306499348881</v>
      </c>
      <c r="Q461" s="34" t="s">
        <v>329</v>
      </c>
      <c r="R461" s="20"/>
    </row>
    <row r="462" spans="1:18" ht="12.75">
      <c r="A462" s="26">
        <v>470165176</v>
      </c>
      <c r="B462" s="26">
        <v>470</v>
      </c>
      <c r="C462" s="27" t="s">
        <v>216</v>
      </c>
      <c r="D462" s="26">
        <v>165</v>
      </c>
      <c r="E462" s="27" t="s">
        <v>17</v>
      </c>
      <c r="F462" s="26">
        <v>176</v>
      </c>
      <c r="G462" s="27" t="s">
        <v>78</v>
      </c>
      <c r="H462" s="28">
        <v>169.94805194805195</v>
      </c>
      <c r="I462" s="28">
        <v>0</v>
      </c>
      <c r="J462" s="28">
        <v>0</v>
      </c>
      <c r="K462" s="28">
        <v>6.1214575721167293E-2</v>
      </c>
      <c r="L462" s="29">
        <v>9666</v>
      </c>
      <c r="M462" s="29">
        <v>3148</v>
      </c>
      <c r="N462" s="29">
        <v>0</v>
      </c>
      <c r="O462" s="29">
        <v>893</v>
      </c>
      <c r="P462" s="30">
        <f t="shared" si="7"/>
        <v>12814</v>
      </c>
      <c r="Q462" s="34" t="s">
        <v>329</v>
      </c>
      <c r="R462" s="20"/>
    </row>
    <row r="463" spans="1:18" ht="12.75">
      <c r="A463" s="26">
        <v>470165178</v>
      </c>
      <c r="B463" s="26">
        <v>470</v>
      </c>
      <c r="C463" s="27" t="s">
        <v>216</v>
      </c>
      <c r="D463" s="26">
        <v>165</v>
      </c>
      <c r="E463" s="27" t="s">
        <v>17</v>
      </c>
      <c r="F463" s="26">
        <v>178</v>
      </c>
      <c r="G463" s="27" t="s">
        <v>219</v>
      </c>
      <c r="H463" s="28">
        <v>244.16883116883119</v>
      </c>
      <c r="I463" s="28">
        <v>0</v>
      </c>
      <c r="J463" s="28">
        <v>0</v>
      </c>
      <c r="K463" s="28">
        <v>6.2660273133683289E-2</v>
      </c>
      <c r="L463" s="29">
        <v>9104</v>
      </c>
      <c r="M463" s="29">
        <v>882</v>
      </c>
      <c r="N463" s="29">
        <v>0</v>
      </c>
      <c r="O463" s="29">
        <v>893</v>
      </c>
      <c r="P463" s="30">
        <f t="shared" si="7"/>
        <v>9986</v>
      </c>
      <c r="Q463" s="34" t="s">
        <v>329</v>
      </c>
      <c r="R463" s="20"/>
    </row>
    <row r="464" spans="1:18" ht="12.75">
      <c r="A464" s="26">
        <v>470165229</v>
      </c>
      <c r="B464" s="26">
        <v>470</v>
      </c>
      <c r="C464" s="27" t="s">
        <v>216</v>
      </c>
      <c r="D464" s="26">
        <v>165</v>
      </c>
      <c r="E464" s="27" t="s">
        <v>17</v>
      </c>
      <c r="F464" s="26">
        <v>229</v>
      </c>
      <c r="G464" s="27" t="s">
        <v>97</v>
      </c>
      <c r="H464" s="28">
        <v>7</v>
      </c>
      <c r="I464" s="28">
        <v>0</v>
      </c>
      <c r="J464" s="28">
        <v>0</v>
      </c>
      <c r="K464" s="28">
        <v>8.3791409623121711E-3</v>
      </c>
      <c r="L464" s="29">
        <v>10449</v>
      </c>
      <c r="M464" s="29">
        <v>989</v>
      </c>
      <c r="N464" s="29">
        <v>0</v>
      </c>
      <c r="O464" s="29">
        <v>893</v>
      </c>
      <c r="P464" s="30">
        <f t="shared" si="7"/>
        <v>11438</v>
      </c>
      <c r="Q464" s="34" t="s">
        <v>329</v>
      </c>
      <c r="R464" s="20"/>
    </row>
    <row r="465" spans="1:18" ht="12.75">
      <c r="A465" s="26">
        <v>470165246</v>
      </c>
      <c r="B465" s="26">
        <v>470</v>
      </c>
      <c r="C465" s="27" t="s">
        <v>216</v>
      </c>
      <c r="D465" s="26">
        <v>165</v>
      </c>
      <c r="E465" s="27" t="s">
        <v>17</v>
      </c>
      <c r="F465" s="26">
        <v>246</v>
      </c>
      <c r="G465" s="27" t="s">
        <v>220</v>
      </c>
      <c r="H465" s="28">
        <v>1</v>
      </c>
      <c r="I465" s="28">
        <v>0</v>
      </c>
      <c r="J465" s="28">
        <v>0</v>
      </c>
      <c r="K465" s="28">
        <v>4.7207780428989141E-4</v>
      </c>
      <c r="L465" s="29">
        <v>9860</v>
      </c>
      <c r="M465" s="29">
        <v>2686</v>
      </c>
      <c r="N465" s="29">
        <v>0</v>
      </c>
      <c r="O465" s="29">
        <v>893</v>
      </c>
      <c r="P465" s="30">
        <f t="shared" si="7"/>
        <v>12546</v>
      </c>
      <c r="Q465" s="34" t="s">
        <v>329</v>
      </c>
      <c r="R465" s="20"/>
    </row>
    <row r="466" spans="1:18" ht="12.75">
      <c r="A466" s="26">
        <v>470165248</v>
      </c>
      <c r="B466" s="26">
        <v>470</v>
      </c>
      <c r="C466" s="27" t="s">
        <v>216</v>
      </c>
      <c r="D466" s="26">
        <v>165</v>
      </c>
      <c r="E466" s="27" t="s">
        <v>17</v>
      </c>
      <c r="F466" s="26">
        <v>248</v>
      </c>
      <c r="G466" s="27" t="s">
        <v>18</v>
      </c>
      <c r="H466" s="28">
        <v>14</v>
      </c>
      <c r="I466" s="28">
        <v>0</v>
      </c>
      <c r="J466" s="28">
        <v>0</v>
      </c>
      <c r="K466" s="28">
        <v>3.3291913917540467E-2</v>
      </c>
      <c r="L466" s="29">
        <v>10441</v>
      </c>
      <c r="M466" s="29">
        <v>1133</v>
      </c>
      <c r="N466" s="29">
        <v>0</v>
      </c>
      <c r="O466" s="29">
        <v>893</v>
      </c>
      <c r="P466" s="30">
        <f t="shared" si="7"/>
        <v>11574</v>
      </c>
      <c r="Q466" s="34" t="s">
        <v>330</v>
      </c>
      <c r="R466" s="20"/>
    </row>
    <row r="467" spans="1:18" ht="12.75">
      <c r="A467" s="26">
        <v>470165262</v>
      </c>
      <c r="B467" s="26">
        <v>470</v>
      </c>
      <c r="C467" s="27" t="s">
        <v>216</v>
      </c>
      <c r="D467" s="26">
        <v>165</v>
      </c>
      <c r="E467" s="27" t="s">
        <v>17</v>
      </c>
      <c r="F467" s="26">
        <v>262</v>
      </c>
      <c r="G467" s="27" t="s">
        <v>19</v>
      </c>
      <c r="H467" s="28">
        <v>46.116883116883109</v>
      </c>
      <c r="I467" s="28">
        <v>0</v>
      </c>
      <c r="J467" s="28">
        <v>0</v>
      </c>
      <c r="K467" s="28">
        <v>5.0483730637333184E-2</v>
      </c>
      <c r="L467" s="29">
        <v>9550</v>
      </c>
      <c r="M467" s="29">
        <v>3557</v>
      </c>
      <c r="N467" s="29">
        <v>0</v>
      </c>
      <c r="O467" s="29">
        <v>893</v>
      </c>
      <c r="P467" s="30">
        <f t="shared" si="7"/>
        <v>13107</v>
      </c>
      <c r="Q467" s="34" t="s">
        <v>329</v>
      </c>
      <c r="R467" s="20"/>
    </row>
    <row r="468" spans="1:18" ht="12.75">
      <c r="A468" s="26">
        <v>470165284</v>
      </c>
      <c r="B468" s="26">
        <v>470</v>
      </c>
      <c r="C468" s="27" t="s">
        <v>216</v>
      </c>
      <c r="D468" s="26">
        <v>165</v>
      </c>
      <c r="E468" s="27" t="s">
        <v>17</v>
      </c>
      <c r="F468" s="26">
        <v>284</v>
      </c>
      <c r="G468" s="27" t="s">
        <v>140</v>
      </c>
      <c r="H468" s="28">
        <v>63</v>
      </c>
      <c r="I468" s="28">
        <v>0</v>
      </c>
      <c r="J468" s="28">
        <v>0</v>
      </c>
      <c r="K468" s="28">
        <v>2.6135655929529555E-2</v>
      </c>
      <c r="L468" s="29">
        <v>8917</v>
      </c>
      <c r="M468" s="29">
        <v>2881</v>
      </c>
      <c r="N468" s="29">
        <v>0</v>
      </c>
      <c r="O468" s="29">
        <v>893</v>
      </c>
      <c r="P468" s="30">
        <f t="shared" si="7"/>
        <v>11798</v>
      </c>
      <c r="Q468" s="34" t="s">
        <v>331</v>
      </c>
      <c r="R468" s="20"/>
    </row>
    <row r="469" spans="1:18" ht="12.75">
      <c r="A469" s="26">
        <v>470165305</v>
      </c>
      <c r="B469" s="26">
        <v>470</v>
      </c>
      <c r="C469" s="27" t="s">
        <v>216</v>
      </c>
      <c r="D469" s="26">
        <v>165</v>
      </c>
      <c r="E469" s="27" t="s">
        <v>17</v>
      </c>
      <c r="F469" s="26">
        <v>305</v>
      </c>
      <c r="G469" s="27" t="s">
        <v>221</v>
      </c>
      <c r="H469" s="28">
        <v>50.5</v>
      </c>
      <c r="I469" s="28">
        <v>0</v>
      </c>
      <c r="J469" s="28">
        <v>0</v>
      </c>
      <c r="K469" s="28">
        <v>1.4074390886270138E-2</v>
      </c>
      <c r="L469" s="29">
        <v>9014</v>
      </c>
      <c r="M469" s="29">
        <v>2925</v>
      </c>
      <c r="N469" s="29">
        <v>0</v>
      </c>
      <c r="O469" s="29">
        <v>893</v>
      </c>
      <c r="P469" s="30">
        <f t="shared" si="7"/>
        <v>11939</v>
      </c>
      <c r="Q469" s="34" t="s">
        <v>329</v>
      </c>
      <c r="R469" s="20"/>
    </row>
    <row r="470" spans="1:18" ht="12.75">
      <c r="A470" s="26">
        <v>470165314</v>
      </c>
      <c r="B470" s="26">
        <v>470</v>
      </c>
      <c r="C470" s="27" t="s">
        <v>216</v>
      </c>
      <c r="D470" s="26">
        <v>165</v>
      </c>
      <c r="E470" s="27" t="s">
        <v>17</v>
      </c>
      <c r="F470" s="26">
        <v>314</v>
      </c>
      <c r="G470" s="27" t="s">
        <v>29</v>
      </c>
      <c r="H470" s="28">
        <v>1</v>
      </c>
      <c r="I470" s="28">
        <v>0</v>
      </c>
      <c r="J470" s="28">
        <v>0</v>
      </c>
      <c r="K470" s="28">
        <v>4.8543527859241219E-3</v>
      </c>
      <c r="L470" s="29">
        <v>8099</v>
      </c>
      <c r="M470" s="29">
        <v>6424</v>
      </c>
      <c r="N470" s="29">
        <v>0</v>
      </c>
      <c r="O470" s="29">
        <v>893</v>
      </c>
      <c r="P470" s="30">
        <f t="shared" si="7"/>
        <v>14523</v>
      </c>
      <c r="Q470" s="34" t="s">
        <v>329</v>
      </c>
      <c r="R470" s="20"/>
    </row>
    <row r="471" spans="1:18" ht="12.75">
      <c r="A471" s="26">
        <v>470165342</v>
      </c>
      <c r="B471" s="26">
        <v>470</v>
      </c>
      <c r="C471" s="27" t="s">
        <v>216</v>
      </c>
      <c r="D471" s="26">
        <v>165</v>
      </c>
      <c r="E471" s="27" t="s">
        <v>17</v>
      </c>
      <c r="F471" s="26">
        <v>342</v>
      </c>
      <c r="G471" s="27" t="s">
        <v>222</v>
      </c>
      <c r="H471" s="28">
        <v>5.045454545454545</v>
      </c>
      <c r="I471" s="28">
        <v>0</v>
      </c>
      <c r="J471" s="28">
        <v>0</v>
      </c>
      <c r="K471" s="28">
        <v>1.3442886957947037E-3</v>
      </c>
      <c r="L471" s="29">
        <v>9164</v>
      </c>
      <c r="M471" s="29">
        <v>4991</v>
      </c>
      <c r="N471" s="29">
        <v>0</v>
      </c>
      <c r="O471" s="29">
        <v>893</v>
      </c>
      <c r="P471" s="30">
        <f t="shared" si="7"/>
        <v>14155</v>
      </c>
      <c r="Q471" s="34" t="s">
        <v>329</v>
      </c>
      <c r="R471" s="20"/>
    </row>
    <row r="472" spans="1:18" ht="12.75">
      <c r="A472" s="26">
        <v>470165344</v>
      </c>
      <c r="B472" s="26">
        <v>470</v>
      </c>
      <c r="C472" s="27" t="s">
        <v>216</v>
      </c>
      <c r="D472" s="26">
        <v>165</v>
      </c>
      <c r="E472" s="27" t="s">
        <v>17</v>
      </c>
      <c r="F472" s="26">
        <v>344</v>
      </c>
      <c r="G472" s="27" t="s">
        <v>81</v>
      </c>
      <c r="H472" s="28">
        <v>1.5</v>
      </c>
      <c r="I472" s="28">
        <v>0</v>
      </c>
      <c r="J472" s="28">
        <v>0</v>
      </c>
      <c r="K472" s="28">
        <v>3.0203659577132251E-4</v>
      </c>
      <c r="L472" s="29">
        <v>8490</v>
      </c>
      <c r="M472" s="29">
        <v>2728</v>
      </c>
      <c r="N472" s="29">
        <v>0</v>
      </c>
      <c r="O472" s="29">
        <v>893</v>
      </c>
      <c r="P472" s="30">
        <f t="shared" si="7"/>
        <v>11218</v>
      </c>
      <c r="Q472" s="34" t="s">
        <v>329</v>
      </c>
      <c r="R472" s="20"/>
    </row>
    <row r="473" spans="1:18" ht="12.75">
      <c r="A473" s="26">
        <v>470165347</v>
      </c>
      <c r="B473" s="26">
        <v>470</v>
      </c>
      <c r="C473" s="27" t="s">
        <v>216</v>
      </c>
      <c r="D473" s="26">
        <v>165</v>
      </c>
      <c r="E473" s="27" t="s">
        <v>17</v>
      </c>
      <c r="F473" s="26">
        <v>347</v>
      </c>
      <c r="G473" s="27" t="s">
        <v>82</v>
      </c>
      <c r="H473" s="28">
        <v>4</v>
      </c>
      <c r="I473" s="28">
        <v>0</v>
      </c>
      <c r="J473" s="28">
        <v>0</v>
      </c>
      <c r="K473" s="28">
        <v>3.8642286996571707E-3</v>
      </c>
      <c r="L473" s="29">
        <v>10086</v>
      </c>
      <c r="M473" s="29">
        <v>4120</v>
      </c>
      <c r="N473" s="29">
        <v>0</v>
      </c>
      <c r="O473" s="29">
        <v>893</v>
      </c>
      <c r="P473" s="30">
        <f t="shared" si="7"/>
        <v>14206</v>
      </c>
      <c r="Q473" s="34" t="s">
        <v>329</v>
      </c>
      <c r="R473" s="20"/>
    </row>
    <row r="474" spans="1:18" ht="12.75">
      <c r="A474" s="26">
        <v>470165705</v>
      </c>
      <c r="B474" s="26">
        <v>470</v>
      </c>
      <c r="C474" s="27" t="s">
        <v>216</v>
      </c>
      <c r="D474" s="26">
        <v>165</v>
      </c>
      <c r="E474" s="27" t="s">
        <v>17</v>
      </c>
      <c r="F474" s="26">
        <v>705</v>
      </c>
      <c r="G474" s="27" t="s">
        <v>346</v>
      </c>
      <c r="H474" s="28">
        <v>0.8571428571428571</v>
      </c>
      <c r="I474" s="28">
        <v>0</v>
      </c>
      <c r="J474" s="28">
        <v>0</v>
      </c>
      <c r="K474" s="28">
        <v>4.1723367438360173E-4</v>
      </c>
      <c r="L474" s="29">
        <v>9828.5211201618604</v>
      </c>
      <c r="M474" s="29">
        <v>4697</v>
      </c>
      <c r="N474" s="29">
        <v>0</v>
      </c>
      <c r="O474" s="29">
        <v>893</v>
      </c>
      <c r="P474" s="30">
        <f t="shared" si="7"/>
        <v>14525.52112016186</v>
      </c>
      <c r="Q474" s="34" t="s">
        <v>327</v>
      </c>
      <c r="R474" s="20"/>
    </row>
    <row r="475" spans="1:18" ht="12.75">
      <c r="A475" s="26">
        <v>474097017</v>
      </c>
      <c r="B475" s="26">
        <v>474</v>
      </c>
      <c r="C475" s="27" t="s">
        <v>223</v>
      </c>
      <c r="D475" s="26">
        <v>97</v>
      </c>
      <c r="E475" s="27" t="s">
        <v>224</v>
      </c>
      <c r="F475" s="26">
        <v>17</v>
      </c>
      <c r="G475" s="27" t="s">
        <v>155</v>
      </c>
      <c r="H475" s="28">
        <v>1</v>
      </c>
      <c r="I475" s="28">
        <v>0</v>
      </c>
      <c r="J475" s="28">
        <v>0</v>
      </c>
      <c r="K475" s="28">
        <v>6.4077546390205239E-3</v>
      </c>
      <c r="L475" s="29">
        <v>9686.6880687054891</v>
      </c>
      <c r="M475" s="29">
        <v>2638</v>
      </c>
      <c r="N475" s="29">
        <v>0</v>
      </c>
      <c r="O475" s="29">
        <v>893</v>
      </c>
      <c r="P475" s="30">
        <f t="shared" si="7"/>
        <v>12324.688068705489</v>
      </c>
      <c r="Q475" s="34" t="s">
        <v>327</v>
      </c>
      <c r="R475" s="20"/>
    </row>
    <row r="476" spans="1:18" ht="12.75">
      <c r="A476" s="26">
        <v>474097057</v>
      </c>
      <c r="B476" s="26">
        <v>474</v>
      </c>
      <c r="C476" s="27" t="s">
        <v>223</v>
      </c>
      <c r="D476" s="26">
        <v>97</v>
      </c>
      <c r="E476" s="27" t="s">
        <v>224</v>
      </c>
      <c r="F476" s="26">
        <v>57</v>
      </c>
      <c r="G476" s="27" t="s">
        <v>13</v>
      </c>
      <c r="H476" s="28">
        <v>1</v>
      </c>
      <c r="I476" s="28">
        <v>0</v>
      </c>
      <c r="J476" s="28">
        <v>0</v>
      </c>
      <c r="K476" s="28">
        <v>0.11302470517786611</v>
      </c>
      <c r="L476" s="29">
        <v>11886.161300332486</v>
      </c>
      <c r="M476" s="29">
        <v>626</v>
      </c>
      <c r="N476" s="29">
        <v>0</v>
      </c>
      <c r="O476" s="29">
        <v>893</v>
      </c>
      <c r="P476" s="30">
        <f t="shared" si="7"/>
        <v>12512.161300332486</v>
      </c>
      <c r="Q476" s="34" t="s">
        <v>327</v>
      </c>
      <c r="R476" s="20"/>
    </row>
    <row r="477" spans="1:18" ht="12.75">
      <c r="A477" s="26">
        <v>474097064</v>
      </c>
      <c r="B477" s="26">
        <v>474</v>
      </c>
      <c r="C477" s="27" t="s">
        <v>223</v>
      </c>
      <c r="D477" s="26">
        <v>97</v>
      </c>
      <c r="E477" s="27" t="s">
        <v>224</v>
      </c>
      <c r="F477" s="26">
        <v>64</v>
      </c>
      <c r="G477" s="27" t="s">
        <v>102</v>
      </c>
      <c r="H477" s="28">
        <v>2.4965277777777777</v>
      </c>
      <c r="I477" s="28">
        <v>0</v>
      </c>
      <c r="J477" s="28">
        <v>0</v>
      </c>
      <c r="K477" s="28">
        <v>2.657227215474529E-2</v>
      </c>
      <c r="L477" s="29">
        <v>10636.02544603253</v>
      </c>
      <c r="M477" s="29">
        <v>1376</v>
      </c>
      <c r="N477" s="29">
        <v>0</v>
      </c>
      <c r="O477" s="29">
        <v>893</v>
      </c>
      <c r="P477" s="30">
        <f t="shared" si="7"/>
        <v>12012.02544603253</v>
      </c>
      <c r="Q477" s="34" t="s">
        <v>327</v>
      </c>
      <c r="R477" s="20"/>
    </row>
    <row r="478" spans="1:18" ht="12.75">
      <c r="A478" s="26">
        <v>474097097</v>
      </c>
      <c r="B478" s="26">
        <v>474</v>
      </c>
      <c r="C478" s="27" t="s">
        <v>223</v>
      </c>
      <c r="D478" s="26">
        <v>97</v>
      </c>
      <c r="E478" s="27" t="s">
        <v>224</v>
      </c>
      <c r="F478" s="26">
        <v>97</v>
      </c>
      <c r="G478" s="27" t="s">
        <v>224</v>
      </c>
      <c r="H478" s="28">
        <v>171.69791666666654</v>
      </c>
      <c r="I478" s="28">
        <v>0</v>
      </c>
      <c r="J478" s="28">
        <v>0</v>
      </c>
      <c r="K478" s="28">
        <v>2.9572743545815201E-2</v>
      </c>
      <c r="L478" s="29">
        <v>10980</v>
      </c>
      <c r="M478" s="29">
        <v>77</v>
      </c>
      <c r="N478" s="29">
        <v>0</v>
      </c>
      <c r="O478" s="29">
        <v>893</v>
      </c>
      <c r="P478" s="30">
        <f t="shared" si="7"/>
        <v>11057</v>
      </c>
      <c r="Q478" s="34" t="s">
        <v>329</v>
      </c>
      <c r="R478" s="20"/>
    </row>
    <row r="479" spans="1:18" ht="12.75">
      <c r="A479" s="26">
        <v>474097103</v>
      </c>
      <c r="B479" s="26">
        <v>474</v>
      </c>
      <c r="C479" s="27" t="s">
        <v>223</v>
      </c>
      <c r="D479" s="26">
        <v>97</v>
      </c>
      <c r="E479" s="27" t="s">
        <v>224</v>
      </c>
      <c r="F479" s="26">
        <v>103</v>
      </c>
      <c r="G479" s="27" t="s">
        <v>225</v>
      </c>
      <c r="H479" s="28">
        <v>17.520833333333332</v>
      </c>
      <c r="I479" s="28">
        <v>0</v>
      </c>
      <c r="J479" s="28">
        <v>0</v>
      </c>
      <c r="K479" s="28">
        <v>6.1668457208216704E-3</v>
      </c>
      <c r="L479" s="29">
        <v>9737</v>
      </c>
      <c r="M479" s="29">
        <v>165</v>
      </c>
      <c r="N479" s="29">
        <v>0</v>
      </c>
      <c r="O479" s="29">
        <v>893</v>
      </c>
      <c r="P479" s="30">
        <f t="shared" si="7"/>
        <v>9902</v>
      </c>
      <c r="Q479" s="34" t="s">
        <v>329</v>
      </c>
      <c r="R479" s="20"/>
    </row>
    <row r="480" spans="1:18" ht="12.75">
      <c r="A480" s="26">
        <v>474097138</v>
      </c>
      <c r="B480" s="26">
        <v>474</v>
      </c>
      <c r="C480" s="27" t="s">
        <v>223</v>
      </c>
      <c r="D480" s="26">
        <v>97</v>
      </c>
      <c r="E480" s="27" t="s">
        <v>224</v>
      </c>
      <c r="F480" s="26">
        <v>138</v>
      </c>
      <c r="G480" s="27" t="s">
        <v>179</v>
      </c>
      <c r="H480" s="28">
        <v>0.5</v>
      </c>
      <c r="I480" s="28">
        <v>0</v>
      </c>
      <c r="J480" s="28">
        <v>0</v>
      </c>
      <c r="K480" s="28">
        <v>2.3699355152112362E-3</v>
      </c>
      <c r="L480" s="29">
        <v>9646.4210195581163</v>
      </c>
      <c r="M480" s="29">
        <v>3222</v>
      </c>
      <c r="N480" s="29">
        <v>0</v>
      </c>
      <c r="O480" s="29">
        <v>893</v>
      </c>
      <c r="P480" s="30">
        <f t="shared" si="7"/>
        <v>12868.421019558116</v>
      </c>
      <c r="Q480" s="34" t="s">
        <v>327</v>
      </c>
      <c r="R480" s="20"/>
    </row>
    <row r="481" spans="1:18" ht="12.75">
      <c r="A481" s="26">
        <v>474097153</v>
      </c>
      <c r="B481" s="26">
        <v>474</v>
      </c>
      <c r="C481" s="27" t="s">
        <v>223</v>
      </c>
      <c r="D481" s="26">
        <v>97</v>
      </c>
      <c r="E481" s="27" t="s">
        <v>224</v>
      </c>
      <c r="F481" s="26">
        <v>153</v>
      </c>
      <c r="G481" s="27" t="s">
        <v>107</v>
      </c>
      <c r="H481" s="28">
        <v>38.343750000000007</v>
      </c>
      <c r="I481" s="28">
        <v>0</v>
      </c>
      <c r="J481" s="28">
        <v>0</v>
      </c>
      <c r="K481" s="28">
        <v>1.2041125519575509E-2</v>
      </c>
      <c r="L481" s="29">
        <v>10679</v>
      </c>
      <c r="M481" s="29">
        <v>279</v>
      </c>
      <c r="N481" s="29">
        <v>0</v>
      </c>
      <c r="O481" s="29">
        <v>893</v>
      </c>
      <c r="P481" s="30">
        <f t="shared" si="7"/>
        <v>10958</v>
      </c>
      <c r="Q481" s="34" t="s">
        <v>329</v>
      </c>
      <c r="R481" s="20"/>
    </row>
    <row r="482" spans="1:18" ht="12.75">
      <c r="A482" s="26">
        <v>474097158</v>
      </c>
      <c r="B482" s="26">
        <v>474</v>
      </c>
      <c r="C482" s="27" t="s">
        <v>223</v>
      </c>
      <c r="D482" s="26">
        <v>97</v>
      </c>
      <c r="E482" s="27" t="s">
        <v>224</v>
      </c>
      <c r="F482" s="26">
        <v>158</v>
      </c>
      <c r="G482" s="27" t="s">
        <v>108</v>
      </c>
      <c r="H482" s="28">
        <v>1</v>
      </c>
      <c r="I482" s="28">
        <v>0</v>
      </c>
      <c r="J482" s="28">
        <v>0</v>
      </c>
      <c r="K482" s="28">
        <v>3.5276372322245689E-2</v>
      </c>
      <c r="L482" s="29">
        <v>8730</v>
      </c>
      <c r="M482" s="29">
        <v>3748</v>
      </c>
      <c r="N482" s="29">
        <v>0</v>
      </c>
      <c r="O482" s="29">
        <v>893</v>
      </c>
      <c r="P482" s="30">
        <f t="shared" si="7"/>
        <v>12478</v>
      </c>
      <c r="Q482" s="34" t="s">
        <v>329</v>
      </c>
      <c r="R482" s="20"/>
    </row>
    <row r="483" spans="1:18" ht="12.75">
      <c r="A483" s="26">
        <v>474097162</v>
      </c>
      <c r="B483" s="26">
        <v>474</v>
      </c>
      <c r="C483" s="27" t="s">
        <v>223</v>
      </c>
      <c r="D483" s="26">
        <v>97</v>
      </c>
      <c r="E483" s="27" t="s">
        <v>224</v>
      </c>
      <c r="F483" s="26">
        <v>162</v>
      </c>
      <c r="G483" s="27" t="s">
        <v>226</v>
      </c>
      <c r="H483" s="28">
        <v>18.465277777777779</v>
      </c>
      <c r="I483" s="28">
        <v>0</v>
      </c>
      <c r="J483" s="28">
        <v>0</v>
      </c>
      <c r="K483" s="28">
        <v>2.4936118550582226E-2</v>
      </c>
      <c r="L483" s="29">
        <v>9732</v>
      </c>
      <c r="M483" s="29">
        <v>2585</v>
      </c>
      <c r="N483" s="29">
        <v>0</v>
      </c>
      <c r="O483" s="29">
        <v>893</v>
      </c>
      <c r="P483" s="30">
        <f t="shared" si="7"/>
        <v>12317</v>
      </c>
      <c r="Q483" s="34" t="s">
        <v>329</v>
      </c>
      <c r="R483" s="20"/>
    </row>
    <row r="484" spans="1:18" ht="12.75">
      <c r="A484" s="26">
        <v>474097163</v>
      </c>
      <c r="B484" s="26">
        <v>474</v>
      </c>
      <c r="C484" s="27" t="s">
        <v>223</v>
      </c>
      <c r="D484" s="26">
        <v>97</v>
      </c>
      <c r="E484" s="27" t="s">
        <v>224</v>
      </c>
      <c r="F484" s="26">
        <v>163</v>
      </c>
      <c r="G484" s="27" t="s">
        <v>16</v>
      </c>
      <c r="H484" s="28">
        <v>0.49652777777777779</v>
      </c>
      <c r="I484" s="28">
        <v>0</v>
      </c>
      <c r="J484" s="28">
        <v>0</v>
      </c>
      <c r="K484" s="28">
        <v>8.2937092743960869E-2</v>
      </c>
      <c r="L484" s="29">
        <v>11672.989280811515</v>
      </c>
      <c r="M484" s="29">
        <v>228</v>
      </c>
      <c r="N484" s="29">
        <v>0</v>
      </c>
      <c r="O484" s="29">
        <v>893</v>
      </c>
      <c r="P484" s="30">
        <f t="shared" si="7"/>
        <v>11900.989280811515</v>
      </c>
      <c r="Q484" s="34" t="s">
        <v>327</v>
      </c>
      <c r="R484" s="20"/>
    </row>
    <row r="485" spans="1:18" ht="12.75">
      <c r="A485" s="26">
        <v>474097295</v>
      </c>
      <c r="B485" s="26">
        <v>474</v>
      </c>
      <c r="C485" s="27" t="s">
        <v>223</v>
      </c>
      <c r="D485" s="26">
        <v>97</v>
      </c>
      <c r="E485" s="27" t="s">
        <v>224</v>
      </c>
      <c r="F485" s="26">
        <v>295</v>
      </c>
      <c r="G485" s="27" t="s">
        <v>135</v>
      </c>
      <c r="H485" s="28">
        <v>0.5</v>
      </c>
      <c r="I485" s="28">
        <v>0</v>
      </c>
      <c r="J485" s="28">
        <v>0</v>
      </c>
      <c r="K485" s="28">
        <v>2.2105795566318018E-2</v>
      </c>
      <c r="L485" s="29">
        <v>9522.8590470053932</v>
      </c>
      <c r="M485" s="29">
        <v>4450</v>
      </c>
      <c r="N485" s="29">
        <v>0</v>
      </c>
      <c r="O485" s="29">
        <v>893</v>
      </c>
      <c r="P485" s="30">
        <f t="shared" si="7"/>
        <v>13972.859047005393</v>
      </c>
      <c r="Q485" s="34" t="s">
        <v>327</v>
      </c>
      <c r="R485" s="20"/>
    </row>
    <row r="486" spans="1:18" ht="12.75">
      <c r="A486" s="26">
        <v>474097307</v>
      </c>
      <c r="B486" s="26">
        <v>474</v>
      </c>
      <c r="C486" s="27" t="s">
        <v>223</v>
      </c>
      <c r="D486" s="26">
        <v>97</v>
      </c>
      <c r="E486" s="27" t="s">
        <v>224</v>
      </c>
      <c r="F486" s="26">
        <v>307</v>
      </c>
      <c r="G486" s="27" t="s">
        <v>172</v>
      </c>
      <c r="H486" s="28">
        <v>0.49652777777777779</v>
      </c>
      <c r="I486" s="28">
        <v>0</v>
      </c>
      <c r="J486" s="28">
        <v>0</v>
      </c>
      <c r="K486" s="28">
        <v>5.7992697262384194E-3</v>
      </c>
      <c r="L486" s="29">
        <v>9650.0061214693542</v>
      </c>
      <c r="M486" s="29">
        <v>3315</v>
      </c>
      <c r="N486" s="29">
        <v>0</v>
      </c>
      <c r="O486" s="29">
        <v>893</v>
      </c>
      <c r="P486" s="30">
        <f t="shared" si="7"/>
        <v>12965.006121469354</v>
      </c>
      <c r="Q486" s="34" t="s">
        <v>327</v>
      </c>
      <c r="R486" s="20"/>
    </row>
    <row r="487" spans="1:18" ht="12.75">
      <c r="A487" s="26">
        <v>474097343</v>
      </c>
      <c r="B487" s="26">
        <v>474</v>
      </c>
      <c r="C487" s="27" t="s">
        <v>223</v>
      </c>
      <c r="D487" s="26">
        <v>97</v>
      </c>
      <c r="E487" s="27" t="s">
        <v>224</v>
      </c>
      <c r="F487" s="26">
        <v>343</v>
      </c>
      <c r="G487" s="27" t="s">
        <v>227</v>
      </c>
      <c r="H487" s="28">
        <v>42.395833333333336</v>
      </c>
      <c r="I487" s="28">
        <v>0</v>
      </c>
      <c r="J487" s="28">
        <v>0</v>
      </c>
      <c r="K487" s="28">
        <v>2.8222078551354637E-2</v>
      </c>
      <c r="L487" s="29">
        <v>9964</v>
      </c>
      <c r="M487" s="29">
        <v>1047</v>
      </c>
      <c r="N487" s="29">
        <v>0</v>
      </c>
      <c r="O487" s="29">
        <v>893</v>
      </c>
      <c r="P487" s="30">
        <f t="shared" si="7"/>
        <v>11011</v>
      </c>
      <c r="Q487" s="34" t="s">
        <v>329</v>
      </c>
      <c r="R487" s="20"/>
    </row>
    <row r="488" spans="1:18" ht="12.75">
      <c r="A488" s="26">
        <v>474097348</v>
      </c>
      <c r="B488" s="26">
        <v>474</v>
      </c>
      <c r="C488" s="27" t="s">
        <v>223</v>
      </c>
      <c r="D488" s="26">
        <v>97</v>
      </c>
      <c r="E488" s="27" t="s">
        <v>224</v>
      </c>
      <c r="F488" s="26">
        <v>348</v>
      </c>
      <c r="G488" s="27" t="s">
        <v>100</v>
      </c>
      <c r="H488" s="28">
        <v>2.9965277777777777</v>
      </c>
      <c r="I488" s="28">
        <v>0</v>
      </c>
      <c r="J488" s="28">
        <v>0</v>
      </c>
      <c r="K488" s="28">
        <v>6.8069051738561828E-2</v>
      </c>
      <c r="L488" s="29">
        <v>12146.754755122165</v>
      </c>
      <c r="M488" s="29">
        <v>49</v>
      </c>
      <c r="N488" s="29">
        <v>0</v>
      </c>
      <c r="O488" s="29">
        <v>893</v>
      </c>
      <c r="P488" s="30">
        <f t="shared" si="7"/>
        <v>12195.754755122165</v>
      </c>
      <c r="Q488" s="34" t="s">
        <v>327</v>
      </c>
      <c r="R488" s="20"/>
    </row>
    <row r="489" spans="1:18" ht="12.75">
      <c r="A489" s="26">
        <v>474097610</v>
      </c>
      <c r="B489" s="26">
        <v>474</v>
      </c>
      <c r="C489" s="27" t="s">
        <v>223</v>
      </c>
      <c r="D489" s="26">
        <v>97</v>
      </c>
      <c r="E489" s="27" t="s">
        <v>224</v>
      </c>
      <c r="F489" s="26">
        <v>610</v>
      </c>
      <c r="G489" s="27" t="s">
        <v>228</v>
      </c>
      <c r="H489" s="28">
        <v>7.9965277777777777</v>
      </c>
      <c r="I489" s="28">
        <v>0</v>
      </c>
      <c r="J489" s="28">
        <v>0</v>
      </c>
      <c r="K489" s="28">
        <v>5.9310338485886235E-3</v>
      </c>
      <c r="L489" s="29">
        <v>9700</v>
      </c>
      <c r="M489" s="29">
        <v>1400</v>
      </c>
      <c r="N489" s="29">
        <v>0</v>
      </c>
      <c r="O489" s="29">
        <v>893</v>
      </c>
      <c r="P489" s="30">
        <f t="shared" si="7"/>
        <v>11100</v>
      </c>
      <c r="Q489" s="34" t="s">
        <v>329</v>
      </c>
      <c r="R489" s="20"/>
    </row>
    <row r="490" spans="1:18" ht="12.75">
      <c r="A490" s="26">
        <v>474097615</v>
      </c>
      <c r="B490" s="26">
        <v>474</v>
      </c>
      <c r="C490" s="27" t="s">
        <v>223</v>
      </c>
      <c r="D490" s="26">
        <v>97</v>
      </c>
      <c r="E490" s="27" t="s">
        <v>224</v>
      </c>
      <c r="F490" s="26">
        <v>615</v>
      </c>
      <c r="G490" s="27" t="s">
        <v>229</v>
      </c>
      <c r="H490" s="28">
        <v>1.4895833333333335</v>
      </c>
      <c r="I490" s="28">
        <v>0</v>
      </c>
      <c r="J490" s="28">
        <v>0</v>
      </c>
      <c r="K490" s="28">
        <v>1.4402535199297365E-3</v>
      </c>
      <c r="L490" s="29">
        <v>11653</v>
      </c>
      <c r="M490" s="29">
        <v>1636</v>
      </c>
      <c r="N490" s="29">
        <v>0</v>
      </c>
      <c r="O490" s="29">
        <v>893</v>
      </c>
      <c r="P490" s="30">
        <f t="shared" si="7"/>
        <v>13289</v>
      </c>
      <c r="Q490" s="34" t="s">
        <v>329</v>
      </c>
      <c r="R490" s="20"/>
    </row>
    <row r="491" spans="1:18" ht="12.75">
      <c r="A491" s="26">
        <v>474097616</v>
      </c>
      <c r="B491" s="26">
        <v>474</v>
      </c>
      <c r="C491" s="27" t="s">
        <v>223</v>
      </c>
      <c r="D491" s="26">
        <v>97</v>
      </c>
      <c r="E491" s="27" t="s">
        <v>224</v>
      </c>
      <c r="F491" s="26">
        <v>616</v>
      </c>
      <c r="G491" s="27" t="s">
        <v>83</v>
      </c>
      <c r="H491" s="28">
        <v>3.5</v>
      </c>
      <c r="I491" s="28">
        <v>0</v>
      </c>
      <c r="J491" s="28">
        <v>0</v>
      </c>
      <c r="K491" s="28">
        <v>3.6335294052799658E-2</v>
      </c>
      <c r="L491" s="29">
        <v>10201</v>
      </c>
      <c r="M491" s="29">
        <v>3234</v>
      </c>
      <c r="N491" s="29">
        <v>0</v>
      </c>
      <c r="O491" s="29">
        <v>893</v>
      </c>
      <c r="P491" s="30">
        <f t="shared" si="7"/>
        <v>13435</v>
      </c>
      <c r="Q491" s="34" t="s">
        <v>329</v>
      </c>
      <c r="R491" s="20"/>
    </row>
    <row r="492" spans="1:18" ht="12.75">
      <c r="A492" s="26">
        <v>474097720</v>
      </c>
      <c r="B492" s="26">
        <v>474</v>
      </c>
      <c r="C492" s="27" t="s">
        <v>223</v>
      </c>
      <c r="D492" s="26">
        <v>97</v>
      </c>
      <c r="E492" s="27" t="s">
        <v>224</v>
      </c>
      <c r="F492" s="26">
        <v>720</v>
      </c>
      <c r="G492" s="27" t="s">
        <v>230</v>
      </c>
      <c r="H492" s="28">
        <v>7.0590277777777777</v>
      </c>
      <c r="I492" s="28">
        <v>0</v>
      </c>
      <c r="J492" s="28">
        <v>0</v>
      </c>
      <c r="K492" s="28">
        <v>9.7852384993098521E-3</v>
      </c>
      <c r="L492" s="29">
        <v>11625</v>
      </c>
      <c r="M492" s="29">
        <v>2460</v>
      </c>
      <c r="N492" s="29">
        <v>0</v>
      </c>
      <c r="O492" s="29">
        <v>893</v>
      </c>
      <c r="P492" s="30">
        <f t="shared" si="7"/>
        <v>14085</v>
      </c>
      <c r="Q492" s="34" t="s">
        <v>329</v>
      </c>
      <c r="R492" s="20"/>
    </row>
    <row r="493" spans="1:18" ht="12.75">
      <c r="A493" s="26">
        <v>474097725</v>
      </c>
      <c r="B493" s="26">
        <v>474</v>
      </c>
      <c r="C493" s="27" t="s">
        <v>223</v>
      </c>
      <c r="D493" s="26">
        <v>97</v>
      </c>
      <c r="E493" s="27" t="s">
        <v>224</v>
      </c>
      <c r="F493" s="26">
        <v>725</v>
      </c>
      <c r="G493" s="27" t="s">
        <v>117</v>
      </c>
      <c r="H493" s="28">
        <v>1</v>
      </c>
      <c r="I493" s="28">
        <v>0</v>
      </c>
      <c r="J493" s="28">
        <v>0</v>
      </c>
      <c r="K493" s="28">
        <v>6.0946755877113751E-3</v>
      </c>
      <c r="L493" s="29">
        <v>9585</v>
      </c>
      <c r="M493" s="29">
        <v>2136</v>
      </c>
      <c r="N493" s="29">
        <v>0</v>
      </c>
      <c r="O493" s="29">
        <v>893</v>
      </c>
      <c r="P493" s="30">
        <f t="shared" si="7"/>
        <v>11721</v>
      </c>
      <c r="Q493" s="34" t="s">
        <v>329</v>
      </c>
      <c r="R493" s="20"/>
    </row>
    <row r="494" spans="1:18" ht="12.75">
      <c r="A494" s="26">
        <v>474097735</v>
      </c>
      <c r="B494" s="26">
        <v>474</v>
      </c>
      <c r="C494" s="27" t="s">
        <v>223</v>
      </c>
      <c r="D494" s="26">
        <v>97</v>
      </c>
      <c r="E494" s="27" t="s">
        <v>224</v>
      </c>
      <c r="F494" s="26">
        <v>735</v>
      </c>
      <c r="G494" s="27" t="s">
        <v>119</v>
      </c>
      <c r="H494" s="28">
        <v>22.131944444444446</v>
      </c>
      <c r="I494" s="28">
        <v>0</v>
      </c>
      <c r="J494" s="28">
        <v>0</v>
      </c>
      <c r="K494" s="28">
        <v>2.2167229675611758E-2</v>
      </c>
      <c r="L494" s="29">
        <v>10364</v>
      </c>
      <c r="M494" s="29">
        <v>3650</v>
      </c>
      <c r="N494" s="29">
        <v>0</v>
      </c>
      <c r="O494" s="29">
        <v>893</v>
      </c>
      <c r="P494" s="30">
        <f t="shared" si="7"/>
        <v>14014</v>
      </c>
      <c r="Q494" s="34" t="s">
        <v>329</v>
      </c>
      <c r="R494" s="20"/>
    </row>
    <row r="495" spans="1:18" ht="12.75">
      <c r="A495" s="26">
        <v>474097753</v>
      </c>
      <c r="B495" s="26">
        <v>474</v>
      </c>
      <c r="C495" s="27" t="s">
        <v>223</v>
      </c>
      <c r="D495" s="26">
        <v>97</v>
      </c>
      <c r="E495" s="27" t="s">
        <v>224</v>
      </c>
      <c r="F495" s="26">
        <v>753</v>
      </c>
      <c r="G495" s="27" t="s">
        <v>231</v>
      </c>
      <c r="H495" s="28">
        <v>19.5</v>
      </c>
      <c r="I495" s="28">
        <v>0</v>
      </c>
      <c r="J495" s="28">
        <v>0</v>
      </c>
      <c r="K495" s="28">
        <v>1.1522263827647025E-2</v>
      </c>
      <c r="L495" s="29">
        <v>8434</v>
      </c>
      <c r="M495" s="29">
        <v>2640</v>
      </c>
      <c r="N495" s="29">
        <v>0</v>
      </c>
      <c r="O495" s="29">
        <v>893</v>
      </c>
      <c r="P495" s="30">
        <f t="shared" si="7"/>
        <v>11074</v>
      </c>
      <c r="Q495" s="34" t="s">
        <v>329</v>
      </c>
      <c r="R495" s="20"/>
    </row>
    <row r="496" spans="1:18" ht="12.75">
      <c r="A496" s="26">
        <v>474097755</v>
      </c>
      <c r="B496" s="26">
        <v>474</v>
      </c>
      <c r="C496" s="27" t="s">
        <v>223</v>
      </c>
      <c r="D496" s="26">
        <v>97</v>
      </c>
      <c r="E496" s="27" t="s">
        <v>224</v>
      </c>
      <c r="F496" s="26">
        <v>755</v>
      </c>
      <c r="G496" s="27" t="s">
        <v>42</v>
      </c>
      <c r="H496" s="28">
        <v>3</v>
      </c>
      <c r="I496" s="28">
        <v>0</v>
      </c>
      <c r="J496" s="28">
        <v>0</v>
      </c>
      <c r="K496" s="28">
        <v>1.7591547688510414E-2</v>
      </c>
      <c r="L496" s="29">
        <v>9015</v>
      </c>
      <c r="M496" s="29">
        <v>3458</v>
      </c>
      <c r="N496" s="29">
        <v>0</v>
      </c>
      <c r="O496" s="29">
        <v>893</v>
      </c>
      <c r="P496" s="30">
        <f t="shared" si="7"/>
        <v>12473</v>
      </c>
      <c r="Q496" s="34" t="s">
        <v>329</v>
      </c>
      <c r="R496" s="20"/>
    </row>
    <row r="497" spans="1:18" ht="12.75">
      <c r="A497" s="26">
        <v>474097773</v>
      </c>
      <c r="B497" s="26">
        <v>474</v>
      </c>
      <c r="C497" s="27" t="s">
        <v>223</v>
      </c>
      <c r="D497" s="26">
        <v>97</v>
      </c>
      <c r="E497" s="27" t="s">
        <v>224</v>
      </c>
      <c r="F497" s="26">
        <v>773</v>
      </c>
      <c r="G497" s="27" t="s">
        <v>248</v>
      </c>
      <c r="H497" s="28">
        <v>0.49652777777777779</v>
      </c>
      <c r="I497" s="28">
        <v>0</v>
      </c>
      <c r="J497" s="28">
        <v>0</v>
      </c>
      <c r="K497" s="28">
        <v>1.7735169313934703E-2</v>
      </c>
      <c r="L497" s="29">
        <v>9988.6795043460788</v>
      </c>
      <c r="M497" s="29">
        <v>3874</v>
      </c>
      <c r="N497" s="29">
        <v>0</v>
      </c>
      <c r="O497" s="29">
        <v>893</v>
      </c>
      <c r="P497" s="30">
        <f t="shared" si="7"/>
        <v>13862.679504346079</v>
      </c>
      <c r="Q497" s="34" t="s">
        <v>327</v>
      </c>
      <c r="R497" s="20"/>
    </row>
    <row r="498" spans="1:18" ht="12.75">
      <c r="A498" s="26">
        <v>474097775</v>
      </c>
      <c r="B498" s="26">
        <v>474</v>
      </c>
      <c r="C498" s="27" t="s">
        <v>223</v>
      </c>
      <c r="D498" s="26">
        <v>97</v>
      </c>
      <c r="E498" s="27" t="s">
        <v>224</v>
      </c>
      <c r="F498" s="26">
        <v>775</v>
      </c>
      <c r="G498" s="27" t="s">
        <v>120</v>
      </c>
      <c r="H498" s="28">
        <v>2.4895833333333335</v>
      </c>
      <c r="I498" s="28">
        <v>0</v>
      </c>
      <c r="J498" s="28">
        <v>0</v>
      </c>
      <c r="K498" s="28">
        <v>5.2817853333194881E-3</v>
      </c>
      <c r="L498" s="29">
        <v>9158</v>
      </c>
      <c r="M498" s="29">
        <v>1655</v>
      </c>
      <c r="N498" s="29">
        <v>0</v>
      </c>
      <c r="O498" s="29">
        <v>893</v>
      </c>
      <c r="P498" s="30">
        <f t="shared" si="7"/>
        <v>10813</v>
      </c>
      <c r="Q498" s="34" t="s">
        <v>331</v>
      </c>
      <c r="R498" s="20"/>
    </row>
    <row r="499" spans="1:18" ht="12.75">
      <c r="A499" s="26">
        <v>478352051</v>
      </c>
      <c r="B499" s="26">
        <v>478</v>
      </c>
      <c r="C499" s="27" t="s">
        <v>232</v>
      </c>
      <c r="D499" s="26">
        <v>352</v>
      </c>
      <c r="E499" s="27" t="s">
        <v>233</v>
      </c>
      <c r="F499" s="26">
        <v>51</v>
      </c>
      <c r="G499" s="27" t="s">
        <v>316</v>
      </c>
      <c r="H499" s="28">
        <v>1</v>
      </c>
      <c r="I499" s="28">
        <v>0</v>
      </c>
      <c r="J499" s="28">
        <v>0</v>
      </c>
      <c r="K499" s="28">
        <v>1.6980457893048528E-3</v>
      </c>
      <c r="L499" s="29">
        <v>8832.219216221838</v>
      </c>
      <c r="M499" s="29">
        <v>9710</v>
      </c>
      <c r="N499" s="29">
        <v>0</v>
      </c>
      <c r="O499" s="29">
        <v>893</v>
      </c>
      <c r="P499" s="30">
        <f t="shared" si="7"/>
        <v>18542.219216221838</v>
      </c>
      <c r="Q499" s="34" t="s">
        <v>327</v>
      </c>
      <c r="R499" s="20"/>
    </row>
    <row r="500" spans="1:18" ht="12.75">
      <c r="A500" s="26">
        <v>478352064</v>
      </c>
      <c r="B500" s="26">
        <v>478</v>
      </c>
      <c r="C500" s="27" t="s">
        <v>232</v>
      </c>
      <c r="D500" s="26">
        <v>352</v>
      </c>
      <c r="E500" s="27" t="s">
        <v>233</v>
      </c>
      <c r="F500" s="26">
        <v>64</v>
      </c>
      <c r="G500" s="27" t="s">
        <v>102</v>
      </c>
      <c r="H500" s="28">
        <v>2.5365853658536586</v>
      </c>
      <c r="I500" s="28">
        <v>0</v>
      </c>
      <c r="J500" s="28">
        <v>0</v>
      </c>
      <c r="K500" s="28">
        <v>2.657227215474529E-2</v>
      </c>
      <c r="L500" s="29">
        <v>9612</v>
      </c>
      <c r="M500" s="29">
        <v>1244</v>
      </c>
      <c r="N500" s="29">
        <v>0</v>
      </c>
      <c r="O500" s="29">
        <v>893</v>
      </c>
      <c r="P500" s="30">
        <f t="shared" si="7"/>
        <v>10856</v>
      </c>
      <c r="Q500" s="34" t="s">
        <v>331</v>
      </c>
      <c r="R500" s="20"/>
    </row>
    <row r="501" spans="1:18" ht="12.75">
      <c r="A501" s="26">
        <v>478352067</v>
      </c>
      <c r="B501" s="26">
        <v>478</v>
      </c>
      <c r="C501" s="27" t="s">
        <v>232</v>
      </c>
      <c r="D501" s="26">
        <v>352</v>
      </c>
      <c r="E501" s="27" t="s">
        <v>233</v>
      </c>
      <c r="F501" s="26">
        <v>67</v>
      </c>
      <c r="G501" s="27" t="s">
        <v>234</v>
      </c>
      <c r="H501" s="28">
        <v>1</v>
      </c>
      <c r="I501" s="28">
        <v>0</v>
      </c>
      <c r="J501" s="28">
        <v>0</v>
      </c>
      <c r="K501" s="28">
        <v>8.1786601696308848E-4</v>
      </c>
      <c r="L501" s="29">
        <v>7897</v>
      </c>
      <c r="M501" s="29">
        <v>7615</v>
      </c>
      <c r="N501" s="29">
        <v>0</v>
      </c>
      <c r="O501" s="29">
        <v>893</v>
      </c>
      <c r="P501" s="30">
        <f t="shared" si="7"/>
        <v>15512</v>
      </c>
      <c r="Q501" s="34" t="s">
        <v>329</v>
      </c>
      <c r="R501" s="20"/>
    </row>
    <row r="502" spans="1:18" ht="12.75">
      <c r="A502" s="26">
        <v>478352097</v>
      </c>
      <c r="B502" s="26">
        <v>478</v>
      </c>
      <c r="C502" s="27" t="s">
        <v>232</v>
      </c>
      <c r="D502" s="26">
        <v>352</v>
      </c>
      <c r="E502" s="27" t="s">
        <v>233</v>
      </c>
      <c r="F502" s="26">
        <v>97</v>
      </c>
      <c r="G502" s="27" t="s">
        <v>224</v>
      </c>
      <c r="H502" s="28">
        <v>2.2125435540069684</v>
      </c>
      <c r="I502" s="28">
        <v>0</v>
      </c>
      <c r="J502" s="28">
        <v>0</v>
      </c>
      <c r="K502" s="28">
        <v>2.9572743545815201E-2</v>
      </c>
      <c r="L502" s="29">
        <v>10028</v>
      </c>
      <c r="M502" s="29">
        <v>70</v>
      </c>
      <c r="N502" s="29">
        <v>0</v>
      </c>
      <c r="O502" s="29">
        <v>893</v>
      </c>
      <c r="P502" s="30">
        <f t="shared" si="7"/>
        <v>10098</v>
      </c>
      <c r="Q502" s="34" t="s">
        <v>329</v>
      </c>
      <c r="R502" s="20"/>
    </row>
    <row r="503" spans="1:18" ht="12.75">
      <c r="A503" s="26">
        <v>478352125</v>
      </c>
      <c r="B503" s="26">
        <v>478</v>
      </c>
      <c r="C503" s="27" t="s">
        <v>232</v>
      </c>
      <c r="D503" s="26">
        <v>352</v>
      </c>
      <c r="E503" s="27" t="s">
        <v>233</v>
      </c>
      <c r="F503" s="26">
        <v>125</v>
      </c>
      <c r="G503" s="27" t="s">
        <v>105</v>
      </c>
      <c r="H503" s="28">
        <v>17.512195121951219</v>
      </c>
      <c r="I503" s="28">
        <v>0</v>
      </c>
      <c r="J503" s="28">
        <v>0</v>
      </c>
      <c r="K503" s="28">
        <v>1.7490842828373099E-2</v>
      </c>
      <c r="L503" s="29">
        <v>9184</v>
      </c>
      <c r="M503" s="29">
        <v>4448</v>
      </c>
      <c r="N503" s="29">
        <v>0</v>
      </c>
      <c r="O503" s="29">
        <v>893</v>
      </c>
      <c r="P503" s="30">
        <f t="shared" si="7"/>
        <v>13632</v>
      </c>
      <c r="Q503" s="34" t="s">
        <v>329</v>
      </c>
      <c r="R503" s="20"/>
    </row>
    <row r="504" spans="1:18" ht="12.75">
      <c r="A504" s="26">
        <v>478352153</v>
      </c>
      <c r="B504" s="26">
        <v>478</v>
      </c>
      <c r="C504" s="27" t="s">
        <v>232</v>
      </c>
      <c r="D504" s="26">
        <v>352</v>
      </c>
      <c r="E504" s="27" t="s">
        <v>233</v>
      </c>
      <c r="F504" s="26">
        <v>153</v>
      </c>
      <c r="G504" s="27" t="s">
        <v>107</v>
      </c>
      <c r="H504" s="28">
        <v>47</v>
      </c>
      <c r="I504" s="28">
        <v>0</v>
      </c>
      <c r="J504" s="28">
        <v>0</v>
      </c>
      <c r="K504" s="28">
        <v>1.2041125519575509E-2</v>
      </c>
      <c r="L504" s="29">
        <v>9274</v>
      </c>
      <c r="M504" s="29">
        <v>242</v>
      </c>
      <c r="N504" s="29">
        <v>0</v>
      </c>
      <c r="O504" s="29">
        <v>893</v>
      </c>
      <c r="P504" s="30">
        <f t="shared" si="7"/>
        <v>9516</v>
      </c>
      <c r="Q504" s="34" t="s">
        <v>329</v>
      </c>
      <c r="R504" s="20"/>
    </row>
    <row r="505" spans="1:18" ht="12.75">
      <c r="A505" s="26">
        <v>478352158</v>
      </c>
      <c r="B505" s="26">
        <v>478</v>
      </c>
      <c r="C505" s="27" t="s">
        <v>232</v>
      </c>
      <c r="D505" s="26">
        <v>352</v>
      </c>
      <c r="E505" s="27" t="s">
        <v>233</v>
      </c>
      <c r="F505" s="26">
        <v>158</v>
      </c>
      <c r="G505" s="27" t="s">
        <v>108</v>
      </c>
      <c r="H505" s="28">
        <v>60.254355400696859</v>
      </c>
      <c r="I505" s="28">
        <v>0</v>
      </c>
      <c r="J505" s="28">
        <v>0</v>
      </c>
      <c r="K505" s="28">
        <v>3.5276372322245689E-2</v>
      </c>
      <c r="L505" s="29">
        <v>8903</v>
      </c>
      <c r="M505" s="29">
        <v>3823</v>
      </c>
      <c r="N505" s="29">
        <v>0</v>
      </c>
      <c r="O505" s="29">
        <v>893</v>
      </c>
      <c r="P505" s="30">
        <f t="shared" si="7"/>
        <v>12726</v>
      </c>
      <c r="Q505" s="34" t="s">
        <v>329</v>
      </c>
      <c r="R505" s="20"/>
    </row>
    <row r="506" spans="1:18" ht="12.75">
      <c r="A506" s="26">
        <v>478352162</v>
      </c>
      <c r="B506" s="26">
        <v>478</v>
      </c>
      <c r="C506" s="27" t="s">
        <v>232</v>
      </c>
      <c r="D506" s="26">
        <v>352</v>
      </c>
      <c r="E506" s="27" t="s">
        <v>233</v>
      </c>
      <c r="F506" s="26">
        <v>162</v>
      </c>
      <c r="G506" s="27" t="s">
        <v>226</v>
      </c>
      <c r="H506" s="28">
        <v>19.853658536585364</v>
      </c>
      <c r="I506" s="28">
        <v>0</v>
      </c>
      <c r="J506" s="28">
        <v>0</v>
      </c>
      <c r="K506" s="28">
        <v>2.4936118550582226E-2</v>
      </c>
      <c r="L506" s="29">
        <v>9568</v>
      </c>
      <c r="M506" s="29">
        <v>2542</v>
      </c>
      <c r="N506" s="29">
        <v>0</v>
      </c>
      <c r="O506" s="29">
        <v>893</v>
      </c>
      <c r="P506" s="30">
        <f t="shared" si="7"/>
        <v>12110</v>
      </c>
      <c r="Q506" s="34" t="s">
        <v>329</v>
      </c>
      <c r="R506" s="20"/>
    </row>
    <row r="507" spans="1:18" ht="12.75">
      <c r="A507" s="26">
        <v>478352170</v>
      </c>
      <c r="B507" s="26">
        <v>478</v>
      </c>
      <c r="C507" s="27" t="s">
        <v>232</v>
      </c>
      <c r="D507" s="26">
        <v>352</v>
      </c>
      <c r="E507" s="27" t="s">
        <v>233</v>
      </c>
      <c r="F507" s="26">
        <v>170</v>
      </c>
      <c r="G507" s="27" t="s">
        <v>65</v>
      </c>
      <c r="H507" s="28">
        <v>1</v>
      </c>
      <c r="I507" s="28">
        <v>0</v>
      </c>
      <c r="J507" s="28">
        <v>0</v>
      </c>
      <c r="K507" s="28">
        <v>8.5893055236531374E-2</v>
      </c>
      <c r="L507" s="29">
        <v>10920.669702976307</v>
      </c>
      <c r="M507" s="29">
        <v>4019</v>
      </c>
      <c r="N507" s="29">
        <v>0</v>
      </c>
      <c r="O507" s="29">
        <v>893</v>
      </c>
      <c r="P507" s="30">
        <f t="shared" si="7"/>
        <v>14939.669702976307</v>
      </c>
      <c r="Q507" s="34" t="s">
        <v>327</v>
      </c>
      <c r="R507" s="20"/>
    </row>
    <row r="508" spans="1:18" ht="12.75">
      <c r="A508" s="26">
        <v>478352174</v>
      </c>
      <c r="B508" s="26">
        <v>478</v>
      </c>
      <c r="C508" s="27" t="s">
        <v>232</v>
      </c>
      <c r="D508" s="26">
        <v>352</v>
      </c>
      <c r="E508" s="27" t="s">
        <v>233</v>
      </c>
      <c r="F508" s="26">
        <v>174</v>
      </c>
      <c r="G508" s="27" t="s">
        <v>109</v>
      </c>
      <c r="H508" s="28">
        <v>4</v>
      </c>
      <c r="I508" s="28">
        <v>0</v>
      </c>
      <c r="J508" s="28">
        <v>0</v>
      </c>
      <c r="K508" s="28">
        <v>2.1565341257168153E-2</v>
      </c>
      <c r="L508" s="29">
        <v>8755</v>
      </c>
      <c r="M508" s="29">
        <v>3571</v>
      </c>
      <c r="N508" s="29">
        <v>0</v>
      </c>
      <c r="O508" s="29">
        <v>893</v>
      </c>
      <c r="P508" s="30">
        <f t="shared" si="7"/>
        <v>12326</v>
      </c>
      <c r="Q508" s="34" t="s">
        <v>331</v>
      </c>
      <c r="R508" s="20"/>
    </row>
    <row r="509" spans="1:18" ht="12.75">
      <c r="A509" s="26">
        <v>478352186</v>
      </c>
      <c r="B509" s="26">
        <v>478</v>
      </c>
      <c r="C509" s="27" t="s">
        <v>232</v>
      </c>
      <c r="D509" s="26">
        <v>352</v>
      </c>
      <c r="E509" s="27" t="s">
        <v>233</v>
      </c>
      <c r="F509" s="26">
        <v>186</v>
      </c>
      <c r="G509" s="27" t="s">
        <v>157</v>
      </c>
      <c r="H509" s="28">
        <v>0.95470383275261328</v>
      </c>
      <c r="I509" s="28">
        <v>0</v>
      </c>
      <c r="J509" s="28">
        <v>0</v>
      </c>
      <c r="K509" s="28">
        <v>2.7056178154301973E-3</v>
      </c>
      <c r="L509" s="29">
        <v>9942.8667940673131</v>
      </c>
      <c r="M509" s="29">
        <v>3741</v>
      </c>
      <c r="N509" s="29">
        <v>0</v>
      </c>
      <c r="O509" s="29">
        <v>893</v>
      </c>
      <c r="P509" s="30">
        <f t="shared" si="7"/>
        <v>13683.866794067313</v>
      </c>
      <c r="Q509" s="34" t="s">
        <v>327</v>
      </c>
      <c r="R509" s="20"/>
    </row>
    <row r="510" spans="1:18" ht="12.75">
      <c r="A510" s="26">
        <v>478352271</v>
      </c>
      <c r="B510" s="26">
        <v>478</v>
      </c>
      <c r="C510" s="27" t="s">
        <v>232</v>
      </c>
      <c r="D510" s="26">
        <v>352</v>
      </c>
      <c r="E510" s="27" t="s">
        <v>233</v>
      </c>
      <c r="F510" s="26">
        <v>271</v>
      </c>
      <c r="G510" s="27" t="s">
        <v>111</v>
      </c>
      <c r="H510" s="28">
        <v>1</v>
      </c>
      <c r="I510" s="28">
        <v>0</v>
      </c>
      <c r="J510" s="28">
        <v>0</v>
      </c>
      <c r="K510" s="28">
        <v>8.8569815262447213E-3</v>
      </c>
      <c r="L510" s="29">
        <v>9612</v>
      </c>
      <c r="M510" s="29">
        <v>2669</v>
      </c>
      <c r="N510" s="29">
        <v>0</v>
      </c>
      <c r="O510" s="29">
        <v>893</v>
      </c>
      <c r="P510" s="30">
        <f t="shared" si="7"/>
        <v>12281</v>
      </c>
      <c r="Q510" s="34" t="s">
        <v>329</v>
      </c>
      <c r="R510" s="20"/>
    </row>
    <row r="511" spans="1:18" ht="12.75">
      <c r="A511" s="26">
        <v>478352288</v>
      </c>
      <c r="B511" s="26">
        <v>478</v>
      </c>
      <c r="C511" s="27" t="s">
        <v>232</v>
      </c>
      <c r="D511" s="26">
        <v>352</v>
      </c>
      <c r="E511" s="27" t="s">
        <v>233</v>
      </c>
      <c r="F511" s="26">
        <v>288</v>
      </c>
      <c r="G511" s="27" t="s">
        <v>68</v>
      </c>
      <c r="H511" s="28">
        <v>0.85017421602787457</v>
      </c>
      <c r="I511" s="28">
        <v>0</v>
      </c>
      <c r="J511" s="28">
        <v>0</v>
      </c>
      <c r="K511" s="28">
        <v>9.2911487475604286E-4</v>
      </c>
      <c r="L511" s="29">
        <v>8973.6624913592586</v>
      </c>
      <c r="M511" s="29">
        <v>5061</v>
      </c>
      <c r="N511" s="29">
        <v>0</v>
      </c>
      <c r="O511" s="29">
        <v>893</v>
      </c>
      <c r="P511" s="30">
        <f t="shared" si="7"/>
        <v>14034.662491359259</v>
      </c>
      <c r="Q511" s="34" t="s">
        <v>327</v>
      </c>
      <c r="R511" s="20"/>
    </row>
    <row r="512" spans="1:18" ht="12.75">
      <c r="A512" s="26">
        <v>478352322</v>
      </c>
      <c r="B512" s="26">
        <v>478</v>
      </c>
      <c r="C512" s="27" t="s">
        <v>232</v>
      </c>
      <c r="D512" s="26">
        <v>352</v>
      </c>
      <c r="E512" s="27" t="s">
        <v>233</v>
      </c>
      <c r="F512" s="26">
        <v>322</v>
      </c>
      <c r="G512" s="27" t="s">
        <v>113</v>
      </c>
      <c r="H512" s="28">
        <v>2</v>
      </c>
      <c r="I512" s="28">
        <v>0</v>
      </c>
      <c r="J512" s="28">
        <v>0</v>
      </c>
      <c r="K512" s="28">
        <v>2.0099077817272819E-2</v>
      </c>
      <c r="L512" s="29">
        <v>9612</v>
      </c>
      <c r="M512" s="29">
        <v>4865</v>
      </c>
      <c r="N512" s="29">
        <v>0</v>
      </c>
      <c r="O512" s="29">
        <v>893</v>
      </c>
      <c r="P512" s="30">
        <f t="shared" si="7"/>
        <v>14477</v>
      </c>
      <c r="Q512" s="34" t="s">
        <v>329</v>
      </c>
      <c r="R512" s="20"/>
    </row>
    <row r="513" spans="1:18" ht="12.75">
      <c r="A513" s="26">
        <v>478352326</v>
      </c>
      <c r="B513" s="26">
        <v>478</v>
      </c>
      <c r="C513" s="27" t="s">
        <v>232</v>
      </c>
      <c r="D513" s="26">
        <v>352</v>
      </c>
      <c r="E513" s="27" t="s">
        <v>233</v>
      </c>
      <c r="F513" s="26">
        <v>326</v>
      </c>
      <c r="G513" s="27" t="s">
        <v>114</v>
      </c>
      <c r="H513" s="28">
        <v>3</v>
      </c>
      <c r="I513" s="28">
        <v>0</v>
      </c>
      <c r="J513" s="28">
        <v>0</v>
      </c>
      <c r="K513" s="28">
        <v>2.1518254281869837E-3</v>
      </c>
      <c r="L513" s="29">
        <v>9612</v>
      </c>
      <c r="M513" s="29">
        <v>3388</v>
      </c>
      <c r="N513" s="29">
        <v>0</v>
      </c>
      <c r="O513" s="29">
        <v>893</v>
      </c>
      <c r="P513" s="30">
        <f t="shared" si="7"/>
        <v>13000</v>
      </c>
      <c r="Q513" s="34" t="s">
        <v>329</v>
      </c>
      <c r="R513" s="20"/>
    </row>
    <row r="514" spans="1:18" ht="12.75">
      <c r="A514" s="26">
        <v>478352348</v>
      </c>
      <c r="B514" s="26">
        <v>478</v>
      </c>
      <c r="C514" s="27" t="s">
        <v>232</v>
      </c>
      <c r="D514" s="26">
        <v>352</v>
      </c>
      <c r="E514" s="27" t="s">
        <v>233</v>
      </c>
      <c r="F514" s="26">
        <v>348</v>
      </c>
      <c r="G514" s="27" t="s">
        <v>100</v>
      </c>
      <c r="H514" s="28">
        <v>16.254355400696866</v>
      </c>
      <c r="I514" s="28">
        <v>0</v>
      </c>
      <c r="J514" s="28">
        <v>0</v>
      </c>
      <c r="K514" s="28">
        <v>6.8069051738561828E-2</v>
      </c>
      <c r="L514" s="29">
        <v>9345</v>
      </c>
      <c r="M514" s="29">
        <v>38</v>
      </c>
      <c r="N514" s="29">
        <v>0</v>
      </c>
      <c r="O514" s="29">
        <v>893</v>
      </c>
      <c r="P514" s="30">
        <f t="shared" si="7"/>
        <v>9383</v>
      </c>
      <c r="Q514" s="34" t="s">
        <v>329</v>
      </c>
      <c r="R514" s="20"/>
    </row>
    <row r="515" spans="1:18" ht="12.75">
      <c r="A515" s="26">
        <v>478352352</v>
      </c>
      <c r="B515" s="26">
        <v>478</v>
      </c>
      <c r="C515" s="27" t="s">
        <v>232</v>
      </c>
      <c r="D515" s="26">
        <v>352</v>
      </c>
      <c r="E515" s="27" t="s">
        <v>233</v>
      </c>
      <c r="F515" s="26">
        <v>352</v>
      </c>
      <c r="G515" s="27" t="s">
        <v>233</v>
      </c>
      <c r="H515" s="28">
        <v>2</v>
      </c>
      <c r="I515" s="28">
        <v>0</v>
      </c>
      <c r="J515" s="28">
        <v>0</v>
      </c>
      <c r="K515" s="28">
        <v>2.8947999999999999E-3</v>
      </c>
      <c r="L515" s="29">
        <v>9751</v>
      </c>
      <c r="M515" s="29">
        <v>4723</v>
      </c>
      <c r="N515" s="29">
        <v>0</v>
      </c>
      <c r="O515" s="29">
        <v>893</v>
      </c>
      <c r="P515" s="30">
        <f t="shared" si="7"/>
        <v>14474</v>
      </c>
      <c r="Q515" s="34" t="s">
        <v>329</v>
      </c>
      <c r="R515" s="20"/>
    </row>
    <row r="516" spans="1:18" ht="12.75">
      <c r="A516" s="26">
        <v>478352600</v>
      </c>
      <c r="B516" s="26">
        <v>478</v>
      </c>
      <c r="C516" s="27" t="s">
        <v>232</v>
      </c>
      <c r="D516" s="26">
        <v>352</v>
      </c>
      <c r="E516" s="27" t="s">
        <v>233</v>
      </c>
      <c r="F516" s="26">
        <v>600</v>
      </c>
      <c r="G516" s="27" t="s">
        <v>136</v>
      </c>
      <c r="H516" s="28">
        <v>21.923344947735188</v>
      </c>
      <c r="I516" s="28">
        <v>0</v>
      </c>
      <c r="J516" s="28">
        <v>0</v>
      </c>
      <c r="K516" s="28">
        <v>4.1641670868152085E-3</v>
      </c>
      <c r="L516" s="29">
        <v>9442</v>
      </c>
      <c r="M516" s="29">
        <v>3668</v>
      </c>
      <c r="N516" s="29">
        <v>0</v>
      </c>
      <c r="O516" s="29">
        <v>893</v>
      </c>
      <c r="P516" s="30">
        <f t="shared" si="7"/>
        <v>13110</v>
      </c>
      <c r="Q516" s="34" t="s">
        <v>329</v>
      </c>
      <c r="R516" s="20"/>
    </row>
    <row r="517" spans="1:18" ht="12.75">
      <c r="A517" s="26">
        <v>478352610</v>
      </c>
      <c r="B517" s="26">
        <v>478</v>
      </c>
      <c r="C517" s="27" t="s">
        <v>232</v>
      </c>
      <c r="D517" s="26">
        <v>352</v>
      </c>
      <c r="E517" s="27" t="s">
        <v>233</v>
      </c>
      <c r="F517" s="26">
        <v>610</v>
      </c>
      <c r="G517" s="27" t="s">
        <v>228</v>
      </c>
      <c r="H517" s="28">
        <v>4.4390243902439028</v>
      </c>
      <c r="I517" s="28">
        <v>0</v>
      </c>
      <c r="J517" s="28">
        <v>0</v>
      </c>
      <c r="K517" s="28">
        <v>5.9310338485886235E-3</v>
      </c>
      <c r="L517" s="29">
        <v>10968</v>
      </c>
      <c r="M517" s="29">
        <v>1584</v>
      </c>
      <c r="N517" s="29">
        <v>0</v>
      </c>
      <c r="O517" s="29">
        <v>893</v>
      </c>
      <c r="P517" s="30">
        <f t="shared" si="7"/>
        <v>12552</v>
      </c>
      <c r="Q517" s="34" t="s">
        <v>329</v>
      </c>
      <c r="R517" s="20"/>
    </row>
    <row r="518" spans="1:18" ht="12.75">
      <c r="A518" s="26">
        <v>478352616</v>
      </c>
      <c r="B518" s="26">
        <v>478</v>
      </c>
      <c r="C518" s="27" t="s">
        <v>232</v>
      </c>
      <c r="D518" s="26">
        <v>352</v>
      </c>
      <c r="E518" s="27" t="s">
        <v>233</v>
      </c>
      <c r="F518" s="26">
        <v>616</v>
      </c>
      <c r="G518" s="27" t="s">
        <v>83</v>
      </c>
      <c r="H518" s="28">
        <v>63.533101045296164</v>
      </c>
      <c r="I518" s="28">
        <v>0</v>
      </c>
      <c r="J518" s="28">
        <v>0</v>
      </c>
      <c r="K518" s="28">
        <v>3.6335294052799658E-2</v>
      </c>
      <c r="L518" s="29">
        <v>9248</v>
      </c>
      <c r="M518" s="29">
        <v>2932</v>
      </c>
      <c r="N518" s="29">
        <v>0</v>
      </c>
      <c r="O518" s="29">
        <v>893</v>
      </c>
      <c r="P518" s="30">
        <f t="shared" si="7"/>
        <v>12180</v>
      </c>
      <c r="Q518" s="34" t="s">
        <v>329</v>
      </c>
      <c r="R518" s="20"/>
    </row>
    <row r="519" spans="1:18" ht="12.75">
      <c r="A519" s="26">
        <v>478352620</v>
      </c>
      <c r="B519" s="26">
        <v>478</v>
      </c>
      <c r="C519" s="27" t="s">
        <v>232</v>
      </c>
      <c r="D519" s="26">
        <v>352</v>
      </c>
      <c r="E519" s="27" t="s">
        <v>233</v>
      </c>
      <c r="F519" s="26">
        <v>620</v>
      </c>
      <c r="G519" s="27" t="s">
        <v>115</v>
      </c>
      <c r="H519" s="28">
        <v>2</v>
      </c>
      <c r="I519" s="28">
        <v>0</v>
      </c>
      <c r="J519" s="28">
        <v>0</v>
      </c>
      <c r="K519" s="28">
        <v>2.6549502149665324E-2</v>
      </c>
      <c r="L519" s="29">
        <v>9184</v>
      </c>
      <c r="M519" s="29">
        <v>4137</v>
      </c>
      <c r="N519" s="29">
        <v>0</v>
      </c>
      <c r="O519" s="29">
        <v>893</v>
      </c>
      <c r="P519" s="30">
        <f t="shared" si="7"/>
        <v>13321</v>
      </c>
      <c r="Q519" s="34" t="s">
        <v>329</v>
      </c>
      <c r="R519" s="20"/>
    </row>
    <row r="520" spans="1:18" ht="12.75">
      <c r="A520" s="26">
        <v>478352640</v>
      </c>
      <c r="B520" s="26">
        <v>478</v>
      </c>
      <c r="C520" s="27" t="s">
        <v>232</v>
      </c>
      <c r="D520" s="26">
        <v>352</v>
      </c>
      <c r="E520" s="27" t="s">
        <v>233</v>
      </c>
      <c r="F520" s="26">
        <v>640</v>
      </c>
      <c r="G520" s="27" t="s">
        <v>235</v>
      </c>
      <c r="H520" s="28">
        <v>5.9094076655052259</v>
      </c>
      <c r="I520" s="28">
        <v>0</v>
      </c>
      <c r="J520" s="28">
        <v>0</v>
      </c>
      <c r="K520" s="28">
        <v>3.8644793183087683E-3</v>
      </c>
      <c r="L520" s="29">
        <v>9612</v>
      </c>
      <c r="M520" s="29">
        <v>6566</v>
      </c>
      <c r="N520" s="29">
        <v>0</v>
      </c>
      <c r="O520" s="29">
        <v>893</v>
      </c>
      <c r="P520" s="30">
        <f t="shared" si="7"/>
        <v>16178</v>
      </c>
      <c r="Q520" s="34" t="s">
        <v>329</v>
      </c>
      <c r="R520" s="20"/>
    </row>
    <row r="521" spans="1:18" ht="12.75">
      <c r="A521" s="26">
        <v>478352673</v>
      </c>
      <c r="B521" s="26">
        <v>478</v>
      </c>
      <c r="C521" s="27" t="s">
        <v>232</v>
      </c>
      <c r="D521" s="26">
        <v>352</v>
      </c>
      <c r="E521" s="27" t="s">
        <v>233</v>
      </c>
      <c r="F521" s="26">
        <v>673</v>
      </c>
      <c r="G521" s="27" t="s">
        <v>137</v>
      </c>
      <c r="H521" s="28">
        <v>23.78397212543554</v>
      </c>
      <c r="I521" s="28">
        <v>0</v>
      </c>
      <c r="J521" s="28">
        <v>0</v>
      </c>
      <c r="K521" s="28">
        <v>1.7669205442609883E-2</v>
      </c>
      <c r="L521" s="29">
        <v>9402</v>
      </c>
      <c r="M521" s="29">
        <v>4444</v>
      </c>
      <c r="N521" s="29">
        <v>0</v>
      </c>
      <c r="O521" s="29">
        <v>893</v>
      </c>
      <c r="P521" s="30">
        <f t="shared" si="7"/>
        <v>13846</v>
      </c>
      <c r="Q521" s="34" t="s">
        <v>329</v>
      </c>
      <c r="R521" s="20"/>
    </row>
    <row r="522" spans="1:18" ht="12.75">
      <c r="A522" s="26">
        <v>478352720</v>
      </c>
      <c r="B522" s="26">
        <v>478</v>
      </c>
      <c r="C522" s="27" t="s">
        <v>232</v>
      </c>
      <c r="D522" s="26">
        <v>352</v>
      </c>
      <c r="E522" s="27" t="s">
        <v>233</v>
      </c>
      <c r="F522" s="26">
        <v>720</v>
      </c>
      <c r="G522" s="27" t="s">
        <v>230</v>
      </c>
      <c r="H522" s="28">
        <v>4.2752613240418116</v>
      </c>
      <c r="I522" s="28">
        <v>0</v>
      </c>
      <c r="J522" s="28">
        <v>0</v>
      </c>
      <c r="K522" s="28">
        <v>9.7852384993098521E-3</v>
      </c>
      <c r="L522" s="29">
        <v>9269</v>
      </c>
      <c r="M522" s="29">
        <v>1961</v>
      </c>
      <c r="N522" s="29">
        <v>0</v>
      </c>
      <c r="O522" s="29">
        <v>893</v>
      </c>
      <c r="P522" s="30">
        <f t="shared" si="7"/>
        <v>11230</v>
      </c>
      <c r="Q522" s="34" t="s">
        <v>329</v>
      </c>
      <c r="R522" s="20"/>
    </row>
    <row r="523" spans="1:18" ht="12.75">
      <c r="A523" s="26">
        <v>478352725</v>
      </c>
      <c r="B523" s="26">
        <v>478</v>
      </c>
      <c r="C523" s="27" t="s">
        <v>232</v>
      </c>
      <c r="D523" s="26">
        <v>352</v>
      </c>
      <c r="E523" s="27" t="s">
        <v>233</v>
      </c>
      <c r="F523" s="26">
        <v>725</v>
      </c>
      <c r="G523" s="27" t="s">
        <v>117</v>
      </c>
      <c r="H523" s="28">
        <v>15.97212543554007</v>
      </c>
      <c r="I523" s="28">
        <v>0</v>
      </c>
      <c r="J523" s="28">
        <v>0</v>
      </c>
      <c r="K523" s="28">
        <v>6.0946755877113751E-3</v>
      </c>
      <c r="L523" s="29">
        <v>9099</v>
      </c>
      <c r="M523" s="29">
        <v>2027</v>
      </c>
      <c r="N523" s="29">
        <v>0</v>
      </c>
      <c r="O523" s="29">
        <v>893</v>
      </c>
      <c r="P523" s="30">
        <f t="shared" ref="P523:P586" si="8">SUM(L523:N523)</f>
        <v>11126</v>
      </c>
      <c r="Q523" s="34" t="s">
        <v>329</v>
      </c>
      <c r="R523" s="20"/>
    </row>
    <row r="524" spans="1:18" ht="12.75">
      <c r="A524" s="26">
        <v>478352730</v>
      </c>
      <c r="B524" s="26">
        <v>478</v>
      </c>
      <c r="C524" s="27" t="s">
        <v>232</v>
      </c>
      <c r="D524" s="26">
        <v>352</v>
      </c>
      <c r="E524" s="27" t="s">
        <v>233</v>
      </c>
      <c r="F524" s="26">
        <v>730</v>
      </c>
      <c r="G524" s="27" t="s">
        <v>118</v>
      </c>
      <c r="H524" s="28">
        <v>2</v>
      </c>
      <c r="I524" s="28">
        <v>0</v>
      </c>
      <c r="J524" s="28">
        <v>0</v>
      </c>
      <c r="K524" s="28">
        <v>1.321103459152639E-2</v>
      </c>
      <c r="L524" s="29">
        <v>9612</v>
      </c>
      <c r="M524" s="29">
        <v>2876</v>
      </c>
      <c r="N524" s="29">
        <v>0</v>
      </c>
      <c r="O524" s="29">
        <v>893</v>
      </c>
      <c r="P524" s="30">
        <f t="shared" si="8"/>
        <v>12488</v>
      </c>
      <c r="Q524" s="34" t="s">
        <v>329</v>
      </c>
      <c r="R524" s="20"/>
    </row>
    <row r="525" spans="1:18" ht="12.75">
      <c r="A525" s="26">
        <v>478352735</v>
      </c>
      <c r="B525" s="26">
        <v>478</v>
      </c>
      <c r="C525" s="27" t="s">
        <v>232</v>
      </c>
      <c r="D525" s="26">
        <v>352</v>
      </c>
      <c r="E525" s="27" t="s">
        <v>233</v>
      </c>
      <c r="F525" s="26">
        <v>735</v>
      </c>
      <c r="G525" s="27" t="s">
        <v>119</v>
      </c>
      <c r="H525" s="28">
        <v>42.153310104529616</v>
      </c>
      <c r="I525" s="28">
        <v>0</v>
      </c>
      <c r="J525" s="28">
        <v>0</v>
      </c>
      <c r="K525" s="28">
        <v>2.2167229675611758E-2</v>
      </c>
      <c r="L525" s="29">
        <v>9296</v>
      </c>
      <c r="M525" s="29">
        <v>3274</v>
      </c>
      <c r="N525" s="29">
        <v>0</v>
      </c>
      <c r="O525" s="29">
        <v>893</v>
      </c>
      <c r="P525" s="30">
        <f t="shared" si="8"/>
        <v>12570</v>
      </c>
      <c r="Q525" s="34" t="s">
        <v>329</v>
      </c>
      <c r="R525" s="20"/>
    </row>
    <row r="526" spans="1:18" ht="12.75">
      <c r="A526" s="26">
        <v>478352753</v>
      </c>
      <c r="B526" s="26">
        <v>478</v>
      </c>
      <c r="C526" s="27" t="s">
        <v>232</v>
      </c>
      <c r="D526" s="26">
        <v>352</v>
      </c>
      <c r="E526" s="27" t="s">
        <v>233</v>
      </c>
      <c r="F526" s="26">
        <v>753</v>
      </c>
      <c r="G526" s="27" t="s">
        <v>231</v>
      </c>
      <c r="H526" s="28">
        <v>9.0034843205574902</v>
      </c>
      <c r="I526" s="28">
        <v>0</v>
      </c>
      <c r="J526" s="28">
        <v>0</v>
      </c>
      <c r="K526" s="28">
        <v>1.1522263827647025E-2</v>
      </c>
      <c r="L526" s="29">
        <v>8833</v>
      </c>
      <c r="M526" s="29">
        <v>2765</v>
      </c>
      <c r="N526" s="29">
        <v>0</v>
      </c>
      <c r="O526" s="29">
        <v>893</v>
      </c>
      <c r="P526" s="30">
        <f t="shared" si="8"/>
        <v>11598</v>
      </c>
      <c r="Q526" s="34" t="s">
        <v>329</v>
      </c>
      <c r="R526" s="20"/>
    </row>
    <row r="527" spans="1:18" ht="12.75">
      <c r="A527" s="26">
        <v>478352775</v>
      </c>
      <c r="B527" s="26">
        <v>478</v>
      </c>
      <c r="C527" s="27" t="s">
        <v>232</v>
      </c>
      <c r="D527" s="26">
        <v>352</v>
      </c>
      <c r="E527" s="27" t="s">
        <v>233</v>
      </c>
      <c r="F527" s="26">
        <v>775</v>
      </c>
      <c r="G527" s="27" t="s">
        <v>120</v>
      </c>
      <c r="H527" s="28">
        <v>16.243902439024389</v>
      </c>
      <c r="I527" s="28">
        <v>0</v>
      </c>
      <c r="J527" s="28">
        <v>0</v>
      </c>
      <c r="K527" s="28">
        <v>5.2817853333194881E-3</v>
      </c>
      <c r="L527" s="29">
        <v>9251</v>
      </c>
      <c r="M527" s="29">
        <v>1672</v>
      </c>
      <c r="N527" s="29">
        <v>0</v>
      </c>
      <c r="O527" s="29">
        <v>893</v>
      </c>
      <c r="P527" s="30">
        <f t="shared" si="8"/>
        <v>10923</v>
      </c>
      <c r="Q527" s="34" t="s">
        <v>330</v>
      </c>
      <c r="R527" s="20"/>
    </row>
    <row r="528" spans="1:18" ht="12.75">
      <c r="A528" s="26">
        <v>479278005</v>
      </c>
      <c r="B528" s="26">
        <v>479</v>
      </c>
      <c r="C528" s="27" t="s">
        <v>236</v>
      </c>
      <c r="D528" s="26">
        <v>278</v>
      </c>
      <c r="E528" s="27" t="s">
        <v>190</v>
      </c>
      <c r="F528" s="26">
        <v>5</v>
      </c>
      <c r="G528" s="27" t="s">
        <v>147</v>
      </c>
      <c r="H528" s="28">
        <v>6.7340067340067336</v>
      </c>
      <c r="I528" s="28">
        <v>3.1593865374025226E-2</v>
      </c>
      <c r="J528" s="28">
        <v>0</v>
      </c>
      <c r="K528" s="28">
        <v>3.2291364299978339E-3</v>
      </c>
      <c r="L528" s="29">
        <v>9797</v>
      </c>
      <c r="M528" s="29">
        <v>3832</v>
      </c>
      <c r="N528" s="29">
        <v>0</v>
      </c>
      <c r="O528" s="29">
        <v>893</v>
      </c>
      <c r="P528" s="30">
        <f t="shared" si="8"/>
        <v>13629</v>
      </c>
      <c r="Q528" s="34" t="s">
        <v>329</v>
      </c>
      <c r="R528" s="20"/>
    </row>
    <row r="529" spans="1:18" ht="12.75">
      <c r="A529" s="26">
        <v>479278024</v>
      </c>
      <c r="B529" s="26">
        <v>479</v>
      </c>
      <c r="C529" s="27" t="s">
        <v>236</v>
      </c>
      <c r="D529" s="26">
        <v>278</v>
      </c>
      <c r="E529" s="27" t="s">
        <v>190</v>
      </c>
      <c r="F529" s="26">
        <v>24</v>
      </c>
      <c r="G529" s="27" t="s">
        <v>33</v>
      </c>
      <c r="H529" s="28">
        <v>34.057239057239059</v>
      </c>
      <c r="I529" s="28">
        <v>0.15978597412913267</v>
      </c>
      <c r="J529" s="28">
        <v>0</v>
      </c>
      <c r="K529" s="28">
        <v>1.9272382076077246E-2</v>
      </c>
      <c r="L529" s="29">
        <v>9458</v>
      </c>
      <c r="M529" s="29">
        <v>2079</v>
      </c>
      <c r="N529" s="29">
        <v>0</v>
      </c>
      <c r="O529" s="29">
        <v>893</v>
      </c>
      <c r="P529" s="30">
        <f t="shared" si="8"/>
        <v>11537</v>
      </c>
      <c r="Q529" s="34" t="s">
        <v>329</v>
      </c>
      <c r="R529" s="20"/>
    </row>
    <row r="530" spans="1:18" ht="12.75">
      <c r="A530" s="26">
        <v>479278061</v>
      </c>
      <c r="B530" s="26">
        <v>479</v>
      </c>
      <c r="C530" s="27" t="s">
        <v>236</v>
      </c>
      <c r="D530" s="26">
        <v>278</v>
      </c>
      <c r="E530" s="27" t="s">
        <v>190</v>
      </c>
      <c r="F530" s="26">
        <v>61</v>
      </c>
      <c r="G530" s="27" t="s">
        <v>148</v>
      </c>
      <c r="H530" s="28">
        <v>26.680134680134682</v>
      </c>
      <c r="I530" s="28">
        <v>0.12517489461188797</v>
      </c>
      <c r="J530" s="28">
        <v>0</v>
      </c>
      <c r="K530" s="28">
        <v>2.7245319422031421E-2</v>
      </c>
      <c r="L530" s="29">
        <v>10061</v>
      </c>
      <c r="M530" s="29">
        <v>478</v>
      </c>
      <c r="N530" s="29">
        <v>0</v>
      </c>
      <c r="O530" s="29">
        <v>893</v>
      </c>
      <c r="P530" s="30">
        <f t="shared" si="8"/>
        <v>10539</v>
      </c>
      <c r="Q530" s="34" t="s">
        <v>329</v>
      </c>
      <c r="R530" s="20"/>
    </row>
    <row r="531" spans="1:18" ht="12.75">
      <c r="A531" s="26">
        <v>479278086</v>
      </c>
      <c r="B531" s="26">
        <v>479</v>
      </c>
      <c r="C531" s="27" t="s">
        <v>236</v>
      </c>
      <c r="D531" s="26">
        <v>278</v>
      </c>
      <c r="E531" s="27" t="s">
        <v>190</v>
      </c>
      <c r="F531" s="26">
        <v>86</v>
      </c>
      <c r="G531" s="27" t="s">
        <v>185</v>
      </c>
      <c r="H531" s="28">
        <v>13.865319865319865</v>
      </c>
      <c r="I531" s="28">
        <v>6.5051768805117954E-2</v>
      </c>
      <c r="J531" s="28">
        <v>0</v>
      </c>
      <c r="K531" s="28">
        <v>4.9053199432531655E-2</v>
      </c>
      <c r="L531" s="29">
        <v>10030</v>
      </c>
      <c r="M531" s="29">
        <v>1437</v>
      </c>
      <c r="N531" s="29">
        <v>0</v>
      </c>
      <c r="O531" s="29">
        <v>893</v>
      </c>
      <c r="P531" s="30">
        <f t="shared" si="8"/>
        <v>11467</v>
      </c>
      <c r="Q531" s="34" t="s">
        <v>329</v>
      </c>
      <c r="R531" s="20"/>
    </row>
    <row r="532" spans="1:18" ht="12.75">
      <c r="A532" s="26">
        <v>479278087</v>
      </c>
      <c r="B532" s="26">
        <v>479</v>
      </c>
      <c r="C532" s="27" t="s">
        <v>236</v>
      </c>
      <c r="D532" s="26">
        <v>278</v>
      </c>
      <c r="E532" s="27" t="s">
        <v>190</v>
      </c>
      <c r="F532" s="26">
        <v>87</v>
      </c>
      <c r="G532" s="27" t="s">
        <v>149</v>
      </c>
      <c r="H532" s="28">
        <v>1.6801346801346801</v>
      </c>
      <c r="I532" s="28">
        <v>7.8826694108192954E-3</v>
      </c>
      <c r="J532" s="28">
        <v>0</v>
      </c>
      <c r="K532" s="28">
        <v>2.6505303659894583E-3</v>
      </c>
      <c r="L532" s="29">
        <v>9585</v>
      </c>
      <c r="M532" s="29">
        <v>3547</v>
      </c>
      <c r="N532" s="29">
        <v>0</v>
      </c>
      <c r="O532" s="29">
        <v>893</v>
      </c>
      <c r="P532" s="30">
        <f t="shared" si="8"/>
        <v>13132</v>
      </c>
      <c r="Q532" s="34" t="s">
        <v>329</v>
      </c>
      <c r="R532" s="20"/>
    </row>
    <row r="533" spans="1:18" ht="12.75">
      <c r="A533" s="26">
        <v>479278111</v>
      </c>
      <c r="B533" s="26">
        <v>479</v>
      </c>
      <c r="C533" s="27" t="s">
        <v>236</v>
      </c>
      <c r="D533" s="26">
        <v>278</v>
      </c>
      <c r="E533" s="27" t="s">
        <v>190</v>
      </c>
      <c r="F533" s="26">
        <v>111</v>
      </c>
      <c r="G533" s="27" t="s">
        <v>237</v>
      </c>
      <c r="H533" s="28">
        <v>5.2188552188552189</v>
      </c>
      <c r="I533" s="28">
        <v>2.4485245664869554E-2</v>
      </c>
      <c r="J533" s="28">
        <v>0</v>
      </c>
      <c r="K533" s="28">
        <v>1.7933560204629148E-2</v>
      </c>
      <c r="L533" s="29">
        <v>12295</v>
      </c>
      <c r="M533" s="29">
        <v>2944</v>
      </c>
      <c r="N533" s="29">
        <v>0</v>
      </c>
      <c r="O533" s="29">
        <v>893</v>
      </c>
      <c r="P533" s="30">
        <f t="shared" si="8"/>
        <v>15239</v>
      </c>
      <c r="Q533" s="34" t="s">
        <v>329</v>
      </c>
      <c r="R533" s="20"/>
    </row>
    <row r="534" spans="1:18" ht="12.75">
      <c r="A534" s="26">
        <v>479278114</v>
      </c>
      <c r="B534" s="26">
        <v>479</v>
      </c>
      <c r="C534" s="27" t="s">
        <v>236</v>
      </c>
      <c r="D534" s="26">
        <v>278</v>
      </c>
      <c r="E534" s="27" t="s">
        <v>190</v>
      </c>
      <c r="F534" s="26">
        <v>114</v>
      </c>
      <c r="G534" s="27" t="s">
        <v>32</v>
      </c>
      <c r="H534" s="28">
        <v>8.9663299663299671</v>
      </c>
      <c r="I534" s="28">
        <v>4.2067231745514598E-2</v>
      </c>
      <c r="J534" s="28">
        <v>0</v>
      </c>
      <c r="K534" s="28">
        <v>3.9463608300436319E-2</v>
      </c>
      <c r="L534" s="29">
        <v>9159</v>
      </c>
      <c r="M534" s="29">
        <v>2307</v>
      </c>
      <c r="N534" s="29">
        <v>0</v>
      </c>
      <c r="O534" s="29">
        <v>893</v>
      </c>
      <c r="P534" s="30">
        <f t="shared" si="8"/>
        <v>11466</v>
      </c>
      <c r="Q534" s="34" t="s">
        <v>329</v>
      </c>
      <c r="R534" s="20"/>
    </row>
    <row r="535" spans="1:18" ht="12.75">
      <c r="A535" s="26">
        <v>479278117</v>
      </c>
      <c r="B535" s="26">
        <v>479</v>
      </c>
      <c r="C535" s="27" t="s">
        <v>236</v>
      </c>
      <c r="D535" s="26">
        <v>278</v>
      </c>
      <c r="E535" s="27" t="s">
        <v>190</v>
      </c>
      <c r="F535" s="26">
        <v>117</v>
      </c>
      <c r="G535" s="27" t="s">
        <v>35</v>
      </c>
      <c r="H535" s="28">
        <v>9.9966329966329965</v>
      </c>
      <c r="I535" s="28">
        <v>4.690109314774045E-2</v>
      </c>
      <c r="J535" s="28">
        <v>0</v>
      </c>
      <c r="K535" s="28">
        <v>6.905270769519388E-2</v>
      </c>
      <c r="L535" s="29">
        <v>10203</v>
      </c>
      <c r="M535" s="29">
        <v>3788</v>
      </c>
      <c r="N535" s="29">
        <v>0</v>
      </c>
      <c r="O535" s="29">
        <v>893</v>
      </c>
      <c r="P535" s="30">
        <f t="shared" si="8"/>
        <v>13991</v>
      </c>
      <c r="Q535" s="34" t="s">
        <v>329</v>
      </c>
      <c r="R535" s="20"/>
    </row>
    <row r="536" spans="1:18" ht="12.75">
      <c r="A536" s="26">
        <v>479278137</v>
      </c>
      <c r="B536" s="26">
        <v>479</v>
      </c>
      <c r="C536" s="27" t="s">
        <v>236</v>
      </c>
      <c r="D536" s="26">
        <v>278</v>
      </c>
      <c r="E536" s="27" t="s">
        <v>190</v>
      </c>
      <c r="F536" s="26">
        <v>137</v>
      </c>
      <c r="G536" s="27" t="s">
        <v>196</v>
      </c>
      <c r="H536" s="28">
        <v>19.407407407407408</v>
      </c>
      <c r="I536" s="28">
        <v>9.1053520007940716E-2</v>
      </c>
      <c r="J536" s="28">
        <v>0</v>
      </c>
      <c r="K536" s="28">
        <v>0.13277893899795287</v>
      </c>
      <c r="L536" s="29">
        <v>10985</v>
      </c>
      <c r="M536" s="29">
        <v>202</v>
      </c>
      <c r="N536" s="29">
        <v>0</v>
      </c>
      <c r="O536" s="29">
        <v>893</v>
      </c>
      <c r="P536" s="30">
        <f t="shared" si="8"/>
        <v>11187</v>
      </c>
      <c r="Q536" s="34" t="s">
        <v>329</v>
      </c>
      <c r="R536" s="20"/>
    </row>
    <row r="537" spans="1:18" ht="12.75">
      <c r="A537" s="26">
        <v>479278159</v>
      </c>
      <c r="B537" s="26">
        <v>479</v>
      </c>
      <c r="C537" s="27" t="s">
        <v>236</v>
      </c>
      <c r="D537" s="26">
        <v>278</v>
      </c>
      <c r="E537" s="27" t="s">
        <v>190</v>
      </c>
      <c r="F537" s="26">
        <v>159</v>
      </c>
      <c r="G537" s="27" t="s">
        <v>150</v>
      </c>
      <c r="H537" s="28">
        <v>2.9292929292929291</v>
      </c>
      <c r="I537" s="28">
        <v>1.3743331437700975E-2</v>
      </c>
      <c r="J537" s="28">
        <v>0</v>
      </c>
      <c r="K537" s="28">
        <v>2.4666086126632967E-3</v>
      </c>
      <c r="L537" s="29">
        <v>9724</v>
      </c>
      <c r="M537" s="29">
        <v>4615</v>
      </c>
      <c r="N537" s="29">
        <v>0</v>
      </c>
      <c r="O537" s="29">
        <v>893</v>
      </c>
      <c r="P537" s="30">
        <f t="shared" si="8"/>
        <v>14339</v>
      </c>
      <c r="Q537" s="34" t="s">
        <v>329</v>
      </c>
      <c r="R537" s="20"/>
    </row>
    <row r="538" spans="1:18" ht="12.75">
      <c r="A538" s="26">
        <v>479278161</v>
      </c>
      <c r="B538" s="26">
        <v>479</v>
      </c>
      <c r="C538" s="27" t="s">
        <v>236</v>
      </c>
      <c r="D538" s="26">
        <v>278</v>
      </c>
      <c r="E538" s="27" t="s">
        <v>190</v>
      </c>
      <c r="F538" s="26">
        <v>161</v>
      </c>
      <c r="G538" s="27" t="s">
        <v>151</v>
      </c>
      <c r="H538" s="28">
        <v>4.9966329966329965</v>
      </c>
      <c r="I538" s="28">
        <v>2.344264810752672E-2</v>
      </c>
      <c r="J538" s="28">
        <v>0</v>
      </c>
      <c r="K538" s="28">
        <v>9.1881198268489277E-3</v>
      </c>
      <c r="L538" s="29">
        <v>9015</v>
      </c>
      <c r="M538" s="29">
        <v>3391</v>
      </c>
      <c r="N538" s="29">
        <v>0</v>
      </c>
      <c r="O538" s="29">
        <v>893</v>
      </c>
      <c r="P538" s="30">
        <f t="shared" si="8"/>
        <v>12406</v>
      </c>
      <c r="Q538" s="34" t="s">
        <v>329</v>
      </c>
      <c r="R538" s="20"/>
    </row>
    <row r="539" spans="1:18" ht="12.75">
      <c r="A539" s="26">
        <v>479278191</v>
      </c>
      <c r="B539" s="26">
        <v>479</v>
      </c>
      <c r="C539" s="27" t="s">
        <v>236</v>
      </c>
      <c r="D539" s="26">
        <v>278</v>
      </c>
      <c r="E539" s="27" t="s">
        <v>190</v>
      </c>
      <c r="F539" s="26">
        <v>191</v>
      </c>
      <c r="G539" s="27" t="s">
        <v>238</v>
      </c>
      <c r="H539" s="28">
        <v>3.9090909090909092</v>
      </c>
      <c r="I539" s="28">
        <v>1.8340238849621646E-2</v>
      </c>
      <c r="J539" s="28">
        <v>0</v>
      </c>
      <c r="K539" s="28">
        <v>3.9395759528054299E-3</v>
      </c>
      <c r="L539" s="29">
        <v>10579</v>
      </c>
      <c r="M539" s="29">
        <v>3184</v>
      </c>
      <c r="N539" s="29">
        <v>0</v>
      </c>
      <c r="O539" s="29">
        <v>893</v>
      </c>
      <c r="P539" s="30">
        <f t="shared" si="8"/>
        <v>13763</v>
      </c>
      <c r="Q539" s="34" t="s">
        <v>329</v>
      </c>
      <c r="R539" s="20"/>
    </row>
    <row r="540" spans="1:18" ht="12.75">
      <c r="A540" s="26">
        <v>479278210</v>
      </c>
      <c r="B540" s="26">
        <v>479</v>
      </c>
      <c r="C540" s="27" t="s">
        <v>236</v>
      </c>
      <c r="D540" s="26">
        <v>278</v>
      </c>
      <c r="E540" s="27" t="s">
        <v>190</v>
      </c>
      <c r="F540" s="26">
        <v>210</v>
      </c>
      <c r="G540" s="27" t="s">
        <v>188</v>
      </c>
      <c r="H540" s="28">
        <v>36.579124579124581</v>
      </c>
      <c r="I540" s="28">
        <v>0.17161787671170517</v>
      </c>
      <c r="J540" s="28">
        <v>0</v>
      </c>
      <c r="K540" s="28">
        <v>5.8358728063176317E-2</v>
      </c>
      <c r="L540" s="29">
        <v>9679</v>
      </c>
      <c r="M540" s="29">
        <v>3108</v>
      </c>
      <c r="N540" s="29">
        <v>0</v>
      </c>
      <c r="O540" s="29">
        <v>893</v>
      </c>
      <c r="P540" s="30">
        <f t="shared" si="8"/>
        <v>12787</v>
      </c>
      <c r="Q540" s="34" t="s">
        <v>329</v>
      </c>
      <c r="R540" s="20"/>
    </row>
    <row r="541" spans="1:18" ht="12.75">
      <c r="A541" s="26">
        <v>479278227</v>
      </c>
      <c r="B541" s="26">
        <v>479</v>
      </c>
      <c r="C541" s="27" t="s">
        <v>236</v>
      </c>
      <c r="D541" s="26">
        <v>278</v>
      </c>
      <c r="E541" s="27" t="s">
        <v>190</v>
      </c>
      <c r="F541" s="26">
        <v>227</v>
      </c>
      <c r="G541" s="27" t="s">
        <v>239</v>
      </c>
      <c r="H541" s="28">
        <v>6.4107744107744109</v>
      </c>
      <c r="I541" s="28">
        <v>3.0077359836072015E-2</v>
      </c>
      <c r="J541" s="28">
        <v>0</v>
      </c>
      <c r="K541" s="28">
        <v>3.2474846973395612E-3</v>
      </c>
      <c r="L541" s="29">
        <v>9585</v>
      </c>
      <c r="M541" s="29">
        <v>1982</v>
      </c>
      <c r="N541" s="29">
        <v>0</v>
      </c>
      <c r="O541" s="29">
        <v>893</v>
      </c>
      <c r="P541" s="30">
        <f t="shared" si="8"/>
        <v>11567</v>
      </c>
      <c r="Q541" s="34" t="s">
        <v>329</v>
      </c>
      <c r="R541" s="20"/>
    </row>
    <row r="542" spans="1:18" ht="12.75">
      <c r="A542" s="26">
        <v>479278278</v>
      </c>
      <c r="B542" s="26">
        <v>479</v>
      </c>
      <c r="C542" s="27" t="s">
        <v>236</v>
      </c>
      <c r="D542" s="26">
        <v>278</v>
      </c>
      <c r="E542" s="27" t="s">
        <v>190</v>
      </c>
      <c r="F542" s="26">
        <v>278</v>
      </c>
      <c r="G542" s="27" t="s">
        <v>190</v>
      </c>
      <c r="H542" s="28">
        <v>43.020202020202021</v>
      </c>
      <c r="I542" s="28">
        <v>0.20183740894196039</v>
      </c>
      <c r="J542" s="28">
        <v>0</v>
      </c>
      <c r="K542" s="28">
        <v>4.3349488169131971E-2</v>
      </c>
      <c r="L542" s="29">
        <v>9270</v>
      </c>
      <c r="M542" s="29">
        <v>2988</v>
      </c>
      <c r="N542" s="29">
        <v>0</v>
      </c>
      <c r="O542" s="29">
        <v>893</v>
      </c>
      <c r="P542" s="30">
        <f t="shared" si="8"/>
        <v>12258</v>
      </c>
      <c r="Q542" s="34" t="s">
        <v>329</v>
      </c>
      <c r="R542" s="20"/>
    </row>
    <row r="543" spans="1:18" ht="12.75">
      <c r="A543" s="26">
        <v>479278281</v>
      </c>
      <c r="B543" s="26">
        <v>479</v>
      </c>
      <c r="C543" s="27" t="s">
        <v>236</v>
      </c>
      <c r="D543" s="26">
        <v>278</v>
      </c>
      <c r="E543" s="27" t="s">
        <v>190</v>
      </c>
      <c r="F543" s="26">
        <v>281</v>
      </c>
      <c r="G543" s="27" t="s">
        <v>146</v>
      </c>
      <c r="H543" s="28">
        <v>62.296296296296298</v>
      </c>
      <c r="I543" s="28">
        <v>0.2922748485751076</v>
      </c>
      <c r="J543" s="28">
        <v>0</v>
      </c>
      <c r="K543" s="28">
        <v>0.10673928911016882</v>
      </c>
      <c r="L543" s="29">
        <v>10850</v>
      </c>
      <c r="M543" s="29">
        <v>0</v>
      </c>
      <c r="N543" s="29">
        <v>0</v>
      </c>
      <c r="O543" s="29">
        <v>893</v>
      </c>
      <c r="P543" s="30">
        <f t="shared" si="8"/>
        <v>10850</v>
      </c>
      <c r="Q543" s="34" t="s">
        <v>329</v>
      </c>
      <c r="R543" s="20"/>
    </row>
    <row r="544" spans="1:18" ht="12.75">
      <c r="A544" s="26">
        <v>479278309</v>
      </c>
      <c r="B544" s="26">
        <v>479</v>
      </c>
      <c r="C544" s="27" t="s">
        <v>236</v>
      </c>
      <c r="D544" s="26">
        <v>278</v>
      </c>
      <c r="E544" s="27" t="s">
        <v>190</v>
      </c>
      <c r="F544" s="26">
        <v>309</v>
      </c>
      <c r="G544" s="27" t="s">
        <v>197</v>
      </c>
      <c r="H544" s="28">
        <v>5.9057239057239057</v>
      </c>
      <c r="I544" s="28">
        <v>2.7707819933020128E-2</v>
      </c>
      <c r="J544" s="28">
        <v>0</v>
      </c>
      <c r="K544" s="28">
        <v>4.2666134333430071E-3</v>
      </c>
      <c r="L544" s="29">
        <v>10798</v>
      </c>
      <c r="M544" s="29">
        <v>602</v>
      </c>
      <c r="N544" s="29">
        <v>0</v>
      </c>
      <c r="O544" s="29">
        <v>893</v>
      </c>
      <c r="P544" s="30">
        <f t="shared" si="8"/>
        <v>11400</v>
      </c>
      <c r="Q544" s="34" t="s">
        <v>329</v>
      </c>
      <c r="R544" s="20"/>
    </row>
    <row r="545" spans="1:18" ht="12.75">
      <c r="A545" s="26">
        <v>479278325</v>
      </c>
      <c r="B545" s="26">
        <v>479</v>
      </c>
      <c r="C545" s="27" t="s">
        <v>236</v>
      </c>
      <c r="D545" s="26">
        <v>278</v>
      </c>
      <c r="E545" s="27" t="s">
        <v>190</v>
      </c>
      <c r="F545" s="26">
        <v>325</v>
      </c>
      <c r="G545" s="27" t="s">
        <v>198</v>
      </c>
      <c r="H545" s="28">
        <v>6.1818181818181817</v>
      </c>
      <c r="I545" s="28">
        <v>2.9003168413355162E-2</v>
      </c>
      <c r="J545" s="28">
        <v>0</v>
      </c>
      <c r="K545" s="28">
        <v>2.4651611657778099E-3</v>
      </c>
      <c r="L545" s="29">
        <v>9227</v>
      </c>
      <c r="M545" s="29">
        <v>1342</v>
      </c>
      <c r="N545" s="29">
        <v>0</v>
      </c>
      <c r="O545" s="29">
        <v>893</v>
      </c>
      <c r="P545" s="30">
        <f t="shared" si="8"/>
        <v>10569</v>
      </c>
      <c r="Q545" s="34" t="s">
        <v>329</v>
      </c>
      <c r="R545" s="20"/>
    </row>
    <row r="546" spans="1:18" ht="12.75">
      <c r="A546" s="26">
        <v>479278332</v>
      </c>
      <c r="B546" s="26">
        <v>479</v>
      </c>
      <c r="C546" s="27" t="s">
        <v>236</v>
      </c>
      <c r="D546" s="26">
        <v>278</v>
      </c>
      <c r="E546" s="27" t="s">
        <v>190</v>
      </c>
      <c r="F546" s="26">
        <v>332</v>
      </c>
      <c r="G546" s="27" t="s">
        <v>199</v>
      </c>
      <c r="H546" s="28">
        <v>6.5993265993265995</v>
      </c>
      <c r="I546" s="28">
        <v>3.0961988066544724E-2</v>
      </c>
      <c r="J546" s="28">
        <v>0</v>
      </c>
      <c r="K546" s="28">
        <v>1.3737396857106249E-2</v>
      </c>
      <c r="L546" s="29">
        <v>11083</v>
      </c>
      <c r="M546" s="29">
        <v>1090</v>
      </c>
      <c r="N546" s="29">
        <v>0</v>
      </c>
      <c r="O546" s="29">
        <v>893</v>
      </c>
      <c r="P546" s="30">
        <f t="shared" si="8"/>
        <v>12173</v>
      </c>
      <c r="Q546" s="34" t="s">
        <v>329</v>
      </c>
      <c r="R546" s="20"/>
    </row>
    <row r="547" spans="1:18" ht="12.75">
      <c r="A547" s="26">
        <v>479278605</v>
      </c>
      <c r="B547" s="26">
        <v>479</v>
      </c>
      <c r="C547" s="27" t="s">
        <v>236</v>
      </c>
      <c r="D547" s="26">
        <v>278</v>
      </c>
      <c r="E547" s="27" t="s">
        <v>190</v>
      </c>
      <c r="F547" s="26">
        <v>605</v>
      </c>
      <c r="G547" s="27" t="s">
        <v>193</v>
      </c>
      <c r="H547" s="28">
        <v>55.387205387205384</v>
      </c>
      <c r="I547" s="28">
        <v>0.2598595427013578</v>
      </c>
      <c r="J547" s="28">
        <v>0</v>
      </c>
      <c r="K547" s="28">
        <v>5.4830011357387944E-2</v>
      </c>
      <c r="L547" s="29">
        <v>9380</v>
      </c>
      <c r="M547" s="29">
        <v>7231</v>
      </c>
      <c r="N547" s="29">
        <v>0</v>
      </c>
      <c r="O547" s="29">
        <v>893</v>
      </c>
      <c r="P547" s="30">
        <f t="shared" si="8"/>
        <v>16611</v>
      </c>
      <c r="Q547" s="34" t="s">
        <v>329</v>
      </c>
      <c r="R547" s="20"/>
    </row>
    <row r="548" spans="1:18" ht="12.75">
      <c r="A548" s="26">
        <v>479278615</v>
      </c>
      <c r="B548" s="26">
        <v>479</v>
      </c>
      <c r="C548" s="27" t="s">
        <v>236</v>
      </c>
      <c r="D548" s="26">
        <v>278</v>
      </c>
      <c r="E548" s="27" t="s">
        <v>190</v>
      </c>
      <c r="F548" s="26">
        <v>615</v>
      </c>
      <c r="G548" s="27" t="s">
        <v>229</v>
      </c>
      <c r="H548" s="28">
        <v>1</v>
      </c>
      <c r="I548" s="28">
        <v>4.6916890080427468E-3</v>
      </c>
      <c r="J548" s="28">
        <v>0</v>
      </c>
      <c r="K548" s="28">
        <v>1.4402535199297365E-3</v>
      </c>
      <c r="L548" s="29">
        <v>9585</v>
      </c>
      <c r="M548" s="29">
        <v>1345</v>
      </c>
      <c r="N548" s="29">
        <v>0</v>
      </c>
      <c r="O548" s="29">
        <v>893</v>
      </c>
      <c r="P548" s="30">
        <f t="shared" si="8"/>
        <v>10930</v>
      </c>
      <c r="Q548" s="34" t="s">
        <v>329</v>
      </c>
      <c r="R548" s="20"/>
    </row>
    <row r="549" spans="1:18" ht="12.75">
      <c r="A549" s="26">
        <v>479278670</v>
      </c>
      <c r="B549" s="26">
        <v>479</v>
      </c>
      <c r="C549" s="27" t="s">
        <v>236</v>
      </c>
      <c r="D549" s="26">
        <v>278</v>
      </c>
      <c r="E549" s="27" t="s">
        <v>190</v>
      </c>
      <c r="F549" s="26">
        <v>670</v>
      </c>
      <c r="G549" s="27" t="s">
        <v>37</v>
      </c>
      <c r="H549" s="28">
        <v>15</v>
      </c>
      <c r="I549" s="28">
        <v>7.0375335120641203E-2</v>
      </c>
      <c r="J549" s="28">
        <v>0</v>
      </c>
      <c r="K549" s="28">
        <v>6.3975225584856146E-2</v>
      </c>
      <c r="L549" s="29">
        <v>9647</v>
      </c>
      <c r="M549" s="29">
        <v>7351</v>
      </c>
      <c r="N549" s="29">
        <v>0</v>
      </c>
      <c r="O549" s="29">
        <v>893</v>
      </c>
      <c r="P549" s="30">
        <f t="shared" si="8"/>
        <v>16998</v>
      </c>
      <c r="Q549" s="34" t="s">
        <v>329</v>
      </c>
      <c r="R549" s="20"/>
    </row>
    <row r="550" spans="1:18" ht="12.75">
      <c r="A550" s="26">
        <v>479278672</v>
      </c>
      <c r="B550" s="26">
        <v>479</v>
      </c>
      <c r="C550" s="27" t="s">
        <v>236</v>
      </c>
      <c r="D550" s="26">
        <v>278</v>
      </c>
      <c r="E550" s="27" t="s">
        <v>190</v>
      </c>
      <c r="F550" s="26">
        <v>672</v>
      </c>
      <c r="G550" s="27" t="s">
        <v>53</v>
      </c>
      <c r="H550" s="28">
        <v>5</v>
      </c>
      <c r="I550" s="28">
        <v>2.3458445040213733E-2</v>
      </c>
      <c r="J550" s="28">
        <v>0</v>
      </c>
      <c r="K550" s="28">
        <v>5.2987740518977587E-3</v>
      </c>
      <c r="L550" s="29">
        <v>8730</v>
      </c>
      <c r="M550" s="29">
        <v>3186</v>
      </c>
      <c r="N550" s="29">
        <v>0</v>
      </c>
      <c r="O550" s="29">
        <v>893</v>
      </c>
      <c r="P550" s="30">
        <f t="shared" si="8"/>
        <v>11916</v>
      </c>
      <c r="Q550" s="34" t="s">
        <v>329</v>
      </c>
      <c r="R550" s="20"/>
    </row>
    <row r="551" spans="1:18" ht="12.75">
      <c r="A551" s="26">
        <v>479278674</v>
      </c>
      <c r="B551" s="26">
        <v>479</v>
      </c>
      <c r="C551" s="27" t="s">
        <v>236</v>
      </c>
      <c r="D551" s="26">
        <v>278</v>
      </c>
      <c r="E551" s="27" t="s">
        <v>190</v>
      </c>
      <c r="F551" s="26">
        <v>674</v>
      </c>
      <c r="G551" s="27" t="s">
        <v>38</v>
      </c>
      <c r="H551" s="28">
        <v>3</v>
      </c>
      <c r="I551" s="28">
        <v>1.4075067024128241E-2</v>
      </c>
      <c r="J551" s="28">
        <v>0</v>
      </c>
      <c r="K551" s="28">
        <v>5.6643268292869156E-2</v>
      </c>
      <c r="L551" s="29">
        <v>10197</v>
      </c>
      <c r="M551" s="29">
        <v>4359</v>
      </c>
      <c r="N551" s="29">
        <v>0</v>
      </c>
      <c r="O551" s="29">
        <v>893</v>
      </c>
      <c r="P551" s="30">
        <f t="shared" si="8"/>
        <v>14556</v>
      </c>
      <c r="Q551" s="34" t="s">
        <v>329</v>
      </c>
      <c r="R551" s="20"/>
    </row>
    <row r="552" spans="1:18" ht="12.75">
      <c r="A552" s="26">
        <v>479278680</v>
      </c>
      <c r="B552" s="26">
        <v>479</v>
      </c>
      <c r="C552" s="27" t="s">
        <v>236</v>
      </c>
      <c r="D552" s="26">
        <v>278</v>
      </c>
      <c r="E552" s="27" t="s">
        <v>190</v>
      </c>
      <c r="F552" s="26">
        <v>680</v>
      </c>
      <c r="G552" s="27" t="s">
        <v>152</v>
      </c>
      <c r="H552" s="28">
        <v>2.3131313131313131</v>
      </c>
      <c r="I552" s="28">
        <v>1.0852492755977668E-2</v>
      </c>
      <c r="J552" s="28">
        <v>0</v>
      </c>
      <c r="K552" s="28">
        <v>1.1060781238116844E-3</v>
      </c>
      <c r="L552" s="29">
        <v>9094</v>
      </c>
      <c r="M552" s="29">
        <v>3104</v>
      </c>
      <c r="N552" s="29">
        <v>0</v>
      </c>
      <c r="O552" s="29">
        <v>893</v>
      </c>
      <c r="P552" s="30">
        <f t="shared" si="8"/>
        <v>12198</v>
      </c>
      <c r="Q552" s="34" t="s">
        <v>329</v>
      </c>
      <c r="R552" s="20"/>
    </row>
    <row r="553" spans="1:18" ht="12.75">
      <c r="A553" s="26">
        <v>479278683</v>
      </c>
      <c r="B553" s="26">
        <v>479</v>
      </c>
      <c r="C553" s="27" t="s">
        <v>236</v>
      </c>
      <c r="D553" s="26">
        <v>278</v>
      </c>
      <c r="E553" s="27" t="s">
        <v>190</v>
      </c>
      <c r="F553" s="26">
        <v>683</v>
      </c>
      <c r="G553" s="27" t="s">
        <v>39</v>
      </c>
      <c r="H553" s="28">
        <v>8.0572390572390571</v>
      </c>
      <c r="I553" s="28">
        <v>3.7802059920021183E-2</v>
      </c>
      <c r="J553" s="28">
        <v>0</v>
      </c>
      <c r="K553" s="28">
        <v>2.3670657705498161E-2</v>
      </c>
      <c r="L553" s="29">
        <v>9967</v>
      </c>
      <c r="M553" s="29">
        <v>6022</v>
      </c>
      <c r="N553" s="29">
        <v>0</v>
      </c>
      <c r="O553" s="29">
        <v>893</v>
      </c>
      <c r="P553" s="30">
        <f t="shared" si="8"/>
        <v>15989</v>
      </c>
      <c r="Q553" s="34" t="s">
        <v>329</v>
      </c>
      <c r="R553" s="20"/>
    </row>
    <row r="554" spans="1:18" ht="12.75">
      <c r="A554" s="26">
        <v>479278717</v>
      </c>
      <c r="B554" s="26">
        <v>479</v>
      </c>
      <c r="C554" s="27" t="s">
        <v>236</v>
      </c>
      <c r="D554" s="26">
        <v>278</v>
      </c>
      <c r="E554" s="27" t="s">
        <v>190</v>
      </c>
      <c r="F554" s="26">
        <v>717</v>
      </c>
      <c r="G554" s="27" t="s">
        <v>40</v>
      </c>
      <c r="H554" s="28">
        <v>2</v>
      </c>
      <c r="I554" s="28">
        <v>9.3833780160854936E-3</v>
      </c>
      <c r="J554" s="28">
        <v>0</v>
      </c>
      <c r="K554" s="28">
        <v>5.0333454878800997E-2</v>
      </c>
      <c r="L554" s="29">
        <v>13150</v>
      </c>
      <c r="M554" s="29">
        <v>7095</v>
      </c>
      <c r="N554" s="29">
        <v>0</v>
      </c>
      <c r="O554" s="29">
        <v>893</v>
      </c>
      <c r="P554" s="30">
        <f t="shared" si="8"/>
        <v>20245</v>
      </c>
      <c r="Q554" s="34" t="s">
        <v>329</v>
      </c>
      <c r="R554" s="20"/>
    </row>
    <row r="555" spans="1:18" ht="12.75">
      <c r="A555" s="26">
        <v>479278755</v>
      </c>
      <c r="B555" s="26">
        <v>479</v>
      </c>
      <c r="C555" s="27" t="s">
        <v>236</v>
      </c>
      <c r="D555" s="26">
        <v>278</v>
      </c>
      <c r="E555" s="27" t="s">
        <v>190</v>
      </c>
      <c r="F555" s="26">
        <v>755</v>
      </c>
      <c r="G555" s="27" t="s">
        <v>42</v>
      </c>
      <c r="H555" s="28">
        <v>2</v>
      </c>
      <c r="I555" s="28">
        <v>9.3833780160854936E-3</v>
      </c>
      <c r="J555" s="28">
        <v>0</v>
      </c>
      <c r="K555" s="28">
        <v>1.7591547688510414E-2</v>
      </c>
      <c r="L555" s="29">
        <v>8730</v>
      </c>
      <c r="M555" s="29">
        <v>3349</v>
      </c>
      <c r="N555" s="29">
        <v>0</v>
      </c>
      <c r="O555" s="29">
        <v>893</v>
      </c>
      <c r="P555" s="30">
        <f t="shared" si="8"/>
        <v>12079</v>
      </c>
      <c r="Q555" s="34" t="s">
        <v>329</v>
      </c>
      <c r="R555" s="20"/>
    </row>
    <row r="556" spans="1:18" ht="12.75">
      <c r="A556" s="26">
        <v>479278766</v>
      </c>
      <c r="B556" s="26">
        <v>479</v>
      </c>
      <c r="C556" s="27" t="s">
        <v>236</v>
      </c>
      <c r="D556" s="26">
        <v>278</v>
      </c>
      <c r="E556" s="27" t="s">
        <v>190</v>
      </c>
      <c r="F556" s="26">
        <v>766</v>
      </c>
      <c r="G556" s="27" t="s">
        <v>240</v>
      </c>
      <c r="H556" s="28">
        <v>2.6936026936026938</v>
      </c>
      <c r="I556" s="28">
        <v>1.2637546149610091E-2</v>
      </c>
      <c r="J556" s="28">
        <v>0</v>
      </c>
      <c r="K556" s="28">
        <v>3.2733822464492434E-3</v>
      </c>
      <c r="L556" s="29">
        <v>10367</v>
      </c>
      <c r="M556" s="29">
        <v>3176</v>
      </c>
      <c r="N556" s="29">
        <v>0</v>
      </c>
      <c r="O556" s="29">
        <v>893</v>
      </c>
      <c r="P556" s="30">
        <f t="shared" si="8"/>
        <v>13543</v>
      </c>
      <c r="Q556" s="34" t="s">
        <v>329</v>
      </c>
      <c r="R556" s="20"/>
    </row>
    <row r="557" spans="1:18" ht="12.75">
      <c r="A557" s="26">
        <v>481035035</v>
      </c>
      <c r="B557" s="26">
        <v>481</v>
      </c>
      <c r="C557" s="27" t="s">
        <v>241</v>
      </c>
      <c r="D557" s="26">
        <v>35</v>
      </c>
      <c r="E557" s="27" t="s">
        <v>11</v>
      </c>
      <c r="F557" s="26">
        <v>35</v>
      </c>
      <c r="G557" s="27" t="s">
        <v>11</v>
      </c>
      <c r="H557" s="28">
        <v>892.71387407799614</v>
      </c>
      <c r="I557" s="28">
        <v>3.0276672648247356</v>
      </c>
      <c r="J557" s="28">
        <v>0</v>
      </c>
      <c r="K557" s="28">
        <v>0.1368268691122993</v>
      </c>
      <c r="L557" s="29">
        <v>11220</v>
      </c>
      <c r="M557" s="29">
        <v>3316</v>
      </c>
      <c r="N557" s="29">
        <v>0</v>
      </c>
      <c r="O557" s="29">
        <v>893</v>
      </c>
      <c r="P557" s="30">
        <f t="shared" si="8"/>
        <v>14536</v>
      </c>
      <c r="Q557" s="34" t="s">
        <v>329</v>
      </c>
      <c r="R557" s="20"/>
    </row>
    <row r="558" spans="1:18" ht="12.75">
      <c r="A558" s="26">
        <v>481035040</v>
      </c>
      <c r="B558" s="26">
        <v>481</v>
      </c>
      <c r="C558" s="27" t="s">
        <v>241</v>
      </c>
      <c r="D558" s="26">
        <v>35</v>
      </c>
      <c r="E558" s="27" t="s">
        <v>11</v>
      </c>
      <c r="F558" s="26">
        <v>40</v>
      </c>
      <c r="G558" s="27" t="s">
        <v>88</v>
      </c>
      <c r="H558" s="28">
        <v>1</v>
      </c>
      <c r="I558" s="28">
        <v>3.3915315452576677E-3</v>
      </c>
      <c r="J558" s="28">
        <v>0</v>
      </c>
      <c r="K558" s="28">
        <v>3.6870714404844515E-3</v>
      </c>
      <c r="L558" s="29">
        <v>13216</v>
      </c>
      <c r="M558" s="29">
        <v>3400</v>
      </c>
      <c r="N558" s="29">
        <v>0</v>
      </c>
      <c r="O558" s="29">
        <v>893</v>
      </c>
      <c r="P558" s="30">
        <f t="shared" si="8"/>
        <v>16616</v>
      </c>
      <c r="Q558" s="34" t="s">
        <v>329</v>
      </c>
      <c r="R558" s="20"/>
    </row>
    <row r="559" spans="1:18" ht="12.75">
      <c r="A559" s="26">
        <v>481035044</v>
      </c>
      <c r="B559" s="26">
        <v>481</v>
      </c>
      <c r="C559" s="27" t="s">
        <v>241</v>
      </c>
      <c r="D559" s="26">
        <v>35</v>
      </c>
      <c r="E559" s="27" t="s">
        <v>11</v>
      </c>
      <c r="F559" s="26">
        <v>44</v>
      </c>
      <c r="G559" s="27" t="s">
        <v>12</v>
      </c>
      <c r="H559" s="28">
        <v>8.8718861209964412</v>
      </c>
      <c r="I559" s="28">
        <v>3.008928164529312E-2</v>
      </c>
      <c r="J559" s="28">
        <v>0</v>
      </c>
      <c r="K559" s="28">
        <v>3.508299626124857E-2</v>
      </c>
      <c r="L559" s="29">
        <v>9878</v>
      </c>
      <c r="M559" s="29">
        <v>651</v>
      </c>
      <c r="N559" s="29">
        <v>0</v>
      </c>
      <c r="O559" s="29">
        <v>893</v>
      </c>
      <c r="P559" s="30">
        <f t="shared" si="8"/>
        <v>10529</v>
      </c>
      <c r="Q559" s="34" t="s">
        <v>329</v>
      </c>
      <c r="R559" s="20"/>
    </row>
    <row r="560" spans="1:18" ht="12.75">
      <c r="A560" s="26">
        <v>481035046</v>
      </c>
      <c r="B560" s="26">
        <v>481</v>
      </c>
      <c r="C560" s="27" t="s">
        <v>241</v>
      </c>
      <c r="D560" s="26">
        <v>35</v>
      </c>
      <c r="E560" s="27" t="s">
        <v>11</v>
      </c>
      <c r="F560" s="26">
        <v>46</v>
      </c>
      <c r="G560" s="27" t="s">
        <v>89</v>
      </c>
      <c r="H560" s="28">
        <v>1</v>
      </c>
      <c r="I560" s="28">
        <v>3.3915315452576677E-3</v>
      </c>
      <c r="J560" s="28">
        <v>0</v>
      </c>
      <c r="K560" s="28">
        <v>9.3373233871571926E-4</v>
      </c>
      <c r="L560" s="29">
        <v>9785.292625086644</v>
      </c>
      <c r="M560" s="29">
        <v>7176</v>
      </c>
      <c r="N560" s="29">
        <v>0</v>
      </c>
      <c r="O560" s="29">
        <v>893</v>
      </c>
      <c r="P560" s="30">
        <f t="shared" si="8"/>
        <v>16961.292625086644</v>
      </c>
      <c r="Q560" s="34" t="s">
        <v>327</v>
      </c>
      <c r="R560" s="20"/>
    </row>
    <row r="561" spans="1:18" ht="12.75">
      <c r="A561" s="26">
        <v>481035050</v>
      </c>
      <c r="B561" s="26">
        <v>481</v>
      </c>
      <c r="C561" s="27" t="s">
        <v>241</v>
      </c>
      <c r="D561" s="26">
        <v>35</v>
      </c>
      <c r="E561" s="27" t="s">
        <v>11</v>
      </c>
      <c r="F561" s="26">
        <v>50</v>
      </c>
      <c r="G561" s="27" t="s">
        <v>90</v>
      </c>
      <c r="H561" s="28">
        <v>1</v>
      </c>
      <c r="I561" s="28">
        <v>3.3915315452576677E-3</v>
      </c>
      <c r="J561" s="28">
        <v>0</v>
      </c>
      <c r="K561" s="28">
        <v>2.3219602941191215E-3</v>
      </c>
      <c r="L561" s="29">
        <v>9851.2131995215896</v>
      </c>
      <c r="M561" s="29">
        <v>4190</v>
      </c>
      <c r="N561" s="29">
        <v>0</v>
      </c>
      <c r="O561" s="29">
        <v>893</v>
      </c>
      <c r="P561" s="30">
        <f t="shared" si="8"/>
        <v>14041.21319952159</v>
      </c>
      <c r="Q561" s="34" t="s">
        <v>327</v>
      </c>
      <c r="R561" s="20"/>
    </row>
    <row r="562" spans="1:18" ht="12.75">
      <c r="A562" s="26">
        <v>481035073</v>
      </c>
      <c r="B562" s="26">
        <v>481</v>
      </c>
      <c r="C562" s="27" t="s">
        <v>241</v>
      </c>
      <c r="D562" s="26">
        <v>35</v>
      </c>
      <c r="E562" s="27" t="s">
        <v>11</v>
      </c>
      <c r="F562" s="26">
        <v>73</v>
      </c>
      <c r="G562" s="27" t="s">
        <v>23</v>
      </c>
      <c r="H562" s="28">
        <v>2</v>
      </c>
      <c r="I562" s="28">
        <v>6.7830630905153354E-3</v>
      </c>
      <c r="J562" s="28">
        <v>0</v>
      </c>
      <c r="K562" s="28">
        <v>4.6915930485589789E-3</v>
      </c>
      <c r="L562" s="29">
        <v>6327</v>
      </c>
      <c r="M562" s="29">
        <v>4476</v>
      </c>
      <c r="N562" s="29">
        <v>0</v>
      </c>
      <c r="O562" s="29">
        <v>893</v>
      </c>
      <c r="P562" s="30">
        <f t="shared" si="8"/>
        <v>10803</v>
      </c>
      <c r="Q562" s="34" t="s">
        <v>329</v>
      </c>
      <c r="R562" s="20"/>
    </row>
    <row r="563" spans="1:18" ht="12.75">
      <c r="A563" s="26">
        <v>481035131</v>
      </c>
      <c r="B563" s="26">
        <v>481</v>
      </c>
      <c r="C563" s="27" t="s">
        <v>241</v>
      </c>
      <c r="D563" s="26">
        <v>35</v>
      </c>
      <c r="E563" s="27" t="s">
        <v>11</v>
      </c>
      <c r="F563" s="26">
        <v>131</v>
      </c>
      <c r="G563" s="27" t="s">
        <v>273</v>
      </c>
      <c r="H563" s="28">
        <v>1</v>
      </c>
      <c r="I563" s="28">
        <v>3.3915315452576677E-3</v>
      </c>
      <c r="J563" s="28">
        <v>0</v>
      </c>
      <c r="K563" s="28">
        <v>1.7703820084124982E-3</v>
      </c>
      <c r="L563" s="29">
        <v>9309.7617711634302</v>
      </c>
      <c r="M563" s="29">
        <v>2112</v>
      </c>
      <c r="N563" s="29">
        <v>0</v>
      </c>
      <c r="O563" s="29">
        <v>893</v>
      </c>
      <c r="P563" s="30">
        <f t="shared" si="8"/>
        <v>11421.76177116343</v>
      </c>
      <c r="Q563" s="34" t="s">
        <v>327</v>
      </c>
      <c r="R563" s="20"/>
    </row>
    <row r="564" spans="1:18" ht="12.75">
      <c r="A564" s="26">
        <v>481035160</v>
      </c>
      <c r="B564" s="26">
        <v>481</v>
      </c>
      <c r="C564" s="27" t="s">
        <v>241</v>
      </c>
      <c r="D564" s="26">
        <v>35</v>
      </c>
      <c r="E564" s="27" t="s">
        <v>11</v>
      </c>
      <c r="F564" s="26">
        <v>160</v>
      </c>
      <c r="G564" s="27" t="s">
        <v>134</v>
      </c>
      <c r="H564" s="28">
        <v>1</v>
      </c>
      <c r="I564" s="28">
        <v>3.3915315452576677E-3</v>
      </c>
      <c r="J564" s="28">
        <v>0</v>
      </c>
      <c r="K564" s="28">
        <v>9.6515544138842724E-2</v>
      </c>
      <c r="L564" s="29">
        <v>13169</v>
      </c>
      <c r="M564" s="29">
        <v>531</v>
      </c>
      <c r="N564" s="29">
        <v>0</v>
      </c>
      <c r="O564" s="29">
        <v>893</v>
      </c>
      <c r="P564" s="30">
        <f t="shared" si="8"/>
        <v>13700</v>
      </c>
      <c r="Q564" s="34" t="s">
        <v>329</v>
      </c>
      <c r="R564" s="20"/>
    </row>
    <row r="565" spans="1:18" ht="12.75">
      <c r="A565" s="26">
        <v>481035165</v>
      </c>
      <c r="B565" s="26">
        <v>481</v>
      </c>
      <c r="C565" s="27" t="s">
        <v>241</v>
      </c>
      <c r="D565" s="26">
        <v>35</v>
      </c>
      <c r="E565" s="27" t="s">
        <v>11</v>
      </c>
      <c r="F565" s="26">
        <v>165</v>
      </c>
      <c r="G565" s="27" t="s">
        <v>17</v>
      </c>
      <c r="H565" s="28">
        <v>1</v>
      </c>
      <c r="I565" s="28">
        <v>3.3915315452576677E-3</v>
      </c>
      <c r="J565" s="28">
        <v>0</v>
      </c>
      <c r="K565" s="28">
        <v>0.110669012758344</v>
      </c>
      <c r="L565" s="29">
        <v>11353.047225523476</v>
      </c>
      <c r="M565" s="29">
        <v>628</v>
      </c>
      <c r="N565" s="29">
        <v>0</v>
      </c>
      <c r="O565" s="29">
        <v>893</v>
      </c>
      <c r="P565" s="30">
        <f t="shared" si="8"/>
        <v>11981.047225523476</v>
      </c>
      <c r="Q565" s="34" t="s">
        <v>327</v>
      </c>
      <c r="R565" s="20"/>
    </row>
    <row r="566" spans="1:18" ht="12.75">
      <c r="A566" s="26">
        <v>481035189</v>
      </c>
      <c r="B566" s="26">
        <v>481</v>
      </c>
      <c r="C566" s="27" t="s">
        <v>241</v>
      </c>
      <c r="D566" s="26">
        <v>35</v>
      </c>
      <c r="E566" s="27" t="s">
        <v>11</v>
      </c>
      <c r="F566" s="26">
        <v>189</v>
      </c>
      <c r="G566" s="27" t="s">
        <v>24</v>
      </c>
      <c r="H566" s="28">
        <v>1</v>
      </c>
      <c r="I566" s="28">
        <v>3.3915315452576677E-3</v>
      </c>
      <c r="J566" s="28">
        <v>0</v>
      </c>
      <c r="K566" s="28">
        <v>2.2436148952075939E-3</v>
      </c>
      <c r="L566" s="29">
        <v>9506.7810299106459</v>
      </c>
      <c r="M566" s="29">
        <v>3501</v>
      </c>
      <c r="N566" s="29">
        <v>0</v>
      </c>
      <c r="O566" s="29">
        <v>893</v>
      </c>
      <c r="P566" s="30">
        <f t="shared" si="8"/>
        <v>13007.781029910646</v>
      </c>
      <c r="Q566" s="34" t="s">
        <v>327</v>
      </c>
      <c r="R566" s="20"/>
    </row>
    <row r="567" spans="1:18" ht="12.75">
      <c r="A567" s="26">
        <v>481035212</v>
      </c>
      <c r="B567" s="26">
        <v>481</v>
      </c>
      <c r="C567" s="27" t="s">
        <v>241</v>
      </c>
      <c r="D567" s="26">
        <v>35</v>
      </c>
      <c r="E567" s="27" t="s">
        <v>11</v>
      </c>
      <c r="F567" s="26">
        <v>212</v>
      </c>
      <c r="G567" s="27" t="s">
        <v>167</v>
      </c>
      <c r="H567" s="28">
        <v>1</v>
      </c>
      <c r="I567" s="28">
        <v>3.3915315452576677E-3</v>
      </c>
      <c r="J567" s="28">
        <v>0</v>
      </c>
      <c r="K567" s="28">
        <v>2.3431491717683755E-2</v>
      </c>
      <c r="L567" s="29">
        <v>9493.0546257110345</v>
      </c>
      <c r="M567" s="29">
        <v>1328</v>
      </c>
      <c r="N567" s="29">
        <v>0</v>
      </c>
      <c r="O567" s="29">
        <v>893</v>
      </c>
      <c r="P567" s="30">
        <f t="shared" si="8"/>
        <v>10821.054625711035</v>
      </c>
      <c r="Q567" s="34" t="s">
        <v>327</v>
      </c>
      <c r="R567" s="20"/>
    </row>
    <row r="568" spans="1:18" ht="12.75">
      <c r="A568" s="26">
        <v>481035220</v>
      </c>
      <c r="B568" s="26">
        <v>481</v>
      </c>
      <c r="C568" s="27" t="s">
        <v>241</v>
      </c>
      <c r="D568" s="26">
        <v>35</v>
      </c>
      <c r="E568" s="27" t="s">
        <v>11</v>
      </c>
      <c r="F568" s="26">
        <v>220</v>
      </c>
      <c r="G568" s="27" t="s">
        <v>26</v>
      </c>
      <c r="H568" s="28">
        <v>4</v>
      </c>
      <c r="I568" s="28">
        <v>1.3566126181030671E-2</v>
      </c>
      <c r="J568" s="28">
        <v>0</v>
      </c>
      <c r="K568" s="28">
        <v>9.6584491615976133E-3</v>
      </c>
      <c r="L568" s="29">
        <v>8788</v>
      </c>
      <c r="M568" s="29">
        <v>3128</v>
      </c>
      <c r="N568" s="29">
        <v>0</v>
      </c>
      <c r="O568" s="29">
        <v>893</v>
      </c>
      <c r="P568" s="30">
        <f t="shared" si="8"/>
        <v>11916</v>
      </c>
      <c r="Q568" s="34" t="s">
        <v>329</v>
      </c>
      <c r="R568" s="20"/>
    </row>
    <row r="569" spans="1:18" ht="12.75">
      <c r="A569" s="26">
        <v>481035243</v>
      </c>
      <c r="B569" s="26">
        <v>481</v>
      </c>
      <c r="C569" s="27" t="s">
        <v>241</v>
      </c>
      <c r="D569" s="26">
        <v>35</v>
      </c>
      <c r="E569" s="27" t="s">
        <v>11</v>
      </c>
      <c r="F569" s="26">
        <v>243</v>
      </c>
      <c r="G569" s="27" t="s">
        <v>80</v>
      </c>
      <c r="H569" s="28">
        <v>3.368690662365009</v>
      </c>
      <c r="I569" s="28">
        <v>1.1425020647625874E-2</v>
      </c>
      <c r="J569" s="28">
        <v>0</v>
      </c>
      <c r="K569" s="28">
        <v>4.8315924867094817E-3</v>
      </c>
      <c r="L569" s="29">
        <v>13216</v>
      </c>
      <c r="M569" s="29">
        <v>3220</v>
      </c>
      <c r="N569" s="29">
        <v>0</v>
      </c>
      <c r="O569" s="29">
        <v>893</v>
      </c>
      <c r="P569" s="30">
        <f t="shared" si="8"/>
        <v>16436</v>
      </c>
      <c r="Q569" s="34" t="s">
        <v>329</v>
      </c>
      <c r="R569" s="20"/>
    </row>
    <row r="570" spans="1:18" ht="12.75">
      <c r="A570" s="26">
        <v>481035244</v>
      </c>
      <c r="B570" s="26">
        <v>481</v>
      </c>
      <c r="C570" s="27" t="s">
        <v>241</v>
      </c>
      <c r="D570" s="26">
        <v>35</v>
      </c>
      <c r="E570" s="27" t="s">
        <v>11</v>
      </c>
      <c r="F570" s="26">
        <v>244</v>
      </c>
      <c r="G570" s="27" t="s">
        <v>27</v>
      </c>
      <c r="H570" s="28">
        <v>19.631715696536098</v>
      </c>
      <c r="I570" s="28">
        <v>6.6581583072332279E-2</v>
      </c>
      <c r="J570" s="28">
        <v>0</v>
      </c>
      <c r="K570" s="28">
        <v>8.3212977578071862E-2</v>
      </c>
      <c r="L570" s="29">
        <v>10450</v>
      </c>
      <c r="M570" s="29">
        <v>3569</v>
      </c>
      <c r="N570" s="29">
        <v>0</v>
      </c>
      <c r="O570" s="29">
        <v>893</v>
      </c>
      <c r="P570" s="30">
        <f t="shared" si="8"/>
        <v>14019</v>
      </c>
      <c r="Q570" s="34" t="s">
        <v>331</v>
      </c>
      <c r="R570" s="20"/>
    </row>
    <row r="571" spans="1:18" ht="12.75">
      <c r="A571" s="26">
        <v>481035248</v>
      </c>
      <c r="B571" s="26">
        <v>481</v>
      </c>
      <c r="C571" s="27" t="s">
        <v>241</v>
      </c>
      <c r="D571" s="26">
        <v>35</v>
      </c>
      <c r="E571" s="27" t="s">
        <v>11</v>
      </c>
      <c r="F571" s="26">
        <v>248</v>
      </c>
      <c r="G571" s="27" t="s">
        <v>18</v>
      </c>
      <c r="H571" s="28">
        <v>2</v>
      </c>
      <c r="I571" s="28">
        <v>6.7830630905153354E-3</v>
      </c>
      <c r="J571" s="28">
        <v>0</v>
      </c>
      <c r="K571" s="28">
        <v>3.3291913917540467E-2</v>
      </c>
      <c r="L571" s="29">
        <v>11259.311523126624</v>
      </c>
      <c r="M571" s="29">
        <v>1221</v>
      </c>
      <c r="N571" s="29">
        <v>0</v>
      </c>
      <c r="O571" s="29">
        <v>893</v>
      </c>
      <c r="P571" s="30">
        <f t="shared" si="8"/>
        <v>12480.311523126624</v>
      </c>
      <c r="Q571" s="34" t="s">
        <v>327</v>
      </c>
      <c r="R571" s="20"/>
    </row>
    <row r="572" spans="1:18" ht="12.75">
      <c r="A572" s="26">
        <v>481035262</v>
      </c>
      <c r="B572" s="26">
        <v>481</v>
      </c>
      <c r="C572" s="27" t="s">
        <v>241</v>
      </c>
      <c r="D572" s="26">
        <v>35</v>
      </c>
      <c r="E572" s="27" t="s">
        <v>11</v>
      </c>
      <c r="F572" s="26">
        <v>262</v>
      </c>
      <c r="G572" s="27" t="s">
        <v>19</v>
      </c>
      <c r="H572" s="28">
        <v>2</v>
      </c>
      <c r="I572" s="28">
        <v>6.7830630905153354E-3</v>
      </c>
      <c r="J572" s="28">
        <v>0</v>
      </c>
      <c r="K572" s="28">
        <v>5.0483730637333184E-2</v>
      </c>
      <c r="L572" s="29">
        <v>10136.904314369072</v>
      </c>
      <c r="M572" s="29">
        <v>3776</v>
      </c>
      <c r="N572" s="29">
        <v>0</v>
      </c>
      <c r="O572" s="29">
        <v>893</v>
      </c>
      <c r="P572" s="30">
        <f t="shared" si="8"/>
        <v>13912.904314369072</v>
      </c>
      <c r="Q572" s="34" t="s">
        <v>327</v>
      </c>
      <c r="R572" s="20"/>
    </row>
    <row r="573" spans="1:18" ht="12.75">
      <c r="A573" s="26">
        <v>481035285</v>
      </c>
      <c r="B573" s="26">
        <v>481</v>
      </c>
      <c r="C573" s="27" t="s">
        <v>241</v>
      </c>
      <c r="D573" s="26">
        <v>35</v>
      </c>
      <c r="E573" s="27" t="s">
        <v>11</v>
      </c>
      <c r="F573" s="26">
        <v>285</v>
      </c>
      <c r="G573" s="27" t="s">
        <v>28</v>
      </c>
      <c r="H573" s="28">
        <v>0.62633451957295372</v>
      </c>
      <c r="I573" s="28">
        <v>2.1242332810154788E-3</v>
      </c>
      <c r="J573" s="28">
        <v>0</v>
      </c>
      <c r="K573" s="28">
        <v>2.1944644766553539E-2</v>
      </c>
      <c r="L573" s="29">
        <v>10403.32187770087</v>
      </c>
      <c r="M573" s="29">
        <v>3092</v>
      </c>
      <c r="N573" s="29">
        <v>0</v>
      </c>
      <c r="O573" s="29">
        <v>893</v>
      </c>
      <c r="P573" s="30">
        <f t="shared" si="8"/>
        <v>13495.32187770087</v>
      </c>
      <c r="Q573" s="34" t="s">
        <v>327</v>
      </c>
      <c r="R573" s="20"/>
    </row>
    <row r="574" spans="1:18" ht="12.75">
      <c r="A574" s="26">
        <v>481035307</v>
      </c>
      <c r="B574" s="26">
        <v>481</v>
      </c>
      <c r="C574" s="27" t="s">
        <v>241</v>
      </c>
      <c r="D574" s="26">
        <v>35</v>
      </c>
      <c r="E574" s="27" t="s">
        <v>11</v>
      </c>
      <c r="F574" s="26">
        <v>307</v>
      </c>
      <c r="G574" s="27" t="s">
        <v>172</v>
      </c>
      <c r="H574" s="28">
        <v>2</v>
      </c>
      <c r="I574" s="28">
        <v>6.7830630905153354E-3</v>
      </c>
      <c r="J574" s="28">
        <v>0</v>
      </c>
      <c r="K574" s="28">
        <v>5.7992697262384194E-3</v>
      </c>
      <c r="L574" s="29">
        <v>8741</v>
      </c>
      <c r="M574" s="29">
        <v>3003</v>
      </c>
      <c r="N574" s="29">
        <v>0</v>
      </c>
      <c r="O574" s="29">
        <v>893</v>
      </c>
      <c r="P574" s="30">
        <f t="shared" si="8"/>
        <v>11744</v>
      </c>
      <c r="Q574" s="34" t="s">
        <v>329</v>
      </c>
      <c r="R574" s="20"/>
    </row>
    <row r="575" spans="1:18" ht="12.75">
      <c r="A575" s="26">
        <v>481035780</v>
      </c>
      <c r="B575" s="26">
        <v>481</v>
      </c>
      <c r="C575" s="27" t="s">
        <v>241</v>
      </c>
      <c r="D575" s="26">
        <v>35</v>
      </c>
      <c r="E575" s="27" t="s">
        <v>11</v>
      </c>
      <c r="F575" s="26">
        <v>780</v>
      </c>
      <c r="G575" s="27" t="s">
        <v>243</v>
      </c>
      <c r="H575" s="28">
        <v>2</v>
      </c>
      <c r="I575" s="28">
        <v>6.7830630905153354E-3</v>
      </c>
      <c r="J575" s="28">
        <v>0</v>
      </c>
      <c r="K575" s="28">
        <v>7.6848161446833761E-3</v>
      </c>
      <c r="L575" s="29">
        <v>8788</v>
      </c>
      <c r="M575" s="29">
        <v>1075</v>
      </c>
      <c r="N575" s="29">
        <v>0</v>
      </c>
      <c r="O575" s="29">
        <v>893</v>
      </c>
      <c r="P575" s="30">
        <f t="shared" si="8"/>
        <v>9863</v>
      </c>
      <c r="Q575" s="34" t="s">
        <v>329</v>
      </c>
      <c r="R575" s="20"/>
    </row>
    <row r="576" spans="1:18" ht="12.75">
      <c r="A576" s="26">
        <v>482204007</v>
      </c>
      <c r="B576" s="26">
        <v>482</v>
      </c>
      <c r="C576" s="27" t="s">
        <v>244</v>
      </c>
      <c r="D576" s="26">
        <v>204</v>
      </c>
      <c r="E576" s="27" t="s">
        <v>245</v>
      </c>
      <c r="F576" s="26">
        <v>7</v>
      </c>
      <c r="G576" s="27" t="s">
        <v>202</v>
      </c>
      <c r="H576" s="28">
        <v>49.184027777777779</v>
      </c>
      <c r="I576" s="28">
        <v>0</v>
      </c>
      <c r="J576" s="28">
        <v>0</v>
      </c>
      <c r="K576" s="28">
        <v>1.8111872107794049E-2</v>
      </c>
      <c r="L576" s="29">
        <v>8249</v>
      </c>
      <c r="M576" s="29">
        <v>2713</v>
      </c>
      <c r="N576" s="29">
        <v>0</v>
      </c>
      <c r="O576" s="29">
        <v>893</v>
      </c>
      <c r="P576" s="30">
        <f t="shared" si="8"/>
        <v>10962</v>
      </c>
      <c r="Q576" s="34" t="s">
        <v>329</v>
      </c>
      <c r="R576" s="20"/>
    </row>
    <row r="577" spans="1:18" ht="12.75">
      <c r="A577" s="26">
        <v>482204105</v>
      </c>
      <c r="B577" s="26">
        <v>482</v>
      </c>
      <c r="C577" s="27" t="s">
        <v>244</v>
      </c>
      <c r="D577" s="26">
        <v>204</v>
      </c>
      <c r="E577" s="27" t="s">
        <v>245</v>
      </c>
      <c r="F577" s="26">
        <v>105</v>
      </c>
      <c r="G577" s="27" t="s">
        <v>246</v>
      </c>
      <c r="H577" s="28">
        <v>2</v>
      </c>
      <c r="I577" s="28">
        <v>0</v>
      </c>
      <c r="J577" s="28">
        <v>0</v>
      </c>
      <c r="K577" s="28">
        <v>1.2708556573632328E-3</v>
      </c>
      <c r="L577" s="29">
        <v>8233</v>
      </c>
      <c r="M577" s="29">
        <v>2741</v>
      </c>
      <c r="N577" s="29">
        <v>0</v>
      </c>
      <c r="O577" s="29">
        <v>893</v>
      </c>
      <c r="P577" s="30">
        <f t="shared" si="8"/>
        <v>10974</v>
      </c>
      <c r="Q577" s="34" t="s">
        <v>329</v>
      </c>
      <c r="R577" s="20"/>
    </row>
    <row r="578" spans="1:18" ht="12.75">
      <c r="A578" s="26">
        <v>482204128</v>
      </c>
      <c r="B578" s="26">
        <v>482</v>
      </c>
      <c r="C578" s="27" t="s">
        <v>244</v>
      </c>
      <c r="D578" s="26">
        <v>204</v>
      </c>
      <c r="E578" s="27" t="s">
        <v>245</v>
      </c>
      <c r="F578" s="26">
        <v>128</v>
      </c>
      <c r="G578" s="27" t="s">
        <v>122</v>
      </c>
      <c r="H578" s="28">
        <v>1</v>
      </c>
      <c r="I578" s="28">
        <v>0</v>
      </c>
      <c r="J578" s="28">
        <v>0</v>
      </c>
      <c r="K578" s="28">
        <v>3.277662878186572E-2</v>
      </c>
      <c r="L578" s="29">
        <v>8043</v>
      </c>
      <c r="M578" s="29">
        <v>345</v>
      </c>
      <c r="N578" s="29">
        <v>0</v>
      </c>
      <c r="O578" s="29">
        <v>893</v>
      </c>
      <c r="P578" s="30">
        <f t="shared" si="8"/>
        <v>8388</v>
      </c>
      <c r="Q578" s="34" t="s">
        <v>329</v>
      </c>
      <c r="R578" s="20"/>
    </row>
    <row r="579" spans="1:18" ht="12.75">
      <c r="A579" s="26">
        <v>482204204</v>
      </c>
      <c r="B579" s="26">
        <v>482</v>
      </c>
      <c r="C579" s="27" t="s">
        <v>244</v>
      </c>
      <c r="D579" s="26">
        <v>204</v>
      </c>
      <c r="E579" s="27" t="s">
        <v>245</v>
      </c>
      <c r="F579" s="26">
        <v>204</v>
      </c>
      <c r="G579" s="27" t="s">
        <v>245</v>
      </c>
      <c r="H579" s="28">
        <v>157.78125</v>
      </c>
      <c r="I579" s="28">
        <v>0</v>
      </c>
      <c r="J579" s="28">
        <v>0</v>
      </c>
      <c r="K579" s="28">
        <v>5.6849258546994456E-2</v>
      </c>
      <c r="L579" s="29">
        <v>8288</v>
      </c>
      <c r="M579" s="29">
        <v>4809</v>
      </c>
      <c r="N579" s="29">
        <v>0</v>
      </c>
      <c r="O579" s="29">
        <v>893</v>
      </c>
      <c r="P579" s="30">
        <f t="shared" si="8"/>
        <v>13097</v>
      </c>
      <c r="Q579" s="34" t="s">
        <v>329</v>
      </c>
      <c r="R579" s="20"/>
    </row>
    <row r="580" spans="1:18" ht="12.75">
      <c r="A580" s="26">
        <v>482204211</v>
      </c>
      <c r="B580" s="26">
        <v>482</v>
      </c>
      <c r="C580" s="27" t="s">
        <v>244</v>
      </c>
      <c r="D580" s="26">
        <v>204</v>
      </c>
      <c r="E580" s="27" t="s">
        <v>245</v>
      </c>
      <c r="F580" s="26">
        <v>211</v>
      </c>
      <c r="G580" s="27" t="s">
        <v>87</v>
      </c>
      <c r="H580" s="28">
        <v>1</v>
      </c>
      <c r="I580" s="28">
        <v>0</v>
      </c>
      <c r="J580" s="28">
        <v>0</v>
      </c>
      <c r="K580" s="28">
        <v>1.3780763368893209E-3</v>
      </c>
      <c r="L580" s="29">
        <v>7875</v>
      </c>
      <c r="M580" s="29">
        <v>1429</v>
      </c>
      <c r="N580" s="29">
        <v>0</v>
      </c>
      <c r="O580" s="29">
        <v>893</v>
      </c>
      <c r="P580" s="30">
        <f t="shared" si="8"/>
        <v>9304</v>
      </c>
      <c r="Q580" s="34" t="s">
        <v>329</v>
      </c>
      <c r="R580" s="20"/>
    </row>
    <row r="581" spans="1:18" ht="12.75">
      <c r="A581" s="26">
        <v>482204745</v>
      </c>
      <c r="B581" s="26">
        <v>482</v>
      </c>
      <c r="C581" s="27" t="s">
        <v>244</v>
      </c>
      <c r="D581" s="26">
        <v>204</v>
      </c>
      <c r="E581" s="27" t="s">
        <v>245</v>
      </c>
      <c r="F581" s="26">
        <v>745</v>
      </c>
      <c r="G581" s="27" t="s">
        <v>247</v>
      </c>
      <c r="H581" s="28">
        <v>27</v>
      </c>
      <c r="I581" s="28">
        <v>0</v>
      </c>
      <c r="J581" s="28">
        <v>0</v>
      </c>
      <c r="K581" s="28">
        <v>1.0945731128473244E-2</v>
      </c>
      <c r="L581" s="29">
        <v>8869</v>
      </c>
      <c r="M581" s="29">
        <v>4055</v>
      </c>
      <c r="N581" s="29">
        <v>0</v>
      </c>
      <c r="O581" s="29">
        <v>893</v>
      </c>
      <c r="P581" s="30">
        <f t="shared" si="8"/>
        <v>12924</v>
      </c>
      <c r="Q581" s="34" t="s">
        <v>329</v>
      </c>
      <c r="R581" s="20"/>
    </row>
    <row r="582" spans="1:18" ht="12.75">
      <c r="A582" s="26">
        <v>482204773</v>
      </c>
      <c r="B582" s="26">
        <v>482</v>
      </c>
      <c r="C582" s="27" t="s">
        <v>244</v>
      </c>
      <c r="D582" s="26">
        <v>204</v>
      </c>
      <c r="E582" s="27" t="s">
        <v>245</v>
      </c>
      <c r="F582" s="26">
        <v>773</v>
      </c>
      <c r="G582" s="27" t="s">
        <v>248</v>
      </c>
      <c r="H582" s="28">
        <v>50</v>
      </c>
      <c r="I582" s="28">
        <v>0</v>
      </c>
      <c r="J582" s="28">
        <v>0</v>
      </c>
      <c r="K582" s="28">
        <v>1.7735169313934703E-2</v>
      </c>
      <c r="L582" s="29">
        <v>8981</v>
      </c>
      <c r="M582" s="29">
        <v>3483</v>
      </c>
      <c r="N582" s="29">
        <v>0</v>
      </c>
      <c r="O582" s="29">
        <v>893</v>
      </c>
      <c r="P582" s="30">
        <f t="shared" si="8"/>
        <v>12464</v>
      </c>
      <c r="Q582" s="34" t="s">
        <v>329</v>
      </c>
      <c r="R582" s="20"/>
    </row>
    <row r="583" spans="1:18" ht="12.75">
      <c r="A583" s="26">
        <v>483239020</v>
      </c>
      <c r="B583" s="26">
        <v>483</v>
      </c>
      <c r="C583" s="27" t="s">
        <v>249</v>
      </c>
      <c r="D583" s="26">
        <v>239</v>
      </c>
      <c r="E583" s="27" t="s">
        <v>250</v>
      </c>
      <c r="F583" s="26">
        <v>20</v>
      </c>
      <c r="G583" s="27" t="s">
        <v>125</v>
      </c>
      <c r="H583" s="28">
        <v>1</v>
      </c>
      <c r="I583" s="28">
        <v>0</v>
      </c>
      <c r="J583" s="28">
        <v>0</v>
      </c>
      <c r="K583" s="28">
        <v>3.6988095461666239E-2</v>
      </c>
      <c r="L583" s="29">
        <v>10437.275927140254</v>
      </c>
      <c r="M583" s="29">
        <v>2705</v>
      </c>
      <c r="N583" s="29">
        <v>0</v>
      </c>
      <c r="O583" s="29">
        <v>893</v>
      </c>
      <c r="P583" s="30">
        <f t="shared" si="8"/>
        <v>13142.275927140254</v>
      </c>
      <c r="Q583" s="34" t="s">
        <v>327</v>
      </c>
      <c r="R583" s="20"/>
    </row>
    <row r="584" spans="1:18" ht="12.75">
      <c r="A584" s="26">
        <v>483239036</v>
      </c>
      <c r="B584" s="26">
        <v>483</v>
      </c>
      <c r="C584" s="27" t="s">
        <v>249</v>
      </c>
      <c r="D584" s="26">
        <v>239</v>
      </c>
      <c r="E584" s="27" t="s">
        <v>250</v>
      </c>
      <c r="F584" s="26">
        <v>36</v>
      </c>
      <c r="G584" s="27" t="s">
        <v>126</v>
      </c>
      <c r="H584" s="28">
        <v>14.385416666666666</v>
      </c>
      <c r="I584" s="28">
        <v>0</v>
      </c>
      <c r="J584" s="28">
        <v>0</v>
      </c>
      <c r="K584" s="28">
        <v>6.2899334045471239E-2</v>
      </c>
      <c r="L584" s="29">
        <v>9102</v>
      </c>
      <c r="M584" s="29">
        <v>3947</v>
      </c>
      <c r="N584" s="29">
        <v>0</v>
      </c>
      <c r="O584" s="29">
        <v>893</v>
      </c>
      <c r="P584" s="30">
        <f t="shared" si="8"/>
        <v>13049</v>
      </c>
      <c r="Q584" s="34" t="s">
        <v>329</v>
      </c>
      <c r="R584" s="20"/>
    </row>
    <row r="585" spans="1:18" ht="12.75">
      <c r="A585" s="26">
        <v>483239052</v>
      </c>
      <c r="B585" s="26">
        <v>483</v>
      </c>
      <c r="C585" s="27" t="s">
        <v>249</v>
      </c>
      <c r="D585" s="26">
        <v>239</v>
      </c>
      <c r="E585" s="27" t="s">
        <v>250</v>
      </c>
      <c r="F585" s="26">
        <v>52</v>
      </c>
      <c r="G585" s="27" t="s">
        <v>251</v>
      </c>
      <c r="H585" s="28">
        <v>26.298611111111111</v>
      </c>
      <c r="I585" s="28">
        <v>0</v>
      </c>
      <c r="J585" s="28">
        <v>0</v>
      </c>
      <c r="K585" s="28">
        <v>2.0841670476971122E-2</v>
      </c>
      <c r="L585" s="29">
        <v>9460</v>
      </c>
      <c r="M585" s="29">
        <v>2894</v>
      </c>
      <c r="N585" s="29">
        <v>0</v>
      </c>
      <c r="O585" s="29">
        <v>893</v>
      </c>
      <c r="P585" s="30">
        <f t="shared" si="8"/>
        <v>12354</v>
      </c>
      <c r="Q585" s="34" t="s">
        <v>329</v>
      </c>
      <c r="R585" s="20"/>
    </row>
    <row r="586" spans="1:18" ht="12.75">
      <c r="A586" s="26">
        <v>483239082</v>
      </c>
      <c r="B586" s="26">
        <v>483</v>
      </c>
      <c r="C586" s="27" t="s">
        <v>249</v>
      </c>
      <c r="D586" s="26">
        <v>239</v>
      </c>
      <c r="E586" s="27" t="s">
        <v>250</v>
      </c>
      <c r="F586" s="26">
        <v>82</v>
      </c>
      <c r="G586" s="27" t="s">
        <v>252</v>
      </c>
      <c r="H586" s="28">
        <v>3</v>
      </c>
      <c r="I586" s="28">
        <v>0</v>
      </c>
      <c r="J586" s="28">
        <v>0</v>
      </c>
      <c r="K586" s="28">
        <v>4.4532120733605587E-3</v>
      </c>
      <c r="L586" s="29">
        <v>11727</v>
      </c>
      <c r="M586" s="29">
        <v>3022</v>
      </c>
      <c r="N586" s="29">
        <v>0</v>
      </c>
      <c r="O586" s="29">
        <v>893</v>
      </c>
      <c r="P586" s="30">
        <f t="shared" si="8"/>
        <v>14749</v>
      </c>
      <c r="Q586" s="34" t="s">
        <v>329</v>
      </c>
      <c r="R586" s="20"/>
    </row>
    <row r="587" spans="1:18" ht="12.75">
      <c r="A587" s="26">
        <v>483239083</v>
      </c>
      <c r="B587" s="26">
        <v>483</v>
      </c>
      <c r="C587" s="27" t="s">
        <v>249</v>
      </c>
      <c r="D587" s="26">
        <v>239</v>
      </c>
      <c r="E587" s="27" t="s">
        <v>250</v>
      </c>
      <c r="F587" s="26">
        <v>83</v>
      </c>
      <c r="G587" s="27" t="s">
        <v>253</v>
      </c>
      <c r="H587" s="28">
        <v>1.2951388888888888</v>
      </c>
      <c r="I587" s="28">
        <v>0</v>
      </c>
      <c r="J587" s="28">
        <v>0</v>
      </c>
      <c r="K587" s="28">
        <v>2.7199966264809597E-3</v>
      </c>
      <c r="L587" s="29">
        <v>9852</v>
      </c>
      <c r="M587" s="29">
        <v>1413</v>
      </c>
      <c r="N587" s="29">
        <v>0</v>
      </c>
      <c r="O587" s="29">
        <v>893</v>
      </c>
      <c r="P587" s="30">
        <f t="shared" ref="P587:P650" si="9">SUM(L587:N587)</f>
        <v>11265</v>
      </c>
      <c r="Q587" s="34" t="s">
        <v>329</v>
      </c>
      <c r="R587" s="20"/>
    </row>
    <row r="588" spans="1:18" ht="12.75">
      <c r="A588" s="26">
        <v>483239096</v>
      </c>
      <c r="B588" s="26">
        <v>483</v>
      </c>
      <c r="C588" s="27" t="s">
        <v>249</v>
      </c>
      <c r="D588" s="26">
        <v>239</v>
      </c>
      <c r="E588" s="27" t="s">
        <v>250</v>
      </c>
      <c r="F588" s="26">
        <v>96</v>
      </c>
      <c r="G588" s="27" t="s">
        <v>210</v>
      </c>
      <c r="H588" s="28">
        <v>1</v>
      </c>
      <c r="I588" s="28">
        <v>0</v>
      </c>
      <c r="J588" s="28">
        <v>0</v>
      </c>
      <c r="K588" s="28">
        <v>1.9166402991631002E-2</v>
      </c>
      <c r="L588" s="29">
        <v>9852</v>
      </c>
      <c r="M588" s="29">
        <v>4853</v>
      </c>
      <c r="N588" s="29">
        <v>0</v>
      </c>
      <c r="O588" s="29">
        <v>893</v>
      </c>
      <c r="P588" s="30">
        <f t="shared" si="9"/>
        <v>14705</v>
      </c>
      <c r="Q588" s="34" t="s">
        <v>329</v>
      </c>
      <c r="R588" s="20"/>
    </row>
    <row r="589" spans="1:18" ht="12.75">
      <c r="A589" s="26">
        <v>483239118</v>
      </c>
      <c r="B589" s="26">
        <v>483</v>
      </c>
      <c r="C589" s="27" t="s">
        <v>249</v>
      </c>
      <c r="D589" s="26">
        <v>239</v>
      </c>
      <c r="E589" s="27" t="s">
        <v>250</v>
      </c>
      <c r="F589" s="26">
        <v>118</v>
      </c>
      <c r="G589" s="27" t="s">
        <v>315</v>
      </c>
      <c r="H589" s="28">
        <v>1</v>
      </c>
      <c r="I589" s="28">
        <v>0</v>
      </c>
      <c r="J589" s="28">
        <v>0</v>
      </c>
      <c r="K589" s="28">
        <v>1.3835740350413579E-3</v>
      </c>
      <c r="L589" s="29">
        <v>8092</v>
      </c>
      <c r="M589" s="29">
        <v>2435</v>
      </c>
      <c r="N589" s="29">
        <v>0</v>
      </c>
      <c r="O589" s="29">
        <v>893</v>
      </c>
      <c r="P589" s="30">
        <f t="shared" si="9"/>
        <v>10527</v>
      </c>
      <c r="Q589" s="34" t="s">
        <v>329</v>
      </c>
      <c r="R589" s="20"/>
    </row>
    <row r="590" spans="1:18" ht="12.75">
      <c r="A590" s="26">
        <v>483239122</v>
      </c>
      <c r="B590" s="26">
        <v>483</v>
      </c>
      <c r="C590" s="27" t="s">
        <v>249</v>
      </c>
      <c r="D590" s="26">
        <v>239</v>
      </c>
      <c r="E590" s="27" t="s">
        <v>250</v>
      </c>
      <c r="F590" s="26">
        <v>122</v>
      </c>
      <c r="G590" s="27" t="s">
        <v>272</v>
      </c>
      <c r="H590" s="28">
        <v>0.4861111111111111</v>
      </c>
      <c r="I590" s="28">
        <v>0</v>
      </c>
      <c r="J590" s="28">
        <v>0</v>
      </c>
      <c r="K590" s="28">
        <v>9.5648131943247023E-3</v>
      </c>
      <c r="L590" s="29">
        <v>9371.1924443918651</v>
      </c>
      <c r="M590" s="29">
        <v>2526</v>
      </c>
      <c r="N590" s="29">
        <v>0</v>
      </c>
      <c r="O590" s="29">
        <v>893</v>
      </c>
      <c r="P590" s="30">
        <f t="shared" si="9"/>
        <v>11897.192444391865</v>
      </c>
      <c r="Q590" s="34" t="s">
        <v>327</v>
      </c>
      <c r="R590" s="20"/>
    </row>
    <row r="591" spans="1:18" ht="12.75">
      <c r="A591" s="26">
        <v>483239145</v>
      </c>
      <c r="B591" s="26">
        <v>483</v>
      </c>
      <c r="C591" s="27" t="s">
        <v>249</v>
      </c>
      <c r="D591" s="26">
        <v>239</v>
      </c>
      <c r="E591" s="27" t="s">
        <v>250</v>
      </c>
      <c r="F591" s="26">
        <v>145</v>
      </c>
      <c r="G591" s="27" t="s">
        <v>254</v>
      </c>
      <c r="H591" s="28">
        <v>4</v>
      </c>
      <c r="I591" s="28">
        <v>0</v>
      </c>
      <c r="J591" s="28">
        <v>0</v>
      </c>
      <c r="K591" s="28">
        <v>5.4737073111650941E-3</v>
      </c>
      <c r="L591" s="29">
        <v>9021</v>
      </c>
      <c r="M591" s="29">
        <v>2228</v>
      </c>
      <c r="N591" s="29">
        <v>0</v>
      </c>
      <c r="O591" s="29">
        <v>893</v>
      </c>
      <c r="P591" s="30">
        <f t="shared" si="9"/>
        <v>11249</v>
      </c>
      <c r="Q591" s="34" t="s">
        <v>329</v>
      </c>
      <c r="R591" s="20"/>
    </row>
    <row r="592" spans="1:18" ht="12.75">
      <c r="A592" s="26">
        <v>483239171</v>
      </c>
      <c r="B592" s="26">
        <v>483</v>
      </c>
      <c r="C592" s="27" t="s">
        <v>249</v>
      </c>
      <c r="D592" s="26">
        <v>239</v>
      </c>
      <c r="E592" s="27" t="s">
        <v>250</v>
      </c>
      <c r="F592" s="26">
        <v>171</v>
      </c>
      <c r="G592" s="27" t="s">
        <v>255</v>
      </c>
      <c r="H592" s="28">
        <v>4</v>
      </c>
      <c r="I592" s="28">
        <v>0</v>
      </c>
      <c r="J592" s="28">
        <v>0</v>
      </c>
      <c r="K592" s="28">
        <v>4.7967936256865769E-3</v>
      </c>
      <c r="L592" s="29">
        <v>11244</v>
      </c>
      <c r="M592" s="29">
        <v>2371</v>
      </c>
      <c r="N592" s="29">
        <v>0</v>
      </c>
      <c r="O592" s="29">
        <v>893</v>
      </c>
      <c r="P592" s="30">
        <f t="shared" si="9"/>
        <v>13615</v>
      </c>
      <c r="Q592" s="34" t="s">
        <v>329</v>
      </c>
      <c r="R592" s="20"/>
    </row>
    <row r="593" spans="1:18" ht="12.75">
      <c r="A593" s="26">
        <v>483239172</v>
      </c>
      <c r="B593" s="26">
        <v>483</v>
      </c>
      <c r="C593" s="27" t="s">
        <v>249</v>
      </c>
      <c r="D593" s="26">
        <v>239</v>
      </c>
      <c r="E593" s="27" t="s">
        <v>250</v>
      </c>
      <c r="F593" s="26">
        <v>172</v>
      </c>
      <c r="G593" s="27" t="s">
        <v>256</v>
      </c>
      <c r="H593" s="28">
        <v>1</v>
      </c>
      <c r="I593" s="28">
        <v>0</v>
      </c>
      <c r="J593" s="28">
        <v>0</v>
      </c>
      <c r="K593" s="28">
        <v>2.5988272664582351E-2</v>
      </c>
      <c r="L593" s="29">
        <v>14112</v>
      </c>
      <c r="M593" s="29">
        <v>8181</v>
      </c>
      <c r="N593" s="29">
        <v>0</v>
      </c>
      <c r="O593" s="29">
        <v>893</v>
      </c>
      <c r="P593" s="30">
        <f t="shared" si="9"/>
        <v>22293</v>
      </c>
      <c r="Q593" s="34" t="s">
        <v>329</v>
      </c>
      <c r="R593" s="20"/>
    </row>
    <row r="594" spans="1:18" ht="12.75">
      <c r="A594" s="26">
        <v>483239182</v>
      </c>
      <c r="B594" s="26">
        <v>483</v>
      </c>
      <c r="C594" s="27" t="s">
        <v>249</v>
      </c>
      <c r="D594" s="26">
        <v>239</v>
      </c>
      <c r="E594" s="27" t="s">
        <v>250</v>
      </c>
      <c r="F594" s="26">
        <v>182</v>
      </c>
      <c r="G594" s="27" t="s">
        <v>257</v>
      </c>
      <c r="H594" s="28">
        <v>33.861111111111114</v>
      </c>
      <c r="I594" s="28">
        <v>0</v>
      </c>
      <c r="J594" s="28">
        <v>0</v>
      </c>
      <c r="K594" s="28">
        <v>9.7367242037163584E-3</v>
      </c>
      <c r="L594" s="29">
        <v>9912</v>
      </c>
      <c r="M594" s="29">
        <v>2014</v>
      </c>
      <c r="N594" s="29">
        <v>0</v>
      </c>
      <c r="O594" s="29">
        <v>893</v>
      </c>
      <c r="P594" s="30">
        <f t="shared" si="9"/>
        <v>11926</v>
      </c>
      <c r="Q594" s="34" t="s">
        <v>329</v>
      </c>
      <c r="R594" s="20"/>
    </row>
    <row r="595" spans="1:18" ht="12.75">
      <c r="A595" s="26">
        <v>483239231</v>
      </c>
      <c r="B595" s="26">
        <v>483</v>
      </c>
      <c r="C595" s="27" t="s">
        <v>249</v>
      </c>
      <c r="D595" s="26">
        <v>239</v>
      </c>
      <c r="E595" s="27" t="s">
        <v>250</v>
      </c>
      <c r="F595" s="26">
        <v>231</v>
      </c>
      <c r="G595" s="27" t="s">
        <v>258</v>
      </c>
      <c r="H595" s="28">
        <v>5.458333333333333</v>
      </c>
      <c r="I595" s="28">
        <v>0</v>
      </c>
      <c r="J595" s="28">
        <v>0</v>
      </c>
      <c r="K595" s="28">
        <v>1.1106023474094827E-2</v>
      </c>
      <c r="L595" s="29">
        <v>10663</v>
      </c>
      <c r="M595" s="29">
        <v>1788</v>
      </c>
      <c r="N595" s="29">
        <v>0</v>
      </c>
      <c r="O595" s="29">
        <v>893</v>
      </c>
      <c r="P595" s="30">
        <f t="shared" si="9"/>
        <v>12451</v>
      </c>
      <c r="Q595" s="34" t="s">
        <v>329</v>
      </c>
      <c r="R595" s="20"/>
    </row>
    <row r="596" spans="1:18" ht="12.75">
      <c r="A596" s="26">
        <v>483239239</v>
      </c>
      <c r="B596" s="26">
        <v>483</v>
      </c>
      <c r="C596" s="27" t="s">
        <v>249</v>
      </c>
      <c r="D596" s="26">
        <v>239</v>
      </c>
      <c r="E596" s="27" t="s">
        <v>250</v>
      </c>
      <c r="F596" s="26">
        <v>239</v>
      </c>
      <c r="G596" s="27" t="s">
        <v>250</v>
      </c>
      <c r="H596" s="28">
        <v>460.60763888888891</v>
      </c>
      <c r="I596" s="28">
        <v>0</v>
      </c>
      <c r="J596" s="28">
        <v>0</v>
      </c>
      <c r="K596" s="28">
        <v>5.8274776941642667E-2</v>
      </c>
      <c r="L596" s="29">
        <v>9232</v>
      </c>
      <c r="M596" s="29">
        <v>3184</v>
      </c>
      <c r="N596" s="29">
        <v>0</v>
      </c>
      <c r="O596" s="29">
        <v>893</v>
      </c>
      <c r="P596" s="30">
        <f t="shared" si="9"/>
        <v>12416</v>
      </c>
      <c r="Q596" s="34" t="s">
        <v>329</v>
      </c>
      <c r="R596" s="20"/>
    </row>
    <row r="597" spans="1:18" ht="12.75">
      <c r="A597" s="26">
        <v>483239240</v>
      </c>
      <c r="B597" s="26">
        <v>483</v>
      </c>
      <c r="C597" s="27" t="s">
        <v>249</v>
      </c>
      <c r="D597" s="26">
        <v>239</v>
      </c>
      <c r="E597" s="27" t="s">
        <v>250</v>
      </c>
      <c r="F597" s="26">
        <v>240</v>
      </c>
      <c r="G597" s="27" t="s">
        <v>314</v>
      </c>
      <c r="H597" s="28">
        <v>2</v>
      </c>
      <c r="I597" s="28">
        <v>0</v>
      </c>
      <c r="J597" s="28">
        <v>0</v>
      </c>
      <c r="K597" s="28">
        <v>3.3165313759178517E-3</v>
      </c>
      <c r="L597" s="29">
        <v>8092</v>
      </c>
      <c r="M597" s="29">
        <v>4606</v>
      </c>
      <c r="N597" s="29">
        <v>0</v>
      </c>
      <c r="O597" s="29">
        <v>893</v>
      </c>
      <c r="P597" s="30">
        <f t="shared" si="9"/>
        <v>12698</v>
      </c>
      <c r="Q597" s="34" t="s">
        <v>329</v>
      </c>
      <c r="R597" s="20"/>
    </row>
    <row r="598" spans="1:18" ht="12.75">
      <c r="A598" s="26">
        <v>483239261</v>
      </c>
      <c r="B598" s="26">
        <v>483</v>
      </c>
      <c r="C598" s="27" t="s">
        <v>249</v>
      </c>
      <c r="D598" s="26">
        <v>239</v>
      </c>
      <c r="E598" s="27" t="s">
        <v>250</v>
      </c>
      <c r="F598" s="26">
        <v>261</v>
      </c>
      <c r="G598" s="27" t="s">
        <v>127</v>
      </c>
      <c r="H598" s="28">
        <v>6.0034722222222223</v>
      </c>
      <c r="I598" s="28">
        <v>0</v>
      </c>
      <c r="J598" s="28">
        <v>0</v>
      </c>
      <c r="K598" s="28">
        <v>5.9771030223274665E-2</v>
      </c>
      <c r="L598" s="29">
        <v>9558</v>
      </c>
      <c r="M598" s="29">
        <v>4822</v>
      </c>
      <c r="N598" s="29">
        <v>0</v>
      </c>
      <c r="O598" s="29">
        <v>893</v>
      </c>
      <c r="P598" s="30">
        <f t="shared" si="9"/>
        <v>14380</v>
      </c>
      <c r="Q598" s="34" t="s">
        <v>329</v>
      </c>
      <c r="R598" s="20"/>
    </row>
    <row r="599" spans="1:18" ht="12.75">
      <c r="A599" s="26">
        <v>483239310</v>
      </c>
      <c r="B599" s="26">
        <v>483</v>
      </c>
      <c r="C599" s="27" t="s">
        <v>249</v>
      </c>
      <c r="D599" s="26">
        <v>239</v>
      </c>
      <c r="E599" s="27" t="s">
        <v>250</v>
      </c>
      <c r="F599" s="26">
        <v>310</v>
      </c>
      <c r="G599" s="27" t="s">
        <v>259</v>
      </c>
      <c r="H599" s="28">
        <v>33.447916666666671</v>
      </c>
      <c r="I599" s="28">
        <v>0</v>
      </c>
      <c r="J599" s="28">
        <v>0</v>
      </c>
      <c r="K599" s="28">
        <v>1.9745513055002439E-2</v>
      </c>
      <c r="L599" s="29">
        <v>10390</v>
      </c>
      <c r="M599" s="29">
        <v>2117</v>
      </c>
      <c r="N599" s="29">
        <v>0</v>
      </c>
      <c r="O599" s="29">
        <v>893</v>
      </c>
      <c r="P599" s="30">
        <f t="shared" si="9"/>
        <v>12507</v>
      </c>
      <c r="Q599" s="34" t="s">
        <v>329</v>
      </c>
      <c r="R599" s="20"/>
    </row>
    <row r="600" spans="1:18" ht="12.75">
      <c r="A600" s="26">
        <v>483239625</v>
      </c>
      <c r="B600" s="26">
        <v>483</v>
      </c>
      <c r="C600" s="27" t="s">
        <v>249</v>
      </c>
      <c r="D600" s="26">
        <v>239</v>
      </c>
      <c r="E600" s="27" t="s">
        <v>250</v>
      </c>
      <c r="F600" s="26">
        <v>625</v>
      </c>
      <c r="G600" s="27" t="s">
        <v>92</v>
      </c>
      <c r="H600" s="28">
        <v>1</v>
      </c>
      <c r="I600" s="28">
        <v>0</v>
      </c>
      <c r="J600" s="28">
        <v>0</v>
      </c>
      <c r="K600" s="28">
        <v>1.5510183605077635E-3</v>
      </c>
      <c r="L600" s="29">
        <v>9852</v>
      </c>
      <c r="M600" s="29">
        <v>1845</v>
      </c>
      <c r="N600" s="29">
        <v>0</v>
      </c>
      <c r="O600" s="29">
        <v>893</v>
      </c>
      <c r="P600" s="30">
        <f t="shared" si="9"/>
        <v>11697</v>
      </c>
      <c r="Q600" s="34" t="s">
        <v>329</v>
      </c>
      <c r="R600" s="20"/>
    </row>
    <row r="601" spans="1:18" ht="12.75">
      <c r="A601" s="26">
        <v>483239645</v>
      </c>
      <c r="B601" s="26">
        <v>483</v>
      </c>
      <c r="C601" s="27" t="s">
        <v>249</v>
      </c>
      <c r="D601" s="26">
        <v>239</v>
      </c>
      <c r="E601" s="27" t="s">
        <v>250</v>
      </c>
      <c r="F601" s="26">
        <v>645</v>
      </c>
      <c r="G601" s="27" t="s">
        <v>129</v>
      </c>
      <c r="H601" s="28">
        <v>0.99305555555555558</v>
      </c>
      <c r="I601" s="28">
        <v>0</v>
      </c>
      <c r="J601" s="28">
        <v>0</v>
      </c>
      <c r="K601" s="28">
        <v>3.3733411623295545E-2</v>
      </c>
      <c r="L601" s="29">
        <v>10593.434545454546</v>
      </c>
      <c r="M601" s="29">
        <v>3557</v>
      </c>
      <c r="N601" s="29">
        <v>0</v>
      </c>
      <c r="O601" s="29">
        <v>893</v>
      </c>
      <c r="P601" s="30">
        <f t="shared" si="9"/>
        <v>14150.434545454546</v>
      </c>
      <c r="Q601" s="34" t="s">
        <v>327</v>
      </c>
      <c r="R601" s="20"/>
    </row>
    <row r="602" spans="1:18" ht="12.75">
      <c r="A602" s="26">
        <v>483239665</v>
      </c>
      <c r="B602" s="26">
        <v>483</v>
      </c>
      <c r="C602" s="27" t="s">
        <v>249</v>
      </c>
      <c r="D602" s="26">
        <v>239</v>
      </c>
      <c r="E602" s="27" t="s">
        <v>250</v>
      </c>
      <c r="F602" s="26">
        <v>665</v>
      </c>
      <c r="G602" s="27" t="s">
        <v>260</v>
      </c>
      <c r="H602" s="28">
        <v>15</v>
      </c>
      <c r="I602" s="28">
        <v>0</v>
      </c>
      <c r="J602" s="28">
        <v>0</v>
      </c>
      <c r="K602" s="28">
        <v>6.0135046821919507E-3</v>
      </c>
      <c r="L602" s="29">
        <v>9717</v>
      </c>
      <c r="M602" s="29">
        <v>1412</v>
      </c>
      <c r="N602" s="29">
        <v>0</v>
      </c>
      <c r="O602" s="29">
        <v>893</v>
      </c>
      <c r="P602" s="30">
        <f t="shared" si="9"/>
        <v>11129</v>
      </c>
      <c r="Q602" s="34" t="s">
        <v>329</v>
      </c>
      <c r="R602" s="20"/>
    </row>
    <row r="603" spans="1:18" ht="12.75">
      <c r="A603" s="26">
        <v>483239740</v>
      </c>
      <c r="B603" s="26">
        <v>483</v>
      </c>
      <c r="C603" s="27" t="s">
        <v>249</v>
      </c>
      <c r="D603" s="26">
        <v>239</v>
      </c>
      <c r="E603" s="27" t="s">
        <v>250</v>
      </c>
      <c r="F603" s="26">
        <v>740</v>
      </c>
      <c r="G603" s="27" t="s">
        <v>261</v>
      </c>
      <c r="H603" s="28">
        <v>1</v>
      </c>
      <c r="I603" s="28">
        <v>0</v>
      </c>
      <c r="J603" s="28">
        <v>0</v>
      </c>
      <c r="K603" s="28">
        <v>1.698481140569977E-3</v>
      </c>
      <c r="L603" s="29">
        <v>9852</v>
      </c>
      <c r="M603" s="29">
        <v>3919</v>
      </c>
      <c r="N603" s="29">
        <v>0</v>
      </c>
      <c r="O603" s="29">
        <v>893</v>
      </c>
      <c r="P603" s="30">
        <f t="shared" si="9"/>
        <v>13771</v>
      </c>
      <c r="Q603" s="34" t="s">
        <v>329</v>
      </c>
      <c r="R603" s="20"/>
    </row>
    <row r="604" spans="1:18" ht="12.75">
      <c r="A604" s="26">
        <v>483239760</v>
      </c>
      <c r="B604" s="26">
        <v>483</v>
      </c>
      <c r="C604" s="27" t="s">
        <v>249</v>
      </c>
      <c r="D604" s="26">
        <v>239</v>
      </c>
      <c r="E604" s="27" t="s">
        <v>250</v>
      </c>
      <c r="F604" s="26">
        <v>760</v>
      </c>
      <c r="G604" s="27" t="s">
        <v>262</v>
      </c>
      <c r="H604" s="28">
        <v>44.875</v>
      </c>
      <c r="I604" s="28">
        <v>0</v>
      </c>
      <c r="J604" s="28">
        <v>0</v>
      </c>
      <c r="K604" s="28">
        <v>2.3928112590130772E-2</v>
      </c>
      <c r="L604" s="29">
        <v>10022</v>
      </c>
      <c r="M604" s="29">
        <v>1554</v>
      </c>
      <c r="N604" s="29">
        <v>0</v>
      </c>
      <c r="O604" s="29">
        <v>893</v>
      </c>
      <c r="P604" s="30">
        <f t="shared" si="9"/>
        <v>11576</v>
      </c>
      <c r="Q604" s="34" t="s">
        <v>329</v>
      </c>
      <c r="R604" s="20"/>
    </row>
    <row r="605" spans="1:18" ht="12.75">
      <c r="A605" s="26">
        <v>484035018</v>
      </c>
      <c r="B605" s="26">
        <v>484</v>
      </c>
      <c r="C605" s="27" t="s">
        <v>263</v>
      </c>
      <c r="D605" s="26">
        <v>35</v>
      </c>
      <c r="E605" s="27" t="s">
        <v>11</v>
      </c>
      <c r="F605" s="26">
        <v>18</v>
      </c>
      <c r="G605" s="27" t="s">
        <v>163</v>
      </c>
      <c r="H605" s="28">
        <v>1</v>
      </c>
      <c r="I605" s="28">
        <v>0</v>
      </c>
      <c r="J605" s="28">
        <v>0</v>
      </c>
      <c r="K605" s="28">
        <v>1.8490918913116772E-2</v>
      </c>
      <c r="L605" s="29">
        <v>10525.342568807342</v>
      </c>
      <c r="M605" s="29">
        <v>6916</v>
      </c>
      <c r="N605" s="29">
        <v>0</v>
      </c>
      <c r="O605" s="29">
        <v>893</v>
      </c>
      <c r="P605" s="30">
        <f t="shared" si="9"/>
        <v>17441.34256880734</v>
      </c>
      <c r="Q605" s="34" t="s">
        <v>327</v>
      </c>
      <c r="R605" s="20"/>
    </row>
    <row r="606" spans="1:18" ht="12.75">
      <c r="A606" s="26">
        <v>484035035</v>
      </c>
      <c r="B606" s="26">
        <v>484</v>
      </c>
      <c r="C606" s="27" t="s">
        <v>263</v>
      </c>
      <c r="D606" s="26">
        <v>35</v>
      </c>
      <c r="E606" s="27" t="s">
        <v>11</v>
      </c>
      <c r="F606" s="26">
        <v>35</v>
      </c>
      <c r="G606" s="27" t="s">
        <v>11</v>
      </c>
      <c r="H606" s="28">
        <v>1277.5577136761631</v>
      </c>
      <c r="I606" s="28">
        <v>0</v>
      </c>
      <c r="J606" s="28">
        <v>0</v>
      </c>
      <c r="K606" s="28">
        <v>0.1368268691122993</v>
      </c>
      <c r="L606" s="29">
        <v>11834</v>
      </c>
      <c r="M606" s="29">
        <v>3497</v>
      </c>
      <c r="N606" s="29">
        <v>0</v>
      </c>
      <c r="O606" s="29">
        <v>893</v>
      </c>
      <c r="P606" s="30">
        <f t="shared" si="9"/>
        <v>15331</v>
      </c>
      <c r="Q606" s="34" t="s">
        <v>329</v>
      </c>
      <c r="R606" s="20"/>
    </row>
    <row r="607" spans="1:18" ht="12.75">
      <c r="A607" s="26">
        <v>484035044</v>
      </c>
      <c r="B607" s="26">
        <v>484</v>
      </c>
      <c r="C607" s="27" t="s">
        <v>263</v>
      </c>
      <c r="D607" s="26">
        <v>35</v>
      </c>
      <c r="E607" s="27" t="s">
        <v>11</v>
      </c>
      <c r="F607" s="26">
        <v>44</v>
      </c>
      <c r="G607" s="27" t="s">
        <v>12</v>
      </c>
      <c r="H607" s="28">
        <v>2.0132450331125828</v>
      </c>
      <c r="I607" s="28">
        <v>0</v>
      </c>
      <c r="J607" s="28">
        <v>0</v>
      </c>
      <c r="K607" s="28">
        <v>3.508299626124857E-2</v>
      </c>
      <c r="L607" s="29">
        <v>11482.020734977934</v>
      </c>
      <c r="M607" s="29">
        <v>756</v>
      </c>
      <c r="N607" s="29">
        <v>0</v>
      </c>
      <c r="O607" s="29">
        <v>893</v>
      </c>
      <c r="P607" s="30">
        <f t="shared" si="9"/>
        <v>12238.020734977934</v>
      </c>
      <c r="Q607" s="34" t="s">
        <v>327</v>
      </c>
      <c r="R607" s="20"/>
    </row>
    <row r="608" spans="1:18" ht="12.75">
      <c r="A608" s="26">
        <v>484035046</v>
      </c>
      <c r="B608" s="26">
        <v>484</v>
      </c>
      <c r="C608" s="27" t="s">
        <v>263</v>
      </c>
      <c r="D608" s="26">
        <v>35</v>
      </c>
      <c r="E608" s="27" t="s">
        <v>11</v>
      </c>
      <c r="F608" s="26">
        <v>46</v>
      </c>
      <c r="G608" s="27" t="s">
        <v>89</v>
      </c>
      <c r="H608" s="28">
        <v>0.90604026845637586</v>
      </c>
      <c r="I608" s="28">
        <v>0</v>
      </c>
      <c r="J608" s="28">
        <v>0</v>
      </c>
      <c r="K608" s="28">
        <v>9.3373233871571926E-4</v>
      </c>
      <c r="L608" s="29">
        <v>9785.292625086644</v>
      </c>
      <c r="M608" s="29">
        <v>7176</v>
      </c>
      <c r="N608" s="29">
        <v>0</v>
      </c>
      <c r="O608" s="29">
        <v>893</v>
      </c>
      <c r="P608" s="30">
        <f t="shared" si="9"/>
        <v>16961.292625086644</v>
      </c>
      <c r="Q608" s="34" t="s">
        <v>327</v>
      </c>
      <c r="R608" s="20"/>
    </row>
    <row r="609" spans="1:18" ht="12.75">
      <c r="A609" s="26">
        <v>484035057</v>
      </c>
      <c r="B609" s="26">
        <v>484</v>
      </c>
      <c r="C609" s="27" t="s">
        <v>263</v>
      </c>
      <c r="D609" s="26">
        <v>35</v>
      </c>
      <c r="E609" s="27" t="s">
        <v>11</v>
      </c>
      <c r="F609" s="26">
        <v>57</v>
      </c>
      <c r="G609" s="27" t="s">
        <v>13</v>
      </c>
      <c r="H609" s="28">
        <v>1</v>
      </c>
      <c r="I609" s="28">
        <v>0</v>
      </c>
      <c r="J609" s="28">
        <v>0</v>
      </c>
      <c r="K609" s="28">
        <v>0.11302470517786611</v>
      </c>
      <c r="L609" s="29">
        <v>11886.161300332486</v>
      </c>
      <c r="M609" s="29">
        <v>626</v>
      </c>
      <c r="N609" s="29">
        <v>0</v>
      </c>
      <c r="O609" s="29">
        <v>893</v>
      </c>
      <c r="P609" s="30">
        <f t="shared" si="9"/>
        <v>12512.161300332486</v>
      </c>
      <c r="Q609" s="34" t="s">
        <v>327</v>
      </c>
      <c r="R609" s="20"/>
    </row>
    <row r="610" spans="1:18" ht="12.75">
      <c r="A610" s="26">
        <v>484035149</v>
      </c>
      <c r="B610" s="26">
        <v>484</v>
      </c>
      <c r="C610" s="27" t="s">
        <v>263</v>
      </c>
      <c r="D610" s="26">
        <v>35</v>
      </c>
      <c r="E610" s="27" t="s">
        <v>11</v>
      </c>
      <c r="F610" s="26">
        <v>149</v>
      </c>
      <c r="G610" s="27" t="s">
        <v>77</v>
      </c>
      <c r="H610" s="28">
        <v>8.9403973509933773E-2</v>
      </c>
      <c r="I610" s="28">
        <v>0</v>
      </c>
      <c r="J610" s="28">
        <v>0</v>
      </c>
      <c r="K610" s="28">
        <v>0.100663867998236</v>
      </c>
      <c r="L610" s="29">
        <v>12313.63213812301</v>
      </c>
      <c r="M610" s="29">
        <v>71</v>
      </c>
      <c r="N610" s="29">
        <v>0</v>
      </c>
      <c r="O610" s="29">
        <v>893</v>
      </c>
      <c r="P610" s="30">
        <f t="shared" si="9"/>
        <v>12384.63213812301</v>
      </c>
      <c r="Q610" s="34" t="s">
        <v>327</v>
      </c>
      <c r="R610" s="20"/>
    </row>
    <row r="611" spans="1:18" ht="12.75">
      <c r="A611" s="26">
        <v>484035163</v>
      </c>
      <c r="B611" s="26">
        <v>484</v>
      </c>
      <c r="C611" s="27" t="s">
        <v>263</v>
      </c>
      <c r="D611" s="26">
        <v>35</v>
      </c>
      <c r="E611" s="27" t="s">
        <v>11</v>
      </c>
      <c r="F611" s="26">
        <v>163</v>
      </c>
      <c r="G611" s="27" t="s">
        <v>16</v>
      </c>
      <c r="H611" s="28">
        <v>7.2847682119205295E-2</v>
      </c>
      <c r="I611" s="28">
        <v>0</v>
      </c>
      <c r="J611" s="28">
        <v>0</v>
      </c>
      <c r="K611" s="28">
        <v>8.2937092743960869E-2</v>
      </c>
      <c r="L611" s="29">
        <v>11672.989280811515</v>
      </c>
      <c r="M611" s="29">
        <v>228</v>
      </c>
      <c r="N611" s="29">
        <v>0</v>
      </c>
      <c r="O611" s="29">
        <v>893</v>
      </c>
      <c r="P611" s="30">
        <f t="shared" si="9"/>
        <v>11900.989280811515</v>
      </c>
      <c r="Q611" s="34" t="s">
        <v>327</v>
      </c>
      <c r="R611" s="20"/>
    </row>
    <row r="612" spans="1:18" ht="12.75">
      <c r="A612" s="26">
        <v>484035189</v>
      </c>
      <c r="B612" s="26">
        <v>484</v>
      </c>
      <c r="C612" s="27" t="s">
        <v>263</v>
      </c>
      <c r="D612" s="26">
        <v>35</v>
      </c>
      <c r="E612" s="27" t="s">
        <v>11</v>
      </c>
      <c r="F612" s="26">
        <v>189</v>
      </c>
      <c r="G612" s="27" t="s">
        <v>24</v>
      </c>
      <c r="H612" s="28">
        <v>1</v>
      </c>
      <c r="I612" s="28">
        <v>0</v>
      </c>
      <c r="J612" s="28">
        <v>0</v>
      </c>
      <c r="K612" s="28">
        <v>2.2436148952075939E-3</v>
      </c>
      <c r="L612" s="29">
        <v>9506.7810299106459</v>
      </c>
      <c r="M612" s="29">
        <v>3501</v>
      </c>
      <c r="N612" s="29">
        <v>0</v>
      </c>
      <c r="O612" s="29">
        <v>893</v>
      </c>
      <c r="P612" s="30">
        <f t="shared" si="9"/>
        <v>13007.781029910646</v>
      </c>
      <c r="Q612" s="34" t="s">
        <v>327</v>
      </c>
      <c r="R612" s="20"/>
    </row>
    <row r="613" spans="1:18" ht="12.75">
      <c r="A613" s="26">
        <v>484035243</v>
      </c>
      <c r="B613" s="26">
        <v>484</v>
      </c>
      <c r="C613" s="27" t="s">
        <v>263</v>
      </c>
      <c r="D613" s="26">
        <v>35</v>
      </c>
      <c r="E613" s="27" t="s">
        <v>11</v>
      </c>
      <c r="F613" s="26">
        <v>243</v>
      </c>
      <c r="G613" s="27" t="s">
        <v>80</v>
      </c>
      <c r="H613" s="28">
        <v>1.3477265656251389</v>
      </c>
      <c r="I613" s="28">
        <v>0</v>
      </c>
      <c r="J613" s="28">
        <v>0</v>
      </c>
      <c r="K613" s="28">
        <v>4.8315924867094817E-3</v>
      </c>
      <c r="L613" s="29">
        <v>11841.743202662032</v>
      </c>
      <c r="M613" s="29">
        <v>2885</v>
      </c>
      <c r="N613" s="29">
        <v>0</v>
      </c>
      <c r="O613" s="29">
        <v>893</v>
      </c>
      <c r="P613" s="30">
        <f t="shared" si="9"/>
        <v>14726.743202662032</v>
      </c>
      <c r="Q613" s="34" t="s">
        <v>327</v>
      </c>
      <c r="R613" s="20"/>
    </row>
    <row r="614" spans="1:18" ht="12.75">
      <c r="A614" s="26">
        <v>484035244</v>
      </c>
      <c r="B614" s="26">
        <v>484</v>
      </c>
      <c r="C614" s="27" t="s">
        <v>263</v>
      </c>
      <c r="D614" s="26">
        <v>35</v>
      </c>
      <c r="E614" s="27" t="s">
        <v>11</v>
      </c>
      <c r="F614" s="26">
        <v>244</v>
      </c>
      <c r="G614" s="27" t="s">
        <v>27</v>
      </c>
      <c r="H614" s="28">
        <v>4.3388595048668837</v>
      </c>
      <c r="I614" s="28">
        <v>0</v>
      </c>
      <c r="J614" s="28">
        <v>0</v>
      </c>
      <c r="K614" s="28">
        <v>8.3212977578071862E-2</v>
      </c>
      <c r="L614" s="29">
        <v>11026.969922534478</v>
      </c>
      <c r="M614" s="29">
        <v>3766</v>
      </c>
      <c r="N614" s="29">
        <v>0</v>
      </c>
      <c r="O614" s="29">
        <v>893</v>
      </c>
      <c r="P614" s="30">
        <f t="shared" si="9"/>
        <v>14792.969922534478</v>
      </c>
      <c r="Q614" s="34" t="s">
        <v>327</v>
      </c>
      <c r="R614" s="20"/>
    </row>
    <row r="615" spans="1:18" ht="12.75">
      <c r="A615" s="26">
        <v>484035285</v>
      </c>
      <c r="B615" s="26">
        <v>484</v>
      </c>
      <c r="C615" s="27" t="s">
        <v>263</v>
      </c>
      <c r="D615" s="26">
        <v>35</v>
      </c>
      <c r="E615" s="27" t="s">
        <v>11</v>
      </c>
      <c r="F615" s="26">
        <v>285</v>
      </c>
      <c r="G615" s="27" t="s">
        <v>28</v>
      </c>
      <c r="H615" s="28">
        <v>1</v>
      </c>
      <c r="I615" s="28">
        <v>0</v>
      </c>
      <c r="J615" s="28">
        <v>0</v>
      </c>
      <c r="K615" s="28">
        <v>2.1944644766553539E-2</v>
      </c>
      <c r="L615" s="29">
        <v>10403.32187770087</v>
      </c>
      <c r="M615" s="29">
        <v>3092</v>
      </c>
      <c r="N615" s="29">
        <v>0</v>
      </c>
      <c r="O615" s="29">
        <v>893</v>
      </c>
      <c r="P615" s="30">
        <f t="shared" si="9"/>
        <v>13495.32187770087</v>
      </c>
      <c r="Q615" s="34" t="s">
        <v>327</v>
      </c>
      <c r="R615" s="20"/>
    </row>
    <row r="616" spans="1:18" ht="12.75">
      <c r="A616" s="26">
        <v>485258030</v>
      </c>
      <c r="B616" s="26">
        <v>485</v>
      </c>
      <c r="C616" s="27" t="s">
        <v>264</v>
      </c>
      <c r="D616" s="26">
        <v>258</v>
      </c>
      <c r="E616" s="27" t="s">
        <v>98</v>
      </c>
      <c r="F616" s="26">
        <v>30</v>
      </c>
      <c r="G616" s="27" t="s">
        <v>94</v>
      </c>
      <c r="H616" s="28">
        <v>3.3193548387096774</v>
      </c>
      <c r="I616" s="28">
        <v>0</v>
      </c>
      <c r="J616" s="28">
        <v>0</v>
      </c>
      <c r="K616" s="28">
        <v>2.3419263238441388E-3</v>
      </c>
      <c r="L616" s="29">
        <v>11152</v>
      </c>
      <c r="M616" s="29">
        <v>2541</v>
      </c>
      <c r="N616" s="29">
        <v>0</v>
      </c>
      <c r="O616" s="29">
        <v>893</v>
      </c>
      <c r="P616" s="30">
        <f t="shared" si="9"/>
        <v>13693</v>
      </c>
      <c r="Q616" s="34" t="s">
        <v>329</v>
      </c>
      <c r="R616" s="20"/>
    </row>
    <row r="617" spans="1:18" ht="12.75">
      <c r="A617" s="26">
        <v>485258035</v>
      </c>
      <c r="B617" s="26">
        <v>485</v>
      </c>
      <c r="C617" s="27" t="s">
        <v>264</v>
      </c>
      <c r="D617" s="26">
        <v>258</v>
      </c>
      <c r="E617" s="27" t="s">
        <v>98</v>
      </c>
      <c r="F617" s="26">
        <v>35</v>
      </c>
      <c r="G617" s="27" t="s">
        <v>11</v>
      </c>
      <c r="H617" s="28">
        <v>2.8419354838709676</v>
      </c>
      <c r="I617" s="28">
        <v>0</v>
      </c>
      <c r="J617" s="28">
        <v>0</v>
      </c>
      <c r="K617" s="28">
        <v>0.1368268691122993</v>
      </c>
      <c r="L617" s="29">
        <v>9585</v>
      </c>
      <c r="M617" s="29">
        <v>2832</v>
      </c>
      <c r="N617" s="29">
        <v>0</v>
      </c>
      <c r="O617" s="29">
        <v>893</v>
      </c>
      <c r="P617" s="30">
        <f t="shared" si="9"/>
        <v>12417</v>
      </c>
      <c r="Q617" s="34" t="s">
        <v>329</v>
      </c>
      <c r="R617" s="20"/>
    </row>
    <row r="618" spans="1:18" ht="12.75">
      <c r="A618" s="26">
        <v>485258071</v>
      </c>
      <c r="B618" s="26">
        <v>485</v>
      </c>
      <c r="C618" s="27" t="s">
        <v>264</v>
      </c>
      <c r="D618" s="26">
        <v>258</v>
      </c>
      <c r="E618" s="27" t="s">
        <v>98</v>
      </c>
      <c r="F618" s="26">
        <v>71</v>
      </c>
      <c r="G618" s="27" t="s">
        <v>218</v>
      </c>
      <c r="H618" s="28">
        <v>2.774193548387097</v>
      </c>
      <c r="I618" s="28">
        <v>0</v>
      </c>
      <c r="J618" s="28">
        <v>0</v>
      </c>
      <c r="K618" s="28">
        <v>1.6519592808908986E-3</v>
      </c>
      <c r="L618" s="29">
        <v>9647.2030387638915</v>
      </c>
      <c r="M618" s="29">
        <v>3830</v>
      </c>
      <c r="N618" s="29">
        <v>0</v>
      </c>
      <c r="O618" s="29">
        <v>893</v>
      </c>
      <c r="P618" s="30">
        <f t="shared" si="9"/>
        <v>13477.203038763892</v>
      </c>
      <c r="Q618" s="34" t="s">
        <v>327</v>
      </c>
      <c r="R618" s="20"/>
    </row>
    <row r="619" spans="1:18" ht="12.75">
      <c r="A619" s="26">
        <v>485258163</v>
      </c>
      <c r="B619" s="26">
        <v>485</v>
      </c>
      <c r="C619" s="27" t="s">
        <v>264</v>
      </c>
      <c r="D619" s="26">
        <v>258</v>
      </c>
      <c r="E619" s="27" t="s">
        <v>98</v>
      </c>
      <c r="F619" s="26">
        <v>163</v>
      </c>
      <c r="G619" s="27" t="s">
        <v>16</v>
      </c>
      <c r="H619" s="28">
        <v>14.958064516129031</v>
      </c>
      <c r="I619" s="28">
        <v>0</v>
      </c>
      <c r="J619" s="28">
        <v>0</v>
      </c>
      <c r="K619" s="28">
        <v>8.2937092743960869E-2</v>
      </c>
      <c r="L619" s="29">
        <v>11405</v>
      </c>
      <c r="M619" s="29">
        <v>223</v>
      </c>
      <c r="N619" s="29">
        <v>0</v>
      </c>
      <c r="O619" s="29">
        <v>893</v>
      </c>
      <c r="P619" s="30">
        <f t="shared" si="9"/>
        <v>11628</v>
      </c>
      <c r="Q619" s="34" t="s">
        <v>330</v>
      </c>
      <c r="R619" s="20"/>
    </row>
    <row r="620" spans="1:18" ht="12.75">
      <c r="A620" s="26">
        <v>485258168</v>
      </c>
      <c r="B620" s="26">
        <v>485</v>
      </c>
      <c r="C620" s="27" t="s">
        <v>264</v>
      </c>
      <c r="D620" s="26">
        <v>258</v>
      </c>
      <c r="E620" s="27" t="s">
        <v>98</v>
      </c>
      <c r="F620" s="26">
        <v>168</v>
      </c>
      <c r="G620" s="27" t="s">
        <v>96</v>
      </c>
      <c r="H620" s="28">
        <v>2</v>
      </c>
      <c r="I620" s="28">
        <v>0</v>
      </c>
      <c r="J620" s="28">
        <v>0</v>
      </c>
      <c r="K620" s="28">
        <v>5.1213338646035673E-2</v>
      </c>
      <c r="L620" s="29">
        <v>13720</v>
      </c>
      <c r="M620" s="29">
        <v>6449</v>
      </c>
      <c r="N620" s="29">
        <v>0</v>
      </c>
      <c r="O620" s="29">
        <v>893</v>
      </c>
      <c r="P620" s="30">
        <f t="shared" si="9"/>
        <v>20169</v>
      </c>
      <c r="Q620" s="34" t="s">
        <v>329</v>
      </c>
      <c r="R620" s="20"/>
    </row>
    <row r="621" spans="1:18" ht="12.75">
      <c r="A621" s="26">
        <v>485258229</v>
      </c>
      <c r="B621" s="26">
        <v>485</v>
      </c>
      <c r="C621" s="27" t="s">
        <v>264</v>
      </c>
      <c r="D621" s="26">
        <v>258</v>
      </c>
      <c r="E621" s="27" t="s">
        <v>98</v>
      </c>
      <c r="F621" s="26">
        <v>229</v>
      </c>
      <c r="G621" s="27" t="s">
        <v>97</v>
      </c>
      <c r="H621" s="28">
        <v>12.745161290322581</v>
      </c>
      <c r="I621" s="28">
        <v>0</v>
      </c>
      <c r="J621" s="28">
        <v>0</v>
      </c>
      <c r="K621" s="28">
        <v>8.3791409623121711E-3</v>
      </c>
      <c r="L621" s="29">
        <v>10918</v>
      </c>
      <c r="M621" s="29">
        <v>1033</v>
      </c>
      <c r="N621" s="29">
        <v>0</v>
      </c>
      <c r="O621" s="29">
        <v>893</v>
      </c>
      <c r="P621" s="30">
        <f t="shared" si="9"/>
        <v>11951</v>
      </c>
      <c r="Q621" s="34" t="s">
        <v>329</v>
      </c>
      <c r="R621" s="20"/>
    </row>
    <row r="622" spans="1:18" ht="12.75">
      <c r="A622" s="26">
        <v>485258248</v>
      </c>
      <c r="B622" s="26">
        <v>485</v>
      </c>
      <c r="C622" s="27" t="s">
        <v>264</v>
      </c>
      <c r="D622" s="26">
        <v>258</v>
      </c>
      <c r="E622" s="27" t="s">
        <v>98</v>
      </c>
      <c r="F622" s="26">
        <v>248</v>
      </c>
      <c r="G622" s="27" t="s">
        <v>18</v>
      </c>
      <c r="H622" s="28">
        <v>1</v>
      </c>
      <c r="I622" s="28">
        <v>0</v>
      </c>
      <c r="J622" s="28">
        <v>0</v>
      </c>
      <c r="K622" s="28">
        <v>3.3291913917540467E-2</v>
      </c>
      <c r="L622" s="29">
        <v>7875</v>
      </c>
      <c r="M622" s="29">
        <v>854</v>
      </c>
      <c r="N622" s="29">
        <v>0</v>
      </c>
      <c r="O622" s="29">
        <v>893</v>
      </c>
      <c r="P622" s="30">
        <f t="shared" si="9"/>
        <v>8729</v>
      </c>
      <c r="Q622" s="34" t="s">
        <v>331</v>
      </c>
      <c r="R622" s="20"/>
    </row>
    <row r="623" spans="1:18" ht="12.75">
      <c r="A623" s="26">
        <v>485258258</v>
      </c>
      <c r="B623" s="26">
        <v>485</v>
      </c>
      <c r="C623" s="27" t="s">
        <v>264</v>
      </c>
      <c r="D623" s="26">
        <v>258</v>
      </c>
      <c r="E623" s="27" t="s">
        <v>98</v>
      </c>
      <c r="F623" s="26">
        <v>258</v>
      </c>
      <c r="G623" s="27" t="s">
        <v>98</v>
      </c>
      <c r="H623" s="28">
        <v>397.89677419354842</v>
      </c>
      <c r="I623" s="28">
        <v>0</v>
      </c>
      <c r="J623" s="28">
        <v>0</v>
      </c>
      <c r="K623" s="28">
        <v>8.1242126894535818E-2</v>
      </c>
      <c r="L623" s="29">
        <v>10203</v>
      </c>
      <c r="M623" s="29">
        <v>3993</v>
      </c>
      <c r="N623" s="29">
        <v>0</v>
      </c>
      <c r="O623" s="29">
        <v>893</v>
      </c>
      <c r="P623" s="30">
        <f t="shared" si="9"/>
        <v>14196</v>
      </c>
      <c r="Q623" s="34" t="s">
        <v>329</v>
      </c>
      <c r="R623" s="20"/>
    </row>
    <row r="624" spans="1:18" ht="12.75">
      <c r="A624" s="26">
        <v>485258295</v>
      </c>
      <c r="B624" s="26">
        <v>485</v>
      </c>
      <c r="C624" s="27" t="s">
        <v>264</v>
      </c>
      <c r="D624" s="26">
        <v>258</v>
      </c>
      <c r="E624" s="27" t="s">
        <v>98</v>
      </c>
      <c r="F624" s="26">
        <v>295</v>
      </c>
      <c r="G624" s="27" t="s">
        <v>135</v>
      </c>
      <c r="H624" s="28">
        <v>1</v>
      </c>
      <c r="I624" s="28">
        <v>0</v>
      </c>
      <c r="J624" s="28">
        <v>0</v>
      </c>
      <c r="K624" s="28">
        <v>2.2105795566318018E-2</v>
      </c>
      <c r="L624" s="29">
        <v>9522.8590470053932</v>
      </c>
      <c r="M624" s="29">
        <v>4450</v>
      </c>
      <c r="N624" s="29">
        <v>0</v>
      </c>
      <c r="O624" s="29">
        <v>893</v>
      </c>
      <c r="P624" s="30">
        <f t="shared" si="9"/>
        <v>13972.859047005393</v>
      </c>
      <c r="Q624" s="34" t="s">
        <v>327</v>
      </c>
      <c r="R624" s="20"/>
    </row>
    <row r="625" spans="1:18" ht="12.75">
      <c r="A625" s="26">
        <v>485258675</v>
      </c>
      <c r="B625" s="26">
        <v>485</v>
      </c>
      <c r="C625" s="27" t="s">
        <v>264</v>
      </c>
      <c r="D625" s="26">
        <v>258</v>
      </c>
      <c r="E625" s="27" t="s">
        <v>98</v>
      </c>
      <c r="F625" s="26">
        <v>675</v>
      </c>
      <c r="G625" s="27" t="s">
        <v>309</v>
      </c>
      <c r="H625" s="28">
        <v>1</v>
      </c>
      <c r="I625" s="28">
        <v>0</v>
      </c>
      <c r="J625" s="28">
        <v>0</v>
      </c>
      <c r="K625" s="28">
        <v>5.5134113187945018E-4</v>
      </c>
      <c r="L625" s="29">
        <v>9471.9868087144496</v>
      </c>
      <c r="M625" s="29">
        <v>5979</v>
      </c>
      <c r="N625" s="29">
        <v>0</v>
      </c>
      <c r="O625" s="29">
        <v>893</v>
      </c>
      <c r="P625" s="30">
        <f t="shared" si="9"/>
        <v>15450.98680871445</v>
      </c>
      <c r="Q625" s="34" t="s">
        <v>327</v>
      </c>
      <c r="R625" s="20"/>
    </row>
    <row r="626" spans="1:18" ht="12.75">
      <c r="A626" s="26">
        <v>486348097</v>
      </c>
      <c r="B626" s="26">
        <v>486</v>
      </c>
      <c r="C626" s="27" t="s">
        <v>265</v>
      </c>
      <c r="D626" s="26">
        <v>348</v>
      </c>
      <c r="E626" s="27" t="s">
        <v>100</v>
      </c>
      <c r="F626" s="26">
        <v>97</v>
      </c>
      <c r="G626" s="27" t="s">
        <v>224</v>
      </c>
      <c r="H626" s="28">
        <v>3</v>
      </c>
      <c r="I626" s="28">
        <v>0</v>
      </c>
      <c r="J626" s="28">
        <v>0</v>
      </c>
      <c r="K626" s="28">
        <v>2.9572743545815201E-2</v>
      </c>
      <c r="L626" s="29">
        <v>10231</v>
      </c>
      <c r="M626" s="29">
        <v>72</v>
      </c>
      <c r="N626" s="29">
        <v>0</v>
      </c>
      <c r="O626" s="29">
        <v>893</v>
      </c>
      <c r="P626" s="30">
        <f t="shared" si="9"/>
        <v>10303</v>
      </c>
      <c r="Q626" s="34" t="s">
        <v>329</v>
      </c>
      <c r="R626" s="20"/>
    </row>
    <row r="627" spans="1:18" ht="12.75">
      <c r="A627" s="26">
        <v>486348110</v>
      </c>
      <c r="B627" s="26">
        <v>486</v>
      </c>
      <c r="C627" s="27" t="s">
        <v>265</v>
      </c>
      <c r="D627" s="26">
        <v>348</v>
      </c>
      <c r="E627" s="27" t="s">
        <v>100</v>
      </c>
      <c r="F627" s="26">
        <v>110</v>
      </c>
      <c r="G627" s="27" t="s">
        <v>104</v>
      </c>
      <c r="H627" s="28">
        <v>1</v>
      </c>
      <c r="I627" s="28">
        <v>0</v>
      </c>
      <c r="J627" s="28">
        <v>0</v>
      </c>
      <c r="K627" s="28">
        <v>1.0409198593252518E-2</v>
      </c>
      <c r="L627" s="29">
        <v>8065</v>
      </c>
      <c r="M627" s="29">
        <v>1192</v>
      </c>
      <c r="N627" s="29">
        <v>0</v>
      </c>
      <c r="O627" s="29">
        <v>893</v>
      </c>
      <c r="P627" s="30">
        <f t="shared" si="9"/>
        <v>9257</v>
      </c>
      <c r="Q627" s="34" t="s">
        <v>329</v>
      </c>
      <c r="R627" s="20"/>
    </row>
    <row r="628" spans="1:18" ht="12.75">
      <c r="A628" s="26">
        <v>486348151</v>
      </c>
      <c r="B628" s="26">
        <v>486</v>
      </c>
      <c r="C628" s="27" t="s">
        <v>265</v>
      </c>
      <c r="D628" s="26">
        <v>348</v>
      </c>
      <c r="E628" s="27" t="s">
        <v>100</v>
      </c>
      <c r="F628" s="26">
        <v>151</v>
      </c>
      <c r="G628" s="27" t="s">
        <v>156</v>
      </c>
      <c r="H628" s="28">
        <v>2.7925696594427247</v>
      </c>
      <c r="I628" s="28">
        <v>0</v>
      </c>
      <c r="J628" s="28">
        <v>0</v>
      </c>
      <c r="K628" s="28">
        <v>7.31728045815307E-3</v>
      </c>
      <c r="L628" s="29">
        <v>8254</v>
      </c>
      <c r="M628" s="29">
        <v>1553</v>
      </c>
      <c r="N628" s="29">
        <v>0</v>
      </c>
      <c r="O628" s="29">
        <v>893</v>
      </c>
      <c r="P628" s="30">
        <f t="shared" si="9"/>
        <v>9807</v>
      </c>
      <c r="Q628" s="34" t="s">
        <v>329</v>
      </c>
      <c r="R628" s="20"/>
    </row>
    <row r="629" spans="1:18" ht="12.75">
      <c r="A629" s="26">
        <v>486348186</v>
      </c>
      <c r="B629" s="26">
        <v>486</v>
      </c>
      <c r="C629" s="27" t="s">
        <v>265</v>
      </c>
      <c r="D629" s="26">
        <v>348</v>
      </c>
      <c r="E629" s="27" t="s">
        <v>100</v>
      </c>
      <c r="F629" s="26">
        <v>186</v>
      </c>
      <c r="G629" s="27" t="s">
        <v>157</v>
      </c>
      <c r="H629" s="28">
        <v>1.7182662538699689</v>
      </c>
      <c r="I629" s="28">
        <v>0</v>
      </c>
      <c r="J629" s="28">
        <v>0</v>
      </c>
      <c r="K629" s="28">
        <v>2.7056178154301973E-3</v>
      </c>
      <c r="L629" s="29">
        <v>9942.8667940673131</v>
      </c>
      <c r="M629" s="29">
        <v>3741</v>
      </c>
      <c r="N629" s="29">
        <v>0</v>
      </c>
      <c r="O629" s="29">
        <v>893</v>
      </c>
      <c r="P629" s="30">
        <f t="shared" si="9"/>
        <v>13683.866794067313</v>
      </c>
      <c r="Q629" s="34" t="s">
        <v>327</v>
      </c>
      <c r="R629" s="20"/>
    </row>
    <row r="630" spans="1:18" ht="12.75">
      <c r="A630" s="26">
        <v>486348214</v>
      </c>
      <c r="B630" s="26">
        <v>486</v>
      </c>
      <c r="C630" s="27" t="s">
        <v>265</v>
      </c>
      <c r="D630" s="26">
        <v>348</v>
      </c>
      <c r="E630" s="27" t="s">
        <v>100</v>
      </c>
      <c r="F630" s="26">
        <v>214</v>
      </c>
      <c r="G630" s="27" t="s">
        <v>266</v>
      </c>
      <c r="H630" s="28">
        <v>1</v>
      </c>
      <c r="I630" s="28">
        <v>0</v>
      </c>
      <c r="J630" s="28">
        <v>0</v>
      </c>
      <c r="K630" s="28">
        <v>1.2634915696382329E-3</v>
      </c>
      <c r="L630" s="29">
        <v>10003.069568744664</v>
      </c>
      <c r="M630" s="29">
        <v>1542</v>
      </c>
      <c r="N630" s="29">
        <v>0</v>
      </c>
      <c r="O630" s="29">
        <v>893</v>
      </c>
      <c r="P630" s="30">
        <f t="shared" si="9"/>
        <v>11545.069568744664</v>
      </c>
      <c r="Q630" s="34" t="s">
        <v>327</v>
      </c>
      <c r="R630" s="20"/>
    </row>
    <row r="631" spans="1:18" ht="12.75">
      <c r="A631" s="26">
        <v>486348316</v>
      </c>
      <c r="B631" s="26">
        <v>486</v>
      </c>
      <c r="C631" s="27" t="s">
        <v>265</v>
      </c>
      <c r="D631" s="26">
        <v>348</v>
      </c>
      <c r="E631" s="27" t="s">
        <v>100</v>
      </c>
      <c r="F631" s="26">
        <v>316</v>
      </c>
      <c r="G631" s="27" t="s">
        <v>159</v>
      </c>
      <c r="H631" s="28">
        <v>0.34984520123839008</v>
      </c>
      <c r="I631" s="28">
        <v>0</v>
      </c>
      <c r="J631" s="28">
        <v>0</v>
      </c>
      <c r="K631" s="28">
        <v>5.2579445380610971E-3</v>
      </c>
      <c r="L631" s="29">
        <v>8254</v>
      </c>
      <c r="M631" s="29">
        <v>798</v>
      </c>
      <c r="N631" s="29">
        <v>0</v>
      </c>
      <c r="O631" s="29">
        <v>893</v>
      </c>
      <c r="P631" s="30">
        <f t="shared" si="9"/>
        <v>9052</v>
      </c>
      <c r="Q631" s="34" t="s">
        <v>329</v>
      </c>
      <c r="R631" s="20"/>
    </row>
    <row r="632" spans="1:18" ht="12.75">
      <c r="A632" s="26">
        <v>486348348</v>
      </c>
      <c r="B632" s="26">
        <v>486</v>
      </c>
      <c r="C632" s="27" t="s">
        <v>265</v>
      </c>
      <c r="D632" s="26">
        <v>348</v>
      </c>
      <c r="E632" s="27" t="s">
        <v>100</v>
      </c>
      <c r="F632" s="26">
        <v>348</v>
      </c>
      <c r="G632" s="27" t="s">
        <v>100</v>
      </c>
      <c r="H632" s="28">
        <v>652.16408668730651</v>
      </c>
      <c r="I632" s="28">
        <v>0</v>
      </c>
      <c r="J632" s="28">
        <v>0</v>
      </c>
      <c r="K632" s="28">
        <v>6.8069051738561828E-2</v>
      </c>
      <c r="L632" s="29">
        <v>11188</v>
      </c>
      <c r="M632" s="29">
        <v>45</v>
      </c>
      <c r="N632" s="29">
        <v>0</v>
      </c>
      <c r="O632" s="29">
        <v>893</v>
      </c>
      <c r="P632" s="30">
        <f t="shared" si="9"/>
        <v>11233</v>
      </c>
      <c r="Q632" s="34" t="s">
        <v>329</v>
      </c>
      <c r="R632" s="20"/>
    </row>
    <row r="633" spans="1:18" ht="12.75">
      <c r="A633" s="26">
        <v>486348767</v>
      </c>
      <c r="B633" s="26">
        <v>486</v>
      </c>
      <c r="C633" s="27" t="s">
        <v>265</v>
      </c>
      <c r="D633" s="26">
        <v>348</v>
      </c>
      <c r="E633" s="27" t="s">
        <v>100</v>
      </c>
      <c r="F633" s="26">
        <v>767</v>
      </c>
      <c r="G633" s="27" t="s">
        <v>267</v>
      </c>
      <c r="H633" s="28">
        <v>3</v>
      </c>
      <c r="I633" s="28">
        <v>0</v>
      </c>
      <c r="J633" s="28">
        <v>0</v>
      </c>
      <c r="K633" s="28">
        <v>4.1347171332303152E-3</v>
      </c>
      <c r="L633" s="29">
        <v>10508</v>
      </c>
      <c r="M633" s="29">
        <v>1503</v>
      </c>
      <c r="N633" s="29">
        <v>0</v>
      </c>
      <c r="O633" s="29">
        <v>893</v>
      </c>
      <c r="P633" s="30">
        <f t="shared" si="9"/>
        <v>12011</v>
      </c>
      <c r="Q633" s="34" t="s">
        <v>329</v>
      </c>
      <c r="R633" s="20"/>
    </row>
    <row r="634" spans="1:18" ht="12.75">
      <c r="A634" s="26">
        <v>487049031</v>
      </c>
      <c r="B634" s="26">
        <v>487</v>
      </c>
      <c r="C634" s="27" t="s">
        <v>268</v>
      </c>
      <c r="D634" s="26">
        <v>49</v>
      </c>
      <c r="E634" s="27" t="s">
        <v>73</v>
      </c>
      <c r="F634" s="26">
        <v>31</v>
      </c>
      <c r="G634" s="27" t="s">
        <v>76</v>
      </c>
      <c r="H634" s="28">
        <v>4</v>
      </c>
      <c r="I634" s="28">
        <v>0</v>
      </c>
      <c r="J634" s="28">
        <v>0</v>
      </c>
      <c r="K634" s="28">
        <v>3.058450037044002E-2</v>
      </c>
      <c r="L634" s="29">
        <v>9412</v>
      </c>
      <c r="M634" s="29">
        <v>3863</v>
      </c>
      <c r="N634" s="29">
        <v>0</v>
      </c>
      <c r="O634" s="29">
        <v>893</v>
      </c>
      <c r="P634" s="30">
        <f t="shared" si="9"/>
        <v>13275</v>
      </c>
      <c r="Q634" s="34" t="s">
        <v>329</v>
      </c>
      <c r="R634" s="20"/>
    </row>
    <row r="635" spans="1:18" ht="12.75">
      <c r="A635" s="26">
        <v>487049035</v>
      </c>
      <c r="B635" s="26">
        <v>487</v>
      </c>
      <c r="C635" s="27" t="s">
        <v>268</v>
      </c>
      <c r="D635" s="26">
        <v>49</v>
      </c>
      <c r="E635" s="27" t="s">
        <v>73</v>
      </c>
      <c r="F635" s="26">
        <v>35</v>
      </c>
      <c r="G635" s="27" t="s">
        <v>11</v>
      </c>
      <c r="H635" s="28">
        <v>29.374125874125873</v>
      </c>
      <c r="I635" s="28">
        <v>0</v>
      </c>
      <c r="J635" s="28">
        <v>0</v>
      </c>
      <c r="K635" s="28">
        <v>0.1368268691122993</v>
      </c>
      <c r="L635" s="29">
        <v>12047</v>
      </c>
      <c r="M635" s="29">
        <v>3560</v>
      </c>
      <c r="N635" s="29">
        <v>0</v>
      </c>
      <c r="O635" s="29">
        <v>893</v>
      </c>
      <c r="P635" s="30">
        <f t="shared" si="9"/>
        <v>15607</v>
      </c>
      <c r="Q635" s="34" t="s">
        <v>329</v>
      </c>
      <c r="R635" s="20"/>
    </row>
    <row r="636" spans="1:18" ht="12.75">
      <c r="A636" s="26">
        <v>487049044</v>
      </c>
      <c r="B636" s="26">
        <v>487</v>
      </c>
      <c r="C636" s="27" t="s">
        <v>268</v>
      </c>
      <c r="D636" s="26">
        <v>49</v>
      </c>
      <c r="E636" s="27" t="s">
        <v>73</v>
      </c>
      <c r="F636" s="26">
        <v>44</v>
      </c>
      <c r="G636" s="27" t="s">
        <v>12</v>
      </c>
      <c r="H636" s="28">
        <v>2</v>
      </c>
      <c r="I636" s="28">
        <v>0</v>
      </c>
      <c r="J636" s="28">
        <v>0</v>
      </c>
      <c r="K636" s="28">
        <v>3.508299626124857E-2</v>
      </c>
      <c r="L636" s="29">
        <v>11803</v>
      </c>
      <c r="M636" s="29">
        <v>777</v>
      </c>
      <c r="N636" s="29">
        <v>0</v>
      </c>
      <c r="O636" s="29">
        <v>893</v>
      </c>
      <c r="P636" s="30">
        <f t="shared" si="9"/>
        <v>12580</v>
      </c>
      <c r="Q636" s="34" t="s">
        <v>329</v>
      </c>
      <c r="R636" s="20"/>
    </row>
    <row r="637" spans="1:18" ht="12.75">
      <c r="A637" s="26">
        <v>487049049</v>
      </c>
      <c r="B637" s="26">
        <v>487</v>
      </c>
      <c r="C637" s="27" t="s">
        <v>268</v>
      </c>
      <c r="D637" s="26">
        <v>49</v>
      </c>
      <c r="E637" s="27" t="s">
        <v>73</v>
      </c>
      <c r="F637" s="26">
        <v>49</v>
      </c>
      <c r="G637" s="27" t="s">
        <v>73</v>
      </c>
      <c r="H637" s="28">
        <v>67.611888111888106</v>
      </c>
      <c r="I637" s="28">
        <v>0</v>
      </c>
      <c r="J637" s="28">
        <v>0</v>
      </c>
      <c r="K637" s="28">
        <v>6.5217762946508218E-2</v>
      </c>
      <c r="L637" s="29">
        <v>12277</v>
      </c>
      <c r="M637" s="29">
        <v>15188</v>
      </c>
      <c r="N637" s="29">
        <v>0</v>
      </c>
      <c r="O637" s="29">
        <v>893</v>
      </c>
      <c r="P637" s="30">
        <f t="shared" si="9"/>
        <v>27465</v>
      </c>
      <c r="Q637" s="34" t="s">
        <v>330</v>
      </c>
      <c r="R637" s="20"/>
    </row>
    <row r="638" spans="1:18" ht="12.75">
      <c r="A638" s="26">
        <v>487049057</v>
      </c>
      <c r="B638" s="26">
        <v>487</v>
      </c>
      <c r="C638" s="27" t="s">
        <v>268</v>
      </c>
      <c r="D638" s="26">
        <v>49</v>
      </c>
      <c r="E638" s="27" t="s">
        <v>73</v>
      </c>
      <c r="F638" s="26">
        <v>57</v>
      </c>
      <c r="G638" s="27" t="s">
        <v>13</v>
      </c>
      <c r="H638" s="28">
        <v>10</v>
      </c>
      <c r="I638" s="28">
        <v>0</v>
      </c>
      <c r="J638" s="28">
        <v>0</v>
      </c>
      <c r="K638" s="28">
        <v>0.11302470517786611</v>
      </c>
      <c r="L638" s="29">
        <v>11359</v>
      </c>
      <c r="M638" s="29">
        <v>598</v>
      </c>
      <c r="N638" s="29">
        <v>0</v>
      </c>
      <c r="O638" s="29">
        <v>893</v>
      </c>
      <c r="P638" s="30">
        <f t="shared" si="9"/>
        <v>11957</v>
      </c>
      <c r="Q638" s="34" t="s">
        <v>331</v>
      </c>
      <c r="R638" s="20"/>
    </row>
    <row r="639" spans="1:18" ht="12.75">
      <c r="A639" s="26">
        <v>487049093</v>
      </c>
      <c r="B639" s="26">
        <v>487</v>
      </c>
      <c r="C639" s="27" t="s">
        <v>268</v>
      </c>
      <c r="D639" s="26">
        <v>49</v>
      </c>
      <c r="E639" s="27" t="s">
        <v>73</v>
      </c>
      <c r="F639" s="26">
        <v>93</v>
      </c>
      <c r="G639" s="27" t="s">
        <v>14</v>
      </c>
      <c r="H639" s="28">
        <v>62.031468531468526</v>
      </c>
      <c r="I639" s="28">
        <v>0</v>
      </c>
      <c r="J639" s="28">
        <v>0</v>
      </c>
      <c r="K639" s="28">
        <v>8.8853568064575922E-2</v>
      </c>
      <c r="L639" s="29">
        <v>11760</v>
      </c>
      <c r="M639" s="29">
        <v>355</v>
      </c>
      <c r="N639" s="29">
        <v>0</v>
      </c>
      <c r="O639" s="29">
        <v>893</v>
      </c>
      <c r="P639" s="30">
        <f t="shared" si="9"/>
        <v>12115</v>
      </c>
      <c r="Q639" s="34" t="s">
        <v>331</v>
      </c>
      <c r="R639" s="20"/>
    </row>
    <row r="640" spans="1:18" ht="12.75">
      <c r="A640" s="26">
        <v>487049128</v>
      </c>
      <c r="B640" s="26">
        <v>487</v>
      </c>
      <c r="C640" s="27" t="s">
        <v>268</v>
      </c>
      <c r="D640" s="26">
        <v>49</v>
      </c>
      <c r="E640" s="27" t="s">
        <v>73</v>
      </c>
      <c r="F640" s="26">
        <v>128</v>
      </c>
      <c r="G640" s="27" t="s">
        <v>122</v>
      </c>
      <c r="H640" s="28">
        <v>1</v>
      </c>
      <c r="I640" s="28">
        <v>0</v>
      </c>
      <c r="J640" s="28">
        <v>0</v>
      </c>
      <c r="K640" s="28">
        <v>3.277662878186572E-2</v>
      </c>
      <c r="L640" s="29">
        <v>10708.356587804878</v>
      </c>
      <c r="M640" s="29">
        <v>460</v>
      </c>
      <c r="N640" s="29">
        <v>0</v>
      </c>
      <c r="O640" s="29">
        <v>893</v>
      </c>
      <c r="P640" s="30">
        <f t="shared" si="9"/>
        <v>11168.356587804878</v>
      </c>
      <c r="Q640" s="34" t="s">
        <v>327</v>
      </c>
      <c r="R640" s="20"/>
    </row>
    <row r="641" spans="1:18" ht="12.75">
      <c r="A641" s="26">
        <v>487049149</v>
      </c>
      <c r="B641" s="26">
        <v>487</v>
      </c>
      <c r="C641" s="27" t="s">
        <v>268</v>
      </c>
      <c r="D641" s="26">
        <v>49</v>
      </c>
      <c r="E641" s="27" t="s">
        <v>73</v>
      </c>
      <c r="F641" s="26">
        <v>149</v>
      </c>
      <c r="G641" s="27" t="s">
        <v>77</v>
      </c>
      <c r="H641" s="28">
        <v>1</v>
      </c>
      <c r="I641" s="28">
        <v>0</v>
      </c>
      <c r="J641" s="28">
        <v>0</v>
      </c>
      <c r="K641" s="28">
        <v>0.100663867998236</v>
      </c>
      <c r="L641" s="29">
        <v>8488</v>
      </c>
      <c r="M641" s="29">
        <v>49</v>
      </c>
      <c r="N641" s="29">
        <v>0</v>
      </c>
      <c r="O641" s="29">
        <v>893</v>
      </c>
      <c r="P641" s="30">
        <f t="shared" si="9"/>
        <v>8537</v>
      </c>
      <c r="Q641" s="34" t="s">
        <v>329</v>
      </c>
      <c r="R641" s="20"/>
    </row>
    <row r="642" spans="1:18" ht="12.75">
      <c r="A642" s="26">
        <v>487049153</v>
      </c>
      <c r="B642" s="26">
        <v>487</v>
      </c>
      <c r="C642" s="27" t="s">
        <v>268</v>
      </c>
      <c r="D642" s="26">
        <v>49</v>
      </c>
      <c r="E642" s="27" t="s">
        <v>73</v>
      </c>
      <c r="F642" s="26">
        <v>153</v>
      </c>
      <c r="G642" s="27" t="s">
        <v>107</v>
      </c>
      <c r="H642" s="28">
        <v>1</v>
      </c>
      <c r="I642" s="28">
        <v>0</v>
      </c>
      <c r="J642" s="28">
        <v>0</v>
      </c>
      <c r="K642" s="28">
        <v>1.2041125519575509E-2</v>
      </c>
      <c r="L642" s="29">
        <v>9412</v>
      </c>
      <c r="M642" s="29">
        <v>246</v>
      </c>
      <c r="N642" s="29">
        <v>0</v>
      </c>
      <c r="O642" s="29">
        <v>893</v>
      </c>
      <c r="P642" s="30">
        <f t="shared" si="9"/>
        <v>9658</v>
      </c>
      <c r="Q642" s="34" t="s">
        <v>329</v>
      </c>
      <c r="R642" s="20"/>
    </row>
    <row r="643" spans="1:18" ht="12.75">
      <c r="A643" s="26">
        <v>487049163</v>
      </c>
      <c r="B643" s="26">
        <v>487</v>
      </c>
      <c r="C643" s="27" t="s">
        <v>268</v>
      </c>
      <c r="D643" s="26">
        <v>49</v>
      </c>
      <c r="E643" s="27" t="s">
        <v>73</v>
      </c>
      <c r="F643" s="26">
        <v>163</v>
      </c>
      <c r="G643" s="27" t="s">
        <v>16</v>
      </c>
      <c r="H643" s="28">
        <v>14</v>
      </c>
      <c r="I643" s="28">
        <v>0</v>
      </c>
      <c r="J643" s="28">
        <v>0</v>
      </c>
      <c r="K643" s="28">
        <v>8.2937092743960869E-2</v>
      </c>
      <c r="L643" s="29">
        <v>11537</v>
      </c>
      <c r="M643" s="29">
        <v>225</v>
      </c>
      <c r="N643" s="29">
        <v>0</v>
      </c>
      <c r="O643" s="29">
        <v>893</v>
      </c>
      <c r="P643" s="30">
        <f t="shared" si="9"/>
        <v>11762</v>
      </c>
      <c r="Q643" s="34" t="s">
        <v>331</v>
      </c>
      <c r="R643" s="20"/>
    </row>
    <row r="644" spans="1:18" ht="12.75">
      <c r="A644" s="26">
        <v>487049165</v>
      </c>
      <c r="B644" s="26">
        <v>487</v>
      </c>
      <c r="C644" s="27" t="s">
        <v>268</v>
      </c>
      <c r="D644" s="26">
        <v>49</v>
      </c>
      <c r="E644" s="27" t="s">
        <v>73</v>
      </c>
      <c r="F644" s="26">
        <v>165</v>
      </c>
      <c r="G644" s="27" t="s">
        <v>17</v>
      </c>
      <c r="H644" s="28">
        <v>40.53846153846154</v>
      </c>
      <c r="I644" s="28">
        <v>0</v>
      </c>
      <c r="J644" s="28">
        <v>0</v>
      </c>
      <c r="K644" s="28">
        <v>0.110669012758344</v>
      </c>
      <c r="L644" s="29">
        <v>11417</v>
      </c>
      <c r="M644" s="29">
        <v>632</v>
      </c>
      <c r="N644" s="29">
        <v>0</v>
      </c>
      <c r="O644" s="29">
        <v>893</v>
      </c>
      <c r="P644" s="30">
        <f t="shared" si="9"/>
        <v>12049</v>
      </c>
      <c r="Q644" s="34" t="s">
        <v>329</v>
      </c>
      <c r="R644" s="20"/>
    </row>
    <row r="645" spans="1:18" ht="12.75">
      <c r="A645" s="26">
        <v>487049176</v>
      </c>
      <c r="B645" s="26">
        <v>487</v>
      </c>
      <c r="C645" s="27" t="s">
        <v>268</v>
      </c>
      <c r="D645" s="26">
        <v>49</v>
      </c>
      <c r="E645" s="27" t="s">
        <v>73</v>
      </c>
      <c r="F645" s="26">
        <v>176</v>
      </c>
      <c r="G645" s="27" t="s">
        <v>78</v>
      </c>
      <c r="H645" s="28">
        <v>52.646853146853147</v>
      </c>
      <c r="I645" s="28">
        <v>0</v>
      </c>
      <c r="J645" s="28">
        <v>0</v>
      </c>
      <c r="K645" s="28">
        <v>6.1214575721167293E-2</v>
      </c>
      <c r="L645" s="29">
        <v>11503</v>
      </c>
      <c r="M645" s="29">
        <v>3746</v>
      </c>
      <c r="N645" s="29">
        <v>0</v>
      </c>
      <c r="O645" s="29">
        <v>893</v>
      </c>
      <c r="P645" s="30">
        <f t="shared" si="9"/>
        <v>15249</v>
      </c>
      <c r="Q645" s="34" t="s">
        <v>329</v>
      </c>
      <c r="R645" s="20"/>
    </row>
    <row r="646" spans="1:18" ht="12.75">
      <c r="A646" s="26">
        <v>487049181</v>
      </c>
      <c r="B646" s="26">
        <v>487</v>
      </c>
      <c r="C646" s="27" t="s">
        <v>268</v>
      </c>
      <c r="D646" s="26">
        <v>49</v>
      </c>
      <c r="E646" s="27" t="s">
        <v>73</v>
      </c>
      <c r="F646" s="26">
        <v>181</v>
      </c>
      <c r="G646" s="27" t="s">
        <v>79</v>
      </c>
      <c r="H646" s="28">
        <v>1</v>
      </c>
      <c r="I646" s="28">
        <v>0</v>
      </c>
      <c r="J646" s="28">
        <v>0</v>
      </c>
      <c r="K646" s="28">
        <v>1.3513609455126911E-2</v>
      </c>
      <c r="L646" s="29">
        <v>10336</v>
      </c>
      <c r="M646" s="29">
        <v>632</v>
      </c>
      <c r="N646" s="29">
        <v>0</v>
      </c>
      <c r="O646" s="29">
        <v>893</v>
      </c>
      <c r="P646" s="30">
        <f t="shared" si="9"/>
        <v>10968</v>
      </c>
      <c r="Q646" s="34" t="s">
        <v>331</v>
      </c>
      <c r="R646" s="20"/>
    </row>
    <row r="647" spans="1:18" ht="12.75">
      <c r="A647" s="26">
        <v>487049244</v>
      </c>
      <c r="B647" s="26">
        <v>487</v>
      </c>
      <c r="C647" s="27" t="s">
        <v>268</v>
      </c>
      <c r="D647" s="26">
        <v>49</v>
      </c>
      <c r="E647" s="27" t="s">
        <v>73</v>
      </c>
      <c r="F647" s="26">
        <v>244</v>
      </c>
      <c r="G647" s="27" t="s">
        <v>27</v>
      </c>
      <c r="H647" s="28">
        <v>11</v>
      </c>
      <c r="I647" s="28">
        <v>0</v>
      </c>
      <c r="J647" s="28">
        <v>0</v>
      </c>
      <c r="K647" s="28">
        <v>8.3212977578071862E-2</v>
      </c>
      <c r="L647" s="29">
        <v>11679</v>
      </c>
      <c r="M647" s="29">
        <v>3988</v>
      </c>
      <c r="N647" s="29">
        <v>0</v>
      </c>
      <c r="O647" s="29">
        <v>893</v>
      </c>
      <c r="P647" s="30">
        <f t="shared" si="9"/>
        <v>15667</v>
      </c>
      <c r="Q647" s="34" t="s">
        <v>331</v>
      </c>
      <c r="R647" s="20"/>
    </row>
    <row r="648" spans="1:18" ht="12.75">
      <c r="A648" s="26">
        <v>487049248</v>
      </c>
      <c r="B648" s="26">
        <v>487</v>
      </c>
      <c r="C648" s="27" t="s">
        <v>268</v>
      </c>
      <c r="D648" s="26">
        <v>49</v>
      </c>
      <c r="E648" s="27" t="s">
        <v>73</v>
      </c>
      <c r="F648" s="26">
        <v>248</v>
      </c>
      <c r="G648" s="27" t="s">
        <v>18</v>
      </c>
      <c r="H648" s="28">
        <v>7</v>
      </c>
      <c r="I648" s="28">
        <v>0</v>
      </c>
      <c r="J648" s="28">
        <v>0</v>
      </c>
      <c r="K648" s="28">
        <v>3.3291913917540467E-2</v>
      </c>
      <c r="L648" s="29">
        <v>11477</v>
      </c>
      <c r="M648" s="29">
        <v>1245</v>
      </c>
      <c r="N648" s="29">
        <v>0</v>
      </c>
      <c r="O648" s="29">
        <v>893</v>
      </c>
      <c r="P648" s="30">
        <f t="shared" si="9"/>
        <v>12722</v>
      </c>
      <c r="Q648" s="34" t="s">
        <v>331</v>
      </c>
      <c r="R648" s="20"/>
    </row>
    <row r="649" spans="1:18" ht="12.75">
      <c r="A649" s="26">
        <v>487049262</v>
      </c>
      <c r="B649" s="26">
        <v>487</v>
      </c>
      <c r="C649" s="27" t="s">
        <v>268</v>
      </c>
      <c r="D649" s="26">
        <v>49</v>
      </c>
      <c r="E649" s="27" t="s">
        <v>73</v>
      </c>
      <c r="F649" s="26">
        <v>262</v>
      </c>
      <c r="G649" s="27" t="s">
        <v>19</v>
      </c>
      <c r="H649" s="28">
        <v>7</v>
      </c>
      <c r="I649" s="28">
        <v>0</v>
      </c>
      <c r="J649" s="28">
        <v>0</v>
      </c>
      <c r="K649" s="28">
        <v>5.0483730637333184E-2</v>
      </c>
      <c r="L649" s="29">
        <v>10464</v>
      </c>
      <c r="M649" s="29">
        <v>3898</v>
      </c>
      <c r="N649" s="29">
        <v>0</v>
      </c>
      <c r="O649" s="29">
        <v>893</v>
      </c>
      <c r="P649" s="30">
        <f t="shared" si="9"/>
        <v>14362</v>
      </c>
      <c r="Q649" s="34" t="s">
        <v>329</v>
      </c>
      <c r="R649" s="20"/>
    </row>
    <row r="650" spans="1:18" ht="12.75">
      <c r="A650" s="26">
        <v>487049274</v>
      </c>
      <c r="B650" s="26">
        <v>487</v>
      </c>
      <c r="C650" s="27" t="s">
        <v>268</v>
      </c>
      <c r="D650" s="26">
        <v>49</v>
      </c>
      <c r="E650" s="27" t="s">
        <v>73</v>
      </c>
      <c r="F650" s="26">
        <v>274</v>
      </c>
      <c r="G650" s="27" t="s">
        <v>60</v>
      </c>
      <c r="H650" s="28">
        <v>181.23426573426573</v>
      </c>
      <c r="I650" s="28">
        <v>0</v>
      </c>
      <c r="J650" s="28">
        <v>0</v>
      </c>
      <c r="K650" s="28">
        <v>8.3406488290508909E-2</v>
      </c>
      <c r="L650" s="29">
        <v>11627</v>
      </c>
      <c r="M650" s="29">
        <v>5346</v>
      </c>
      <c r="N650" s="29">
        <v>0</v>
      </c>
      <c r="O650" s="29">
        <v>893</v>
      </c>
      <c r="P650" s="30">
        <f t="shared" si="9"/>
        <v>16973</v>
      </c>
      <c r="Q650" s="34" t="s">
        <v>329</v>
      </c>
      <c r="R650" s="20"/>
    </row>
    <row r="651" spans="1:18" ht="12.75">
      <c r="A651" s="26">
        <v>487049284</v>
      </c>
      <c r="B651" s="26">
        <v>487</v>
      </c>
      <c r="C651" s="27" t="s">
        <v>268</v>
      </c>
      <c r="D651" s="26">
        <v>49</v>
      </c>
      <c r="E651" s="27" t="s">
        <v>73</v>
      </c>
      <c r="F651" s="26">
        <v>284</v>
      </c>
      <c r="G651" s="27" t="s">
        <v>140</v>
      </c>
      <c r="H651" s="28">
        <v>2</v>
      </c>
      <c r="I651" s="28">
        <v>0</v>
      </c>
      <c r="J651" s="28">
        <v>0</v>
      </c>
      <c r="K651" s="28">
        <v>2.6135655929529555E-2</v>
      </c>
      <c r="L651" s="29">
        <v>10336</v>
      </c>
      <c r="M651" s="29">
        <v>3340</v>
      </c>
      <c r="N651" s="29">
        <v>0</v>
      </c>
      <c r="O651" s="29">
        <v>893</v>
      </c>
      <c r="P651" s="30">
        <f t="shared" ref="P651:P714" si="10">SUM(L651:N651)</f>
        <v>13676</v>
      </c>
      <c r="Q651" s="34" t="s">
        <v>331</v>
      </c>
      <c r="R651" s="20"/>
    </row>
    <row r="652" spans="1:18" ht="12.75">
      <c r="A652" s="26">
        <v>487049308</v>
      </c>
      <c r="B652" s="26">
        <v>487</v>
      </c>
      <c r="C652" s="27" t="s">
        <v>268</v>
      </c>
      <c r="D652" s="26">
        <v>49</v>
      </c>
      <c r="E652" s="27" t="s">
        <v>73</v>
      </c>
      <c r="F652" s="26">
        <v>308</v>
      </c>
      <c r="G652" s="27" t="s">
        <v>20</v>
      </c>
      <c r="H652" s="28">
        <v>4.6993006993006992</v>
      </c>
      <c r="I652" s="28">
        <v>0</v>
      </c>
      <c r="J652" s="28">
        <v>0</v>
      </c>
      <c r="K652" s="28">
        <v>2.8412288374803905E-3</v>
      </c>
      <c r="L652" s="29">
        <v>12580</v>
      </c>
      <c r="M652" s="29">
        <v>7435</v>
      </c>
      <c r="N652" s="29">
        <v>0</v>
      </c>
      <c r="O652" s="29">
        <v>893</v>
      </c>
      <c r="P652" s="30">
        <f t="shared" si="10"/>
        <v>20015</v>
      </c>
      <c r="Q652" s="34" t="s">
        <v>330</v>
      </c>
      <c r="R652" s="20"/>
    </row>
    <row r="653" spans="1:18" ht="12.75">
      <c r="A653" s="26">
        <v>487049314</v>
      </c>
      <c r="B653" s="26">
        <v>487</v>
      </c>
      <c r="C653" s="27" t="s">
        <v>268</v>
      </c>
      <c r="D653" s="26">
        <v>49</v>
      </c>
      <c r="E653" s="27" t="s">
        <v>73</v>
      </c>
      <c r="F653" s="26">
        <v>314</v>
      </c>
      <c r="G653" s="27" t="s">
        <v>29</v>
      </c>
      <c r="H653" s="28">
        <v>5</v>
      </c>
      <c r="I653" s="28">
        <v>0</v>
      </c>
      <c r="J653" s="28">
        <v>0</v>
      </c>
      <c r="K653" s="28">
        <v>4.8543527859241219E-3</v>
      </c>
      <c r="L653" s="29">
        <v>10081</v>
      </c>
      <c r="M653" s="29">
        <v>7996</v>
      </c>
      <c r="N653" s="29">
        <v>0</v>
      </c>
      <c r="O653" s="29">
        <v>893</v>
      </c>
      <c r="P653" s="30">
        <f t="shared" si="10"/>
        <v>18077</v>
      </c>
      <c r="Q653" s="34" t="s">
        <v>329</v>
      </c>
      <c r="R653" s="20"/>
    </row>
    <row r="654" spans="1:18" ht="12.75">
      <c r="A654" s="26">
        <v>487274031</v>
      </c>
      <c r="B654" s="26">
        <v>487</v>
      </c>
      <c r="C654" s="27" t="s">
        <v>268</v>
      </c>
      <c r="D654" s="26">
        <v>274</v>
      </c>
      <c r="E654" s="27" t="s">
        <v>60</v>
      </c>
      <c r="F654" s="26">
        <v>31</v>
      </c>
      <c r="G654" s="27" t="s">
        <v>76</v>
      </c>
      <c r="H654" s="28">
        <v>1</v>
      </c>
      <c r="I654" s="28">
        <v>0</v>
      </c>
      <c r="J654" s="28">
        <v>0</v>
      </c>
      <c r="K654" s="28">
        <v>3.058450037044002E-2</v>
      </c>
      <c r="L654" s="29">
        <v>8367</v>
      </c>
      <c r="M654" s="29">
        <v>3434</v>
      </c>
      <c r="N654" s="29">
        <v>0</v>
      </c>
      <c r="O654" s="29">
        <v>893</v>
      </c>
      <c r="P654" s="30">
        <f t="shared" si="10"/>
        <v>11801</v>
      </c>
      <c r="Q654" s="34" t="s">
        <v>329</v>
      </c>
      <c r="R654" s="20"/>
    </row>
    <row r="655" spans="1:18" ht="12.75">
      <c r="A655" s="26">
        <v>487274035</v>
      </c>
      <c r="B655" s="26">
        <v>487</v>
      </c>
      <c r="C655" s="27" t="s">
        <v>268</v>
      </c>
      <c r="D655" s="26">
        <v>274</v>
      </c>
      <c r="E655" s="27" t="s">
        <v>60</v>
      </c>
      <c r="F655" s="26">
        <v>35</v>
      </c>
      <c r="G655" s="27" t="s">
        <v>11</v>
      </c>
      <c r="H655" s="28">
        <v>23.017482517482517</v>
      </c>
      <c r="I655" s="28">
        <v>0</v>
      </c>
      <c r="J655" s="28">
        <v>0</v>
      </c>
      <c r="K655" s="28">
        <v>0.1368268691122993</v>
      </c>
      <c r="L655" s="29">
        <v>10027</v>
      </c>
      <c r="M655" s="29">
        <v>2963</v>
      </c>
      <c r="N655" s="29">
        <v>0</v>
      </c>
      <c r="O655" s="29">
        <v>893</v>
      </c>
      <c r="P655" s="30">
        <f t="shared" si="10"/>
        <v>12990</v>
      </c>
      <c r="Q655" s="34" t="s">
        <v>329</v>
      </c>
      <c r="R655" s="20"/>
    </row>
    <row r="656" spans="1:18" ht="12.75">
      <c r="A656" s="26">
        <v>487274044</v>
      </c>
      <c r="B656" s="26">
        <v>487</v>
      </c>
      <c r="C656" s="27" t="s">
        <v>268</v>
      </c>
      <c r="D656" s="26">
        <v>274</v>
      </c>
      <c r="E656" s="27" t="s">
        <v>60</v>
      </c>
      <c r="F656" s="26">
        <v>44</v>
      </c>
      <c r="G656" s="27" t="s">
        <v>12</v>
      </c>
      <c r="H656" s="28">
        <v>1</v>
      </c>
      <c r="I656" s="28">
        <v>0</v>
      </c>
      <c r="J656" s="28">
        <v>0</v>
      </c>
      <c r="K656" s="28">
        <v>3.508299626124857E-2</v>
      </c>
      <c r="L656" s="29">
        <v>9607</v>
      </c>
      <c r="M656" s="29">
        <v>633</v>
      </c>
      <c r="N656" s="29">
        <v>0</v>
      </c>
      <c r="O656" s="29">
        <v>893</v>
      </c>
      <c r="P656" s="30">
        <f t="shared" si="10"/>
        <v>10240</v>
      </c>
      <c r="Q656" s="34" t="s">
        <v>329</v>
      </c>
      <c r="R656" s="20"/>
    </row>
    <row r="657" spans="1:18" ht="12.75">
      <c r="A657" s="26">
        <v>487274046</v>
      </c>
      <c r="B657" s="26">
        <v>487</v>
      </c>
      <c r="C657" s="27" t="s">
        <v>268</v>
      </c>
      <c r="D657" s="26">
        <v>274</v>
      </c>
      <c r="E657" s="27" t="s">
        <v>60</v>
      </c>
      <c r="F657" s="26">
        <v>46</v>
      </c>
      <c r="G657" s="27" t="s">
        <v>89</v>
      </c>
      <c r="H657" s="28">
        <v>2</v>
      </c>
      <c r="I657" s="28">
        <v>0</v>
      </c>
      <c r="J657" s="28">
        <v>0</v>
      </c>
      <c r="K657" s="28">
        <v>9.3373233871571926E-4</v>
      </c>
      <c r="L657" s="29">
        <v>12733</v>
      </c>
      <c r="M657" s="29">
        <v>9338</v>
      </c>
      <c r="N657" s="29">
        <v>0</v>
      </c>
      <c r="O657" s="29">
        <v>893</v>
      </c>
      <c r="P657" s="30">
        <f t="shared" si="10"/>
        <v>22071</v>
      </c>
      <c r="Q657" s="34" t="s">
        <v>329</v>
      </c>
      <c r="R657" s="20"/>
    </row>
    <row r="658" spans="1:18" ht="12.75">
      <c r="A658" s="26">
        <v>487274048</v>
      </c>
      <c r="B658" s="26">
        <v>487</v>
      </c>
      <c r="C658" s="27" t="s">
        <v>268</v>
      </c>
      <c r="D658" s="26">
        <v>274</v>
      </c>
      <c r="E658" s="27" t="s">
        <v>60</v>
      </c>
      <c r="F658" s="26">
        <v>48</v>
      </c>
      <c r="G658" s="27" t="s">
        <v>217</v>
      </c>
      <c r="H658" s="28">
        <v>1</v>
      </c>
      <c r="I658" s="28">
        <v>0</v>
      </c>
      <c r="J658" s="28">
        <v>0</v>
      </c>
      <c r="K658" s="28">
        <v>1.0097983491179916E-3</v>
      </c>
      <c r="L658" s="29">
        <v>8476</v>
      </c>
      <c r="M658" s="29">
        <v>6677</v>
      </c>
      <c r="N658" s="29">
        <v>0</v>
      </c>
      <c r="O658" s="29">
        <v>893</v>
      </c>
      <c r="P658" s="30">
        <f t="shared" si="10"/>
        <v>15153</v>
      </c>
      <c r="Q658" s="34" t="s">
        <v>329</v>
      </c>
      <c r="R658" s="20"/>
    </row>
    <row r="659" spans="1:18" ht="12.75">
      <c r="A659" s="26">
        <v>487274049</v>
      </c>
      <c r="B659" s="26">
        <v>487</v>
      </c>
      <c r="C659" s="27" t="s">
        <v>268</v>
      </c>
      <c r="D659" s="26">
        <v>274</v>
      </c>
      <c r="E659" s="27" t="s">
        <v>60</v>
      </c>
      <c r="F659" s="26">
        <v>49</v>
      </c>
      <c r="G659" s="27" t="s">
        <v>73</v>
      </c>
      <c r="H659" s="28">
        <v>100.27622377622377</v>
      </c>
      <c r="I659" s="28">
        <v>0</v>
      </c>
      <c r="J659" s="28">
        <v>0</v>
      </c>
      <c r="K659" s="28">
        <v>6.5217762946508218E-2</v>
      </c>
      <c r="L659" s="29">
        <v>11334</v>
      </c>
      <c r="M659" s="29">
        <v>14021</v>
      </c>
      <c r="N659" s="29">
        <v>0</v>
      </c>
      <c r="O659" s="29">
        <v>893</v>
      </c>
      <c r="P659" s="30">
        <f t="shared" si="10"/>
        <v>25355</v>
      </c>
      <c r="Q659" s="34" t="s">
        <v>330</v>
      </c>
      <c r="R659" s="20"/>
    </row>
    <row r="660" spans="1:18" ht="12.75">
      <c r="A660" s="26">
        <v>487274057</v>
      </c>
      <c r="B660" s="26">
        <v>487</v>
      </c>
      <c r="C660" s="27" t="s">
        <v>268</v>
      </c>
      <c r="D660" s="26">
        <v>274</v>
      </c>
      <c r="E660" s="27" t="s">
        <v>60</v>
      </c>
      <c r="F660" s="26">
        <v>57</v>
      </c>
      <c r="G660" s="27" t="s">
        <v>13</v>
      </c>
      <c r="H660" s="28">
        <v>10.856643356643357</v>
      </c>
      <c r="I660" s="28">
        <v>0</v>
      </c>
      <c r="J660" s="28">
        <v>0</v>
      </c>
      <c r="K660" s="28">
        <v>0.11302470517786611</v>
      </c>
      <c r="L660" s="29">
        <v>11313</v>
      </c>
      <c r="M660" s="29">
        <v>596</v>
      </c>
      <c r="N660" s="29">
        <v>0</v>
      </c>
      <c r="O660" s="29">
        <v>893</v>
      </c>
      <c r="P660" s="30">
        <f t="shared" si="10"/>
        <v>11909</v>
      </c>
      <c r="Q660" s="34" t="s">
        <v>330</v>
      </c>
      <c r="R660" s="20"/>
    </row>
    <row r="661" spans="1:18" ht="12.75">
      <c r="A661" s="26">
        <v>487274093</v>
      </c>
      <c r="B661" s="26">
        <v>487</v>
      </c>
      <c r="C661" s="27" t="s">
        <v>268</v>
      </c>
      <c r="D661" s="26">
        <v>274</v>
      </c>
      <c r="E661" s="27" t="s">
        <v>60</v>
      </c>
      <c r="F661" s="26">
        <v>93</v>
      </c>
      <c r="G661" s="27" t="s">
        <v>14</v>
      </c>
      <c r="H661" s="28">
        <v>58.451048951048961</v>
      </c>
      <c r="I661" s="28">
        <v>0</v>
      </c>
      <c r="J661" s="28">
        <v>0</v>
      </c>
      <c r="K661" s="28">
        <v>8.8853568064575922E-2</v>
      </c>
      <c r="L661" s="29">
        <v>11602</v>
      </c>
      <c r="M661" s="29">
        <v>350</v>
      </c>
      <c r="N661" s="29">
        <v>0</v>
      </c>
      <c r="O661" s="29">
        <v>893</v>
      </c>
      <c r="P661" s="30">
        <f t="shared" si="10"/>
        <v>11952</v>
      </c>
      <c r="Q661" s="34" t="s">
        <v>331</v>
      </c>
      <c r="R661" s="20"/>
    </row>
    <row r="662" spans="1:18" ht="12.75">
      <c r="A662" s="26">
        <v>487274128</v>
      </c>
      <c r="B662" s="26">
        <v>487</v>
      </c>
      <c r="C662" s="27" t="s">
        <v>268</v>
      </c>
      <c r="D662" s="26">
        <v>274</v>
      </c>
      <c r="E662" s="27" t="s">
        <v>60</v>
      </c>
      <c r="F662" s="26">
        <v>128</v>
      </c>
      <c r="G662" s="27" t="s">
        <v>122</v>
      </c>
      <c r="H662" s="28">
        <v>2</v>
      </c>
      <c r="I662" s="28">
        <v>0</v>
      </c>
      <c r="J662" s="28">
        <v>0</v>
      </c>
      <c r="K662" s="28">
        <v>3.277662878186572E-2</v>
      </c>
      <c r="L662" s="29">
        <v>8346</v>
      </c>
      <c r="M662" s="29">
        <v>358</v>
      </c>
      <c r="N662" s="29">
        <v>0</v>
      </c>
      <c r="O662" s="29">
        <v>893</v>
      </c>
      <c r="P662" s="30">
        <f t="shared" si="10"/>
        <v>8704</v>
      </c>
      <c r="Q662" s="34" t="s">
        <v>329</v>
      </c>
      <c r="R662" s="20"/>
    </row>
    <row r="663" spans="1:18" ht="12.75">
      <c r="A663" s="26">
        <v>487274149</v>
      </c>
      <c r="B663" s="26">
        <v>487</v>
      </c>
      <c r="C663" s="27" t="s">
        <v>268</v>
      </c>
      <c r="D663" s="26">
        <v>274</v>
      </c>
      <c r="E663" s="27" t="s">
        <v>60</v>
      </c>
      <c r="F663" s="26">
        <v>149</v>
      </c>
      <c r="G663" s="27" t="s">
        <v>77</v>
      </c>
      <c r="H663" s="28">
        <v>2</v>
      </c>
      <c r="I663" s="28">
        <v>0</v>
      </c>
      <c r="J663" s="28">
        <v>0</v>
      </c>
      <c r="K663" s="28">
        <v>0.100663867998236</v>
      </c>
      <c r="L663" s="29">
        <v>8476</v>
      </c>
      <c r="M663" s="29">
        <v>49</v>
      </c>
      <c r="N663" s="29">
        <v>0</v>
      </c>
      <c r="O663" s="29">
        <v>893</v>
      </c>
      <c r="P663" s="30">
        <f t="shared" si="10"/>
        <v>8525</v>
      </c>
      <c r="Q663" s="34" t="s">
        <v>329</v>
      </c>
      <c r="R663" s="20"/>
    </row>
    <row r="664" spans="1:18" ht="12.75">
      <c r="A664" s="26">
        <v>487274160</v>
      </c>
      <c r="B664" s="26">
        <v>487</v>
      </c>
      <c r="C664" s="27" t="s">
        <v>268</v>
      </c>
      <c r="D664" s="26">
        <v>274</v>
      </c>
      <c r="E664" s="27" t="s">
        <v>60</v>
      </c>
      <c r="F664" s="26">
        <v>160</v>
      </c>
      <c r="G664" s="27" t="s">
        <v>134</v>
      </c>
      <c r="H664" s="28">
        <v>0.98601398601398604</v>
      </c>
      <c r="I664" s="28">
        <v>0</v>
      </c>
      <c r="J664" s="28">
        <v>0</v>
      </c>
      <c r="K664" s="28">
        <v>9.6515544138842724E-2</v>
      </c>
      <c r="L664" s="29">
        <v>11734.013937628073</v>
      </c>
      <c r="M664" s="29">
        <v>473</v>
      </c>
      <c r="N664" s="29">
        <v>0</v>
      </c>
      <c r="O664" s="29">
        <v>893</v>
      </c>
      <c r="P664" s="30">
        <f t="shared" si="10"/>
        <v>12207.013937628073</v>
      </c>
      <c r="Q664" s="34" t="s">
        <v>327</v>
      </c>
      <c r="R664" s="20"/>
    </row>
    <row r="665" spans="1:18" ht="12.75">
      <c r="A665" s="26">
        <v>487274163</v>
      </c>
      <c r="B665" s="26">
        <v>487</v>
      </c>
      <c r="C665" s="27" t="s">
        <v>268</v>
      </c>
      <c r="D665" s="26">
        <v>274</v>
      </c>
      <c r="E665" s="27" t="s">
        <v>60</v>
      </c>
      <c r="F665" s="26">
        <v>163</v>
      </c>
      <c r="G665" s="27" t="s">
        <v>16</v>
      </c>
      <c r="H665" s="28">
        <v>10.587412587412587</v>
      </c>
      <c r="I665" s="28">
        <v>0</v>
      </c>
      <c r="J665" s="28">
        <v>0</v>
      </c>
      <c r="K665" s="28">
        <v>8.2937092743960869E-2</v>
      </c>
      <c r="L665" s="29">
        <v>12367</v>
      </c>
      <c r="M665" s="29">
        <v>241</v>
      </c>
      <c r="N665" s="29">
        <v>0</v>
      </c>
      <c r="O665" s="29">
        <v>893</v>
      </c>
      <c r="P665" s="30">
        <f t="shared" si="10"/>
        <v>12608</v>
      </c>
      <c r="Q665" s="34" t="s">
        <v>331</v>
      </c>
      <c r="R665" s="20"/>
    </row>
    <row r="666" spans="1:18" ht="12.75">
      <c r="A666" s="26">
        <v>487274165</v>
      </c>
      <c r="B666" s="26">
        <v>487</v>
      </c>
      <c r="C666" s="27" t="s">
        <v>268</v>
      </c>
      <c r="D666" s="26">
        <v>274</v>
      </c>
      <c r="E666" s="27" t="s">
        <v>60</v>
      </c>
      <c r="F666" s="26">
        <v>165</v>
      </c>
      <c r="G666" s="27" t="s">
        <v>17</v>
      </c>
      <c r="H666" s="28">
        <v>56.58391608391608</v>
      </c>
      <c r="I666" s="28">
        <v>0</v>
      </c>
      <c r="J666" s="28">
        <v>0</v>
      </c>
      <c r="K666" s="28">
        <v>0.110669012758344</v>
      </c>
      <c r="L666" s="29">
        <v>10816</v>
      </c>
      <c r="M666" s="29">
        <v>599</v>
      </c>
      <c r="N666" s="29">
        <v>0</v>
      </c>
      <c r="O666" s="29">
        <v>893</v>
      </c>
      <c r="P666" s="30">
        <f t="shared" si="10"/>
        <v>11415</v>
      </c>
      <c r="Q666" s="34" t="s">
        <v>329</v>
      </c>
      <c r="R666" s="20"/>
    </row>
    <row r="667" spans="1:18" ht="12.75">
      <c r="A667" s="26">
        <v>487274176</v>
      </c>
      <c r="B667" s="26">
        <v>487</v>
      </c>
      <c r="C667" s="27" t="s">
        <v>268</v>
      </c>
      <c r="D667" s="26">
        <v>274</v>
      </c>
      <c r="E667" s="27" t="s">
        <v>60</v>
      </c>
      <c r="F667" s="26">
        <v>176</v>
      </c>
      <c r="G667" s="27" t="s">
        <v>78</v>
      </c>
      <c r="H667" s="28">
        <v>45.03496503496504</v>
      </c>
      <c r="I667" s="28">
        <v>0</v>
      </c>
      <c r="J667" s="28">
        <v>0</v>
      </c>
      <c r="K667" s="28">
        <v>6.1214575721167293E-2</v>
      </c>
      <c r="L667" s="29">
        <v>11085</v>
      </c>
      <c r="M667" s="29">
        <v>3610</v>
      </c>
      <c r="N667" s="29">
        <v>0</v>
      </c>
      <c r="O667" s="29">
        <v>893</v>
      </c>
      <c r="P667" s="30">
        <f t="shared" si="10"/>
        <v>14695</v>
      </c>
      <c r="Q667" s="34" t="s">
        <v>329</v>
      </c>
      <c r="R667" s="20"/>
    </row>
    <row r="668" spans="1:18" ht="12.75">
      <c r="A668" s="26">
        <v>487274181</v>
      </c>
      <c r="B668" s="26">
        <v>487</v>
      </c>
      <c r="C668" s="27" t="s">
        <v>268</v>
      </c>
      <c r="D668" s="26">
        <v>274</v>
      </c>
      <c r="E668" s="27" t="s">
        <v>60</v>
      </c>
      <c r="F668" s="26">
        <v>181</v>
      </c>
      <c r="G668" s="27" t="s">
        <v>79</v>
      </c>
      <c r="H668" s="28">
        <v>1</v>
      </c>
      <c r="I668" s="28">
        <v>0</v>
      </c>
      <c r="J668" s="28">
        <v>0</v>
      </c>
      <c r="K668" s="28">
        <v>1.3513609455126911E-2</v>
      </c>
      <c r="L668" s="29">
        <v>10635.401612858141</v>
      </c>
      <c r="M668" s="29">
        <v>650</v>
      </c>
      <c r="N668" s="29">
        <v>0</v>
      </c>
      <c r="O668" s="29">
        <v>893</v>
      </c>
      <c r="P668" s="30">
        <f t="shared" si="10"/>
        <v>11285.401612858141</v>
      </c>
      <c r="Q668" s="34" t="s">
        <v>327</v>
      </c>
      <c r="R668" s="20"/>
    </row>
    <row r="669" spans="1:18" ht="12.75">
      <c r="A669" s="26">
        <v>487274199</v>
      </c>
      <c r="B669" s="26">
        <v>487</v>
      </c>
      <c r="C669" s="27" t="s">
        <v>268</v>
      </c>
      <c r="D669" s="26">
        <v>274</v>
      </c>
      <c r="E669" s="27" t="s">
        <v>60</v>
      </c>
      <c r="F669" s="26">
        <v>199</v>
      </c>
      <c r="G669" s="27" t="s">
        <v>139</v>
      </c>
      <c r="H669" s="28">
        <v>1</v>
      </c>
      <c r="I669" s="28">
        <v>0</v>
      </c>
      <c r="J669" s="28">
        <v>0</v>
      </c>
      <c r="K669" s="28">
        <v>2.9279405317728829E-4</v>
      </c>
      <c r="L669" s="29">
        <v>9652.295432282388</v>
      </c>
      <c r="M669" s="29">
        <v>5943</v>
      </c>
      <c r="N669" s="29">
        <v>0</v>
      </c>
      <c r="O669" s="29">
        <v>893</v>
      </c>
      <c r="P669" s="30">
        <f t="shared" si="10"/>
        <v>15595.295432282388</v>
      </c>
      <c r="Q669" s="34" t="s">
        <v>327</v>
      </c>
      <c r="R669" s="20"/>
    </row>
    <row r="670" spans="1:18" ht="12.75">
      <c r="A670" s="26">
        <v>487274207</v>
      </c>
      <c r="B670" s="26">
        <v>487</v>
      </c>
      <c r="C670" s="27" t="s">
        <v>268</v>
      </c>
      <c r="D670" s="26">
        <v>274</v>
      </c>
      <c r="E670" s="27" t="s">
        <v>60</v>
      </c>
      <c r="F670" s="26">
        <v>207</v>
      </c>
      <c r="G670" s="27" t="s">
        <v>25</v>
      </c>
      <c r="H670" s="28">
        <v>1</v>
      </c>
      <c r="I670" s="28">
        <v>0</v>
      </c>
      <c r="J670" s="28">
        <v>0</v>
      </c>
      <c r="K670" s="28">
        <v>5.5720294476596796E-4</v>
      </c>
      <c r="L670" s="29">
        <v>12733</v>
      </c>
      <c r="M670" s="29">
        <v>8547</v>
      </c>
      <c r="N670" s="29">
        <v>0</v>
      </c>
      <c r="O670" s="29">
        <v>893</v>
      </c>
      <c r="P670" s="30">
        <f t="shared" si="10"/>
        <v>21280</v>
      </c>
      <c r="Q670" s="34" t="s">
        <v>330</v>
      </c>
      <c r="R670" s="20"/>
    </row>
    <row r="671" spans="1:18" ht="12.75">
      <c r="A671" s="26">
        <v>487274229</v>
      </c>
      <c r="B671" s="26">
        <v>487</v>
      </c>
      <c r="C671" s="27" t="s">
        <v>268</v>
      </c>
      <c r="D671" s="26">
        <v>274</v>
      </c>
      <c r="E671" s="27" t="s">
        <v>60</v>
      </c>
      <c r="F671" s="26">
        <v>229</v>
      </c>
      <c r="G671" s="27" t="s">
        <v>97</v>
      </c>
      <c r="H671" s="28">
        <v>2</v>
      </c>
      <c r="I671" s="28">
        <v>0</v>
      </c>
      <c r="J671" s="28">
        <v>0</v>
      </c>
      <c r="K671" s="28">
        <v>8.3791409623121711E-3</v>
      </c>
      <c r="L671" s="29">
        <v>8476</v>
      </c>
      <c r="M671" s="29">
        <v>802</v>
      </c>
      <c r="N671" s="29">
        <v>0</v>
      </c>
      <c r="O671" s="29">
        <v>893</v>
      </c>
      <c r="P671" s="30">
        <f t="shared" si="10"/>
        <v>9278</v>
      </c>
      <c r="Q671" s="34" t="s">
        <v>329</v>
      </c>
      <c r="R671" s="20"/>
    </row>
    <row r="672" spans="1:18" ht="12.75">
      <c r="A672" s="26">
        <v>487274244</v>
      </c>
      <c r="B672" s="26">
        <v>487</v>
      </c>
      <c r="C672" s="27" t="s">
        <v>268</v>
      </c>
      <c r="D672" s="26">
        <v>274</v>
      </c>
      <c r="E672" s="27" t="s">
        <v>60</v>
      </c>
      <c r="F672" s="26">
        <v>244</v>
      </c>
      <c r="G672" s="27" t="s">
        <v>27</v>
      </c>
      <c r="H672" s="28">
        <v>9</v>
      </c>
      <c r="I672" s="28">
        <v>0</v>
      </c>
      <c r="J672" s="28">
        <v>0</v>
      </c>
      <c r="K672" s="28">
        <v>8.3212977578071862E-2</v>
      </c>
      <c r="L672" s="29">
        <v>10852</v>
      </c>
      <c r="M672" s="29">
        <v>3706</v>
      </c>
      <c r="N672" s="29">
        <v>0</v>
      </c>
      <c r="O672" s="29">
        <v>893</v>
      </c>
      <c r="P672" s="30">
        <f t="shared" si="10"/>
        <v>14558</v>
      </c>
      <c r="Q672" s="34" t="s">
        <v>331</v>
      </c>
      <c r="R672" s="20"/>
    </row>
    <row r="673" spans="1:18" ht="12.75">
      <c r="A673" s="26">
        <v>487274246</v>
      </c>
      <c r="B673" s="26">
        <v>487</v>
      </c>
      <c r="C673" s="27" t="s">
        <v>268</v>
      </c>
      <c r="D673" s="26">
        <v>274</v>
      </c>
      <c r="E673" s="27" t="s">
        <v>60</v>
      </c>
      <c r="F673" s="26">
        <v>246</v>
      </c>
      <c r="G673" s="27" t="s">
        <v>220</v>
      </c>
      <c r="H673" s="28">
        <v>1</v>
      </c>
      <c r="I673" s="28">
        <v>0</v>
      </c>
      <c r="J673" s="28">
        <v>0</v>
      </c>
      <c r="K673" s="28">
        <v>4.7207780428989141E-4</v>
      </c>
      <c r="L673" s="29">
        <v>9414.7219210864423</v>
      </c>
      <c r="M673" s="29">
        <v>2565</v>
      </c>
      <c r="N673" s="29">
        <v>0</v>
      </c>
      <c r="O673" s="29">
        <v>893</v>
      </c>
      <c r="P673" s="30">
        <f t="shared" si="10"/>
        <v>11979.721921086442</v>
      </c>
      <c r="Q673" s="34" t="s">
        <v>327</v>
      </c>
      <c r="R673" s="20"/>
    </row>
    <row r="674" spans="1:18" ht="12.75">
      <c r="A674" s="26">
        <v>487274248</v>
      </c>
      <c r="B674" s="26">
        <v>487</v>
      </c>
      <c r="C674" s="27" t="s">
        <v>268</v>
      </c>
      <c r="D674" s="26">
        <v>274</v>
      </c>
      <c r="E674" s="27" t="s">
        <v>60</v>
      </c>
      <c r="F674" s="26">
        <v>248</v>
      </c>
      <c r="G674" s="27" t="s">
        <v>18</v>
      </c>
      <c r="H674" s="28">
        <v>8.8741258741258733</v>
      </c>
      <c r="I674" s="28">
        <v>0</v>
      </c>
      <c r="J674" s="28">
        <v>0</v>
      </c>
      <c r="K674" s="28">
        <v>3.3291913917540467E-2</v>
      </c>
      <c r="L674" s="29">
        <v>9509</v>
      </c>
      <c r="M674" s="29">
        <v>1032</v>
      </c>
      <c r="N674" s="29">
        <v>0</v>
      </c>
      <c r="O674" s="29">
        <v>893</v>
      </c>
      <c r="P674" s="30">
        <f t="shared" si="10"/>
        <v>10541</v>
      </c>
      <c r="Q674" s="34" t="s">
        <v>331</v>
      </c>
      <c r="R674" s="20"/>
    </row>
    <row r="675" spans="1:18" ht="12.75">
      <c r="A675" s="26">
        <v>487274262</v>
      </c>
      <c r="B675" s="26">
        <v>487</v>
      </c>
      <c r="C675" s="27" t="s">
        <v>268</v>
      </c>
      <c r="D675" s="26">
        <v>274</v>
      </c>
      <c r="E675" s="27" t="s">
        <v>60</v>
      </c>
      <c r="F675" s="26">
        <v>262</v>
      </c>
      <c r="G675" s="27" t="s">
        <v>19</v>
      </c>
      <c r="H675" s="28">
        <v>7.7832167832167833</v>
      </c>
      <c r="I675" s="28">
        <v>0</v>
      </c>
      <c r="J675" s="28">
        <v>0</v>
      </c>
      <c r="K675" s="28">
        <v>5.0483730637333184E-2</v>
      </c>
      <c r="L675" s="29">
        <v>11437</v>
      </c>
      <c r="M675" s="29">
        <v>4260</v>
      </c>
      <c r="N675" s="29">
        <v>0</v>
      </c>
      <c r="O675" s="29">
        <v>893</v>
      </c>
      <c r="P675" s="30">
        <f t="shared" si="10"/>
        <v>15697</v>
      </c>
      <c r="Q675" s="34" t="s">
        <v>329</v>
      </c>
      <c r="R675" s="20"/>
    </row>
    <row r="676" spans="1:18" ht="12.75">
      <c r="A676" s="26">
        <v>487274274</v>
      </c>
      <c r="B676" s="26">
        <v>487</v>
      </c>
      <c r="C676" s="27" t="s">
        <v>268</v>
      </c>
      <c r="D676" s="26">
        <v>274</v>
      </c>
      <c r="E676" s="27" t="s">
        <v>60</v>
      </c>
      <c r="F676" s="26">
        <v>274</v>
      </c>
      <c r="G676" s="27" t="s">
        <v>60</v>
      </c>
      <c r="H676" s="28">
        <v>279.43006993006998</v>
      </c>
      <c r="I676" s="28">
        <v>0</v>
      </c>
      <c r="J676" s="28">
        <v>0</v>
      </c>
      <c r="K676" s="28">
        <v>8.3406488290508909E-2</v>
      </c>
      <c r="L676" s="29">
        <v>11370</v>
      </c>
      <c r="M676" s="29">
        <v>5228</v>
      </c>
      <c r="N676" s="29">
        <v>0</v>
      </c>
      <c r="O676" s="29">
        <v>893</v>
      </c>
      <c r="P676" s="30">
        <f t="shared" si="10"/>
        <v>16598</v>
      </c>
      <c r="Q676" s="34" t="s">
        <v>329</v>
      </c>
      <c r="R676" s="20"/>
    </row>
    <row r="677" spans="1:18" ht="12.75">
      <c r="A677" s="26">
        <v>487274284</v>
      </c>
      <c r="B677" s="26">
        <v>487</v>
      </c>
      <c r="C677" s="27" t="s">
        <v>268</v>
      </c>
      <c r="D677" s="26">
        <v>274</v>
      </c>
      <c r="E677" s="27" t="s">
        <v>60</v>
      </c>
      <c r="F677" s="26">
        <v>284</v>
      </c>
      <c r="G677" s="27" t="s">
        <v>140</v>
      </c>
      <c r="H677" s="28">
        <v>1</v>
      </c>
      <c r="I677" s="28">
        <v>0</v>
      </c>
      <c r="J677" s="28">
        <v>0</v>
      </c>
      <c r="K677" s="28">
        <v>2.6135655929529555E-2</v>
      </c>
      <c r="L677" s="29">
        <v>9879.1276662318814</v>
      </c>
      <c r="M677" s="29">
        <v>3192</v>
      </c>
      <c r="N677" s="29">
        <v>0</v>
      </c>
      <c r="O677" s="29">
        <v>893</v>
      </c>
      <c r="P677" s="30">
        <f t="shared" si="10"/>
        <v>13071.127666231881</v>
      </c>
      <c r="Q677" s="34" t="s">
        <v>327</v>
      </c>
      <c r="R677" s="20"/>
    </row>
    <row r="678" spans="1:18" ht="12.75">
      <c r="A678" s="26">
        <v>487274285</v>
      </c>
      <c r="B678" s="26">
        <v>487</v>
      </c>
      <c r="C678" s="27" t="s">
        <v>268</v>
      </c>
      <c r="D678" s="26">
        <v>274</v>
      </c>
      <c r="E678" s="27" t="s">
        <v>60</v>
      </c>
      <c r="F678" s="26">
        <v>285</v>
      </c>
      <c r="G678" s="27" t="s">
        <v>28</v>
      </c>
      <c r="H678" s="28">
        <v>2</v>
      </c>
      <c r="I678" s="28">
        <v>0</v>
      </c>
      <c r="J678" s="28">
        <v>0</v>
      </c>
      <c r="K678" s="28">
        <v>2.1944644766553539E-2</v>
      </c>
      <c r="L678" s="29">
        <v>8476</v>
      </c>
      <c r="M678" s="29">
        <v>2519</v>
      </c>
      <c r="N678" s="29">
        <v>0</v>
      </c>
      <c r="O678" s="29">
        <v>893</v>
      </c>
      <c r="P678" s="30">
        <f t="shared" si="10"/>
        <v>10995</v>
      </c>
      <c r="Q678" s="34" t="s">
        <v>329</v>
      </c>
      <c r="R678" s="20"/>
    </row>
    <row r="679" spans="1:18" ht="12.75">
      <c r="A679" s="26">
        <v>487274295</v>
      </c>
      <c r="B679" s="26">
        <v>487</v>
      </c>
      <c r="C679" s="27" t="s">
        <v>268</v>
      </c>
      <c r="D679" s="26">
        <v>274</v>
      </c>
      <c r="E679" s="27" t="s">
        <v>60</v>
      </c>
      <c r="F679" s="26">
        <v>295</v>
      </c>
      <c r="G679" s="27" t="s">
        <v>135</v>
      </c>
      <c r="H679" s="28">
        <v>1</v>
      </c>
      <c r="I679" s="28">
        <v>0</v>
      </c>
      <c r="J679" s="28">
        <v>0</v>
      </c>
      <c r="K679" s="28">
        <v>2.2105795566318018E-2</v>
      </c>
      <c r="L679" s="29">
        <v>9522.8590470053932</v>
      </c>
      <c r="M679" s="29">
        <v>4450</v>
      </c>
      <c r="N679" s="29">
        <v>0</v>
      </c>
      <c r="O679" s="29">
        <v>893</v>
      </c>
      <c r="P679" s="30">
        <f t="shared" si="10"/>
        <v>13972.859047005393</v>
      </c>
      <c r="Q679" s="34" t="s">
        <v>327</v>
      </c>
      <c r="R679" s="20"/>
    </row>
    <row r="680" spans="1:18" ht="12.75">
      <c r="A680" s="26">
        <v>487274308</v>
      </c>
      <c r="B680" s="26">
        <v>487</v>
      </c>
      <c r="C680" s="27" t="s">
        <v>268</v>
      </c>
      <c r="D680" s="26">
        <v>274</v>
      </c>
      <c r="E680" s="27" t="s">
        <v>60</v>
      </c>
      <c r="F680" s="26">
        <v>308</v>
      </c>
      <c r="G680" s="27" t="s">
        <v>20</v>
      </c>
      <c r="H680" s="28">
        <v>1.3496503496503496</v>
      </c>
      <c r="I680" s="28">
        <v>0</v>
      </c>
      <c r="J680" s="28">
        <v>0</v>
      </c>
      <c r="K680" s="28">
        <v>2.8412288374803905E-3</v>
      </c>
      <c r="L680" s="29">
        <v>11982</v>
      </c>
      <c r="M680" s="29">
        <v>7081</v>
      </c>
      <c r="N680" s="29">
        <v>0</v>
      </c>
      <c r="O680" s="29">
        <v>893</v>
      </c>
      <c r="P680" s="30">
        <f t="shared" si="10"/>
        <v>19063</v>
      </c>
      <c r="Q680" s="34" t="s">
        <v>330</v>
      </c>
      <c r="R680" s="20"/>
    </row>
    <row r="681" spans="1:18" ht="12.75">
      <c r="A681" s="26">
        <v>487274314</v>
      </c>
      <c r="B681" s="26">
        <v>487</v>
      </c>
      <c r="C681" s="27" t="s">
        <v>268</v>
      </c>
      <c r="D681" s="26">
        <v>274</v>
      </c>
      <c r="E681" s="27" t="s">
        <v>60</v>
      </c>
      <c r="F681" s="26">
        <v>314</v>
      </c>
      <c r="G681" s="27" t="s">
        <v>29</v>
      </c>
      <c r="H681" s="28">
        <v>2</v>
      </c>
      <c r="I681" s="28">
        <v>0</v>
      </c>
      <c r="J681" s="28">
        <v>0</v>
      </c>
      <c r="K681" s="28">
        <v>4.8543527859241219E-3</v>
      </c>
      <c r="L681" s="29">
        <v>10605</v>
      </c>
      <c r="M681" s="29">
        <v>8411</v>
      </c>
      <c r="N681" s="29">
        <v>0</v>
      </c>
      <c r="O681" s="29">
        <v>893</v>
      </c>
      <c r="P681" s="30">
        <f t="shared" si="10"/>
        <v>19016</v>
      </c>
      <c r="Q681" s="34" t="s">
        <v>329</v>
      </c>
      <c r="R681" s="20"/>
    </row>
    <row r="682" spans="1:18" ht="12.75">
      <c r="A682" s="26">
        <v>487274347</v>
      </c>
      <c r="B682" s="26">
        <v>487</v>
      </c>
      <c r="C682" s="27" t="s">
        <v>268</v>
      </c>
      <c r="D682" s="26">
        <v>274</v>
      </c>
      <c r="E682" s="27" t="s">
        <v>60</v>
      </c>
      <c r="F682" s="26">
        <v>347</v>
      </c>
      <c r="G682" s="27" t="s">
        <v>82</v>
      </c>
      <c r="H682" s="28">
        <v>7.7972027972027966</v>
      </c>
      <c r="I682" s="28">
        <v>0</v>
      </c>
      <c r="J682" s="28">
        <v>0</v>
      </c>
      <c r="K682" s="28">
        <v>3.8642286996571707E-3</v>
      </c>
      <c r="L682" s="29">
        <v>12177</v>
      </c>
      <c r="M682" s="29">
        <v>4974</v>
      </c>
      <c r="N682" s="29">
        <v>0</v>
      </c>
      <c r="O682" s="29">
        <v>893</v>
      </c>
      <c r="P682" s="30">
        <f t="shared" si="10"/>
        <v>17151</v>
      </c>
      <c r="Q682" s="34" t="s">
        <v>329</v>
      </c>
      <c r="R682" s="20"/>
    </row>
    <row r="683" spans="1:18" ht="12.75">
      <c r="A683" s="26">
        <v>488219001</v>
      </c>
      <c r="B683" s="26">
        <v>488</v>
      </c>
      <c r="C683" s="27" t="s">
        <v>269</v>
      </c>
      <c r="D683" s="26">
        <v>219</v>
      </c>
      <c r="E683" s="27" t="s">
        <v>270</v>
      </c>
      <c r="F683" s="26">
        <v>1</v>
      </c>
      <c r="G683" s="27" t="s">
        <v>57</v>
      </c>
      <c r="H683" s="28">
        <v>31</v>
      </c>
      <c r="I683" s="28">
        <v>0</v>
      </c>
      <c r="J683" s="28">
        <v>0</v>
      </c>
      <c r="K683" s="28">
        <v>1.514366631109354E-2</v>
      </c>
      <c r="L683" s="29">
        <v>9179</v>
      </c>
      <c r="M683" s="29">
        <v>2337</v>
      </c>
      <c r="N683" s="29">
        <v>0</v>
      </c>
      <c r="O683" s="29">
        <v>893</v>
      </c>
      <c r="P683" s="30">
        <f t="shared" si="10"/>
        <v>11516</v>
      </c>
      <c r="Q683" s="34" t="s">
        <v>329</v>
      </c>
      <c r="R683" s="20"/>
    </row>
    <row r="684" spans="1:18" ht="12.75">
      <c r="A684" s="26">
        <v>488219035</v>
      </c>
      <c r="B684" s="26">
        <v>488</v>
      </c>
      <c r="C684" s="27" t="s">
        <v>269</v>
      </c>
      <c r="D684" s="26">
        <v>219</v>
      </c>
      <c r="E684" s="27" t="s">
        <v>270</v>
      </c>
      <c r="F684" s="26">
        <v>35</v>
      </c>
      <c r="G684" s="27" t="s">
        <v>11</v>
      </c>
      <c r="H684" s="28">
        <v>2</v>
      </c>
      <c r="I684" s="28">
        <v>0</v>
      </c>
      <c r="J684" s="28">
        <v>0</v>
      </c>
      <c r="K684" s="28">
        <v>0.1368268691122993</v>
      </c>
      <c r="L684" s="29">
        <v>14302</v>
      </c>
      <c r="M684" s="29">
        <v>4226</v>
      </c>
      <c r="N684" s="29">
        <v>0</v>
      </c>
      <c r="O684" s="29">
        <v>893</v>
      </c>
      <c r="P684" s="30">
        <f t="shared" si="10"/>
        <v>18528</v>
      </c>
      <c r="Q684" s="34" t="s">
        <v>329</v>
      </c>
      <c r="R684" s="20"/>
    </row>
    <row r="685" spans="1:18" ht="12.75">
      <c r="A685" s="26">
        <v>488219040</v>
      </c>
      <c r="B685" s="26">
        <v>488</v>
      </c>
      <c r="C685" s="27" t="s">
        <v>269</v>
      </c>
      <c r="D685" s="26">
        <v>219</v>
      </c>
      <c r="E685" s="27" t="s">
        <v>270</v>
      </c>
      <c r="F685" s="26">
        <v>40</v>
      </c>
      <c r="G685" s="27" t="s">
        <v>88</v>
      </c>
      <c r="H685" s="28">
        <v>16</v>
      </c>
      <c r="I685" s="28">
        <v>0</v>
      </c>
      <c r="J685" s="28">
        <v>0</v>
      </c>
      <c r="K685" s="28">
        <v>3.6870714404844515E-3</v>
      </c>
      <c r="L685" s="29">
        <v>10219</v>
      </c>
      <c r="M685" s="29">
        <v>2629</v>
      </c>
      <c r="N685" s="29">
        <v>0</v>
      </c>
      <c r="O685" s="29">
        <v>893</v>
      </c>
      <c r="P685" s="30">
        <f t="shared" si="10"/>
        <v>12848</v>
      </c>
      <c r="Q685" s="34" t="s">
        <v>329</v>
      </c>
      <c r="R685" s="20"/>
    </row>
    <row r="686" spans="1:18" ht="12.75">
      <c r="A686" s="26">
        <v>488219044</v>
      </c>
      <c r="B686" s="26">
        <v>488</v>
      </c>
      <c r="C686" s="27" t="s">
        <v>269</v>
      </c>
      <c r="D686" s="26">
        <v>219</v>
      </c>
      <c r="E686" s="27" t="s">
        <v>270</v>
      </c>
      <c r="F686" s="26">
        <v>44</v>
      </c>
      <c r="G686" s="27" t="s">
        <v>12</v>
      </c>
      <c r="H686" s="28">
        <v>60.057823129251702</v>
      </c>
      <c r="I686" s="28">
        <v>0</v>
      </c>
      <c r="J686" s="28">
        <v>0</v>
      </c>
      <c r="K686" s="28">
        <v>3.508299626124857E-2</v>
      </c>
      <c r="L686" s="29">
        <v>10553</v>
      </c>
      <c r="M686" s="29">
        <v>695</v>
      </c>
      <c r="N686" s="29">
        <v>0</v>
      </c>
      <c r="O686" s="29">
        <v>893</v>
      </c>
      <c r="P686" s="30">
        <f t="shared" si="10"/>
        <v>11248</v>
      </c>
      <c r="Q686" s="34" t="s">
        <v>329</v>
      </c>
      <c r="R686" s="20"/>
    </row>
    <row r="687" spans="1:18" ht="12.75">
      <c r="A687" s="26">
        <v>488219050</v>
      </c>
      <c r="B687" s="26">
        <v>488</v>
      </c>
      <c r="C687" s="27" t="s">
        <v>269</v>
      </c>
      <c r="D687" s="26">
        <v>219</v>
      </c>
      <c r="E687" s="27" t="s">
        <v>270</v>
      </c>
      <c r="F687" s="26">
        <v>50</v>
      </c>
      <c r="G687" s="27" t="s">
        <v>90</v>
      </c>
      <c r="H687" s="28">
        <v>1</v>
      </c>
      <c r="I687" s="28">
        <v>0</v>
      </c>
      <c r="J687" s="28">
        <v>0</v>
      </c>
      <c r="K687" s="28">
        <v>2.3219602941191215E-3</v>
      </c>
      <c r="L687" s="29">
        <v>9981</v>
      </c>
      <c r="M687" s="29">
        <v>4245</v>
      </c>
      <c r="N687" s="29">
        <v>0</v>
      </c>
      <c r="O687" s="29">
        <v>893</v>
      </c>
      <c r="P687" s="30">
        <f t="shared" si="10"/>
        <v>14226</v>
      </c>
      <c r="Q687" s="34" t="s">
        <v>329</v>
      </c>
      <c r="R687" s="20"/>
    </row>
    <row r="688" spans="1:18" ht="12.75">
      <c r="A688" s="26">
        <v>488219065</v>
      </c>
      <c r="B688" s="26">
        <v>488</v>
      </c>
      <c r="C688" s="27" t="s">
        <v>269</v>
      </c>
      <c r="D688" s="26">
        <v>219</v>
      </c>
      <c r="E688" s="27" t="s">
        <v>270</v>
      </c>
      <c r="F688" s="26">
        <v>65</v>
      </c>
      <c r="G688" s="27" t="s">
        <v>271</v>
      </c>
      <c r="H688" s="28">
        <v>1</v>
      </c>
      <c r="I688" s="28">
        <v>0</v>
      </c>
      <c r="J688" s="28">
        <v>0</v>
      </c>
      <c r="K688" s="28">
        <v>6.7386729346483E-4</v>
      </c>
      <c r="L688" s="29">
        <v>9981</v>
      </c>
      <c r="M688" s="29">
        <v>4724</v>
      </c>
      <c r="N688" s="29">
        <v>0</v>
      </c>
      <c r="O688" s="29">
        <v>893</v>
      </c>
      <c r="P688" s="30">
        <f t="shared" si="10"/>
        <v>14705</v>
      </c>
      <c r="Q688" s="34" t="s">
        <v>329</v>
      </c>
      <c r="R688" s="20"/>
    </row>
    <row r="689" spans="1:18" ht="12.75">
      <c r="A689" s="26">
        <v>488219082</v>
      </c>
      <c r="B689" s="26">
        <v>488</v>
      </c>
      <c r="C689" s="27" t="s">
        <v>269</v>
      </c>
      <c r="D689" s="26">
        <v>219</v>
      </c>
      <c r="E689" s="27" t="s">
        <v>270</v>
      </c>
      <c r="F689" s="26">
        <v>82</v>
      </c>
      <c r="G689" s="27" t="s">
        <v>252</v>
      </c>
      <c r="H689" s="28">
        <v>9</v>
      </c>
      <c r="I689" s="28">
        <v>0</v>
      </c>
      <c r="J689" s="28">
        <v>0</v>
      </c>
      <c r="K689" s="28">
        <v>4.4532120733605587E-3</v>
      </c>
      <c r="L689" s="29">
        <v>9634</v>
      </c>
      <c r="M689" s="29">
        <v>2483</v>
      </c>
      <c r="N689" s="29">
        <v>0</v>
      </c>
      <c r="O689" s="29">
        <v>893</v>
      </c>
      <c r="P689" s="30">
        <f t="shared" si="10"/>
        <v>12117</v>
      </c>
      <c r="Q689" s="34" t="s">
        <v>329</v>
      </c>
      <c r="R689" s="20"/>
    </row>
    <row r="690" spans="1:18" ht="12.75">
      <c r="A690" s="26">
        <v>488219083</v>
      </c>
      <c r="B690" s="26">
        <v>488</v>
      </c>
      <c r="C690" s="27" t="s">
        <v>269</v>
      </c>
      <c r="D690" s="26">
        <v>219</v>
      </c>
      <c r="E690" s="27" t="s">
        <v>270</v>
      </c>
      <c r="F690" s="26">
        <v>83</v>
      </c>
      <c r="G690" s="27" t="s">
        <v>253</v>
      </c>
      <c r="H690" s="28">
        <v>4</v>
      </c>
      <c r="I690" s="28">
        <v>0</v>
      </c>
      <c r="J690" s="28">
        <v>0</v>
      </c>
      <c r="K690" s="28">
        <v>2.7199966264809597E-3</v>
      </c>
      <c r="L690" s="29">
        <v>8583</v>
      </c>
      <c r="M690" s="29">
        <v>1231</v>
      </c>
      <c r="N690" s="29">
        <v>0</v>
      </c>
      <c r="O690" s="29">
        <v>893</v>
      </c>
      <c r="P690" s="30">
        <f t="shared" si="10"/>
        <v>9814</v>
      </c>
      <c r="Q690" s="34" t="s">
        <v>329</v>
      </c>
      <c r="R690" s="20"/>
    </row>
    <row r="691" spans="1:18" ht="12.75">
      <c r="A691" s="26">
        <v>488219122</v>
      </c>
      <c r="B691" s="26">
        <v>488</v>
      </c>
      <c r="C691" s="27" t="s">
        <v>269</v>
      </c>
      <c r="D691" s="26">
        <v>219</v>
      </c>
      <c r="E691" s="27" t="s">
        <v>270</v>
      </c>
      <c r="F691" s="26">
        <v>122</v>
      </c>
      <c r="G691" s="27" t="s">
        <v>272</v>
      </c>
      <c r="H691" s="28">
        <v>24.955782312925169</v>
      </c>
      <c r="I691" s="28">
        <v>0</v>
      </c>
      <c r="J691" s="28">
        <v>0</v>
      </c>
      <c r="K691" s="28">
        <v>9.5648131943247023E-3</v>
      </c>
      <c r="L691" s="29">
        <v>9044</v>
      </c>
      <c r="M691" s="29">
        <v>2438</v>
      </c>
      <c r="N691" s="29">
        <v>0</v>
      </c>
      <c r="O691" s="29">
        <v>893</v>
      </c>
      <c r="P691" s="30">
        <f t="shared" si="10"/>
        <v>11482</v>
      </c>
      <c r="Q691" s="34" t="s">
        <v>329</v>
      </c>
      <c r="R691" s="20"/>
    </row>
    <row r="692" spans="1:18" ht="12.75">
      <c r="A692" s="26">
        <v>488219131</v>
      </c>
      <c r="B692" s="26">
        <v>488</v>
      </c>
      <c r="C692" s="27" t="s">
        <v>269</v>
      </c>
      <c r="D692" s="26">
        <v>219</v>
      </c>
      <c r="E692" s="27" t="s">
        <v>270</v>
      </c>
      <c r="F692" s="26">
        <v>131</v>
      </c>
      <c r="G692" s="27" t="s">
        <v>273</v>
      </c>
      <c r="H692" s="28">
        <v>7.8435374149659856</v>
      </c>
      <c r="I692" s="28">
        <v>0</v>
      </c>
      <c r="J692" s="28">
        <v>0</v>
      </c>
      <c r="K692" s="28">
        <v>1.7703820084124982E-3</v>
      </c>
      <c r="L692" s="29">
        <v>9208</v>
      </c>
      <c r="M692" s="29">
        <v>2089</v>
      </c>
      <c r="N692" s="29">
        <v>0</v>
      </c>
      <c r="O692" s="29">
        <v>893</v>
      </c>
      <c r="P692" s="30">
        <f t="shared" si="10"/>
        <v>11297</v>
      </c>
      <c r="Q692" s="34" t="s">
        <v>329</v>
      </c>
      <c r="R692" s="20"/>
    </row>
    <row r="693" spans="1:18" ht="12.75">
      <c r="A693" s="26">
        <v>488219133</v>
      </c>
      <c r="B693" s="26">
        <v>488</v>
      </c>
      <c r="C693" s="27" t="s">
        <v>269</v>
      </c>
      <c r="D693" s="26">
        <v>219</v>
      </c>
      <c r="E693" s="27" t="s">
        <v>270</v>
      </c>
      <c r="F693" s="26">
        <v>133</v>
      </c>
      <c r="G693" s="27" t="s">
        <v>59</v>
      </c>
      <c r="H693" s="28">
        <v>18.656462585034014</v>
      </c>
      <c r="I693" s="28">
        <v>0</v>
      </c>
      <c r="J693" s="28">
        <v>0</v>
      </c>
      <c r="K693" s="28">
        <v>2.0069374734396603E-2</v>
      </c>
      <c r="L693" s="29">
        <v>9667</v>
      </c>
      <c r="M693" s="29">
        <v>2573</v>
      </c>
      <c r="N693" s="29">
        <v>0</v>
      </c>
      <c r="O693" s="29">
        <v>893</v>
      </c>
      <c r="P693" s="30">
        <f t="shared" si="10"/>
        <v>12240</v>
      </c>
      <c r="Q693" s="34" t="s">
        <v>331</v>
      </c>
      <c r="R693" s="20"/>
    </row>
    <row r="694" spans="1:18" ht="12.75">
      <c r="A694" s="26">
        <v>488219142</v>
      </c>
      <c r="B694" s="26">
        <v>488</v>
      </c>
      <c r="C694" s="27" t="s">
        <v>269</v>
      </c>
      <c r="D694" s="26">
        <v>219</v>
      </c>
      <c r="E694" s="27" t="s">
        <v>270</v>
      </c>
      <c r="F694" s="26">
        <v>142</v>
      </c>
      <c r="G694" s="27" t="s">
        <v>274</v>
      </c>
      <c r="H694" s="28">
        <v>32.41836734693878</v>
      </c>
      <c r="I694" s="28">
        <v>0</v>
      </c>
      <c r="J694" s="28">
        <v>0</v>
      </c>
      <c r="K694" s="28">
        <v>2.9883233194044297E-2</v>
      </c>
      <c r="L694" s="29">
        <v>10256</v>
      </c>
      <c r="M694" s="29">
        <v>6652</v>
      </c>
      <c r="N694" s="29">
        <v>0</v>
      </c>
      <c r="O694" s="29">
        <v>893</v>
      </c>
      <c r="P694" s="30">
        <f t="shared" si="10"/>
        <v>16908</v>
      </c>
      <c r="Q694" s="34" t="s">
        <v>329</v>
      </c>
      <c r="R694" s="20"/>
    </row>
    <row r="695" spans="1:18" ht="12.75">
      <c r="A695" s="26">
        <v>488219145</v>
      </c>
      <c r="B695" s="26">
        <v>488</v>
      </c>
      <c r="C695" s="27" t="s">
        <v>269</v>
      </c>
      <c r="D695" s="26">
        <v>219</v>
      </c>
      <c r="E695" s="27" t="s">
        <v>270</v>
      </c>
      <c r="F695" s="26">
        <v>145</v>
      </c>
      <c r="G695" s="27" t="s">
        <v>254</v>
      </c>
      <c r="H695" s="28">
        <v>2.7619047619047619</v>
      </c>
      <c r="I695" s="28">
        <v>0</v>
      </c>
      <c r="J695" s="28">
        <v>0</v>
      </c>
      <c r="K695" s="28">
        <v>5.4737073111650941E-3</v>
      </c>
      <c r="L695" s="29">
        <v>8594</v>
      </c>
      <c r="M695" s="29">
        <v>2123</v>
      </c>
      <c r="N695" s="29">
        <v>0</v>
      </c>
      <c r="O695" s="29">
        <v>893</v>
      </c>
      <c r="P695" s="30">
        <f t="shared" si="10"/>
        <v>10717</v>
      </c>
      <c r="Q695" s="34" t="s">
        <v>329</v>
      </c>
      <c r="R695" s="20"/>
    </row>
    <row r="696" spans="1:18" ht="12.75">
      <c r="A696" s="26">
        <v>488219171</v>
      </c>
      <c r="B696" s="26">
        <v>488</v>
      </c>
      <c r="C696" s="27" t="s">
        <v>269</v>
      </c>
      <c r="D696" s="26">
        <v>219</v>
      </c>
      <c r="E696" s="27" t="s">
        <v>270</v>
      </c>
      <c r="F696" s="26">
        <v>171</v>
      </c>
      <c r="G696" s="27" t="s">
        <v>255</v>
      </c>
      <c r="H696" s="28">
        <v>19</v>
      </c>
      <c r="I696" s="28">
        <v>0</v>
      </c>
      <c r="J696" s="28">
        <v>0</v>
      </c>
      <c r="K696" s="28">
        <v>4.7967936256865769E-3</v>
      </c>
      <c r="L696" s="29">
        <v>9377</v>
      </c>
      <c r="M696" s="29">
        <v>1977</v>
      </c>
      <c r="N696" s="29">
        <v>0</v>
      </c>
      <c r="O696" s="29">
        <v>893</v>
      </c>
      <c r="P696" s="30">
        <f t="shared" si="10"/>
        <v>11354</v>
      </c>
      <c r="Q696" s="34" t="s">
        <v>329</v>
      </c>
      <c r="R696" s="20"/>
    </row>
    <row r="697" spans="1:18" ht="12.75">
      <c r="A697" s="26">
        <v>488219219</v>
      </c>
      <c r="B697" s="26">
        <v>488</v>
      </c>
      <c r="C697" s="27" t="s">
        <v>269</v>
      </c>
      <c r="D697" s="26">
        <v>219</v>
      </c>
      <c r="E697" s="27" t="s">
        <v>270</v>
      </c>
      <c r="F697" s="26">
        <v>219</v>
      </c>
      <c r="G697" s="27" t="s">
        <v>270</v>
      </c>
      <c r="H697" s="28">
        <v>9.8639455782312915</v>
      </c>
      <c r="I697" s="28">
        <v>0</v>
      </c>
      <c r="J697" s="28">
        <v>0</v>
      </c>
      <c r="K697" s="28">
        <v>4.0798636257424956E-3</v>
      </c>
      <c r="L697" s="29">
        <v>9436</v>
      </c>
      <c r="M697" s="29">
        <v>4093</v>
      </c>
      <c r="N697" s="29">
        <v>0</v>
      </c>
      <c r="O697" s="29">
        <v>893</v>
      </c>
      <c r="P697" s="30">
        <f t="shared" si="10"/>
        <v>13529</v>
      </c>
      <c r="Q697" s="34" t="s">
        <v>329</v>
      </c>
      <c r="R697" s="20"/>
    </row>
    <row r="698" spans="1:18" ht="12.75">
      <c r="A698" s="26">
        <v>488219231</v>
      </c>
      <c r="B698" s="26">
        <v>488</v>
      </c>
      <c r="C698" s="27" t="s">
        <v>269</v>
      </c>
      <c r="D698" s="26">
        <v>219</v>
      </c>
      <c r="E698" s="27" t="s">
        <v>270</v>
      </c>
      <c r="F698" s="26">
        <v>231</v>
      </c>
      <c r="G698" s="27" t="s">
        <v>258</v>
      </c>
      <c r="H698" s="28">
        <v>30.282312925170068</v>
      </c>
      <c r="I698" s="28">
        <v>0</v>
      </c>
      <c r="J698" s="28">
        <v>0</v>
      </c>
      <c r="K698" s="28">
        <v>1.1106023474094827E-2</v>
      </c>
      <c r="L698" s="29">
        <v>9276</v>
      </c>
      <c r="M698" s="29">
        <v>1555</v>
      </c>
      <c r="N698" s="29">
        <v>0</v>
      </c>
      <c r="O698" s="29">
        <v>893</v>
      </c>
      <c r="P698" s="30">
        <f t="shared" si="10"/>
        <v>10831</v>
      </c>
      <c r="Q698" s="34" t="s">
        <v>329</v>
      </c>
      <c r="R698" s="20"/>
    </row>
    <row r="699" spans="1:18" ht="12.75">
      <c r="A699" s="26">
        <v>488219239</v>
      </c>
      <c r="B699" s="26">
        <v>488</v>
      </c>
      <c r="C699" s="27" t="s">
        <v>269</v>
      </c>
      <c r="D699" s="26">
        <v>219</v>
      </c>
      <c r="E699" s="27" t="s">
        <v>270</v>
      </c>
      <c r="F699" s="26">
        <v>239</v>
      </c>
      <c r="G699" s="27" t="s">
        <v>250</v>
      </c>
      <c r="H699" s="28">
        <v>13</v>
      </c>
      <c r="I699" s="28">
        <v>0</v>
      </c>
      <c r="J699" s="28">
        <v>0</v>
      </c>
      <c r="K699" s="28">
        <v>5.8274776941642667E-2</v>
      </c>
      <c r="L699" s="29">
        <v>8814</v>
      </c>
      <c r="M699" s="29">
        <v>3040</v>
      </c>
      <c r="N699" s="29">
        <v>0</v>
      </c>
      <c r="O699" s="29">
        <v>893</v>
      </c>
      <c r="P699" s="30">
        <f t="shared" si="10"/>
        <v>11854</v>
      </c>
      <c r="Q699" s="34" t="s">
        <v>329</v>
      </c>
      <c r="R699" s="20"/>
    </row>
    <row r="700" spans="1:18" ht="12.75">
      <c r="A700" s="26">
        <v>488219243</v>
      </c>
      <c r="B700" s="26">
        <v>488</v>
      </c>
      <c r="C700" s="27" t="s">
        <v>269</v>
      </c>
      <c r="D700" s="26">
        <v>219</v>
      </c>
      <c r="E700" s="27" t="s">
        <v>270</v>
      </c>
      <c r="F700" s="26">
        <v>243</v>
      </c>
      <c r="G700" s="27" t="s">
        <v>80</v>
      </c>
      <c r="H700" s="28">
        <v>22.34013605442177</v>
      </c>
      <c r="I700" s="28">
        <v>0</v>
      </c>
      <c r="J700" s="28">
        <v>0</v>
      </c>
      <c r="K700" s="28">
        <v>4.8315924867094817E-3</v>
      </c>
      <c r="L700" s="29">
        <v>10305</v>
      </c>
      <c r="M700" s="29">
        <v>2510</v>
      </c>
      <c r="N700" s="29">
        <v>0</v>
      </c>
      <c r="O700" s="29">
        <v>893</v>
      </c>
      <c r="P700" s="30">
        <f t="shared" si="10"/>
        <v>12815</v>
      </c>
      <c r="Q700" s="34" t="s">
        <v>329</v>
      </c>
      <c r="R700" s="20"/>
    </row>
    <row r="701" spans="1:18" ht="12.75">
      <c r="A701" s="26">
        <v>488219244</v>
      </c>
      <c r="B701" s="26">
        <v>488</v>
      </c>
      <c r="C701" s="27" t="s">
        <v>269</v>
      </c>
      <c r="D701" s="26">
        <v>219</v>
      </c>
      <c r="E701" s="27" t="s">
        <v>270</v>
      </c>
      <c r="F701" s="26">
        <v>244</v>
      </c>
      <c r="G701" s="27" t="s">
        <v>27</v>
      </c>
      <c r="H701" s="28">
        <v>126.38095238095238</v>
      </c>
      <c r="I701" s="28">
        <v>0</v>
      </c>
      <c r="J701" s="28">
        <v>0</v>
      </c>
      <c r="K701" s="28">
        <v>8.3212977578071862E-2</v>
      </c>
      <c r="L701" s="29">
        <v>11091</v>
      </c>
      <c r="M701" s="29">
        <v>3787</v>
      </c>
      <c r="N701" s="29">
        <v>0</v>
      </c>
      <c r="O701" s="29">
        <v>893</v>
      </c>
      <c r="P701" s="30">
        <f t="shared" si="10"/>
        <v>14878</v>
      </c>
      <c r="Q701" s="34" t="s">
        <v>331</v>
      </c>
      <c r="R701" s="20"/>
    </row>
    <row r="702" spans="1:18" ht="12.75">
      <c r="A702" s="26">
        <v>488219251</v>
      </c>
      <c r="B702" s="26">
        <v>488</v>
      </c>
      <c r="C702" s="27" t="s">
        <v>269</v>
      </c>
      <c r="D702" s="26">
        <v>219</v>
      </c>
      <c r="E702" s="27" t="s">
        <v>270</v>
      </c>
      <c r="F702" s="26">
        <v>251</v>
      </c>
      <c r="G702" s="27" t="s">
        <v>242</v>
      </c>
      <c r="H702" s="28">
        <v>95.340136054421777</v>
      </c>
      <c r="I702" s="28">
        <v>0</v>
      </c>
      <c r="J702" s="28">
        <v>0</v>
      </c>
      <c r="K702" s="28">
        <v>3.438272999162377E-2</v>
      </c>
      <c r="L702" s="29">
        <v>9442</v>
      </c>
      <c r="M702" s="29">
        <v>1557</v>
      </c>
      <c r="N702" s="29">
        <v>0</v>
      </c>
      <c r="O702" s="29">
        <v>893</v>
      </c>
      <c r="P702" s="30">
        <f t="shared" si="10"/>
        <v>10999</v>
      </c>
      <c r="Q702" s="34" t="s">
        <v>331</v>
      </c>
      <c r="R702" s="20"/>
    </row>
    <row r="703" spans="1:18" ht="12.75">
      <c r="A703" s="26">
        <v>488219264</v>
      </c>
      <c r="B703" s="26">
        <v>488</v>
      </c>
      <c r="C703" s="27" t="s">
        <v>269</v>
      </c>
      <c r="D703" s="26">
        <v>219</v>
      </c>
      <c r="E703" s="27" t="s">
        <v>270</v>
      </c>
      <c r="F703" s="26">
        <v>264</v>
      </c>
      <c r="G703" s="27" t="s">
        <v>275</v>
      </c>
      <c r="H703" s="28">
        <v>24.571428571428573</v>
      </c>
      <c r="I703" s="28">
        <v>0</v>
      </c>
      <c r="J703" s="28">
        <v>0</v>
      </c>
      <c r="K703" s="28">
        <v>7.9980471949844829E-3</v>
      </c>
      <c r="L703" s="29">
        <v>9545</v>
      </c>
      <c r="M703" s="29">
        <v>4155</v>
      </c>
      <c r="N703" s="29">
        <v>0</v>
      </c>
      <c r="O703" s="29">
        <v>893</v>
      </c>
      <c r="P703" s="30">
        <f t="shared" si="10"/>
        <v>13700</v>
      </c>
      <c r="Q703" s="34" t="s">
        <v>329</v>
      </c>
      <c r="R703" s="20"/>
    </row>
    <row r="704" spans="1:18" ht="12.75">
      <c r="A704" s="26">
        <v>488219285</v>
      </c>
      <c r="B704" s="26">
        <v>488</v>
      </c>
      <c r="C704" s="27" t="s">
        <v>269</v>
      </c>
      <c r="D704" s="26">
        <v>219</v>
      </c>
      <c r="E704" s="27" t="s">
        <v>270</v>
      </c>
      <c r="F704" s="26">
        <v>285</v>
      </c>
      <c r="G704" s="27" t="s">
        <v>28</v>
      </c>
      <c r="H704" s="28">
        <v>0.84013605442176875</v>
      </c>
      <c r="I704" s="28">
        <v>0</v>
      </c>
      <c r="J704" s="28">
        <v>0</v>
      </c>
      <c r="K704" s="28">
        <v>2.1944644766553539E-2</v>
      </c>
      <c r="L704" s="29">
        <v>10403.32187770087</v>
      </c>
      <c r="M704" s="29">
        <v>3092</v>
      </c>
      <c r="N704" s="29">
        <v>0</v>
      </c>
      <c r="O704" s="29">
        <v>893</v>
      </c>
      <c r="P704" s="30">
        <f t="shared" si="10"/>
        <v>13495.32187770087</v>
      </c>
      <c r="Q704" s="34" t="s">
        <v>327</v>
      </c>
      <c r="R704" s="20"/>
    </row>
    <row r="705" spans="1:18" ht="12.75">
      <c r="A705" s="26">
        <v>488219293</v>
      </c>
      <c r="B705" s="26">
        <v>488</v>
      </c>
      <c r="C705" s="27" t="s">
        <v>269</v>
      </c>
      <c r="D705" s="26">
        <v>219</v>
      </c>
      <c r="E705" s="27" t="s">
        <v>270</v>
      </c>
      <c r="F705" s="26">
        <v>293</v>
      </c>
      <c r="G705" s="27" t="s">
        <v>171</v>
      </c>
      <c r="H705" s="28">
        <v>0.39795918367346939</v>
      </c>
      <c r="I705" s="28">
        <v>0</v>
      </c>
      <c r="J705" s="28">
        <v>0</v>
      </c>
      <c r="K705" s="28">
        <v>1.6252590924376159E-3</v>
      </c>
      <c r="L705" s="29">
        <v>11059.758094529214</v>
      </c>
      <c r="M705" s="29">
        <v>672</v>
      </c>
      <c r="N705" s="29">
        <v>0</v>
      </c>
      <c r="O705" s="29">
        <v>893</v>
      </c>
      <c r="P705" s="30">
        <f t="shared" si="10"/>
        <v>11731.758094529214</v>
      </c>
      <c r="Q705" s="34" t="s">
        <v>327</v>
      </c>
      <c r="R705" s="20"/>
    </row>
    <row r="706" spans="1:18" ht="12.75">
      <c r="A706" s="26">
        <v>488219336</v>
      </c>
      <c r="B706" s="26">
        <v>488</v>
      </c>
      <c r="C706" s="27" t="s">
        <v>269</v>
      </c>
      <c r="D706" s="26">
        <v>219</v>
      </c>
      <c r="E706" s="27" t="s">
        <v>270</v>
      </c>
      <c r="F706" s="26">
        <v>336</v>
      </c>
      <c r="G706" s="27" t="s">
        <v>30</v>
      </c>
      <c r="H706" s="28">
        <v>168.79251700680268</v>
      </c>
      <c r="I706" s="28">
        <v>0</v>
      </c>
      <c r="J706" s="28">
        <v>0</v>
      </c>
      <c r="K706" s="28">
        <v>2.363178820724934E-2</v>
      </c>
      <c r="L706" s="29">
        <v>9436</v>
      </c>
      <c r="M706" s="29">
        <v>1259</v>
      </c>
      <c r="N706" s="29">
        <v>0</v>
      </c>
      <c r="O706" s="29">
        <v>893</v>
      </c>
      <c r="P706" s="30">
        <f t="shared" si="10"/>
        <v>10695</v>
      </c>
      <c r="Q706" s="34" t="s">
        <v>329</v>
      </c>
      <c r="R706" s="20"/>
    </row>
    <row r="707" spans="1:18" ht="12.75">
      <c r="A707" s="26">
        <v>488219625</v>
      </c>
      <c r="B707" s="26">
        <v>488</v>
      </c>
      <c r="C707" s="27" t="s">
        <v>269</v>
      </c>
      <c r="D707" s="26">
        <v>219</v>
      </c>
      <c r="E707" s="27" t="s">
        <v>270</v>
      </c>
      <c r="F707" s="26">
        <v>625</v>
      </c>
      <c r="G707" s="27" t="s">
        <v>92</v>
      </c>
      <c r="H707" s="28">
        <v>1</v>
      </c>
      <c r="I707" s="28">
        <v>0</v>
      </c>
      <c r="J707" s="28">
        <v>0</v>
      </c>
      <c r="K707" s="28">
        <v>1.5510183605077635E-3</v>
      </c>
      <c r="L707" s="29">
        <v>9481.1015765098182</v>
      </c>
      <c r="M707" s="29">
        <v>1776</v>
      </c>
      <c r="N707" s="29">
        <v>0</v>
      </c>
      <c r="O707" s="29">
        <v>893</v>
      </c>
      <c r="P707" s="30">
        <f t="shared" si="10"/>
        <v>11257.101576509818</v>
      </c>
      <c r="Q707" s="34" t="s">
        <v>327</v>
      </c>
      <c r="R707" s="20"/>
    </row>
    <row r="708" spans="1:18" ht="12.75">
      <c r="A708" s="26">
        <v>488219760</v>
      </c>
      <c r="B708" s="26">
        <v>488</v>
      </c>
      <c r="C708" s="27" t="s">
        <v>269</v>
      </c>
      <c r="D708" s="26">
        <v>219</v>
      </c>
      <c r="E708" s="27" t="s">
        <v>270</v>
      </c>
      <c r="F708" s="26">
        <v>760</v>
      </c>
      <c r="G708" s="27" t="s">
        <v>262</v>
      </c>
      <c r="H708" s="28">
        <v>3.3809523809523809</v>
      </c>
      <c r="I708" s="28">
        <v>0</v>
      </c>
      <c r="J708" s="28">
        <v>0</v>
      </c>
      <c r="K708" s="28">
        <v>2.3928112590130772E-2</v>
      </c>
      <c r="L708" s="29">
        <v>9981</v>
      </c>
      <c r="M708" s="29">
        <v>1547</v>
      </c>
      <c r="N708" s="29">
        <v>0</v>
      </c>
      <c r="O708" s="29">
        <v>893</v>
      </c>
      <c r="P708" s="30">
        <f t="shared" si="10"/>
        <v>11528</v>
      </c>
      <c r="Q708" s="34" t="s">
        <v>329</v>
      </c>
      <c r="R708" s="20"/>
    </row>
    <row r="709" spans="1:18" ht="12.75">
      <c r="A709" s="26">
        <v>488219780</v>
      </c>
      <c r="B709" s="26">
        <v>488</v>
      </c>
      <c r="C709" s="27" t="s">
        <v>269</v>
      </c>
      <c r="D709" s="26">
        <v>219</v>
      </c>
      <c r="E709" s="27" t="s">
        <v>270</v>
      </c>
      <c r="F709" s="26">
        <v>780</v>
      </c>
      <c r="G709" s="27" t="s">
        <v>243</v>
      </c>
      <c r="H709" s="28">
        <v>30.857142857142858</v>
      </c>
      <c r="I709" s="28">
        <v>0</v>
      </c>
      <c r="J709" s="28">
        <v>0</v>
      </c>
      <c r="K709" s="28">
        <v>7.6848161446833761E-3</v>
      </c>
      <c r="L709" s="29">
        <v>10109</v>
      </c>
      <c r="M709" s="29">
        <v>1237</v>
      </c>
      <c r="N709" s="29">
        <v>0</v>
      </c>
      <c r="O709" s="29">
        <v>893</v>
      </c>
      <c r="P709" s="30">
        <f t="shared" si="10"/>
        <v>11346</v>
      </c>
      <c r="Q709" s="34" t="s">
        <v>329</v>
      </c>
      <c r="R709" s="20"/>
    </row>
    <row r="710" spans="1:18" ht="12.75">
      <c r="A710" s="26">
        <v>489020020</v>
      </c>
      <c r="B710" s="26">
        <v>489</v>
      </c>
      <c r="C710" s="27" t="s">
        <v>276</v>
      </c>
      <c r="D710" s="26">
        <v>20</v>
      </c>
      <c r="E710" s="27" t="s">
        <v>125</v>
      </c>
      <c r="F710" s="26">
        <v>20</v>
      </c>
      <c r="G710" s="27" t="s">
        <v>125</v>
      </c>
      <c r="H710" s="28">
        <v>165.10489510489512</v>
      </c>
      <c r="I710" s="28">
        <v>0.58817603234852411</v>
      </c>
      <c r="J710" s="28">
        <v>0</v>
      </c>
      <c r="K710" s="28">
        <v>3.6988095461666239E-2</v>
      </c>
      <c r="L710" s="29">
        <v>10483</v>
      </c>
      <c r="M710" s="29">
        <v>2717</v>
      </c>
      <c r="N710" s="29">
        <v>0</v>
      </c>
      <c r="O710" s="29">
        <v>893</v>
      </c>
      <c r="P710" s="30">
        <f t="shared" si="10"/>
        <v>13200</v>
      </c>
      <c r="Q710" s="34" t="s">
        <v>329</v>
      </c>
      <c r="R710" s="20"/>
    </row>
    <row r="711" spans="1:18" ht="12.75">
      <c r="A711" s="26">
        <v>489020036</v>
      </c>
      <c r="B711" s="26">
        <v>489</v>
      </c>
      <c r="C711" s="27" t="s">
        <v>276</v>
      </c>
      <c r="D711" s="26">
        <v>20</v>
      </c>
      <c r="E711" s="27" t="s">
        <v>125</v>
      </c>
      <c r="F711" s="26">
        <v>36</v>
      </c>
      <c r="G711" s="27" t="s">
        <v>126</v>
      </c>
      <c r="H711" s="28">
        <v>114.21328671328672</v>
      </c>
      <c r="I711" s="28">
        <v>0.4068778080615103</v>
      </c>
      <c r="J711" s="28">
        <v>0</v>
      </c>
      <c r="K711" s="28">
        <v>6.2899334045471239E-2</v>
      </c>
      <c r="L711" s="29">
        <v>10087</v>
      </c>
      <c r="M711" s="29">
        <v>4374</v>
      </c>
      <c r="N711" s="29">
        <v>0</v>
      </c>
      <c r="O711" s="29">
        <v>893</v>
      </c>
      <c r="P711" s="30">
        <f t="shared" si="10"/>
        <v>14461</v>
      </c>
      <c r="Q711" s="34" t="s">
        <v>329</v>
      </c>
      <c r="R711" s="20"/>
    </row>
    <row r="712" spans="1:18" ht="12.75">
      <c r="A712" s="26">
        <v>489020052</v>
      </c>
      <c r="B712" s="26">
        <v>489</v>
      </c>
      <c r="C712" s="27" t="s">
        <v>276</v>
      </c>
      <c r="D712" s="26">
        <v>20</v>
      </c>
      <c r="E712" s="27" t="s">
        <v>125</v>
      </c>
      <c r="F712" s="26">
        <v>52</v>
      </c>
      <c r="G712" s="27" t="s">
        <v>251</v>
      </c>
      <c r="H712" s="28">
        <v>10.391608391608392</v>
      </c>
      <c r="I712" s="28">
        <v>3.7019465653109089E-2</v>
      </c>
      <c r="J712" s="28">
        <v>0</v>
      </c>
      <c r="K712" s="28">
        <v>2.0841670476971122E-2</v>
      </c>
      <c r="L712" s="29">
        <v>9585</v>
      </c>
      <c r="M712" s="29">
        <v>2933</v>
      </c>
      <c r="N712" s="29">
        <v>0</v>
      </c>
      <c r="O712" s="29">
        <v>893</v>
      </c>
      <c r="P712" s="30">
        <f t="shared" si="10"/>
        <v>12518</v>
      </c>
      <c r="Q712" s="34" t="s">
        <v>329</v>
      </c>
      <c r="R712" s="20"/>
    </row>
    <row r="713" spans="1:18" ht="12.75">
      <c r="A713" s="26">
        <v>489020082</v>
      </c>
      <c r="B713" s="26">
        <v>489</v>
      </c>
      <c r="C713" s="27" t="s">
        <v>276</v>
      </c>
      <c r="D713" s="26">
        <v>20</v>
      </c>
      <c r="E713" s="27" t="s">
        <v>125</v>
      </c>
      <c r="F713" s="26">
        <v>82</v>
      </c>
      <c r="G713" s="27" t="s">
        <v>252</v>
      </c>
      <c r="H713" s="28">
        <v>0.99650349650349646</v>
      </c>
      <c r="I713" s="28">
        <v>3.5499824061696124E-3</v>
      </c>
      <c r="J713" s="28">
        <v>0</v>
      </c>
      <c r="K713" s="28">
        <v>4.4532120733605587E-3</v>
      </c>
      <c r="L713" s="29">
        <v>9457.3017950337526</v>
      </c>
      <c r="M713" s="29">
        <v>2437</v>
      </c>
      <c r="N713" s="29">
        <v>0</v>
      </c>
      <c r="O713" s="29">
        <v>893</v>
      </c>
      <c r="P713" s="30">
        <f t="shared" si="10"/>
        <v>11894.301795033753</v>
      </c>
      <c r="Q713" s="34" t="s">
        <v>327</v>
      </c>
      <c r="R713" s="20"/>
    </row>
    <row r="714" spans="1:18" ht="12.75">
      <c r="A714" s="26">
        <v>489020096</v>
      </c>
      <c r="B714" s="26">
        <v>489</v>
      </c>
      <c r="C714" s="27" t="s">
        <v>276</v>
      </c>
      <c r="D714" s="26">
        <v>20</v>
      </c>
      <c r="E714" s="27" t="s">
        <v>125</v>
      </c>
      <c r="F714" s="26">
        <v>96</v>
      </c>
      <c r="G714" s="27" t="s">
        <v>210</v>
      </c>
      <c r="H714" s="28">
        <v>62.716783216783213</v>
      </c>
      <c r="I714" s="28">
        <v>0.22342468217355876</v>
      </c>
      <c r="J714" s="28">
        <v>0</v>
      </c>
      <c r="K714" s="28">
        <v>1.9166402991631002E-2</v>
      </c>
      <c r="L714" s="29">
        <v>10386</v>
      </c>
      <c r="M714" s="29">
        <v>5116</v>
      </c>
      <c r="N714" s="29">
        <v>0</v>
      </c>
      <c r="O714" s="29">
        <v>893</v>
      </c>
      <c r="P714" s="30">
        <f t="shared" si="10"/>
        <v>15502</v>
      </c>
      <c r="Q714" s="34" t="s">
        <v>329</v>
      </c>
      <c r="R714" s="20"/>
    </row>
    <row r="715" spans="1:18" ht="12.75">
      <c r="A715" s="26">
        <v>489020172</v>
      </c>
      <c r="B715" s="26">
        <v>489</v>
      </c>
      <c r="C715" s="27" t="s">
        <v>276</v>
      </c>
      <c r="D715" s="26">
        <v>20</v>
      </c>
      <c r="E715" s="27" t="s">
        <v>125</v>
      </c>
      <c r="F715" s="26">
        <v>172</v>
      </c>
      <c r="G715" s="27" t="s">
        <v>256</v>
      </c>
      <c r="H715" s="28">
        <v>45.9020979020979</v>
      </c>
      <c r="I715" s="28">
        <v>0.16352340009892857</v>
      </c>
      <c r="J715" s="28">
        <v>0</v>
      </c>
      <c r="K715" s="28">
        <v>2.5988272664582351E-2</v>
      </c>
      <c r="L715" s="29">
        <v>10056</v>
      </c>
      <c r="M715" s="29">
        <v>5830</v>
      </c>
      <c r="N715" s="29">
        <v>0</v>
      </c>
      <c r="O715" s="29">
        <v>893</v>
      </c>
      <c r="P715" s="30">
        <f t="shared" ref="P715:P778" si="11">SUM(L715:N715)</f>
        <v>15886</v>
      </c>
      <c r="Q715" s="34" t="s">
        <v>329</v>
      </c>
      <c r="R715" s="20"/>
    </row>
    <row r="716" spans="1:18" ht="12.75">
      <c r="A716" s="26">
        <v>489020239</v>
      </c>
      <c r="B716" s="26">
        <v>489</v>
      </c>
      <c r="C716" s="27" t="s">
        <v>276</v>
      </c>
      <c r="D716" s="26">
        <v>20</v>
      </c>
      <c r="E716" s="27" t="s">
        <v>125</v>
      </c>
      <c r="F716" s="26">
        <v>239</v>
      </c>
      <c r="G716" s="27" t="s">
        <v>250</v>
      </c>
      <c r="H716" s="28">
        <v>83.989510489510479</v>
      </c>
      <c r="I716" s="28">
        <v>0.29920746448631647</v>
      </c>
      <c r="J716" s="28">
        <v>0</v>
      </c>
      <c r="K716" s="28">
        <v>5.8274776941642667E-2</v>
      </c>
      <c r="L716" s="29">
        <v>10227</v>
      </c>
      <c r="M716" s="29">
        <v>3527</v>
      </c>
      <c r="N716" s="29">
        <v>0</v>
      </c>
      <c r="O716" s="29">
        <v>893</v>
      </c>
      <c r="P716" s="30">
        <f t="shared" si="11"/>
        <v>13754</v>
      </c>
      <c r="Q716" s="34" t="s">
        <v>329</v>
      </c>
      <c r="R716" s="20"/>
    </row>
    <row r="717" spans="1:18" ht="12.75">
      <c r="A717" s="26">
        <v>489020242</v>
      </c>
      <c r="B717" s="26">
        <v>489</v>
      </c>
      <c r="C717" s="27" t="s">
        <v>276</v>
      </c>
      <c r="D717" s="26">
        <v>20</v>
      </c>
      <c r="E717" s="27" t="s">
        <v>125</v>
      </c>
      <c r="F717" s="26">
        <v>242</v>
      </c>
      <c r="G717" s="27" t="s">
        <v>277</v>
      </c>
      <c r="H717" s="28">
        <v>3</v>
      </c>
      <c r="I717" s="28">
        <v>1.0687315454363255E-2</v>
      </c>
      <c r="J717" s="28">
        <v>0</v>
      </c>
      <c r="K717" s="28">
        <v>2.8881067477026911E-2</v>
      </c>
      <c r="L717" s="29">
        <v>13720</v>
      </c>
      <c r="M717" s="29">
        <v>30026</v>
      </c>
      <c r="N717" s="29">
        <v>0</v>
      </c>
      <c r="O717" s="29">
        <v>893</v>
      </c>
      <c r="P717" s="30">
        <f t="shared" si="11"/>
        <v>43746</v>
      </c>
      <c r="Q717" s="34" t="s">
        <v>329</v>
      </c>
      <c r="R717" s="20"/>
    </row>
    <row r="718" spans="1:18" ht="12.75">
      <c r="A718" s="26">
        <v>489020261</v>
      </c>
      <c r="B718" s="26">
        <v>489</v>
      </c>
      <c r="C718" s="27" t="s">
        <v>276</v>
      </c>
      <c r="D718" s="26">
        <v>20</v>
      </c>
      <c r="E718" s="27" t="s">
        <v>125</v>
      </c>
      <c r="F718" s="26">
        <v>261</v>
      </c>
      <c r="G718" s="27" t="s">
        <v>127</v>
      </c>
      <c r="H718" s="28">
        <v>168.44755244755243</v>
      </c>
      <c r="I718" s="28">
        <v>0.60008404350746503</v>
      </c>
      <c r="J718" s="28">
        <v>0</v>
      </c>
      <c r="K718" s="28">
        <v>5.9771030223274665E-2</v>
      </c>
      <c r="L718" s="29">
        <v>9944</v>
      </c>
      <c r="M718" s="29">
        <v>5017</v>
      </c>
      <c r="N718" s="29">
        <v>0</v>
      </c>
      <c r="O718" s="29">
        <v>893</v>
      </c>
      <c r="P718" s="30">
        <f t="shared" si="11"/>
        <v>14961</v>
      </c>
      <c r="Q718" s="34" t="s">
        <v>329</v>
      </c>
      <c r="R718" s="20"/>
    </row>
    <row r="719" spans="1:18" ht="12.75">
      <c r="A719" s="26">
        <v>489020264</v>
      </c>
      <c r="B719" s="26">
        <v>489</v>
      </c>
      <c r="C719" s="27" t="s">
        <v>276</v>
      </c>
      <c r="D719" s="26">
        <v>20</v>
      </c>
      <c r="E719" s="27" t="s">
        <v>125</v>
      </c>
      <c r="F719" s="26">
        <v>264</v>
      </c>
      <c r="G719" s="27" t="s">
        <v>275</v>
      </c>
      <c r="H719" s="28">
        <v>0.99650349650349657</v>
      </c>
      <c r="I719" s="28">
        <v>3.5499824061696124E-3</v>
      </c>
      <c r="J719" s="28">
        <v>0</v>
      </c>
      <c r="K719" s="28">
        <v>7.9980471949844829E-3</v>
      </c>
      <c r="L719" s="29">
        <v>9506.7483061754629</v>
      </c>
      <c r="M719" s="29">
        <v>4139</v>
      </c>
      <c r="N719" s="29">
        <v>0</v>
      </c>
      <c r="O719" s="29">
        <v>893</v>
      </c>
      <c r="P719" s="30">
        <f t="shared" si="11"/>
        <v>13645.748306175463</v>
      </c>
      <c r="Q719" s="34" t="s">
        <v>327</v>
      </c>
      <c r="R719" s="20"/>
    </row>
    <row r="720" spans="1:18" ht="12.75">
      <c r="A720" s="26">
        <v>489020300</v>
      </c>
      <c r="B720" s="26">
        <v>489</v>
      </c>
      <c r="C720" s="27" t="s">
        <v>276</v>
      </c>
      <c r="D720" s="26">
        <v>20</v>
      </c>
      <c r="E720" s="27" t="s">
        <v>125</v>
      </c>
      <c r="F720" s="26">
        <v>300</v>
      </c>
      <c r="G720" s="27" t="s">
        <v>128</v>
      </c>
      <c r="H720" s="28">
        <v>1.0419580419580419</v>
      </c>
      <c r="I720" s="28">
        <v>3.7119114282054195E-3</v>
      </c>
      <c r="J720" s="28">
        <v>0</v>
      </c>
      <c r="K720" s="28">
        <v>2.4497686257858454E-2</v>
      </c>
      <c r="L720" s="29">
        <v>9611.3881909547708</v>
      </c>
      <c r="M720" s="29">
        <v>22781</v>
      </c>
      <c r="N720" s="29">
        <v>0</v>
      </c>
      <c r="O720" s="29">
        <v>893</v>
      </c>
      <c r="P720" s="30">
        <f t="shared" si="11"/>
        <v>32392.388190954771</v>
      </c>
      <c r="Q720" s="34" t="s">
        <v>327</v>
      </c>
      <c r="R720" s="20"/>
    </row>
    <row r="721" spans="1:18" ht="12.75">
      <c r="A721" s="26">
        <v>489020310</v>
      </c>
      <c r="B721" s="26">
        <v>489</v>
      </c>
      <c r="C721" s="27" t="s">
        <v>276</v>
      </c>
      <c r="D721" s="26">
        <v>20</v>
      </c>
      <c r="E721" s="27" t="s">
        <v>125</v>
      </c>
      <c r="F721" s="26">
        <v>310</v>
      </c>
      <c r="G721" s="27" t="s">
        <v>259</v>
      </c>
      <c r="H721" s="28">
        <v>25.625874125874127</v>
      </c>
      <c r="I721" s="28">
        <v>9.1290600192340685E-2</v>
      </c>
      <c r="J721" s="28">
        <v>0</v>
      </c>
      <c r="K721" s="28">
        <v>1.9745513055002439E-2</v>
      </c>
      <c r="L721" s="29">
        <v>10937</v>
      </c>
      <c r="M721" s="29">
        <v>2229</v>
      </c>
      <c r="N721" s="29">
        <v>0</v>
      </c>
      <c r="O721" s="29">
        <v>893</v>
      </c>
      <c r="P721" s="30">
        <f t="shared" si="11"/>
        <v>13166</v>
      </c>
      <c r="Q721" s="34" t="s">
        <v>329</v>
      </c>
      <c r="R721" s="20"/>
    </row>
    <row r="722" spans="1:18" ht="12.75">
      <c r="A722" s="26">
        <v>489020645</v>
      </c>
      <c r="B722" s="26">
        <v>489</v>
      </c>
      <c r="C722" s="27" t="s">
        <v>276</v>
      </c>
      <c r="D722" s="26">
        <v>20</v>
      </c>
      <c r="E722" s="27" t="s">
        <v>125</v>
      </c>
      <c r="F722" s="26">
        <v>645</v>
      </c>
      <c r="G722" s="27" t="s">
        <v>129</v>
      </c>
      <c r="H722" s="28">
        <v>76.755244755244746</v>
      </c>
      <c r="I722" s="28">
        <v>0.27343583782538683</v>
      </c>
      <c r="J722" s="28">
        <v>0</v>
      </c>
      <c r="K722" s="28">
        <v>3.3733411623295545E-2</v>
      </c>
      <c r="L722" s="29">
        <v>10614</v>
      </c>
      <c r="M722" s="29">
        <v>3564</v>
      </c>
      <c r="N722" s="29">
        <v>0</v>
      </c>
      <c r="O722" s="29">
        <v>893</v>
      </c>
      <c r="P722" s="30">
        <f t="shared" si="11"/>
        <v>14178</v>
      </c>
      <c r="Q722" s="34" t="s">
        <v>329</v>
      </c>
      <c r="R722" s="20"/>
    </row>
    <row r="723" spans="1:18" ht="12.75">
      <c r="A723" s="26">
        <v>489020660</v>
      </c>
      <c r="B723" s="26">
        <v>489</v>
      </c>
      <c r="C723" s="27" t="s">
        <v>276</v>
      </c>
      <c r="D723" s="26">
        <v>20</v>
      </c>
      <c r="E723" s="27" t="s">
        <v>125</v>
      </c>
      <c r="F723" s="26">
        <v>660</v>
      </c>
      <c r="G723" s="27" t="s">
        <v>130</v>
      </c>
      <c r="H723" s="28">
        <v>17</v>
      </c>
      <c r="I723" s="28">
        <v>6.0561454241391789E-2</v>
      </c>
      <c r="J723" s="28">
        <v>0</v>
      </c>
      <c r="K723" s="28">
        <v>5.3818492212253259E-2</v>
      </c>
      <c r="L723" s="29">
        <v>10414</v>
      </c>
      <c r="M723" s="29">
        <v>8708</v>
      </c>
      <c r="N723" s="29">
        <v>0</v>
      </c>
      <c r="O723" s="29">
        <v>893</v>
      </c>
      <c r="P723" s="30">
        <f t="shared" si="11"/>
        <v>19122</v>
      </c>
      <c r="Q723" s="34" t="s">
        <v>329</v>
      </c>
      <c r="R723" s="20"/>
    </row>
    <row r="724" spans="1:18" ht="12.75">
      <c r="A724" s="26">
        <v>489020665</v>
      </c>
      <c r="B724" s="26">
        <v>489</v>
      </c>
      <c r="C724" s="27" t="s">
        <v>276</v>
      </c>
      <c r="D724" s="26">
        <v>20</v>
      </c>
      <c r="E724" s="27" t="s">
        <v>125</v>
      </c>
      <c r="F724" s="26">
        <v>665</v>
      </c>
      <c r="G724" s="27" t="s">
        <v>260</v>
      </c>
      <c r="H724" s="28">
        <v>0.67832167832167833</v>
      </c>
      <c r="I724" s="28">
        <v>2.4164792519189644E-3</v>
      </c>
      <c r="J724" s="28">
        <v>0</v>
      </c>
      <c r="K724" s="28">
        <v>6.0135046821919507E-3</v>
      </c>
      <c r="L724" s="29">
        <v>9585</v>
      </c>
      <c r="M724" s="29">
        <v>1393</v>
      </c>
      <c r="N724" s="29">
        <v>0</v>
      </c>
      <c r="O724" s="29">
        <v>893</v>
      </c>
      <c r="P724" s="30">
        <f t="shared" si="11"/>
        <v>10978</v>
      </c>
      <c r="Q724" s="34" t="s">
        <v>329</v>
      </c>
      <c r="R724" s="20"/>
    </row>
    <row r="725" spans="1:18" ht="12.75">
      <c r="A725" s="26">
        <v>489020712</v>
      </c>
      <c r="B725" s="26">
        <v>489</v>
      </c>
      <c r="C725" s="27" t="s">
        <v>276</v>
      </c>
      <c r="D725" s="26">
        <v>20</v>
      </c>
      <c r="E725" s="27" t="s">
        <v>125</v>
      </c>
      <c r="F725" s="26">
        <v>712</v>
      </c>
      <c r="G725" s="27" t="s">
        <v>124</v>
      </c>
      <c r="H725" s="28">
        <v>26</v>
      </c>
      <c r="I725" s="28">
        <v>9.2623400604481557E-2</v>
      </c>
      <c r="J725" s="28">
        <v>0</v>
      </c>
      <c r="K725" s="28">
        <v>3.5632043500116208E-2</v>
      </c>
      <c r="L725" s="29">
        <v>10494</v>
      </c>
      <c r="M725" s="29">
        <v>7139</v>
      </c>
      <c r="N725" s="29">
        <v>0</v>
      </c>
      <c r="O725" s="29">
        <v>893</v>
      </c>
      <c r="P725" s="30">
        <f t="shared" si="11"/>
        <v>17633</v>
      </c>
      <c r="Q725" s="34" t="s">
        <v>329</v>
      </c>
      <c r="R725" s="20"/>
    </row>
    <row r="726" spans="1:18" ht="12.75">
      <c r="A726" s="26">
        <v>491095072</v>
      </c>
      <c r="B726" s="26">
        <v>491</v>
      </c>
      <c r="C726" s="27" t="s">
        <v>278</v>
      </c>
      <c r="D726" s="26">
        <v>95</v>
      </c>
      <c r="E726" s="27" t="s">
        <v>279</v>
      </c>
      <c r="F726" s="26">
        <v>72</v>
      </c>
      <c r="G726" s="27" t="s">
        <v>280</v>
      </c>
      <c r="H726" s="28">
        <v>5</v>
      </c>
      <c r="I726" s="28">
        <v>0</v>
      </c>
      <c r="J726" s="28">
        <v>0</v>
      </c>
      <c r="K726" s="28">
        <v>3.2930660240273338E-3</v>
      </c>
      <c r="L726" s="29">
        <v>9942</v>
      </c>
      <c r="M726" s="29">
        <v>2022</v>
      </c>
      <c r="N726" s="29">
        <v>0</v>
      </c>
      <c r="O726" s="29">
        <v>893</v>
      </c>
      <c r="P726" s="30">
        <f t="shared" si="11"/>
        <v>11964</v>
      </c>
      <c r="Q726" s="34" t="s">
        <v>329</v>
      </c>
      <c r="R726" s="20"/>
    </row>
    <row r="727" spans="1:18" ht="12.75">
      <c r="A727" s="26">
        <v>491095095</v>
      </c>
      <c r="B727" s="26">
        <v>491</v>
      </c>
      <c r="C727" s="27" t="s">
        <v>278</v>
      </c>
      <c r="D727" s="26">
        <v>95</v>
      </c>
      <c r="E727" s="27" t="s">
        <v>279</v>
      </c>
      <c r="F727" s="26">
        <v>95</v>
      </c>
      <c r="G727" s="27" t="s">
        <v>279</v>
      </c>
      <c r="H727" s="28">
        <v>1067.9307060755334</v>
      </c>
      <c r="I727" s="28">
        <v>0</v>
      </c>
      <c r="J727" s="28">
        <v>0</v>
      </c>
      <c r="K727" s="28">
        <v>0.10360731242396257</v>
      </c>
      <c r="L727" s="29">
        <v>10143</v>
      </c>
      <c r="M727" s="29">
        <v>126</v>
      </c>
      <c r="N727" s="29">
        <v>0</v>
      </c>
      <c r="O727" s="29">
        <v>893</v>
      </c>
      <c r="P727" s="30">
        <f t="shared" si="11"/>
        <v>10269</v>
      </c>
      <c r="Q727" s="34" t="s">
        <v>329</v>
      </c>
      <c r="R727" s="20"/>
    </row>
    <row r="728" spans="1:18" ht="12.75">
      <c r="A728" s="26">
        <v>491095212</v>
      </c>
      <c r="B728" s="26">
        <v>491</v>
      </c>
      <c r="C728" s="27" t="s">
        <v>278</v>
      </c>
      <c r="D728" s="26">
        <v>95</v>
      </c>
      <c r="E728" s="27" t="s">
        <v>279</v>
      </c>
      <c r="F728" s="26">
        <v>212</v>
      </c>
      <c r="G728" s="27" t="s">
        <v>167</v>
      </c>
      <c r="H728" s="28">
        <v>1</v>
      </c>
      <c r="I728" s="28">
        <v>0</v>
      </c>
      <c r="J728" s="28">
        <v>0</v>
      </c>
      <c r="K728" s="28">
        <v>2.3431491717683755E-2</v>
      </c>
      <c r="L728" s="29">
        <v>9493.0546257110345</v>
      </c>
      <c r="M728" s="29">
        <v>1328</v>
      </c>
      <c r="N728" s="29">
        <v>0</v>
      </c>
      <c r="O728" s="29">
        <v>893</v>
      </c>
      <c r="P728" s="30">
        <f t="shared" si="11"/>
        <v>10821.054625711035</v>
      </c>
      <c r="Q728" s="34" t="s">
        <v>327</v>
      </c>
      <c r="R728" s="20"/>
    </row>
    <row r="729" spans="1:18" ht="12.75">
      <c r="A729" s="26">
        <v>491095273</v>
      </c>
      <c r="B729" s="26">
        <v>491</v>
      </c>
      <c r="C729" s="27" t="s">
        <v>278</v>
      </c>
      <c r="D729" s="26">
        <v>95</v>
      </c>
      <c r="E729" s="27" t="s">
        <v>279</v>
      </c>
      <c r="F729" s="26">
        <v>273</v>
      </c>
      <c r="G729" s="27" t="s">
        <v>281</v>
      </c>
      <c r="H729" s="28">
        <v>4</v>
      </c>
      <c r="I729" s="28">
        <v>0</v>
      </c>
      <c r="J729" s="28">
        <v>0</v>
      </c>
      <c r="K729" s="28">
        <v>2.3988871587389353E-3</v>
      </c>
      <c r="L729" s="29">
        <v>10231</v>
      </c>
      <c r="M729" s="29">
        <v>3676</v>
      </c>
      <c r="N729" s="29">
        <v>0</v>
      </c>
      <c r="O729" s="29">
        <v>893</v>
      </c>
      <c r="P729" s="30">
        <f t="shared" si="11"/>
        <v>13907</v>
      </c>
      <c r="Q729" s="34" t="s">
        <v>329</v>
      </c>
      <c r="R729" s="20"/>
    </row>
    <row r="730" spans="1:18" ht="12.75">
      <c r="A730" s="26">
        <v>491095292</v>
      </c>
      <c r="B730" s="26">
        <v>491</v>
      </c>
      <c r="C730" s="27" t="s">
        <v>278</v>
      </c>
      <c r="D730" s="26">
        <v>95</v>
      </c>
      <c r="E730" s="27" t="s">
        <v>279</v>
      </c>
      <c r="F730" s="26">
        <v>292</v>
      </c>
      <c r="G730" s="27" t="s">
        <v>282</v>
      </c>
      <c r="H730" s="28">
        <v>7</v>
      </c>
      <c r="I730" s="28">
        <v>0</v>
      </c>
      <c r="J730" s="28">
        <v>0</v>
      </c>
      <c r="K730" s="28">
        <v>3.4171931881161297E-3</v>
      </c>
      <c r="L730" s="29">
        <v>9767</v>
      </c>
      <c r="M730" s="29">
        <v>1722</v>
      </c>
      <c r="N730" s="29">
        <v>0</v>
      </c>
      <c r="O730" s="29">
        <v>893</v>
      </c>
      <c r="P730" s="30">
        <f t="shared" si="11"/>
        <v>11489</v>
      </c>
      <c r="Q730" s="34" t="s">
        <v>331</v>
      </c>
      <c r="R730" s="20"/>
    </row>
    <row r="731" spans="1:18" ht="12.75">
      <c r="A731" s="26">
        <v>491095331</v>
      </c>
      <c r="B731" s="26">
        <v>491</v>
      </c>
      <c r="C731" s="27" t="s">
        <v>278</v>
      </c>
      <c r="D731" s="26">
        <v>95</v>
      </c>
      <c r="E731" s="27" t="s">
        <v>279</v>
      </c>
      <c r="F731" s="26">
        <v>331</v>
      </c>
      <c r="G731" s="27" t="s">
        <v>283</v>
      </c>
      <c r="H731" s="28">
        <v>14</v>
      </c>
      <c r="I731" s="28">
        <v>0</v>
      </c>
      <c r="J731" s="28">
        <v>0</v>
      </c>
      <c r="K731" s="28">
        <v>1.0085884467959574E-2</v>
      </c>
      <c r="L731" s="29">
        <v>8872</v>
      </c>
      <c r="M731" s="29">
        <v>2661</v>
      </c>
      <c r="N731" s="29">
        <v>0</v>
      </c>
      <c r="O731" s="29">
        <v>893</v>
      </c>
      <c r="P731" s="30">
        <f t="shared" si="11"/>
        <v>11533</v>
      </c>
      <c r="Q731" s="34" t="s">
        <v>329</v>
      </c>
      <c r="R731" s="20"/>
    </row>
    <row r="732" spans="1:18" ht="12.75">
      <c r="A732" s="26">
        <v>491095650</v>
      </c>
      <c r="B732" s="26">
        <v>491</v>
      </c>
      <c r="C732" s="27" t="s">
        <v>278</v>
      </c>
      <c r="D732" s="26">
        <v>95</v>
      </c>
      <c r="E732" s="27" t="s">
        <v>279</v>
      </c>
      <c r="F732" s="26">
        <v>650</v>
      </c>
      <c r="G732" s="27" t="s">
        <v>175</v>
      </c>
      <c r="H732" s="28">
        <v>1</v>
      </c>
      <c r="I732" s="28">
        <v>0</v>
      </c>
      <c r="J732" s="28">
        <v>0</v>
      </c>
      <c r="K732" s="28">
        <v>5.6375929534345287E-4</v>
      </c>
      <c r="L732" s="29">
        <v>12389</v>
      </c>
      <c r="M732" s="29">
        <v>2850</v>
      </c>
      <c r="N732" s="29">
        <v>0</v>
      </c>
      <c r="O732" s="29">
        <v>893</v>
      </c>
      <c r="P732" s="30">
        <f t="shared" si="11"/>
        <v>15239</v>
      </c>
      <c r="Q732" s="34" t="s">
        <v>329</v>
      </c>
      <c r="R732" s="20"/>
    </row>
    <row r="733" spans="1:18" ht="12.75">
      <c r="A733" s="26">
        <v>491095665</v>
      </c>
      <c r="B733" s="26">
        <v>491</v>
      </c>
      <c r="C733" s="27" t="s">
        <v>278</v>
      </c>
      <c r="D733" s="26">
        <v>95</v>
      </c>
      <c r="E733" s="27" t="s">
        <v>279</v>
      </c>
      <c r="F733" s="26">
        <v>665</v>
      </c>
      <c r="G733" s="27" t="s">
        <v>260</v>
      </c>
      <c r="H733" s="28">
        <v>1</v>
      </c>
      <c r="I733" s="28">
        <v>0</v>
      </c>
      <c r="J733" s="28">
        <v>0</v>
      </c>
      <c r="K733" s="28">
        <v>6.0135046821919507E-3</v>
      </c>
      <c r="L733" s="29">
        <v>9510.9501506129618</v>
      </c>
      <c r="M733" s="29">
        <v>1382</v>
      </c>
      <c r="N733" s="29">
        <v>0</v>
      </c>
      <c r="O733" s="29">
        <v>893</v>
      </c>
      <c r="P733" s="30">
        <f t="shared" si="11"/>
        <v>10892.950150612962</v>
      </c>
      <c r="Q733" s="34" t="s">
        <v>327</v>
      </c>
      <c r="R733" s="20"/>
    </row>
    <row r="734" spans="1:18" ht="12.75">
      <c r="A734" s="26">
        <v>491095763</v>
      </c>
      <c r="B734" s="26">
        <v>491</v>
      </c>
      <c r="C734" s="27" t="s">
        <v>278</v>
      </c>
      <c r="D734" s="26">
        <v>95</v>
      </c>
      <c r="E734" s="27" t="s">
        <v>279</v>
      </c>
      <c r="F734" s="26">
        <v>763</v>
      </c>
      <c r="G734" s="27" t="s">
        <v>284</v>
      </c>
      <c r="H734" s="28">
        <v>2</v>
      </c>
      <c r="I734" s="28">
        <v>0</v>
      </c>
      <c r="J734" s="28">
        <v>0</v>
      </c>
      <c r="K734" s="28">
        <v>1.882701175293988E-3</v>
      </c>
      <c r="L734" s="29">
        <v>9585</v>
      </c>
      <c r="M734" s="29">
        <v>2908</v>
      </c>
      <c r="N734" s="29">
        <v>0</v>
      </c>
      <c r="O734" s="29">
        <v>893</v>
      </c>
      <c r="P734" s="30">
        <f t="shared" si="11"/>
        <v>12493</v>
      </c>
      <c r="Q734" s="34" t="s">
        <v>329</v>
      </c>
      <c r="R734" s="20"/>
    </row>
    <row r="735" spans="1:18" ht="12.75">
      <c r="A735" s="26">
        <v>492281061</v>
      </c>
      <c r="B735" s="26">
        <v>492</v>
      </c>
      <c r="C735" s="27" t="s">
        <v>285</v>
      </c>
      <c r="D735" s="26">
        <v>281</v>
      </c>
      <c r="E735" s="27" t="s">
        <v>146</v>
      </c>
      <c r="F735" s="26">
        <v>61</v>
      </c>
      <c r="G735" s="27" t="s">
        <v>148</v>
      </c>
      <c r="H735" s="28">
        <v>0.54513888888888884</v>
      </c>
      <c r="I735" s="28">
        <v>8.293421808552397E-4</v>
      </c>
      <c r="J735" s="28">
        <v>0</v>
      </c>
      <c r="K735" s="28">
        <v>2.7245319422031421E-2</v>
      </c>
      <c r="L735" s="29">
        <v>11597.038367426201</v>
      </c>
      <c r="M735" s="29">
        <v>551</v>
      </c>
      <c r="N735" s="29">
        <v>0</v>
      </c>
      <c r="O735" s="29">
        <v>893</v>
      </c>
      <c r="P735" s="30">
        <f t="shared" si="11"/>
        <v>12148.038367426201</v>
      </c>
      <c r="Q735" s="34" t="s">
        <v>327</v>
      </c>
      <c r="R735" s="20"/>
    </row>
    <row r="736" spans="1:18" ht="12.75">
      <c r="A736" s="26">
        <v>492281137</v>
      </c>
      <c r="B736" s="26">
        <v>492</v>
      </c>
      <c r="C736" s="27" t="s">
        <v>285</v>
      </c>
      <c r="D736" s="26">
        <v>281</v>
      </c>
      <c r="E736" s="27" t="s">
        <v>146</v>
      </c>
      <c r="F736" s="26">
        <v>137</v>
      </c>
      <c r="G736" s="27" t="s">
        <v>196</v>
      </c>
      <c r="H736" s="28">
        <v>4.8108108108108105</v>
      </c>
      <c r="I736" s="28">
        <v>7.3188840694375984E-3</v>
      </c>
      <c r="J736" s="28">
        <v>0</v>
      </c>
      <c r="K736" s="28">
        <v>0.13277893899795287</v>
      </c>
      <c r="L736" s="29">
        <v>12400.73709986109</v>
      </c>
      <c r="M736" s="29">
        <v>228</v>
      </c>
      <c r="N736" s="29">
        <v>0</v>
      </c>
      <c r="O736" s="29">
        <v>893</v>
      </c>
      <c r="P736" s="30">
        <f t="shared" si="11"/>
        <v>12628.73709986109</v>
      </c>
      <c r="Q736" s="34" t="s">
        <v>327</v>
      </c>
      <c r="R736" s="20"/>
    </row>
    <row r="737" spans="1:18" ht="12.75">
      <c r="A737" s="26">
        <v>492281281</v>
      </c>
      <c r="B737" s="26">
        <v>492</v>
      </c>
      <c r="C737" s="27" t="s">
        <v>285</v>
      </c>
      <c r="D737" s="26">
        <v>281</v>
      </c>
      <c r="E737" s="27" t="s">
        <v>146</v>
      </c>
      <c r="F737" s="26">
        <v>281</v>
      </c>
      <c r="G737" s="27" t="s">
        <v>146</v>
      </c>
      <c r="H737" s="28">
        <v>355.08783783783798</v>
      </c>
      <c r="I737" s="28">
        <v>0.54020971137802243</v>
      </c>
      <c r="J737" s="28">
        <v>0</v>
      </c>
      <c r="K737" s="28">
        <v>0.10673928911016882</v>
      </c>
      <c r="L737" s="29">
        <v>11684</v>
      </c>
      <c r="M737" s="29">
        <v>0</v>
      </c>
      <c r="N737" s="29">
        <v>0</v>
      </c>
      <c r="O737" s="29">
        <v>893</v>
      </c>
      <c r="P737" s="30">
        <f t="shared" si="11"/>
        <v>11684</v>
      </c>
      <c r="Q737" s="34" t="s">
        <v>329</v>
      </c>
      <c r="R737" s="20"/>
    </row>
    <row r="738" spans="1:18" ht="12.75">
      <c r="A738" s="26">
        <v>492281325</v>
      </c>
      <c r="B738" s="26">
        <v>492</v>
      </c>
      <c r="C738" s="27" t="s">
        <v>285</v>
      </c>
      <c r="D738" s="26">
        <v>281</v>
      </c>
      <c r="E738" s="27" t="s">
        <v>146</v>
      </c>
      <c r="F738" s="26">
        <v>325</v>
      </c>
      <c r="G738" s="27" t="s">
        <v>198</v>
      </c>
      <c r="H738" s="28">
        <v>0.10472972972972973</v>
      </c>
      <c r="I738" s="28">
        <v>1.5932963915208257E-4</v>
      </c>
      <c r="J738" s="28">
        <v>0</v>
      </c>
      <c r="K738" s="28">
        <v>2.4651611657778099E-3</v>
      </c>
      <c r="L738" s="29">
        <v>12346</v>
      </c>
      <c r="M738" s="29">
        <v>1796</v>
      </c>
      <c r="N738" s="29">
        <v>0</v>
      </c>
      <c r="O738" s="29">
        <v>893</v>
      </c>
      <c r="P738" s="30">
        <f t="shared" si="11"/>
        <v>14142</v>
      </c>
      <c r="Q738" s="34" t="s">
        <v>329</v>
      </c>
      <c r="R738" s="20"/>
    </row>
    <row r="739" spans="1:18" ht="12.75">
      <c r="A739" s="26">
        <v>493093035</v>
      </c>
      <c r="B739" s="26">
        <v>493</v>
      </c>
      <c r="C739" s="27" t="s">
        <v>286</v>
      </c>
      <c r="D739" s="26">
        <v>93</v>
      </c>
      <c r="E739" s="27" t="s">
        <v>14</v>
      </c>
      <c r="F739" s="26">
        <v>35</v>
      </c>
      <c r="G739" s="27" t="s">
        <v>11</v>
      </c>
      <c r="H739" s="28">
        <v>28.488524590163937</v>
      </c>
      <c r="I739" s="28">
        <v>0</v>
      </c>
      <c r="J739" s="28">
        <v>0</v>
      </c>
      <c r="K739" s="28">
        <v>0.1368268691122993</v>
      </c>
      <c r="L739" s="29">
        <v>11859</v>
      </c>
      <c r="M739" s="29">
        <v>3504</v>
      </c>
      <c r="N739" s="29">
        <v>0</v>
      </c>
      <c r="O739" s="29">
        <v>893</v>
      </c>
      <c r="P739" s="30">
        <f t="shared" si="11"/>
        <v>15363</v>
      </c>
      <c r="Q739" s="34" t="s">
        <v>329</v>
      </c>
      <c r="R739" s="20"/>
    </row>
    <row r="740" spans="1:18" ht="12.75">
      <c r="A740" s="26">
        <v>493093049</v>
      </c>
      <c r="B740" s="26">
        <v>493</v>
      </c>
      <c r="C740" s="27" t="s">
        <v>286</v>
      </c>
      <c r="D740" s="26">
        <v>93</v>
      </c>
      <c r="E740" s="27" t="s">
        <v>14</v>
      </c>
      <c r="F740" s="26">
        <v>49</v>
      </c>
      <c r="G740" s="27" t="s">
        <v>73</v>
      </c>
      <c r="H740" s="28">
        <v>0.61967213114754094</v>
      </c>
      <c r="I740" s="28">
        <v>0</v>
      </c>
      <c r="J740" s="28">
        <v>0</v>
      </c>
      <c r="K740" s="28">
        <v>6.5217762946508218E-2</v>
      </c>
      <c r="L740" s="29">
        <v>11507.452219186762</v>
      </c>
      <c r="M740" s="29">
        <v>14236</v>
      </c>
      <c r="N740" s="29">
        <v>0</v>
      </c>
      <c r="O740" s="29">
        <v>893</v>
      </c>
      <c r="P740" s="30">
        <f t="shared" si="11"/>
        <v>25743.452219186762</v>
      </c>
      <c r="Q740" s="34" t="s">
        <v>327</v>
      </c>
      <c r="R740" s="20"/>
    </row>
    <row r="741" spans="1:18" ht="12.75">
      <c r="A741" s="26">
        <v>493093057</v>
      </c>
      <c r="B741" s="26">
        <v>493</v>
      </c>
      <c r="C741" s="27" t="s">
        <v>286</v>
      </c>
      <c r="D741" s="26">
        <v>93</v>
      </c>
      <c r="E741" s="27" t="s">
        <v>14</v>
      </c>
      <c r="F741" s="26">
        <v>57</v>
      </c>
      <c r="G741" s="27" t="s">
        <v>13</v>
      </c>
      <c r="H741" s="28">
        <v>82.281967213114712</v>
      </c>
      <c r="I741" s="28">
        <v>0</v>
      </c>
      <c r="J741" s="28">
        <v>0</v>
      </c>
      <c r="K741" s="28">
        <v>0.11302470517786611</v>
      </c>
      <c r="L741" s="29">
        <v>13001</v>
      </c>
      <c r="M741" s="29">
        <v>685</v>
      </c>
      <c r="N741" s="29">
        <v>0</v>
      </c>
      <c r="O741" s="29">
        <v>893</v>
      </c>
      <c r="P741" s="30">
        <f t="shared" si="11"/>
        <v>13686</v>
      </c>
      <c r="Q741" s="34" t="s">
        <v>331</v>
      </c>
      <c r="R741" s="20"/>
    </row>
    <row r="742" spans="1:18" ht="12.75">
      <c r="A742" s="26">
        <v>493093073</v>
      </c>
      <c r="B742" s="26">
        <v>493</v>
      </c>
      <c r="C742" s="27" t="s">
        <v>286</v>
      </c>
      <c r="D742" s="26">
        <v>93</v>
      </c>
      <c r="E742" s="27" t="s">
        <v>14</v>
      </c>
      <c r="F742" s="26">
        <v>73</v>
      </c>
      <c r="G742" s="27" t="s">
        <v>23</v>
      </c>
      <c r="H742" s="28">
        <v>0.65573770491803274</v>
      </c>
      <c r="I742" s="28">
        <v>0</v>
      </c>
      <c r="J742" s="28">
        <v>0</v>
      </c>
      <c r="K742" s="28">
        <v>4.6915930485589789E-3</v>
      </c>
      <c r="L742" s="29">
        <v>10056.770509068276</v>
      </c>
      <c r="M742" s="29">
        <v>7115</v>
      </c>
      <c r="N742" s="29">
        <v>0</v>
      </c>
      <c r="O742" s="29">
        <v>893</v>
      </c>
      <c r="P742" s="30">
        <f t="shared" si="11"/>
        <v>17171.770509068276</v>
      </c>
      <c r="Q742" s="34" t="s">
        <v>327</v>
      </c>
      <c r="R742" s="20"/>
    </row>
    <row r="743" spans="1:18" ht="12.75">
      <c r="A743" s="26">
        <v>493093093</v>
      </c>
      <c r="B743" s="26">
        <v>493</v>
      </c>
      <c r="C743" s="27" t="s">
        <v>286</v>
      </c>
      <c r="D743" s="26">
        <v>93</v>
      </c>
      <c r="E743" s="27" t="s">
        <v>14</v>
      </c>
      <c r="F743" s="26">
        <v>93</v>
      </c>
      <c r="G743" s="27" t="s">
        <v>14</v>
      </c>
      <c r="H743" s="28">
        <v>42.973770491803272</v>
      </c>
      <c r="I743" s="28">
        <v>0</v>
      </c>
      <c r="J743" s="28">
        <v>0</v>
      </c>
      <c r="K743" s="28">
        <v>8.8853568064575922E-2</v>
      </c>
      <c r="L743" s="29">
        <v>12875</v>
      </c>
      <c r="M743" s="29">
        <v>388</v>
      </c>
      <c r="N743" s="29">
        <v>0</v>
      </c>
      <c r="O743" s="29">
        <v>893</v>
      </c>
      <c r="P743" s="30">
        <f t="shared" si="11"/>
        <v>13263</v>
      </c>
      <c r="Q743" s="34" t="s">
        <v>331</v>
      </c>
      <c r="R743" s="20"/>
    </row>
    <row r="744" spans="1:18" ht="12.75">
      <c r="A744" s="26">
        <v>493093163</v>
      </c>
      <c r="B744" s="26">
        <v>493</v>
      </c>
      <c r="C744" s="27" t="s">
        <v>286</v>
      </c>
      <c r="D744" s="26">
        <v>93</v>
      </c>
      <c r="E744" s="27" t="s">
        <v>14</v>
      </c>
      <c r="F744" s="26">
        <v>163</v>
      </c>
      <c r="G744" s="27" t="s">
        <v>16</v>
      </c>
      <c r="H744" s="28">
        <v>6.0622950819672123</v>
      </c>
      <c r="I744" s="28">
        <v>0</v>
      </c>
      <c r="J744" s="28">
        <v>0</v>
      </c>
      <c r="K744" s="28">
        <v>8.2937092743960869E-2</v>
      </c>
      <c r="L744" s="29">
        <v>12816</v>
      </c>
      <c r="M744" s="29">
        <v>250</v>
      </c>
      <c r="N744" s="29">
        <v>0</v>
      </c>
      <c r="O744" s="29">
        <v>893</v>
      </c>
      <c r="P744" s="30">
        <f t="shared" si="11"/>
        <v>13066</v>
      </c>
      <c r="Q744" s="34" t="s">
        <v>331</v>
      </c>
      <c r="R744" s="20"/>
    </row>
    <row r="745" spans="1:18" ht="12.75">
      <c r="A745" s="26">
        <v>493093165</v>
      </c>
      <c r="B745" s="26">
        <v>493</v>
      </c>
      <c r="C745" s="27" t="s">
        <v>286</v>
      </c>
      <c r="D745" s="26">
        <v>93</v>
      </c>
      <c r="E745" s="27" t="s">
        <v>14</v>
      </c>
      <c r="F745" s="26">
        <v>165</v>
      </c>
      <c r="G745" s="27" t="s">
        <v>17</v>
      </c>
      <c r="H745" s="28">
        <v>8.2721311475409838</v>
      </c>
      <c r="I745" s="28">
        <v>0</v>
      </c>
      <c r="J745" s="28">
        <v>0</v>
      </c>
      <c r="K745" s="28">
        <v>0.110669012758344</v>
      </c>
      <c r="L745" s="29">
        <v>10092</v>
      </c>
      <c r="M745" s="29">
        <v>559</v>
      </c>
      <c r="N745" s="29">
        <v>0</v>
      </c>
      <c r="O745" s="29">
        <v>893</v>
      </c>
      <c r="P745" s="30">
        <f t="shared" si="11"/>
        <v>10651</v>
      </c>
      <c r="Q745" s="34" t="s">
        <v>329</v>
      </c>
      <c r="R745" s="20"/>
    </row>
    <row r="746" spans="1:18" ht="12.75">
      <c r="A746" s="26">
        <v>493093176</v>
      </c>
      <c r="B746" s="26">
        <v>493</v>
      </c>
      <c r="C746" s="27" t="s">
        <v>286</v>
      </c>
      <c r="D746" s="26">
        <v>93</v>
      </c>
      <c r="E746" s="27" t="s">
        <v>14</v>
      </c>
      <c r="F746" s="26">
        <v>176</v>
      </c>
      <c r="G746" s="27" t="s">
        <v>78</v>
      </c>
      <c r="H746" s="28">
        <v>3</v>
      </c>
      <c r="I746" s="28">
        <v>0</v>
      </c>
      <c r="J746" s="28">
        <v>0</v>
      </c>
      <c r="K746" s="28">
        <v>6.1214575721167293E-2</v>
      </c>
      <c r="L746" s="29">
        <v>11122.155371251816</v>
      </c>
      <c r="M746" s="29">
        <v>3622</v>
      </c>
      <c r="N746" s="29">
        <v>0</v>
      </c>
      <c r="O746" s="29">
        <v>893</v>
      </c>
      <c r="P746" s="30">
        <f t="shared" si="11"/>
        <v>14744.155371251816</v>
      </c>
      <c r="Q746" s="34" t="s">
        <v>327</v>
      </c>
      <c r="R746" s="20"/>
    </row>
    <row r="747" spans="1:18" ht="12.75">
      <c r="A747" s="26">
        <v>493093248</v>
      </c>
      <c r="B747" s="26">
        <v>493</v>
      </c>
      <c r="C747" s="27" t="s">
        <v>286</v>
      </c>
      <c r="D747" s="26">
        <v>93</v>
      </c>
      <c r="E747" s="27" t="s">
        <v>14</v>
      </c>
      <c r="F747" s="26">
        <v>248</v>
      </c>
      <c r="G747" s="27" t="s">
        <v>18</v>
      </c>
      <c r="H747" s="28">
        <v>11.895081967213116</v>
      </c>
      <c r="I747" s="28">
        <v>0</v>
      </c>
      <c r="J747" s="28">
        <v>0</v>
      </c>
      <c r="K747" s="28">
        <v>3.3291913917540467E-2</v>
      </c>
      <c r="L747" s="29">
        <v>12874</v>
      </c>
      <c r="M747" s="29">
        <v>1397</v>
      </c>
      <c r="N747" s="29">
        <v>0</v>
      </c>
      <c r="O747" s="29">
        <v>893</v>
      </c>
      <c r="P747" s="30">
        <f t="shared" si="11"/>
        <v>14271</v>
      </c>
      <c r="Q747" s="34" t="s">
        <v>331</v>
      </c>
      <c r="R747" s="20"/>
    </row>
    <row r="748" spans="1:18" ht="12.75">
      <c r="A748" s="26">
        <v>493093262</v>
      </c>
      <c r="B748" s="26">
        <v>493</v>
      </c>
      <c r="C748" s="27" t="s">
        <v>286</v>
      </c>
      <c r="D748" s="26">
        <v>93</v>
      </c>
      <c r="E748" s="27" t="s">
        <v>14</v>
      </c>
      <c r="F748" s="26">
        <v>262</v>
      </c>
      <c r="G748" s="27" t="s">
        <v>19</v>
      </c>
      <c r="H748" s="28">
        <v>9.1803278688524587E-2</v>
      </c>
      <c r="I748" s="28">
        <v>0</v>
      </c>
      <c r="J748" s="28">
        <v>0</v>
      </c>
      <c r="K748" s="28">
        <v>5.0483730637333184E-2</v>
      </c>
      <c r="L748" s="29">
        <v>9924</v>
      </c>
      <c r="M748" s="29">
        <v>3697</v>
      </c>
      <c r="N748" s="29">
        <v>0</v>
      </c>
      <c r="O748" s="29">
        <v>893</v>
      </c>
      <c r="P748" s="30">
        <f t="shared" si="11"/>
        <v>13621</v>
      </c>
      <c r="Q748" s="34" t="s">
        <v>329</v>
      </c>
      <c r="R748" s="20"/>
    </row>
    <row r="749" spans="1:18" ht="12.75">
      <c r="A749" s="26">
        <v>493093274</v>
      </c>
      <c r="B749" s="26">
        <v>493</v>
      </c>
      <c r="C749" s="27" t="s">
        <v>286</v>
      </c>
      <c r="D749" s="26">
        <v>93</v>
      </c>
      <c r="E749" s="27" t="s">
        <v>14</v>
      </c>
      <c r="F749" s="26">
        <v>274</v>
      </c>
      <c r="G749" s="27" t="s">
        <v>60</v>
      </c>
      <c r="H749" s="28">
        <v>0.72131147540983609</v>
      </c>
      <c r="I749" s="28">
        <v>0</v>
      </c>
      <c r="J749" s="28">
        <v>0</v>
      </c>
      <c r="K749" s="28">
        <v>8.3406488290508909E-2</v>
      </c>
      <c r="L749" s="29">
        <v>9924</v>
      </c>
      <c r="M749" s="29">
        <v>4563</v>
      </c>
      <c r="N749" s="29">
        <v>0</v>
      </c>
      <c r="O749" s="29">
        <v>893</v>
      </c>
      <c r="P749" s="30">
        <f t="shared" si="11"/>
        <v>14487</v>
      </c>
      <c r="Q749" s="34" t="s">
        <v>329</v>
      </c>
      <c r="R749" s="20"/>
    </row>
    <row r="750" spans="1:18" ht="12.75">
      <c r="A750" s="26">
        <v>493093305</v>
      </c>
      <c r="B750" s="26">
        <v>493</v>
      </c>
      <c r="C750" s="27" t="s">
        <v>286</v>
      </c>
      <c r="D750" s="26">
        <v>93</v>
      </c>
      <c r="E750" s="27" t="s">
        <v>14</v>
      </c>
      <c r="F750" s="26">
        <v>305</v>
      </c>
      <c r="G750" s="27" t="s">
        <v>221</v>
      </c>
      <c r="H750" s="28">
        <v>0.55081967213114758</v>
      </c>
      <c r="I750" s="28">
        <v>0</v>
      </c>
      <c r="J750" s="28">
        <v>0</v>
      </c>
      <c r="K750" s="28">
        <v>1.4074390886270138E-2</v>
      </c>
      <c r="L750" s="29">
        <v>9844.8903506471106</v>
      </c>
      <c r="M750" s="29">
        <v>3195</v>
      </c>
      <c r="N750" s="29">
        <v>0</v>
      </c>
      <c r="O750" s="29">
        <v>893</v>
      </c>
      <c r="P750" s="30">
        <f t="shared" si="11"/>
        <v>13039.890350647111</v>
      </c>
      <c r="Q750" s="34" t="s">
        <v>327</v>
      </c>
      <c r="R750" s="20"/>
    </row>
    <row r="751" spans="1:18" ht="12.75">
      <c r="A751" s="26">
        <v>494093035</v>
      </c>
      <c r="B751" s="26">
        <v>494</v>
      </c>
      <c r="C751" s="27" t="s">
        <v>287</v>
      </c>
      <c r="D751" s="26">
        <v>93</v>
      </c>
      <c r="E751" s="27" t="s">
        <v>14</v>
      </c>
      <c r="F751" s="26">
        <v>35</v>
      </c>
      <c r="G751" s="27" t="s">
        <v>11</v>
      </c>
      <c r="H751" s="28">
        <v>8.0645161290322598</v>
      </c>
      <c r="I751" s="28">
        <v>0</v>
      </c>
      <c r="J751" s="28">
        <v>0</v>
      </c>
      <c r="K751" s="28">
        <v>0.1368268691122993</v>
      </c>
      <c r="L751" s="29">
        <v>13145</v>
      </c>
      <c r="M751" s="29">
        <v>3884</v>
      </c>
      <c r="N751" s="29">
        <v>0</v>
      </c>
      <c r="O751" s="29">
        <v>893</v>
      </c>
      <c r="P751" s="30">
        <f t="shared" si="11"/>
        <v>17029</v>
      </c>
      <c r="Q751" s="34" t="s">
        <v>329</v>
      </c>
      <c r="R751" s="20"/>
    </row>
    <row r="752" spans="1:18" ht="12.75">
      <c r="A752" s="26">
        <v>494093056</v>
      </c>
      <c r="B752" s="26">
        <v>494</v>
      </c>
      <c r="C752" s="27" t="s">
        <v>287</v>
      </c>
      <c r="D752" s="26">
        <v>93</v>
      </c>
      <c r="E752" s="27" t="s">
        <v>14</v>
      </c>
      <c r="F752" s="26">
        <v>56</v>
      </c>
      <c r="G752" s="27" t="s">
        <v>133</v>
      </c>
      <c r="H752" s="28">
        <v>3</v>
      </c>
      <c r="I752" s="28">
        <v>0</v>
      </c>
      <c r="J752" s="28">
        <v>0</v>
      </c>
      <c r="K752" s="28">
        <v>2.0366472228406148E-2</v>
      </c>
      <c r="L752" s="29">
        <v>9038</v>
      </c>
      <c r="M752" s="29">
        <v>3161</v>
      </c>
      <c r="N752" s="29">
        <v>0</v>
      </c>
      <c r="O752" s="29">
        <v>893</v>
      </c>
      <c r="P752" s="30">
        <f t="shared" si="11"/>
        <v>12199</v>
      </c>
      <c r="Q752" s="34" t="s">
        <v>329</v>
      </c>
      <c r="R752" s="20"/>
    </row>
    <row r="753" spans="1:18" ht="12.75">
      <c r="A753" s="26">
        <v>494093057</v>
      </c>
      <c r="B753" s="26">
        <v>494</v>
      </c>
      <c r="C753" s="27" t="s">
        <v>287</v>
      </c>
      <c r="D753" s="26">
        <v>93</v>
      </c>
      <c r="E753" s="27" t="s">
        <v>14</v>
      </c>
      <c r="F753" s="26">
        <v>57</v>
      </c>
      <c r="G753" s="27" t="s">
        <v>13</v>
      </c>
      <c r="H753" s="28">
        <v>37.558064516129036</v>
      </c>
      <c r="I753" s="28">
        <v>0</v>
      </c>
      <c r="J753" s="28">
        <v>0</v>
      </c>
      <c r="K753" s="28">
        <v>0.11302470517786611</v>
      </c>
      <c r="L753" s="29">
        <v>11678</v>
      </c>
      <c r="M753" s="29">
        <v>615</v>
      </c>
      <c r="N753" s="29">
        <v>0</v>
      </c>
      <c r="O753" s="29">
        <v>893</v>
      </c>
      <c r="P753" s="30">
        <f t="shared" si="11"/>
        <v>12293</v>
      </c>
      <c r="Q753" s="34" t="s">
        <v>331</v>
      </c>
      <c r="R753" s="20"/>
    </row>
    <row r="754" spans="1:18" ht="12.75">
      <c r="A754" s="26">
        <v>494093093</v>
      </c>
      <c r="B754" s="26">
        <v>494</v>
      </c>
      <c r="C754" s="27" t="s">
        <v>287</v>
      </c>
      <c r="D754" s="26">
        <v>93</v>
      </c>
      <c r="E754" s="27" t="s">
        <v>14</v>
      </c>
      <c r="F754" s="26">
        <v>93</v>
      </c>
      <c r="G754" s="27" t="s">
        <v>14</v>
      </c>
      <c r="H754" s="28">
        <v>250.63870967741937</v>
      </c>
      <c r="I754" s="28">
        <v>0</v>
      </c>
      <c r="J754" s="28">
        <v>0</v>
      </c>
      <c r="K754" s="28">
        <v>8.8853568064575922E-2</v>
      </c>
      <c r="L754" s="29">
        <v>11790</v>
      </c>
      <c r="M754" s="29">
        <v>356</v>
      </c>
      <c r="N754" s="29">
        <v>0</v>
      </c>
      <c r="O754" s="29">
        <v>893</v>
      </c>
      <c r="P754" s="30">
        <f t="shared" si="11"/>
        <v>12146</v>
      </c>
      <c r="Q754" s="34" t="s">
        <v>331</v>
      </c>
      <c r="R754" s="20"/>
    </row>
    <row r="755" spans="1:18" ht="12.75">
      <c r="A755" s="26">
        <v>494093128</v>
      </c>
      <c r="B755" s="26">
        <v>494</v>
      </c>
      <c r="C755" s="27" t="s">
        <v>287</v>
      </c>
      <c r="D755" s="26">
        <v>93</v>
      </c>
      <c r="E755" s="27" t="s">
        <v>14</v>
      </c>
      <c r="F755" s="26">
        <v>128</v>
      </c>
      <c r="G755" s="27" t="s">
        <v>122</v>
      </c>
      <c r="H755" s="28">
        <v>1</v>
      </c>
      <c r="I755" s="28">
        <v>0</v>
      </c>
      <c r="J755" s="28">
        <v>0</v>
      </c>
      <c r="K755" s="28">
        <v>3.277662878186572E-2</v>
      </c>
      <c r="L755" s="29">
        <v>9924</v>
      </c>
      <c r="M755" s="29">
        <v>426</v>
      </c>
      <c r="N755" s="29">
        <v>0</v>
      </c>
      <c r="O755" s="29">
        <v>893</v>
      </c>
      <c r="P755" s="30">
        <f t="shared" si="11"/>
        <v>10350</v>
      </c>
      <c r="Q755" s="34" t="s">
        <v>329</v>
      </c>
      <c r="R755" s="20"/>
    </row>
    <row r="756" spans="1:18" ht="12.75">
      <c r="A756" s="26">
        <v>494093149</v>
      </c>
      <c r="B756" s="26">
        <v>494</v>
      </c>
      <c r="C756" s="27" t="s">
        <v>287</v>
      </c>
      <c r="D756" s="26">
        <v>93</v>
      </c>
      <c r="E756" s="27" t="s">
        <v>14</v>
      </c>
      <c r="F756" s="26">
        <v>149</v>
      </c>
      <c r="G756" s="27" t="s">
        <v>77</v>
      </c>
      <c r="H756" s="28">
        <v>0.45806451612903226</v>
      </c>
      <c r="I756" s="28">
        <v>0</v>
      </c>
      <c r="J756" s="28">
        <v>0</v>
      </c>
      <c r="K756" s="28">
        <v>0.100663867998236</v>
      </c>
      <c r="L756" s="29">
        <v>12313.63213812301</v>
      </c>
      <c r="M756" s="29">
        <v>71</v>
      </c>
      <c r="N756" s="29">
        <v>0</v>
      </c>
      <c r="O756" s="29">
        <v>893</v>
      </c>
      <c r="P756" s="30">
        <f t="shared" si="11"/>
        <v>12384.63213812301</v>
      </c>
      <c r="Q756" s="34" t="s">
        <v>327</v>
      </c>
      <c r="R756" s="20"/>
    </row>
    <row r="757" spans="1:18" ht="12.75">
      <c r="A757" s="26">
        <v>494093160</v>
      </c>
      <c r="B757" s="26">
        <v>494</v>
      </c>
      <c r="C757" s="27" t="s">
        <v>287</v>
      </c>
      <c r="D757" s="26">
        <v>93</v>
      </c>
      <c r="E757" s="27" t="s">
        <v>14</v>
      </c>
      <c r="F757" s="26">
        <v>160</v>
      </c>
      <c r="G757" s="27" t="s">
        <v>134</v>
      </c>
      <c r="H757" s="28">
        <v>2.2548387096774194</v>
      </c>
      <c r="I757" s="28">
        <v>0</v>
      </c>
      <c r="J757" s="28">
        <v>0</v>
      </c>
      <c r="K757" s="28">
        <v>9.6515544138842724E-2</v>
      </c>
      <c r="L757" s="29">
        <v>11734.013937628073</v>
      </c>
      <c r="M757" s="29">
        <v>473</v>
      </c>
      <c r="N757" s="29">
        <v>0</v>
      </c>
      <c r="O757" s="29">
        <v>893</v>
      </c>
      <c r="P757" s="30">
        <f t="shared" si="11"/>
        <v>12207.013937628073</v>
      </c>
      <c r="Q757" s="34" t="s">
        <v>327</v>
      </c>
      <c r="R757" s="20"/>
    </row>
    <row r="758" spans="1:18" ht="12.75">
      <c r="A758" s="26">
        <v>494093163</v>
      </c>
      <c r="B758" s="26">
        <v>494</v>
      </c>
      <c r="C758" s="27" t="s">
        <v>287</v>
      </c>
      <c r="D758" s="26">
        <v>93</v>
      </c>
      <c r="E758" s="27" t="s">
        <v>14</v>
      </c>
      <c r="F758" s="26">
        <v>163</v>
      </c>
      <c r="G758" s="27" t="s">
        <v>16</v>
      </c>
      <c r="H758" s="28">
        <v>3.0677419354838711</v>
      </c>
      <c r="I758" s="28">
        <v>0</v>
      </c>
      <c r="J758" s="28">
        <v>0</v>
      </c>
      <c r="K758" s="28">
        <v>8.2937092743960869E-2</v>
      </c>
      <c r="L758" s="29">
        <v>11864</v>
      </c>
      <c r="M758" s="29">
        <v>231</v>
      </c>
      <c r="N758" s="29">
        <v>0</v>
      </c>
      <c r="O758" s="29">
        <v>893</v>
      </c>
      <c r="P758" s="30">
        <f t="shared" si="11"/>
        <v>12095</v>
      </c>
      <c r="Q758" s="34" t="s">
        <v>331</v>
      </c>
      <c r="R758" s="20"/>
    </row>
    <row r="759" spans="1:18" ht="12.75">
      <c r="A759" s="26">
        <v>494093165</v>
      </c>
      <c r="B759" s="26">
        <v>494</v>
      </c>
      <c r="C759" s="27" t="s">
        <v>287</v>
      </c>
      <c r="D759" s="26">
        <v>93</v>
      </c>
      <c r="E759" s="27" t="s">
        <v>14</v>
      </c>
      <c r="F759" s="26">
        <v>165</v>
      </c>
      <c r="G759" s="27" t="s">
        <v>17</v>
      </c>
      <c r="H759" s="28">
        <v>67.525806451612908</v>
      </c>
      <c r="I759" s="28">
        <v>0</v>
      </c>
      <c r="J759" s="28">
        <v>0</v>
      </c>
      <c r="K759" s="28">
        <v>0.110669012758344</v>
      </c>
      <c r="L759" s="29">
        <v>10928</v>
      </c>
      <c r="M759" s="29">
        <v>605</v>
      </c>
      <c r="N759" s="29">
        <v>0</v>
      </c>
      <c r="O759" s="29">
        <v>893</v>
      </c>
      <c r="P759" s="30">
        <f t="shared" si="11"/>
        <v>11533</v>
      </c>
      <c r="Q759" s="34" t="s">
        <v>329</v>
      </c>
      <c r="R759" s="20"/>
    </row>
    <row r="760" spans="1:18" ht="12.75">
      <c r="A760" s="26">
        <v>494093176</v>
      </c>
      <c r="B760" s="26">
        <v>494</v>
      </c>
      <c r="C760" s="27" t="s">
        <v>287</v>
      </c>
      <c r="D760" s="26">
        <v>93</v>
      </c>
      <c r="E760" s="27" t="s">
        <v>14</v>
      </c>
      <c r="F760" s="26">
        <v>176</v>
      </c>
      <c r="G760" s="27" t="s">
        <v>78</v>
      </c>
      <c r="H760" s="28">
        <v>16.254838709677419</v>
      </c>
      <c r="I760" s="28">
        <v>0</v>
      </c>
      <c r="J760" s="28">
        <v>0</v>
      </c>
      <c r="K760" s="28">
        <v>6.1214575721167293E-2</v>
      </c>
      <c r="L760" s="29">
        <v>12242</v>
      </c>
      <c r="M760" s="29">
        <v>3987</v>
      </c>
      <c r="N760" s="29">
        <v>0</v>
      </c>
      <c r="O760" s="29">
        <v>893</v>
      </c>
      <c r="P760" s="30">
        <f t="shared" si="11"/>
        <v>16229</v>
      </c>
      <c r="Q760" s="34" t="s">
        <v>329</v>
      </c>
      <c r="R760" s="20"/>
    </row>
    <row r="761" spans="1:18" ht="12.75">
      <c r="A761" s="26">
        <v>494093178</v>
      </c>
      <c r="B761" s="26">
        <v>494</v>
      </c>
      <c r="C761" s="27" t="s">
        <v>287</v>
      </c>
      <c r="D761" s="26">
        <v>93</v>
      </c>
      <c r="E761" s="27" t="s">
        <v>14</v>
      </c>
      <c r="F761" s="26">
        <v>178</v>
      </c>
      <c r="G761" s="27" t="s">
        <v>219</v>
      </c>
      <c r="H761" s="28">
        <v>1</v>
      </c>
      <c r="I761" s="28">
        <v>0</v>
      </c>
      <c r="J761" s="28">
        <v>0</v>
      </c>
      <c r="K761" s="28">
        <v>6.2660273133683289E-2</v>
      </c>
      <c r="L761" s="29">
        <v>9640.6349348179847</v>
      </c>
      <c r="M761" s="29">
        <v>934</v>
      </c>
      <c r="N761" s="29">
        <v>0</v>
      </c>
      <c r="O761" s="29">
        <v>893</v>
      </c>
      <c r="P761" s="30">
        <f t="shared" si="11"/>
        <v>10574.634934817985</v>
      </c>
      <c r="Q761" s="34" t="s">
        <v>327</v>
      </c>
      <c r="R761" s="20"/>
    </row>
    <row r="762" spans="1:18" ht="12.75">
      <c r="A762" s="26">
        <v>494093196</v>
      </c>
      <c r="B762" s="26">
        <v>494</v>
      </c>
      <c r="C762" s="27" t="s">
        <v>287</v>
      </c>
      <c r="D762" s="26">
        <v>93</v>
      </c>
      <c r="E762" s="27" t="s">
        <v>14</v>
      </c>
      <c r="F762" s="26">
        <v>196</v>
      </c>
      <c r="G762" s="27" t="s">
        <v>207</v>
      </c>
      <c r="H762" s="28">
        <v>0.49677419354838709</v>
      </c>
      <c r="I762" s="28">
        <v>0</v>
      </c>
      <c r="J762" s="28">
        <v>0</v>
      </c>
      <c r="K762" s="28">
        <v>1.4019895084633452E-2</v>
      </c>
      <c r="L762" s="29">
        <v>9345.5237867647065</v>
      </c>
      <c r="M762" s="29">
        <v>4719</v>
      </c>
      <c r="N762" s="29">
        <v>0</v>
      </c>
      <c r="O762" s="29">
        <v>893</v>
      </c>
      <c r="P762" s="30">
        <f t="shared" si="11"/>
        <v>14064.523786764707</v>
      </c>
      <c r="Q762" s="34" t="s">
        <v>327</v>
      </c>
      <c r="R762" s="20"/>
    </row>
    <row r="763" spans="1:18" ht="12.75">
      <c r="A763" s="26">
        <v>494093248</v>
      </c>
      <c r="B763" s="26">
        <v>494</v>
      </c>
      <c r="C763" s="27" t="s">
        <v>287</v>
      </c>
      <c r="D763" s="26">
        <v>93</v>
      </c>
      <c r="E763" s="27" t="s">
        <v>14</v>
      </c>
      <c r="F763" s="26">
        <v>248</v>
      </c>
      <c r="G763" s="27" t="s">
        <v>18</v>
      </c>
      <c r="H763" s="28">
        <v>127.35806451612903</v>
      </c>
      <c r="I763" s="28">
        <v>0</v>
      </c>
      <c r="J763" s="28">
        <v>0</v>
      </c>
      <c r="K763" s="28">
        <v>3.3291913917540467E-2</v>
      </c>
      <c r="L763" s="29">
        <v>11975</v>
      </c>
      <c r="M763" s="29">
        <v>1299</v>
      </c>
      <c r="N763" s="29">
        <v>0</v>
      </c>
      <c r="O763" s="29">
        <v>893</v>
      </c>
      <c r="P763" s="30">
        <f t="shared" si="11"/>
        <v>13274</v>
      </c>
      <c r="Q763" s="34" t="s">
        <v>330</v>
      </c>
      <c r="R763" s="20"/>
    </row>
    <row r="764" spans="1:18" ht="12.75">
      <c r="A764" s="26">
        <v>494093258</v>
      </c>
      <c r="B764" s="26">
        <v>494</v>
      </c>
      <c r="C764" s="27" t="s">
        <v>287</v>
      </c>
      <c r="D764" s="26">
        <v>93</v>
      </c>
      <c r="E764" s="27" t="s">
        <v>14</v>
      </c>
      <c r="F764" s="26">
        <v>258</v>
      </c>
      <c r="G764" s="27" t="s">
        <v>98</v>
      </c>
      <c r="H764" s="28">
        <v>1.8161290322580645</v>
      </c>
      <c r="I764" s="28">
        <v>0</v>
      </c>
      <c r="J764" s="28">
        <v>0</v>
      </c>
      <c r="K764" s="28">
        <v>8.1242126894535818E-2</v>
      </c>
      <c r="L764" s="29">
        <v>11461.192043174882</v>
      </c>
      <c r="M764" s="29">
        <v>4485</v>
      </c>
      <c r="N764" s="29">
        <v>0</v>
      </c>
      <c r="O764" s="29">
        <v>893</v>
      </c>
      <c r="P764" s="30">
        <f t="shared" si="11"/>
        <v>15946.192043174882</v>
      </c>
      <c r="Q764" s="34" t="s">
        <v>327</v>
      </c>
      <c r="R764" s="20"/>
    </row>
    <row r="765" spans="1:18" ht="12.75">
      <c r="A765" s="26">
        <v>494093262</v>
      </c>
      <c r="B765" s="26">
        <v>494</v>
      </c>
      <c r="C765" s="27" t="s">
        <v>287</v>
      </c>
      <c r="D765" s="26">
        <v>93</v>
      </c>
      <c r="E765" s="27" t="s">
        <v>14</v>
      </c>
      <c r="F765" s="26">
        <v>262</v>
      </c>
      <c r="G765" s="27" t="s">
        <v>19</v>
      </c>
      <c r="H765" s="28">
        <v>9.5290322580645164</v>
      </c>
      <c r="I765" s="28">
        <v>0</v>
      </c>
      <c r="J765" s="28">
        <v>0</v>
      </c>
      <c r="K765" s="28">
        <v>5.0483730637333184E-2</v>
      </c>
      <c r="L765" s="29">
        <v>9924</v>
      </c>
      <c r="M765" s="29">
        <v>3697</v>
      </c>
      <c r="N765" s="29">
        <v>0</v>
      </c>
      <c r="O765" s="29">
        <v>893</v>
      </c>
      <c r="P765" s="30">
        <f t="shared" si="11"/>
        <v>13621</v>
      </c>
      <c r="Q765" s="34" t="s">
        <v>329</v>
      </c>
      <c r="R765" s="20"/>
    </row>
    <row r="766" spans="1:18" ht="12.75">
      <c r="A766" s="26">
        <v>494093284</v>
      </c>
      <c r="B766" s="26">
        <v>494</v>
      </c>
      <c r="C766" s="27" t="s">
        <v>287</v>
      </c>
      <c r="D766" s="26">
        <v>93</v>
      </c>
      <c r="E766" s="27" t="s">
        <v>14</v>
      </c>
      <c r="F766" s="26">
        <v>284</v>
      </c>
      <c r="G766" s="27" t="s">
        <v>140</v>
      </c>
      <c r="H766" s="28">
        <v>0.94838709677419353</v>
      </c>
      <c r="I766" s="28">
        <v>0</v>
      </c>
      <c r="J766" s="28">
        <v>0</v>
      </c>
      <c r="K766" s="28">
        <v>2.6135655929529555E-2</v>
      </c>
      <c r="L766" s="29">
        <v>9879.1276662318814</v>
      </c>
      <c r="M766" s="29">
        <v>3192</v>
      </c>
      <c r="N766" s="29">
        <v>0</v>
      </c>
      <c r="O766" s="29">
        <v>893</v>
      </c>
      <c r="P766" s="30">
        <f t="shared" si="11"/>
        <v>13071.127666231881</v>
      </c>
      <c r="Q766" s="34" t="s">
        <v>327</v>
      </c>
      <c r="R766" s="20"/>
    </row>
    <row r="767" spans="1:18" ht="12.75">
      <c r="A767" s="26">
        <v>494093293</v>
      </c>
      <c r="B767" s="26">
        <v>494</v>
      </c>
      <c r="C767" s="27" t="s">
        <v>287</v>
      </c>
      <c r="D767" s="26">
        <v>93</v>
      </c>
      <c r="E767" s="27" t="s">
        <v>14</v>
      </c>
      <c r="F767" s="26">
        <v>293</v>
      </c>
      <c r="G767" s="27" t="s">
        <v>171</v>
      </c>
      <c r="H767" s="28">
        <v>2</v>
      </c>
      <c r="I767" s="28">
        <v>0</v>
      </c>
      <c r="J767" s="28">
        <v>0</v>
      </c>
      <c r="K767" s="28">
        <v>1.6252590924376159E-3</v>
      </c>
      <c r="L767" s="29">
        <v>12447</v>
      </c>
      <c r="M767" s="29">
        <v>756</v>
      </c>
      <c r="N767" s="29">
        <v>0</v>
      </c>
      <c r="O767" s="29">
        <v>893</v>
      </c>
      <c r="P767" s="30">
        <f t="shared" si="11"/>
        <v>13203</v>
      </c>
      <c r="Q767" s="34" t="s">
        <v>329</v>
      </c>
      <c r="R767" s="20"/>
    </row>
    <row r="768" spans="1:18" ht="12.75">
      <c r="A768" s="26">
        <v>494093305</v>
      </c>
      <c r="B768" s="26">
        <v>494</v>
      </c>
      <c r="C768" s="27" t="s">
        <v>287</v>
      </c>
      <c r="D768" s="26">
        <v>93</v>
      </c>
      <c r="E768" s="27" t="s">
        <v>14</v>
      </c>
      <c r="F768" s="26">
        <v>305</v>
      </c>
      <c r="G768" s="27" t="s">
        <v>221</v>
      </c>
      <c r="H768" s="28">
        <v>0.49677419354838709</v>
      </c>
      <c r="I768" s="28">
        <v>0</v>
      </c>
      <c r="J768" s="28">
        <v>0</v>
      </c>
      <c r="K768" s="28">
        <v>1.4074390886270138E-2</v>
      </c>
      <c r="L768" s="29">
        <v>9844.8903506471106</v>
      </c>
      <c r="M768" s="29">
        <v>3195</v>
      </c>
      <c r="N768" s="29">
        <v>0</v>
      </c>
      <c r="O768" s="29">
        <v>893</v>
      </c>
      <c r="P768" s="30">
        <f t="shared" si="11"/>
        <v>13039.890350647111</v>
      </c>
      <c r="Q768" s="34" t="s">
        <v>327</v>
      </c>
      <c r="R768" s="20"/>
    </row>
    <row r="769" spans="1:18" ht="12.75">
      <c r="A769" s="26">
        <v>494093308</v>
      </c>
      <c r="B769" s="26">
        <v>494</v>
      </c>
      <c r="C769" s="27" t="s">
        <v>287</v>
      </c>
      <c r="D769" s="26">
        <v>93</v>
      </c>
      <c r="E769" s="27" t="s">
        <v>14</v>
      </c>
      <c r="F769" s="26">
        <v>308</v>
      </c>
      <c r="G769" s="27" t="s">
        <v>20</v>
      </c>
      <c r="H769" s="28">
        <v>0.36774193548387096</v>
      </c>
      <c r="I769" s="28">
        <v>0</v>
      </c>
      <c r="J769" s="28">
        <v>0</v>
      </c>
      <c r="K769" s="28">
        <v>2.8412288374803905E-3</v>
      </c>
      <c r="L769" s="29">
        <v>11464.430327301181</v>
      </c>
      <c r="M769" s="29">
        <v>6775</v>
      </c>
      <c r="N769" s="29">
        <v>0</v>
      </c>
      <c r="O769" s="29">
        <v>893</v>
      </c>
      <c r="P769" s="30">
        <f t="shared" si="11"/>
        <v>18239.430327301183</v>
      </c>
      <c r="Q769" s="34" t="s">
        <v>327</v>
      </c>
      <c r="R769" s="20"/>
    </row>
    <row r="770" spans="1:18" ht="12.75">
      <c r="A770" s="26">
        <v>496201072</v>
      </c>
      <c r="B770" s="26">
        <v>496</v>
      </c>
      <c r="C770" s="27" t="s">
        <v>288</v>
      </c>
      <c r="D770" s="26">
        <v>201</v>
      </c>
      <c r="E770" s="27" t="s">
        <v>9</v>
      </c>
      <c r="F770" s="26">
        <v>72</v>
      </c>
      <c r="G770" s="27" t="s">
        <v>280</v>
      </c>
      <c r="H770" s="28">
        <v>4</v>
      </c>
      <c r="I770" s="28">
        <v>2.3390197932992761E-2</v>
      </c>
      <c r="J770" s="28">
        <v>0</v>
      </c>
      <c r="K770" s="28">
        <v>3.2930660240273338E-3</v>
      </c>
      <c r="L770" s="29">
        <v>9403</v>
      </c>
      <c r="M770" s="29">
        <v>1913</v>
      </c>
      <c r="N770" s="29">
        <v>0</v>
      </c>
      <c r="O770" s="29">
        <v>893</v>
      </c>
      <c r="P770" s="30">
        <f t="shared" si="11"/>
        <v>11316</v>
      </c>
      <c r="Q770" s="34" t="s">
        <v>329</v>
      </c>
      <c r="R770" s="20"/>
    </row>
    <row r="771" spans="1:18" ht="12.75">
      <c r="A771" s="26">
        <v>496201094</v>
      </c>
      <c r="B771" s="26">
        <v>496</v>
      </c>
      <c r="C771" s="27" t="s">
        <v>288</v>
      </c>
      <c r="D771" s="26">
        <v>201</v>
      </c>
      <c r="E771" s="27" t="s">
        <v>9</v>
      </c>
      <c r="F771" s="26">
        <v>94</v>
      </c>
      <c r="G771" s="27" t="s">
        <v>289</v>
      </c>
      <c r="H771" s="28">
        <v>1.2673611111111112</v>
      </c>
      <c r="I771" s="28">
        <v>7.4109568103666295E-3</v>
      </c>
      <c r="J771" s="28">
        <v>0</v>
      </c>
      <c r="K771" s="28">
        <v>1.4904882954340163E-3</v>
      </c>
      <c r="L771" s="29">
        <v>13720</v>
      </c>
      <c r="M771" s="29">
        <v>1078</v>
      </c>
      <c r="N771" s="29">
        <v>0</v>
      </c>
      <c r="O771" s="29">
        <v>893</v>
      </c>
      <c r="P771" s="30">
        <f t="shared" si="11"/>
        <v>14798</v>
      </c>
      <c r="Q771" s="34" t="s">
        <v>329</v>
      </c>
      <c r="R771" s="20"/>
    </row>
    <row r="772" spans="1:18" ht="12.75">
      <c r="A772" s="26">
        <v>496201095</v>
      </c>
      <c r="B772" s="26">
        <v>496</v>
      </c>
      <c r="C772" s="27" t="s">
        <v>288</v>
      </c>
      <c r="D772" s="26">
        <v>201</v>
      </c>
      <c r="E772" s="27" t="s">
        <v>9</v>
      </c>
      <c r="F772" s="26">
        <v>95</v>
      </c>
      <c r="G772" s="27" t="s">
        <v>279</v>
      </c>
      <c r="H772" s="28">
        <v>1</v>
      </c>
      <c r="I772" s="28">
        <v>5.8475494832481902E-3</v>
      </c>
      <c r="J772" s="28">
        <v>0</v>
      </c>
      <c r="K772" s="28">
        <v>0.10360731242396257</v>
      </c>
      <c r="L772" s="29">
        <v>11651.009436336624</v>
      </c>
      <c r="M772" s="29">
        <v>145</v>
      </c>
      <c r="N772" s="29">
        <v>0</v>
      </c>
      <c r="O772" s="29">
        <v>893</v>
      </c>
      <c r="P772" s="30">
        <f t="shared" si="11"/>
        <v>11796.009436336624</v>
      </c>
      <c r="Q772" s="34" t="s">
        <v>327</v>
      </c>
      <c r="R772" s="20"/>
    </row>
    <row r="773" spans="1:18" ht="12.75">
      <c r="A773" s="26">
        <v>496201201</v>
      </c>
      <c r="B773" s="26">
        <v>496</v>
      </c>
      <c r="C773" s="27" t="s">
        <v>288</v>
      </c>
      <c r="D773" s="26">
        <v>201</v>
      </c>
      <c r="E773" s="27" t="s">
        <v>9</v>
      </c>
      <c r="F773" s="26">
        <v>201</v>
      </c>
      <c r="G773" s="27" t="s">
        <v>9</v>
      </c>
      <c r="H773" s="28">
        <v>492.17708333333348</v>
      </c>
      <c r="I773" s="28">
        <v>2.8780298493124592</v>
      </c>
      <c r="J773" s="28">
        <v>256.35416666666663</v>
      </c>
      <c r="K773" s="28">
        <v>7.0588512130873998E-2</v>
      </c>
      <c r="L773" s="29">
        <v>10827</v>
      </c>
      <c r="M773" s="29">
        <v>153</v>
      </c>
      <c r="N773" s="29">
        <v>402.09104954602202</v>
      </c>
      <c r="O773" s="29">
        <v>893</v>
      </c>
      <c r="P773" s="30">
        <f t="shared" si="11"/>
        <v>11382.091049546021</v>
      </c>
      <c r="Q773" s="34" t="s">
        <v>329</v>
      </c>
      <c r="R773" s="20"/>
    </row>
    <row r="774" spans="1:18" ht="12.75">
      <c r="A774" s="26">
        <v>496201310</v>
      </c>
      <c r="B774" s="26">
        <v>496</v>
      </c>
      <c r="C774" s="27" t="s">
        <v>288</v>
      </c>
      <c r="D774" s="26">
        <v>201</v>
      </c>
      <c r="E774" s="27" t="s">
        <v>9</v>
      </c>
      <c r="F774" s="26">
        <v>310</v>
      </c>
      <c r="G774" s="27" t="s">
        <v>259</v>
      </c>
      <c r="H774" s="28">
        <v>1.4965277777777777</v>
      </c>
      <c r="I774" s="28">
        <v>8.7510202336110073E-3</v>
      </c>
      <c r="J774" s="28">
        <v>0</v>
      </c>
      <c r="K774" s="28">
        <v>1.9745513055002439E-2</v>
      </c>
      <c r="L774" s="29">
        <v>8730</v>
      </c>
      <c r="M774" s="29">
        <v>1779</v>
      </c>
      <c r="N774" s="29">
        <v>0</v>
      </c>
      <c r="O774" s="29">
        <v>893</v>
      </c>
      <c r="P774" s="30">
        <f t="shared" si="11"/>
        <v>10509</v>
      </c>
      <c r="Q774" s="34" t="s">
        <v>329</v>
      </c>
      <c r="R774" s="20"/>
    </row>
    <row r="775" spans="1:18" ht="12.75">
      <c r="A775" s="26">
        <v>496201331</v>
      </c>
      <c r="B775" s="26">
        <v>496</v>
      </c>
      <c r="C775" s="27" t="s">
        <v>288</v>
      </c>
      <c r="D775" s="26">
        <v>201</v>
      </c>
      <c r="E775" s="27" t="s">
        <v>9</v>
      </c>
      <c r="F775" s="26">
        <v>331</v>
      </c>
      <c r="G775" s="27" t="s">
        <v>283</v>
      </c>
      <c r="H775" s="28">
        <v>2</v>
      </c>
      <c r="I775" s="28">
        <v>1.169509896649638E-2</v>
      </c>
      <c r="J775" s="28">
        <v>0</v>
      </c>
      <c r="K775" s="28">
        <v>1.0085884467959574E-2</v>
      </c>
      <c r="L775" s="29">
        <v>7875</v>
      </c>
      <c r="M775" s="29">
        <v>2362</v>
      </c>
      <c r="N775" s="29">
        <v>0</v>
      </c>
      <c r="O775" s="29">
        <v>893</v>
      </c>
      <c r="P775" s="30">
        <f t="shared" si="11"/>
        <v>10237</v>
      </c>
      <c r="Q775" s="34" t="s">
        <v>329</v>
      </c>
      <c r="R775" s="20"/>
    </row>
    <row r="776" spans="1:18" ht="12.75">
      <c r="A776" s="26">
        <v>496201665</v>
      </c>
      <c r="B776" s="26">
        <v>496</v>
      </c>
      <c r="C776" s="27" t="s">
        <v>288</v>
      </c>
      <c r="D776" s="26">
        <v>201</v>
      </c>
      <c r="E776" s="27" t="s">
        <v>9</v>
      </c>
      <c r="F776" s="26">
        <v>665</v>
      </c>
      <c r="G776" s="27" t="s">
        <v>260</v>
      </c>
      <c r="H776" s="28">
        <v>1</v>
      </c>
      <c r="I776" s="28">
        <v>5.8475494832481902E-3</v>
      </c>
      <c r="J776" s="28">
        <v>0</v>
      </c>
      <c r="K776" s="28">
        <v>6.0135046821919507E-3</v>
      </c>
      <c r="L776" s="29">
        <v>13720</v>
      </c>
      <c r="M776" s="29">
        <v>1993</v>
      </c>
      <c r="N776" s="29">
        <v>0</v>
      </c>
      <c r="O776" s="29">
        <v>893</v>
      </c>
      <c r="P776" s="30">
        <f t="shared" si="11"/>
        <v>15713</v>
      </c>
      <c r="Q776" s="34" t="s">
        <v>329</v>
      </c>
      <c r="R776" s="20"/>
    </row>
    <row r="777" spans="1:18" ht="12.75">
      <c r="A777" s="26">
        <v>497117005</v>
      </c>
      <c r="B777" s="26">
        <v>497</v>
      </c>
      <c r="C777" s="27" t="s">
        <v>290</v>
      </c>
      <c r="D777" s="26">
        <v>117</v>
      </c>
      <c r="E777" s="27" t="s">
        <v>35</v>
      </c>
      <c r="F777" s="26">
        <v>5</v>
      </c>
      <c r="G777" s="27" t="s">
        <v>147</v>
      </c>
      <c r="H777" s="28">
        <v>4.9965870307167233</v>
      </c>
      <c r="I777" s="28">
        <v>0</v>
      </c>
      <c r="J777" s="28">
        <v>0</v>
      </c>
      <c r="K777" s="28">
        <v>3.2291364299978339E-3</v>
      </c>
      <c r="L777" s="29">
        <v>8413</v>
      </c>
      <c r="M777" s="29">
        <v>3291</v>
      </c>
      <c r="N777" s="29">
        <v>0</v>
      </c>
      <c r="O777" s="29">
        <v>893</v>
      </c>
      <c r="P777" s="30">
        <f t="shared" si="11"/>
        <v>11704</v>
      </c>
      <c r="Q777" s="34" t="s">
        <v>329</v>
      </c>
      <c r="R777" s="20"/>
    </row>
    <row r="778" spans="1:18" ht="12.75">
      <c r="A778" s="26">
        <v>497117008</v>
      </c>
      <c r="B778" s="26">
        <v>497</v>
      </c>
      <c r="C778" s="27" t="s">
        <v>290</v>
      </c>
      <c r="D778" s="26">
        <v>117</v>
      </c>
      <c r="E778" s="27" t="s">
        <v>35</v>
      </c>
      <c r="F778" s="26">
        <v>8</v>
      </c>
      <c r="G778" s="27" t="s">
        <v>186</v>
      </c>
      <c r="H778" s="28">
        <v>82.245733788395896</v>
      </c>
      <c r="I778" s="28">
        <v>0</v>
      </c>
      <c r="J778" s="28">
        <v>0</v>
      </c>
      <c r="K778" s="28">
        <v>6.4408457213566431E-2</v>
      </c>
      <c r="L778" s="29">
        <v>9414</v>
      </c>
      <c r="M778" s="29">
        <v>8703</v>
      </c>
      <c r="N778" s="29">
        <v>0</v>
      </c>
      <c r="O778" s="29">
        <v>893</v>
      </c>
      <c r="P778" s="30">
        <f t="shared" si="11"/>
        <v>18117</v>
      </c>
      <c r="Q778" s="34" t="s">
        <v>329</v>
      </c>
      <c r="R778" s="20"/>
    </row>
    <row r="779" spans="1:18" ht="12.75">
      <c r="A779" s="26">
        <v>497117024</v>
      </c>
      <c r="B779" s="26">
        <v>497</v>
      </c>
      <c r="C779" s="27" t="s">
        <v>290</v>
      </c>
      <c r="D779" s="26">
        <v>117</v>
      </c>
      <c r="E779" s="27" t="s">
        <v>35</v>
      </c>
      <c r="F779" s="26">
        <v>24</v>
      </c>
      <c r="G779" s="27" t="s">
        <v>33</v>
      </c>
      <c r="H779" s="28">
        <v>14.982935153583618</v>
      </c>
      <c r="I779" s="28">
        <v>0</v>
      </c>
      <c r="J779" s="28">
        <v>0</v>
      </c>
      <c r="K779" s="28">
        <v>1.9272382076077246E-2</v>
      </c>
      <c r="L779" s="29">
        <v>8907</v>
      </c>
      <c r="M779" s="29">
        <v>1958</v>
      </c>
      <c r="N779" s="29">
        <v>0</v>
      </c>
      <c r="O779" s="29">
        <v>893</v>
      </c>
      <c r="P779" s="30">
        <f t="shared" ref="P779:P842" si="12">SUM(L779:N779)</f>
        <v>10865</v>
      </c>
      <c r="Q779" s="34" t="s">
        <v>329</v>
      </c>
      <c r="R779" s="20"/>
    </row>
    <row r="780" spans="1:18" ht="12.75">
      <c r="A780" s="26">
        <v>497117061</v>
      </c>
      <c r="B780" s="26">
        <v>497</v>
      </c>
      <c r="C780" s="27" t="s">
        <v>290</v>
      </c>
      <c r="D780" s="26">
        <v>117</v>
      </c>
      <c r="E780" s="27" t="s">
        <v>35</v>
      </c>
      <c r="F780" s="26">
        <v>61</v>
      </c>
      <c r="G780" s="27" t="s">
        <v>148</v>
      </c>
      <c r="H780" s="28">
        <v>17.573378839590447</v>
      </c>
      <c r="I780" s="28">
        <v>0</v>
      </c>
      <c r="J780" s="28">
        <v>0</v>
      </c>
      <c r="K780" s="28">
        <v>2.7245319422031421E-2</v>
      </c>
      <c r="L780" s="29">
        <v>9627</v>
      </c>
      <c r="M780" s="29">
        <v>458</v>
      </c>
      <c r="N780" s="29">
        <v>0</v>
      </c>
      <c r="O780" s="29">
        <v>893</v>
      </c>
      <c r="P780" s="30">
        <f t="shared" si="12"/>
        <v>10085</v>
      </c>
      <c r="Q780" s="34" t="s">
        <v>329</v>
      </c>
      <c r="R780" s="20"/>
    </row>
    <row r="781" spans="1:18" ht="12.75">
      <c r="A781" s="26">
        <v>497117068</v>
      </c>
      <c r="B781" s="26">
        <v>497</v>
      </c>
      <c r="C781" s="27" t="s">
        <v>290</v>
      </c>
      <c r="D781" s="26">
        <v>117</v>
      </c>
      <c r="E781" s="27" t="s">
        <v>35</v>
      </c>
      <c r="F781" s="26">
        <v>68</v>
      </c>
      <c r="G781" s="27" t="s">
        <v>291</v>
      </c>
      <c r="H781" s="28">
        <v>3</v>
      </c>
      <c r="I781" s="28">
        <v>0</v>
      </c>
      <c r="J781" s="28">
        <v>0</v>
      </c>
      <c r="K781" s="28">
        <v>1.9189856671761821E-2</v>
      </c>
      <c r="L781" s="29">
        <v>8113</v>
      </c>
      <c r="M781" s="29">
        <v>5793</v>
      </c>
      <c r="N781" s="29">
        <v>0</v>
      </c>
      <c r="O781" s="29">
        <v>893</v>
      </c>
      <c r="P781" s="30">
        <f t="shared" si="12"/>
        <v>13906</v>
      </c>
      <c r="Q781" s="34" t="s">
        <v>329</v>
      </c>
      <c r="R781" s="20"/>
    </row>
    <row r="782" spans="1:18" ht="12.75">
      <c r="A782" s="26">
        <v>497117074</v>
      </c>
      <c r="B782" s="26">
        <v>497</v>
      </c>
      <c r="C782" s="27" t="s">
        <v>290</v>
      </c>
      <c r="D782" s="26">
        <v>117</v>
      </c>
      <c r="E782" s="27" t="s">
        <v>35</v>
      </c>
      <c r="F782" s="26">
        <v>74</v>
      </c>
      <c r="G782" s="27" t="s">
        <v>292</v>
      </c>
      <c r="H782" s="28">
        <v>4</v>
      </c>
      <c r="I782" s="28">
        <v>0</v>
      </c>
      <c r="J782" s="28">
        <v>0</v>
      </c>
      <c r="K782" s="28">
        <v>1.0875797143949172E-2</v>
      </c>
      <c r="L782" s="29">
        <v>8254</v>
      </c>
      <c r="M782" s="29">
        <v>5502</v>
      </c>
      <c r="N782" s="29">
        <v>0</v>
      </c>
      <c r="O782" s="29">
        <v>893</v>
      </c>
      <c r="P782" s="30">
        <f t="shared" si="12"/>
        <v>13756</v>
      </c>
      <c r="Q782" s="34" t="s">
        <v>329</v>
      </c>
      <c r="R782" s="20"/>
    </row>
    <row r="783" spans="1:18" ht="12.75">
      <c r="A783" s="26">
        <v>497117086</v>
      </c>
      <c r="B783" s="26">
        <v>497</v>
      </c>
      <c r="C783" s="27" t="s">
        <v>290</v>
      </c>
      <c r="D783" s="26">
        <v>117</v>
      </c>
      <c r="E783" s="27" t="s">
        <v>35</v>
      </c>
      <c r="F783" s="26">
        <v>86</v>
      </c>
      <c r="G783" s="27" t="s">
        <v>185</v>
      </c>
      <c r="H783" s="28">
        <v>29.034129692832767</v>
      </c>
      <c r="I783" s="28">
        <v>0</v>
      </c>
      <c r="J783" s="28">
        <v>0</v>
      </c>
      <c r="K783" s="28">
        <v>4.9053199432531655E-2</v>
      </c>
      <c r="L783" s="29">
        <v>8612</v>
      </c>
      <c r="M783" s="29">
        <v>1234</v>
      </c>
      <c r="N783" s="29">
        <v>0</v>
      </c>
      <c r="O783" s="29">
        <v>893</v>
      </c>
      <c r="P783" s="30">
        <f t="shared" si="12"/>
        <v>9846</v>
      </c>
      <c r="Q783" s="34" t="s">
        <v>329</v>
      </c>
      <c r="R783" s="20"/>
    </row>
    <row r="784" spans="1:18" ht="12.75">
      <c r="A784" s="26">
        <v>497117087</v>
      </c>
      <c r="B784" s="26">
        <v>497</v>
      </c>
      <c r="C784" s="27" t="s">
        <v>290</v>
      </c>
      <c r="D784" s="26">
        <v>117</v>
      </c>
      <c r="E784" s="27" t="s">
        <v>35</v>
      </c>
      <c r="F784" s="26">
        <v>87</v>
      </c>
      <c r="G784" s="27" t="s">
        <v>149</v>
      </c>
      <c r="H784" s="28">
        <v>4</v>
      </c>
      <c r="I784" s="28">
        <v>0</v>
      </c>
      <c r="J784" s="28">
        <v>0</v>
      </c>
      <c r="K784" s="28">
        <v>2.6505303659894583E-3</v>
      </c>
      <c r="L784" s="29">
        <v>8814</v>
      </c>
      <c r="M784" s="29">
        <v>3262</v>
      </c>
      <c r="N784" s="29">
        <v>0</v>
      </c>
      <c r="O784" s="29">
        <v>893</v>
      </c>
      <c r="P784" s="30">
        <f t="shared" si="12"/>
        <v>12076</v>
      </c>
      <c r="Q784" s="34" t="s">
        <v>329</v>
      </c>
      <c r="R784" s="20"/>
    </row>
    <row r="785" spans="1:18" ht="12.75">
      <c r="A785" s="26">
        <v>497117111</v>
      </c>
      <c r="B785" s="26">
        <v>497</v>
      </c>
      <c r="C785" s="27" t="s">
        <v>290</v>
      </c>
      <c r="D785" s="26">
        <v>117</v>
      </c>
      <c r="E785" s="27" t="s">
        <v>35</v>
      </c>
      <c r="F785" s="26">
        <v>111</v>
      </c>
      <c r="G785" s="27" t="s">
        <v>237</v>
      </c>
      <c r="H785" s="28">
        <v>8.5017064846416375</v>
      </c>
      <c r="I785" s="28">
        <v>0</v>
      </c>
      <c r="J785" s="28">
        <v>0</v>
      </c>
      <c r="K785" s="28">
        <v>1.7933560204629148E-2</v>
      </c>
      <c r="L785" s="29">
        <v>8934</v>
      </c>
      <c r="M785" s="29">
        <v>2139</v>
      </c>
      <c r="N785" s="29">
        <v>0</v>
      </c>
      <c r="O785" s="29">
        <v>893</v>
      </c>
      <c r="P785" s="30">
        <f t="shared" si="12"/>
        <v>11073</v>
      </c>
      <c r="Q785" s="34" t="s">
        <v>329</v>
      </c>
      <c r="R785" s="20"/>
    </row>
    <row r="786" spans="1:18" ht="12.75">
      <c r="A786" s="26">
        <v>497117114</v>
      </c>
      <c r="B786" s="26">
        <v>497</v>
      </c>
      <c r="C786" s="27" t="s">
        <v>290</v>
      </c>
      <c r="D786" s="26">
        <v>117</v>
      </c>
      <c r="E786" s="27" t="s">
        <v>35</v>
      </c>
      <c r="F786" s="26">
        <v>114</v>
      </c>
      <c r="G786" s="27" t="s">
        <v>32</v>
      </c>
      <c r="H786" s="28">
        <v>15</v>
      </c>
      <c r="I786" s="28">
        <v>0</v>
      </c>
      <c r="J786" s="28">
        <v>0</v>
      </c>
      <c r="K786" s="28">
        <v>3.9463608300436319E-2</v>
      </c>
      <c r="L786" s="29">
        <v>9047</v>
      </c>
      <c r="M786" s="29">
        <v>2279</v>
      </c>
      <c r="N786" s="29">
        <v>0</v>
      </c>
      <c r="O786" s="29">
        <v>893</v>
      </c>
      <c r="P786" s="30">
        <f t="shared" si="12"/>
        <v>11326</v>
      </c>
      <c r="Q786" s="34" t="s">
        <v>329</v>
      </c>
      <c r="R786" s="20"/>
    </row>
    <row r="787" spans="1:18" ht="12.75">
      <c r="A787" s="26">
        <v>497117117</v>
      </c>
      <c r="B787" s="26">
        <v>497</v>
      </c>
      <c r="C787" s="27" t="s">
        <v>290</v>
      </c>
      <c r="D787" s="26">
        <v>117</v>
      </c>
      <c r="E787" s="27" t="s">
        <v>35</v>
      </c>
      <c r="F787" s="26">
        <v>117</v>
      </c>
      <c r="G787" s="27" t="s">
        <v>35</v>
      </c>
      <c r="H787" s="28">
        <v>26.921501706484637</v>
      </c>
      <c r="I787" s="28">
        <v>0</v>
      </c>
      <c r="J787" s="28">
        <v>0</v>
      </c>
      <c r="K787" s="28">
        <v>6.905270769519388E-2</v>
      </c>
      <c r="L787" s="29">
        <v>9341</v>
      </c>
      <c r="M787" s="29">
        <v>3468</v>
      </c>
      <c r="N787" s="29">
        <v>0</v>
      </c>
      <c r="O787" s="29">
        <v>893</v>
      </c>
      <c r="P787" s="30">
        <f t="shared" si="12"/>
        <v>12809</v>
      </c>
      <c r="Q787" s="34" t="s">
        <v>329</v>
      </c>
      <c r="R787" s="20"/>
    </row>
    <row r="788" spans="1:18" ht="12.75">
      <c r="A788" s="26">
        <v>497117137</v>
      </c>
      <c r="B788" s="26">
        <v>497</v>
      </c>
      <c r="C788" s="27" t="s">
        <v>290</v>
      </c>
      <c r="D788" s="26">
        <v>117</v>
      </c>
      <c r="E788" s="27" t="s">
        <v>35</v>
      </c>
      <c r="F788" s="26">
        <v>137</v>
      </c>
      <c r="G788" s="27" t="s">
        <v>196</v>
      </c>
      <c r="H788" s="28">
        <v>24.488054607508531</v>
      </c>
      <c r="I788" s="28">
        <v>0</v>
      </c>
      <c r="J788" s="28">
        <v>0</v>
      </c>
      <c r="K788" s="28">
        <v>0.13277893899795287</v>
      </c>
      <c r="L788" s="29">
        <v>8851</v>
      </c>
      <c r="M788" s="29">
        <v>163</v>
      </c>
      <c r="N788" s="29">
        <v>0</v>
      </c>
      <c r="O788" s="29">
        <v>893</v>
      </c>
      <c r="P788" s="30">
        <f t="shared" si="12"/>
        <v>9014</v>
      </c>
      <c r="Q788" s="34" t="s">
        <v>329</v>
      </c>
      <c r="R788" s="20"/>
    </row>
    <row r="789" spans="1:18" ht="12.75">
      <c r="A789" s="26">
        <v>497117154</v>
      </c>
      <c r="B789" s="26">
        <v>497</v>
      </c>
      <c r="C789" s="27" t="s">
        <v>290</v>
      </c>
      <c r="D789" s="26">
        <v>117</v>
      </c>
      <c r="E789" s="27" t="s">
        <v>35</v>
      </c>
      <c r="F789" s="26">
        <v>154</v>
      </c>
      <c r="G789" s="27" t="s">
        <v>293</v>
      </c>
      <c r="H789" s="28">
        <v>5</v>
      </c>
      <c r="I789" s="28">
        <v>0</v>
      </c>
      <c r="J789" s="28">
        <v>0</v>
      </c>
      <c r="K789" s="28">
        <v>4.1285536418670624E-2</v>
      </c>
      <c r="L789" s="29">
        <v>8254</v>
      </c>
      <c r="M789" s="29">
        <v>9867</v>
      </c>
      <c r="N789" s="29">
        <v>0</v>
      </c>
      <c r="O789" s="29">
        <v>893</v>
      </c>
      <c r="P789" s="30">
        <f t="shared" si="12"/>
        <v>18121</v>
      </c>
      <c r="Q789" s="34" t="s">
        <v>329</v>
      </c>
      <c r="R789" s="20"/>
    </row>
    <row r="790" spans="1:18" ht="12.75">
      <c r="A790" s="26">
        <v>497117159</v>
      </c>
      <c r="B790" s="26">
        <v>497</v>
      </c>
      <c r="C790" s="27" t="s">
        <v>290</v>
      </c>
      <c r="D790" s="26">
        <v>117</v>
      </c>
      <c r="E790" s="27" t="s">
        <v>35</v>
      </c>
      <c r="F790" s="26">
        <v>159</v>
      </c>
      <c r="G790" s="27" t="s">
        <v>150</v>
      </c>
      <c r="H790" s="28">
        <v>4</v>
      </c>
      <c r="I790" s="28">
        <v>0</v>
      </c>
      <c r="J790" s="28">
        <v>0</v>
      </c>
      <c r="K790" s="28">
        <v>2.4666086126632967E-3</v>
      </c>
      <c r="L790" s="29">
        <v>8445</v>
      </c>
      <c r="M790" s="29">
        <v>4008</v>
      </c>
      <c r="N790" s="29">
        <v>0</v>
      </c>
      <c r="O790" s="29">
        <v>893</v>
      </c>
      <c r="P790" s="30">
        <f t="shared" si="12"/>
        <v>12453</v>
      </c>
      <c r="Q790" s="34" t="s">
        <v>329</v>
      </c>
      <c r="R790" s="20"/>
    </row>
    <row r="791" spans="1:18" ht="12.75">
      <c r="A791" s="26">
        <v>497117210</v>
      </c>
      <c r="B791" s="26">
        <v>497</v>
      </c>
      <c r="C791" s="27" t="s">
        <v>290</v>
      </c>
      <c r="D791" s="26">
        <v>117</v>
      </c>
      <c r="E791" s="27" t="s">
        <v>35</v>
      </c>
      <c r="F791" s="26">
        <v>210</v>
      </c>
      <c r="G791" s="27" t="s">
        <v>188</v>
      </c>
      <c r="H791" s="28">
        <v>56.221843003412971</v>
      </c>
      <c r="I791" s="28">
        <v>0</v>
      </c>
      <c r="J791" s="28">
        <v>0</v>
      </c>
      <c r="K791" s="28">
        <v>5.8358728063176317E-2</v>
      </c>
      <c r="L791" s="29">
        <v>8666</v>
      </c>
      <c r="M791" s="29">
        <v>2783</v>
      </c>
      <c r="N791" s="29">
        <v>0</v>
      </c>
      <c r="O791" s="29">
        <v>893</v>
      </c>
      <c r="P791" s="30">
        <f t="shared" si="12"/>
        <v>11449</v>
      </c>
      <c r="Q791" s="34" t="s">
        <v>329</v>
      </c>
      <c r="R791" s="20"/>
    </row>
    <row r="792" spans="1:18" ht="12.75">
      <c r="A792" s="26">
        <v>497117223</v>
      </c>
      <c r="B792" s="26">
        <v>497</v>
      </c>
      <c r="C792" s="27" t="s">
        <v>290</v>
      </c>
      <c r="D792" s="26">
        <v>117</v>
      </c>
      <c r="E792" s="27" t="s">
        <v>35</v>
      </c>
      <c r="F792" s="26">
        <v>223</v>
      </c>
      <c r="G792" s="27" t="s">
        <v>294</v>
      </c>
      <c r="H792" s="28">
        <v>2</v>
      </c>
      <c r="I792" s="28">
        <v>0</v>
      </c>
      <c r="J792" s="28">
        <v>0</v>
      </c>
      <c r="K792" s="28">
        <v>2.4267866453707462E-3</v>
      </c>
      <c r="L792" s="29">
        <v>7875</v>
      </c>
      <c r="M792" s="29">
        <v>1031</v>
      </c>
      <c r="N792" s="29">
        <v>0</v>
      </c>
      <c r="O792" s="29">
        <v>893</v>
      </c>
      <c r="P792" s="30">
        <f t="shared" si="12"/>
        <v>8906</v>
      </c>
      <c r="Q792" s="34" t="s">
        <v>329</v>
      </c>
      <c r="R792" s="20"/>
    </row>
    <row r="793" spans="1:18" ht="12.75">
      <c r="A793" s="26">
        <v>497117230</v>
      </c>
      <c r="B793" s="26">
        <v>497</v>
      </c>
      <c r="C793" s="27" t="s">
        <v>290</v>
      </c>
      <c r="D793" s="26">
        <v>117</v>
      </c>
      <c r="E793" s="27" t="s">
        <v>35</v>
      </c>
      <c r="F793" s="26">
        <v>230</v>
      </c>
      <c r="G793" s="27" t="s">
        <v>347</v>
      </c>
      <c r="H793" s="28">
        <v>2.9965870307167233</v>
      </c>
      <c r="I793" s="28">
        <v>0</v>
      </c>
      <c r="J793" s="28">
        <v>0</v>
      </c>
      <c r="K793" s="28">
        <v>3.8807537343209519E-2</v>
      </c>
      <c r="L793" s="29">
        <v>9786.7568918918914</v>
      </c>
      <c r="M793" s="29">
        <v>11797</v>
      </c>
      <c r="N793" s="29">
        <v>0</v>
      </c>
      <c r="O793" s="29">
        <v>893</v>
      </c>
      <c r="P793" s="30">
        <f t="shared" si="12"/>
        <v>21583.756891891891</v>
      </c>
      <c r="Q793" s="34" t="s">
        <v>327</v>
      </c>
      <c r="R793" s="20"/>
    </row>
    <row r="794" spans="1:18" ht="12.75">
      <c r="A794" s="26">
        <v>497117272</v>
      </c>
      <c r="B794" s="26">
        <v>497</v>
      </c>
      <c r="C794" s="27" t="s">
        <v>290</v>
      </c>
      <c r="D794" s="26">
        <v>117</v>
      </c>
      <c r="E794" s="27" t="s">
        <v>35</v>
      </c>
      <c r="F794" s="26">
        <v>272</v>
      </c>
      <c r="G794" s="27" t="s">
        <v>295</v>
      </c>
      <c r="H794" s="28">
        <v>1</v>
      </c>
      <c r="I794" s="28">
        <v>0</v>
      </c>
      <c r="J794" s="28">
        <v>0</v>
      </c>
      <c r="K794" s="28">
        <v>8.4631426945596961E-3</v>
      </c>
      <c r="L794" s="29">
        <v>9449.7000000000007</v>
      </c>
      <c r="M794" s="29">
        <v>10549</v>
      </c>
      <c r="N794" s="29">
        <v>0</v>
      </c>
      <c r="O794" s="29">
        <v>893</v>
      </c>
      <c r="P794" s="30">
        <f t="shared" si="12"/>
        <v>19998.7</v>
      </c>
      <c r="Q794" s="34" t="s">
        <v>327</v>
      </c>
      <c r="R794" s="20"/>
    </row>
    <row r="795" spans="1:18" ht="12.75">
      <c r="A795" s="26">
        <v>497117278</v>
      </c>
      <c r="B795" s="26">
        <v>497</v>
      </c>
      <c r="C795" s="27" t="s">
        <v>290</v>
      </c>
      <c r="D795" s="26">
        <v>117</v>
      </c>
      <c r="E795" s="27" t="s">
        <v>35</v>
      </c>
      <c r="F795" s="26">
        <v>278</v>
      </c>
      <c r="G795" s="27" t="s">
        <v>190</v>
      </c>
      <c r="H795" s="28">
        <v>38.494880546075088</v>
      </c>
      <c r="I795" s="28">
        <v>0</v>
      </c>
      <c r="J795" s="28">
        <v>0</v>
      </c>
      <c r="K795" s="28">
        <v>4.3349488169131971E-2</v>
      </c>
      <c r="L795" s="29">
        <v>8519</v>
      </c>
      <c r="M795" s="29">
        <v>2746</v>
      </c>
      <c r="N795" s="29">
        <v>0</v>
      </c>
      <c r="O795" s="29">
        <v>893</v>
      </c>
      <c r="P795" s="30">
        <f t="shared" si="12"/>
        <v>11265</v>
      </c>
      <c r="Q795" s="34" t="s">
        <v>329</v>
      </c>
      <c r="R795" s="20"/>
    </row>
    <row r="796" spans="1:18" ht="12.75">
      <c r="A796" s="26">
        <v>497117281</v>
      </c>
      <c r="B796" s="26">
        <v>497</v>
      </c>
      <c r="C796" s="27" t="s">
        <v>290</v>
      </c>
      <c r="D796" s="26">
        <v>117</v>
      </c>
      <c r="E796" s="27" t="s">
        <v>35</v>
      </c>
      <c r="F796" s="26">
        <v>281</v>
      </c>
      <c r="G796" s="27" t="s">
        <v>146</v>
      </c>
      <c r="H796" s="28">
        <v>43.44027303754266</v>
      </c>
      <c r="I796" s="28">
        <v>0</v>
      </c>
      <c r="J796" s="28">
        <v>0</v>
      </c>
      <c r="K796" s="28">
        <v>0.10673928911016882</v>
      </c>
      <c r="L796" s="29">
        <v>11396</v>
      </c>
      <c r="M796" s="29">
        <v>0</v>
      </c>
      <c r="N796" s="29">
        <v>0</v>
      </c>
      <c r="O796" s="29">
        <v>893</v>
      </c>
      <c r="P796" s="30">
        <f t="shared" si="12"/>
        <v>11396</v>
      </c>
      <c r="Q796" s="34" t="s">
        <v>329</v>
      </c>
      <c r="R796" s="20"/>
    </row>
    <row r="797" spans="1:18" ht="12.75">
      <c r="A797" s="26">
        <v>497117325</v>
      </c>
      <c r="B797" s="26">
        <v>497</v>
      </c>
      <c r="C797" s="27" t="s">
        <v>290</v>
      </c>
      <c r="D797" s="26">
        <v>117</v>
      </c>
      <c r="E797" s="27" t="s">
        <v>35</v>
      </c>
      <c r="F797" s="26">
        <v>325</v>
      </c>
      <c r="G797" s="27" t="s">
        <v>198</v>
      </c>
      <c r="H797" s="28">
        <v>6.4914675767918082</v>
      </c>
      <c r="I797" s="28">
        <v>0</v>
      </c>
      <c r="J797" s="28">
        <v>0</v>
      </c>
      <c r="K797" s="28">
        <v>2.4651611657778099E-3</v>
      </c>
      <c r="L797" s="29">
        <v>8128</v>
      </c>
      <c r="M797" s="29">
        <v>1182</v>
      </c>
      <c r="N797" s="29">
        <v>0</v>
      </c>
      <c r="O797" s="29">
        <v>893</v>
      </c>
      <c r="P797" s="30">
        <f t="shared" si="12"/>
        <v>9310</v>
      </c>
      <c r="Q797" s="34" t="s">
        <v>329</v>
      </c>
      <c r="R797" s="20"/>
    </row>
    <row r="798" spans="1:18" ht="12.75">
      <c r="A798" s="26">
        <v>497117327</v>
      </c>
      <c r="B798" s="26">
        <v>497</v>
      </c>
      <c r="C798" s="27" t="s">
        <v>290</v>
      </c>
      <c r="D798" s="26">
        <v>117</v>
      </c>
      <c r="E798" s="27" t="s">
        <v>35</v>
      </c>
      <c r="F798" s="26">
        <v>327</v>
      </c>
      <c r="G798" s="27" t="s">
        <v>191</v>
      </c>
      <c r="H798" s="28">
        <v>2.4982935153583616</v>
      </c>
      <c r="I798" s="28">
        <v>0</v>
      </c>
      <c r="J798" s="28">
        <v>0</v>
      </c>
      <c r="K798" s="28">
        <v>3.8346820389105599E-2</v>
      </c>
      <c r="L798" s="29">
        <v>8240</v>
      </c>
      <c r="M798" s="29">
        <v>5545</v>
      </c>
      <c r="N798" s="29">
        <v>0</v>
      </c>
      <c r="O798" s="29">
        <v>893</v>
      </c>
      <c r="P798" s="30">
        <f t="shared" si="12"/>
        <v>13785</v>
      </c>
      <c r="Q798" s="34" t="s">
        <v>329</v>
      </c>
      <c r="R798" s="20"/>
    </row>
    <row r="799" spans="1:18" ht="12.75">
      <c r="A799" s="26">
        <v>497117332</v>
      </c>
      <c r="B799" s="26">
        <v>497</v>
      </c>
      <c r="C799" s="27" t="s">
        <v>290</v>
      </c>
      <c r="D799" s="26">
        <v>117</v>
      </c>
      <c r="E799" s="27" t="s">
        <v>35</v>
      </c>
      <c r="F799" s="26">
        <v>332</v>
      </c>
      <c r="G799" s="27" t="s">
        <v>199</v>
      </c>
      <c r="H799" s="28">
        <v>2</v>
      </c>
      <c r="I799" s="28">
        <v>0</v>
      </c>
      <c r="J799" s="28">
        <v>0</v>
      </c>
      <c r="K799" s="28">
        <v>1.3737396857106249E-2</v>
      </c>
      <c r="L799" s="29">
        <v>8065</v>
      </c>
      <c r="M799" s="29">
        <v>793</v>
      </c>
      <c r="N799" s="29">
        <v>0</v>
      </c>
      <c r="O799" s="29">
        <v>893</v>
      </c>
      <c r="P799" s="30">
        <f t="shared" si="12"/>
        <v>8858</v>
      </c>
      <c r="Q799" s="34" t="s">
        <v>329</v>
      </c>
      <c r="R799" s="20"/>
    </row>
    <row r="800" spans="1:18" ht="12.75">
      <c r="A800" s="26">
        <v>497117340</v>
      </c>
      <c r="B800" s="26">
        <v>497</v>
      </c>
      <c r="C800" s="27" t="s">
        <v>290</v>
      </c>
      <c r="D800" s="26">
        <v>117</v>
      </c>
      <c r="E800" s="27" t="s">
        <v>35</v>
      </c>
      <c r="F800" s="26">
        <v>340</v>
      </c>
      <c r="G800" s="27" t="s">
        <v>192</v>
      </c>
      <c r="H800" s="28">
        <v>3</v>
      </c>
      <c r="I800" s="28">
        <v>0</v>
      </c>
      <c r="J800" s="28">
        <v>0</v>
      </c>
      <c r="K800" s="28">
        <v>8.2710610853280506E-2</v>
      </c>
      <c r="L800" s="29">
        <v>8211</v>
      </c>
      <c r="M800" s="29">
        <v>5616</v>
      </c>
      <c r="N800" s="29">
        <v>0</v>
      </c>
      <c r="O800" s="29">
        <v>893</v>
      </c>
      <c r="P800" s="30">
        <f t="shared" si="12"/>
        <v>13827</v>
      </c>
      <c r="Q800" s="34" t="s">
        <v>329</v>
      </c>
      <c r="R800" s="20"/>
    </row>
    <row r="801" spans="1:18" ht="12.75">
      <c r="A801" s="26">
        <v>497117605</v>
      </c>
      <c r="B801" s="26">
        <v>497</v>
      </c>
      <c r="C801" s="27" t="s">
        <v>290</v>
      </c>
      <c r="D801" s="26">
        <v>117</v>
      </c>
      <c r="E801" s="27" t="s">
        <v>35</v>
      </c>
      <c r="F801" s="26">
        <v>605</v>
      </c>
      <c r="G801" s="27" t="s">
        <v>193</v>
      </c>
      <c r="H801" s="28">
        <v>39.498293515358363</v>
      </c>
      <c r="I801" s="28">
        <v>0</v>
      </c>
      <c r="J801" s="28">
        <v>0</v>
      </c>
      <c r="K801" s="28">
        <v>5.4830011357387944E-2</v>
      </c>
      <c r="L801" s="29">
        <v>9508</v>
      </c>
      <c r="M801" s="29">
        <v>7330</v>
      </c>
      <c r="N801" s="29">
        <v>0</v>
      </c>
      <c r="O801" s="29">
        <v>893</v>
      </c>
      <c r="P801" s="30">
        <f t="shared" si="12"/>
        <v>16838</v>
      </c>
      <c r="Q801" s="34" t="s">
        <v>329</v>
      </c>
      <c r="R801" s="20"/>
    </row>
    <row r="802" spans="1:18" ht="12.75">
      <c r="A802" s="26">
        <v>497117670</v>
      </c>
      <c r="B802" s="26">
        <v>497</v>
      </c>
      <c r="C802" s="27" t="s">
        <v>290</v>
      </c>
      <c r="D802" s="26">
        <v>117</v>
      </c>
      <c r="E802" s="27" t="s">
        <v>35</v>
      </c>
      <c r="F802" s="26">
        <v>670</v>
      </c>
      <c r="G802" s="27" t="s">
        <v>37</v>
      </c>
      <c r="H802" s="28">
        <v>5</v>
      </c>
      <c r="I802" s="28">
        <v>0</v>
      </c>
      <c r="J802" s="28">
        <v>0</v>
      </c>
      <c r="K802" s="28">
        <v>6.3975225584856146E-2</v>
      </c>
      <c r="L802" s="29">
        <v>11772</v>
      </c>
      <c r="M802" s="29">
        <v>8970</v>
      </c>
      <c r="N802" s="29">
        <v>0</v>
      </c>
      <c r="O802" s="29">
        <v>893</v>
      </c>
      <c r="P802" s="30">
        <f t="shared" si="12"/>
        <v>20742</v>
      </c>
      <c r="Q802" s="34" t="s">
        <v>329</v>
      </c>
      <c r="R802" s="20"/>
    </row>
    <row r="803" spans="1:18" ht="12.75">
      <c r="A803" s="26">
        <v>497117674</v>
      </c>
      <c r="B803" s="26">
        <v>497</v>
      </c>
      <c r="C803" s="27" t="s">
        <v>290</v>
      </c>
      <c r="D803" s="26">
        <v>117</v>
      </c>
      <c r="E803" s="27" t="s">
        <v>35</v>
      </c>
      <c r="F803" s="26">
        <v>674</v>
      </c>
      <c r="G803" s="27" t="s">
        <v>38</v>
      </c>
      <c r="H803" s="28">
        <v>20.467576791808877</v>
      </c>
      <c r="I803" s="28">
        <v>0</v>
      </c>
      <c r="J803" s="28">
        <v>0</v>
      </c>
      <c r="K803" s="28">
        <v>5.6643268292869156E-2</v>
      </c>
      <c r="L803" s="29">
        <v>8485</v>
      </c>
      <c r="M803" s="29">
        <v>3627</v>
      </c>
      <c r="N803" s="29">
        <v>0</v>
      </c>
      <c r="O803" s="29">
        <v>893</v>
      </c>
      <c r="P803" s="30">
        <f t="shared" si="12"/>
        <v>12112</v>
      </c>
      <c r="Q803" s="34" t="s">
        <v>329</v>
      </c>
      <c r="R803" s="20"/>
    </row>
    <row r="804" spans="1:18" ht="12.75">
      <c r="A804" s="26">
        <v>497117683</v>
      </c>
      <c r="B804" s="26">
        <v>497</v>
      </c>
      <c r="C804" s="27" t="s">
        <v>290</v>
      </c>
      <c r="D804" s="26">
        <v>117</v>
      </c>
      <c r="E804" s="27" t="s">
        <v>35</v>
      </c>
      <c r="F804" s="26">
        <v>683</v>
      </c>
      <c r="G804" s="27" t="s">
        <v>39</v>
      </c>
      <c r="H804" s="28">
        <v>0.9965870307167235</v>
      </c>
      <c r="I804" s="28">
        <v>0</v>
      </c>
      <c r="J804" s="28">
        <v>0</v>
      </c>
      <c r="K804" s="28">
        <v>2.3670657705498161E-2</v>
      </c>
      <c r="L804" s="29">
        <v>9981.7892265193368</v>
      </c>
      <c r="M804" s="29">
        <v>6031</v>
      </c>
      <c r="N804" s="29">
        <v>0</v>
      </c>
      <c r="O804" s="29">
        <v>893</v>
      </c>
      <c r="P804" s="30">
        <f t="shared" si="12"/>
        <v>16012.789226519337</v>
      </c>
      <c r="Q804" s="34" t="s">
        <v>327</v>
      </c>
      <c r="R804" s="20"/>
    </row>
    <row r="805" spans="1:18" ht="12.75">
      <c r="A805" s="26">
        <v>497117717</v>
      </c>
      <c r="B805" s="26">
        <v>497</v>
      </c>
      <c r="C805" s="27" t="s">
        <v>290</v>
      </c>
      <c r="D805" s="26">
        <v>117</v>
      </c>
      <c r="E805" s="27" t="s">
        <v>35</v>
      </c>
      <c r="F805" s="26">
        <v>717</v>
      </c>
      <c r="G805" s="27" t="s">
        <v>40</v>
      </c>
      <c r="H805" s="28">
        <v>0.49829351535836175</v>
      </c>
      <c r="I805" s="28">
        <v>0</v>
      </c>
      <c r="J805" s="28">
        <v>0</v>
      </c>
      <c r="K805" s="28">
        <v>5.0333454878800997E-2</v>
      </c>
      <c r="L805" s="29">
        <v>10437.21302105263</v>
      </c>
      <c r="M805" s="29">
        <v>5631</v>
      </c>
      <c r="N805" s="29">
        <v>0</v>
      </c>
      <c r="O805" s="29">
        <v>893</v>
      </c>
      <c r="P805" s="30">
        <f t="shared" si="12"/>
        <v>16068.21302105263</v>
      </c>
      <c r="Q805" s="34" t="s">
        <v>327</v>
      </c>
      <c r="R805" s="20"/>
    </row>
    <row r="806" spans="1:18" ht="12.75">
      <c r="A806" s="26">
        <v>497117755</v>
      </c>
      <c r="B806" s="26">
        <v>497</v>
      </c>
      <c r="C806" s="27" t="s">
        <v>290</v>
      </c>
      <c r="D806" s="26">
        <v>117</v>
      </c>
      <c r="E806" s="27" t="s">
        <v>35</v>
      </c>
      <c r="F806" s="26">
        <v>755</v>
      </c>
      <c r="G806" s="27" t="s">
        <v>42</v>
      </c>
      <c r="H806" s="28">
        <v>1</v>
      </c>
      <c r="I806" s="28">
        <v>0</v>
      </c>
      <c r="J806" s="28">
        <v>0</v>
      </c>
      <c r="K806" s="28">
        <v>1.7591547688510414E-2</v>
      </c>
      <c r="L806" s="29">
        <v>11270.786874051595</v>
      </c>
      <c r="M806" s="29">
        <v>4323</v>
      </c>
      <c r="N806" s="29">
        <v>0</v>
      </c>
      <c r="O806" s="29">
        <v>893</v>
      </c>
      <c r="P806" s="30">
        <f t="shared" si="12"/>
        <v>15593.786874051595</v>
      </c>
      <c r="Q806" s="34" t="s">
        <v>327</v>
      </c>
      <c r="R806" s="20"/>
    </row>
    <row r="807" spans="1:18" ht="12.75">
      <c r="A807" s="26">
        <v>497117766</v>
      </c>
      <c r="B807" s="26">
        <v>497</v>
      </c>
      <c r="C807" s="27" t="s">
        <v>290</v>
      </c>
      <c r="D807" s="26">
        <v>117</v>
      </c>
      <c r="E807" s="27" t="s">
        <v>35</v>
      </c>
      <c r="F807" s="26">
        <v>766</v>
      </c>
      <c r="G807" s="27" t="s">
        <v>240</v>
      </c>
      <c r="H807" s="28">
        <v>0.9965870307167235</v>
      </c>
      <c r="I807" s="28">
        <v>0</v>
      </c>
      <c r="J807" s="28">
        <v>0</v>
      </c>
      <c r="K807" s="28">
        <v>3.2733822464492434E-3</v>
      </c>
      <c r="L807" s="29">
        <v>10250.502868020301</v>
      </c>
      <c r="M807" s="29">
        <v>3141</v>
      </c>
      <c r="N807" s="29">
        <v>0</v>
      </c>
      <c r="O807" s="29">
        <v>893</v>
      </c>
      <c r="P807" s="30">
        <f t="shared" si="12"/>
        <v>13391.502868020301</v>
      </c>
      <c r="Q807" s="34" t="s">
        <v>327</v>
      </c>
      <c r="R807" s="20"/>
    </row>
    <row r="808" spans="1:18" ht="12.75">
      <c r="A808" s="26">
        <v>498281061</v>
      </c>
      <c r="B808" s="26">
        <v>498</v>
      </c>
      <c r="C808" s="27" t="s">
        <v>296</v>
      </c>
      <c r="D808" s="26">
        <v>281</v>
      </c>
      <c r="E808" s="27" t="s">
        <v>146</v>
      </c>
      <c r="F808" s="26">
        <v>61</v>
      </c>
      <c r="G808" s="27" t="s">
        <v>148</v>
      </c>
      <c r="H808" s="28">
        <v>0.79605263157894735</v>
      </c>
      <c r="I808" s="28">
        <v>0</v>
      </c>
      <c r="J808" s="28">
        <v>0</v>
      </c>
      <c r="K808" s="28">
        <v>2.7245319422031421E-2</v>
      </c>
      <c r="L808" s="29">
        <v>8254</v>
      </c>
      <c r="M808" s="29">
        <v>393</v>
      </c>
      <c r="N808" s="29">
        <v>0</v>
      </c>
      <c r="O808" s="29">
        <v>893</v>
      </c>
      <c r="P808" s="30">
        <f t="shared" si="12"/>
        <v>8647</v>
      </c>
      <c r="Q808" s="34" t="s">
        <v>329</v>
      </c>
      <c r="R808" s="20"/>
    </row>
    <row r="809" spans="1:18" ht="12.75">
      <c r="A809" s="26">
        <v>498281281</v>
      </c>
      <c r="B809" s="26">
        <v>498</v>
      </c>
      <c r="C809" s="27" t="s">
        <v>296</v>
      </c>
      <c r="D809" s="26">
        <v>281</v>
      </c>
      <c r="E809" s="27" t="s">
        <v>146</v>
      </c>
      <c r="F809" s="26">
        <v>281</v>
      </c>
      <c r="G809" s="27" t="s">
        <v>146</v>
      </c>
      <c r="H809" s="28">
        <v>310.13815789473682</v>
      </c>
      <c r="I809" s="28">
        <v>0</v>
      </c>
      <c r="J809" s="28">
        <v>0</v>
      </c>
      <c r="K809" s="28">
        <v>0.10673928911016882</v>
      </c>
      <c r="L809" s="29">
        <v>11338</v>
      </c>
      <c r="M809" s="29">
        <v>0</v>
      </c>
      <c r="N809" s="29">
        <v>0</v>
      </c>
      <c r="O809" s="29">
        <v>893</v>
      </c>
      <c r="P809" s="30">
        <f t="shared" si="12"/>
        <v>11338</v>
      </c>
      <c r="Q809" s="34" t="s">
        <v>329</v>
      </c>
      <c r="R809" s="20"/>
    </row>
    <row r="810" spans="1:18" ht="12.75">
      <c r="A810" s="26">
        <v>499061061</v>
      </c>
      <c r="B810" s="26">
        <v>499</v>
      </c>
      <c r="C810" s="27" t="s">
        <v>297</v>
      </c>
      <c r="D810" s="26">
        <v>61</v>
      </c>
      <c r="E810" s="27" t="s">
        <v>148</v>
      </c>
      <c r="F810" s="26">
        <v>61</v>
      </c>
      <c r="G810" s="27" t="s">
        <v>148</v>
      </c>
      <c r="H810" s="28">
        <v>107.08219178082193</v>
      </c>
      <c r="I810" s="28">
        <v>0</v>
      </c>
      <c r="J810" s="28">
        <v>0</v>
      </c>
      <c r="K810" s="28">
        <v>2.7245319422031421E-2</v>
      </c>
      <c r="L810" s="29">
        <v>10344</v>
      </c>
      <c r="M810" s="29">
        <v>492</v>
      </c>
      <c r="N810" s="29">
        <v>0</v>
      </c>
      <c r="O810" s="29">
        <v>893</v>
      </c>
      <c r="P810" s="30">
        <f t="shared" si="12"/>
        <v>10836</v>
      </c>
      <c r="Q810" s="34" t="s">
        <v>329</v>
      </c>
      <c r="R810" s="20"/>
    </row>
    <row r="811" spans="1:18" ht="12.75">
      <c r="A811" s="26">
        <v>499061137</v>
      </c>
      <c r="B811" s="26">
        <v>499</v>
      </c>
      <c r="C811" s="27" t="s">
        <v>297</v>
      </c>
      <c r="D811" s="26">
        <v>61</v>
      </c>
      <c r="E811" s="27" t="s">
        <v>148</v>
      </c>
      <c r="F811" s="26">
        <v>137</v>
      </c>
      <c r="G811" s="27" t="s">
        <v>196</v>
      </c>
      <c r="H811" s="28">
        <v>1.4965753424657535</v>
      </c>
      <c r="I811" s="28">
        <v>0</v>
      </c>
      <c r="J811" s="28">
        <v>0</v>
      </c>
      <c r="K811" s="28">
        <v>0.13277893899795287</v>
      </c>
      <c r="L811" s="29">
        <v>12400.73709986109</v>
      </c>
      <c r="M811" s="29">
        <v>228</v>
      </c>
      <c r="N811" s="29">
        <v>0</v>
      </c>
      <c r="O811" s="29">
        <v>893</v>
      </c>
      <c r="P811" s="30">
        <f t="shared" si="12"/>
        <v>12628.73709986109</v>
      </c>
      <c r="Q811" s="34" t="s">
        <v>327</v>
      </c>
      <c r="R811" s="20"/>
    </row>
    <row r="812" spans="1:18" ht="12.75">
      <c r="A812" s="26">
        <v>499061161</v>
      </c>
      <c r="B812" s="26">
        <v>499</v>
      </c>
      <c r="C812" s="27" t="s">
        <v>297</v>
      </c>
      <c r="D812" s="26">
        <v>61</v>
      </c>
      <c r="E812" s="27" t="s">
        <v>148</v>
      </c>
      <c r="F812" s="26">
        <v>161</v>
      </c>
      <c r="G812" s="27" t="s">
        <v>151</v>
      </c>
      <c r="H812" s="28">
        <v>14.136986301369863</v>
      </c>
      <c r="I812" s="28">
        <v>0</v>
      </c>
      <c r="J812" s="28">
        <v>0</v>
      </c>
      <c r="K812" s="28">
        <v>9.1881198268489277E-3</v>
      </c>
      <c r="L812" s="29">
        <v>12994</v>
      </c>
      <c r="M812" s="29">
        <v>4888</v>
      </c>
      <c r="N812" s="29">
        <v>0</v>
      </c>
      <c r="O812" s="29">
        <v>893</v>
      </c>
      <c r="P812" s="30">
        <f t="shared" si="12"/>
        <v>17882</v>
      </c>
      <c r="Q812" s="34" t="s">
        <v>329</v>
      </c>
      <c r="R812" s="20"/>
    </row>
    <row r="813" spans="1:18" ht="12.75">
      <c r="A813" s="26">
        <v>499061281</v>
      </c>
      <c r="B813" s="26">
        <v>499</v>
      </c>
      <c r="C813" s="27" t="s">
        <v>297</v>
      </c>
      <c r="D813" s="26">
        <v>61</v>
      </c>
      <c r="E813" s="27" t="s">
        <v>148</v>
      </c>
      <c r="F813" s="26">
        <v>281</v>
      </c>
      <c r="G813" s="27" t="s">
        <v>146</v>
      </c>
      <c r="H813" s="28">
        <v>296.84589041095887</v>
      </c>
      <c r="I813" s="28">
        <v>0</v>
      </c>
      <c r="J813" s="28">
        <v>0</v>
      </c>
      <c r="K813" s="28">
        <v>0.10673928911016882</v>
      </c>
      <c r="L813" s="29">
        <v>10746</v>
      </c>
      <c r="M813" s="29">
        <v>0</v>
      </c>
      <c r="N813" s="29">
        <v>0</v>
      </c>
      <c r="O813" s="29">
        <v>893</v>
      </c>
      <c r="P813" s="30">
        <f t="shared" si="12"/>
        <v>10746</v>
      </c>
      <c r="Q813" s="34" t="s">
        <v>329</v>
      </c>
      <c r="R813" s="20"/>
    </row>
    <row r="814" spans="1:18" ht="12.75">
      <c r="A814" s="26">
        <v>499061332</v>
      </c>
      <c r="B814" s="26">
        <v>499</v>
      </c>
      <c r="C814" s="27" t="s">
        <v>297</v>
      </c>
      <c r="D814" s="26">
        <v>61</v>
      </c>
      <c r="E814" s="27" t="s">
        <v>148</v>
      </c>
      <c r="F814" s="26">
        <v>332</v>
      </c>
      <c r="G814" s="27" t="s">
        <v>199</v>
      </c>
      <c r="H814" s="28">
        <v>33.945205479452056</v>
      </c>
      <c r="I814" s="28">
        <v>0</v>
      </c>
      <c r="J814" s="28">
        <v>0</v>
      </c>
      <c r="K814" s="28">
        <v>1.3737396857106249E-2</v>
      </c>
      <c r="L814" s="29">
        <v>11655</v>
      </c>
      <c r="M814" s="29">
        <v>1146</v>
      </c>
      <c r="N814" s="29">
        <v>0</v>
      </c>
      <c r="O814" s="29">
        <v>893</v>
      </c>
      <c r="P814" s="30">
        <f t="shared" si="12"/>
        <v>12801</v>
      </c>
      <c r="Q814" s="34" t="s">
        <v>329</v>
      </c>
      <c r="R814" s="20"/>
    </row>
    <row r="815" spans="1:18" ht="12.75">
      <c r="A815" s="26">
        <v>3501137061</v>
      </c>
      <c r="B815" s="26">
        <v>3501</v>
      </c>
      <c r="C815" s="27" t="s">
        <v>298</v>
      </c>
      <c r="D815" s="26">
        <v>137</v>
      </c>
      <c r="E815" s="27" t="s">
        <v>196</v>
      </c>
      <c r="F815" s="26">
        <v>61</v>
      </c>
      <c r="G815" s="27" t="s">
        <v>148</v>
      </c>
      <c r="H815" s="28">
        <v>19.827586206896552</v>
      </c>
      <c r="I815" s="28">
        <v>0</v>
      </c>
      <c r="J815" s="28">
        <v>0</v>
      </c>
      <c r="K815" s="28">
        <v>2.7245319422031421E-2</v>
      </c>
      <c r="L815" s="29">
        <v>11582</v>
      </c>
      <c r="M815" s="29">
        <v>551</v>
      </c>
      <c r="N815" s="29">
        <v>0</v>
      </c>
      <c r="O815" s="29">
        <v>893</v>
      </c>
      <c r="P815" s="30">
        <f t="shared" si="12"/>
        <v>12133</v>
      </c>
      <c r="Q815" s="34" t="s">
        <v>329</v>
      </c>
      <c r="R815" s="20"/>
    </row>
    <row r="816" spans="1:18" ht="12.75">
      <c r="A816" s="26">
        <v>3501137086</v>
      </c>
      <c r="B816" s="26">
        <v>3501</v>
      </c>
      <c r="C816" s="27" t="s">
        <v>298</v>
      </c>
      <c r="D816" s="26">
        <v>137</v>
      </c>
      <c r="E816" s="27" t="s">
        <v>196</v>
      </c>
      <c r="F816" s="26">
        <v>86</v>
      </c>
      <c r="G816" s="27" t="s">
        <v>185</v>
      </c>
      <c r="H816" s="28">
        <v>1</v>
      </c>
      <c r="I816" s="28">
        <v>0</v>
      </c>
      <c r="J816" s="28">
        <v>0</v>
      </c>
      <c r="K816" s="28">
        <v>4.9053199432531655E-2</v>
      </c>
      <c r="L816" s="29">
        <v>9585</v>
      </c>
      <c r="M816" s="29">
        <v>1373</v>
      </c>
      <c r="N816" s="29">
        <v>0</v>
      </c>
      <c r="O816" s="29">
        <v>893</v>
      </c>
      <c r="P816" s="30">
        <f t="shared" si="12"/>
        <v>10958</v>
      </c>
      <c r="Q816" s="34" t="s">
        <v>329</v>
      </c>
      <c r="R816" s="20"/>
    </row>
    <row r="817" spans="1:18" ht="12.75">
      <c r="A817" s="26">
        <v>3501137127</v>
      </c>
      <c r="B817" s="26">
        <v>3501</v>
      </c>
      <c r="C817" s="27" t="s">
        <v>298</v>
      </c>
      <c r="D817" s="26">
        <v>137</v>
      </c>
      <c r="E817" s="27" t="s">
        <v>196</v>
      </c>
      <c r="F817" s="26">
        <v>127</v>
      </c>
      <c r="G817" s="27" t="s">
        <v>187</v>
      </c>
      <c r="H817" s="28">
        <v>1</v>
      </c>
      <c r="I817" s="28">
        <v>0</v>
      </c>
      <c r="J817" s="28">
        <v>0</v>
      </c>
      <c r="K817" s="28">
        <v>2.2249224086992543E-2</v>
      </c>
      <c r="L817" s="29">
        <v>9585</v>
      </c>
      <c r="M817" s="29">
        <v>4615</v>
      </c>
      <c r="N817" s="29">
        <v>0</v>
      </c>
      <c r="O817" s="29">
        <v>893</v>
      </c>
      <c r="P817" s="30">
        <f t="shared" si="12"/>
        <v>14200</v>
      </c>
      <c r="Q817" s="34" t="s">
        <v>329</v>
      </c>
      <c r="R817" s="20"/>
    </row>
    <row r="818" spans="1:18" ht="12.75">
      <c r="A818" s="26">
        <v>3501137137</v>
      </c>
      <c r="B818" s="26">
        <v>3501</v>
      </c>
      <c r="C818" s="27" t="s">
        <v>298</v>
      </c>
      <c r="D818" s="26">
        <v>137</v>
      </c>
      <c r="E818" s="27" t="s">
        <v>196</v>
      </c>
      <c r="F818" s="26">
        <v>137</v>
      </c>
      <c r="G818" s="27" t="s">
        <v>196</v>
      </c>
      <c r="H818" s="28">
        <v>241.09310344827585</v>
      </c>
      <c r="I818" s="28">
        <v>0</v>
      </c>
      <c r="J818" s="28">
        <v>240.09310344827585</v>
      </c>
      <c r="K818" s="28">
        <v>0.13277893899795287</v>
      </c>
      <c r="L818" s="29">
        <v>12519</v>
      </c>
      <c r="M818" s="29">
        <v>230</v>
      </c>
      <c r="N818" s="29">
        <v>1453.8698742795029</v>
      </c>
      <c r="O818" s="29">
        <v>893</v>
      </c>
      <c r="P818" s="30">
        <f t="shared" si="12"/>
        <v>14202.869874279502</v>
      </c>
      <c r="Q818" s="34" t="s">
        <v>329</v>
      </c>
      <c r="R818" s="20"/>
    </row>
    <row r="819" spans="1:18" ht="12.75">
      <c r="A819" s="26">
        <v>3501137210</v>
      </c>
      <c r="B819" s="26">
        <v>3501</v>
      </c>
      <c r="C819" s="27" t="s">
        <v>298</v>
      </c>
      <c r="D819" s="26">
        <v>137</v>
      </c>
      <c r="E819" s="27" t="s">
        <v>196</v>
      </c>
      <c r="F819" s="26">
        <v>210</v>
      </c>
      <c r="G819" s="27" t="s">
        <v>188</v>
      </c>
      <c r="H819" s="28">
        <v>4</v>
      </c>
      <c r="I819" s="28">
        <v>0</v>
      </c>
      <c r="J819" s="28">
        <v>0</v>
      </c>
      <c r="K819" s="28">
        <v>5.8358728063176317E-2</v>
      </c>
      <c r="L819" s="29">
        <v>10937</v>
      </c>
      <c r="M819" s="29">
        <v>3512</v>
      </c>
      <c r="N819" s="29">
        <v>0</v>
      </c>
      <c r="O819" s="29">
        <v>893</v>
      </c>
      <c r="P819" s="30">
        <f t="shared" si="12"/>
        <v>14449</v>
      </c>
      <c r="Q819" s="34" t="s">
        <v>329</v>
      </c>
      <c r="R819" s="20"/>
    </row>
    <row r="820" spans="1:18" ht="12.75">
      <c r="A820" s="26">
        <v>3501137278</v>
      </c>
      <c r="B820" s="26">
        <v>3501</v>
      </c>
      <c r="C820" s="27" t="s">
        <v>298</v>
      </c>
      <c r="D820" s="26">
        <v>137</v>
      </c>
      <c r="E820" s="27" t="s">
        <v>196</v>
      </c>
      <c r="F820" s="26">
        <v>278</v>
      </c>
      <c r="G820" s="27" t="s">
        <v>190</v>
      </c>
      <c r="H820" s="28">
        <v>1</v>
      </c>
      <c r="I820" s="28">
        <v>0</v>
      </c>
      <c r="J820" s="28">
        <v>0</v>
      </c>
      <c r="K820" s="28">
        <v>4.3349488169131971E-2</v>
      </c>
      <c r="L820" s="29">
        <v>9585</v>
      </c>
      <c r="M820" s="29">
        <v>3089</v>
      </c>
      <c r="N820" s="29">
        <v>0</v>
      </c>
      <c r="O820" s="29">
        <v>893</v>
      </c>
      <c r="P820" s="30">
        <f t="shared" si="12"/>
        <v>12674</v>
      </c>
      <c r="Q820" s="34" t="s">
        <v>329</v>
      </c>
      <c r="R820" s="20"/>
    </row>
    <row r="821" spans="1:18" ht="12.75">
      <c r="A821" s="26">
        <v>3501137281</v>
      </c>
      <c r="B821" s="26">
        <v>3501</v>
      </c>
      <c r="C821" s="27" t="s">
        <v>298</v>
      </c>
      <c r="D821" s="26">
        <v>137</v>
      </c>
      <c r="E821" s="27" t="s">
        <v>196</v>
      </c>
      <c r="F821" s="26">
        <v>281</v>
      </c>
      <c r="G821" s="27" t="s">
        <v>146</v>
      </c>
      <c r="H821" s="28">
        <v>60.744827586206895</v>
      </c>
      <c r="I821" s="28">
        <v>0</v>
      </c>
      <c r="J821" s="28">
        <v>0</v>
      </c>
      <c r="K821" s="28">
        <v>0.10673928911016882</v>
      </c>
      <c r="L821" s="29">
        <v>12736</v>
      </c>
      <c r="M821" s="29">
        <v>0</v>
      </c>
      <c r="N821" s="29">
        <v>0</v>
      </c>
      <c r="O821" s="29">
        <v>893</v>
      </c>
      <c r="P821" s="30">
        <f t="shared" si="12"/>
        <v>12736</v>
      </c>
      <c r="Q821" s="34" t="s">
        <v>329</v>
      </c>
      <c r="R821" s="20"/>
    </row>
    <row r="822" spans="1:18" ht="12.75">
      <c r="A822" s="26">
        <v>3501137325</v>
      </c>
      <c r="B822" s="26">
        <v>3501</v>
      </c>
      <c r="C822" s="27" t="s">
        <v>298</v>
      </c>
      <c r="D822" s="26">
        <v>137</v>
      </c>
      <c r="E822" s="27" t="s">
        <v>196</v>
      </c>
      <c r="F822" s="26">
        <v>325</v>
      </c>
      <c r="G822" s="27" t="s">
        <v>198</v>
      </c>
      <c r="H822" s="28">
        <v>2</v>
      </c>
      <c r="I822" s="28">
        <v>0</v>
      </c>
      <c r="J822" s="28">
        <v>0</v>
      </c>
      <c r="K822" s="28">
        <v>2.4651611657778099E-3</v>
      </c>
      <c r="L822" s="29">
        <v>13720</v>
      </c>
      <c r="M822" s="29">
        <v>1996</v>
      </c>
      <c r="N822" s="29">
        <v>0</v>
      </c>
      <c r="O822" s="29">
        <v>893</v>
      </c>
      <c r="P822" s="30">
        <f t="shared" si="12"/>
        <v>15716</v>
      </c>
      <c r="Q822" s="34" t="s">
        <v>329</v>
      </c>
      <c r="R822" s="20"/>
    </row>
    <row r="823" spans="1:18" ht="12.75">
      <c r="A823" s="26">
        <v>3501137332</v>
      </c>
      <c r="B823" s="26">
        <v>3501</v>
      </c>
      <c r="C823" s="27" t="s">
        <v>298</v>
      </c>
      <c r="D823" s="26">
        <v>137</v>
      </c>
      <c r="E823" s="27" t="s">
        <v>196</v>
      </c>
      <c r="F823" s="26">
        <v>332</v>
      </c>
      <c r="G823" s="27" t="s">
        <v>199</v>
      </c>
      <c r="H823" s="28">
        <v>2.6793103448275861</v>
      </c>
      <c r="I823" s="28">
        <v>0</v>
      </c>
      <c r="J823" s="28">
        <v>0</v>
      </c>
      <c r="K823" s="28">
        <v>1.3737396857106249E-2</v>
      </c>
      <c r="L823" s="29">
        <v>9585</v>
      </c>
      <c r="M823" s="29">
        <v>942</v>
      </c>
      <c r="N823" s="29">
        <v>0</v>
      </c>
      <c r="O823" s="29">
        <v>893</v>
      </c>
      <c r="P823" s="30">
        <f t="shared" si="12"/>
        <v>10527</v>
      </c>
      <c r="Q823" s="34" t="s">
        <v>329</v>
      </c>
      <c r="R823" s="20"/>
    </row>
    <row r="824" spans="1:18" ht="12.75">
      <c r="A824" s="26">
        <v>3501137672</v>
      </c>
      <c r="B824" s="26">
        <v>3501</v>
      </c>
      <c r="C824" s="27" t="s">
        <v>298</v>
      </c>
      <c r="D824" s="26">
        <v>137</v>
      </c>
      <c r="E824" s="27" t="s">
        <v>196</v>
      </c>
      <c r="F824" s="26">
        <v>672</v>
      </c>
      <c r="G824" s="27" t="s">
        <v>53</v>
      </c>
      <c r="H824" s="28">
        <v>0.53793103448275859</v>
      </c>
      <c r="I824" s="28">
        <v>0</v>
      </c>
      <c r="J824" s="28">
        <v>0</v>
      </c>
      <c r="K824" s="28">
        <v>5.2987740518977587E-3</v>
      </c>
      <c r="L824" s="29">
        <v>10247.504568868981</v>
      </c>
      <c r="M824" s="29">
        <v>3740</v>
      </c>
      <c r="N824" s="29">
        <v>0</v>
      </c>
      <c r="O824" s="29">
        <v>893</v>
      </c>
      <c r="P824" s="30">
        <f t="shared" si="12"/>
        <v>13987.504568868981</v>
      </c>
      <c r="Q824" s="34" t="s">
        <v>327</v>
      </c>
      <c r="R824" s="20"/>
    </row>
    <row r="825" spans="1:18" ht="12.75">
      <c r="A825" s="26">
        <v>3502281061</v>
      </c>
      <c r="B825" s="26">
        <v>3502</v>
      </c>
      <c r="C825" s="27" t="s">
        <v>299</v>
      </c>
      <c r="D825" s="26">
        <v>281</v>
      </c>
      <c r="E825" s="27" t="s">
        <v>146</v>
      </c>
      <c r="F825" s="26">
        <v>61</v>
      </c>
      <c r="G825" s="27" t="s">
        <v>148</v>
      </c>
      <c r="H825" s="28">
        <v>1</v>
      </c>
      <c r="I825" s="28">
        <v>0</v>
      </c>
      <c r="J825" s="28">
        <v>0</v>
      </c>
      <c r="K825" s="28">
        <v>2.7245319422031421E-2</v>
      </c>
      <c r="L825" s="29">
        <v>11597.038367426201</v>
      </c>
      <c r="M825" s="29">
        <v>551</v>
      </c>
      <c r="N825" s="29">
        <v>0</v>
      </c>
      <c r="O825" s="29">
        <v>893</v>
      </c>
      <c r="P825" s="30">
        <f t="shared" si="12"/>
        <v>12148.038367426201</v>
      </c>
      <c r="Q825" s="34" t="s">
        <v>327</v>
      </c>
      <c r="R825" s="20"/>
    </row>
    <row r="826" spans="1:18" ht="12.75">
      <c r="A826" s="26">
        <v>3502281137</v>
      </c>
      <c r="B826" s="26">
        <v>3502</v>
      </c>
      <c r="C826" s="27" t="s">
        <v>299</v>
      </c>
      <c r="D826" s="26">
        <v>281</v>
      </c>
      <c r="E826" s="27" t="s">
        <v>146</v>
      </c>
      <c r="F826" s="26">
        <v>137</v>
      </c>
      <c r="G826" s="27" t="s">
        <v>196</v>
      </c>
      <c r="H826" s="28">
        <v>1</v>
      </c>
      <c r="I826" s="28">
        <v>0</v>
      </c>
      <c r="J826" s="28">
        <v>0</v>
      </c>
      <c r="K826" s="28">
        <v>0.13277893899795287</v>
      </c>
      <c r="L826" s="29">
        <v>13188</v>
      </c>
      <c r="M826" s="29">
        <v>243</v>
      </c>
      <c r="N826" s="29">
        <v>0</v>
      </c>
      <c r="O826" s="29">
        <v>893</v>
      </c>
      <c r="P826" s="30">
        <f t="shared" si="12"/>
        <v>13431</v>
      </c>
      <c r="Q826" s="34" t="s">
        <v>329</v>
      </c>
      <c r="R826" s="20"/>
    </row>
    <row r="827" spans="1:18" ht="12.75">
      <c r="A827" s="26">
        <v>3502281281</v>
      </c>
      <c r="B827" s="26">
        <v>3502</v>
      </c>
      <c r="C827" s="27" t="s">
        <v>299</v>
      </c>
      <c r="D827" s="26">
        <v>281</v>
      </c>
      <c r="E827" s="27" t="s">
        <v>146</v>
      </c>
      <c r="F827" s="26">
        <v>281</v>
      </c>
      <c r="G827" s="27" t="s">
        <v>146</v>
      </c>
      <c r="H827" s="28">
        <v>384.41237113402059</v>
      </c>
      <c r="I827" s="28">
        <v>0</v>
      </c>
      <c r="J827" s="28">
        <v>0</v>
      </c>
      <c r="K827" s="28">
        <v>0.10673928911016882</v>
      </c>
      <c r="L827" s="29">
        <v>11431</v>
      </c>
      <c r="M827" s="29">
        <v>0</v>
      </c>
      <c r="N827" s="29">
        <v>0</v>
      </c>
      <c r="O827" s="29">
        <v>893</v>
      </c>
      <c r="P827" s="30">
        <f t="shared" si="12"/>
        <v>11431</v>
      </c>
      <c r="Q827" s="34" t="s">
        <v>329</v>
      </c>
      <c r="R827" s="20"/>
    </row>
    <row r="828" spans="1:18" ht="12.75">
      <c r="A828" s="26">
        <v>3503160031</v>
      </c>
      <c r="B828" s="26">
        <v>3503</v>
      </c>
      <c r="C828" s="27" t="s">
        <v>374</v>
      </c>
      <c r="D828" s="26">
        <v>160</v>
      </c>
      <c r="E828" s="27" t="s">
        <v>134</v>
      </c>
      <c r="F828" s="26">
        <v>31</v>
      </c>
      <c r="G828" s="27" t="s">
        <v>76</v>
      </c>
      <c r="H828" s="28">
        <v>8</v>
      </c>
      <c r="I828" s="28">
        <v>0</v>
      </c>
      <c r="J828" s="28">
        <v>0</v>
      </c>
      <c r="K828" s="28">
        <v>3.058450037044002E-2</v>
      </c>
      <c r="L828" s="29">
        <v>11006</v>
      </c>
      <c r="M828" s="29">
        <v>4517</v>
      </c>
      <c r="N828" s="29">
        <v>0</v>
      </c>
      <c r="O828" s="29">
        <v>893</v>
      </c>
      <c r="P828" s="30">
        <f t="shared" si="12"/>
        <v>15523</v>
      </c>
      <c r="Q828" s="34" t="s">
        <v>329</v>
      </c>
      <c r="R828" s="20"/>
    </row>
    <row r="829" spans="1:18" ht="12.75">
      <c r="A829" s="26">
        <v>3503160044</v>
      </c>
      <c r="B829" s="26">
        <v>3503</v>
      </c>
      <c r="C829" s="27" t="s">
        <v>374</v>
      </c>
      <c r="D829" s="26">
        <v>160</v>
      </c>
      <c r="E829" s="27" t="s">
        <v>134</v>
      </c>
      <c r="F829" s="26">
        <v>44</v>
      </c>
      <c r="G829" s="27" t="s">
        <v>12</v>
      </c>
      <c r="H829" s="28">
        <v>1</v>
      </c>
      <c r="I829" s="28">
        <v>0</v>
      </c>
      <c r="J829" s="28">
        <v>0</v>
      </c>
      <c r="K829" s="28">
        <v>3.508299626124857E-2</v>
      </c>
      <c r="L829" s="29">
        <v>11482.020734977934</v>
      </c>
      <c r="M829" s="29">
        <v>756</v>
      </c>
      <c r="N829" s="29">
        <v>0</v>
      </c>
      <c r="O829" s="29">
        <v>893</v>
      </c>
      <c r="P829" s="30">
        <f t="shared" si="12"/>
        <v>12238.020734977934</v>
      </c>
      <c r="Q829" s="34" t="s">
        <v>327</v>
      </c>
      <c r="R829" s="20"/>
    </row>
    <row r="830" spans="1:18" ht="12.75">
      <c r="A830" s="26">
        <v>3503160048</v>
      </c>
      <c r="B830" s="26">
        <v>3503</v>
      </c>
      <c r="C830" s="27" t="s">
        <v>374</v>
      </c>
      <c r="D830" s="26">
        <v>160</v>
      </c>
      <c r="E830" s="27" t="s">
        <v>134</v>
      </c>
      <c r="F830" s="26">
        <v>48</v>
      </c>
      <c r="G830" s="27" t="s">
        <v>217</v>
      </c>
      <c r="H830" s="28">
        <v>1</v>
      </c>
      <c r="I830" s="28">
        <v>0</v>
      </c>
      <c r="J830" s="28">
        <v>0</v>
      </c>
      <c r="K830" s="28">
        <v>1.0097983491179916E-3</v>
      </c>
      <c r="L830" s="29">
        <v>8211</v>
      </c>
      <c r="M830" s="29">
        <v>6468</v>
      </c>
      <c r="N830" s="29">
        <v>0</v>
      </c>
      <c r="O830" s="29">
        <v>893</v>
      </c>
      <c r="P830" s="30">
        <f t="shared" si="12"/>
        <v>14679</v>
      </c>
      <c r="Q830" s="34" t="s">
        <v>329</v>
      </c>
      <c r="R830" s="20"/>
    </row>
    <row r="831" spans="1:18" ht="12.75">
      <c r="A831" s="26">
        <v>3503160056</v>
      </c>
      <c r="B831" s="26">
        <v>3503</v>
      </c>
      <c r="C831" s="27" t="s">
        <v>374</v>
      </c>
      <c r="D831" s="26">
        <v>160</v>
      </c>
      <c r="E831" s="27" t="s">
        <v>134</v>
      </c>
      <c r="F831" s="26">
        <v>56</v>
      </c>
      <c r="G831" s="27" t="s">
        <v>133</v>
      </c>
      <c r="H831" s="28">
        <v>1.6949152542372881</v>
      </c>
      <c r="I831" s="28">
        <v>0</v>
      </c>
      <c r="J831" s="28">
        <v>0</v>
      </c>
      <c r="K831" s="28">
        <v>2.0366472228406148E-2</v>
      </c>
      <c r="L831" s="29">
        <v>8233</v>
      </c>
      <c r="M831" s="29">
        <v>2879</v>
      </c>
      <c r="N831" s="29">
        <v>0</v>
      </c>
      <c r="O831" s="29">
        <v>893</v>
      </c>
      <c r="P831" s="30">
        <f t="shared" si="12"/>
        <v>11112</v>
      </c>
      <c r="Q831" s="34" t="s">
        <v>329</v>
      </c>
      <c r="R831" s="20"/>
    </row>
    <row r="832" spans="1:18" ht="12.75">
      <c r="A832" s="26">
        <v>3503160079</v>
      </c>
      <c r="B832" s="26">
        <v>3503</v>
      </c>
      <c r="C832" s="27" t="s">
        <v>374</v>
      </c>
      <c r="D832" s="26">
        <v>160</v>
      </c>
      <c r="E832" s="27" t="s">
        <v>134</v>
      </c>
      <c r="F832" s="26">
        <v>79</v>
      </c>
      <c r="G832" s="27" t="s">
        <v>86</v>
      </c>
      <c r="H832" s="28">
        <v>38.34576271186441</v>
      </c>
      <c r="I832" s="28">
        <v>0</v>
      </c>
      <c r="J832" s="28">
        <v>0</v>
      </c>
      <c r="K832" s="28">
        <v>5.2377769695073087E-2</v>
      </c>
      <c r="L832" s="29">
        <v>8705</v>
      </c>
      <c r="M832" s="29">
        <v>559</v>
      </c>
      <c r="N832" s="29">
        <v>0</v>
      </c>
      <c r="O832" s="29">
        <v>893</v>
      </c>
      <c r="P832" s="30">
        <f t="shared" si="12"/>
        <v>9264</v>
      </c>
      <c r="Q832" s="34" t="s">
        <v>329</v>
      </c>
      <c r="R832" s="20"/>
    </row>
    <row r="833" spans="1:18" ht="12.75">
      <c r="A833" s="26">
        <v>3503160128</v>
      </c>
      <c r="B833" s="26">
        <v>3503</v>
      </c>
      <c r="C833" s="27" t="s">
        <v>374</v>
      </c>
      <c r="D833" s="26">
        <v>160</v>
      </c>
      <c r="E833" s="27" t="s">
        <v>134</v>
      </c>
      <c r="F833" s="26">
        <v>128</v>
      </c>
      <c r="G833" s="27" t="s">
        <v>122</v>
      </c>
      <c r="H833" s="28">
        <v>0.55932203389830504</v>
      </c>
      <c r="I833" s="28">
        <v>0</v>
      </c>
      <c r="J833" s="28">
        <v>0</v>
      </c>
      <c r="K833" s="28">
        <v>3.277662878186572E-2</v>
      </c>
      <c r="L833" s="29">
        <v>10708.356587804878</v>
      </c>
      <c r="M833" s="29">
        <v>460</v>
      </c>
      <c r="N833" s="29">
        <v>0</v>
      </c>
      <c r="O833" s="29">
        <v>893</v>
      </c>
      <c r="P833" s="30">
        <f t="shared" si="12"/>
        <v>11168.356587804878</v>
      </c>
      <c r="Q833" s="34" t="s">
        <v>327</v>
      </c>
      <c r="R833" s="20"/>
    </row>
    <row r="834" spans="1:18" ht="12.75">
      <c r="A834" s="26">
        <v>3503160149</v>
      </c>
      <c r="B834" s="26">
        <v>3503</v>
      </c>
      <c r="C834" s="27" t="s">
        <v>374</v>
      </c>
      <c r="D834" s="26">
        <v>160</v>
      </c>
      <c r="E834" s="27" t="s">
        <v>134</v>
      </c>
      <c r="F834" s="26">
        <v>149</v>
      </c>
      <c r="G834" s="27" t="s">
        <v>77</v>
      </c>
      <c r="H834" s="28">
        <v>1</v>
      </c>
      <c r="I834" s="28">
        <v>0</v>
      </c>
      <c r="J834" s="28">
        <v>0</v>
      </c>
      <c r="K834" s="28">
        <v>0.100663867998236</v>
      </c>
      <c r="L834" s="29">
        <v>12313.63213812301</v>
      </c>
      <c r="M834" s="29">
        <v>71</v>
      </c>
      <c r="N834" s="29">
        <v>0</v>
      </c>
      <c r="O834" s="29">
        <v>893</v>
      </c>
      <c r="P834" s="30">
        <f t="shared" si="12"/>
        <v>12384.63213812301</v>
      </c>
      <c r="Q834" s="34" t="s">
        <v>327</v>
      </c>
      <c r="R834" s="20"/>
    </row>
    <row r="835" spans="1:18" ht="12.75">
      <c r="A835" s="26">
        <v>3503160160</v>
      </c>
      <c r="B835" s="26">
        <v>3503</v>
      </c>
      <c r="C835" s="27" t="s">
        <v>374</v>
      </c>
      <c r="D835" s="26">
        <v>160</v>
      </c>
      <c r="E835" s="27" t="s">
        <v>134</v>
      </c>
      <c r="F835" s="26">
        <v>160</v>
      </c>
      <c r="G835" s="27" t="s">
        <v>134</v>
      </c>
      <c r="H835" s="28">
        <v>579.75084745762717</v>
      </c>
      <c r="I835" s="28">
        <v>0</v>
      </c>
      <c r="J835" s="28">
        <v>0</v>
      </c>
      <c r="K835" s="28">
        <v>9.6515544138842724E-2</v>
      </c>
      <c r="L835" s="29">
        <v>10550</v>
      </c>
      <c r="M835" s="29">
        <v>425</v>
      </c>
      <c r="N835" s="29">
        <v>0</v>
      </c>
      <c r="O835" s="29">
        <v>893</v>
      </c>
      <c r="P835" s="30">
        <f t="shared" si="12"/>
        <v>10975</v>
      </c>
      <c r="Q835" s="34" t="s">
        <v>329</v>
      </c>
      <c r="R835" s="20"/>
    </row>
    <row r="836" spans="1:18" ht="12.75">
      <c r="A836" s="26">
        <v>3503160274</v>
      </c>
      <c r="B836" s="26">
        <v>3503</v>
      </c>
      <c r="C836" s="27" t="s">
        <v>374</v>
      </c>
      <c r="D836" s="26">
        <v>160</v>
      </c>
      <c r="E836" s="27" t="s">
        <v>134</v>
      </c>
      <c r="F836" s="26">
        <v>274</v>
      </c>
      <c r="G836" s="27" t="s">
        <v>60</v>
      </c>
      <c r="H836" s="28">
        <v>0.74237288135593216</v>
      </c>
      <c r="I836" s="28">
        <v>0</v>
      </c>
      <c r="J836" s="28">
        <v>0</v>
      </c>
      <c r="K836" s="28">
        <v>8.3406488290508909E-2</v>
      </c>
      <c r="L836" s="29">
        <v>11651.945614866594</v>
      </c>
      <c r="M836" s="29">
        <v>5358</v>
      </c>
      <c r="N836" s="29">
        <v>0</v>
      </c>
      <c r="O836" s="29">
        <v>893</v>
      </c>
      <c r="P836" s="30">
        <f t="shared" si="12"/>
        <v>17009.945614866592</v>
      </c>
      <c r="Q836" s="34" t="s">
        <v>327</v>
      </c>
      <c r="R836" s="20"/>
    </row>
    <row r="837" spans="1:18" ht="12.75">
      <c r="A837" s="26">
        <v>3503160295</v>
      </c>
      <c r="B837" s="26">
        <v>3503</v>
      </c>
      <c r="C837" s="27" t="s">
        <v>374</v>
      </c>
      <c r="D837" s="26">
        <v>160</v>
      </c>
      <c r="E837" s="27" t="s">
        <v>134</v>
      </c>
      <c r="F837" s="26">
        <v>295</v>
      </c>
      <c r="G837" s="27" t="s">
        <v>135</v>
      </c>
      <c r="H837" s="28">
        <v>4.4372881355932208</v>
      </c>
      <c r="I837" s="28">
        <v>0</v>
      </c>
      <c r="J837" s="28">
        <v>0</v>
      </c>
      <c r="K837" s="28">
        <v>2.2105795566318018E-2</v>
      </c>
      <c r="L837" s="29">
        <v>8254</v>
      </c>
      <c r="M837" s="29">
        <v>3857</v>
      </c>
      <c r="N837" s="29">
        <v>0</v>
      </c>
      <c r="O837" s="29">
        <v>893</v>
      </c>
      <c r="P837" s="30">
        <f t="shared" si="12"/>
        <v>12111</v>
      </c>
      <c r="Q837" s="34" t="s">
        <v>329</v>
      </c>
      <c r="R837" s="20"/>
    </row>
    <row r="838" spans="1:18" ht="12.75">
      <c r="A838" s="26">
        <v>3503160301</v>
      </c>
      <c r="B838" s="26">
        <v>3503</v>
      </c>
      <c r="C838" s="27" t="s">
        <v>374</v>
      </c>
      <c r="D838" s="26">
        <v>160</v>
      </c>
      <c r="E838" s="27" t="s">
        <v>134</v>
      </c>
      <c r="F838" s="26">
        <v>301</v>
      </c>
      <c r="G838" s="27" t="s">
        <v>132</v>
      </c>
      <c r="H838" s="28">
        <v>1</v>
      </c>
      <c r="I838" s="28">
        <v>0</v>
      </c>
      <c r="J838" s="28">
        <v>0</v>
      </c>
      <c r="K838" s="28">
        <v>5.2872352709173578E-2</v>
      </c>
      <c r="L838" s="29">
        <v>12389</v>
      </c>
      <c r="M838" s="29">
        <v>4325</v>
      </c>
      <c r="N838" s="29">
        <v>0</v>
      </c>
      <c r="O838" s="29">
        <v>893</v>
      </c>
      <c r="P838" s="30">
        <f t="shared" si="12"/>
        <v>16714</v>
      </c>
      <c r="Q838" s="34" t="s">
        <v>329</v>
      </c>
      <c r="R838" s="20"/>
    </row>
    <row r="839" spans="1:18" ht="12.75">
      <c r="A839" s="26">
        <v>3503160673</v>
      </c>
      <c r="B839" s="26">
        <v>3503</v>
      </c>
      <c r="C839" s="27" t="s">
        <v>374</v>
      </c>
      <c r="D839" s="26">
        <v>160</v>
      </c>
      <c r="E839" s="27" t="s">
        <v>134</v>
      </c>
      <c r="F839" s="26">
        <v>673</v>
      </c>
      <c r="G839" s="27" t="s">
        <v>137</v>
      </c>
      <c r="H839" s="28">
        <v>0.42372881355932202</v>
      </c>
      <c r="I839" s="28">
        <v>0</v>
      </c>
      <c r="J839" s="28">
        <v>0</v>
      </c>
      <c r="K839" s="28">
        <v>1.7669205442609883E-2</v>
      </c>
      <c r="L839" s="29">
        <v>9205.3556302520992</v>
      </c>
      <c r="M839" s="29">
        <v>4351</v>
      </c>
      <c r="N839" s="29">
        <v>0</v>
      </c>
      <c r="O839" s="29">
        <v>893</v>
      </c>
      <c r="P839" s="30">
        <f t="shared" si="12"/>
        <v>13556.355630252099</v>
      </c>
      <c r="Q839" s="34" t="s">
        <v>327</v>
      </c>
      <c r="R839" s="20"/>
    </row>
    <row r="840" spans="1:18" ht="12.75">
      <c r="A840" s="26">
        <v>3503160735</v>
      </c>
      <c r="B840" s="26">
        <v>3503</v>
      </c>
      <c r="C840" s="27" t="s">
        <v>374</v>
      </c>
      <c r="D840" s="26">
        <v>160</v>
      </c>
      <c r="E840" s="27" t="s">
        <v>134</v>
      </c>
      <c r="F840" s="26">
        <v>735</v>
      </c>
      <c r="G840" s="27" t="s">
        <v>119</v>
      </c>
      <c r="H840" s="28">
        <v>2.4237288135593218</v>
      </c>
      <c r="I840" s="28">
        <v>0</v>
      </c>
      <c r="J840" s="28">
        <v>0</v>
      </c>
      <c r="K840" s="28">
        <v>2.2167229675611758E-2</v>
      </c>
      <c r="L840" s="29">
        <v>12389</v>
      </c>
      <c r="M840" s="29">
        <v>4363</v>
      </c>
      <c r="N840" s="29">
        <v>0</v>
      </c>
      <c r="O840" s="29">
        <v>893</v>
      </c>
      <c r="P840" s="30">
        <f t="shared" si="12"/>
        <v>16752</v>
      </c>
      <c r="Q840" s="34" t="s">
        <v>329</v>
      </c>
      <c r="R840" s="20"/>
    </row>
    <row r="841" spans="1:18" ht="12.75">
      <c r="A841" s="26">
        <v>3504035016</v>
      </c>
      <c r="B841" s="26">
        <v>3504</v>
      </c>
      <c r="C841" s="27" t="s">
        <v>301</v>
      </c>
      <c r="D841" s="26">
        <v>35</v>
      </c>
      <c r="E841" s="27" t="s">
        <v>11</v>
      </c>
      <c r="F841" s="26">
        <v>16</v>
      </c>
      <c r="G841" s="27" t="s">
        <v>162</v>
      </c>
      <c r="H841" s="28">
        <v>1</v>
      </c>
      <c r="I841" s="28">
        <v>0</v>
      </c>
      <c r="J841" s="28">
        <v>0</v>
      </c>
      <c r="K841" s="28">
        <v>4.1149798490991304E-2</v>
      </c>
      <c r="L841" s="29">
        <v>10207</v>
      </c>
      <c r="M841" s="29">
        <v>393</v>
      </c>
      <c r="N841" s="29">
        <v>0</v>
      </c>
      <c r="O841" s="29">
        <v>893</v>
      </c>
      <c r="P841" s="30">
        <f t="shared" si="12"/>
        <v>10600</v>
      </c>
      <c r="Q841" s="34" t="s">
        <v>329</v>
      </c>
      <c r="R841" s="20"/>
    </row>
    <row r="842" spans="1:18" ht="12.75">
      <c r="A842" s="26">
        <v>3504035035</v>
      </c>
      <c r="B842" s="26">
        <v>3504</v>
      </c>
      <c r="C842" s="27" t="s">
        <v>301</v>
      </c>
      <c r="D842" s="26">
        <v>35</v>
      </c>
      <c r="E842" s="27" t="s">
        <v>11</v>
      </c>
      <c r="F842" s="26">
        <v>35</v>
      </c>
      <c r="G842" s="27" t="s">
        <v>11</v>
      </c>
      <c r="H842" s="28">
        <v>266.21262458471756</v>
      </c>
      <c r="I842" s="28">
        <v>0</v>
      </c>
      <c r="J842" s="28">
        <v>177.4518272425249</v>
      </c>
      <c r="K842" s="28">
        <v>0.1368268691122993</v>
      </c>
      <c r="L842" s="29">
        <v>13052</v>
      </c>
      <c r="M842" s="29">
        <v>3857</v>
      </c>
      <c r="N842" s="29">
        <v>358.53295894171976</v>
      </c>
      <c r="O842" s="29">
        <v>893</v>
      </c>
      <c r="P842" s="30">
        <f t="shared" si="12"/>
        <v>17267.53295894172</v>
      </c>
      <c r="Q842" s="34" t="s">
        <v>329</v>
      </c>
      <c r="R842" s="20"/>
    </row>
    <row r="843" spans="1:18" ht="12.75">
      <c r="A843" s="26">
        <v>3504035044</v>
      </c>
      <c r="B843" s="26">
        <v>3504</v>
      </c>
      <c r="C843" s="27" t="s">
        <v>301</v>
      </c>
      <c r="D843" s="26">
        <v>35</v>
      </c>
      <c r="E843" s="27" t="s">
        <v>11</v>
      </c>
      <c r="F843" s="26">
        <v>44</v>
      </c>
      <c r="G843" s="27" t="s">
        <v>12</v>
      </c>
      <c r="H843" s="28">
        <v>2</v>
      </c>
      <c r="I843" s="28">
        <v>0</v>
      </c>
      <c r="J843" s="28">
        <v>0</v>
      </c>
      <c r="K843" s="28">
        <v>3.508299626124857E-2</v>
      </c>
      <c r="L843" s="29">
        <v>14635</v>
      </c>
      <c r="M843" s="29">
        <v>964</v>
      </c>
      <c r="N843" s="29">
        <v>0</v>
      </c>
      <c r="O843" s="29">
        <v>893</v>
      </c>
      <c r="P843" s="30">
        <f t="shared" ref="P843:P889" si="13">SUM(L843:N843)</f>
        <v>15599</v>
      </c>
      <c r="Q843" s="34" t="s">
        <v>329</v>
      </c>
      <c r="R843" s="20"/>
    </row>
    <row r="844" spans="1:18" ht="12.75">
      <c r="A844" s="26">
        <v>3504035057</v>
      </c>
      <c r="B844" s="26">
        <v>3504</v>
      </c>
      <c r="C844" s="27" t="s">
        <v>301</v>
      </c>
      <c r="D844" s="26">
        <v>35</v>
      </c>
      <c r="E844" s="27" t="s">
        <v>11</v>
      </c>
      <c r="F844" s="26">
        <v>57</v>
      </c>
      <c r="G844" s="27" t="s">
        <v>13</v>
      </c>
      <c r="H844" s="28">
        <v>1</v>
      </c>
      <c r="I844" s="28">
        <v>0</v>
      </c>
      <c r="J844" s="28">
        <v>0</v>
      </c>
      <c r="K844" s="28">
        <v>0.11302470517786611</v>
      </c>
      <c r="L844" s="29">
        <v>13204</v>
      </c>
      <c r="M844" s="29">
        <v>696</v>
      </c>
      <c r="N844" s="29">
        <v>0</v>
      </c>
      <c r="O844" s="29">
        <v>893</v>
      </c>
      <c r="P844" s="30">
        <f t="shared" si="13"/>
        <v>13900</v>
      </c>
      <c r="Q844" s="34" t="s">
        <v>331</v>
      </c>
      <c r="R844" s="20"/>
    </row>
    <row r="845" spans="1:18" ht="12.75">
      <c r="A845" s="26">
        <v>3504035160</v>
      </c>
      <c r="B845" s="26">
        <v>3504</v>
      </c>
      <c r="C845" s="27" t="s">
        <v>301</v>
      </c>
      <c r="D845" s="26">
        <v>35</v>
      </c>
      <c r="E845" s="27" t="s">
        <v>11</v>
      </c>
      <c r="F845" s="26">
        <v>160</v>
      </c>
      <c r="G845" s="27" t="s">
        <v>134</v>
      </c>
      <c r="H845" s="28">
        <v>1</v>
      </c>
      <c r="I845" s="28">
        <v>0</v>
      </c>
      <c r="J845" s="28">
        <v>0</v>
      </c>
      <c r="K845" s="28">
        <v>9.6515544138842724E-2</v>
      </c>
      <c r="L845" s="29">
        <v>11734.013937628073</v>
      </c>
      <c r="M845" s="29">
        <v>473</v>
      </c>
      <c r="N845" s="29">
        <v>0</v>
      </c>
      <c r="O845" s="29">
        <v>893</v>
      </c>
      <c r="P845" s="30">
        <f t="shared" si="13"/>
        <v>12207.013937628073</v>
      </c>
      <c r="Q845" s="34" t="s">
        <v>327</v>
      </c>
      <c r="R845" s="20"/>
    </row>
    <row r="846" spans="1:18" ht="12.75">
      <c r="A846" s="26">
        <v>3504035220</v>
      </c>
      <c r="B846" s="26">
        <v>3504</v>
      </c>
      <c r="C846" s="27" t="s">
        <v>301</v>
      </c>
      <c r="D846" s="26">
        <v>35</v>
      </c>
      <c r="E846" s="27" t="s">
        <v>11</v>
      </c>
      <c r="F846" s="26">
        <v>220</v>
      </c>
      <c r="G846" s="27" t="s">
        <v>26</v>
      </c>
      <c r="H846" s="28">
        <v>2</v>
      </c>
      <c r="I846" s="28">
        <v>0</v>
      </c>
      <c r="J846" s="28">
        <v>0</v>
      </c>
      <c r="K846" s="28">
        <v>9.6584491615976133E-3</v>
      </c>
      <c r="L846" s="29">
        <v>10399.736906559077</v>
      </c>
      <c r="M846" s="29">
        <v>3702</v>
      </c>
      <c r="N846" s="29">
        <v>0</v>
      </c>
      <c r="O846" s="29">
        <v>893</v>
      </c>
      <c r="P846" s="30">
        <f t="shared" si="13"/>
        <v>14101.736906559077</v>
      </c>
      <c r="Q846" s="34" t="s">
        <v>327</v>
      </c>
      <c r="R846" s="20"/>
    </row>
    <row r="847" spans="1:18" ht="12.75">
      <c r="A847" s="26">
        <v>3504035244</v>
      </c>
      <c r="B847" s="26">
        <v>3504</v>
      </c>
      <c r="C847" s="27" t="s">
        <v>301</v>
      </c>
      <c r="D847" s="26">
        <v>35</v>
      </c>
      <c r="E847" s="27" t="s">
        <v>11</v>
      </c>
      <c r="F847" s="26">
        <v>244</v>
      </c>
      <c r="G847" s="27" t="s">
        <v>27</v>
      </c>
      <c r="H847" s="28">
        <v>1.106312292358804</v>
      </c>
      <c r="I847" s="28">
        <v>0</v>
      </c>
      <c r="J847" s="28">
        <v>0</v>
      </c>
      <c r="K847" s="28">
        <v>8.3212977578071862E-2</v>
      </c>
      <c r="L847" s="29">
        <v>13204</v>
      </c>
      <c r="M847" s="29">
        <v>4509</v>
      </c>
      <c r="N847" s="29">
        <v>0</v>
      </c>
      <c r="O847" s="29">
        <v>893</v>
      </c>
      <c r="P847" s="30">
        <f t="shared" si="13"/>
        <v>17713</v>
      </c>
      <c r="Q847" s="34" t="s">
        <v>331</v>
      </c>
      <c r="R847" s="20"/>
    </row>
    <row r="848" spans="1:18" ht="12.75">
      <c r="A848" s="26">
        <v>3506262030</v>
      </c>
      <c r="B848" s="26">
        <v>3506</v>
      </c>
      <c r="C848" s="27" t="s">
        <v>302</v>
      </c>
      <c r="D848" s="26">
        <v>262</v>
      </c>
      <c r="E848" s="27" t="s">
        <v>19</v>
      </c>
      <c r="F848" s="26">
        <v>30</v>
      </c>
      <c r="G848" s="27" t="s">
        <v>94</v>
      </c>
      <c r="H848" s="28">
        <v>1</v>
      </c>
      <c r="I848" s="28">
        <v>0</v>
      </c>
      <c r="J848" s="28">
        <v>0</v>
      </c>
      <c r="K848" s="28">
        <v>2.3419263238441388E-3</v>
      </c>
      <c r="L848" s="29">
        <v>7875</v>
      </c>
      <c r="M848" s="29">
        <v>1795</v>
      </c>
      <c r="N848" s="29">
        <v>0</v>
      </c>
      <c r="O848" s="29">
        <v>893</v>
      </c>
      <c r="P848" s="30">
        <f t="shared" si="13"/>
        <v>9670</v>
      </c>
      <c r="Q848" s="34" t="s">
        <v>329</v>
      </c>
      <c r="R848" s="20"/>
    </row>
    <row r="849" spans="1:18" ht="12.75">
      <c r="A849" s="26">
        <v>3506262035</v>
      </c>
      <c r="B849" s="26">
        <v>3506</v>
      </c>
      <c r="C849" s="27" t="s">
        <v>302</v>
      </c>
      <c r="D849" s="26">
        <v>262</v>
      </c>
      <c r="E849" s="27" t="s">
        <v>19</v>
      </c>
      <c r="F849" s="26">
        <v>35</v>
      </c>
      <c r="G849" s="27" t="s">
        <v>11</v>
      </c>
      <c r="H849" s="28">
        <v>2</v>
      </c>
      <c r="I849" s="28">
        <v>0</v>
      </c>
      <c r="J849" s="28">
        <v>0</v>
      </c>
      <c r="K849" s="28">
        <v>0.1368268691122993</v>
      </c>
      <c r="L849" s="29">
        <v>13720</v>
      </c>
      <c r="M849" s="29">
        <v>4054</v>
      </c>
      <c r="N849" s="29">
        <v>0</v>
      </c>
      <c r="O849" s="29">
        <v>893</v>
      </c>
      <c r="P849" s="30">
        <f t="shared" si="13"/>
        <v>17774</v>
      </c>
      <c r="Q849" s="34" t="s">
        <v>329</v>
      </c>
      <c r="R849" s="20"/>
    </row>
    <row r="850" spans="1:18" ht="12.75">
      <c r="A850" s="26">
        <v>3506262049</v>
      </c>
      <c r="B850" s="26">
        <v>3506</v>
      </c>
      <c r="C850" s="27" t="s">
        <v>302</v>
      </c>
      <c r="D850" s="26">
        <v>262</v>
      </c>
      <c r="E850" s="27" t="s">
        <v>19</v>
      </c>
      <c r="F850" s="26">
        <v>49</v>
      </c>
      <c r="G850" s="27" t="s">
        <v>73</v>
      </c>
      <c r="H850" s="28">
        <v>1</v>
      </c>
      <c r="I850" s="28">
        <v>0</v>
      </c>
      <c r="J850" s="28">
        <v>0</v>
      </c>
      <c r="K850" s="28">
        <v>6.5217762946508218E-2</v>
      </c>
      <c r="L850" s="29">
        <v>14366</v>
      </c>
      <c r="M850" s="29">
        <v>17772</v>
      </c>
      <c r="N850" s="29">
        <v>0</v>
      </c>
      <c r="O850" s="29">
        <v>893</v>
      </c>
      <c r="P850" s="30">
        <f t="shared" si="13"/>
        <v>32138</v>
      </c>
      <c r="Q850" s="34" t="s">
        <v>330</v>
      </c>
      <c r="R850" s="20"/>
    </row>
    <row r="851" spans="1:18" ht="12.75">
      <c r="A851" s="26">
        <v>3506262057</v>
      </c>
      <c r="B851" s="26">
        <v>3506</v>
      </c>
      <c r="C851" s="27" t="s">
        <v>302</v>
      </c>
      <c r="D851" s="26">
        <v>262</v>
      </c>
      <c r="E851" s="27" t="s">
        <v>19</v>
      </c>
      <c r="F851" s="26">
        <v>57</v>
      </c>
      <c r="G851" s="27" t="s">
        <v>13</v>
      </c>
      <c r="H851" s="28">
        <v>2</v>
      </c>
      <c r="I851" s="28">
        <v>0</v>
      </c>
      <c r="J851" s="28">
        <v>0</v>
      </c>
      <c r="K851" s="28">
        <v>0.11302470517786611</v>
      </c>
      <c r="L851" s="29">
        <v>11653</v>
      </c>
      <c r="M851" s="29">
        <v>614</v>
      </c>
      <c r="N851" s="29">
        <v>0</v>
      </c>
      <c r="O851" s="29">
        <v>893</v>
      </c>
      <c r="P851" s="30">
        <f t="shared" si="13"/>
        <v>12267</v>
      </c>
      <c r="Q851" s="34" t="s">
        <v>330</v>
      </c>
      <c r="R851" s="20"/>
    </row>
    <row r="852" spans="1:18" ht="12.75">
      <c r="A852" s="26">
        <v>3506262071</v>
      </c>
      <c r="B852" s="26">
        <v>3506</v>
      </c>
      <c r="C852" s="27" t="s">
        <v>302</v>
      </c>
      <c r="D852" s="26">
        <v>262</v>
      </c>
      <c r="E852" s="27" t="s">
        <v>19</v>
      </c>
      <c r="F852" s="26">
        <v>71</v>
      </c>
      <c r="G852" s="27" t="s">
        <v>218</v>
      </c>
      <c r="H852" s="28">
        <v>2</v>
      </c>
      <c r="I852" s="28">
        <v>0</v>
      </c>
      <c r="J852" s="28">
        <v>0</v>
      </c>
      <c r="K852" s="28">
        <v>1.6519592808908986E-3</v>
      </c>
      <c r="L852" s="29">
        <v>13720</v>
      </c>
      <c r="M852" s="29">
        <v>5447</v>
      </c>
      <c r="N852" s="29">
        <v>0</v>
      </c>
      <c r="O852" s="29">
        <v>893</v>
      </c>
      <c r="P852" s="30">
        <f t="shared" si="13"/>
        <v>19167</v>
      </c>
      <c r="Q852" s="34" t="s">
        <v>329</v>
      </c>
      <c r="R852" s="20"/>
    </row>
    <row r="853" spans="1:18" ht="12.75">
      <c r="A853" s="26">
        <v>3506262093</v>
      </c>
      <c r="B853" s="26">
        <v>3506</v>
      </c>
      <c r="C853" s="27" t="s">
        <v>302</v>
      </c>
      <c r="D853" s="26">
        <v>262</v>
      </c>
      <c r="E853" s="27" t="s">
        <v>19</v>
      </c>
      <c r="F853" s="26">
        <v>93</v>
      </c>
      <c r="G853" s="27" t="s">
        <v>14</v>
      </c>
      <c r="H853" s="28">
        <v>9.8766233766233782</v>
      </c>
      <c r="I853" s="28">
        <v>0</v>
      </c>
      <c r="J853" s="28">
        <v>0</v>
      </c>
      <c r="K853" s="28">
        <v>8.8853568064575922E-2</v>
      </c>
      <c r="L853" s="29">
        <v>11751</v>
      </c>
      <c r="M853" s="29">
        <v>354</v>
      </c>
      <c r="N853" s="29">
        <v>0</v>
      </c>
      <c r="O853" s="29">
        <v>893</v>
      </c>
      <c r="P853" s="30">
        <f t="shared" si="13"/>
        <v>12105</v>
      </c>
      <c r="Q853" s="34" t="s">
        <v>331</v>
      </c>
      <c r="R853" s="20"/>
    </row>
    <row r="854" spans="1:18" ht="12.75">
      <c r="A854" s="26">
        <v>3506262149</v>
      </c>
      <c r="B854" s="26">
        <v>3506</v>
      </c>
      <c r="C854" s="27" t="s">
        <v>302</v>
      </c>
      <c r="D854" s="26">
        <v>262</v>
      </c>
      <c r="E854" s="27" t="s">
        <v>19</v>
      </c>
      <c r="F854" s="26">
        <v>149</v>
      </c>
      <c r="G854" s="27" t="s">
        <v>77</v>
      </c>
      <c r="H854" s="28">
        <v>3</v>
      </c>
      <c r="I854" s="28">
        <v>0</v>
      </c>
      <c r="J854" s="28">
        <v>0</v>
      </c>
      <c r="K854" s="28">
        <v>0.100663867998236</v>
      </c>
      <c r="L854" s="29">
        <v>12010</v>
      </c>
      <c r="M854" s="29">
        <v>69</v>
      </c>
      <c r="N854" s="29">
        <v>0</v>
      </c>
      <c r="O854" s="29">
        <v>893</v>
      </c>
      <c r="P854" s="30">
        <f t="shared" si="13"/>
        <v>12079</v>
      </c>
      <c r="Q854" s="34" t="s">
        <v>329</v>
      </c>
      <c r="R854" s="20"/>
    </row>
    <row r="855" spans="1:18" ht="12.75">
      <c r="A855" s="26">
        <v>3506262163</v>
      </c>
      <c r="B855" s="26">
        <v>3506</v>
      </c>
      <c r="C855" s="27" t="s">
        <v>302</v>
      </c>
      <c r="D855" s="26">
        <v>262</v>
      </c>
      <c r="E855" s="27" t="s">
        <v>19</v>
      </c>
      <c r="F855" s="26">
        <v>163</v>
      </c>
      <c r="G855" s="27" t="s">
        <v>16</v>
      </c>
      <c r="H855" s="28">
        <v>133.49025974025969</v>
      </c>
      <c r="I855" s="28">
        <v>0</v>
      </c>
      <c r="J855" s="28">
        <v>0</v>
      </c>
      <c r="K855" s="28">
        <v>8.2937092743960869E-2</v>
      </c>
      <c r="L855" s="29">
        <v>11178</v>
      </c>
      <c r="M855" s="29">
        <v>218</v>
      </c>
      <c r="N855" s="29">
        <v>0</v>
      </c>
      <c r="O855" s="29">
        <v>893</v>
      </c>
      <c r="P855" s="30">
        <f t="shared" si="13"/>
        <v>11396</v>
      </c>
      <c r="Q855" s="34" t="s">
        <v>331</v>
      </c>
      <c r="R855" s="20"/>
    </row>
    <row r="856" spans="1:18" ht="12.75">
      <c r="A856" s="26">
        <v>3506262165</v>
      </c>
      <c r="B856" s="26">
        <v>3506</v>
      </c>
      <c r="C856" s="27" t="s">
        <v>302</v>
      </c>
      <c r="D856" s="26">
        <v>262</v>
      </c>
      <c r="E856" s="27" t="s">
        <v>19</v>
      </c>
      <c r="F856" s="26">
        <v>165</v>
      </c>
      <c r="G856" s="27" t="s">
        <v>17</v>
      </c>
      <c r="H856" s="28">
        <v>49.061688311688307</v>
      </c>
      <c r="I856" s="28">
        <v>0</v>
      </c>
      <c r="J856" s="28">
        <v>0</v>
      </c>
      <c r="K856" s="28">
        <v>0.110669012758344</v>
      </c>
      <c r="L856" s="29">
        <v>10409</v>
      </c>
      <c r="M856" s="29">
        <v>576</v>
      </c>
      <c r="N856" s="29">
        <v>0</v>
      </c>
      <c r="O856" s="29">
        <v>893</v>
      </c>
      <c r="P856" s="30">
        <f t="shared" si="13"/>
        <v>10985</v>
      </c>
      <c r="Q856" s="34" t="s">
        <v>329</v>
      </c>
      <c r="R856" s="20"/>
    </row>
    <row r="857" spans="1:18" ht="12.75">
      <c r="A857" s="26">
        <v>3506262175</v>
      </c>
      <c r="B857" s="26">
        <v>3506</v>
      </c>
      <c r="C857" s="27" t="s">
        <v>302</v>
      </c>
      <c r="D857" s="26">
        <v>262</v>
      </c>
      <c r="E857" s="27" t="s">
        <v>19</v>
      </c>
      <c r="F857" s="26">
        <v>175</v>
      </c>
      <c r="G857" s="27" t="s">
        <v>165</v>
      </c>
      <c r="H857" s="28">
        <v>1</v>
      </c>
      <c r="I857" s="28">
        <v>0</v>
      </c>
      <c r="J857" s="28">
        <v>0</v>
      </c>
      <c r="K857" s="28">
        <v>7.8726396170760067E-4</v>
      </c>
      <c r="L857" s="29">
        <v>9320.151186308618</v>
      </c>
      <c r="M857" s="29">
        <v>4394</v>
      </c>
      <c r="N857" s="29">
        <v>0</v>
      </c>
      <c r="O857" s="29">
        <v>893</v>
      </c>
      <c r="P857" s="30">
        <f t="shared" si="13"/>
        <v>13714.151186308618</v>
      </c>
      <c r="Q857" s="34" t="s">
        <v>327</v>
      </c>
      <c r="R857" s="20"/>
    </row>
    <row r="858" spans="1:18" ht="12.75">
      <c r="A858" s="26">
        <v>3506262176</v>
      </c>
      <c r="B858" s="26">
        <v>3506</v>
      </c>
      <c r="C858" s="27" t="s">
        <v>302</v>
      </c>
      <c r="D858" s="26">
        <v>262</v>
      </c>
      <c r="E858" s="27" t="s">
        <v>19</v>
      </c>
      <c r="F858" s="26">
        <v>176</v>
      </c>
      <c r="G858" s="27" t="s">
        <v>78</v>
      </c>
      <c r="H858" s="28">
        <v>9.8474025974025974</v>
      </c>
      <c r="I858" s="28">
        <v>0</v>
      </c>
      <c r="J858" s="28">
        <v>0</v>
      </c>
      <c r="K858" s="28">
        <v>6.1214575721167293E-2</v>
      </c>
      <c r="L858" s="29">
        <v>8945</v>
      </c>
      <c r="M858" s="29">
        <v>2913</v>
      </c>
      <c r="N858" s="29">
        <v>0</v>
      </c>
      <c r="O858" s="29">
        <v>893</v>
      </c>
      <c r="P858" s="30">
        <f t="shared" si="13"/>
        <v>11858</v>
      </c>
      <c r="Q858" s="34" t="s">
        <v>329</v>
      </c>
      <c r="R858" s="20"/>
    </row>
    <row r="859" spans="1:18" ht="12.75">
      <c r="A859" s="26">
        <v>3506262178</v>
      </c>
      <c r="B859" s="26">
        <v>3506</v>
      </c>
      <c r="C859" s="27" t="s">
        <v>302</v>
      </c>
      <c r="D859" s="26">
        <v>262</v>
      </c>
      <c r="E859" s="27" t="s">
        <v>19</v>
      </c>
      <c r="F859" s="26">
        <v>178</v>
      </c>
      <c r="G859" s="27" t="s">
        <v>219</v>
      </c>
      <c r="H859" s="28">
        <v>4</v>
      </c>
      <c r="I859" s="28">
        <v>0</v>
      </c>
      <c r="J859" s="28">
        <v>0</v>
      </c>
      <c r="K859" s="28">
        <v>6.2660273133683289E-2</v>
      </c>
      <c r="L859" s="29">
        <v>10539</v>
      </c>
      <c r="M859" s="29">
        <v>1021</v>
      </c>
      <c r="N859" s="29">
        <v>0</v>
      </c>
      <c r="O859" s="29">
        <v>893</v>
      </c>
      <c r="P859" s="30">
        <f t="shared" si="13"/>
        <v>11560</v>
      </c>
      <c r="Q859" s="34" t="s">
        <v>329</v>
      </c>
      <c r="R859" s="20"/>
    </row>
    <row r="860" spans="1:18" ht="12.75">
      <c r="A860" s="26">
        <v>3506262229</v>
      </c>
      <c r="B860" s="26">
        <v>3506</v>
      </c>
      <c r="C860" s="27" t="s">
        <v>302</v>
      </c>
      <c r="D860" s="26">
        <v>262</v>
      </c>
      <c r="E860" s="27" t="s">
        <v>19</v>
      </c>
      <c r="F860" s="26">
        <v>229</v>
      </c>
      <c r="G860" s="27" t="s">
        <v>97</v>
      </c>
      <c r="H860" s="28">
        <v>14.074675324675324</v>
      </c>
      <c r="I860" s="28">
        <v>0</v>
      </c>
      <c r="J860" s="28">
        <v>0</v>
      </c>
      <c r="K860" s="28">
        <v>8.3791409623121711E-3</v>
      </c>
      <c r="L860" s="29">
        <v>8867</v>
      </c>
      <c r="M860" s="29">
        <v>839</v>
      </c>
      <c r="N860" s="29">
        <v>0</v>
      </c>
      <c r="O860" s="29">
        <v>893</v>
      </c>
      <c r="P860" s="30">
        <f t="shared" si="13"/>
        <v>9706</v>
      </c>
      <c r="Q860" s="34" t="s">
        <v>329</v>
      </c>
      <c r="R860" s="20"/>
    </row>
    <row r="861" spans="1:18" ht="12.75">
      <c r="A861" s="26">
        <v>3506262248</v>
      </c>
      <c r="B861" s="26">
        <v>3506</v>
      </c>
      <c r="C861" s="27" t="s">
        <v>302</v>
      </c>
      <c r="D861" s="26">
        <v>262</v>
      </c>
      <c r="E861" s="27" t="s">
        <v>19</v>
      </c>
      <c r="F861" s="26">
        <v>248</v>
      </c>
      <c r="G861" s="27" t="s">
        <v>18</v>
      </c>
      <c r="H861" s="28">
        <v>7.5714285714285712</v>
      </c>
      <c r="I861" s="28">
        <v>0</v>
      </c>
      <c r="J861" s="28">
        <v>0</v>
      </c>
      <c r="K861" s="28">
        <v>3.3291913917540467E-2</v>
      </c>
      <c r="L861" s="29">
        <v>11574</v>
      </c>
      <c r="M861" s="29">
        <v>1256</v>
      </c>
      <c r="N861" s="29">
        <v>0</v>
      </c>
      <c r="O861" s="29">
        <v>893</v>
      </c>
      <c r="P861" s="30">
        <f t="shared" si="13"/>
        <v>12830</v>
      </c>
      <c r="Q861" s="34" t="s">
        <v>331</v>
      </c>
      <c r="R861" s="20"/>
    </row>
    <row r="862" spans="1:18" ht="12.75">
      <c r="A862" s="26">
        <v>3506262258</v>
      </c>
      <c r="B862" s="26">
        <v>3506</v>
      </c>
      <c r="C862" s="27" t="s">
        <v>302</v>
      </c>
      <c r="D862" s="26">
        <v>262</v>
      </c>
      <c r="E862" s="27" t="s">
        <v>19</v>
      </c>
      <c r="F862" s="26">
        <v>258</v>
      </c>
      <c r="G862" s="27" t="s">
        <v>98</v>
      </c>
      <c r="H862" s="28">
        <v>7.4512987012987013</v>
      </c>
      <c r="I862" s="28">
        <v>0</v>
      </c>
      <c r="J862" s="28">
        <v>0</v>
      </c>
      <c r="K862" s="28">
        <v>8.1242126894535818E-2</v>
      </c>
      <c r="L862" s="29">
        <v>9984</v>
      </c>
      <c r="M862" s="29">
        <v>3907</v>
      </c>
      <c r="N862" s="29">
        <v>0</v>
      </c>
      <c r="O862" s="29">
        <v>893</v>
      </c>
      <c r="P862" s="30">
        <f t="shared" si="13"/>
        <v>13891</v>
      </c>
      <c r="Q862" s="34" t="s">
        <v>329</v>
      </c>
      <c r="R862" s="20"/>
    </row>
    <row r="863" spans="1:18" ht="12.75">
      <c r="A863" s="26">
        <v>3506262262</v>
      </c>
      <c r="B863" s="26">
        <v>3506</v>
      </c>
      <c r="C863" s="27" t="s">
        <v>302</v>
      </c>
      <c r="D863" s="26">
        <v>262</v>
      </c>
      <c r="E863" s="27" t="s">
        <v>19</v>
      </c>
      <c r="F863" s="26">
        <v>262</v>
      </c>
      <c r="G863" s="27" t="s">
        <v>19</v>
      </c>
      <c r="H863" s="28">
        <v>59.350649350649348</v>
      </c>
      <c r="I863" s="28">
        <v>0</v>
      </c>
      <c r="J863" s="28">
        <v>0</v>
      </c>
      <c r="K863" s="28">
        <v>5.0483730637333184E-2</v>
      </c>
      <c r="L863" s="29">
        <v>9400</v>
      </c>
      <c r="M863" s="29">
        <v>3501</v>
      </c>
      <c r="N863" s="29">
        <v>0</v>
      </c>
      <c r="O863" s="29">
        <v>893</v>
      </c>
      <c r="P863" s="30">
        <f t="shared" si="13"/>
        <v>12901</v>
      </c>
      <c r="Q863" s="34" t="s">
        <v>329</v>
      </c>
      <c r="R863" s="20"/>
    </row>
    <row r="864" spans="1:18" ht="12.75">
      <c r="A864" s="26">
        <v>3506262274</v>
      </c>
      <c r="B864" s="26">
        <v>3506</v>
      </c>
      <c r="C864" s="27" t="s">
        <v>302</v>
      </c>
      <c r="D864" s="26">
        <v>262</v>
      </c>
      <c r="E864" s="27" t="s">
        <v>19</v>
      </c>
      <c r="F864" s="26">
        <v>274</v>
      </c>
      <c r="G864" s="27" t="s">
        <v>60</v>
      </c>
      <c r="H864" s="28">
        <v>1</v>
      </c>
      <c r="I864" s="28">
        <v>0</v>
      </c>
      <c r="J864" s="28">
        <v>0</v>
      </c>
      <c r="K864" s="28">
        <v>8.3406488290508909E-2</v>
      </c>
      <c r="L864" s="29">
        <v>9800</v>
      </c>
      <c r="M864" s="29">
        <v>4506</v>
      </c>
      <c r="N864" s="29">
        <v>0</v>
      </c>
      <c r="O864" s="29">
        <v>893</v>
      </c>
      <c r="P864" s="30">
        <f t="shared" si="13"/>
        <v>14306</v>
      </c>
      <c r="Q864" s="34" t="s">
        <v>329</v>
      </c>
      <c r="R864" s="20"/>
    </row>
    <row r="865" spans="1:18" ht="12.75">
      <c r="A865" s="26">
        <v>3506262284</v>
      </c>
      <c r="B865" s="26">
        <v>3506</v>
      </c>
      <c r="C865" s="27" t="s">
        <v>302</v>
      </c>
      <c r="D865" s="26">
        <v>262</v>
      </c>
      <c r="E865" s="27" t="s">
        <v>19</v>
      </c>
      <c r="F865" s="26">
        <v>284</v>
      </c>
      <c r="G865" s="27" t="s">
        <v>140</v>
      </c>
      <c r="H865" s="28">
        <v>2</v>
      </c>
      <c r="I865" s="28">
        <v>0</v>
      </c>
      <c r="J865" s="28">
        <v>0</v>
      </c>
      <c r="K865" s="28">
        <v>2.6135655929529555E-2</v>
      </c>
      <c r="L865" s="29">
        <v>11341</v>
      </c>
      <c r="M865" s="29">
        <v>3664</v>
      </c>
      <c r="N865" s="29">
        <v>0</v>
      </c>
      <c r="O865" s="29">
        <v>893</v>
      </c>
      <c r="P865" s="30">
        <f t="shared" si="13"/>
        <v>15005</v>
      </c>
      <c r="Q865" s="34" t="s">
        <v>331</v>
      </c>
      <c r="R865" s="20"/>
    </row>
    <row r="866" spans="1:18" ht="12.75">
      <c r="A866" s="26">
        <v>3506262295</v>
      </c>
      <c r="B866" s="26">
        <v>3506</v>
      </c>
      <c r="C866" s="27" t="s">
        <v>302</v>
      </c>
      <c r="D866" s="26">
        <v>262</v>
      </c>
      <c r="E866" s="27" t="s">
        <v>19</v>
      </c>
      <c r="F866" s="26">
        <v>295</v>
      </c>
      <c r="G866" s="27" t="s">
        <v>135</v>
      </c>
      <c r="H866" s="28">
        <v>1</v>
      </c>
      <c r="I866" s="28">
        <v>0</v>
      </c>
      <c r="J866" s="28">
        <v>0</v>
      </c>
      <c r="K866" s="28">
        <v>2.2105795566318018E-2</v>
      </c>
      <c r="L866" s="29">
        <v>9522.8590470053932</v>
      </c>
      <c r="M866" s="29">
        <v>4450</v>
      </c>
      <c r="N866" s="29">
        <v>0</v>
      </c>
      <c r="O866" s="29">
        <v>893</v>
      </c>
      <c r="P866" s="30">
        <f t="shared" si="13"/>
        <v>13972.859047005393</v>
      </c>
      <c r="Q866" s="34" t="s">
        <v>327</v>
      </c>
      <c r="R866" s="20"/>
    </row>
    <row r="867" spans="1:18" ht="12.75">
      <c r="A867" s="26">
        <v>3506262305</v>
      </c>
      <c r="B867" s="26">
        <v>3506</v>
      </c>
      <c r="C867" s="27" t="s">
        <v>302</v>
      </c>
      <c r="D867" s="26">
        <v>262</v>
      </c>
      <c r="E867" s="27" t="s">
        <v>19</v>
      </c>
      <c r="F867" s="26">
        <v>305</v>
      </c>
      <c r="G867" s="27" t="s">
        <v>221</v>
      </c>
      <c r="H867" s="28">
        <v>2</v>
      </c>
      <c r="I867" s="28">
        <v>0</v>
      </c>
      <c r="J867" s="28">
        <v>0</v>
      </c>
      <c r="K867" s="28">
        <v>1.4074390886270138E-2</v>
      </c>
      <c r="L867" s="29">
        <v>8445</v>
      </c>
      <c r="M867" s="29">
        <v>2741</v>
      </c>
      <c r="N867" s="29">
        <v>0</v>
      </c>
      <c r="O867" s="29">
        <v>893</v>
      </c>
      <c r="P867" s="30">
        <f t="shared" si="13"/>
        <v>11186</v>
      </c>
      <c r="Q867" s="34" t="s">
        <v>329</v>
      </c>
      <c r="R867" s="20"/>
    </row>
    <row r="868" spans="1:18" ht="12.75">
      <c r="A868" s="26">
        <v>3506262346</v>
      </c>
      <c r="B868" s="26">
        <v>3506</v>
      </c>
      <c r="C868" s="27" t="s">
        <v>302</v>
      </c>
      <c r="D868" s="26">
        <v>262</v>
      </c>
      <c r="E868" s="27" t="s">
        <v>19</v>
      </c>
      <c r="F868" s="26">
        <v>346</v>
      </c>
      <c r="G868" s="27" t="s">
        <v>21</v>
      </c>
      <c r="H868" s="28">
        <v>3</v>
      </c>
      <c r="I868" s="28">
        <v>0</v>
      </c>
      <c r="J868" s="28">
        <v>0</v>
      </c>
      <c r="K868" s="28">
        <v>8.4293713987069908E-3</v>
      </c>
      <c r="L868" s="29">
        <v>14151</v>
      </c>
      <c r="M868" s="29">
        <v>2757</v>
      </c>
      <c r="N868" s="29">
        <v>0</v>
      </c>
      <c r="O868" s="29">
        <v>893</v>
      </c>
      <c r="P868" s="30">
        <f t="shared" si="13"/>
        <v>16908</v>
      </c>
      <c r="Q868" s="34" t="s">
        <v>329</v>
      </c>
      <c r="R868" s="20"/>
    </row>
    <row r="869" spans="1:18" ht="12.75">
      <c r="A869" s="26">
        <v>3506262347</v>
      </c>
      <c r="B869" s="26">
        <v>3506</v>
      </c>
      <c r="C869" s="27" t="s">
        <v>302</v>
      </c>
      <c r="D869" s="26">
        <v>262</v>
      </c>
      <c r="E869" s="27" t="s">
        <v>19</v>
      </c>
      <c r="F869" s="26">
        <v>347</v>
      </c>
      <c r="G869" s="27" t="s">
        <v>82</v>
      </c>
      <c r="H869" s="28">
        <v>3</v>
      </c>
      <c r="I869" s="28">
        <v>0</v>
      </c>
      <c r="J869" s="28">
        <v>0</v>
      </c>
      <c r="K869" s="28">
        <v>3.8642286996571707E-3</v>
      </c>
      <c r="L869" s="29">
        <v>7875</v>
      </c>
      <c r="M869" s="29">
        <v>3217</v>
      </c>
      <c r="N869" s="29">
        <v>0</v>
      </c>
      <c r="O869" s="29">
        <v>893</v>
      </c>
      <c r="P869" s="30">
        <f t="shared" si="13"/>
        <v>11092</v>
      </c>
      <c r="Q869" s="34" t="s">
        <v>329</v>
      </c>
      <c r="R869" s="20"/>
    </row>
    <row r="870" spans="1:18" ht="12.75">
      <c r="A870" s="26">
        <v>3507201003</v>
      </c>
      <c r="B870" s="26">
        <v>3507</v>
      </c>
      <c r="C870" s="27" t="s">
        <v>303</v>
      </c>
      <c r="D870" s="26">
        <v>201</v>
      </c>
      <c r="E870" s="27" t="s">
        <v>9</v>
      </c>
      <c r="F870" s="26">
        <v>3</v>
      </c>
      <c r="G870" s="27" t="s">
        <v>317</v>
      </c>
      <c r="H870" s="28">
        <v>0.39202657807308972</v>
      </c>
      <c r="I870" s="28">
        <v>0</v>
      </c>
      <c r="J870" s="28">
        <v>0</v>
      </c>
      <c r="K870" s="28">
        <v>3.084484201850885E-4</v>
      </c>
      <c r="L870" s="29">
        <v>9459.7036204146716</v>
      </c>
      <c r="M870" s="29">
        <v>1354</v>
      </c>
      <c r="N870" s="29">
        <v>0</v>
      </c>
      <c r="O870" s="29">
        <v>893</v>
      </c>
      <c r="P870" s="30">
        <f t="shared" si="13"/>
        <v>10813.703620414672</v>
      </c>
      <c r="Q870" s="34" t="s">
        <v>327</v>
      </c>
      <c r="R870" s="20"/>
    </row>
    <row r="871" spans="1:18" ht="12.75">
      <c r="A871" s="26">
        <v>3507201072</v>
      </c>
      <c r="B871" s="26">
        <v>3507</v>
      </c>
      <c r="C871" s="27" t="s">
        <v>303</v>
      </c>
      <c r="D871" s="26">
        <v>201</v>
      </c>
      <c r="E871" s="27" t="s">
        <v>9</v>
      </c>
      <c r="F871" s="26">
        <v>72</v>
      </c>
      <c r="G871" s="27" t="s">
        <v>280</v>
      </c>
      <c r="H871" s="28">
        <v>2</v>
      </c>
      <c r="I871" s="28">
        <v>0</v>
      </c>
      <c r="J871" s="28">
        <v>0</v>
      </c>
      <c r="K871" s="28">
        <v>3.2930660240273338E-3</v>
      </c>
      <c r="L871" s="29">
        <v>9585</v>
      </c>
      <c r="M871" s="29">
        <v>1950</v>
      </c>
      <c r="N871" s="29">
        <v>0</v>
      </c>
      <c r="O871" s="29">
        <v>893</v>
      </c>
      <c r="P871" s="30">
        <f t="shared" si="13"/>
        <v>11535</v>
      </c>
      <c r="Q871" s="34" t="s">
        <v>329</v>
      </c>
      <c r="R871" s="20"/>
    </row>
    <row r="872" spans="1:18" ht="12.75">
      <c r="A872" s="26">
        <v>3507201095</v>
      </c>
      <c r="B872" s="26">
        <v>3507</v>
      </c>
      <c r="C872" s="27" t="s">
        <v>303</v>
      </c>
      <c r="D872" s="26">
        <v>201</v>
      </c>
      <c r="E872" s="27" t="s">
        <v>9</v>
      </c>
      <c r="F872" s="26">
        <v>95</v>
      </c>
      <c r="G872" s="27" t="s">
        <v>279</v>
      </c>
      <c r="H872" s="28">
        <v>2.8504983388704317</v>
      </c>
      <c r="I872" s="28">
        <v>0</v>
      </c>
      <c r="J872" s="28">
        <v>0</v>
      </c>
      <c r="K872" s="28">
        <v>0.10360731242396257</v>
      </c>
      <c r="L872" s="29">
        <v>11651.009436336624</v>
      </c>
      <c r="M872" s="29">
        <v>145</v>
      </c>
      <c r="N872" s="29">
        <v>0</v>
      </c>
      <c r="O872" s="29">
        <v>893</v>
      </c>
      <c r="P872" s="30">
        <f t="shared" si="13"/>
        <v>11796.009436336624</v>
      </c>
      <c r="Q872" s="34" t="s">
        <v>327</v>
      </c>
      <c r="R872" s="20"/>
    </row>
    <row r="873" spans="1:18" ht="12.75">
      <c r="A873" s="26">
        <v>3507201201</v>
      </c>
      <c r="B873" s="26">
        <v>3507</v>
      </c>
      <c r="C873" s="27" t="s">
        <v>303</v>
      </c>
      <c r="D873" s="26">
        <v>201</v>
      </c>
      <c r="E873" s="27" t="s">
        <v>9</v>
      </c>
      <c r="F873" s="26">
        <v>201</v>
      </c>
      <c r="G873" s="27" t="s">
        <v>9</v>
      </c>
      <c r="H873" s="28">
        <v>170.14617940199338</v>
      </c>
      <c r="I873" s="28">
        <v>0</v>
      </c>
      <c r="J873" s="28">
        <v>75.199335548172755</v>
      </c>
      <c r="K873" s="28">
        <v>7.0588512130873998E-2</v>
      </c>
      <c r="L873" s="29">
        <v>12539</v>
      </c>
      <c r="M873" s="29">
        <v>177</v>
      </c>
      <c r="N873" s="29">
        <v>590.45698441832303</v>
      </c>
      <c r="O873" s="29">
        <v>893</v>
      </c>
      <c r="P873" s="30">
        <f t="shared" si="13"/>
        <v>13306.456984418322</v>
      </c>
      <c r="Q873" s="34" t="s">
        <v>329</v>
      </c>
      <c r="R873" s="20"/>
    </row>
    <row r="874" spans="1:18" ht="12.75">
      <c r="A874" s="26">
        <v>3507201740</v>
      </c>
      <c r="B874" s="26">
        <v>3507</v>
      </c>
      <c r="C874" s="27" t="s">
        <v>303</v>
      </c>
      <c r="D874" s="26">
        <v>201</v>
      </c>
      <c r="E874" s="27" t="s">
        <v>9</v>
      </c>
      <c r="F874" s="26">
        <v>740</v>
      </c>
      <c r="G874" s="27" t="s">
        <v>261</v>
      </c>
      <c r="H874" s="28">
        <v>1</v>
      </c>
      <c r="I874" s="28">
        <v>0</v>
      </c>
      <c r="J874" s="28">
        <v>0</v>
      </c>
      <c r="K874" s="28">
        <v>1.698481140569977E-3</v>
      </c>
      <c r="L874" s="29">
        <v>9585</v>
      </c>
      <c r="M874" s="29">
        <v>3813</v>
      </c>
      <c r="N874" s="29">
        <v>0</v>
      </c>
      <c r="O874" s="29">
        <v>893</v>
      </c>
      <c r="P874" s="30">
        <f t="shared" si="13"/>
        <v>13398</v>
      </c>
      <c r="Q874" s="34" t="s">
        <v>329</v>
      </c>
      <c r="R874" s="20"/>
    </row>
    <row r="875" spans="1:18" ht="12.75">
      <c r="A875" s="26">
        <v>3508281061</v>
      </c>
      <c r="B875" s="26">
        <v>3508</v>
      </c>
      <c r="C875" s="27" t="s">
        <v>304</v>
      </c>
      <c r="D875" s="26">
        <v>281</v>
      </c>
      <c r="E875" s="27" t="s">
        <v>146</v>
      </c>
      <c r="F875" s="26">
        <v>61</v>
      </c>
      <c r="G875" s="27" t="s">
        <v>148</v>
      </c>
      <c r="H875" s="28">
        <v>5.0327868852459012</v>
      </c>
      <c r="I875" s="28">
        <v>0</v>
      </c>
      <c r="J875" s="28">
        <v>0</v>
      </c>
      <c r="K875" s="28">
        <v>2.7245319422031421E-2</v>
      </c>
      <c r="L875" s="29">
        <v>11976</v>
      </c>
      <c r="M875" s="29">
        <v>569</v>
      </c>
      <c r="N875" s="29">
        <v>0</v>
      </c>
      <c r="O875" s="29">
        <v>893</v>
      </c>
      <c r="P875" s="30">
        <f t="shared" si="13"/>
        <v>12545</v>
      </c>
      <c r="Q875" s="34" t="s">
        <v>329</v>
      </c>
      <c r="R875" s="20"/>
    </row>
    <row r="876" spans="1:18" ht="12.75">
      <c r="A876" s="26">
        <v>3508281137</v>
      </c>
      <c r="B876" s="26">
        <v>3508</v>
      </c>
      <c r="C876" s="27" t="s">
        <v>304</v>
      </c>
      <c r="D876" s="26">
        <v>281</v>
      </c>
      <c r="E876" s="27" t="s">
        <v>146</v>
      </c>
      <c r="F876" s="26">
        <v>137</v>
      </c>
      <c r="G876" s="27" t="s">
        <v>196</v>
      </c>
      <c r="H876" s="28">
        <v>5.0229508196721309</v>
      </c>
      <c r="I876" s="28">
        <v>0</v>
      </c>
      <c r="J876" s="28">
        <v>0</v>
      </c>
      <c r="K876" s="28">
        <v>0.13277893899795287</v>
      </c>
      <c r="L876" s="29">
        <v>13720</v>
      </c>
      <c r="M876" s="29">
        <v>253</v>
      </c>
      <c r="N876" s="29">
        <v>0</v>
      </c>
      <c r="O876" s="29">
        <v>893</v>
      </c>
      <c r="P876" s="30">
        <f t="shared" si="13"/>
        <v>13973</v>
      </c>
      <c r="Q876" s="34" t="s">
        <v>329</v>
      </c>
      <c r="R876" s="20"/>
    </row>
    <row r="877" spans="1:18" ht="12.75">
      <c r="A877" s="26">
        <v>3508281281</v>
      </c>
      <c r="B877" s="26">
        <v>3508</v>
      </c>
      <c r="C877" s="27" t="s">
        <v>304</v>
      </c>
      <c r="D877" s="26">
        <v>281</v>
      </c>
      <c r="E877" s="27" t="s">
        <v>146</v>
      </c>
      <c r="F877" s="26">
        <v>281</v>
      </c>
      <c r="G877" s="27" t="s">
        <v>146</v>
      </c>
      <c r="H877" s="28">
        <v>177.97049180327858</v>
      </c>
      <c r="I877" s="28">
        <v>0</v>
      </c>
      <c r="J877" s="28">
        <v>0</v>
      </c>
      <c r="K877" s="28">
        <v>0.10673928911016882</v>
      </c>
      <c r="L877" s="29">
        <v>12762</v>
      </c>
      <c r="M877" s="29">
        <v>0</v>
      </c>
      <c r="N877" s="29">
        <v>0</v>
      </c>
      <c r="O877" s="29">
        <v>893</v>
      </c>
      <c r="P877" s="30">
        <f t="shared" si="13"/>
        <v>12762</v>
      </c>
      <c r="Q877" s="34" t="s">
        <v>329</v>
      </c>
      <c r="R877" s="20"/>
    </row>
    <row r="878" spans="1:18" ht="12.75">
      <c r="A878" s="26">
        <v>3508281332</v>
      </c>
      <c r="B878" s="26">
        <v>3508</v>
      </c>
      <c r="C878" s="27" t="s">
        <v>304</v>
      </c>
      <c r="D878" s="26">
        <v>281</v>
      </c>
      <c r="E878" s="27" t="s">
        <v>146</v>
      </c>
      <c r="F878" s="26">
        <v>332</v>
      </c>
      <c r="G878" s="27" t="s">
        <v>199</v>
      </c>
      <c r="H878" s="28">
        <v>1.7278688524590162</v>
      </c>
      <c r="I878" s="28">
        <v>0</v>
      </c>
      <c r="J878" s="28">
        <v>0</v>
      </c>
      <c r="K878" s="28">
        <v>1.3737396857106249E-2</v>
      </c>
      <c r="L878" s="29">
        <v>11129.413424623113</v>
      </c>
      <c r="M878" s="29">
        <v>1094</v>
      </c>
      <c r="N878" s="29">
        <v>0</v>
      </c>
      <c r="O878" s="29">
        <v>893</v>
      </c>
      <c r="P878" s="30">
        <f t="shared" si="13"/>
        <v>12223.413424623113</v>
      </c>
      <c r="Q878" s="34" t="s">
        <v>327</v>
      </c>
      <c r="R878" s="20"/>
    </row>
    <row r="879" spans="1:18" ht="12.75">
      <c r="A879" s="26">
        <v>3509095095</v>
      </c>
      <c r="B879" s="26">
        <v>3509</v>
      </c>
      <c r="C879" s="27" t="s">
        <v>305</v>
      </c>
      <c r="D879" s="26">
        <v>95</v>
      </c>
      <c r="E879" s="27" t="s">
        <v>279</v>
      </c>
      <c r="F879" s="26">
        <v>95</v>
      </c>
      <c r="G879" s="27" t="s">
        <v>279</v>
      </c>
      <c r="H879" s="28">
        <v>303.88778877887779</v>
      </c>
      <c r="I879" s="28">
        <v>0</v>
      </c>
      <c r="J879" s="28">
        <v>0</v>
      </c>
      <c r="K879" s="28">
        <v>0.10360731242396257</v>
      </c>
      <c r="L879" s="29">
        <v>10013</v>
      </c>
      <c r="M879" s="29">
        <v>124</v>
      </c>
      <c r="N879" s="29">
        <v>0</v>
      </c>
      <c r="O879" s="29">
        <v>893</v>
      </c>
      <c r="P879" s="30">
        <f t="shared" si="13"/>
        <v>10137</v>
      </c>
      <c r="Q879" s="34" t="s">
        <v>329</v>
      </c>
      <c r="R879" s="20"/>
    </row>
    <row r="880" spans="1:18" ht="12.75">
      <c r="A880" s="26">
        <v>3509095265</v>
      </c>
      <c r="B880" s="26">
        <v>3509</v>
      </c>
      <c r="C880" s="27" t="s">
        <v>305</v>
      </c>
      <c r="D880" s="26">
        <v>95</v>
      </c>
      <c r="E880" s="27" t="s">
        <v>279</v>
      </c>
      <c r="F880" s="26">
        <v>265</v>
      </c>
      <c r="G880" s="27" t="s">
        <v>313</v>
      </c>
      <c r="H880" s="28">
        <v>1</v>
      </c>
      <c r="I880" s="28">
        <v>0</v>
      </c>
      <c r="J880" s="28">
        <v>0</v>
      </c>
      <c r="K880" s="28">
        <v>4.120006565413497E-4</v>
      </c>
      <c r="L880" s="29">
        <v>7875</v>
      </c>
      <c r="M880" s="29">
        <v>3526</v>
      </c>
      <c r="N880" s="29">
        <v>0</v>
      </c>
      <c r="O880" s="29">
        <v>893</v>
      </c>
      <c r="P880" s="30">
        <f t="shared" si="13"/>
        <v>11401</v>
      </c>
      <c r="Q880" s="34" t="s">
        <v>329</v>
      </c>
      <c r="R880" s="20"/>
    </row>
    <row r="881" spans="1:18" ht="12.75">
      <c r="A881" s="26">
        <v>3509095331</v>
      </c>
      <c r="B881" s="26">
        <v>3509</v>
      </c>
      <c r="C881" s="27" t="s">
        <v>305</v>
      </c>
      <c r="D881" s="26">
        <v>95</v>
      </c>
      <c r="E881" s="27" t="s">
        <v>279</v>
      </c>
      <c r="F881" s="26">
        <v>331</v>
      </c>
      <c r="G881" s="27" t="s">
        <v>283</v>
      </c>
      <c r="H881" s="28">
        <v>1.4653465346534653</v>
      </c>
      <c r="I881" s="28">
        <v>0</v>
      </c>
      <c r="J881" s="28">
        <v>0</v>
      </c>
      <c r="K881" s="28">
        <v>1.0085884467959574E-2</v>
      </c>
      <c r="L881" s="29">
        <v>7875</v>
      </c>
      <c r="M881" s="29">
        <v>2362</v>
      </c>
      <c r="N881" s="29">
        <v>0</v>
      </c>
      <c r="O881" s="29">
        <v>893</v>
      </c>
      <c r="P881" s="30">
        <f t="shared" si="13"/>
        <v>10237</v>
      </c>
      <c r="Q881" s="34" t="s">
        <v>329</v>
      </c>
      <c r="R881" s="20"/>
    </row>
    <row r="882" spans="1:18" ht="12.75">
      <c r="A882" s="26">
        <v>3510281005</v>
      </c>
      <c r="B882" s="26">
        <v>3510</v>
      </c>
      <c r="C882" s="27" t="s">
        <v>306</v>
      </c>
      <c r="D882" s="26">
        <v>281</v>
      </c>
      <c r="E882" s="27" t="s">
        <v>146</v>
      </c>
      <c r="F882" s="26">
        <v>5</v>
      </c>
      <c r="G882" s="27" t="s">
        <v>147</v>
      </c>
      <c r="H882" s="28">
        <v>1</v>
      </c>
      <c r="I882" s="28">
        <v>1.4438676184295922E-2</v>
      </c>
      <c r="J882" s="28">
        <v>0</v>
      </c>
      <c r="K882" s="28">
        <v>3.2291364299978339E-3</v>
      </c>
      <c r="L882" s="29">
        <v>12346</v>
      </c>
      <c r="M882" s="29">
        <v>4829</v>
      </c>
      <c r="N882" s="29">
        <v>0</v>
      </c>
      <c r="O882" s="29">
        <v>893</v>
      </c>
      <c r="P882" s="30">
        <f t="shared" si="13"/>
        <v>17175</v>
      </c>
      <c r="Q882" s="34" t="s">
        <v>329</v>
      </c>
      <c r="R882" s="20"/>
    </row>
    <row r="883" spans="1:18" ht="12.75">
      <c r="A883" s="26">
        <v>3510281061</v>
      </c>
      <c r="B883" s="26">
        <v>3510</v>
      </c>
      <c r="C883" s="27" t="s">
        <v>306</v>
      </c>
      <c r="D883" s="26">
        <v>281</v>
      </c>
      <c r="E883" s="27" t="s">
        <v>146</v>
      </c>
      <c r="F883" s="26">
        <v>61</v>
      </c>
      <c r="G883" s="27" t="s">
        <v>148</v>
      </c>
      <c r="H883" s="28">
        <v>1</v>
      </c>
      <c r="I883" s="28">
        <v>1.4438676184295922E-2</v>
      </c>
      <c r="J883" s="28">
        <v>0</v>
      </c>
      <c r="K883" s="28">
        <v>2.7245319422031421E-2</v>
      </c>
      <c r="L883" s="29">
        <v>11597.038367426201</v>
      </c>
      <c r="M883" s="29">
        <v>551</v>
      </c>
      <c r="N883" s="29">
        <v>0</v>
      </c>
      <c r="O883" s="29">
        <v>893</v>
      </c>
      <c r="P883" s="30">
        <f t="shared" si="13"/>
        <v>12148.038367426201</v>
      </c>
      <c r="Q883" s="34" t="s">
        <v>327</v>
      </c>
      <c r="R883" s="20"/>
    </row>
    <row r="884" spans="1:18" ht="12.75">
      <c r="A884" s="26">
        <v>3510281281</v>
      </c>
      <c r="B884" s="26">
        <v>3510</v>
      </c>
      <c r="C884" s="27" t="s">
        <v>306</v>
      </c>
      <c r="D884" s="26">
        <v>281</v>
      </c>
      <c r="E884" s="27" t="s">
        <v>146</v>
      </c>
      <c r="F884" s="26">
        <v>281</v>
      </c>
      <c r="G884" s="27" t="s">
        <v>146</v>
      </c>
      <c r="H884" s="28">
        <v>160.37333333333333</v>
      </c>
      <c r="I884" s="28">
        <v>2.3155786285961444</v>
      </c>
      <c r="J884" s="28">
        <v>0</v>
      </c>
      <c r="K884" s="28">
        <v>0.10673928911016882</v>
      </c>
      <c r="L884" s="29">
        <v>11715</v>
      </c>
      <c r="M884" s="29">
        <v>0</v>
      </c>
      <c r="N884" s="29">
        <v>0</v>
      </c>
      <c r="O884" s="29">
        <v>893</v>
      </c>
      <c r="P884" s="30">
        <f t="shared" si="13"/>
        <v>11715</v>
      </c>
      <c r="Q884" s="34" t="s">
        <v>329</v>
      </c>
      <c r="R884" s="20"/>
    </row>
    <row r="885" spans="1:18" ht="12.75">
      <c r="A885" s="26">
        <v>3510281332</v>
      </c>
      <c r="B885" s="26">
        <v>3510</v>
      </c>
      <c r="C885" s="27" t="s">
        <v>306</v>
      </c>
      <c r="D885" s="26">
        <v>281</v>
      </c>
      <c r="E885" s="27" t="s">
        <v>146</v>
      </c>
      <c r="F885" s="26">
        <v>332</v>
      </c>
      <c r="G885" s="27" t="s">
        <v>199</v>
      </c>
      <c r="H885" s="28">
        <v>2</v>
      </c>
      <c r="I885" s="28">
        <v>2.8877352368591843E-2</v>
      </c>
      <c r="J885" s="28">
        <v>0</v>
      </c>
      <c r="K885" s="28">
        <v>1.3737396857106249E-2</v>
      </c>
      <c r="L885" s="29">
        <v>11129.413424623113</v>
      </c>
      <c r="M885" s="29">
        <v>1094</v>
      </c>
      <c r="N885" s="29">
        <v>0</v>
      </c>
      <c r="O885" s="29">
        <v>893</v>
      </c>
      <c r="P885" s="30">
        <f t="shared" si="13"/>
        <v>12223.413424623113</v>
      </c>
      <c r="Q885" s="34" t="s">
        <v>327</v>
      </c>
      <c r="R885" s="20"/>
    </row>
    <row r="886" spans="1:18" ht="12.75">
      <c r="A886" s="26">
        <v>3513044044</v>
      </c>
      <c r="B886" s="26">
        <v>3513</v>
      </c>
      <c r="C886" s="27" t="s">
        <v>307</v>
      </c>
      <c r="D886" s="26">
        <v>44</v>
      </c>
      <c r="E886" s="27" t="s">
        <v>12</v>
      </c>
      <c r="F886" s="26">
        <v>44</v>
      </c>
      <c r="G886" s="27" t="s">
        <v>12</v>
      </c>
      <c r="H886" s="28">
        <v>255.22525597269632</v>
      </c>
      <c r="I886" s="28">
        <v>0</v>
      </c>
      <c r="J886" s="28">
        <v>0</v>
      </c>
      <c r="K886" s="28">
        <v>3.508299626124857E-2</v>
      </c>
      <c r="L886" s="29">
        <v>11482.020734977934</v>
      </c>
      <c r="M886" s="29">
        <v>756</v>
      </c>
      <c r="N886" s="29">
        <v>0</v>
      </c>
      <c r="O886" s="29">
        <v>893</v>
      </c>
      <c r="P886" s="30">
        <f t="shared" si="13"/>
        <v>12238.020734977934</v>
      </c>
      <c r="Q886" s="34" t="s">
        <v>327</v>
      </c>
      <c r="R886" s="20"/>
    </row>
    <row r="887" spans="1:18" ht="12.75">
      <c r="A887" s="26">
        <v>3513044133</v>
      </c>
      <c r="B887" s="26">
        <v>3513</v>
      </c>
      <c r="C887" s="27" t="s">
        <v>307</v>
      </c>
      <c r="D887" s="26">
        <v>44</v>
      </c>
      <c r="E887" s="27" t="s">
        <v>12</v>
      </c>
      <c r="F887" s="26">
        <v>133</v>
      </c>
      <c r="G887" s="27" t="s">
        <v>59</v>
      </c>
      <c r="H887" s="28">
        <v>0.91467576791808869</v>
      </c>
      <c r="I887" s="28">
        <v>0</v>
      </c>
      <c r="J887" s="28">
        <v>0</v>
      </c>
      <c r="K887" s="28">
        <v>2.0069374734396603E-2</v>
      </c>
      <c r="L887" s="29">
        <v>10674.425299368062</v>
      </c>
      <c r="M887" s="29">
        <v>2841</v>
      </c>
      <c r="N887" s="29">
        <v>0</v>
      </c>
      <c r="O887" s="29">
        <v>893</v>
      </c>
      <c r="P887" s="30">
        <f t="shared" si="13"/>
        <v>13515.425299368062</v>
      </c>
      <c r="Q887" s="34" t="s">
        <v>327</v>
      </c>
      <c r="R887" s="20"/>
    </row>
    <row r="888" spans="1:18" ht="12.75">
      <c r="A888" s="26">
        <v>3513044244</v>
      </c>
      <c r="B888" s="26">
        <v>3513</v>
      </c>
      <c r="C888" s="27" t="s">
        <v>307</v>
      </c>
      <c r="D888" s="26">
        <v>44</v>
      </c>
      <c r="E888" s="27" t="s">
        <v>12</v>
      </c>
      <c r="F888" s="26">
        <v>244</v>
      </c>
      <c r="G888" s="27" t="s">
        <v>27</v>
      </c>
      <c r="H888" s="28">
        <v>41.808873720136518</v>
      </c>
      <c r="I888" s="28">
        <v>0</v>
      </c>
      <c r="J888" s="28">
        <v>0</v>
      </c>
      <c r="K888" s="28">
        <v>8.3212977578071862E-2</v>
      </c>
      <c r="L888" s="29">
        <v>11026.969922534478</v>
      </c>
      <c r="M888" s="29">
        <v>3766</v>
      </c>
      <c r="N888" s="29">
        <v>0</v>
      </c>
      <c r="O888" s="29">
        <v>893</v>
      </c>
      <c r="P888" s="30">
        <f t="shared" si="13"/>
        <v>14792.969922534478</v>
      </c>
      <c r="Q888" s="34" t="s">
        <v>327</v>
      </c>
      <c r="R888" s="20"/>
    </row>
    <row r="889" spans="1:18" ht="12.75">
      <c r="A889" s="26">
        <v>3513044293</v>
      </c>
      <c r="B889" s="26">
        <v>3513</v>
      </c>
      <c r="C889" s="27" t="s">
        <v>307</v>
      </c>
      <c r="D889" s="26">
        <v>44</v>
      </c>
      <c r="E889" s="27" t="s">
        <v>12</v>
      </c>
      <c r="F889" s="26">
        <v>293</v>
      </c>
      <c r="G889" s="27" t="s">
        <v>171</v>
      </c>
      <c r="H889" s="28">
        <v>6</v>
      </c>
      <c r="I889" s="28">
        <v>0</v>
      </c>
      <c r="J889" s="28">
        <v>0</v>
      </c>
      <c r="K889" s="28">
        <v>1.6252590924376159E-3</v>
      </c>
      <c r="L889" s="29">
        <v>11059.758094529214</v>
      </c>
      <c r="M889" s="29">
        <v>672</v>
      </c>
      <c r="N889" s="29">
        <v>0</v>
      </c>
      <c r="O889" s="29">
        <v>893</v>
      </c>
      <c r="P889" s="30">
        <f t="shared" si="13"/>
        <v>11731.758094529214</v>
      </c>
      <c r="Q889" s="34" t="s">
        <v>327</v>
      </c>
      <c r="R889" s="20"/>
    </row>
    <row r="890" spans="1:18" ht="12.75">
      <c r="A890" s="31" t="s">
        <v>308</v>
      </c>
      <c r="B890" s="31" t="s">
        <v>308</v>
      </c>
      <c r="C890" s="62" t="s">
        <v>373</v>
      </c>
      <c r="D890" s="62" t="s">
        <v>373</v>
      </c>
      <c r="E890" s="62" t="s">
        <v>373</v>
      </c>
      <c r="F890" s="62" t="s">
        <v>373</v>
      </c>
      <c r="G890" s="62" t="s">
        <v>373</v>
      </c>
      <c r="H890" s="33">
        <f>SUM(H10:H889)</f>
        <v>38626.762818980293</v>
      </c>
      <c r="I890" s="33">
        <f>SUM(I10:I889)</f>
        <v>92.969184994141287</v>
      </c>
      <c r="J890" s="33">
        <f>SUM(J10:J889)</f>
        <v>3504.3171264998768</v>
      </c>
      <c r="K890" s="31"/>
      <c r="L890" s="31"/>
      <c r="M890" s="31"/>
      <c r="N890" s="31"/>
      <c r="O890" s="31"/>
      <c r="P890" s="31" t="s">
        <v>308</v>
      </c>
      <c r="Q890" s="31" t="s">
        <v>308</v>
      </c>
    </row>
  </sheetData>
  <autoFilter ref="A9:AD803"/>
  <pageMargins left="0.2" right="0.2" top="0.32" bottom="0.37" header="0.17" footer="0.17"/>
  <pageSetup scale="99" fitToHeight="25" orientation="landscape" r:id="rId1"/>
  <headerFooter alignWithMargins="0">
    <oddFooter>&amp;L&amp;8&amp;D&amp;R&amp;8Page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39"/>
  <sheetViews>
    <sheetView showGridLines="0" zoomScale="90" zoomScaleNormal="90" workbookViewId="0">
      <pane ySplit="9" topLeftCell="A10" activePane="bottomLeft" state="frozen"/>
      <selection pane="bottomLeft" activeCell="A10" sqref="A10"/>
    </sheetView>
  </sheetViews>
  <sheetFormatPr defaultRowHeight="15"/>
  <cols>
    <col min="1" max="1" width="6" customWidth="1"/>
    <col min="2" max="2" width="13.28515625" customWidth="1"/>
    <col min="3" max="3" width="15.28515625" customWidth="1"/>
    <col min="4" max="4" width="6.7109375" style="38" customWidth="1"/>
    <col min="5" max="5" width="14.7109375" customWidth="1"/>
    <col min="6" max="6" width="5.5703125" style="38" customWidth="1"/>
    <col min="7" max="7" width="13.7109375" customWidth="1"/>
    <col min="8" max="8" width="9.42578125" bestFit="1" customWidth="1"/>
    <col min="9" max="9" width="1.140625" customWidth="1"/>
    <col min="10" max="13" width="10.7109375" customWidth="1"/>
    <col min="14" max="14" width="1.28515625" customWidth="1"/>
  </cols>
  <sheetData>
    <row r="1" spans="1:19" s="85" customFormat="1" ht="27.4" customHeight="1">
      <c r="A1" s="84" t="s">
        <v>368</v>
      </c>
    </row>
    <row r="2" spans="1:19" s="85" customFormat="1" ht="27.4" customHeight="1">
      <c r="A2" s="86" t="s">
        <v>411</v>
      </c>
    </row>
    <row r="3" spans="1:19" hidden="1"/>
    <row r="4" spans="1:19" hidden="1"/>
    <row r="5" spans="1:19" hidden="1"/>
    <row r="6" spans="1:19" ht="6" customHeight="1"/>
    <row r="7" spans="1:19" s="128" customFormat="1" ht="19.149999999999999" customHeight="1">
      <c r="D7" s="129"/>
      <c r="F7" s="129"/>
      <c r="J7" s="132" t="s">
        <v>407</v>
      </c>
      <c r="K7" s="133"/>
      <c r="L7" s="133"/>
      <c r="M7" s="134"/>
      <c r="N7" s="130"/>
      <c r="O7" s="132"/>
      <c r="P7" s="133"/>
      <c r="Q7" s="151" t="s">
        <v>408</v>
      </c>
      <c r="R7" s="133"/>
      <c r="S7" s="134"/>
    </row>
    <row r="8" spans="1:19" ht="58.5">
      <c r="A8" s="135" t="s">
        <v>0</v>
      </c>
      <c r="B8" s="136" t="s">
        <v>319</v>
      </c>
      <c r="C8" s="140" t="s">
        <v>351</v>
      </c>
      <c r="D8" s="136" t="s">
        <v>1</v>
      </c>
      <c r="E8" s="140" t="s">
        <v>352</v>
      </c>
      <c r="F8" s="136" t="s">
        <v>2</v>
      </c>
      <c r="G8" s="140" t="s">
        <v>353</v>
      </c>
      <c r="H8" s="137" t="s">
        <v>3</v>
      </c>
      <c r="J8" s="135" t="s">
        <v>390</v>
      </c>
      <c r="K8" s="136" t="s">
        <v>391</v>
      </c>
      <c r="L8" s="136" t="s">
        <v>387</v>
      </c>
      <c r="M8" s="137" t="s">
        <v>388</v>
      </c>
      <c r="O8" s="135" t="s">
        <v>403</v>
      </c>
      <c r="P8" s="136" t="s">
        <v>405</v>
      </c>
      <c r="Q8" s="136" t="s">
        <v>404</v>
      </c>
      <c r="R8" s="136" t="s">
        <v>409</v>
      </c>
      <c r="S8" s="137" t="s">
        <v>410</v>
      </c>
    </row>
    <row r="9" spans="1:19">
      <c r="A9" s="141"/>
      <c r="B9" s="87"/>
      <c r="C9" s="88"/>
      <c r="D9" s="87"/>
      <c r="E9" s="87"/>
      <c r="F9" s="87"/>
      <c r="G9" s="88"/>
      <c r="H9" s="142"/>
      <c r="J9" s="138"/>
      <c r="K9" s="87"/>
      <c r="L9" s="87"/>
      <c r="M9" s="139"/>
      <c r="O9" s="138"/>
      <c r="P9" s="87"/>
      <c r="Q9" s="87"/>
      <c r="R9" s="87"/>
      <c r="S9" s="139"/>
    </row>
    <row r="10" spans="1:19">
      <c r="A10" s="91">
        <v>409</v>
      </c>
      <c r="B10" s="91">
        <v>409201072</v>
      </c>
      <c r="C10" s="92" t="s">
        <v>8</v>
      </c>
      <c r="D10" s="91">
        <v>201</v>
      </c>
      <c r="E10" s="92" t="s">
        <v>9</v>
      </c>
      <c r="F10" s="91">
        <v>72</v>
      </c>
      <c r="G10" s="92" t="s">
        <v>280</v>
      </c>
      <c r="H10" s="93">
        <v>2</v>
      </c>
      <c r="I10" s="93"/>
      <c r="J10" s="94" t="str">
        <f t="shared" ref="J10:J73" si="0">IFERROR(VLOOKUP($B10,_18Q1g,9,FALSE),"")</f>
        <v/>
      </c>
      <c r="K10" s="94">
        <f t="shared" ref="K10:K73" si="1">IFERROR(VLOOKUP($B10,_18Q2b,9,FALSE),"")</f>
        <v>2348</v>
      </c>
      <c r="L10" s="94">
        <f t="shared" ref="L10:L73" si="2">IFERROR(VLOOKUP($B10,_18Q3,9,FALSE),"")</f>
        <v>2351</v>
      </c>
      <c r="M10" s="94">
        <f t="shared" ref="M10:M73" si="3">IFERROR(VLOOKUP($B10,_18live,9,FALSE),"")</f>
        <v>2351</v>
      </c>
      <c r="N10" s="95"/>
      <c r="O10" s="94">
        <f t="shared" ref="O10:O73" si="4">IFERROR(VLOOKUP($B10,_18live,8,FALSE),"")</f>
        <v>9927</v>
      </c>
      <c r="P10" s="94">
        <f t="shared" ref="P10:P73" si="5">IFERROR(VLOOKUP($B10,_18live,10,FALSE),"")</f>
        <v>0</v>
      </c>
      <c r="Q10" s="94">
        <f t="shared" ref="Q10:Q73" si="6">IFERROR(VLOOKUP($B10,_18live,11,FALSE),"")</f>
        <v>893</v>
      </c>
      <c r="R10" s="94">
        <f t="shared" ref="R10:R73" si="7">IFERROR(VLOOKUP($B10,_18live,12,FALSE),"")</f>
        <v>13171</v>
      </c>
      <c r="S10" s="131">
        <f t="shared" ref="S10:S73" si="8">IFERROR(R10-IFERROR(VLOOKUP($B10,_18Q3,12,FALSE),""),"")</f>
        <v>0</v>
      </c>
    </row>
    <row r="11" spans="1:19">
      <c r="A11" s="91">
        <v>409</v>
      </c>
      <c r="B11" s="91">
        <v>409201094</v>
      </c>
      <c r="C11" s="92" t="s">
        <v>8</v>
      </c>
      <c r="D11" s="91">
        <v>201</v>
      </c>
      <c r="E11" s="92" t="s">
        <v>9</v>
      </c>
      <c r="F11" s="91">
        <v>94</v>
      </c>
      <c r="G11" s="92" t="s">
        <v>289</v>
      </c>
      <c r="H11" s="93">
        <v>1</v>
      </c>
      <c r="I11" s="93"/>
      <c r="J11" s="94" t="str">
        <f t="shared" si="0"/>
        <v/>
      </c>
      <c r="K11" s="94">
        <f t="shared" si="1"/>
        <v>514</v>
      </c>
      <c r="L11" s="94">
        <f t="shared" si="2"/>
        <v>536</v>
      </c>
      <c r="M11" s="94">
        <f t="shared" si="3"/>
        <v>536</v>
      </c>
      <c r="N11" s="95"/>
      <c r="O11" s="94">
        <f t="shared" si="4"/>
        <v>10416</v>
      </c>
      <c r="P11" s="94">
        <f t="shared" si="5"/>
        <v>0</v>
      </c>
      <c r="Q11" s="94">
        <f t="shared" si="6"/>
        <v>893</v>
      </c>
      <c r="R11" s="94">
        <f t="shared" si="7"/>
        <v>11845</v>
      </c>
      <c r="S11" s="131">
        <f t="shared" si="8"/>
        <v>0</v>
      </c>
    </row>
    <row r="12" spans="1:19">
      <c r="A12" s="91">
        <v>409</v>
      </c>
      <c r="B12" s="91">
        <v>409201201</v>
      </c>
      <c r="C12" s="92" t="s">
        <v>8</v>
      </c>
      <c r="D12" s="91">
        <v>201</v>
      </c>
      <c r="E12" s="92" t="s">
        <v>9</v>
      </c>
      <c r="F12" s="91">
        <v>201</v>
      </c>
      <c r="G12" s="92" t="s">
        <v>9</v>
      </c>
      <c r="H12" s="93">
        <v>402.08</v>
      </c>
      <c r="I12" s="93"/>
      <c r="J12" s="94">
        <f t="shared" si="0"/>
        <v>157</v>
      </c>
      <c r="K12" s="94">
        <f t="shared" si="1"/>
        <v>193</v>
      </c>
      <c r="L12" s="94">
        <f t="shared" si="2"/>
        <v>185</v>
      </c>
      <c r="M12" s="94">
        <f t="shared" si="3"/>
        <v>186</v>
      </c>
      <c r="N12" s="95"/>
      <c r="O12" s="94">
        <f t="shared" si="4"/>
        <v>11113</v>
      </c>
      <c r="P12" s="94">
        <f t="shared" si="5"/>
        <v>0</v>
      </c>
      <c r="Q12" s="94">
        <f t="shared" si="6"/>
        <v>893</v>
      </c>
      <c r="R12" s="94">
        <f t="shared" si="7"/>
        <v>12192</v>
      </c>
      <c r="S12" s="131">
        <f t="shared" si="8"/>
        <v>1</v>
      </c>
    </row>
    <row r="13" spans="1:19">
      <c r="A13" s="91">
        <v>409</v>
      </c>
      <c r="B13" s="91">
        <v>409201331</v>
      </c>
      <c r="C13" s="92" t="s">
        <v>8</v>
      </c>
      <c r="D13" s="91">
        <v>201</v>
      </c>
      <c r="E13" s="92" t="s">
        <v>9</v>
      </c>
      <c r="F13" s="91">
        <v>331</v>
      </c>
      <c r="G13" s="92" t="s">
        <v>283</v>
      </c>
      <c r="H13" s="93">
        <v>3</v>
      </c>
      <c r="I13" s="93"/>
      <c r="J13" s="94" t="str">
        <f t="shared" si="0"/>
        <v/>
      </c>
      <c r="K13" s="94">
        <f t="shared" si="1"/>
        <v>3011</v>
      </c>
      <c r="L13" s="94">
        <f t="shared" si="2"/>
        <v>2997</v>
      </c>
      <c r="M13" s="94">
        <f t="shared" si="3"/>
        <v>2997</v>
      </c>
      <c r="N13" s="95"/>
      <c r="O13" s="94">
        <f t="shared" si="4"/>
        <v>8450</v>
      </c>
      <c r="P13" s="94">
        <f t="shared" si="5"/>
        <v>0</v>
      </c>
      <c r="Q13" s="94">
        <f t="shared" si="6"/>
        <v>893</v>
      </c>
      <c r="R13" s="94">
        <f t="shared" si="7"/>
        <v>12340</v>
      </c>
      <c r="S13" s="131">
        <f t="shared" si="8"/>
        <v>0</v>
      </c>
    </row>
    <row r="14" spans="1:19">
      <c r="A14" s="91">
        <v>410</v>
      </c>
      <c r="B14" s="91">
        <v>410035035</v>
      </c>
      <c r="C14" s="92" t="s">
        <v>10</v>
      </c>
      <c r="D14" s="91">
        <v>35</v>
      </c>
      <c r="E14" s="92" t="s">
        <v>11</v>
      </c>
      <c r="F14" s="91">
        <v>35</v>
      </c>
      <c r="G14" s="92" t="s">
        <v>11</v>
      </c>
      <c r="H14" s="93">
        <v>487.14</v>
      </c>
      <c r="I14" s="93"/>
      <c r="J14" s="94">
        <f t="shared" si="0"/>
        <v>3432</v>
      </c>
      <c r="K14" s="94">
        <f t="shared" si="1"/>
        <v>4092</v>
      </c>
      <c r="L14" s="94">
        <f t="shared" si="2"/>
        <v>4077</v>
      </c>
      <c r="M14" s="94">
        <f t="shared" si="3"/>
        <v>4083</v>
      </c>
      <c r="N14" s="95"/>
      <c r="O14" s="94">
        <f t="shared" si="4"/>
        <v>11613</v>
      </c>
      <c r="P14" s="94">
        <f t="shared" si="5"/>
        <v>0</v>
      </c>
      <c r="Q14" s="94">
        <f t="shared" si="6"/>
        <v>893</v>
      </c>
      <c r="R14" s="94">
        <f t="shared" si="7"/>
        <v>16589</v>
      </c>
      <c r="S14" s="131">
        <f t="shared" si="8"/>
        <v>6</v>
      </c>
    </row>
    <row r="15" spans="1:19">
      <c r="A15" s="91">
        <v>410</v>
      </c>
      <c r="B15" s="91">
        <v>410035057</v>
      </c>
      <c r="C15" s="92" t="s">
        <v>10</v>
      </c>
      <c r="D15" s="91">
        <v>35</v>
      </c>
      <c r="E15" s="92" t="s">
        <v>11</v>
      </c>
      <c r="F15" s="91">
        <v>57</v>
      </c>
      <c r="G15" s="92" t="s">
        <v>13</v>
      </c>
      <c r="H15" s="93">
        <v>347.40999999999997</v>
      </c>
      <c r="I15" s="93"/>
      <c r="J15" s="94">
        <f t="shared" si="0"/>
        <v>627</v>
      </c>
      <c r="K15" s="94">
        <f t="shared" si="1"/>
        <v>629</v>
      </c>
      <c r="L15" s="94">
        <f t="shared" si="2"/>
        <v>604</v>
      </c>
      <c r="M15" s="94">
        <f t="shared" si="3"/>
        <v>606</v>
      </c>
      <c r="N15" s="95"/>
      <c r="O15" s="94">
        <f t="shared" si="4"/>
        <v>11907</v>
      </c>
      <c r="P15" s="94">
        <f t="shared" si="5"/>
        <v>0</v>
      </c>
      <c r="Q15" s="94">
        <f t="shared" si="6"/>
        <v>893</v>
      </c>
      <c r="R15" s="94">
        <f t="shared" si="7"/>
        <v>13406</v>
      </c>
      <c r="S15" s="131">
        <f t="shared" si="8"/>
        <v>2</v>
      </c>
    </row>
    <row r="16" spans="1:19">
      <c r="A16" s="91">
        <v>410</v>
      </c>
      <c r="B16" s="91">
        <v>410035071</v>
      </c>
      <c r="C16" s="92" t="s">
        <v>10</v>
      </c>
      <c r="D16" s="91">
        <v>35</v>
      </c>
      <c r="E16" s="92" t="s">
        <v>11</v>
      </c>
      <c r="F16" s="91">
        <v>71</v>
      </c>
      <c r="G16" s="92" t="s">
        <v>218</v>
      </c>
      <c r="H16" s="93">
        <v>1</v>
      </c>
      <c r="I16" s="93"/>
      <c r="J16" s="94" t="str">
        <f t="shared" si="0"/>
        <v/>
      </c>
      <c r="K16" s="94">
        <f t="shared" si="1"/>
        <v>4947</v>
      </c>
      <c r="L16" s="94">
        <f t="shared" si="2"/>
        <v>4940</v>
      </c>
      <c r="M16" s="94">
        <f t="shared" si="3"/>
        <v>5081</v>
      </c>
      <c r="N16" s="95"/>
      <c r="O16" s="94">
        <f t="shared" si="4"/>
        <v>9778</v>
      </c>
      <c r="P16" s="94">
        <f t="shared" si="5"/>
        <v>0</v>
      </c>
      <c r="Q16" s="94">
        <f t="shared" si="6"/>
        <v>893</v>
      </c>
      <c r="R16" s="94">
        <f t="shared" si="7"/>
        <v>15752</v>
      </c>
      <c r="S16" s="131">
        <f t="shared" si="8"/>
        <v>141</v>
      </c>
    </row>
    <row r="17" spans="1:19">
      <c r="A17" s="91">
        <v>410</v>
      </c>
      <c r="B17" s="91">
        <v>410035093</v>
      </c>
      <c r="C17" s="92" t="s">
        <v>10</v>
      </c>
      <c r="D17" s="91">
        <v>35</v>
      </c>
      <c r="E17" s="92" t="s">
        <v>11</v>
      </c>
      <c r="F17" s="91">
        <v>93</v>
      </c>
      <c r="G17" s="92" t="s">
        <v>14</v>
      </c>
      <c r="H17" s="93">
        <v>10</v>
      </c>
      <c r="I17" s="93"/>
      <c r="J17" s="94">
        <f t="shared" si="0"/>
        <v>331</v>
      </c>
      <c r="K17" s="94">
        <f t="shared" si="1"/>
        <v>307</v>
      </c>
      <c r="L17" s="94">
        <f t="shared" si="2"/>
        <v>312</v>
      </c>
      <c r="M17" s="94">
        <f t="shared" si="3"/>
        <v>314</v>
      </c>
      <c r="N17" s="95"/>
      <c r="O17" s="94">
        <f t="shared" si="4"/>
        <v>10969</v>
      </c>
      <c r="P17" s="94">
        <f t="shared" si="5"/>
        <v>0</v>
      </c>
      <c r="Q17" s="94">
        <f t="shared" si="6"/>
        <v>893</v>
      </c>
      <c r="R17" s="94">
        <f t="shared" si="7"/>
        <v>12176</v>
      </c>
      <c r="S17" s="131">
        <f t="shared" si="8"/>
        <v>2</v>
      </c>
    </row>
    <row r="18" spans="1:19">
      <c r="A18" s="91">
        <v>410</v>
      </c>
      <c r="B18" s="91">
        <v>410035155</v>
      </c>
      <c r="C18" s="92" t="s">
        <v>10</v>
      </c>
      <c r="D18" s="91">
        <v>35</v>
      </c>
      <c r="E18" s="92" t="s">
        <v>11</v>
      </c>
      <c r="F18" s="91">
        <v>155</v>
      </c>
      <c r="G18" s="92" t="s">
        <v>15</v>
      </c>
      <c r="H18" s="93">
        <v>1</v>
      </c>
      <c r="I18" s="93"/>
      <c r="J18" s="94">
        <f t="shared" si="0"/>
        <v>7291</v>
      </c>
      <c r="K18" s="94">
        <f t="shared" si="1"/>
        <v>6913</v>
      </c>
      <c r="L18" s="94">
        <f t="shared" si="2"/>
        <v>6909</v>
      </c>
      <c r="M18" s="94">
        <f t="shared" si="3"/>
        <v>6909</v>
      </c>
      <c r="N18" s="95"/>
      <c r="O18" s="94">
        <f t="shared" si="4"/>
        <v>10438</v>
      </c>
      <c r="P18" s="94">
        <f t="shared" si="5"/>
        <v>0</v>
      </c>
      <c r="Q18" s="94">
        <f t="shared" si="6"/>
        <v>893</v>
      </c>
      <c r="R18" s="94">
        <f t="shared" si="7"/>
        <v>18240</v>
      </c>
      <c r="S18" s="131">
        <f t="shared" si="8"/>
        <v>0</v>
      </c>
    </row>
    <row r="19" spans="1:19">
      <c r="A19" s="91">
        <v>410</v>
      </c>
      <c r="B19" s="91">
        <v>410035163</v>
      </c>
      <c r="C19" s="92" t="s">
        <v>10</v>
      </c>
      <c r="D19" s="91">
        <v>35</v>
      </c>
      <c r="E19" s="92" t="s">
        <v>11</v>
      </c>
      <c r="F19" s="91">
        <v>163</v>
      </c>
      <c r="G19" s="92" t="s">
        <v>16</v>
      </c>
      <c r="H19" s="93">
        <v>13.1</v>
      </c>
      <c r="I19" s="93"/>
      <c r="J19" s="94">
        <f t="shared" si="0"/>
        <v>208</v>
      </c>
      <c r="K19" s="94">
        <f t="shared" si="1"/>
        <v>572</v>
      </c>
      <c r="L19" s="94">
        <f t="shared" si="2"/>
        <v>208</v>
      </c>
      <c r="M19" s="94">
        <f t="shared" si="3"/>
        <v>451</v>
      </c>
      <c r="N19" s="95"/>
      <c r="O19" s="94">
        <f t="shared" si="4"/>
        <v>10671</v>
      </c>
      <c r="P19" s="94">
        <f t="shared" si="5"/>
        <v>0</v>
      </c>
      <c r="Q19" s="94">
        <f t="shared" si="6"/>
        <v>893</v>
      </c>
      <c r="R19" s="94">
        <f t="shared" si="7"/>
        <v>12015</v>
      </c>
      <c r="S19" s="131">
        <f t="shared" si="8"/>
        <v>243</v>
      </c>
    </row>
    <row r="20" spans="1:19">
      <c r="A20" s="91">
        <v>410</v>
      </c>
      <c r="B20" s="91">
        <v>410035165</v>
      </c>
      <c r="C20" s="92" t="s">
        <v>10</v>
      </c>
      <c r="D20" s="91">
        <v>35</v>
      </c>
      <c r="E20" s="92" t="s">
        <v>11</v>
      </c>
      <c r="F20" s="91">
        <v>165</v>
      </c>
      <c r="G20" s="92" t="s">
        <v>17</v>
      </c>
      <c r="H20" s="93">
        <v>3</v>
      </c>
      <c r="I20" s="93"/>
      <c r="J20" s="94">
        <f t="shared" si="0"/>
        <v>527</v>
      </c>
      <c r="K20" s="94">
        <f t="shared" si="1"/>
        <v>467</v>
      </c>
      <c r="L20" s="94">
        <f t="shared" si="2"/>
        <v>518</v>
      </c>
      <c r="M20" s="94">
        <f t="shared" si="3"/>
        <v>520</v>
      </c>
      <c r="N20" s="95"/>
      <c r="O20" s="94">
        <f t="shared" si="4"/>
        <v>9529</v>
      </c>
      <c r="P20" s="94">
        <f t="shared" si="5"/>
        <v>0</v>
      </c>
      <c r="Q20" s="94">
        <f t="shared" si="6"/>
        <v>893</v>
      </c>
      <c r="R20" s="94">
        <f t="shared" si="7"/>
        <v>10942</v>
      </c>
      <c r="S20" s="131">
        <f t="shared" si="8"/>
        <v>2</v>
      </c>
    </row>
    <row r="21" spans="1:19">
      <c r="A21" s="91">
        <v>410</v>
      </c>
      <c r="B21" s="91">
        <v>410035176</v>
      </c>
      <c r="C21" s="92" t="s">
        <v>10</v>
      </c>
      <c r="D21" s="91">
        <v>35</v>
      </c>
      <c r="E21" s="92" t="s">
        <v>11</v>
      </c>
      <c r="F21" s="91">
        <v>176</v>
      </c>
      <c r="G21" s="92" t="s">
        <v>78</v>
      </c>
      <c r="H21" s="93">
        <v>1</v>
      </c>
      <c r="I21" s="93"/>
      <c r="J21" s="94" t="str">
        <f t="shared" si="0"/>
        <v/>
      </c>
      <c r="K21" s="94">
        <f t="shared" si="1"/>
        <v>3719</v>
      </c>
      <c r="L21" s="94">
        <f t="shared" si="2"/>
        <v>3728</v>
      </c>
      <c r="M21" s="94">
        <f t="shared" si="3"/>
        <v>3729</v>
      </c>
      <c r="N21" s="95"/>
      <c r="O21" s="94">
        <f t="shared" si="4"/>
        <v>11288</v>
      </c>
      <c r="P21" s="94">
        <f t="shared" si="5"/>
        <v>0</v>
      </c>
      <c r="Q21" s="94">
        <f t="shared" si="6"/>
        <v>893</v>
      </c>
      <c r="R21" s="94">
        <f t="shared" si="7"/>
        <v>15910</v>
      </c>
      <c r="S21" s="131">
        <f t="shared" si="8"/>
        <v>1</v>
      </c>
    </row>
    <row r="22" spans="1:19">
      <c r="A22" s="91">
        <v>410</v>
      </c>
      <c r="B22" s="91">
        <v>410035217</v>
      </c>
      <c r="C22" s="92" t="s">
        <v>10</v>
      </c>
      <c r="D22" s="91">
        <v>35</v>
      </c>
      <c r="E22" s="92" t="s">
        <v>11</v>
      </c>
      <c r="F22" s="91">
        <v>217</v>
      </c>
      <c r="G22" s="92" t="s">
        <v>379</v>
      </c>
      <c r="H22" s="93">
        <v>1</v>
      </c>
      <c r="I22" s="93"/>
      <c r="J22" s="94" t="str">
        <f t="shared" si="0"/>
        <v/>
      </c>
      <c r="K22" s="94" t="str">
        <f t="shared" si="1"/>
        <v/>
      </c>
      <c r="L22" s="94" t="str">
        <f t="shared" si="2"/>
        <v/>
      </c>
      <c r="M22" s="94">
        <f t="shared" si="3"/>
        <v>4307</v>
      </c>
      <c r="N22" s="95"/>
      <c r="O22" s="94">
        <f t="shared" si="4"/>
        <v>9876</v>
      </c>
      <c r="P22" s="94">
        <f t="shared" si="5"/>
        <v>0</v>
      </c>
      <c r="Q22" s="94">
        <f t="shared" si="6"/>
        <v>893</v>
      </c>
      <c r="R22" s="94">
        <f t="shared" si="7"/>
        <v>15076</v>
      </c>
      <c r="S22" s="131" t="str">
        <f t="shared" si="8"/>
        <v/>
      </c>
    </row>
    <row r="23" spans="1:19">
      <c r="A23" s="91">
        <v>410</v>
      </c>
      <c r="B23" s="91">
        <v>410035248</v>
      </c>
      <c r="C23" s="92" t="s">
        <v>10</v>
      </c>
      <c r="D23" s="91">
        <v>35</v>
      </c>
      <c r="E23" s="92" t="s">
        <v>11</v>
      </c>
      <c r="F23" s="91">
        <v>248</v>
      </c>
      <c r="G23" s="92" t="s">
        <v>18</v>
      </c>
      <c r="H23" s="93">
        <v>23.75</v>
      </c>
      <c r="I23" s="93"/>
      <c r="J23" s="94">
        <f t="shared" si="0"/>
        <v>1153</v>
      </c>
      <c r="K23" s="94">
        <f t="shared" si="1"/>
        <v>373</v>
      </c>
      <c r="L23" s="94">
        <f t="shared" si="2"/>
        <v>1043</v>
      </c>
      <c r="M23" s="94">
        <f t="shared" si="3"/>
        <v>1051</v>
      </c>
      <c r="N23" s="95"/>
      <c r="O23" s="94">
        <f t="shared" si="4"/>
        <v>10628</v>
      </c>
      <c r="P23" s="94">
        <f t="shared" si="5"/>
        <v>0</v>
      </c>
      <c r="Q23" s="94">
        <f t="shared" si="6"/>
        <v>893</v>
      </c>
      <c r="R23" s="94">
        <f t="shared" si="7"/>
        <v>12572</v>
      </c>
      <c r="S23" s="131">
        <f t="shared" si="8"/>
        <v>8</v>
      </c>
    </row>
    <row r="24" spans="1:19">
      <c r="A24" s="91">
        <v>410</v>
      </c>
      <c r="B24" s="91">
        <v>410035262</v>
      </c>
      <c r="C24" s="92" t="s">
        <v>10</v>
      </c>
      <c r="D24" s="91">
        <v>35</v>
      </c>
      <c r="E24" s="92" t="s">
        <v>11</v>
      </c>
      <c r="F24" s="91">
        <v>262</v>
      </c>
      <c r="G24" s="92" t="s">
        <v>19</v>
      </c>
      <c r="H24" s="93">
        <v>3</v>
      </c>
      <c r="I24" s="93"/>
      <c r="J24" s="94">
        <f t="shared" si="0"/>
        <v>3621</v>
      </c>
      <c r="K24" s="94">
        <f t="shared" si="1"/>
        <v>4511</v>
      </c>
      <c r="L24" s="94">
        <f t="shared" si="2"/>
        <v>4482</v>
      </c>
      <c r="M24" s="94">
        <f t="shared" si="3"/>
        <v>4482</v>
      </c>
      <c r="N24" s="95"/>
      <c r="O24" s="94">
        <f t="shared" si="4"/>
        <v>9721</v>
      </c>
      <c r="P24" s="94">
        <f t="shared" si="5"/>
        <v>0</v>
      </c>
      <c r="Q24" s="94">
        <f t="shared" si="6"/>
        <v>893</v>
      </c>
      <c r="R24" s="94">
        <f t="shared" si="7"/>
        <v>15096</v>
      </c>
      <c r="S24" s="131">
        <f t="shared" si="8"/>
        <v>0</v>
      </c>
    </row>
    <row r="25" spans="1:19">
      <c r="A25" s="91">
        <v>410</v>
      </c>
      <c r="B25" s="91">
        <v>410035274</v>
      </c>
      <c r="C25" s="92" t="s">
        <v>10</v>
      </c>
      <c r="D25" s="91">
        <v>35</v>
      </c>
      <c r="E25" s="92" t="s">
        <v>11</v>
      </c>
      <c r="F25" s="91">
        <v>274</v>
      </c>
      <c r="G25" s="92" t="s">
        <v>60</v>
      </c>
      <c r="H25" s="93">
        <v>0.61</v>
      </c>
      <c r="I25" s="93"/>
      <c r="J25" s="94" t="str">
        <f t="shared" si="0"/>
        <v/>
      </c>
      <c r="K25" s="94" t="str">
        <f t="shared" si="1"/>
        <v/>
      </c>
      <c r="L25" s="94" t="str">
        <f t="shared" si="2"/>
        <v/>
      </c>
      <c r="M25" s="94">
        <f t="shared" si="3"/>
        <v>5792</v>
      </c>
      <c r="N25" s="95"/>
      <c r="O25" s="94">
        <f t="shared" si="4"/>
        <v>11980</v>
      </c>
      <c r="P25" s="94">
        <f t="shared" si="5"/>
        <v>0</v>
      </c>
      <c r="Q25" s="94">
        <f t="shared" si="6"/>
        <v>893</v>
      </c>
      <c r="R25" s="94">
        <f t="shared" si="7"/>
        <v>18665</v>
      </c>
      <c r="S25" s="131" t="str">
        <f t="shared" si="8"/>
        <v/>
      </c>
    </row>
    <row r="26" spans="1:19">
      <c r="A26" s="91">
        <v>410</v>
      </c>
      <c r="B26" s="91">
        <v>410035308</v>
      </c>
      <c r="C26" s="92" t="s">
        <v>10</v>
      </c>
      <c r="D26" s="91">
        <v>35</v>
      </c>
      <c r="E26" s="92" t="s">
        <v>11</v>
      </c>
      <c r="F26" s="91">
        <v>308</v>
      </c>
      <c r="G26" s="92" t="s">
        <v>20</v>
      </c>
      <c r="H26" s="93">
        <v>0.55000000000000004</v>
      </c>
      <c r="I26" s="93"/>
      <c r="J26" s="94">
        <f t="shared" si="0"/>
        <v>8819</v>
      </c>
      <c r="K26" s="94">
        <f t="shared" si="1"/>
        <v>8673</v>
      </c>
      <c r="L26" s="94">
        <f t="shared" si="2"/>
        <v>8660</v>
      </c>
      <c r="M26" s="94">
        <f t="shared" si="3"/>
        <v>8660</v>
      </c>
      <c r="N26" s="95"/>
      <c r="O26" s="94">
        <f t="shared" si="4"/>
        <v>14923</v>
      </c>
      <c r="P26" s="94">
        <f t="shared" si="5"/>
        <v>0</v>
      </c>
      <c r="Q26" s="94">
        <f t="shared" si="6"/>
        <v>893</v>
      </c>
      <c r="R26" s="94">
        <f t="shared" si="7"/>
        <v>24476</v>
      </c>
      <c r="S26" s="131">
        <f t="shared" si="8"/>
        <v>0</v>
      </c>
    </row>
    <row r="27" spans="1:19">
      <c r="A27" s="91">
        <v>410</v>
      </c>
      <c r="B27" s="91">
        <v>410035346</v>
      </c>
      <c r="C27" s="92" t="s">
        <v>10</v>
      </c>
      <c r="D27" s="91">
        <v>35</v>
      </c>
      <c r="E27" s="92" t="s">
        <v>11</v>
      </c>
      <c r="F27" s="91">
        <v>346</v>
      </c>
      <c r="G27" s="92" t="s">
        <v>21</v>
      </c>
      <c r="H27" s="93">
        <v>8.25</v>
      </c>
      <c r="I27" s="93"/>
      <c r="J27" s="94">
        <f t="shared" si="0"/>
        <v>2439</v>
      </c>
      <c r="K27" s="94">
        <f t="shared" si="1"/>
        <v>1398</v>
      </c>
      <c r="L27" s="94">
        <f t="shared" si="2"/>
        <v>1393</v>
      </c>
      <c r="M27" s="94">
        <f t="shared" si="3"/>
        <v>1393</v>
      </c>
      <c r="N27" s="95"/>
      <c r="O27" s="94">
        <f t="shared" si="4"/>
        <v>12519</v>
      </c>
      <c r="P27" s="94">
        <f t="shared" si="5"/>
        <v>0</v>
      </c>
      <c r="Q27" s="94">
        <f t="shared" si="6"/>
        <v>893</v>
      </c>
      <c r="R27" s="94">
        <f t="shared" si="7"/>
        <v>14805</v>
      </c>
      <c r="S27" s="131">
        <f t="shared" si="8"/>
        <v>0</v>
      </c>
    </row>
    <row r="28" spans="1:19">
      <c r="A28" s="91">
        <v>410</v>
      </c>
      <c r="B28" s="91">
        <v>410057035</v>
      </c>
      <c r="C28" s="92" t="s">
        <v>10</v>
      </c>
      <c r="D28" s="91">
        <v>57</v>
      </c>
      <c r="E28" s="92" t="s">
        <v>13</v>
      </c>
      <c r="F28" s="91">
        <v>35</v>
      </c>
      <c r="G28" s="92" t="s">
        <v>11</v>
      </c>
      <c r="H28" s="93">
        <v>10.64</v>
      </c>
      <c r="I28" s="93"/>
      <c r="J28" s="94">
        <f t="shared" si="0"/>
        <v>3512</v>
      </c>
      <c r="K28" s="94">
        <f t="shared" si="1"/>
        <v>4187</v>
      </c>
      <c r="L28" s="94">
        <f t="shared" si="2"/>
        <v>4172</v>
      </c>
      <c r="M28" s="94">
        <f t="shared" si="3"/>
        <v>4178</v>
      </c>
      <c r="N28" s="95"/>
      <c r="O28" s="94">
        <f t="shared" si="4"/>
        <v>11884</v>
      </c>
      <c r="P28" s="94">
        <f t="shared" si="5"/>
        <v>0</v>
      </c>
      <c r="Q28" s="94">
        <f t="shared" si="6"/>
        <v>893</v>
      </c>
      <c r="R28" s="94">
        <f t="shared" si="7"/>
        <v>16955</v>
      </c>
      <c r="S28" s="131">
        <f t="shared" si="8"/>
        <v>6</v>
      </c>
    </row>
    <row r="29" spans="1:19">
      <c r="A29" s="91">
        <v>410</v>
      </c>
      <c r="B29" s="91">
        <v>410057057</v>
      </c>
      <c r="C29" s="92" t="s">
        <v>10</v>
      </c>
      <c r="D29" s="91">
        <v>57</v>
      </c>
      <c r="E29" s="92" t="s">
        <v>13</v>
      </c>
      <c r="F29" s="91">
        <v>57</v>
      </c>
      <c r="G29" s="92" t="s">
        <v>13</v>
      </c>
      <c r="H29" s="93">
        <v>195.11999999999998</v>
      </c>
      <c r="I29" s="93"/>
      <c r="J29" s="94">
        <f t="shared" si="0"/>
        <v>587</v>
      </c>
      <c r="K29" s="94">
        <f t="shared" si="1"/>
        <v>589</v>
      </c>
      <c r="L29" s="94">
        <f t="shared" si="2"/>
        <v>565</v>
      </c>
      <c r="M29" s="94">
        <f t="shared" si="3"/>
        <v>567</v>
      </c>
      <c r="N29" s="95"/>
      <c r="O29" s="94">
        <f t="shared" si="4"/>
        <v>11145</v>
      </c>
      <c r="P29" s="94">
        <f t="shared" si="5"/>
        <v>0</v>
      </c>
      <c r="Q29" s="94">
        <f t="shared" si="6"/>
        <v>893</v>
      </c>
      <c r="R29" s="94">
        <f t="shared" si="7"/>
        <v>12605</v>
      </c>
      <c r="S29" s="131">
        <f t="shared" si="8"/>
        <v>2</v>
      </c>
    </row>
    <row r="30" spans="1:19">
      <c r="A30" s="91">
        <v>410</v>
      </c>
      <c r="B30" s="91">
        <v>410057093</v>
      </c>
      <c r="C30" s="92" t="s">
        <v>10</v>
      </c>
      <c r="D30" s="91">
        <v>57</v>
      </c>
      <c r="E30" s="92" t="s">
        <v>13</v>
      </c>
      <c r="F30" s="91">
        <v>93</v>
      </c>
      <c r="G30" s="92" t="s">
        <v>14</v>
      </c>
      <c r="H30" s="93">
        <v>5.7</v>
      </c>
      <c r="I30" s="93"/>
      <c r="J30" s="94">
        <f t="shared" si="0"/>
        <v>367</v>
      </c>
      <c r="K30" s="94">
        <f t="shared" si="1"/>
        <v>341</v>
      </c>
      <c r="L30" s="94">
        <f t="shared" si="2"/>
        <v>346</v>
      </c>
      <c r="M30" s="94">
        <f t="shared" si="3"/>
        <v>349</v>
      </c>
      <c r="N30" s="95"/>
      <c r="O30" s="94">
        <f t="shared" si="4"/>
        <v>12173</v>
      </c>
      <c r="P30" s="94">
        <f t="shared" si="5"/>
        <v>0</v>
      </c>
      <c r="Q30" s="94">
        <f t="shared" si="6"/>
        <v>893</v>
      </c>
      <c r="R30" s="94">
        <f t="shared" si="7"/>
        <v>13415</v>
      </c>
      <c r="S30" s="131">
        <f t="shared" si="8"/>
        <v>3</v>
      </c>
    </row>
    <row r="31" spans="1:19">
      <c r="A31" s="91">
        <v>410</v>
      </c>
      <c r="B31" s="91">
        <v>410057163</v>
      </c>
      <c r="C31" s="92" t="s">
        <v>10</v>
      </c>
      <c r="D31" s="91">
        <v>57</v>
      </c>
      <c r="E31" s="92" t="s">
        <v>13</v>
      </c>
      <c r="F31" s="91">
        <v>163</v>
      </c>
      <c r="G31" s="92" t="s">
        <v>16</v>
      </c>
      <c r="H31" s="93">
        <v>2.4500000000000002</v>
      </c>
      <c r="I31" s="93"/>
      <c r="J31" s="94">
        <f t="shared" si="0"/>
        <v>205</v>
      </c>
      <c r="K31" s="94">
        <f t="shared" si="1"/>
        <v>562</v>
      </c>
      <c r="L31" s="94">
        <f t="shared" si="2"/>
        <v>205</v>
      </c>
      <c r="M31" s="94">
        <f t="shared" si="3"/>
        <v>443</v>
      </c>
      <c r="N31" s="95"/>
      <c r="O31" s="94">
        <f t="shared" si="4"/>
        <v>10494</v>
      </c>
      <c r="P31" s="94">
        <f t="shared" si="5"/>
        <v>0</v>
      </c>
      <c r="Q31" s="94">
        <f t="shared" si="6"/>
        <v>893</v>
      </c>
      <c r="R31" s="94">
        <f t="shared" si="7"/>
        <v>11830</v>
      </c>
      <c r="S31" s="131">
        <f t="shared" si="8"/>
        <v>238</v>
      </c>
    </row>
    <row r="32" spans="1:19">
      <c r="A32" s="91">
        <v>410</v>
      </c>
      <c r="B32" s="91">
        <v>410057176</v>
      </c>
      <c r="C32" s="92" t="s">
        <v>10</v>
      </c>
      <c r="D32" s="91">
        <v>57</v>
      </c>
      <c r="E32" s="92" t="s">
        <v>13</v>
      </c>
      <c r="F32" s="91">
        <v>176</v>
      </c>
      <c r="G32" s="92" t="s">
        <v>78</v>
      </c>
      <c r="H32" s="93">
        <v>2</v>
      </c>
      <c r="I32" s="93"/>
      <c r="J32" s="94" t="str">
        <f t="shared" si="0"/>
        <v/>
      </c>
      <c r="K32" s="94">
        <f t="shared" si="1"/>
        <v>3719</v>
      </c>
      <c r="L32" s="94">
        <f t="shared" si="2"/>
        <v>3728</v>
      </c>
      <c r="M32" s="94">
        <f t="shared" si="3"/>
        <v>3729</v>
      </c>
      <c r="N32" s="95"/>
      <c r="O32" s="94">
        <f t="shared" si="4"/>
        <v>11288</v>
      </c>
      <c r="P32" s="94">
        <f t="shared" si="5"/>
        <v>0</v>
      </c>
      <c r="Q32" s="94">
        <f t="shared" si="6"/>
        <v>893</v>
      </c>
      <c r="R32" s="94">
        <f t="shared" si="7"/>
        <v>15910</v>
      </c>
      <c r="S32" s="131">
        <f t="shared" si="8"/>
        <v>1</v>
      </c>
    </row>
    <row r="33" spans="1:19">
      <c r="A33" s="91">
        <v>410</v>
      </c>
      <c r="B33" s="91">
        <v>410057248</v>
      </c>
      <c r="C33" s="92" t="s">
        <v>10</v>
      </c>
      <c r="D33" s="91">
        <v>57</v>
      </c>
      <c r="E33" s="92" t="s">
        <v>13</v>
      </c>
      <c r="F33" s="91">
        <v>248</v>
      </c>
      <c r="G33" s="92" t="s">
        <v>18</v>
      </c>
      <c r="H33" s="93">
        <v>8</v>
      </c>
      <c r="I33" s="93"/>
      <c r="J33" s="94">
        <f t="shared" si="0"/>
        <v>1119</v>
      </c>
      <c r="K33" s="94">
        <f t="shared" si="1"/>
        <v>362</v>
      </c>
      <c r="L33" s="94">
        <f t="shared" si="2"/>
        <v>1012</v>
      </c>
      <c r="M33" s="94">
        <f t="shared" si="3"/>
        <v>1020</v>
      </c>
      <c r="N33" s="95"/>
      <c r="O33" s="94">
        <f t="shared" si="4"/>
        <v>10317</v>
      </c>
      <c r="P33" s="94">
        <f t="shared" si="5"/>
        <v>0</v>
      </c>
      <c r="Q33" s="94">
        <f t="shared" si="6"/>
        <v>893</v>
      </c>
      <c r="R33" s="94">
        <f t="shared" si="7"/>
        <v>12230</v>
      </c>
      <c r="S33" s="131">
        <f t="shared" si="8"/>
        <v>8</v>
      </c>
    </row>
    <row r="34" spans="1:19">
      <c r="A34" s="91">
        <v>410</v>
      </c>
      <c r="B34" s="91">
        <v>410057262</v>
      </c>
      <c r="C34" s="92" t="s">
        <v>10</v>
      </c>
      <c r="D34" s="91">
        <v>57</v>
      </c>
      <c r="E34" s="92" t="s">
        <v>13</v>
      </c>
      <c r="F34" s="91">
        <v>262</v>
      </c>
      <c r="G34" s="92" t="s">
        <v>19</v>
      </c>
      <c r="H34" s="93">
        <v>1</v>
      </c>
      <c r="I34" s="93"/>
      <c r="J34" s="94">
        <f t="shared" si="0"/>
        <v>3242</v>
      </c>
      <c r="K34" s="94">
        <f t="shared" si="1"/>
        <v>4038</v>
      </c>
      <c r="L34" s="94">
        <f t="shared" si="2"/>
        <v>4013</v>
      </c>
      <c r="M34" s="94">
        <f t="shared" si="3"/>
        <v>4012</v>
      </c>
      <c r="N34" s="95"/>
      <c r="O34" s="94">
        <f t="shared" si="4"/>
        <v>8703</v>
      </c>
      <c r="P34" s="94">
        <f t="shared" si="5"/>
        <v>0</v>
      </c>
      <c r="Q34" s="94">
        <f t="shared" si="6"/>
        <v>893</v>
      </c>
      <c r="R34" s="94">
        <f t="shared" si="7"/>
        <v>13608</v>
      </c>
      <c r="S34" s="131">
        <f t="shared" si="8"/>
        <v>-1</v>
      </c>
    </row>
    <row r="35" spans="1:19">
      <c r="A35" s="91">
        <v>410</v>
      </c>
      <c r="B35" s="91">
        <v>410057308</v>
      </c>
      <c r="C35" s="92" t="s">
        <v>10</v>
      </c>
      <c r="D35" s="91">
        <v>57</v>
      </c>
      <c r="E35" s="92" t="s">
        <v>13</v>
      </c>
      <c r="F35" s="91">
        <v>308</v>
      </c>
      <c r="G35" s="92" t="s">
        <v>20</v>
      </c>
      <c r="H35" s="93">
        <v>0.36</v>
      </c>
      <c r="I35" s="93"/>
      <c r="J35" s="94">
        <f t="shared" si="0"/>
        <v>7478</v>
      </c>
      <c r="K35" s="94">
        <f t="shared" si="1"/>
        <v>7355</v>
      </c>
      <c r="L35" s="94">
        <f t="shared" si="2"/>
        <v>7343</v>
      </c>
      <c r="M35" s="94">
        <f t="shared" si="3"/>
        <v>7343</v>
      </c>
      <c r="N35" s="95"/>
      <c r="O35" s="94">
        <f t="shared" si="4"/>
        <v>12654</v>
      </c>
      <c r="P35" s="94">
        <f t="shared" si="5"/>
        <v>0</v>
      </c>
      <c r="Q35" s="94">
        <f t="shared" si="6"/>
        <v>893</v>
      </c>
      <c r="R35" s="94">
        <f t="shared" si="7"/>
        <v>20890</v>
      </c>
      <c r="S35" s="131">
        <f t="shared" si="8"/>
        <v>0</v>
      </c>
    </row>
    <row r="36" spans="1:19">
      <c r="A36" s="91">
        <v>412</v>
      </c>
      <c r="B36" s="91">
        <v>412035016</v>
      </c>
      <c r="C36" s="92" t="s">
        <v>22</v>
      </c>
      <c r="D36" s="91">
        <v>35</v>
      </c>
      <c r="E36" s="92" t="s">
        <v>11</v>
      </c>
      <c r="F36" s="91">
        <v>16</v>
      </c>
      <c r="G36" s="92" t="s">
        <v>162</v>
      </c>
      <c r="H36" s="93">
        <v>1.3900000000000001</v>
      </c>
      <c r="I36" s="93"/>
      <c r="J36" s="94" t="str">
        <f t="shared" si="0"/>
        <v/>
      </c>
      <c r="K36" s="94" t="str">
        <f t="shared" si="1"/>
        <v/>
      </c>
      <c r="L36" s="94" t="str">
        <f t="shared" si="2"/>
        <v/>
      </c>
      <c r="M36" s="94">
        <f t="shared" si="3"/>
        <v>469</v>
      </c>
      <c r="N36" s="95"/>
      <c r="O36" s="94">
        <f t="shared" si="4"/>
        <v>11118</v>
      </c>
      <c r="P36" s="94">
        <f t="shared" si="5"/>
        <v>0</v>
      </c>
      <c r="Q36" s="94">
        <f t="shared" si="6"/>
        <v>893</v>
      </c>
      <c r="R36" s="94">
        <f t="shared" si="7"/>
        <v>12480</v>
      </c>
      <c r="S36" s="131" t="str">
        <f t="shared" si="8"/>
        <v/>
      </c>
    </row>
    <row r="37" spans="1:19">
      <c r="A37" s="91">
        <v>412</v>
      </c>
      <c r="B37" s="91">
        <v>412035035</v>
      </c>
      <c r="C37" s="92" t="s">
        <v>22</v>
      </c>
      <c r="D37" s="91">
        <v>35</v>
      </c>
      <c r="E37" s="92" t="s">
        <v>11</v>
      </c>
      <c r="F37" s="91">
        <v>35</v>
      </c>
      <c r="G37" s="92" t="s">
        <v>11</v>
      </c>
      <c r="H37" s="93">
        <v>481.93999999999994</v>
      </c>
      <c r="I37" s="93"/>
      <c r="J37" s="94">
        <f t="shared" si="0"/>
        <v>3407</v>
      </c>
      <c r="K37" s="94">
        <f t="shared" si="1"/>
        <v>4062</v>
      </c>
      <c r="L37" s="94">
        <f t="shared" si="2"/>
        <v>4048</v>
      </c>
      <c r="M37" s="94">
        <f t="shared" si="3"/>
        <v>4053</v>
      </c>
      <c r="N37" s="95"/>
      <c r="O37" s="94">
        <f t="shared" si="4"/>
        <v>11529</v>
      </c>
      <c r="P37" s="94">
        <f t="shared" si="5"/>
        <v>0</v>
      </c>
      <c r="Q37" s="94">
        <f t="shared" si="6"/>
        <v>893</v>
      </c>
      <c r="R37" s="94">
        <f t="shared" si="7"/>
        <v>16475</v>
      </c>
      <c r="S37" s="131">
        <f t="shared" si="8"/>
        <v>5</v>
      </c>
    </row>
    <row r="38" spans="1:19">
      <c r="A38" s="91">
        <v>412</v>
      </c>
      <c r="B38" s="91">
        <v>412035044</v>
      </c>
      <c r="C38" s="92" t="s">
        <v>22</v>
      </c>
      <c r="D38" s="91">
        <v>35</v>
      </c>
      <c r="E38" s="92" t="s">
        <v>11</v>
      </c>
      <c r="F38" s="91">
        <v>44</v>
      </c>
      <c r="G38" s="92" t="s">
        <v>12</v>
      </c>
      <c r="H38" s="93">
        <v>6.8599999999999994</v>
      </c>
      <c r="I38" s="93"/>
      <c r="J38" s="94">
        <f t="shared" si="0"/>
        <v>568</v>
      </c>
      <c r="K38" s="94">
        <f t="shared" si="1"/>
        <v>568</v>
      </c>
      <c r="L38" s="94">
        <f t="shared" si="2"/>
        <v>201</v>
      </c>
      <c r="M38" s="94">
        <f t="shared" si="3"/>
        <v>197</v>
      </c>
      <c r="N38" s="95"/>
      <c r="O38" s="94">
        <f t="shared" si="4"/>
        <v>8621</v>
      </c>
      <c r="P38" s="94">
        <f t="shared" si="5"/>
        <v>0</v>
      </c>
      <c r="Q38" s="94">
        <f t="shared" si="6"/>
        <v>893</v>
      </c>
      <c r="R38" s="94">
        <f t="shared" si="7"/>
        <v>9711</v>
      </c>
      <c r="S38" s="131">
        <f t="shared" si="8"/>
        <v>-4</v>
      </c>
    </row>
    <row r="39" spans="1:19">
      <c r="A39" s="91">
        <v>412</v>
      </c>
      <c r="B39" s="91">
        <v>412035046</v>
      </c>
      <c r="C39" s="92" t="s">
        <v>22</v>
      </c>
      <c r="D39" s="91">
        <v>35</v>
      </c>
      <c r="E39" s="92" t="s">
        <v>11</v>
      </c>
      <c r="F39" s="91">
        <v>46</v>
      </c>
      <c r="G39" s="92" t="s">
        <v>89</v>
      </c>
      <c r="H39" s="93">
        <v>1</v>
      </c>
      <c r="I39" s="93"/>
      <c r="J39" s="94" t="str">
        <f t="shared" si="0"/>
        <v/>
      </c>
      <c r="K39" s="94">
        <f t="shared" si="1"/>
        <v>7638</v>
      </c>
      <c r="L39" s="94">
        <f t="shared" si="2"/>
        <v>7641</v>
      </c>
      <c r="M39" s="94">
        <f t="shared" si="3"/>
        <v>7641</v>
      </c>
      <c r="N39" s="95"/>
      <c r="O39" s="94">
        <f t="shared" si="4"/>
        <v>10054</v>
      </c>
      <c r="P39" s="94">
        <f t="shared" si="5"/>
        <v>0</v>
      </c>
      <c r="Q39" s="94">
        <f t="shared" si="6"/>
        <v>893</v>
      </c>
      <c r="R39" s="94">
        <f t="shared" si="7"/>
        <v>18588</v>
      </c>
      <c r="S39" s="131">
        <f t="shared" si="8"/>
        <v>0</v>
      </c>
    </row>
    <row r="40" spans="1:19">
      <c r="A40" s="91">
        <v>412</v>
      </c>
      <c r="B40" s="91">
        <v>412035057</v>
      </c>
      <c r="C40" s="92" t="s">
        <v>22</v>
      </c>
      <c r="D40" s="91">
        <v>35</v>
      </c>
      <c r="E40" s="92" t="s">
        <v>11</v>
      </c>
      <c r="F40" s="91">
        <v>57</v>
      </c>
      <c r="G40" s="92" t="s">
        <v>13</v>
      </c>
      <c r="H40" s="93">
        <v>1.52</v>
      </c>
      <c r="I40" s="93"/>
      <c r="J40" s="94" t="str">
        <f t="shared" si="0"/>
        <v/>
      </c>
      <c r="K40" s="94">
        <f t="shared" si="1"/>
        <v>648</v>
      </c>
      <c r="L40" s="94">
        <f t="shared" si="2"/>
        <v>622</v>
      </c>
      <c r="M40" s="94">
        <f t="shared" si="3"/>
        <v>624</v>
      </c>
      <c r="N40" s="95"/>
      <c r="O40" s="94">
        <f t="shared" si="4"/>
        <v>12260</v>
      </c>
      <c r="P40" s="94">
        <f t="shared" si="5"/>
        <v>0</v>
      </c>
      <c r="Q40" s="94">
        <f t="shared" si="6"/>
        <v>893</v>
      </c>
      <c r="R40" s="94">
        <f t="shared" si="7"/>
        <v>13777</v>
      </c>
      <c r="S40" s="131">
        <f t="shared" si="8"/>
        <v>2</v>
      </c>
    </row>
    <row r="41" spans="1:19">
      <c r="A41" s="91">
        <v>412</v>
      </c>
      <c r="B41" s="91">
        <v>412035073</v>
      </c>
      <c r="C41" s="92" t="s">
        <v>22</v>
      </c>
      <c r="D41" s="91">
        <v>35</v>
      </c>
      <c r="E41" s="92" t="s">
        <v>11</v>
      </c>
      <c r="F41" s="91">
        <v>73</v>
      </c>
      <c r="G41" s="92" t="s">
        <v>23</v>
      </c>
      <c r="H41" s="93">
        <v>2</v>
      </c>
      <c r="I41" s="93"/>
      <c r="J41" s="94">
        <f t="shared" si="0"/>
        <v>7321</v>
      </c>
      <c r="K41" s="94">
        <f t="shared" si="1"/>
        <v>8051</v>
      </c>
      <c r="L41" s="94">
        <f t="shared" si="2"/>
        <v>8051</v>
      </c>
      <c r="M41" s="94">
        <f t="shared" si="3"/>
        <v>8051</v>
      </c>
      <c r="N41" s="95"/>
      <c r="O41" s="94">
        <f t="shared" si="4"/>
        <v>10347</v>
      </c>
      <c r="P41" s="94">
        <f t="shared" si="5"/>
        <v>0</v>
      </c>
      <c r="Q41" s="94">
        <f t="shared" si="6"/>
        <v>893</v>
      </c>
      <c r="R41" s="94">
        <f t="shared" si="7"/>
        <v>19291</v>
      </c>
      <c r="S41" s="131">
        <f t="shared" si="8"/>
        <v>0</v>
      </c>
    </row>
    <row r="42" spans="1:19">
      <c r="A42" s="91">
        <v>412</v>
      </c>
      <c r="B42" s="91">
        <v>412035165</v>
      </c>
      <c r="C42" s="92" t="s">
        <v>22</v>
      </c>
      <c r="D42" s="91">
        <v>35</v>
      </c>
      <c r="E42" s="92" t="s">
        <v>11</v>
      </c>
      <c r="F42" s="91">
        <v>165</v>
      </c>
      <c r="G42" s="92" t="s">
        <v>17</v>
      </c>
      <c r="H42" s="93">
        <v>0.93</v>
      </c>
      <c r="I42" s="93"/>
      <c r="J42" s="94" t="str">
        <f t="shared" si="0"/>
        <v/>
      </c>
      <c r="K42" s="94">
        <f t="shared" si="1"/>
        <v>568</v>
      </c>
      <c r="L42" s="94">
        <f t="shared" si="2"/>
        <v>630</v>
      </c>
      <c r="M42" s="94">
        <f t="shared" si="3"/>
        <v>632</v>
      </c>
      <c r="N42" s="95"/>
      <c r="O42" s="94">
        <f t="shared" si="4"/>
        <v>11598</v>
      </c>
      <c r="P42" s="94">
        <f t="shared" si="5"/>
        <v>0</v>
      </c>
      <c r="Q42" s="94">
        <f t="shared" si="6"/>
        <v>893</v>
      </c>
      <c r="R42" s="94">
        <f t="shared" si="7"/>
        <v>13123</v>
      </c>
      <c r="S42" s="131">
        <f t="shared" si="8"/>
        <v>2</v>
      </c>
    </row>
    <row r="43" spans="1:19">
      <c r="A43" s="91">
        <v>412</v>
      </c>
      <c r="B43" s="91">
        <v>412035189</v>
      </c>
      <c r="C43" s="92" t="s">
        <v>22</v>
      </c>
      <c r="D43" s="91">
        <v>35</v>
      </c>
      <c r="E43" s="92" t="s">
        <v>11</v>
      </c>
      <c r="F43" s="91">
        <v>189</v>
      </c>
      <c r="G43" s="92" t="s">
        <v>24</v>
      </c>
      <c r="H43" s="93">
        <v>3.56</v>
      </c>
      <c r="I43" s="93"/>
      <c r="J43" s="94">
        <f t="shared" si="0"/>
        <v>3620</v>
      </c>
      <c r="K43" s="94">
        <f t="shared" si="1"/>
        <v>3932</v>
      </c>
      <c r="L43" s="94">
        <f t="shared" si="2"/>
        <v>3939</v>
      </c>
      <c r="M43" s="94">
        <f t="shared" si="3"/>
        <v>3939</v>
      </c>
      <c r="N43" s="95"/>
      <c r="O43" s="94">
        <f t="shared" si="4"/>
        <v>9832</v>
      </c>
      <c r="P43" s="94">
        <f t="shared" si="5"/>
        <v>0</v>
      </c>
      <c r="Q43" s="94">
        <f t="shared" si="6"/>
        <v>893</v>
      </c>
      <c r="R43" s="94">
        <f t="shared" si="7"/>
        <v>14664</v>
      </c>
      <c r="S43" s="131">
        <f t="shared" si="8"/>
        <v>0</v>
      </c>
    </row>
    <row r="44" spans="1:19">
      <c r="A44" s="91">
        <v>412</v>
      </c>
      <c r="B44" s="91">
        <v>412035207</v>
      </c>
      <c r="C44" s="92" t="s">
        <v>22</v>
      </c>
      <c r="D44" s="91">
        <v>35</v>
      </c>
      <c r="E44" s="92" t="s">
        <v>11</v>
      </c>
      <c r="F44" s="91">
        <v>207</v>
      </c>
      <c r="G44" s="92" t="s">
        <v>25</v>
      </c>
      <c r="H44" s="93">
        <v>7.0000000000000007E-2</v>
      </c>
      <c r="I44" s="93"/>
      <c r="J44" s="94">
        <f t="shared" si="0"/>
        <v>10017</v>
      </c>
      <c r="K44" s="94">
        <f t="shared" si="1"/>
        <v>9656</v>
      </c>
      <c r="L44" s="94">
        <f t="shared" si="2"/>
        <v>9649</v>
      </c>
      <c r="M44" s="94">
        <f t="shared" si="3"/>
        <v>9647</v>
      </c>
      <c r="N44" s="95"/>
      <c r="O44" s="94">
        <f t="shared" si="4"/>
        <v>14923</v>
      </c>
      <c r="P44" s="94">
        <f t="shared" si="5"/>
        <v>0</v>
      </c>
      <c r="Q44" s="94">
        <f t="shared" si="6"/>
        <v>893</v>
      </c>
      <c r="R44" s="94">
        <f t="shared" si="7"/>
        <v>25463</v>
      </c>
      <c r="S44" s="131">
        <f t="shared" si="8"/>
        <v>-2</v>
      </c>
    </row>
    <row r="45" spans="1:19">
      <c r="A45" s="91">
        <v>412</v>
      </c>
      <c r="B45" s="91">
        <v>412035220</v>
      </c>
      <c r="C45" s="92" t="s">
        <v>22</v>
      </c>
      <c r="D45" s="91">
        <v>35</v>
      </c>
      <c r="E45" s="92" t="s">
        <v>11</v>
      </c>
      <c r="F45" s="91">
        <v>220</v>
      </c>
      <c r="G45" s="92" t="s">
        <v>26</v>
      </c>
      <c r="H45" s="93">
        <v>5</v>
      </c>
      <c r="I45" s="93"/>
      <c r="J45" s="94">
        <f t="shared" si="0"/>
        <v>4237</v>
      </c>
      <c r="K45" s="94">
        <f t="shared" si="1"/>
        <v>3474</v>
      </c>
      <c r="L45" s="94">
        <f t="shared" si="2"/>
        <v>4841</v>
      </c>
      <c r="M45" s="94">
        <f t="shared" si="3"/>
        <v>4846</v>
      </c>
      <c r="N45" s="95"/>
      <c r="O45" s="94">
        <f t="shared" si="4"/>
        <v>11904</v>
      </c>
      <c r="P45" s="94">
        <f t="shared" si="5"/>
        <v>0</v>
      </c>
      <c r="Q45" s="94">
        <f t="shared" si="6"/>
        <v>893</v>
      </c>
      <c r="R45" s="94">
        <f t="shared" si="7"/>
        <v>17643</v>
      </c>
      <c r="S45" s="131">
        <f t="shared" si="8"/>
        <v>5</v>
      </c>
    </row>
    <row r="46" spans="1:19">
      <c r="A46" s="91">
        <v>412</v>
      </c>
      <c r="B46" s="91">
        <v>412035244</v>
      </c>
      <c r="C46" s="92" t="s">
        <v>22</v>
      </c>
      <c r="D46" s="91">
        <v>35</v>
      </c>
      <c r="E46" s="92" t="s">
        <v>11</v>
      </c>
      <c r="F46" s="91">
        <v>244</v>
      </c>
      <c r="G46" s="92" t="s">
        <v>27</v>
      </c>
      <c r="H46" s="93">
        <v>8.0599999999999987</v>
      </c>
      <c r="I46" s="93"/>
      <c r="J46" s="94">
        <f t="shared" si="0"/>
        <v>3969</v>
      </c>
      <c r="K46" s="94">
        <f t="shared" si="1"/>
        <v>4699</v>
      </c>
      <c r="L46" s="94">
        <f t="shared" si="2"/>
        <v>4705</v>
      </c>
      <c r="M46" s="94">
        <f t="shared" si="3"/>
        <v>4709</v>
      </c>
      <c r="N46" s="95"/>
      <c r="O46" s="94">
        <f t="shared" si="4"/>
        <v>11622</v>
      </c>
      <c r="P46" s="94">
        <f t="shared" si="5"/>
        <v>0</v>
      </c>
      <c r="Q46" s="94">
        <f t="shared" si="6"/>
        <v>893</v>
      </c>
      <c r="R46" s="94">
        <f t="shared" si="7"/>
        <v>17224</v>
      </c>
      <c r="S46" s="131">
        <f t="shared" si="8"/>
        <v>4</v>
      </c>
    </row>
    <row r="47" spans="1:19">
      <c r="A47" s="91">
        <v>412</v>
      </c>
      <c r="B47" s="91">
        <v>412035285</v>
      </c>
      <c r="C47" s="92" t="s">
        <v>22</v>
      </c>
      <c r="D47" s="91">
        <v>35</v>
      </c>
      <c r="E47" s="92" t="s">
        <v>11</v>
      </c>
      <c r="F47" s="91">
        <v>285</v>
      </c>
      <c r="G47" s="92" t="s">
        <v>28</v>
      </c>
      <c r="H47" s="93">
        <v>7</v>
      </c>
      <c r="I47" s="93"/>
      <c r="J47" s="94">
        <f t="shared" si="0"/>
        <v>2860</v>
      </c>
      <c r="K47" s="94">
        <f t="shared" si="1"/>
        <v>2950</v>
      </c>
      <c r="L47" s="94">
        <f t="shared" si="2"/>
        <v>2948</v>
      </c>
      <c r="M47" s="94">
        <f t="shared" si="3"/>
        <v>2948</v>
      </c>
      <c r="N47" s="95"/>
      <c r="O47" s="94">
        <f t="shared" si="4"/>
        <v>9625</v>
      </c>
      <c r="P47" s="94">
        <f t="shared" si="5"/>
        <v>0</v>
      </c>
      <c r="Q47" s="94">
        <f t="shared" si="6"/>
        <v>893</v>
      </c>
      <c r="R47" s="94">
        <f t="shared" si="7"/>
        <v>13466</v>
      </c>
      <c r="S47" s="131">
        <f t="shared" si="8"/>
        <v>0</v>
      </c>
    </row>
    <row r="48" spans="1:19">
      <c r="A48" s="91">
        <v>412</v>
      </c>
      <c r="B48" s="91">
        <v>412035293</v>
      </c>
      <c r="C48" s="92" t="s">
        <v>22</v>
      </c>
      <c r="D48" s="91">
        <v>35</v>
      </c>
      <c r="E48" s="92" t="s">
        <v>11</v>
      </c>
      <c r="F48" s="91">
        <v>293</v>
      </c>
      <c r="G48" s="92" t="s">
        <v>171</v>
      </c>
      <c r="H48" s="93">
        <v>0.99</v>
      </c>
      <c r="I48" s="93"/>
      <c r="J48" s="94" t="str">
        <f t="shared" si="0"/>
        <v/>
      </c>
      <c r="K48" s="94">
        <f t="shared" si="1"/>
        <v>955</v>
      </c>
      <c r="L48" s="94">
        <f t="shared" si="2"/>
        <v>978</v>
      </c>
      <c r="M48" s="94">
        <f t="shared" si="3"/>
        <v>978</v>
      </c>
      <c r="N48" s="95"/>
      <c r="O48" s="94">
        <f t="shared" si="4"/>
        <v>11386</v>
      </c>
      <c r="P48" s="94">
        <f t="shared" si="5"/>
        <v>0</v>
      </c>
      <c r="Q48" s="94">
        <f t="shared" si="6"/>
        <v>893</v>
      </c>
      <c r="R48" s="94">
        <f t="shared" si="7"/>
        <v>13257</v>
      </c>
      <c r="S48" s="131">
        <f t="shared" si="8"/>
        <v>0</v>
      </c>
    </row>
    <row r="49" spans="1:19">
      <c r="A49" s="91">
        <v>412</v>
      </c>
      <c r="B49" s="91">
        <v>412035308</v>
      </c>
      <c r="C49" s="92" t="s">
        <v>22</v>
      </c>
      <c r="D49" s="91">
        <v>35</v>
      </c>
      <c r="E49" s="92" t="s">
        <v>11</v>
      </c>
      <c r="F49" s="91">
        <v>308</v>
      </c>
      <c r="G49" s="92" t="s">
        <v>20</v>
      </c>
      <c r="H49" s="93">
        <v>0.4</v>
      </c>
      <c r="I49" s="93"/>
      <c r="J49" s="94" t="str">
        <f t="shared" si="0"/>
        <v/>
      </c>
      <c r="K49" s="94" t="str">
        <f t="shared" si="1"/>
        <v/>
      </c>
      <c r="L49" s="94" t="str">
        <f t="shared" si="2"/>
        <v/>
      </c>
      <c r="M49" s="94">
        <f t="shared" si="3"/>
        <v>6937</v>
      </c>
      <c r="N49" s="95"/>
      <c r="O49" s="94">
        <f t="shared" si="4"/>
        <v>11954</v>
      </c>
      <c r="P49" s="94">
        <f t="shared" si="5"/>
        <v>0</v>
      </c>
      <c r="Q49" s="94">
        <f t="shared" si="6"/>
        <v>893</v>
      </c>
      <c r="R49" s="94">
        <f t="shared" si="7"/>
        <v>19784</v>
      </c>
      <c r="S49" s="131" t="str">
        <f t="shared" si="8"/>
        <v/>
      </c>
    </row>
    <row r="50" spans="1:19">
      <c r="A50" s="91">
        <v>412</v>
      </c>
      <c r="B50" s="91">
        <v>412035314</v>
      </c>
      <c r="C50" s="92" t="s">
        <v>22</v>
      </c>
      <c r="D50" s="91">
        <v>35</v>
      </c>
      <c r="E50" s="92" t="s">
        <v>11</v>
      </c>
      <c r="F50" s="91">
        <v>314</v>
      </c>
      <c r="G50" s="92" t="s">
        <v>29</v>
      </c>
      <c r="H50" s="93">
        <v>1.5</v>
      </c>
      <c r="I50" s="93"/>
      <c r="J50" s="94">
        <f t="shared" si="0"/>
        <v>10395</v>
      </c>
      <c r="K50" s="94">
        <f t="shared" si="1"/>
        <v>10165</v>
      </c>
      <c r="L50" s="94">
        <f t="shared" si="2"/>
        <v>10167</v>
      </c>
      <c r="M50" s="94">
        <f t="shared" si="3"/>
        <v>10168</v>
      </c>
      <c r="N50" s="95"/>
      <c r="O50" s="94">
        <f t="shared" si="4"/>
        <v>13106</v>
      </c>
      <c r="P50" s="94">
        <f t="shared" si="5"/>
        <v>0</v>
      </c>
      <c r="Q50" s="94">
        <f t="shared" si="6"/>
        <v>893</v>
      </c>
      <c r="R50" s="94">
        <f t="shared" si="7"/>
        <v>24167</v>
      </c>
      <c r="S50" s="131">
        <f t="shared" si="8"/>
        <v>1</v>
      </c>
    </row>
    <row r="51" spans="1:19">
      <c r="A51" s="91">
        <v>412</v>
      </c>
      <c r="B51" s="91">
        <v>412035335</v>
      </c>
      <c r="C51" s="92" t="s">
        <v>22</v>
      </c>
      <c r="D51" s="91">
        <v>35</v>
      </c>
      <c r="E51" s="92" t="s">
        <v>11</v>
      </c>
      <c r="F51" s="91">
        <v>335</v>
      </c>
      <c r="G51" s="92" t="s">
        <v>312</v>
      </c>
      <c r="H51" s="93">
        <v>1</v>
      </c>
      <c r="I51" s="93"/>
      <c r="J51" s="94" t="str">
        <f t="shared" si="0"/>
        <v/>
      </c>
      <c r="K51" s="94">
        <f t="shared" si="1"/>
        <v>6674</v>
      </c>
      <c r="L51" s="94">
        <f t="shared" si="2"/>
        <v>6677</v>
      </c>
      <c r="M51" s="94">
        <f t="shared" si="3"/>
        <v>6677</v>
      </c>
      <c r="N51" s="95"/>
      <c r="O51" s="94">
        <f t="shared" si="4"/>
        <v>9755</v>
      </c>
      <c r="P51" s="94">
        <f t="shared" si="5"/>
        <v>0</v>
      </c>
      <c r="Q51" s="94">
        <f t="shared" si="6"/>
        <v>893</v>
      </c>
      <c r="R51" s="94">
        <f t="shared" si="7"/>
        <v>17325</v>
      </c>
      <c r="S51" s="131">
        <f t="shared" si="8"/>
        <v>0</v>
      </c>
    </row>
    <row r="52" spans="1:19">
      <c r="A52" s="91">
        <v>412</v>
      </c>
      <c r="B52" s="91">
        <v>412035336</v>
      </c>
      <c r="C52" s="92" t="s">
        <v>22</v>
      </c>
      <c r="D52" s="91">
        <v>35</v>
      </c>
      <c r="E52" s="92" t="s">
        <v>11</v>
      </c>
      <c r="F52" s="91">
        <v>336</v>
      </c>
      <c r="G52" s="92" t="s">
        <v>30</v>
      </c>
      <c r="H52" s="93">
        <v>1</v>
      </c>
      <c r="I52" s="93"/>
      <c r="J52" s="94">
        <f t="shared" si="0"/>
        <v>1473</v>
      </c>
      <c r="K52" s="94">
        <f t="shared" si="1"/>
        <v>1473</v>
      </c>
      <c r="L52" s="94">
        <f t="shared" si="2"/>
        <v>2079</v>
      </c>
      <c r="M52" s="94">
        <f t="shared" si="3"/>
        <v>2085</v>
      </c>
      <c r="N52" s="95"/>
      <c r="O52" s="94">
        <f t="shared" si="4"/>
        <v>11045</v>
      </c>
      <c r="P52" s="94">
        <f t="shared" si="5"/>
        <v>0</v>
      </c>
      <c r="Q52" s="94">
        <f t="shared" si="6"/>
        <v>893</v>
      </c>
      <c r="R52" s="94">
        <f t="shared" si="7"/>
        <v>14023</v>
      </c>
      <c r="S52" s="131">
        <f t="shared" si="8"/>
        <v>6</v>
      </c>
    </row>
    <row r="53" spans="1:19">
      <c r="A53" s="91">
        <v>412</v>
      </c>
      <c r="B53" s="91">
        <v>412035625</v>
      </c>
      <c r="C53" s="92" t="s">
        <v>22</v>
      </c>
      <c r="D53" s="91">
        <v>35</v>
      </c>
      <c r="E53" s="92" t="s">
        <v>11</v>
      </c>
      <c r="F53" s="91">
        <v>625</v>
      </c>
      <c r="G53" s="92" t="s">
        <v>92</v>
      </c>
      <c r="H53" s="93">
        <v>0.9</v>
      </c>
      <c r="I53" s="93"/>
      <c r="J53" s="94" t="str">
        <f t="shared" si="0"/>
        <v/>
      </c>
      <c r="K53" s="94">
        <f t="shared" si="1"/>
        <v>1848</v>
      </c>
      <c r="L53" s="94">
        <f t="shared" si="2"/>
        <v>1833</v>
      </c>
      <c r="M53" s="94">
        <f t="shared" si="3"/>
        <v>1833</v>
      </c>
      <c r="N53" s="95"/>
      <c r="O53" s="94">
        <f t="shared" si="4"/>
        <v>9709</v>
      </c>
      <c r="P53" s="94">
        <f t="shared" si="5"/>
        <v>0</v>
      </c>
      <c r="Q53" s="94">
        <f t="shared" si="6"/>
        <v>893</v>
      </c>
      <c r="R53" s="94">
        <f t="shared" si="7"/>
        <v>12435</v>
      </c>
      <c r="S53" s="131">
        <f t="shared" si="8"/>
        <v>0</v>
      </c>
    </row>
    <row r="54" spans="1:19">
      <c r="A54" s="91">
        <v>413</v>
      </c>
      <c r="B54" s="91">
        <v>413114091</v>
      </c>
      <c r="C54" s="92" t="s">
        <v>31</v>
      </c>
      <c r="D54" s="91">
        <v>114</v>
      </c>
      <c r="E54" s="92" t="s">
        <v>32</v>
      </c>
      <c r="F54" s="91">
        <v>91</v>
      </c>
      <c r="G54" s="92" t="s">
        <v>34</v>
      </c>
      <c r="H54" s="93">
        <v>6</v>
      </c>
      <c r="I54" s="93"/>
      <c r="J54" s="94">
        <f t="shared" si="0"/>
        <v>12406</v>
      </c>
      <c r="K54" s="94">
        <f t="shared" si="1"/>
        <v>14208</v>
      </c>
      <c r="L54" s="94">
        <f t="shared" si="2"/>
        <v>14271</v>
      </c>
      <c r="M54" s="94">
        <f t="shared" si="3"/>
        <v>14290</v>
      </c>
      <c r="N54" s="95"/>
      <c r="O54" s="94">
        <f t="shared" si="4"/>
        <v>11346</v>
      </c>
      <c r="P54" s="94">
        <f t="shared" si="5"/>
        <v>0</v>
      </c>
      <c r="Q54" s="94">
        <f t="shared" si="6"/>
        <v>893</v>
      </c>
      <c r="R54" s="94">
        <f t="shared" si="7"/>
        <v>26529</v>
      </c>
      <c r="S54" s="131">
        <f t="shared" si="8"/>
        <v>19</v>
      </c>
    </row>
    <row r="55" spans="1:19">
      <c r="A55" s="91">
        <v>413</v>
      </c>
      <c r="B55" s="91">
        <v>413114114</v>
      </c>
      <c r="C55" s="92" t="s">
        <v>31</v>
      </c>
      <c r="D55" s="91">
        <v>114</v>
      </c>
      <c r="E55" s="92" t="s">
        <v>32</v>
      </c>
      <c r="F55" s="91">
        <v>114</v>
      </c>
      <c r="G55" s="92" t="s">
        <v>32</v>
      </c>
      <c r="H55" s="93">
        <v>60.74</v>
      </c>
      <c r="I55" s="93"/>
      <c r="J55" s="94">
        <f t="shared" si="0"/>
        <v>2651</v>
      </c>
      <c r="K55" s="94">
        <f t="shared" si="1"/>
        <v>2866</v>
      </c>
      <c r="L55" s="94">
        <f t="shared" si="2"/>
        <v>2894</v>
      </c>
      <c r="M55" s="94">
        <f t="shared" si="3"/>
        <v>2894</v>
      </c>
      <c r="N55" s="95"/>
      <c r="O55" s="94">
        <f t="shared" si="4"/>
        <v>10523</v>
      </c>
      <c r="P55" s="94">
        <f t="shared" si="5"/>
        <v>0</v>
      </c>
      <c r="Q55" s="94">
        <f t="shared" si="6"/>
        <v>893</v>
      </c>
      <c r="R55" s="94">
        <f t="shared" si="7"/>
        <v>14310</v>
      </c>
      <c r="S55" s="131">
        <f t="shared" si="8"/>
        <v>0</v>
      </c>
    </row>
    <row r="56" spans="1:19">
      <c r="A56" s="91">
        <v>413</v>
      </c>
      <c r="B56" s="91">
        <v>413114117</v>
      </c>
      <c r="C56" s="92" t="s">
        <v>31</v>
      </c>
      <c r="D56" s="91">
        <v>114</v>
      </c>
      <c r="E56" s="92" t="s">
        <v>32</v>
      </c>
      <c r="F56" s="91">
        <v>117</v>
      </c>
      <c r="G56" s="92" t="s">
        <v>35</v>
      </c>
      <c r="H56" s="93">
        <v>1</v>
      </c>
      <c r="I56" s="93"/>
      <c r="J56" s="94">
        <f t="shared" si="0"/>
        <v>5188</v>
      </c>
      <c r="K56" s="94">
        <f t="shared" si="1"/>
        <v>6403</v>
      </c>
      <c r="L56" s="94">
        <f t="shared" si="2"/>
        <v>6523</v>
      </c>
      <c r="M56" s="94">
        <f t="shared" si="3"/>
        <v>6531</v>
      </c>
      <c r="N56" s="95"/>
      <c r="O56" s="94">
        <f t="shared" si="4"/>
        <v>13975</v>
      </c>
      <c r="P56" s="94">
        <f t="shared" si="5"/>
        <v>0</v>
      </c>
      <c r="Q56" s="94">
        <f t="shared" si="6"/>
        <v>893</v>
      </c>
      <c r="R56" s="94">
        <f t="shared" si="7"/>
        <v>21399</v>
      </c>
      <c r="S56" s="131">
        <f t="shared" si="8"/>
        <v>8</v>
      </c>
    </row>
    <row r="57" spans="1:19">
      <c r="A57" s="91">
        <v>413</v>
      </c>
      <c r="B57" s="91">
        <v>413114210</v>
      </c>
      <c r="C57" s="92" t="s">
        <v>31</v>
      </c>
      <c r="D57" s="91">
        <v>114</v>
      </c>
      <c r="E57" s="92" t="s">
        <v>32</v>
      </c>
      <c r="F57" s="91">
        <v>210</v>
      </c>
      <c r="G57" s="92" t="s">
        <v>188</v>
      </c>
      <c r="H57" s="93">
        <v>2.4899999999999998</v>
      </c>
      <c r="I57" s="93"/>
      <c r="J57" s="94" t="str">
        <f t="shared" si="0"/>
        <v/>
      </c>
      <c r="K57" s="94">
        <f t="shared" si="1"/>
        <v>3349</v>
      </c>
      <c r="L57" s="94">
        <f t="shared" si="2"/>
        <v>3327</v>
      </c>
      <c r="M57" s="94">
        <f t="shared" si="3"/>
        <v>3315</v>
      </c>
      <c r="N57" s="95"/>
      <c r="O57" s="94">
        <f t="shared" si="4"/>
        <v>9794</v>
      </c>
      <c r="P57" s="94">
        <f t="shared" si="5"/>
        <v>0</v>
      </c>
      <c r="Q57" s="94">
        <f t="shared" si="6"/>
        <v>893</v>
      </c>
      <c r="R57" s="94">
        <f t="shared" si="7"/>
        <v>14002</v>
      </c>
      <c r="S57" s="131">
        <f t="shared" si="8"/>
        <v>-12</v>
      </c>
    </row>
    <row r="58" spans="1:19">
      <c r="A58" s="91">
        <v>413</v>
      </c>
      <c r="B58" s="91">
        <v>413114253</v>
      </c>
      <c r="C58" s="92" t="s">
        <v>31</v>
      </c>
      <c r="D58" s="91">
        <v>114</v>
      </c>
      <c r="E58" s="92" t="s">
        <v>32</v>
      </c>
      <c r="F58" s="91">
        <v>253</v>
      </c>
      <c r="G58" s="92" t="s">
        <v>36</v>
      </c>
      <c r="H58" s="93">
        <v>2</v>
      </c>
      <c r="I58" s="93"/>
      <c r="J58" s="94">
        <f t="shared" si="0"/>
        <v>19371</v>
      </c>
      <c r="K58" s="94">
        <f t="shared" si="1"/>
        <v>19429</v>
      </c>
      <c r="L58" s="94">
        <f t="shared" si="2"/>
        <v>19579</v>
      </c>
      <c r="M58" s="94">
        <f t="shared" si="3"/>
        <v>19588</v>
      </c>
      <c r="N58" s="95"/>
      <c r="O58" s="94">
        <f t="shared" si="4"/>
        <v>10028</v>
      </c>
      <c r="P58" s="94">
        <f t="shared" si="5"/>
        <v>0</v>
      </c>
      <c r="Q58" s="94">
        <f t="shared" si="6"/>
        <v>893</v>
      </c>
      <c r="R58" s="94">
        <f t="shared" si="7"/>
        <v>30509</v>
      </c>
      <c r="S58" s="131">
        <f t="shared" si="8"/>
        <v>9</v>
      </c>
    </row>
    <row r="59" spans="1:19">
      <c r="A59" s="91">
        <v>413</v>
      </c>
      <c r="B59" s="91">
        <v>413114670</v>
      </c>
      <c r="C59" s="92" t="s">
        <v>31</v>
      </c>
      <c r="D59" s="91">
        <v>114</v>
      </c>
      <c r="E59" s="92" t="s">
        <v>32</v>
      </c>
      <c r="F59" s="91">
        <v>670</v>
      </c>
      <c r="G59" s="92" t="s">
        <v>37</v>
      </c>
      <c r="H59" s="93">
        <v>27.620000000000005</v>
      </c>
      <c r="I59" s="93"/>
      <c r="J59" s="94">
        <f t="shared" si="0"/>
        <v>7023</v>
      </c>
      <c r="K59" s="94">
        <f t="shared" si="1"/>
        <v>8081</v>
      </c>
      <c r="L59" s="94">
        <f t="shared" si="2"/>
        <v>8313</v>
      </c>
      <c r="M59" s="94">
        <f t="shared" si="3"/>
        <v>8333</v>
      </c>
      <c r="N59" s="95"/>
      <c r="O59" s="94">
        <f t="shared" si="4"/>
        <v>9217</v>
      </c>
      <c r="P59" s="94">
        <f t="shared" si="5"/>
        <v>0</v>
      </c>
      <c r="Q59" s="94">
        <f t="shared" si="6"/>
        <v>893</v>
      </c>
      <c r="R59" s="94">
        <f t="shared" si="7"/>
        <v>18443</v>
      </c>
      <c r="S59" s="131">
        <f t="shared" si="8"/>
        <v>20</v>
      </c>
    </row>
    <row r="60" spans="1:19">
      <c r="A60" s="91">
        <v>413</v>
      </c>
      <c r="B60" s="91">
        <v>413114674</v>
      </c>
      <c r="C60" s="92" t="s">
        <v>31</v>
      </c>
      <c r="D60" s="91">
        <v>114</v>
      </c>
      <c r="E60" s="92" t="s">
        <v>32</v>
      </c>
      <c r="F60" s="91">
        <v>674</v>
      </c>
      <c r="G60" s="92" t="s">
        <v>38</v>
      </c>
      <c r="H60" s="93">
        <v>40</v>
      </c>
      <c r="I60" s="93"/>
      <c r="J60" s="94">
        <f t="shared" si="0"/>
        <v>4680</v>
      </c>
      <c r="K60" s="94">
        <f t="shared" si="1"/>
        <v>4886</v>
      </c>
      <c r="L60" s="94">
        <f t="shared" si="2"/>
        <v>4869</v>
      </c>
      <c r="M60" s="94">
        <f t="shared" si="3"/>
        <v>4868</v>
      </c>
      <c r="N60" s="95"/>
      <c r="O60" s="94">
        <f t="shared" si="4"/>
        <v>10949</v>
      </c>
      <c r="P60" s="94">
        <f t="shared" si="5"/>
        <v>0</v>
      </c>
      <c r="Q60" s="94">
        <f t="shared" si="6"/>
        <v>893</v>
      </c>
      <c r="R60" s="94">
        <f t="shared" si="7"/>
        <v>16710</v>
      </c>
      <c r="S60" s="131">
        <f t="shared" si="8"/>
        <v>-1</v>
      </c>
    </row>
    <row r="61" spans="1:19">
      <c r="A61" s="91">
        <v>413</v>
      </c>
      <c r="B61" s="91">
        <v>413114683</v>
      </c>
      <c r="C61" s="92" t="s">
        <v>31</v>
      </c>
      <c r="D61" s="91">
        <v>114</v>
      </c>
      <c r="E61" s="92" t="s">
        <v>32</v>
      </c>
      <c r="F61" s="91">
        <v>683</v>
      </c>
      <c r="G61" s="92" t="s">
        <v>39</v>
      </c>
      <c r="H61" s="93">
        <v>4</v>
      </c>
      <c r="I61" s="93"/>
      <c r="J61" s="94">
        <f t="shared" si="0"/>
        <v>5917</v>
      </c>
      <c r="K61" s="94">
        <f t="shared" si="1"/>
        <v>6780</v>
      </c>
      <c r="L61" s="94">
        <f t="shared" si="2"/>
        <v>6836</v>
      </c>
      <c r="M61" s="94">
        <f t="shared" si="3"/>
        <v>6837</v>
      </c>
      <c r="N61" s="95"/>
      <c r="O61" s="94">
        <f t="shared" si="4"/>
        <v>9794</v>
      </c>
      <c r="P61" s="94">
        <f t="shared" si="5"/>
        <v>0</v>
      </c>
      <c r="Q61" s="94">
        <f t="shared" si="6"/>
        <v>893</v>
      </c>
      <c r="R61" s="94">
        <f t="shared" si="7"/>
        <v>17524</v>
      </c>
      <c r="S61" s="131">
        <f t="shared" si="8"/>
        <v>1</v>
      </c>
    </row>
    <row r="62" spans="1:19">
      <c r="A62" s="91">
        <v>413</v>
      </c>
      <c r="B62" s="91">
        <v>413114717</v>
      </c>
      <c r="C62" s="92" t="s">
        <v>31</v>
      </c>
      <c r="D62" s="91">
        <v>114</v>
      </c>
      <c r="E62" s="92" t="s">
        <v>32</v>
      </c>
      <c r="F62" s="91">
        <v>717</v>
      </c>
      <c r="G62" s="92" t="s">
        <v>40</v>
      </c>
      <c r="H62" s="93">
        <v>47.440000000000005</v>
      </c>
      <c r="I62" s="93"/>
      <c r="J62" s="94">
        <f t="shared" si="0"/>
        <v>5631</v>
      </c>
      <c r="K62" s="94">
        <f t="shared" si="1"/>
        <v>5215</v>
      </c>
      <c r="L62" s="94">
        <f t="shared" si="2"/>
        <v>4967</v>
      </c>
      <c r="M62" s="94">
        <f t="shared" si="3"/>
        <v>4968</v>
      </c>
      <c r="N62" s="95"/>
      <c r="O62" s="94">
        <f t="shared" si="4"/>
        <v>10438</v>
      </c>
      <c r="P62" s="94">
        <f t="shared" si="5"/>
        <v>0</v>
      </c>
      <c r="Q62" s="94">
        <f t="shared" si="6"/>
        <v>893</v>
      </c>
      <c r="R62" s="94">
        <f t="shared" si="7"/>
        <v>16299</v>
      </c>
      <c r="S62" s="131">
        <f t="shared" si="8"/>
        <v>1</v>
      </c>
    </row>
    <row r="63" spans="1:19">
      <c r="A63" s="91">
        <v>413</v>
      </c>
      <c r="B63" s="91">
        <v>413114720</v>
      </c>
      <c r="C63" s="92" t="s">
        <v>31</v>
      </c>
      <c r="D63" s="91">
        <v>114</v>
      </c>
      <c r="E63" s="92" t="s">
        <v>32</v>
      </c>
      <c r="F63" s="91">
        <v>720</v>
      </c>
      <c r="G63" s="92" t="s">
        <v>230</v>
      </c>
      <c r="H63" s="93">
        <v>1</v>
      </c>
      <c r="I63" s="93"/>
      <c r="J63" s="94">
        <f t="shared" si="0"/>
        <v>2072</v>
      </c>
      <c r="K63" s="94">
        <f t="shared" si="1"/>
        <v>2186</v>
      </c>
      <c r="L63" s="94">
        <f t="shared" si="2"/>
        <v>2113</v>
      </c>
      <c r="M63" s="94">
        <f t="shared" si="3"/>
        <v>2112</v>
      </c>
      <c r="N63" s="95"/>
      <c r="O63" s="94">
        <f t="shared" si="4"/>
        <v>9794</v>
      </c>
      <c r="P63" s="94">
        <f t="shared" si="5"/>
        <v>0</v>
      </c>
      <c r="Q63" s="94">
        <f t="shared" si="6"/>
        <v>893</v>
      </c>
      <c r="R63" s="94">
        <f t="shared" si="7"/>
        <v>12799</v>
      </c>
      <c r="S63" s="131">
        <f t="shared" si="8"/>
        <v>-1</v>
      </c>
    </row>
    <row r="64" spans="1:19">
      <c r="A64" s="91">
        <v>413</v>
      </c>
      <c r="B64" s="91">
        <v>413114750</v>
      </c>
      <c r="C64" s="92" t="s">
        <v>31</v>
      </c>
      <c r="D64" s="91">
        <v>114</v>
      </c>
      <c r="E64" s="92" t="s">
        <v>32</v>
      </c>
      <c r="F64" s="91">
        <v>750</v>
      </c>
      <c r="G64" s="92" t="s">
        <v>41</v>
      </c>
      <c r="H64" s="93">
        <v>21.759999999999998</v>
      </c>
      <c r="I64" s="93"/>
      <c r="J64" s="94">
        <f t="shared" si="0"/>
        <v>5420</v>
      </c>
      <c r="K64" s="94">
        <f t="shared" si="1"/>
        <v>7962</v>
      </c>
      <c r="L64" s="94">
        <f t="shared" si="2"/>
        <v>7981</v>
      </c>
      <c r="M64" s="94">
        <f t="shared" si="3"/>
        <v>7981</v>
      </c>
      <c r="N64" s="95"/>
      <c r="O64" s="94">
        <f t="shared" si="4"/>
        <v>10973</v>
      </c>
      <c r="P64" s="94">
        <f t="shared" si="5"/>
        <v>0</v>
      </c>
      <c r="Q64" s="94">
        <f t="shared" si="6"/>
        <v>893</v>
      </c>
      <c r="R64" s="94">
        <f t="shared" si="7"/>
        <v>19847</v>
      </c>
      <c r="S64" s="131">
        <f t="shared" si="8"/>
        <v>0</v>
      </c>
    </row>
    <row r="65" spans="1:19">
      <c r="A65" s="91">
        <v>413</v>
      </c>
      <c r="B65" s="91">
        <v>413114755</v>
      </c>
      <c r="C65" s="92" t="s">
        <v>31</v>
      </c>
      <c r="D65" s="91">
        <v>114</v>
      </c>
      <c r="E65" s="92" t="s">
        <v>32</v>
      </c>
      <c r="F65" s="91">
        <v>755</v>
      </c>
      <c r="G65" s="92" t="s">
        <v>42</v>
      </c>
      <c r="H65" s="93">
        <v>7</v>
      </c>
      <c r="I65" s="93"/>
      <c r="J65" s="94">
        <f t="shared" si="0"/>
        <v>3968</v>
      </c>
      <c r="K65" s="94">
        <f t="shared" si="1"/>
        <v>4402</v>
      </c>
      <c r="L65" s="94">
        <f t="shared" si="2"/>
        <v>4463</v>
      </c>
      <c r="M65" s="94">
        <f t="shared" si="3"/>
        <v>4464</v>
      </c>
      <c r="N65" s="95"/>
      <c r="O65" s="94">
        <f t="shared" si="4"/>
        <v>10344</v>
      </c>
      <c r="P65" s="94">
        <f t="shared" si="5"/>
        <v>0</v>
      </c>
      <c r="Q65" s="94">
        <f t="shared" si="6"/>
        <v>893</v>
      </c>
      <c r="R65" s="94">
        <f t="shared" si="7"/>
        <v>15701</v>
      </c>
      <c r="S65" s="131">
        <f t="shared" si="8"/>
        <v>1</v>
      </c>
    </row>
    <row r="66" spans="1:19">
      <c r="A66" s="91">
        <v>414</v>
      </c>
      <c r="B66" s="91">
        <v>414603063</v>
      </c>
      <c r="C66" s="92" t="s">
        <v>43</v>
      </c>
      <c r="D66" s="91">
        <v>603</v>
      </c>
      <c r="E66" s="92" t="s">
        <v>44</v>
      </c>
      <c r="F66" s="91">
        <v>63</v>
      </c>
      <c r="G66" s="92" t="s">
        <v>45</v>
      </c>
      <c r="H66" s="93">
        <v>4</v>
      </c>
      <c r="I66" s="93"/>
      <c r="J66" s="94">
        <f t="shared" si="0"/>
        <v>4475</v>
      </c>
      <c r="K66" s="94">
        <f t="shared" si="1"/>
        <v>3436</v>
      </c>
      <c r="L66" s="94">
        <f t="shared" si="2"/>
        <v>3606</v>
      </c>
      <c r="M66" s="94">
        <f t="shared" si="3"/>
        <v>3607</v>
      </c>
      <c r="N66" s="95"/>
      <c r="O66" s="94">
        <f t="shared" si="4"/>
        <v>8944</v>
      </c>
      <c r="P66" s="94">
        <f t="shared" si="5"/>
        <v>0</v>
      </c>
      <c r="Q66" s="94">
        <f t="shared" si="6"/>
        <v>893</v>
      </c>
      <c r="R66" s="94">
        <f t="shared" si="7"/>
        <v>13444</v>
      </c>
      <c r="S66" s="131">
        <f t="shared" si="8"/>
        <v>1</v>
      </c>
    </row>
    <row r="67" spans="1:19">
      <c r="A67" s="91">
        <v>414</v>
      </c>
      <c r="B67" s="91">
        <v>414603209</v>
      </c>
      <c r="C67" s="92" t="s">
        <v>43</v>
      </c>
      <c r="D67" s="91">
        <v>603</v>
      </c>
      <c r="E67" s="92" t="s">
        <v>44</v>
      </c>
      <c r="F67" s="91">
        <v>209</v>
      </c>
      <c r="G67" s="92" t="s">
        <v>48</v>
      </c>
      <c r="H67" s="93">
        <v>59.72999999999999</v>
      </c>
      <c r="I67" s="93"/>
      <c r="J67" s="94">
        <f t="shared" si="0"/>
        <v>2273</v>
      </c>
      <c r="K67" s="94">
        <f t="shared" si="1"/>
        <v>2107</v>
      </c>
      <c r="L67" s="94">
        <f t="shared" si="2"/>
        <v>2132</v>
      </c>
      <c r="M67" s="94">
        <f t="shared" si="3"/>
        <v>2134</v>
      </c>
      <c r="N67" s="95"/>
      <c r="O67" s="94">
        <f t="shared" si="4"/>
        <v>11069</v>
      </c>
      <c r="P67" s="94">
        <f t="shared" si="5"/>
        <v>0</v>
      </c>
      <c r="Q67" s="94">
        <f t="shared" si="6"/>
        <v>893</v>
      </c>
      <c r="R67" s="94">
        <f t="shared" si="7"/>
        <v>14096</v>
      </c>
      <c r="S67" s="131">
        <f t="shared" si="8"/>
        <v>2</v>
      </c>
    </row>
    <row r="68" spans="1:19">
      <c r="A68" s="91">
        <v>414</v>
      </c>
      <c r="B68" s="91">
        <v>414603236</v>
      </c>
      <c r="C68" s="92" t="s">
        <v>43</v>
      </c>
      <c r="D68" s="91">
        <v>603</v>
      </c>
      <c r="E68" s="92" t="s">
        <v>44</v>
      </c>
      <c r="F68" s="91">
        <v>236</v>
      </c>
      <c r="G68" s="92" t="s">
        <v>49</v>
      </c>
      <c r="H68" s="93">
        <v>155.09000000000003</v>
      </c>
      <c r="I68" s="93"/>
      <c r="J68" s="94">
        <f t="shared" si="0"/>
        <v>1999</v>
      </c>
      <c r="K68" s="94">
        <f t="shared" si="1"/>
        <v>2307</v>
      </c>
      <c r="L68" s="94">
        <f t="shared" si="2"/>
        <v>2313</v>
      </c>
      <c r="M68" s="94">
        <f t="shared" si="3"/>
        <v>2313</v>
      </c>
      <c r="N68" s="95"/>
      <c r="O68" s="94">
        <f t="shared" si="4"/>
        <v>10670</v>
      </c>
      <c r="P68" s="94">
        <f t="shared" si="5"/>
        <v>0</v>
      </c>
      <c r="Q68" s="94">
        <f t="shared" si="6"/>
        <v>893</v>
      </c>
      <c r="R68" s="94">
        <f t="shared" si="7"/>
        <v>13876</v>
      </c>
      <c r="S68" s="131">
        <f t="shared" si="8"/>
        <v>0</v>
      </c>
    </row>
    <row r="69" spans="1:19">
      <c r="A69" s="91">
        <v>414</v>
      </c>
      <c r="B69" s="91">
        <v>414603249</v>
      </c>
      <c r="C69" s="92" t="s">
        <v>43</v>
      </c>
      <c r="D69" s="91">
        <v>603</v>
      </c>
      <c r="E69" s="92" t="s">
        <v>44</v>
      </c>
      <c r="F69" s="91">
        <v>249</v>
      </c>
      <c r="G69" s="92" t="s">
        <v>343</v>
      </c>
      <c r="H69" s="93">
        <v>0.53</v>
      </c>
      <c r="I69" s="93"/>
      <c r="J69" s="94">
        <f t="shared" si="0"/>
        <v>18333</v>
      </c>
      <c r="K69" s="94">
        <f t="shared" si="1"/>
        <v>18333</v>
      </c>
      <c r="L69" s="94">
        <f t="shared" si="2"/>
        <v>18333</v>
      </c>
      <c r="M69" s="94">
        <f t="shared" si="3"/>
        <v>18333</v>
      </c>
      <c r="N69" s="95"/>
      <c r="O69" s="94">
        <f t="shared" si="4"/>
        <v>10314</v>
      </c>
      <c r="P69" s="94">
        <f t="shared" si="5"/>
        <v>0</v>
      </c>
      <c r="Q69" s="94">
        <f t="shared" si="6"/>
        <v>893</v>
      </c>
      <c r="R69" s="94">
        <f t="shared" si="7"/>
        <v>29540</v>
      </c>
      <c r="S69" s="131">
        <f t="shared" si="8"/>
        <v>0</v>
      </c>
    </row>
    <row r="70" spans="1:19">
      <c r="A70" s="91">
        <v>414</v>
      </c>
      <c r="B70" s="91">
        <v>414603263</v>
      </c>
      <c r="C70" s="92" t="s">
        <v>43</v>
      </c>
      <c r="D70" s="91">
        <v>603</v>
      </c>
      <c r="E70" s="92" t="s">
        <v>44</v>
      </c>
      <c r="F70" s="91">
        <v>263</v>
      </c>
      <c r="G70" s="92" t="s">
        <v>50</v>
      </c>
      <c r="H70" s="93">
        <v>4.95</v>
      </c>
      <c r="I70" s="93"/>
      <c r="J70" s="94">
        <f t="shared" si="0"/>
        <v>4059</v>
      </c>
      <c r="K70" s="94">
        <f t="shared" si="1"/>
        <v>4560</v>
      </c>
      <c r="L70" s="94">
        <f t="shared" si="2"/>
        <v>4743</v>
      </c>
      <c r="M70" s="94">
        <f t="shared" si="3"/>
        <v>4758</v>
      </c>
      <c r="N70" s="95"/>
      <c r="O70" s="94">
        <f t="shared" si="4"/>
        <v>9570</v>
      </c>
      <c r="P70" s="94">
        <f t="shared" si="5"/>
        <v>0</v>
      </c>
      <c r="Q70" s="94">
        <f t="shared" si="6"/>
        <v>893</v>
      </c>
      <c r="R70" s="94">
        <f t="shared" si="7"/>
        <v>15221</v>
      </c>
      <c r="S70" s="131">
        <f t="shared" si="8"/>
        <v>15</v>
      </c>
    </row>
    <row r="71" spans="1:19">
      <c r="A71" s="91">
        <v>414</v>
      </c>
      <c r="B71" s="91">
        <v>414603341</v>
      </c>
      <c r="C71" s="92" t="s">
        <v>43</v>
      </c>
      <c r="D71" s="91">
        <v>603</v>
      </c>
      <c r="E71" s="92" t="s">
        <v>44</v>
      </c>
      <c r="F71" s="91">
        <v>341</v>
      </c>
      <c r="G71" s="92" t="s">
        <v>51</v>
      </c>
      <c r="H71" s="93">
        <v>1.52</v>
      </c>
      <c r="I71" s="93"/>
      <c r="J71" s="94">
        <f t="shared" si="0"/>
        <v>4416</v>
      </c>
      <c r="K71" s="94">
        <f t="shared" si="1"/>
        <v>4416</v>
      </c>
      <c r="L71" s="94">
        <f t="shared" si="2"/>
        <v>4416</v>
      </c>
      <c r="M71" s="94">
        <f t="shared" si="3"/>
        <v>4416</v>
      </c>
      <c r="N71" s="95"/>
      <c r="O71" s="94">
        <f t="shared" si="4"/>
        <v>8094</v>
      </c>
      <c r="P71" s="94">
        <f t="shared" si="5"/>
        <v>0</v>
      </c>
      <c r="Q71" s="94">
        <f t="shared" si="6"/>
        <v>893</v>
      </c>
      <c r="R71" s="94">
        <f t="shared" si="7"/>
        <v>13403</v>
      </c>
      <c r="S71" s="131">
        <f t="shared" si="8"/>
        <v>0</v>
      </c>
    </row>
    <row r="72" spans="1:19">
      <c r="A72" s="91">
        <v>414</v>
      </c>
      <c r="B72" s="91">
        <v>414603603</v>
      </c>
      <c r="C72" s="92" t="s">
        <v>43</v>
      </c>
      <c r="D72" s="91">
        <v>603</v>
      </c>
      <c r="E72" s="92" t="s">
        <v>44</v>
      </c>
      <c r="F72" s="91">
        <v>603</v>
      </c>
      <c r="G72" s="92" t="s">
        <v>44</v>
      </c>
      <c r="H72" s="93">
        <v>87.950000000000017</v>
      </c>
      <c r="I72" s="93"/>
      <c r="J72" s="94">
        <f t="shared" si="0"/>
        <v>1157</v>
      </c>
      <c r="K72" s="94">
        <f t="shared" si="1"/>
        <v>1579</v>
      </c>
      <c r="L72" s="94">
        <f t="shared" si="2"/>
        <v>1737</v>
      </c>
      <c r="M72" s="94">
        <f t="shared" si="3"/>
        <v>1746</v>
      </c>
      <c r="N72" s="95"/>
      <c r="O72" s="94">
        <f t="shared" si="4"/>
        <v>10774</v>
      </c>
      <c r="P72" s="94">
        <f t="shared" si="5"/>
        <v>0</v>
      </c>
      <c r="Q72" s="94">
        <f t="shared" si="6"/>
        <v>893</v>
      </c>
      <c r="R72" s="94">
        <f t="shared" si="7"/>
        <v>13413</v>
      </c>
      <c r="S72" s="131">
        <f t="shared" si="8"/>
        <v>9</v>
      </c>
    </row>
    <row r="73" spans="1:19">
      <c r="A73" s="91">
        <v>414</v>
      </c>
      <c r="B73" s="91">
        <v>414603618</v>
      </c>
      <c r="C73" s="92" t="s">
        <v>43</v>
      </c>
      <c r="D73" s="91">
        <v>603</v>
      </c>
      <c r="E73" s="92" t="s">
        <v>44</v>
      </c>
      <c r="F73" s="91">
        <v>618</v>
      </c>
      <c r="G73" s="92" t="s">
        <v>392</v>
      </c>
      <c r="H73" s="93">
        <v>0.42</v>
      </c>
      <c r="I73" s="93"/>
      <c r="J73" s="94" t="str">
        <f t="shared" si="0"/>
        <v/>
      </c>
      <c r="K73" s="94" t="str">
        <f t="shared" si="1"/>
        <v/>
      </c>
      <c r="L73" s="94" t="str">
        <f t="shared" si="2"/>
        <v/>
      </c>
      <c r="M73" s="94">
        <f t="shared" si="3"/>
        <v>8539</v>
      </c>
      <c r="N73" s="95"/>
      <c r="O73" s="94">
        <f t="shared" si="4"/>
        <v>10743</v>
      </c>
      <c r="P73" s="94">
        <f t="shared" si="5"/>
        <v>0</v>
      </c>
      <c r="Q73" s="94">
        <f t="shared" si="6"/>
        <v>893</v>
      </c>
      <c r="R73" s="94">
        <f t="shared" si="7"/>
        <v>20175</v>
      </c>
      <c r="S73" s="131" t="str">
        <f t="shared" si="8"/>
        <v/>
      </c>
    </row>
    <row r="74" spans="1:19">
      <c r="A74" s="91">
        <v>414</v>
      </c>
      <c r="B74" s="91">
        <v>414603635</v>
      </c>
      <c r="C74" s="92" t="s">
        <v>43</v>
      </c>
      <c r="D74" s="91">
        <v>603</v>
      </c>
      <c r="E74" s="92" t="s">
        <v>44</v>
      </c>
      <c r="F74" s="91">
        <v>635</v>
      </c>
      <c r="G74" s="92" t="s">
        <v>52</v>
      </c>
      <c r="H74" s="93">
        <v>20.64</v>
      </c>
      <c r="I74" s="93"/>
      <c r="J74" s="94">
        <f t="shared" ref="J74:J137" si="9">IFERROR(VLOOKUP($B74,_18Q1g,9,FALSE),"")</f>
        <v>5297</v>
      </c>
      <c r="K74" s="94">
        <f t="shared" ref="K74:K137" si="10">IFERROR(VLOOKUP($B74,_18Q2b,9,FALSE),"")</f>
        <v>5150</v>
      </c>
      <c r="L74" s="94">
        <f t="shared" ref="L74:L137" si="11">IFERROR(VLOOKUP($B74,_18Q3,9,FALSE),"")</f>
        <v>5182</v>
      </c>
      <c r="M74" s="94">
        <f t="shared" ref="M74:M137" si="12">IFERROR(VLOOKUP($B74,_18live,9,FALSE),"")</f>
        <v>5182</v>
      </c>
      <c r="N74" s="95"/>
      <c r="O74" s="94">
        <f t="shared" ref="O74:O137" si="13">IFERROR(VLOOKUP($B74,_18live,8,FALSE),"")</f>
        <v>10056</v>
      </c>
      <c r="P74" s="94">
        <f t="shared" ref="P74:P137" si="14">IFERROR(VLOOKUP($B74,_18live,10,FALSE),"")</f>
        <v>0</v>
      </c>
      <c r="Q74" s="94">
        <f t="shared" ref="Q74:Q137" si="15">IFERROR(VLOOKUP($B74,_18live,11,FALSE),"")</f>
        <v>893</v>
      </c>
      <c r="R74" s="94">
        <f t="shared" ref="R74:R137" si="16">IFERROR(VLOOKUP($B74,_18live,12,FALSE),"")</f>
        <v>16131</v>
      </c>
      <c r="S74" s="131">
        <f t="shared" ref="S74:S137" si="17">IFERROR(R74-IFERROR(VLOOKUP($B74,_18Q3,12,FALSE),""),"")</f>
        <v>0</v>
      </c>
    </row>
    <row r="75" spans="1:19">
      <c r="A75" s="91">
        <v>414</v>
      </c>
      <c r="B75" s="91">
        <v>414603715</v>
      </c>
      <c r="C75" s="92" t="s">
        <v>43</v>
      </c>
      <c r="D75" s="91">
        <v>603</v>
      </c>
      <c r="E75" s="92" t="s">
        <v>44</v>
      </c>
      <c r="F75" s="91">
        <v>715</v>
      </c>
      <c r="G75" s="92" t="s">
        <v>54</v>
      </c>
      <c r="H75" s="93">
        <v>15.85</v>
      </c>
      <c r="I75" s="93"/>
      <c r="J75" s="94">
        <f t="shared" si="9"/>
        <v>9882</v>
      </c>
      <c r="K75" s="94">
        <f t="shared" si="10"/>
        <v>8401</v>
      </c>
      <c r="L75" s="94">
        <f t="shared" si="11"/>
        <v>8170</v>
      </c>
      <c r="M75" s="94">
        <f t="shared" si="12"/>
        <v>8162</v>
      </c>
      <c r="N75" s="95"/>
      <c r="O75" s="94">
        <f t="shared" si="13"/>
        <v>10188</v>
      </c>
      <c r="P75" s="94">
        <f t="shared" si="14"/>
        <v>0</v>
      </c>
      <c r="Q75" s="94">
        <f t="shared" si="15"/>
        <v>893</v>
      </c>
      <c r="R75" s="94">
        <f t="shared" si="16"/>
        <v>19243</v>
      </c>
      <c r="S75" s="131">
        <f t="shared" si="17"/>
        <v>-8</v>
      </c>
    </row>
    <row r="76" spans="1:19">
      <c r="A76" s="91">
        <v>416</v>
      </c>
      <c r="B76" s="91">
        <v>416035035</v>
      </c>
      <c r="C76" s="92" t="s">
        <v>55</v>
      </c>
      <c r="D76" s="91">
        <v>35</v>
      </c>
      <c r="E76" s="92" t="s">
        <v>11</v>
      </c>
      <c r="F76" s="91">
        <v>35</v>
      </c>
      <c r="G76" s="92" t="s">
        <v>11</v>
      </c>
      <c r="H76" s="93">
        <v>435.95</v>
      </c>
      <c r="I76" s="93"/>
      <c r="J76" s="94">
        <f t="shared" si="9"/>
        <v>3565</v>
      </c>
      <c r="K76" s="94">
        <f t="shared" si="10"/>
        <v>4251</v>
      </c>
      <c r="L76" s="94">
        <f t="shared" si="11"/>
        <v>4236</v>
      </c>
      <c r="M76" s="94">
        <f t="shared" si="12"/>
        <v>4241</v>
      </c>
      <c r="N76" s="95"/>
      <c r="O76" s="94">
        <f t="shared" si="13"/>
        <v>12065</v>
      </c>
      <c r="P76" s="94">
        <f t="shared" si="14"/>
        <v>1223.0007336757153</v>
      </c>
      <c r="Q76" s="94">
        <f t="shared" si="15"/>
        <v>893</v>
      </c>
      <c r="R76" s="94">
        <f t="shared" si="16"/>
        <v>18422.000733675715</v>
      </c>
      <c r="S76" s="131">
        <f t="shared" si="17"/>
        <v>1228.0007336757153</v>
      </c>
    </row>
    <row r="77" spans="1:19">
      <c r="A77" s="91">
        <v>416</v>
      </c>
      <c r="B77" s="91">
        <v>416035044</v>
      </c>
      <c r="C77" s="92" t="s">
        <v>55</v>
      </c>
      <c r="D77" s="91">
        <v>35</v>
      </c>
      <c r="E77" s="92" t="s">
        <v>11</v>
      </c>
      <c r="F77" s="91">
        <v>44</v>
      </c>
      <c r="G77" s="92" t="s">
        <v>12</v>
      </c>
      <c r="H77" s="93">
        <v>4.59</v>
      </c>
      <c r="I77" s="93"/>
      <c r="J77" s="94" t="str">
        <f t="shared" si="9"/>
        <v/>
      </c>
      <c r="K77" s="94">
        <f t="shared" si="10"/>
        <v>776</v>
      </c>
      <c r="L77" s="94">
        <f t="shared" si="11"/>
        <v>274</v>
      </c>
      <c r="M77" s="94">
        <f t="shared" si="12"/>
        <v>270</v>
      </c>
      <c r="N77" s="95"/>
      <c r="O77" s="94">
        <f t="shared" si="13"/>
        <v>11776</v>
      </c>
      <c r="P77" s="94">
        <f t="shared" si="14"/>
        <v>0</v>
      </c>
      <c r="Q77" s="94">
        <f t="shared" si="15"/>
        <v>893</v>
      </c>
      <c r="R77" s="94">
        <f t="shared" si="16"/>
        <v>12939</v>
      </c>
      <c r="S77" s="131">
        <f t="shared" si="17"/>
        <v>-4</v>
      </c>
    </row>
    <row r="78" spans="1:19">
      <c r="A78" s="91">
        <v>416</v>
      </c>
      <c r="B78" s="91">
        <v>416035050</v>
      </c>
      <c r="C78" s="92" t="s">
        <v>55</v>
      </c>
      <c r="D78" s="91">
        <v>35</v>
      </c>
      <c r="E78" s="92" t="s">
        <v>11</v>
      </c>
      <c r="F78" s="91">
        <v>50</v>
      </c>
      <c r="G78" s="92" t="s">
        <v>90</v>
      </c>
      <c r="H78" s="93">
        <v>0.44</v>
      </c>
      <c r="I78" s="93"/>
      <c r="J78" s="94" t="str">
        <f t="shared" si="9"/>
        <v/>
      </c>
      <c r="K78" s="94" t="str">
        <f t="shared" si="10"/>
        <v/>
      </c>
      <c r="L78" s="94" t="str">
        <f t="shared" si="11"/>
        <v/>
      </c>
      <c r="M78" s="94">
        <f t="shared" si="12"/>
        <v>4770</v>
      </c>
      <c r="N78" s="95"/>
      <c r="O78" s="94">
        <f t="shared" si="13"/>
        <v>10125</v>
      </c>
      <c r="P78" s="94">
        <f t="shared" si="14"/>
        <v>0</v>
      </c>
      <c r="Q78" s="94">
        <f t="shared" si="15"/>
        <v>893</v>
      </c>
      <c r="R78" s="94">
        <f t="shared" si="16"/>
        <v>15788</v>
      </c>
      <c r="S78" s="131" t="str">
        <f t="shared" si="17"/>
        <v/>
      </c>
    </row>
    <row r="79" spans="1:19">
      <c r="A79" s="91">
        <v>416</v>
      </c>
      <c r="B79" s="91">
        <v>416035073</v>
      </c>
      <c r="C79" s="92" t="s">
        <v>55</v>
      </c>
      <c r="D79" s="91">
        <v>35</v>
      </c>
      <c r="E79" s="92" t="s">
        <v>11</v>
      </c>
      <c r="F79" s="91">
        <v>73</v>
      </c>
      <c r="G79" s="92" t="s">
        <v>23</v>
      </c>
      <c r="H79" s="93">
        <v>1.1200000000000001</v>
      </c>
      <c r="I79" s="93"/>
      <c r="J79" s="94">
        <f t="shared" si="9"/>
        <v>6742</v>
      </c>
      <c r="K79" s="94">
        <f t="shared" si="10"/>
        <v>7415</v>
      </c>
      <c r="L79" s="94">
        <f t="shared" si="11"/>
        <v>7414</v>
      </c>
      <c r="M79" s="94">
        <f t="shared" si="12"/>
        <v>7415</v>
      </c>
      <c r="N79" s="95"/>
      <c r="O79" s="94">
        <f t="shared" si="13"/>
        <v>9529</v>
      </c>
      <c r="P79" s="94">
        <f t="shared" si="14"/>
        <v>0</v>
      </c>
      <c r="Q79" s="94">
        <f t="shared" si="15"/>
        <v>893</v>
      </c>
      <c r="R79" s="94">
        <f t="shared" si="16"/>
        <v>17837</v>
      </c>
      <c r="S79" s="131">
        <f t="shared" si="17"/>
        <v>1</v>
      </c>
    </row>
    <row r="80" spans="1:19">
      <c r="A80" s="91">
        <v>416</v>
      </c>
      <c r="B80" s="91">
        <v>416035133</v>
      </c>
      <c r="C80" s="92" t="s">
        <v>55</v>
      </c>
      <c r="D80" s="91">
        <v>35</v>
      </c>
      <c r="E80" s="92" t="s">
        <v>11</v>
      </c>
      <c r="F80" s="91">
        <v>133</v>
      </c>
      <c r="G80" s="92" t="s">
        <v>59</v>
      </c>
      <c r="H80" s="93">
        <v>0.38</v>
      </c>
      <c r="I80" s="93"/>
      <c r="J80" s="94" t="str">
        <f t="shared" si="9"/>
        <v/>
      </c>
      <c r="K80" s="94">
        <f t="shared" si="10"/>
        <v>3379</v>
      </c>
      <c r="L80" s="94">
        <f t="shared" si="11"/>
        <v>3396</v>
      </c>
      <c r="M80" s="94">
        <f t="shared" si="12"/>
        <v>3397</v>
      </c>
      <c r="N80" s="95"/>
      <c r="O80" s="94">
        <f t="shared" si="13"/>
        <v>10840</v>
      </c>
      <c r="P80" s="94">
        <f t="shared" si="14"/>
        <v>0</v>
      </c>
      <c r="Q80" s="94">
        <f t="shared" si="15"/>
        <v>893</v>
      </c>
      <c r="R80" s="94">
        <f t="shared" si="16"/>
        <v>15130</v>
      </c>
      <c r="S80" s="131">
        <f t="shared" si="17"/>
        <v>1</v>
      </c>
    </row>
    <row r="81" spans="1:19">
      <c r="A81" s="91">
        <v>416</v>
      </c>
      <c r="B81" s="91">
        <v>416035189</v>
      </c>
      <c r="C81" s="92" t="s">
        <v>55</v>
      </c>
      <c r="D81" s="91">
        <v>35</v>
      </c>
      <c r="E81" s="92" t="s">
        <v>11</v>
      </c>
      <c r="F81" s="91">
        <v>189</v>
      </c>
      <c r="G81" s="92" t="s">
        <v>24</v>
      </c>
      <c r="H81" s="93">
        <v>1</v>
      </c>
      <c r="I81" s="93"/>
      <c r="J81" s="94" t="str">
        <f t="shared" si="9"/>
        <v/>
      </c>
      <c r="K81" s="94">
        <f t="shared" si="10"/>
        <v>3879</v>
      </c>
      <c r="L81" s="94">
        <f t="shared" si="11"/>
        <v>3886</v>
      </c>
      <c r="M81" s="94">
        <f t="shared" si="12"/>
        <v>3886</v>
      </c>
      <c r="N81" s="95"/>
      <c r="O81" s="94">
        <f t="shared" si="13"/>
        <v>9699</v>
      </c>
      <c r="P81" s="94">
        <f t="shared" si="14"/>
        <v>0</v>
      </c>
      <c r="Q81" s="94">
        <f t="shared" si="15"/>
        <v>893</v>
      </c>
      <c r="R81" s="94">
        <f t="shared" si="16"/>
        <v>14478</v>
      </c>
      <c r="S81" s="131">
        <f t="shared" si="17"/>
        <v>0</v>
      </c>
    </row>
    <row r="82" spans="1:19">
      <c r="A82" s="91">
        <v>416</v>
      </c>
      <c r="B82" s="91">
        <v>416035243</v>
      </c>
      <c r="C82" s="92" t="s">
        <v>55</v>
      </c>
      <c r="D82" s="91">
        <v>35</v>
      </c>
      <c r="E82" s="92" t="s">
        <v>11</v>
      </c>
      <c r="F82" s="91">
        <v>243</v>
      </c>
      <c r="G82" s="92" t="s">
        <v>80</v>
      </c>
      <c r="H82" s="93">
        <v>1</v>
      </c>
      <c r="I82" s="93"/>
      <c r="J82" s="94" t="str">
        <f t="shared" si="9"/>
        <v/>
      </c>
      <c r="K82" s="94">
        <f t="shared" si="10"/>
        <v>2850</v>
      </c>
      <c r="L82" s="94">
        <f t="shared" si="11"/>
        <v>2848</v>
      </c>
      <c r="M82" s="94">
        <f t="shared" si="12"/>
        <v>2848</v>
      </c>
      <c r="N82" s="95"/>
      <c r="O82" s="94">
        <f t="shared" si="13"/>
        <v>12066</v>
      </c>
      <c r="P82" s="94">
        <f t="shared" si="14"/>
        <v>0</v>
      </c>
      <c r="Q82" s="94">
        <f t="shared" si="15"/>
        <v>893</v>
      </c>
      <c r="R82" s="94">
        <f t="shared" si="16"/>
        <v>15807</v>
      </c>
      <c r="S82" s="131">
        <f t="shared" si="17"/>
        <v>0</v>
      </c>
    </row>
    <row r="83" spans="1:19">
      <c r="A83" s="91">
        <v>416</v>
      </c>
      <c r="B83" s="91">
        <v>416035244</v>
      </c>
      <c r="C83" s="92" t="s">
        <v>55</v>
      </c>
      <c r="D83" s="91">
        <v>35</v>
      </c>
      <c r="E83" s="92" t="s">
        <v>11</v>
      </c>
      <c r="F83" s="91">
        <v>244</v>
      </c>
      <c r="G83" s="92" t="s">
        <v>27</v>
      </c>
      <c r="H83" s="93">
        <v>9.09</v>
      </c>
      <c r="I83" s="93"/>
      <c r="J83" s="94">
        <f t="shared" si="9"/>
        <v>3812</v>
      </c>
      <c r="K83" s="94">
        <f t="shared" si="10"/>
        <v>4513</v>
      </c>
      <c r="L83" s="94">
        <f t="shared" si="11"/>
        <v>4519</v>
      </c>
      <c r="M83" s="94">
        <f t="shared" si="12"/>
        <v>4523</v>
      </c>
      <c r="N83" s="95"/>
      <c r="O83" s="94">
        <f t="shared" si="13"/>
        <v>11163</v>
      </c>
      <c r="P83" s="94">
        <f t="shared" si="14"/>
        <v>0</v>
      </c>
      <c r="Q83" s="94">
        <f t="shared" si="15"/>
        <v>893</v>
      </c>
      <c r="R83" s="94">
        <f t="shared" si="16"/>
        <v>16579</v>
      </c>
      <c r="S83" s="131">
        <f t="shared" si="17"/>
        <v>4</v>
      </c>
    </row>
    <row r="84" spans="1:19">
      <c r="A84" s="91">
        <v>416</v>
      </c>
      <c r="B84" s="91">
        <v>416035285</v>
      </c>
      <c r="C84" s="92" t="s">
        <v>55</v>
      </c>
      <c r="D84" s="91">
        <v>35</v>
      </c>
      <c r="E84" s="92" t="s">
        <v>11</v>
      </c>
      <c r="F84" s="91">
        <v>285</v>
      </c>
      <c r="G84" s="92" t="s">
        <v>28</v>
      </c>
      <c r="H84" s="93">
        <v>3</v>
      </c>
      <c r="I84" s="93"/>
      <c r="J84" s="94">
        <f t="shared" si="9"/>
        <v>2832</v>
      </c>
      <c r="K84" s="94">
        <f t="shared" si="10"/>
        <v>2920</v>
      </c>
      <c r="L84" s="94">
        <f t="shared" si="11"/>
        <v>2918</v>
      </c>
      <c r="M84" s="94">
        <f t="shared" si="12"/>
        <v>2918</v>
      </c>
      <c r="N84" s="95"/>
      <c r="O84" s="94">
        <f t="shared" si="13"/>
        <v>9529</v>
      </c>
      <c r="P84" s="94">
        <f t="shared" si="14"/>
        <v>0</v>
      </c>
      <c r="Q84" s="94">
        <f t="shared" si="15"/>
        <v>893</v>
      </c>
      <c r="R84" s="94">
        <f t="shared" si="16"/>
        <v>13340</v>
      </c>
      <c r="S84" s="131">
        <f t="shared" si="17"/>
        <v>0</v>
      </c>
    </row>
    <row r="85" spans="1:19">
      <c r="A85" s="91">
        <v>416</v>
      </c>
      <c r="B85" s="91">
        <v>416035305</v>
      </c>
      <c r="C85" s="92" t="s">
        <v>55</v>
      </c>
      <c r="D85" s="91">
        <v>35</v>
      </c>
      <c r="E85" s="92" t="s">
        <v>11</v>
      </c>
      <c r="F85" s="91">
        <v>305</v>
      </c>
      <c r="G85" s="92" t="s">
        <v>221</v>
      </c>
      <c r="H85" s="93">
        <v>2</v>
      </c>
      <c r="I85" s="93"/>
      <c r="J85" s="94" t="str">
        <f t="shared" si="9"/>
        <v/>
      </c>
      <c r="K85" s="94">
        <f t="shared" si="10"/>
        <v>4548</v>
      </c>
      <c r="L85" s="94">
        <f t="shared" si="11"/>
        <v>4571</v>
      </c>
      <c r="M85" s="94">
        <f t="shared" si="12"/>
        <v>4571</v>
      </c>
      <c r="N85" s="95"/>
      <c r="O85" s="94">
        <f t="shared" si="13"/>
        <v>14014</v>
      </c>
      <c r="P85" s="94">
        <f t="shared" si="14"/>
        <v>0</v>
      </c>
      <c r="Q85" s="94">
        <f t="shared" si="15"/>
        <v>893</v>
      </c>
      <c r="R85" s="94">
        <f t="shared" si="16"/>
        <v>19478</v>
      </c>
      <c r="S85" s="131">
        <f t="shared" si="17"/>
        <v>0</v>
      </c>
    </row>
    <row r="86" spans="1:19">
      <c r="A86" s="91">
        <v>416</v>
      </c>
      <c r="B86" s="91">
        <v>416035307</v>
      </c>
      <c r="C86" s="92" t="s">
        <v>55</v>
      </c>
      <c r="D86" s="91">
        <v>35</v>
      </c>
      <c r="E86" s="92" t="s">
        <v>11</v>
      </c>
      <c r="F86" s="91">
        <v>307</v>
      </c>
      <c r="G86" s="92" t="s">
        <v>172</v>
      </c>
      <c r="H86" s="93">
        <v>1</v>
      </c>
      <c r="I86" s="93"/>
      <c r="J86" s="94">
        <f t="shared" si="9"/>
        <v>3585</v>
      </c>
      <c r="K86" s="94">
        <f t="shared" si="10"/>
        <v>4004</v>
      </c>
      <c r="L86" s="94">
        <f t="shared" si="11"/>
        <v>3998</v>
      </c>
      <c r="M86" s="94">
        <f t="shared" si="12"/>
        <v>3998</v>
      </c>
      <c r="N86" s="95"/>
      <c r="O86" s="94">
        <f t="shared" si="13"/>
        <v>10438</v>
      </c>
      <c r="P86" s="94">
        <f t="shared" si="14"/>
        <v>0</v>
      </c>
      <c r="Q86" s="94">
        <f t="shared" si="15"/>
        <v>893</v>
      </c>
      <c r="R86" s="94">
        <f t="shared" si="16"/>
        <v>15329</v>
      </c>
      <c r="S86" s="131">
        <f t="shared" si="17"/>
        <v>0</v>
      </c>
    </row>
    <row r="87" spans="1:19">
      <c r="A87" s="91">
        <v>417</v>
      </c>
      <c r="B87" s="91">
        <v>417035035</v>
      </c>
      <c r="C87" s="92" t="s">
        <v>56</v>
      </c>
      <c r="D87" s="91">
        <v>35</v>
      </c>
      <c r="E87" s="92" t="s">
        <v>11</v>
      </c>
      <c r="F87" s="91">
        <v>35</v>
      </c>
      <c r="G87" s="92" t="s">
        <v>11</v>
      </c>
      <c r="H87" s="93">
        <v>298.85000000000002</v>
      </c>
      <c r="I87" s="93"/>
      <c r="J87" s="94">
        <f t="shared" si="9"/>
        <v>3647</v>
      </c>
      <c r="K87" s="94">
        <f t="shared" si="10"/>
        <v>4349</v>
      </c>
      <c r="L87" s="94">
        <f t="shared" si="11"/>
        <v>4333</v>
      </c>
      <c r="M87" s="94">
        <f t="shared" si="12"/>
        <v>4339</v>
      </c>
      <c r="N87" s="95"/>
      <c r="O87" s="94">
        <f t="shared" si="13"/>
        <v>12343</v>
      </c>
      <c r="P87" s="94">
        <f t="shared" si="14"/>
        <v>0</v>
      </c>
      <c r="Q87" s="94">
        <f t="shared" si="15"/>
        <v>893</v>
      </c>
      <c r="R87" s="94">
        <f t="shared" si="16"/>
        <v>17575</v>
      </c>
      <c r="S87" s="131">
        <f t="shared" si="17"/>
        <v>6</v>
      </c>
    </row>
    <row r="88" spans="1:19">
      <c r="A88" s="91">
        <v>417</v>
      </c>
      <c r="B88" s="91">
        <v>417035100</v>
      </c>
      <c r="C88" s="92" t="s">
        <v>56</v>
      </c>
      <c r="D88" s="91">
        <v>35</v>
      </c>
      <c r="E88" s="92" t="s">
        <v>11</v>
      </c>
      <c r="F88" s="91">
        <v>100</v>
      </c>
      <c r="G88" s="92" t="s">
        <v>58</v>
      </c>
      <c r="H88" s="93">
        <v>3</v>
      </c>
      <c r="I88" s="93"/>
      <c r="J88" s="94">
        <f t="shared" si="9"/>
        <v>5838</v>
      </c>
      <c r="K88" s="94">
        <f t="shared" si="10"/>
        <v>6080</v>
      </c>
      <c r="L88" s="94">
        <f t="shared" si="11"/>
        <v>6068</v>
      </c>
      <c r="M88" s="94">
        <f t="shared" si="12"/>
        <v>6069</v>
      </c>
      <c r="N88" s="95"/>
      <c r="O88" s="94">
        <f t="shared" si="13"/>
        <v>11809</v>
      </c>
      <c r="P88" s="94">
        <f t="shared" si="14"/>
        <v>0</v>
      </c>
      <c r="Q88" s="94">
        <f t="shared" si="15"/>
        <v>893</v>
      </c>
      <c r="R88" s="94">
        <f t="shared" si="16"/>
        <v>18771</v>
      </c>
      <c r="S88" s="131">
        <f t="shared" si="17"/>
        <v>1</v>
      </c>
    </row>
    <row r="89" spans="1:19">
      <c r="A89" s="91">
        <v>417</v>
      </c>
      <c r="B89" s="91">
        <v>417035133</v>
      </c>
      <c r="C89" s="92" t="s">
        <v>56</v>
      </c>
      <c r="D89" s="91">
        <v>35</v>
      </c>
      <c r="E89" s="92" t="s">
        <v>11</v>
      </c>
      <c r="F89" s="91">
        <v>133</v>
      </c>
      <c r="G89" s="92" t="s">
        <v>59</v>
      </c>
      <c r="H89" s="93">
        <v>1</v>
      </c>
      <c r="I89" s="93"/>
      <c r="J89" s="94">
        <f t="shared" si="9"/>
        <v>2396</v>
      </c>
      <c r="K89" s="94">
        <f t="shared" si="10"/>
        <v>2807</v>
      </c>
      <c r="L89" s="94">
        <f t="shared" si="11"/>
        <v>2821</v>
      </c>
      <c r="M89" s="94">
        <f t="shared" si="12"/>
        <v>2822</v>
      </c>
      <c r="N89" s="95"/>
      <c r="O89" s="94">
        <f t="shared" si="13"/>
        <v>9004</v>
      </c>
      <c r="P89" s="94">
        <f t="shared" si="14"/>
        <v>0</v>
      </c>
      <c r="Q89" s="94">
        <f t="shared" si="15"/>
        <v>893</v>
      </c>
      <c r="R89" s="94">
        <f t="shared" si="16"/>
        <v>12719</v>
      </c>
      <c r="S89" s="131">
        <f t="shared" si="17"/>
        <v>1</v>
      </c>
    </row>
    <row r="90" spans="1:19">
      <c r="A90" s="91">
        <v>417</v>
      </c>
      <c r="B90" s="91">
        <v>417035211</v>
      </c>
      <c r="C90" s="92" t="s">
        <v>56</v>
      </c>
      <c r="D90" s="91">
        <v>35</v>
      </c>
      <c r="E90" s="92" t="s">
        <v>11</v>
      </c>
      <c r="F90" s="91">
        <v>211</v>
      </c>
      <c r="G90" s="92" t="s">
        <v>87</v>
      </c>
      <c r="H90" s="93">
        <v>1</v>
      </c>
      <c r="I90" s="93"/>
      <c r="J90" s="94">
        <f t="shared" si="9"/>
        <v>1747</v>
      </c>
      <c r="K90" s="94">
        <f t="shared" si="10"/>
        <v>1728</v>
      </c>
      <c r="L90" s="94">
        <f t="shared" si="11"/>
        <v>1727</v>
      </c>
      <c r="M90" s="94">
        <f t="shared" si="12"/>
        <v>1727</v>
      </c>
      <c r="N90" s="95"/>
      <c r="O90" s="94">
        <f t="shared" si="13"/>
        <v>9627</v>
      </c>
      <c r="P90" s="94">
        <f t="shared" si="14"/>
        <v>0</v>
      </c>
      <c r="Q90" s="94">
        <f t="shared" si="15"/>
        <v>893</v>
      </c>
      <c r="R90" s="94">
        <f t="shared" si="16"/>
        <v>12247</v>
      </c>
      <c r="S90" s="131">
        <f t="shared" si="17"/>
        <v>0</v>
      </c>
    </row>
    <row r="91" spans="1:19">
      <c r="A91" s="91">
        <v>417</v>
      </c>
      <c r="B91" s="91">
        <v>417035243</v>
      </c>
      <c r="C91" s="92" t="s">
        <v>56</v>
      </c>
      <c r="D91" s="91">
        <v>35</v>
      </c>
      <c r="E91" s="92" t="s">
        <v>11</v>
      </c>
      <c r="F91" s="91">
        <v>243</v>
      </c>
      <c r="G91" s="92" t="s">
        <v>80</v>
      </c>
      <c r="H91" s="93">
        <v>1</v>
      </c>
      <c r="I91" s="93"/>
      <c r="J91" s="94" t="str">
        <f t="shared" si="9"/>
        <v/>
      </c>
      <c r="K91" s="94">
        <f t="shared" si="10"/>
        <v>2850</v>
      </c>
      <c r="L91" s="94">
        <f t="shared" si="11"/>
        <v>2848</v>
      </c>
      <c r="M91" s="94">
        <f t="shared" si="12"/>
        <v>2848</v>
      </c>
      <c r="N91" s="95"/>
      <c r="O91" s="94">
        <f t="shared" si="13"/>
        <v>12066</v>
      </c>
      <c r="P91" s="94">
        <f t="shared" si="14"/>
        <v>0</v>
      </c>
      <c r="Q91" s="94">
        <f t="shared" si="15"/>
        <v>893</v>
      </c>
      <c r="R91" s="94">
        <f t="shared" si="16"/>
        <v>15807</v>
      </c>
      <c r="S91" s="131">
        <f t="shared" si="17"/>
        <v>0</v>
      </c>
    </row>
    <row r="92" spans="1:19">
      <c r="A92" s="91">
        <v>417</v>
      </c>
      <c r="B92" s="91">
        <v>417035244</v>
      </c>
      <c r="C92" s="92" t="s">
        <v>56</v>
      </c>
      <c r="D92" s="91">
        <v>35</v>
      </c>
      <c r="E92" s="92" t="s">
        <v>11</v>
      </c>
      <c r="F92" s="91">
        <v>244</v>
      </c>
      <c r="G92" s="92" t="s">
        <v>27</v>
      </c>
      <c r="H92" s="93">
        <v>4</v>
      </c>
      <c r="I92" s="93"/>
      <c r="J92" s="94">
        <f t="shared" si="9"/>
        <v>3794</v>
      </c>
      <c r="K92" s="94">
        <f t="shared" si="10"/>
        <v>4491</v>
      </c>
      <c r="L92" s="94">
        <f t="shared" si="11"/>
        <v>4498</v>
      </c>
      <c r="M92" s="94">
        <f t="shared" si="12"/>
        <v>4501</v>
      </c>
      <c r="N92" s="95"/>
      <c r="O92" s="94">
        <f t="shared" si="13"/>
        <v>11109</v>
      </c>
      <c r="P92" s="94">
        <f t="shared" si="14"/>
        <v>0</v>
      </c>
      <c r="Q92" s="94">
        <f t="shared" si="15"/>
        <v>893</v>
      </c>
      <c r="R92" s="94">
        <f t="shared" si="16"/>
        <v>16503</v>
      </c>
      <c r="S92" s="131">
        <f t="shared" si="17"/>
        <v>3</v>
      </c>
    </row>
    <row r="93" spans="1:19">
      <c r="A93" s="91">
        <v>417</v>
      </c>
      <c r="B93" s="91">
        <v>417035293</v>
      </c>
      <c r="C93" s="92" t="s">
        <v>56</v>
      </c>
      <c r="D93" s="91">
        <v>35</v>
      </c>
      <c r="E93" s="92" t="s">
        <v>11</v>
      </c>
      <c r="F93" s="91">
        <v>293</v>
      </c>
      <c r="G93" s="92" t="s">
        <v>171</v>
      </c>
      <c r="H93" s="93">
        <v>1</v>
      </c>
      <c r="I93" s="93"/>
      <c r="J93" s="94" t="str">
        <f t="shared" si="9"/>
        <v/>
      </c>
      <c r="K93" s="94">
        <f t="shared" si="10"/>
        <v>955</v>
      </c>
      <c r="L93" s="94">
        <f t="shared" si="11"/>
        <v>978</v>
      </c>
      <c r="M93" s="94">
        <f t="shared" si="12"/>
        <v>978</v>
      </c>
      <c r="N93" s="95"/>
      <c r="O93" s="94">
        <f t="shared" si="13"/>
        <v>11386</v>
      </c>
      <c r="P93" s="94">
        <f t="shared" si="14"/>
        <v>0</v>
      </c>
      <c r="Q93" s="94">
        <f t="shared" si="15"/>
        <v>893</v>
      </c>
      <c r="R93" s="94">
        <f t="shared" si="16"/>
        <v>13257</v>
      </c>
      <c r="S93" s="131">
        <f t="shared" si="17"/>
        <v>0</v>
      </c>
    </row>
    <row r="94" spans="1:19">
      <c r="A94" s="91">
        <v>418</v>
      </c>
      <c r="B94" s="91">
        <v>418100014</v>
      </c>
      <c r="C94" s="92" t="s">
        <v>61</v>
      </c>
      <c r="D94" s="91">
        <v>100</v>
      </c>
      <c r="E94" s="92" t="s">
        <v>58</v>
      </c>
      <c r="F94" s="91">
        <v>14</v>
      </c>
      <c r="G94" s="92" t="s">
        <v>62</v>
      </c>
      <c r="H94" s="93">
        <v>14</v>
      </c>
      <c r="I94" s="93"/>
      <c r="J94" s="94">
        <f t="shared" si="9"/>
        <v>2447</v>
      </c>
      <c r="K94" s="94">
        <f t="shared" si="10"/>
        <v>2789</v>
      </c>
      <c r="L94" s="94">
        <f t="shared" si="11"/>
        <v>2896</v>
      </c>
      <c r="M94" s="94">
        <f t="shared" si="12"/>
        <v>2897</v>
      </c>
      <c r="N94" s="95"/>
      <c r="O94" s="94">
        <f t="shared" si="13"/>
        <v>8688</v>
      </c>
      <c r="P94" s="94">
        <f t="shared" si="14"/>
        <v>0</v>
      </c>
      <c r="Q94" s="94">
        <f t="shared" si="15"/>
        <v>893</v>
      </c>
      <c r="R94" s="94">
        <f t="shared" si="16"/>
        <v>12478</v>
      </c>
      <c r="S94" s="131">
        <f t="shared" si="17"/>
        <v>1</v>
      </c>
    </row>
    <row r="95" spans="1:19">
      <c r="A95" s="91">
        <v>418</v>
      </c>
      <c r="B95" s="91">
        <v>418100035</v>
      </c>
      <c r="C95" s="92" t="s">
        <v>61</v>
      </c>
      <c r="D95" s="91">
        <v>100</v>
      </c>
      <c r="E95" s="92" t="s">
        <v>58</v>
      </c>
      <c r="F95" s="91">
        <v>35</v>
      </c>
      <c r="G95" s="92" t="s">
        <v>11</v>
      </c>
      <c r="H95" s="93">
        <v>1</v>
      </c>
      <c r="I95" s="93"/>
      <c r="J95" s="94">
        <f t="shared" si="9"/>
        <v>2473</v>
      </c>
      <c r="K95" s="94">
        <f t="shared" si="10"/>
        <v>2949</v>
      </c>
      <c r="L95" s="94">
        <f t="shared" si="11"/>
        <v>2938</v>
      </c>
      <c r="M95" s="94">
        <f t="shared" si="12"/>
        <v>2942</v>
      </c>
      <c r="N95" s="95"/>
      <c r="O95" s="94">
        <f t="shared" si="13"/>
        <v>8368</v>
      </c>
      <c r="P95" s="94">
        <f t="shared" si="14"/>
        <v>0</v>
      </c>
      <c r="Q95" s="94">
        <f t="shared" si="15"/>
        <v>893</v>
      </c>
      <c r="R95" s="94">
        <f t="shared" si="16"/>
        <v>12203</v>
      </c>
      <c r="S95" s="131">
        <f t="shared" si="17"/>
        <v>4</v>
      </c>
    </row>
    <row r="96" spans="1:19">
      <c r="A96" s="91">
        <v>418</v>
      </c>
      <c r="B96" s="91">
        <v>418100100</v>
      </c>
      <c r="C96" s="92" t="s">
        <v>61</v>
      </c>
      <c r="D96" s="91">
        <v>100</v>
      </c>
      <c r="E96" s="92" t="s">
        <v>58</v>
      </c>
      <c r="F96" s="91">
        <v>100</v>
      </c>
      <c r="G96" s="92" t="s">
        <v>58</v>
      </c>
      <c r="H96" s="93">
        <v>320.86999999999995</v>
      </c>
      <c r="I96" s="93"/>
      <c r="J96" s="94">
        <f t="shared" si="9"/>
        <v>4708</v>
      </c>
      <c r="K96" s="94">
        <f t="shared" si="10"/>
        <v>4903</v>
      </c>
      <c r="L96" s="94">
        <f t="shared" si="11"/>
        <v>4894</v>
      </c>
      <c r="M96" s="94">
        <f t="shared" si="12"/>
        <v>4894</v>
      </c>
      <c r="N96" s="95"/>
      <c r="O96" s="94">
        <f t="shared" si="13"/>
        <v>9524</v>
      </c>
      <c r="P96" s="94">
        <f t="shared" si="14"/>
        <v>0</v>
      </c>
      <c r="Q96" s="94">
        <f t="shared" si="15"/>
        <v>893</v>
      </c>
      <c r="R96" s="94">
        <f t="shared" si="16"/>
        <v>15311</v>
      </c>
      <c r="S96" s="131">
        <f t="shared" si="17"/>
        <v>0</v>
      </c>
    </row>
    <row r="97" spans="1:19">
      <c r="A97" s="91">
        <v>418</v>
      </c>
      <c r="B97" s="91">
        <v>418100101</v>
      </c>
      <c r="C97" s="92" t="s">
        <v>61</v>
      </c>
      <c r="D97" s="91">
        <v>100</v>
      </c>
      <c r="E97" s="92" t="s">
        <v>58</v>
      </c>
      <c r="F97" s="91">
        <v>101</v>
      </c>
      <c r="G97" s="92" t="s">
        <v>103</v>
      </c>
      <c r="H97" s="93">
        <v>1</v>
      </c>
      <c r="I97" s="93"/>
      <c r="J97" s="94">
        <f t="shared" si="9"/>
        <v>1636</v>
      </c>
      <c r="K97" s="94">
        <f t="shared" si="10"/>
        <v>1929</v>
      </c>
      <c r="L97" s="94">
        <f t="shared" si="11"/>
        <v>1911</v>
      </c>
      <c r="M97" s="94">
        <f t="shared" si="12"/>
        <v>1915</v>
      </c>
      <c r="N97" s="95"/>
      <c r="O97" s="94">
        <f t="shared" si="13"/>
        <v>8368</v>
      </c>
      <c r="P97" s="94">
        <f t="shared" si="14"/>
        <v>0</v>
      </c>
      <c r="Q97" s="94">
        <f t="shared" si="15"/>
        <v>893</v>
      </c>
      <c r="R97" s="94">
        <f t="shared" si="16"/>
        <v>11176</v>
      </c>
      <c r="S97" s="131">
        <f t="shared" si="17"/>
        <v>4</v>
      </c>
    </row>
    <row r="98" spans="1:19">
      <c r="A98" s="91">
        <v>418</v>
      </c>
      <c r="B98" s="91">
        <v>418100136</v>
      </c>
      <c r="C98" s="92" t="s">
        <v>61</v>
      </c>
      <c r="D98" s="91">
        <v>100</v>
      </c>
      <c r="E98" s="92" t="s">
        <v>58</v>
      </c>
      <c r="F98" s="91">
        <v>136</v>
      </c>
      <c r="G98" s="92" t="s">
        <v>63</v>
      </c>
      <c r="H98" s="93">
        <v>10</v>
      </c>
      <c r="I98" s="93"/>
      <c r="J98" s="94">
        <f t="shared" si="9"/>
        <v>2764</v>
      </c>
      <c r="K98" s="94">
        <f t="shared" si="10"/>
        <v>2935</v>
      </c>
      <c r="L98" s="94">
        <f t="shared" si="11"/>
        <v>2934</v>
      </c>
      <c r="M98" s="94">
        <f t="shared" si="12"/>
        <v>2934</v>
      </c>
      <c r="N98" s="95"/>
      <c r="O98" s="94">
        <f t="shared" si="13"/>
        <v>8945</v>
      </c>
      <c r="P98" s="94">
        <f t="shared" si="14"/>
        <v>0</v>
      </c>
      <c r="Q98" s="94">
        <f t="shared" si="15"/>
        <v>893</v>
      </c>
      <c r="R98" s="94">
        <f t="shared" si="16"/>
        <v>12772</v>
      </c>
      <c r="S98" s="131">
        <f t="shared" si="17"/>
        <v>0</v>
      </c>
    </row>
    <row r="99" spans="1:19">
      <c r="A99" s="91">
        <v>418</v>
      </c>
      <c r="B99" s="91">
        <v>418100139</v>
      </c>
      <c r="C99" s="92" t="s">
        <v>61</v>
      </c>
      <c r="D99" s="91">
        <v>100</v>
      </c>
      <c r="E99" s="92" t="s">
        <v>58</v>
      </c>
      <c r="F99" s="91">
        <v>139</v>
      </c>
      <c r="G99" s="92" t="s">
        <v>64</v>
      </c>
      <c r="H99" s="93">
        <v>4.92</v>
      </c>
      <c r="I99" s="93"/>
      <c r="J99" s="94">
        <f t="shared" si="9"/>
        <v>2865</v>
      </c>
      <c r="K99" s="94">
        <f t="shared" si="10"/>
        <v>3332</v>
      </c>
      <c r="L99" s="94">
        <f t="shared" si="11"/>
        <v>3338</v>
      </c>
      <c r="M99" s="94">
        <f t="shared" si="12"/>
        <v>3338</v>
      </c>
      <c r="N99" s="95"/>
      <c r="O99" s="94">
        <f t="shared" si="13"/>
        <v>8368</v>
      </c>
      <c r="P99" s="94">
        <f t="shared" si="14"/>
        <v>0</v>
      </c>
      <c r="Q99" s="94">
        <f t="shared" si="15"/>
        <v>893</v>
      </c>
      <c r="R99" s="94">
        <f t="shared" si="16"/>
        <v>12599</v>
      </c>
      <c r="S99" s="131">
        <f t="shared" si="17"/>
        <v>0</v>
      </c>
    </row>
    <row r="100" spans="1:19">
      <c r="A100" s="91">
        <v>418</v>
      </c>
      <c r="B100" s="91">
        <v>418100170</v>
      </c>
      <c r="C100" s="92" t="s">
        <v>61</v>
      </c>
      <c r="D100" s="91">
        <v>100</v>
      </c>
      <c r="E100" s="92" t="s">
        <v>58</v>
      </c>
      <c r="F100" s="91">
        <v>170</v>
      </c>
      <c r="G100" s="92" t="s">
        <v>65</v>
      </c>
      <c r="H100" s="93">
        <v>4.78</v>
      </c>
      <c r="I100" s="93"/>
      <c r="J100" s="94" t="str">
        <f t="shared" si="9"/>
        <v/>
      </c>
      <c r="K100" s="94">
        <f t="shared" si="10"/>
        <v>3270</v>
      </c>
      <c r="L100" s="94">
        <f t="shared" si="11"/>
        <v>3267</v>
      </c>
      <c r="M100" s="94">
        <f t="shared" si="12"/>
        <v>3269</v>
      </c>
      <c r="N100" s="95"/>
      <c r="O100" s="94">
        <f t="shared" si="13"/>
        <v>8368</v>
      </c>
      <c r="P100" s="94">
        <f t="shared" si="14"/>
        <v>0</v>
      </c>
      <c r="Q100" s="94">
        <f t="shared" si="15"/>
        <v>893</v>
      </c>
      <c r="R100" s="94">
        <f t="shared" si="16"/>
        <v>12530</v>
      </c>
      <c r="S100" s="131">
        <f t="shared" si="17"/>
        <v>2</v>
      </c>
    </row>
    <row r="101" spans="1:19">
      <c r="A101" s="91">
        <v>418</v>
      </c>
      <c r="B101" s="91">
        <v>418100185</v>
      </c>
      <c r="C101" s="92" t="s">
        <v>61</v>
      </c>
      <c r="D101" s="91">
        <v>100</v>
      </c>
      <c r="E101" s="92" t="s">
        <v>58</v>
      </c>
      <c r="F101" s="91">
        <v>185</v>
      </c>
      <c r="G101" s="92" t="s">
        <v>180</v>
      </c>
      <c r="H101" s="93">
        <v>4</v>
      </c>
      <c r="I101" s="93"/>
      <c r="J101" s="94">
        <f t="shared" si="9"/>
        <v>1378</v>
      </c>
      <c r="K101" s="94">
        <f t="shared" si="10"/>
        <v>1613</v>
      </c>
      <c r="L101" s="94">
        <f t="shared" si="11"/>
        <v>1568</v>
      </c>
      <c r="M101" s="94">
        <f t="shared" si="12"/>
        <v>1568</v>
      </c>
      <c r="N101" s="95"/>
      <c r="O101" s="94">
        <f t="shared" si="13"/>
        <v>8368</v>
      </c>
      <c r="P101" s="94">
        <f t="shared" si="14"/>
        <v>0</v>
      </c>
      <c r="Q101" s="94">
        <f t="shared" si="15"/>
        <v>893</v>
      </c>
      <c r="R101" s="94">
        <f t="shared" si="16"/>
        <v>10829</v>
      </c>
      <c r="S101" s="131">
        <f t="shared" si="17"/>
        <v>0</v>
      </c>
    </row>
    <row r="102" spans="1:19">
      <c r="A102" s="91">
        <v>418</v>
      </c>
      <c r="B102" s="91">
        <v>418100187</v>
      </c>
      <c r="C102" s="92" t="s">
        <v>61</v>
      </c>
      <c r="D102" s="91">
        <v>100</v>
      </c>
      <c r="E102" s="92" t="s">
        <v>58</v>
      </c>
      <c r="F102" s="91">
        <v>187</v>
      </c>
      <c r="G102" s="92" t="s">
        <v>181</v>
      </c>
      <c r="H102" s="93">
        <v>1</v>
      </c>
      <c r="I102" s="93"/>
      <c r="J102" s="94" t="str">
        <f t="shared" si="9"/>
        <v/>
      </c>
      <c r="K102" s="94">
        <f t="shared" si="10"/>
        <v>4645</v>
      </c>
      <c r="L102" s="94">
        <f t="shared" si="11"/>
        <v>4657</v>
      </c>
      <c r="M102" s="94">
        <f t="shared" si="12"/>
        <v>4658</v>
      </c>
      <c r="N102" s="95"/>
      <c r="O102" s="94">
        <f t="shared" si="13"/>
        <v>9789</v>
      </c>
      <c r="P102" s="94">
        <f t="shared" si="14"/>
        <v>0</v>
      </c>
      <c r="Q102" s="94">
        <f t="shared" si="15"/>
        <v>893</v>
      </c>
      <c r="R102" s="94">
        <f t="shared" si="16"/>
        <v>15340</v>
      </c>
      <c r="S102" s="131">
        <f t="shared" si="17"/>
        <v>1</v>
      </c>
    </row>
    <row r="103" spans="1:19">
      <c r="A103" s="91">
        <v>418</v>
      </c>
      <c r="B103" s="91">
        <v>418100198</v>
      </c>
      <c r="C103" s="92" t="s">
        <v>61</v>
      </c>
      <c r="D103" s="91">
        <v>100</v>
      </c>
      <c r="E103" s="92" t="s">
        <v>58</v>
      </c>
      <c r="F103" s="91">
        <v>198</v>
      </c>
      <c r="G103" s="92" t="s">
        <v>66</v>
      </c>
      <c r="H103" s="93">
        <v>31</v>
      </c>
      <c r="I103" s="93"/>
      <c r="J103" s="94">
        <f t="shared" si="9"/>
        <v>2629</v>
      </c>
      <c r="K103" s="94">
        <f t="shared" si="10"/>
        <v>3440</v>
      </c>
      <c r="L103" s="94">
        <f t="shared" si="11"/>
        <v>3450</v>
      </c>
      <c r="M103" s="94">
        <f t="shared" si="12"/>
        <v>3450</v>
      </c>
      <c r="N103" s="95"/>
      <c r="O103" s="94">
        <f t="shared" si="13"/>
        <v>8580</v>
      </c>
      <c r="P103" s="94">
        <f t="shared" si="14"/>
        <v>0</v>
      </c>
      <c r="Q103" s="94">
        <f t="shared" si="15"/>
        <v>893</v>
      </c>
      <c r="R103" s="94">
        <f t="shared" si="16"/>
        <v>12923</v>
      </c>
      <c r="S103" s="131">
        <f t="shared" si="17"/>
        <v>0</v>
      </c>
    </row>
    <row r="104" spans="1:19">
      <c r="A104" s="91">
        <v>418</v>
      </c>
      <c r="B104" s="91">
        <v>418100276</v>
      </c>
      <c r="C104" s="92" t="s">
        <v>61</v>
      </c>
      <c r="D104" s="91">
        <v>100</v>
      </c>
      <c r="E104" s="92" t="s">
        <v>58</v>
      </c>
      <c r="F104" s="91">
        <v>276</v>
      </c>
      <c r="G104" s="92" t="s">
        <v>67</v>
      </c>
      <c r="H104" s="93">
        <v>1</v>
      </c>
      <c r="I104" s="93"/>
      <c r="J104" s="94">
        <f t="shared" si="9"/>
        <v>7633</v>
      </c>
      <c r="K104" s="94">
        <f t="shared" si="10"/>
        <v>7992</v>
      </c>
      <c r="L104" s="94">
        <f t="shared" si="11"/>
        <v>7973</v>
      </c>
      <c r="M104" s="94">
        <f t="shared" si="12"/>
        <v>7973</v>
      </c>
      <c r="N104" s="95"/>
      <c r="O104" s="94">
        <f t="shared" si="13"/>
        <v>8368</v>
      </c>
      <c r="P104" s="94">
        <f t="shared" si="14"/>
        <v>0</v>
      </c>
      <c r="Q104" s="94">
        <f t="shared" si="15"/>
        <v>893</v>
      </c>
      <c r="R104" s="94">
        <f t="shared" si="16"/>
        <v>17234</v>
      </c>
      <c r="S104" s="131">
        <f t="shared" si="17"/>
        <v>0</v>
      </c>
    </row>
    <row r="105" spans="1:19">
      <c r="A105" s="91">
        <v>418</v>
      </c>
      <c r="B105" s="91">
        <v>418100288</v>
      </c>
      <c r="C105" s="92" t="s">
        <v>61</v>
      </c>
      <c r="D105" s="91">
        <v>100</v>
      </c>
      <c r="E105" s="92" t="s">
        <v>58</v>
      </c>
      <c r="F105" s="91">
        <v>288</v>
      </c>
      <c r="G105" s="92" t="s">
        <v>68</v>
      </c>
      <c r="H105" s="93">
        <v>1</v>
      </c>
      <c r="I105" s="93"/>
      <c r="J105" s="94">
        <f t="shared" si="9"/>
        <v>4719</v>
      </c>
      <c r="K105" s="94">
        <f t="shared" si="10"/>
        <v>5113</v>
      </c>
      <c r="L105" s="94">
        <f t="shared" si="11"/>
        <v>5111</v>
      </c>
      <c r="M105" s="94">
        <f t="shared" si="12"/>
        <v>5111</v>
      </c>
      <c r="N105" s="95"/>
      <c r="O105" s="94">
        <f t="shared" si="13"/>
        <v>8368</v>
      </c>
      <c r="P105" s="94">
        <f t="shared" si="14"/>
        <v>0</v>
      </c>
      <c r="Q105" s="94">
        <f t="shared" si="15"/>
        <v>893</v>
      </c>
      <c r="R105" s="94">
        <f t="shared" si="16"/>
        <v>14372</v>
      </c>
      <c r="S105" s="131">
        <f t="shared" si="17"/>
        <v>0</v>
      </c>
    </row>
    <row r="106" spans="1:19">
      <c r="A106" s="91">
        <v>418</v>
      </c>
      <c r="B106" s="91">
        <v>418100710</v>
      </c>
      <c r="C106" s="92" t="s">
        <v>61</v>
      </c>
      <c r="D106" s="91">
        <v>100</v>
      </c>
      <c r="E106" s="92" t="s">
        <v>58</v>
      </c>
      <c r="F106" s="91">
        <v>710</v>
      </c>
      <c r="G106" s="92" t="s">
        <v>70</v>
      </c>
      <c r="H106" s="93">
        <v>2</v>
      </c>
      <c r="I106" s="93"/>
      <c r="J106" s="94">
        <f t="shared" si="9"/>
        <v>3921</v>
      </c>
      <c r="K106" s="94">
        <f t="shared" si="10"/>
        <v>4079</v>
      </c>
      <c r="L106" s="94">
        <f t="shared" si="11"/>
        <v>4063</v>
      </c>
      <c r="M106" s="94">
        <f t="shared" si="12"/>
        <v>4063</v>
      </c>
      <c r="N106" s="95"/>
      <c r="O106" s="94">
        <f t="shared" si="13"/>
        <v>8368</v>
      </c>
      <c r="P106" s="94">
        <f t="shared" si="14"/>
        <v>0</v>
      </c>
      <c r="Q106" s="94">
        <f t="shared" si="15"/>
        <v>893</v>
      </c>
      <c r="R106" s="94">
        <f t="shared" si="16"/>
        <v>13324</v>
      </c>
      <c r="S106" s="131">
        <f t="shared" si="17"/>
        <v>0</v>
      </c>
    </row>
    <row r="107" spans="1:19">
      <c r="A107" s="91">
        <v>419</v>
      </c>
      <c r="B107" s="91">
        <v>419035035</v>
      </c>
      <c r="C107" s="92" t="s">
        <v>71</v>
      </c>
      <c r="D107" s="91">
        <v>35</v>
      </c>
      <c r="E107" s="92" t="s">
        <v>11</v>
      </c>
      <c r="F107" s="91">
        <v>35</v>
      </c>
      <c r="G107" s="92" t="s">
        <v>11</v>
      </c>
      <c r="H107" s="93">
        <v>192.70999999999998</v>
      </c>
      <c r="I107" s="93"/>
      <c r="J107" s="94">
        <f t="shared" si="9"/>
        <v>3449</v>
      </c>
      <c r="K107" s="94">
        <f t="shared" si="10"/>
        <v>4113</v>
      </c>
      <c r="L107" s="94">
        <f t="shared" si="11"/>
        <v>4098</v>
      </c>
      <c r="M107" s="94">
        <f t="shared" si="12"/>
        <v>4104</v>
      </c>
      <c r="N107" s="95"/>
      <c r="O107" s="94">
        <f t="shared" si="13"/>
        <v>11673</v>
      </c>
      <c r="P107" s="94">
        <f t="shared" si="14"/>
        <v>0</v>
      </c>
      <c r="Q107" s="94">
        <f t="shared" si="15"/>
        <v>893</v>
      </c>
      <c r="R107" s="94">
        <f t="shared" si="16"/>
        <v>16670</v>
      </c>
      <c r="S107" s="131">
        <f t="shared" si="17"/>
        <v>6</v>
      </c>
    </row>
    <row r="108" spans="1:19">
      <c r="A108" s="91">
        <v>419</v>
      </c>
      <c r="B108" s="91">
        <v>419035040</v>
      </c>
      <c r="C108" s="92" t="s">
        <v>71</v>
      </c>
      <c r="D108" s="91">
        <v>35</v>
      </c>
      <c r="E108" s="92" t="s">
        <v>11</v>
      </c>
      <c r="F108" s="91">
        <v>40</v>
      </c>
      <c r="G108" s="92" t="s">
        <v>88</v>
      </c>
      <c r="H108" s="93">
        <v>0.94</v>
      </c>
      <c r="I108" s="93"/>
      <c r="J108" s="94" t="str">
        <f t="shared" si="9"/>
        <v/>
      </c>
      <c r="K108" s="94">
        <f t="shared" si="10"/>
        <v>2725</v>
      </c>
      <c r="L108" s="94">
        <f t="shared" si="11"/>
        <v>2727</v>
      </c>
      <c r="M108" s="94">
        <f t="shared" si="12"/>
        <v>2728</v>
      </c>
      <c r="N108" s="95"/>
      <c r="O108" s="94">
        <f t="shared" si="13"/>
        <v>10256</v>
      </c>
      <c r="P108" s="94">
        <f t="shared" si="14"/>
        <v>0</v>
      </c>
      <c r="Q108" s="94">
        <f t="shared" si="15"/>
        <v>893</v>
      </c>
      <c r="R108" s="94">
        <f t="shared" si="16"/>
        <v>13877</v>
      </c>
      <c r="S108" s="131">
        <f t="shared" si="17"/>
        <v>1</v>
      </c>
    </row>
    <row r="109" spans="1:19">
      <c r="A109" s="91">
        <v>419</v>
      </c>
      <c r="B109" s="91">
        <v>419035044</v>
      </c>
      <c r="C109" s="92" t="s">
        <v>71</v>
      </c>
      <c r="D109" s="91">
        <v>35</v>
      </c>
      <c r="E109" s="92" t="s">
        <v>11</v>
      </c>
      <c r="F109" s="91">
        <v>44</v>
      </c>
      <c r="G109" s="92" t="s">
        <v>12</v>
      </c>
      <c r="H109" s="93">
        <v>3.74</v>
      </c>
      <c r="I109" s="93"/>
      <c r="J109" s="94">
        <f t="shared" si="9"/>
        <v>664</v>
      </c>
      <c r="K109" s="94">
        <f t="shared" si="10"/>
        <v>664</v>
      </c>
      <c r="L109" s="94">
        <f t="shared" si="11"/>
        <v>235</v>
      </c>
      <c r="M109" s="94">
        <f t="shared" si="12"/>
        <v>231</v>
      </c>
      <c r="N109" s="95"/>
      <c r="O109" s="94">
        <f t="shared" si="13"/>
        <v>10087</v>
      </c>
      <c r="P109" s="94">
        <f t="shared" si="14"/>
        <v>0</v>
      </c>
      <c r="Q109" s="94">
        <f t="shared" si="15"/>
        <v>893</v>
      </c>
      <c r="R109" s="94">
        <f t="shared" si="16"/>
        <v>11211</v>
      </c>
      <c r="S109" s="131">
        <f t="shared" si="17"/>
        <v>-4</v>
      </c>
    </row>
    <row r="110" spans="1:19">
      <c r="A110" s="91">
        <v>419</v>
      </c>
      <c r="B110" s="91">
        <v>419035049</v>
      </c>
      <c r="C110" s="92" t="s">
        <v>71</v>
      </c>
      <c r="D110" s="91">
        <v>35</v>
      </c>
      <c r="E110" s="92" t="s">
        <v>11</v>
      </c>
      <c r="F110" s="91">
        <v>49</v>
      </c>
      <c r="G110" s="92" t="s">
        <v>73</v>
      </c>
      <c r="H110" s="93">
        <v>1</v>
      </c>
      <c r="I110" s="93"/>
      <c r="J110" s="94">
        <f t="shared" si="9"/>
        <v>12862</v>
      </c>
      <c r="K110" s="94">
        <f t="shared" si="10"/>
        <v>13186</v>
      </c>
      <c r="L110" s="94">
        <f t="shared" si="11"/>
        <v>13157</v>
      </c>
      <c r="M110" s="94">
        <f t="shared" si="12"/>
        <v>13158</v>
      </c>
      <c r="N110" s="95"/>
      <c r="O110" s="94">
        <f t="shared" si="13"/>
        <v>10397</v>
      </c>
      <c r="P110" s="94">
        <f t="shared" si="14"/>
        <v>0</v>
      </c>
      <c r="Q110" s="94">
        <f t="shared" si="15"/>
        <v>893</v>
      </c>
      <c r="R110" s="94">
        <f t="shared" si="16"/>
        <v>24448</v>
      </c>
      <c r="S110" s="131">
        <f t="shared" si="17"/>
        <v>1</v>
      </c>
    </row>
    <row r="111" spans="1:19">
      <c r="A111" s="91">
        <v>419</v>
      </c>
      <c r="B111" s="91">
        <v>419035093</v>
      </c>
      <c r="C111" s="92" t="s">
        <v>71</v>
      </c>
      <c r="D111" s="91">
        <v>35</v>
      </c>
      <c r="E111" s="92" t="s">
        <v>11</v>
      </c>
      <c r="F111" s="91">
        <v>93</v>
      </c>
      <c r="G111" s="92" t="s">
        <v>14</v>
      </c>
      <c r="H111" s="93">
        <v>3.94</v>
      </c>
      <c r="I111" s="93"/>
      <c r="J111" s="94">
        <f t="shared" si="9"/>
        <v>365</v>
      </c>
      <c r="K111" s="94">
        <f t="shared" si="10"/>
        <v>339</v>
      </c>
      <c r="L111" s="94">
        <f t="shared" si="11"/>
        <v>344</v>
      </c>
      <c r="M111" s="94">
        <f t="shared" si="12"/>
        <v>347</v>
      </c>
      <c r="N111" s="95"/>
      <c r="O111" s="94">
        <f t="shared" si="13"/>
        <v>12107</v>
      </c>
      <c r="P111" s="94">
        <f t="shared" si="14"/>
        <v>0</v>
      </c>
      <c r="Q111" s="94">
        <f t="shared" si="15"/>
        <v>893</v>
      </c>
      <c r="R111" s="94">
        <f t="shared" si="16"/>
        <v>13347</v>
      </c>
      <c r="S111" s="131">
        <f t="shared" si="17"/>
        <v>3</v>
      </c>
    </row>
    <row r="112" spans="1:19">
      <c r="A112" s="91">
        <v>419</v>
      </c>
      <c r="B112" s="91">
        <v>419035163</v>
      </c>
      <c r="C112" s="92" t="s">
        <v>71</v>
      </c>
      <c r="D112" s="91">
        <v>35</v>
      </c>
      <c r="E112" s="92" t="s">
        <v>11</v>
      </c>
      <c r="F112" s="91">
        <v>163</v>
      </c>
      <c r="G112" s="92" t="s">
        <v>16</v>
      </c>
      <c r="H112" s="93">
        <v>1</v>
      </c>
      <c r="I112" s="93"/>
      <c r="J112" s="94" t="str">
        <f t="shared" si="9"/>
        <v/>
      </c>
      <c r="K112" s="94">
        <f t="shared" si="10"/>
        <v>641</v>
      </c>
      <c r="L112" s="94">
        <f t="shared" si="11"/>
        <v>233</v>
      </c>
      <c r="M112" s="94">
        <f t="shared" si="12"/>
        <v>505</v>
      </c>
      <c r="N112" s="95"/>
      <c r="O112" s="94">
        <f t="shared" si="13"/>
        <v>11960</v>
      </c>
      <c r="P112" s="94">
        <f t="shared" si="14"/>
        <v>0</v>
      </c>
      <c r="Q112" s="94">
        <f t="shared" si="15"/>
        <v>893</v>
      </c>
      <c r="R112" s="94">
        <f t="shared" si="16"/>
        <v>13358</v>
      </c>
      <c r="S112" s="131">
        <f t="shared" si="17"/>
        <v>272</v>
      </c>
    </row>
    <row r="113" spans="1:19">
      <c r="A113" s="91">
        <v>419</v>
      </c>
      <c r="B113" s="91">
        <v>419035243</v>
      </c>
      <c r="C113" s="92" t="s">
        <v>71</v>
      </c>
      <c r="D113" s="91">
        <v>35</v>
      </c>
      <c r="E113" s="92" t="s">
        <v>11</v>
      </c>
      <c r="F113" s="91">
        <v>243</v>
      </c>
      <c r="G113" s="92" t="s">
        <v>80</v>
      </c>
      <c r="H113" s="93">
        <v>4</v>
      </c>
      <c r="I113" s="93"/>
      <c r="J113" s="94">
        <f t="shared" si="9"/>
        <v>3095</v>
      </c>
      <c r="K113" s="94">
        <f t="shared" si="10"/>
        <v>3002</v>
      </c>
      <c r="L113" s="94">
        <f t="shared" si="11"/>
        <v>2999</v>
      </c>
      <c r="M113" s="94">
        <f t="shared" si="12"/>
        <v>2999</v>
      </c>
      <c r="N113" s="95"/>
      <c r="O113" s="94">
        <f t="shared" si="13"/>
        <v>12706</v>
      </c>
      <c r="P113" s="94">
        <f t="shared" si="14"/>
        <v>0</v>
      </c>
      <c r="Q113" s="94">
        <f t="shared" si="15"/>
        <v>893</v>
      </c>
      <c r="R113" s="94">
        <f t="shared" si="16"/>
        <v>16598</v>
      </c>
      <c r="S113" s="131">
        <f t="shared" si="17"/>
        <v>0</v>
      </c>
    </row>
    <row r="114" spans="1:19">
      <c r="A114" s="91">
        <v>419</v>
      </c>
      <c r="B114" s="91">
        <v>419035244</v>
      </c>
      <c r="C114" s="92" t="s">
        <v>71</v>
      </c>
      <c r="D114" s="91">
        <v>35</v>
      </c>
      <c r="E114" s="92" t="s">
        <v>11</v>
      </c>
      <c r="F114" s="91">
        <v>244</v>
      </c>
      <c r="G114" s="92" t="s">
        <v>27</v>
      </c>
      <c r="H114" s="93">
        <v>4</v>
      </c>
      <c r="I114" s="93"/>
      <c r="J114" s="94">
        <f t="shared" si="9"/>
        <v>3156</v>
      </c>
      <c r="K114" s="94">
        <f t="shared" si="10"/>
        <v>3737</v>
      </c>
      <c r="L114" s="94">
        <f t="shared" si="11"/>
        <v>3742</v>
      </c>
      <c r="M114" s="94">
        <f t="shared" si="12"/>
        <v>3745</v>
      </c>
      <c r="N114" s="95"/>
      <c r="O114" s="94">
        <f t="shared" si="13"/>
        <v>9243</v>
      </c>
      <c r="P114" s="94">
        <f t="shared" si="14"/>
        <v>0</v>
      </c>
      <c r="Q114" s="94">
        <f t="shared" si="15"/>
        <v>893</v>
      </c>
      <c r="R114" s="94">
        <f t="shared" si="16"/>
        <v>13881</v>
      </c>
      <c r="S114" s="131">
        <f t="shared" si="17"/>
        <v>3</v>
      </c>
    </row>
    <row r="115" spans="1:19">
      <c r="A115" s="91">
        <v>419</v>
      </c>
      <c r="B115" s="91">
        <v>419035258</v>
      </c>
      <c r="C115" s="92" t="s">
        <v>71</v>
      </c>
      <c r="D115" s="91">
        <v>35</v>
      </c>
      <c r="E115" s="92" t="s">
        <v>11</v>
      </c>
      <c r="F115" s="91">
        <v>258</v>
      </c>
      <c r="G115" s="92" t="s">
        <v>98</v>
      </c>
      <c r="H115" s="93">
        <v>1</v>
      </c>
      <c r="I115" s="93"/>
      <c r="J115" s="94" t="str">
        <f t="shared" si="9"/>
        <v/>
      </c>
      <c r="K115" s="94">
        <f t="shared" si="10"/>
        <v>2764</v>
      </c>
      <c r="L115" s="94">
        <f t="shared" si="11"/>
        <v>2749</v>
      </c>
      <c r="M115" s="94">
        <f t="shared" si="12"/>
        <v>2752</v>
      </c>
      <c r="N115" s="95"/>
      <c r="O115" s="94">
        <f t="shared" si="13"/>
        <v>8621</v>
      </c>
      <c r="P115" s="94">
        <f t="shared" si="14"/>
        <v>0</v>
      </c>
      <c r="Q115" s="94">
        <f t="shared" si="15"/>
        <v>893</v>
      </c>
      <c r="R115" s="94">
        <f t="shared" si="16"/>
        <v>12266</v>
      </c>
      <c r="S115" s="131">
        <f t="shared" si="17"/>
        <v>3</v>
      </c>
    </row>
    <row r="116" spans="1:19">
      <c r="A116" s="91">
        <v>419</v>
      </c>
      <c r="B116" s="91">
        <v>419035274</v>
      </c>
      <c r="C116" s="92" t="s">
        <v>71</v>
      </c>
      <c r="D116" s="91">
        <v>35</v>
      </c>
      <c r="E116" s="92" t="s">
        <v>11</v>
      </c>
      <c r="F116" s="91">
        <v>274</v>
      </c>
      <c r="G116" s="92" t="s">
        <v>60</v>
      </c>
      <c r="H116" s="93">
        <v>1</v>
      </c>
      <c r="I116" s="93"/>
      <c r="J116" s="94" t="str">
        <f t="shared" si="9"/>
        <v/>
      </c>
      <c r="K116" s="94">
        <f t="shared" si="10"/>
        <v>5814</v>
      </c>
      <c r="L116" s="94">
        <f t="shared" si="11"/>
        <v>5791</v>
      </c>
      <c r="M116" s="94">
        <f t="shared" si="12"/>
        <v>5792</v>
      </c>
      <c r="N116" s="95"/>
      <c r="O116" s="94">
        <f t="shared" si="13"/>
        <v>11980</v>
      </c>
      <c r="P116" s="94">
        <f t="shared" si="14"/>
        <v>0</v>
      </c>
      <c r="Q116" s="94">
        <f t="shared" si="15"/>
        <v>893</v>
      </c>
      <c r="R116" s="94">
        <f t="shared" si="16"/>
        <v>18665</v>
      </c>
      <c r="S116" s="131">
        <f t="shared" si="17"/>
        <v>1</v>
      </c>
    </row>
    <row r="117" spans="1:19">
      <c r="A117" s="91">
        <v>419</v>
      </c>
      <c r="B117" s="91">
        <v>419035285</v>
      </c>
      <c r="C117" s="92" t="s">
        <v>71</v>
      </c>
      <c r="D117" s="91">
        <v>35</v>
      </c>
      <c r="E117" s="92" t="s">
        <v>11</v>
      </c>
      <c r="F117" s="91">
        <v>285</v>
      </c>
      <c r="G117" s="92" t="s">
        <v>28</v>
      </c>
      <c r="H117" s="93">
        <v>1</v>
      </c>
      <c r="I117" s="93"/>
      <c r="J117" s="94">
        <f t="shared" si="9"/>
        <v>3895</v>
      </c>
      <c r="K117" s="94">
        <f t="shared" si="10"/>
        <v>4017</v>
      </c>
      <c r="L117" s="94">
        <f t="shared" si="11"/>
        <v>4014</v>
      </c>
      <c r="M117" s="94">
        <f t="shared" si="12"/>
        <v>4014</v>
      </c>
      <c r="N117" s="95"/>
      <c r="O117" s="94">
        <f t="shared" si="13"/>
        <v>13106</v>
      </c>
      <c r="P117" s="94">
        <f t="shared" si="14"/>
        <v>0</v>
      </c>
      <c r="Q117" s="94">
        <f t="shared" si="15"/>
        <v>893</v>
      </c>
      <c r="R117" s="94">
        <f t="shared" si="16"/>
        <v>18013</v>
      </c>
      <c r="S117" s="131">
        <f t="shared" si="17"/>
        <v>0</v>
      </c>
    </row>
    <row r="118" spans="1:19">
      <c r="A118" s="91">
        <v>420</v>
      </c>
      <c r="B118" s="91">
        <v>420049010</v>
      </c>
      <c r="C118" s="92" t="s">
        <v>72</v>
      </c>
      <c r="D118" s="91">
        <v>49</v>
      </c>
      <c r="E118" s="92" t="s">
        <v>73</v>
      </c>
      <c r="F118" s="91">
        <v>10</v>
      </c>
      <c r="G118" s="92" t="s">
        <v>74</v>
      </c>
      <c r="H118" s="93">
        <v>5.07</v>
      </c>
      <c r="I118" s="93"/>
      <c r="J118" s="94">
        <f t="shared" si="9"/>
        <v>3246</v>
      </c>
      <c r="K118" s="94">
        <f t="shared" si="10"/>
        <v>3339</v>
      </c>
      <c r="L118" s="94">
        <f t="shared" si="11"/>
        <v>3339</v>
      </c>
      <c r="M118" s="94">
        <f t="shared" si="12"/>
        <v>3339</v>
      </c>
      <c r="N118" s="95"/>
      <c r="O118" s="94">
        <f t="shared" si="13"/>
        <v>10855</v>
      </c>
      <c r="P118" s="94">
        <f t="shared" si="14"/>
        <v>0</v>
      </c>
      <c r="Q118" s="94">
        <f t="shared" si="15"/>
        <v>893</v>
      </c>
      <c r="R118" s="94">
        <f t="shared" si="16"/>
        <v>15087</v>
      </c>
      <c r="S118" s="131">
        <f t="shared" si="17"/>
        <v>0</v>
      </c>
    </row>
    <row r="119" spans="1:19">
      <c r="A119" s="91">
        <v>420</v>
      </c>
      <c r="B119" s="91">
        <v>420049026</v>
      </c>
      <c r="C119" s="92" t="s">
        <v>72</v>
      </c>
      <c r="D119" s="91">
        <v>49</v>
      </c>
      <c r="E119" s="92" t="s">
        <v>73</v>
      </c>
      <c r="F119" s="91">
        <v>26</v>
      </c>
      <c r="G119" s="92" t="s">
        <v>75</v>
      </c>
      <c r="H119" s="93">
        <v>2</v>
      </c>
      <c r="I119" s="93"/>
      <c r="J119" s="94">
        <f t="shared" si="9"/>
        <v>3756</v>
      </c>
      <c r="K119" s="94">
        <f t="shared" si="10"/>
        <v>3801</v>
      </c>
      <c r="L119" s="94">
        <f t="shared" si="11"/>
        <v>3807</v>
      </c>
      <c r="M119" s="94">
        <f t="shared" si="12"/>
        <v>3807</v>
      </c>
      <c r="N119" s="95"/>
      <c r="O119" s="94">
        <f t="shared" si="13"/>
        <v>13695</v>
      </c>
      <c r="P119" s="94">
        <f t="shared" si="14"/>
        <v>0</v>
      </c>
      <c r="Q119" s="94">
        <f t="shared" si="15"/>
        <v>893</v>
      </c>
      <c r="R119" s="94">
        <f t="shared" si="16"/>
        <v>18395</v>
      </c>
      <c r="S119" s="131">
        <f t="shared" si="17"/>
        <v>0</v>
      </c>
    </row>
    <row r="120" spans="1:19">
      <c r="A120" s="91">
        <v>420</v>
      </c>
      <c r="B120" s="91">
        <v>420049031</v>
      </c>
      <c r="C120" s="92" t="s">
        <v>72</v>
      </c>
      <c r="D120" s="91">
        <v>49</v>
      </c>
      <c r="E120" s="92" t="s">
        <v>73</v>
      </c>
      <c r="F120" s="91">
        <v>31</v>
      </c>
      <c r="G120" s="92" t="s">
        <v>76</v>
      </c>
      <c r="H120" s="93">
        <v>1</v>
      </c>
      <c r="I120" s="93"/>
      <c r="J120" s="94">
        <f t="shared" si="9"/>
        <v>3750</v>
      </c>
      <c r="K120" s="94">
        <f t="shared" si="10"/>
        <v>4227</v>
      </c>
      <c r="L120" s="94">
        <f t="shared" si="11"/>
        <v>4239</v>
      </c>
      <c r="M120" s="94">
        <f t="shared" si="12"/>
        <v>4239</v>
      </c>
      <c r="N120" s="95"/>
      <c r="O120" s="94">
        <f t="shared" si="13"/>
        <v>9137</v>
      </c>
      <c r="P120" s="94">
        <f t="shared" si="14"/>
        <v>0</v>
      </c>
      <c r="Q120" s="94">
        <f t="shared" si="15"/>
        <v>893</v>
      </c>
      <c r="R120" s="94">
        <f t="shared" si="16"/>
        <v>14269</v>
      </c>
      <c r="S120" s="131">
        <f t="shared" si="17"/>
        <v>0</v>
      </c>
    </row>
    <row r="121" spans="1:19">
      <c r="A121" s="91">
        <v>420</v>
      </c>
      <c r="B121" s="91">
        <v>420049035</v>
      </c>
      <c r="C121" s="92" t="s">
        <v>72</v>
      </c>
      <c r="D121" s="91">
        <v>49</v>
      </c>
      <c r="E121" s="92" t="s">
        <v>73</v>
      </c>
      <c r="F121" s="91">
        <v>35</v>
      </c>
      <c r="G121" s="92" t="s">
        <v>11</v>
      </c>
      <c r="H121" s="93">
        <v>80.439999999999984</v>
      </c>
      <c r="I121" s="93"/>
      <c r="J121" s="94">
        <f t="shared" si="9"/>
        <v>3453</v>
      </c>
      <c r="K121" s="94">
        <f t="shared" si="10"/>
        <v>4117</v>
      </c>
      <c r="L121" s="94">
        <f t="shared" si="11"/>
        <v>4102</v>
      </c>
      <c r="M121" s="94">
        <f t="shared" si="12"/>
        <v>4108</v>
      </c>
      <c r="N121" s="95"/>
      <c r="O121" s="94">
        <f t="shared" si="13"/>
        <v>11685</v>
      </c>
      <c r="P121" s="94">
        <f t="shared" si="14"/>
        <v>0</v>
      </c>
      <c r="Q121" s="94">
        <f t="shared" si="15"/>
        <v>893</v>
      </c>
      <c r="R121" s="94">
        <f t="shared" si="16"/>
        <v>16686</v>
      </c>
      <c r="S121" s="131">
        <f t="shared" si="17"/>
        <v>6</v>
      </c>
    </row>
    <row r="122" spans="1:19">
      <c r="A122" s="91">
        <v>420</v>
      </c>
      <c r="B122" s="91">
        <v>420049044</v>
      </c>
      <c r="C122" s="92" t="s">
        <v>72</v>
      </c>
      <c r="D122" s="91">
        <v>49</v>
      </c>
      <c r="E122" s="92" t="s">
        <v>73</v>
      </c>
      <c r="F122" s="91">
        <v>44</v>
      </c>
      <c r="G122" s="92" t="s">
        <v>12</v>
      </c>
      <c r="H122" s="93">
        <v>2.2999999999999998</v>
      </c>
      <c r="I122" s="93"/>
      <c r="J122" s="94">
        <f t="shared" si="9"/>
        <v>739</v>
      </c>
      <c r="K122" s="94">
        <f t="shared" si="10"/>
        <v>739</v>
      </c>
      <c r="L122" s="94">
        <f t="shared" si="11"/>
        <v>261</v>
      </c>
      <c r="M122" s="94">
        <f t="shared" si="12"/>
        <v>257</v>
      </c>
      <c r="N122" s="95"/>
      <c r="O122" s="94">
        <f t="shared" si="13"/>
        <v>11221</v>
      </c>
      <c r="P122" s="94">
        <f t="shared" si="14"/>
        <v>0</v>
      </c>
      <c r="Q122" s="94">
        <f t="shared" si="15"/>
        <v>893</v>
      </c>
      <c r="R122" s="94">
        <f t="shared" si="16"/>
        <v>12371</v>
      </c>
      <c r="S122" s="131">
        <f t="shared" si="17"/>
        <v>-4</v>
      </c>
    </row>
    <row r="123" spans="1:19">
      <c r="A123" s="91">
        <v>420</v>
      </c>
      <c r="B123" s="91">
        <v>420049049</v>
      </c>
      <c r="C123" s="92" t="s">
        <v>72</v>
      </c>
      <c r="D123" s="91">
        <v>49</v>
      </c>
      <c r="E123" s="92" t="s">
        <v>73</v>
      </c>
      <c r="F123" s="91">
        <v>49</v>
      </c>
      <c r="G123" s="92" t="s">
        <v>73</v>
      </c>
      <c r="H123" s="93">
        <v>164.15</v>
      </c>
      <c r="I123" s="93"/>
      <c r="J123" s="94">
        <f t="shared" si="9"/>
        <v>15273</v>
      </c>
      <c r="K123" s="94">
        <f t="shared" si="10"/>
        <v>15658</v>
      </c>
      <c r="L123" s="94">
        <f t="shared" si="11"/>
        <v>15624</v>
      </c>
      <c r="M123" s="94">
        <f t="shared" si="12"/>
        <v>15624</v>
      </c>
      <c r="N123" s="95"/>
      <c r="O123" s="94">
        <f t="shared" si="13"/>
        <v>12346</v>
      </c>
      <c r="P123" s="94">
        <f t="shared" si="14"/>
        <v>0</v>
      </c>
      <c r="Q123" s="94">
        <f t="shared" si="15"/>
        <v>893</v>
      </c>
      <c r="R123" s="94">
        <f t="shared" si="16"/>
        <v>28863</v>
      </c>
      <c r="S123" s="131">
        <f t="shared" si="17"/>
        <v>0</v>
      </c>
    </row>
    <row r="124" spans="1:19">
      <c r="A124" s="91">
        <v>420</v>
      </c>
      <c r="B124" s="91">
        <v>420049057</v>
      </c>
      <c r="C124" s="92" t="s">
        <v>72</v>
      </c>
      <c r="D124" s="91">
        <v>49</v>
      </c>
      <c r="E124" s="92" t="s">
        <v>73</v>
      </c>
      <c r="F124" s="91">
        <v>57</v>
      </c>
      <c r="G124" s="92" t="s">
        <v>13</v>
      </c>
      <c r="H124" s="93">
        <v>6</v>
      </c>
      <c r="I124" s="93"/>
      <c r="J124" s="94">
        <f t="shared" si="9"/>
        <v>610</v>
      </c>
      <c r="K124" s="94">
        <f t="shared" si="10"/>
        <v>612</v>
      </c>
      <c r="L124" s="94">
        <f t="shared" si="11"/>
        <v>587</v>
      </c>
      <c r="M124" s="94">
        <f t="shared" si="12"/>
        <v>589</v>
      </c>
      <c r="N124" s="95"/>
      <c r="O124" s="94">
        <f t="shared" si="13"/>
        <v>11575</v>
      </c>
      <c r="P124" s="94">
        <f t="shared" si="14"/>
        <v>0</v>
      </c>
      <c r="Q124" s="94">
        <f t="shared" si="15"/>
        <v>893</v>
      </c>
      <c r="R124" s="94">
        <f t="shared" si="16"/>
        <v>13057</v>
      </c>
      <c r="S124" s="131">
        <f t="shared" si="17"/>
        <v>2</v>
      </c>
    </row>
    <row r="125" spans="1:19">
      <c r="A125" s="91">
        <v>420</v>
      </c>
      <c r="B125" s="91">
        <v>420049067</v>
      </c>
      <c r="C125" s="92" t="s">
        <v>72</v>
      </c>
      <c r="D125" s="91">
        <v>49</v>
      </c>
      <c r="E125" s="92" t="s">
        <v>73</v>
      </c>
      <c r="F125" s="91">
        <v>67</v>
      </c>
      <c r="G125" s="92" t="s">
        <v>234</v>
      </c>
      <c r="H125" s="93">
        <v>1</v>
      </c>
      <c r="I125" s="93"/>
      <c r="J125" s="94">
        <f t="shared" si="9"/>
        <v>8937</v>
      </c>
      <c r="K125" s="94">
        <f t="shared" si="10"/>
        <v>8937</v>
      </c>
      <c r="L125" s="94">
        <f t="shared" si="11"/>
        <v>9325</v>
      </c>
      <c r="M125" s="94">
        <f t="shared" si="12"/>
        <v>9326</v>
      </c>
      <c r="N125" s="95"/>
      <c r="O125" s="94">
        <f t="shared" si="13"/>
        <v>9268</v>
      </c>
      <c r="P125" s="94">
        <f t="shared" si="14"/>
        <v>0</v>
      </c>
      <c r="Q125" s="94">
        <f t="shared" si="15"/>
        <v>893</v>
      </c>
      <c r="R125" s="94">
        <f t="shared" si="16"/>
        <v>19487</v>
      </c>
      <c r="S125" s="131">
        <f t="shared" si="17"/>
        <v>1</v>
      </c>
    </row>
    <row r="126" spans="1:19">
      <c r="A126" s="91">
        <v>420</v>
      </c>
      <c r="B126" s="91">
        <v>420049079</v>
      </c>
      <c r="C126" s="92" t="s">
        <v>72</v>
      </c>
      <c r="D126" s="91">
        <v>49</v>
      </c>
      <c r="E126" s="92" t="s">
        <v>73</v>
      </c>
      <c r="F126" s="91">
        <v>79</v>
      </c>
      <c r="G126" s="92" t="s">
        <v>86</v>
      </c>
      <c r="H126" s="93">
        <v>0.62</v>
      </c>
      <c r="I126" s="93"/>
      <c r="J126" s="94" t="str">
        <f t="shared" si="9"/>
        <v/>
      </c>
      <c r="K126" s="94" t="str">
        <f t="shared" si="10"/>
        <v/>
      </c>
      <c r="L126" s="94" t="str">
        <f t="shared" si="11"/>
        <v/>
      </c>
      <c r="M126" s="94">
        <f t="shared" si="12"/>
        <v>1003</v>
      </c>
      <c r="N126" s="95"/>
      <c r="O126" s="94">
        <f t="shared" si="13"/>
        <v>9897</v>
      </c>
      <c r="P126" s="94">
        <f t="shared" si="14"/>
        <v>0</v>
      </c>
      <c r="Q126" s="94">
        <f t="shared" si="15"/>
        <v>893</v>
      </c>
      <c r="R126" s="94">
        <f t="shared" si="16"/>
        <v>11793</v>
      </c>
      <c r="S126" s="131" t="str">
        <f t="shared" si="17"/>
        <v/>
      </c>
    </row>
    <row r="127" spans="1:19">
      <c r="A127" s="91">
        <v>420</v>
      </c>
      <c r="B127" s="91">
        <v>420049093</v>
      </c>
      <c r="C127" s="92" t="s">
        <v>72</v>
      </c>
      <c r="D127" s="91">
        <v>49</v>
      </c>
      <c r="E127" s="92" t="s">
        <v>73</v>
      </c>
      <c r="F127" s="91">
        <v>93</v>
      </c>
      <c r="G127" s="92" t="s">
        <v>14</v>
      </c>
      <c r="H127" s="93">
        <v>31.82</v>
      </c>
      <c r="I127" s="93"/>
      <c r="J127" s="94">
        <f t="shared" si="9"/>
        <v>351</v>
      </c>
      <c r="K127" s="94">
        <f t="shared" si="10"/>
        <v>326</v>
      </c>
      <c r="L127" s="94">
        <f t="shared" si="11"/>
        <v>331</v>
      </c>
      <c r="M127" s="94">
        <f t="shared" si="12"/>
        <v>333</v>
      </c>
      <c r="N127" s="95"/>
      <c r="O127" s="94">
        <f t="shared" si="13"/>
        <v>11646</v>
      </c>
      <c r="P127" s="94">
        <f t="shared" si="14"/>
        <v>0</v>
      </c>
      <c r="Q127" s="94">
        <f t="shared" si="15"/>
        <v>893</v>
      </c>
      <c r="R127" s="94">
        <f t="shared" si="16"/>
        <v>12872</v>
      </c>
      <c r="S127" s="131">
        <f t="shared" si="17"/>
        <v>2</v>
      </c>
    </row>
    <row r="128" spans="1:19">
      <c r="A128" s="91">
        <v>420</v>
      </c>
      <c r="B128" s="91">
        <v>420049128</v>
      </c>
      <c r="C128" s="92" t="s">
        <v>72</v>
      </c>
      <c r="D128" s="91">
        <v>49</v>
      </c>
      <c r="E128" s="92" t="s">
        <v>73</v>
      </c>
      <c r="F128" s="91">
        <v>128</v>
      </c>
      <c r="G128" s="92" t="s">
        <v>122</v>
      </c>
      <c r="H128" s="93">
        <v>1.3</v>
      </c>
      <c r="I128" s="93"/>
      <c r="J128" s="94" t="str">
        <f t="shared" si="9"/>
        <v/>
      </c>
      <c r="K128" s="94" t="str">
        <f t="shared" si="10"/>
        <v/>
      </c>
      <c r="L128" s="94" t="str">
        <f t="shared" si="11"/>
        <v/>
      </c>
      <c r="M128" s="94">
        <f t="shared" si="12"/>
        <v>561</v>
      </c>
      <c r="N128" s="95"/>
      <c r="O128" s="94">
        <f t="shared" si="13"/>
        <v>11023</v>
      </c>
      <c r="P128" s="94">
        <f t="shared" si="14"/>
        <v>0</v>
      </c>
      <c r="Q128" s="94">
        <f t="shared" si="15"/>
        <v>893</v>
      </c>
      <c r="R128" s="94">
        <f t="shared" si="16"/>
        <v>12477</v>
      </c>
      <c r="S128" s="131" t="str">
        <f t="shared" si="17"/>
        <v/>
      </c>
    </row>
    <row r="129" spans="1:19">
      <c r="A129" s="91">
        <v>420</v>
      </c>
      <c r="B129" s="91">
        <v>420049149</v>
      </c>
      <c r="C129" s="92" t="s">
        <v>72</v>
      </c>
      <c r="D129" s="91">
        <v>49</v>
      </c>
      <c r="E129" s="92" t="s">
        <v>73</v>
      </c>
      <c r="F129" s="91">
        <v>149</v>
      </c>
      <c r="G129" s="92" t="s">
        <v>77</v>
      </c>
      <c r="H129" s="93">
        <v>1</v>
      </c>
      <c r="I129" s="93"/>
      <c r="J129" s="94">
        <f t="shared" si="9"/>
        <v>53</v>
      </c>
      <c r="K129" s="94">
        <f t="shared" si="10"/>
        <v>47</v>
      </c>
      <c r="L129" s="94">
        <f t="shared" si="11"/>
        <v>12</v>
      </c>
      <c r="M129" s="94">
        <f t="shared" si="12"/>
        <v>11</v>
      </c>
      <c r="N129" s="95"/>
      <c r="O129" s="94">
        <f t="shared" si="13"/>
        <v>9137</v>
      </c>
      <c r="P129" s="94">
        <f t="shared" si="14"/>
        <v>0</v>
      </c>
      <c r="Q129" s="94">
        <f t="shared" si="15"/>
        <v>893</v>
      </c>
      <c r="R129" s="94">
        <f t="shared" si="16"/>
        <v>10041</v>
      </c>
      <c r="S129" s="131">
        <f t="shared" si="17"/>
        <v>-1</v>
      </c>
    </row>
    <row r="130" spans="1:19">
      <c r="A130" s="91">
        <v>420</v>
      </c>
      <c r="B130" s="91">
        <v>420049160</v>
      </c>
      <c r="C130" s="92" t="s">
        <v>72</v>
      </c>
      <c r="D130" s="91">
        <v>49</v>
      </c>
      <c r="E130" s="92" t="s">
        <v>73</v>
      </c>
      <c r="F130" s="91">
        <v>160</v>
      </c>
      <c r="G130" s="92" t="s">
        <v>134</v>
      </c>
      <c r="H130" s="93">
        <v>1</v>
      </c>
      <c r="I130" s="93"/>
      <c r="J130" s="94">
        <f t="shared" si="9"/>
        <v>368</v>
      </c>
      <c r="K130" s="94">
        <f t="shared" si="10"/>
        <v>296</v>
      </c>
      <c r="L130" s="94">
        <f t="shared" si="11"/>
        <v>288</v>
      </c>
      <c r="M130" s="94">
        <f t="shared" si="12"/>
        <v>269</v>
      </c>
      <c r="N130" s="95"/>
      <c r="O130" s="94">
        <f t="shared" si="13"/>
        <v>9137</v>
      </c>
      <c r="P130" s="94">
        <f t="shared" si="14"/>
        <v>0</v>
      </c>
      <c r="Q130" s="94">
        <f t="shared" si="15"/>
        <v>893</v>
      </c>
      <c r="R130" s="94">
        <f t="shared" si="16"/>
        <v>10299</v>
      </c>
      <c r="S130" s="131">
        <f t="shared" si="17"/>
        <v>-19</v>
      </c>
    </row>
    <row r="131" spans="1:19">
      <c r="A131" s="91">
        <v>420</v>
      </c>
      <c r="B131" s="91">
        <v>420049163</v>
      </c>
      <c r="C131" s="92" t="s">
        <v>72</v>
      </c>
      <c r="D131" s="91">
        <v>49</v>
      </c>
      <c r="E131" s="92" t="s">
        <v>73</v>
      </c>
      <c r="F131" s="91">
        <v>163</v>
      </c>
      <c r="G131" s="92" t="s">
        <v>16</v>
      </c>
      <c r="H131" s="93">
        <v>1</v>
      </c>
      <c r="I131" s="93"/>
      <c r="J131" s="94">
        <f t="shared" si="9"/>
        <v>173</v>
      </c>
      <c r="K131" s="94">
        <f t="shared" si="10"/>
        <v>476</v>
      </c>
      <c r="L131" s="94">
        <f t="shared" si="11"/>
        <v>173</v>
      </c>
      <c r="M131" s="94">
        <f t="shared" si="12"/>
        <v>375</v>
      </c>
      <c r="N131" s="95"/>
      <c r="O131" s="94">
        <f t="shared" si="13"/>
        <v>8877</v>
      </c>
      <c r="P131" s="94">
        <f t="shared" si="14"/>
        <v>0</v>
      </c>
      <c r="Q131" s="94">
        <f t="shared" si="15"/>
        <v>893</v>
      </c>
      <c r="R131" s="94">
        <f t="shared" si="16"/>
        <v>10145</v>
      </c>
      <c r="S131" s="131">
        <f t="shared" si="17"/>
        <v>202</v>
      </c>
    </row>
    <row r="132" spans="1:19">
      <c r="A132" s="91">
        <v>420</v>
      </c>
      <c r="B132" s="91">
        <v>420049165</v>
      </c>
      <c r="C132" s="92" t="s">
        <v>72</v>
      </c>
      <c r="D132" s="91">
        <v>49</v>
      </c>
      <c r="E132" s="92" t="s">
        <v>73</v>
      </c>
      <c r="F132" s="91">
        <v>165</v>
      </c>
      <c r="G132" s="92" t="s">
        <v>17</v>
      </c>
      <c r="H132" s="93">
        <v>9</v>
      </c>
      <c r="I132" s="93"/>
      <c r="J132" s="94">
        <f t="shared" si="9"/>
        <v>745</v>
      </c>
      <c r="K132" s="94">
        <f t="shared" si="10"/>
        <v>660</v>
      </c>
      <c r="L132" s="94">
        <f t="shared" si="11"/>
        <v>732</v>
      </c>
      <c r="M132" s="94">
        <f t="shared" si="12"/>
        <v>734</v>
      </c>
      <c r="N132" s="95"/>
      <c r="O132" s="94">
        <f t="shared" si="13"/>
        <v>13467</v>
      </c>
      <c r="P132" s="94">
        <f t="shared" si="14"/>
        <v>0</v>
      </c>
      <c r="Q132" s="94">
        <f t="shared" si="15"/>
        <v>893</v>
      </c>
      <c r="R132" s="94">
        <f t="shared" si="16"/>
        <v>15094</v>
      </c>
      <c r="S132" s="131">
        <f t="shared" si="17"/>
        <v>2</v>
      </c>
    </row>
    <row r="133" spans="1:19">
      <c r="A133" s="91">
        <v>420</v>
      </c>
      <c r="B133" s="91">
        <v>420049176</v>
      </c>
      <c r="C133" s="92" t="s">
        <v>72</v>
      </c>
      <c r="D133" s="91">
        <v>49</v>
      </c>
      <c r="E133" s="92" t="s">
        <v>73</v>
      </c>
      <c r="F133" s="91">
        <v>176</v>
      </c>
      <c r="G133" s="92" t="s">
        <v>78</v>
      </c>
      <c r="H133" s="93">
        <v>13.649999999999999</v>
      </c>
      <c r="I133" s="93"/>
      <c r="J133" s="94">
        <f t="shared" si="9"/>
        <v>3395</v>
      </c>
      <c r="K133" s="94">
        <f t="shared" si="10"/>
        <v>3435</v>
      </c>
      <c r="L133" s="94">
        <f t="shared" si="11"/>
        <v>3443</v>
      </c>
      <c r="M133" s="94">
        <f t="shared" si="12"/>
        <v>3444</v>
      </c>
      <c r="N133" s="95"/>
      <c r="O133" s="94">
        <f t="shared" si="13"/>
        <v>10425</v>
      </c>
      <c r="P133" s="94">
        <f t="shared" si="14"/>
        <v>0</v>
      </c>
      <c r="Q133" s="94">
        <f t="shared" si="15"/>
        <v>893</v>
      </c>
      <c r="R133" s="94">
        <f t="shared" si="16"/>
        <v>14762</v>
      </c>
      <c r="S133" s="131">
        <f t="shared" si="17"/>
        <v>1</v>
      </c>
    </row>
    <row r="134" spans="1:19">
      <c r="A134" s="91">
        <v>420</v>
      </c>
      <c r="B134" s="91">
        <v>420049181</v>
      </c>
      <c r="C134" s="92" t="s">
        <v>72</v>
      </c>
      <c r="D134" s="91">
        <v>49</v>
      </c>
      <c r="E134" s="92" t="s">
        <v>73</v>
      </c>
      <c r="F134" s="91">
        <v>181</v>
      </c>
      <c r="G134" s="92" t="s">
        <v>79</v>
      </c>
      <c r="H134" s="93">
        <v>3</v>
      </c>
      <c r="I134" s="93"/>
      <c r="J134" s="94">
        <f t="shared" si="9"/>
        <v>557</v>
      </c>
      <c r="K134" s="94">
        <f t="shared" si="10"/>
        <v>612</v>
      </c>
      <c r="L134" s="94">
        <f t="shared" si="11"/>
        <v>618</v>
      </c>
      <c r="M134" s="94">
        <f t="shared" si="12"/>
        <v>615</v>
      </c>
      <c r="N134" s="95"/>
      <c r="O134" s="94">
        <f t="shared" si="13"/>
        <v>9113</v>
      </c>
      <c r="P134" s="94">
        <f t="shared" si="14"/>
        <v>0</v>
      </c>
      <c r="Q134" s="94">
        <f t="shared" si="15"/>
        <v>893</v>
      </c>
      <c r="R134" s="94">
        <f t="shared" si="16"/>
        <v>10621</v>
      </c>
      <c r="S134" s="131">
        <f t="shared" si="17"/>
        <v>-3</v>
      </c>
    </row>
    <row r="135" spans="1:19">
      <c r="A135" s="91">
        <v>420</v>
      </c>
      <c r="B135" s="91">
        <v>420049207</v>
      </c>
      <c r="C135" s="92" t="s">
        <v>72</v>
      </c>
      <c r="D135" s="91">
        <v>49</v>
      </c>
      <c r="E135" s="92" t="s">
        <v>73</v>
      </c>
      <c r="F135" s="91">
        <v>207</v>
      </c>
      <c r="G135" s="92" t="s">
        <v>25</v>
      </c>
      <c r="H135" s="93">
        <v>2</v>
      </c>
      <c r="I135" s="93"/>
      <c r="J135" s="94">
        <f t="shared" si="9"/>
        <v>7655</v>
      </c>
      <c r="K135" s="94">
        <f t="shared" si="10"/>
        <v>7379</v>
      </c>
      <c r="L135" s="94">
        <f t="shared" si="11"/>
        <v>7373</v>
      </c>
      <c r="M135" s="94">
        <f t="shared" si="12"/>
        <v>7372</v>
      </c>
      <c r="N135" s="95"/>
      <c r="O135" s="94">
        <f t="shared" si="13"/>
        <v>11404</v>
      </c>
      <c r="P135" s="94">
        <f t="shared" si="14"/>
        <v>0</v>
      </c>
      <c r="Q135" s="94">
        <f t="shared" si="15"/>
        <v>893</v>
      </c>
      <c r="R135" s="94">
        <f t="shared" si="16"/>
        <v>19669</v>
      </c>
      <c r="S135" s="131">
        <f t="shared" si="17"/>
        <v>-1</v>
      </c>
    </row>
    <row r="136" spans="1:19">
      <c r="A136" s="91">
        <v>420</v>
      </c>
      <c r="B136" s="91">
        <v>420049243</v>
      </c>
      <c r="C136" s="92" t="s">
        <v>72</v>
      </c>
      <c r="D136" s="91">
        <v>49</v>
      </c>
      <c r="E136" s="92" t="s">
        <v>73</v>
      </c>
      <c r="F136" s="91">
        <v>243</v>
      </c>
      <c r="G136" s="92" t="s">
        <v>80</v>
      </c>
      <c r="H136" s="93">
        <v>1</v>
      </c>
      <c r="I136" s="93"/>
      <c r="J136" s="94">
        <f t="shared" si="9"/>
        <v>3267</v>
      </c>
      <c r="K136" s="94">
        <f t="shared" si="10"/>
        <v>3168</v>
      </c>
      <c r="L136" s="94">
        <f t="shared" si="11"/>
        <v>3165</v>
      </c>
      <c r="M136" s="94">
        <f t="shared" si="12"/>
        <v>3165</v>
      </c>
      <c r="N136" s="95"/>
      <c r="O136" s="94">
        <f t="shared" si="13"/>
        <v>13411</v>
      </c>
      <c r="P136" s="94">
        <f t="shared" si="14"/>
        <v>0</v>
      </c>
      <c r="Q136" s="94">
        <f t="shared" si="15"/>
        <v>893</v>
      </c>
      <c r="R136" s="94">
        <f t="shared" si="16"/>
        <v>17469</v>
      </c>
      <c r="S136" s="131">
        <f t="shared" si="17"/>
        <v>0</v>
      </c>
    </row>
    <row r="137" spans="1:19">
      <c r="A137" s="91">
        <v>420</v>
      </c>
      <c r="B137" s="91">
        <v>420049244</v>
      </c>
      <c r="C137" s="92" t="s">
        <v>72</v>
      </c>
      <c r="D137" s="91">
        <v>49</v>
      </c>
      <c r="E137" s="92" t="s">
        <v>73</v>
      </c>
      <c r="F137" s="91">
        <v>244</v>
      </c>
      <c r="G137" s="92" t="s">
        <v>27</v>
      </c>
      <c r="H137" s="93">
        <v>5.38</v>
      </c>
      <c r="I137" s="93"/>
      <c r="J137" s="94">
        <f t="shared" si="9"/>
        <v>3068</v>
      </c>
      <c r="K137" s="94">
        <f t="shared" si="10"/>
        <v>3632</v>
      </c>
      <c r="L137" s="94">
        <f t="shared" si="11"/>
        <v>3637</v>
      </c>
      <c r="M137" s="94">
        <f t="shared" si="12"/>
        <v>3640</v>
      </c>
      <c r="N137" s="95"/>
      <c r="O137" s="94">
        <f t="shared" si="13"/>
        <v>8984</v>
      </c>
      <c r="P137" s="94">
        <f t="shared" si="14"/>
        <v>0</v>
      </c>
      <c r="Q137" s="94">
        <f t="shared" si="15"/>
        <v>893</v>
      </c>
      <c r="R137" s="94">
        <f t="shared" si="16"/>
        <v>13517</v>
      </c>
      <c r="S137" s="131">
        <f t="shared" si="17"/>
        <v>3</v>
      </c>
    </row>
    <row r="138" spans="1:19">
      <c r="A138" s="91">
        <v>420</v>
      </c>
      <c r="B138" s="91">
        <v>420049248</v>
      </c>
      <c r="C138" s="92" t="s">
        <v>72</v>
      </c>
      <c r="D138" s="91">
        <v>49</v>
      </c>
      <c r="E138" s="92" t="s">
        <v>73</v>
      </c>
      <c r="F138" s="91">
        <v>248</v>
      </c>
      <c r="G138" s="92" t="s">
        <v>18</v>
      </c>
      <c r="H138" s="93">
        <v>8.620000000000001</v>
      </c>
      <c r="I138" s="93"/>
      <c r="J138" s="94">
        <f t="shared" ref="J138:J201" si="18">IFERROR(VLOOKUP($B138,_18Q1g,9,FALSE),"")</f>
        <v>1153</v>
      </c>
      <c r="K138" s="94">
        <f t="shared" ref="K138:K201" si="19">IFERROR(VLOOKUP($B138,_18Q2b,9,FALSE),"")</f>
        <v>373</v>
      </c>
      <c r="L138" s="94">
        <f t="shared" ref="L138:L201" si="20">IFERROR(VLOOKUP($B138,_18Q3,9,FALSE),"")</f>
        <v>1043</v>
      </c>
      <c r="M138" s="94">
        <f t="shared" ref="M138:M201" si="21">IFERROR(VLOOKUP($B138,_18live,9,FALSE),"")</f>
        <v>1051</v>
      </c>
      <c r="N138" s="95"/>
      <c r="O138" s="94">
        <f t="shared" ref="O138:O201" si="22">IFERROR(VLOOKUP($B138,_18live,8,FALSE),"")</f>
        <v>10627</v>
      </c>
      <c r="P138" s="94">
        <f t="shared" ref="P138:P201" si="23">IFERROR(VLOOKUP($B138,_18live,10,FALSE),"")</f>
        <v>0</v>
      </c>
      <c r="Q138" s="94">
        <f t="shared" ref="Q138:Q201" si="24">IFERROR(VLOOKUP($B138,_18live,11,FALSE),"")</f>
        <v>893</v>
      </c>
      <c r="R138" s="94">
        <f t="shared" ref="R138:R201" si="25">IFERROR(VLOOKUP($B138,_18live,12,FALSE),"")</f>
        <v>12571</v>
      </c>
      <c r="S138" s="131">
        <f t="shared" ref="S138:S201" si="26">IFERROR(R138-IFERROR(VLOOKUP($B138,_18Q3,12,FALSE),""),"")</f>
        <v>8</v>
      </c>
    </row>
    <row r="139" spans="1:19">
      <c r="A139" s="91">
        <v>420</v>
      </c>
      <c r="B139" s="91">
        <v>420049274</v>
      </c>
      <c r="C139" s="92" t="s">
        <v>72</v>
      </c>
      <c r="D139" s="91">
        <v>49</v>
      </c>
      <c r="E139" s="92" t="s">
        <v>73</v>
      </c>
      <c r="F139" s="91">
        <v>274</v>
      </c>
      <c r="G139" s="92" t="s">
        <v>60</v>
      </c>
      <c r="H139" s="93">
        <v>0.55000000000000004</v>
      </c>
      <c r="I139" s="93"/>
      <c r="J139" s="94">
        <f t="shared" si="18"/>
        <v>4112</v>
      </c>
      <c r="K139" s="94">
        <f t="shared" si="19"/>
        <v>4340</v>
      </c>
      <c r="L139" s="94">
        <f t="shared" si="20"/>
        <v>4322</v>
      </c>
      <c r="M139" s="94">
        <f t="shared" si="21"/>
        <v>4323</v>
      </c>
      <c r="N139" s="95"/>
      <c r="O139" s="94">
        <f t="shared" si="22"/>
        <v>8942</v>
      </c>
      <c r="P139" s="94">
        <f t="shared" si="23"/>
        <v>0</v>
      </c>
      <c r="Q139" s="94">
        <f t="shared" si="24"/>
        <v>893</v>
      </c>
      <c r="R139" s="94">
        <f t="shared" si="25"/>
        <v>14158</v>
      </c>
      <c r="S139" s="131">
        <f t="shared" si="26"/>
        <v>1</v>
      </c>
    </row>
    <row r="140" spans="1:19">
      <c r="A140" s="91">
        <v>420</v>
      </c>
      <c r="B140" s="91">
        <v>420049308</v>
      </c>
      <c r="C140" s="92" t="s">
        <v>72</v>
      </c>
      <c r="D140" s="91">
        <v>49</v>
      </c>
      <c r="E140" s="92" t="s">
        <v>73</v>
      </c>
      <c r="F140" s="91">
        <v>308</v>
      </c>
      <c r="G140" s="92" t="s">
        <v>20</v>
      </c>
      <c r="H140" s="93">
        <v>1</v>
      </c>
      <c r="I140" s="93"/>
      <c r="J140" s="94">
        <f t="shared" si="18"/>
        <v>5400</v>
      </c>
      <c r="K140" s="94">
        <f t="shared" si="19"/>
        <v>5311</v>
      </c>
      <c r="L140" s="94">
        <f t="shared" si="20"/>
        <v>5302</v>
      </c>
      <c r="M140" s="94">
        <f t="shared" si="21"/>
        <v>5302</v>
      </c>
      <c r="N140" s="95"/>
      <c r="O140" s="94">
        <f t="shared" si="22"/>
        <v>9137</v>
      </c>
      <c r="P140" s="94">
        <f t="shared" si="23"/>
        <v>0</v>
      </c>
      <c r="Q140" s="94">
        <f t="shared" si="24"/>
        <v>893</v>
      </c>
      <c r="R140" s="94">
        <f t="shared" si="25"/>
        <v>15332</v>
      </c>
      <c r="S140" s="131">
        <f t="shared" si="26"/>
        <v>0</v>
      </c>
    </row>
    <row r="141" spans="1:19">
      <c r="A141" s="91">
        <v>420</v>
      </c>
      <c r="B141" s="91">
        <v>420049314</v>
      </c>
      <c r="C141" s="92" t="s">
        <v>72</v>
      </c>
      <c r="D141" s="91">
        <v>49</v>
      </c>
      <c r="E141" s="92" t="s">
        <v>73</v>
      </c>
      <c r="F141" s="91">
        <v>314</v>
      </c>
      <c r="G141" s="92" t="s">
        <v>29</v>
      </c>
      <c r="H141" s="93">
        <v>1.46</v>
      </c>
      <c r="I141" s="93"/>
      <c r="J141" s="94">
        <f t="shared" si="18"/>
        <v>9998</v>
      </c>
      <c r="K141" s="94">
        <f t="shared" si="19"/>
        <v>9776</v>
      </c>
      <c r="L141" s="94">
        <f t="shared" si="20"/>
        <v>9779</v>
      </c>
      <c r="M141" s="94">
        <f t="shared" si="21"/>
        <v>9779</v>
      </c>
      <c r="N141" s="95"/>
      <c r="O141" s="94">
        <f t="shared" si="22"/>
        <v>12605</v>
      </c>
      <c r="P141" s="94">
        <f t="shared" si="23"/>
        <v>0</v>
      </c>
      <c r="Q141" s="94">
        <f t="shared" si="24"/>
        <v>893</v>
      </c>
      <c r="R141" s="94">
        <f t="shared" si="25"/>
        <v>23277</v>
      </c>
      <c r="S141" s="131">
        <f t="shared" si="26"/>
        <v>0</v>
      </c>
    </row>
    <row r="142" spans="1:19">
      <c r="A142" s="91">
        <v>420</v>
      </c>
      <c r="B142" s="91">
        <v>420049347</v>
      </c>
      <c r="C142" s="92" t="s">
        <v>72</v>
      </c>
      <c r="D142" s="91">
        <v>49</v>
      </c>
      <c r="E142" s="92" t="s">
        <v>73</v>
      </c>
      <c r="F142" s="91">
        <v>347</v>
      </c>
      <c r="G142" s="92" t="s">
        <v>82</v>
      </c>
      <c r="H142" s="93">
        <v>5.61</v>
      </c>
      <c r="I142" s="93"/>
      <c r="J142" s="94">
        <f t="shared" si="18"/>
        <v>4606</v>
      </c>
      <c r="K142" s="94">
        <f t="shared" si="19"/>
        <v>4892</v>
      </c>
      <c r="L142" s="94">
        <f t="shared" si="20"/>
        <v>4885</v>
      </c>
      <c r="M142" s="94">
        <f t="shared" si="21"/>
        <v>4885</v>
      </c>
      <c r="N142" s="95"/>
      <c r="O142" s="94">
        <f t="shared" si="22"/>
        <v>11277</v>
      </c>
      <c r="P142" s="94">
        <f t="shared" si="23"/>
        <v>0</v>
      </c>
      <c r="Q142" s="94">
        <f t="shared" si="24"/>
        <v>893</v>
      </c>
      <c r="R142" s="94">
        <f t="shared" si="25"/>
        <v>17055</v>
      </c>
      <c r="S142" s="131">
        <f t="shared" si="26"/>
        <v>0</v>
      </c>
    </row>
    <row r="143" spans="1:19">
      <c r="A143" s="91">
        <v>420</v>
      </c>
      <c r="B143" s="91">
        <v>420049625</v>
      </c>
      <c r="C143" s="92" t="s">
        <v>72</v>
      </c>
      <c r="D143" s="91">
        <v>49</v>
      </c>
      <c r="E143" s="92" t="s">
        <v>73</v>
      </c>
      <c r="F143" s="91">
        <v>625</v>
      </c>
      <c r="G143" s="92" t="s">
        <v>92</v>
      </c>
      <c r="H143" s="93">
        <v>0.63</v>
      </c>
      <c r="I143" s="93"/>
      <c r="J143" s="94" t="str">
        <f t="shared" si="18"/>
        <v/>
      </c>
      <c r="K143" s="94" t="str">
        <f t="shared" si="19"/>
        <v/>
      </c>
      <c r="L143" s="94" t="str">
        <f t="shared" si="20"/>
        <v/>
      </c>
      <c r="M143" s="94">
        <f t="shared" si="21"/>
        <v>1833</v>
      </c>
      <c r="N143" s="95"/>
      <c r="O143" s="94">
        <f t="shared" si="22"/>
        <v>9709</v>
      </c>
      <c r="P143" s="94">
        <f t="shared" si="23"/>
        <v>0</v>
      </c>
      <c r="Q143" s="94">
        <f t="shared" si="24"/>
        <v>893</v>
      </c>
      <c r="R143" s="94">
        <f t="shared" si="25"/>
        <v>12435</v>
      </c>
      <c r="S143" s="131" t="str">
        <f t="shared" si="26"/>
        <v/>
      </c>
    </row>
    <row r="144" spans="1:19">
      <c r="A144" s="91">
        <v>426</v>
      </c>
      <c r="B144" s="91">
        <v>426149009</v>
      </c>
      <c r="C144" s="92" t="s">
        <v>84</v>
      </c>
      <c r="D144" s="91">
        <v>149</v>
      </c>
      <c r="E144" s="92" t="s">
        <v>77</v>
      </c>
      <c r="F144" s="91">
        <v>9</v>
      </c>
      <c r="G144" s="92" t="s">
        <v>85</v>
      </c>
      <c r="H144" s="93">
        <v>2.14</v>
      </c>
      <c r="I144" s="93"/>
      <c r="J144" s="94" t="str">
        <f t="shared" si="18"/>
        <v/>
      </c>
      <c r="K144" s="94">
        <f t="shared" si="19"/>
        <v>6349</v>
      </c>
      <c r="L144" s="94">
        <f t="shared" si="20"/>
        <v>7129</v>
      </c>
      <c r="M144" s="94">
        <f t="shared" si="21"/>
        <v>7130</v>
      </c>
      <c r="N144" s="95"/>
      <c r="O144" s="94">
        <f t="shared" si="22"/>
        <v>12587</v>
      </c>
      <c r="P144" s="94">
        <f t="shared" si="23"/>
        <v>0</v>
      </c>
      <c r="Q144" s="94">
        <f t="shared" si="24"/>
        <v>893</v>
      </c>
      <c r="R144" s="94">
        <f t="shared" si="25"/>
        <v>20610</v>
      </c>
      <c r="S144" s="131">
        <f t="shared" si="26"/>
        <v>1</v>
      </c>
    </row>
    <row r="145" spans="1:19">
      <c r="A145" s="91">
        <v>426</v>
      </c>
      <c r="B145" s="91">
        <v>426149056</v>
      </c>
      <c r="C145" s="92" t="s">
        <v>84</v>
      </c>
      <c r="D145" s="91">
        <v>149</v>
      </c>
      <c r="E145" s="92" t="s">
        <v>77</v>
      </c>
      <c r="F145" s="91">
        <v>56</v>
      </c>
      <c r="G145" s="92" t="s">
        <v>133</v>
      </c>
      <c r="H145" s="93">
        <v>0.17</v>
      </c>
      <c r="I145" s="93"/>
      <c r="J145" s="94" t="str">
        <f t="shared" si="18"/>
        <v/>
      </c>
      <c r="K145" s="94" t="str">
        <f t="shared" si="19"/>
        <v/>
      </c>
      <c r="L145" s="94" t="str">
        <f t="shared" si="20"/>
        <v/>
      </c>
      <c r="M145" s="94">
        <f t="shared" si="21"/>
        <v>3734</v>
      </c>
      <c r="N145" s="95"/>
      <c r="O145" s="94">
        <f t="shared" si="22"/>
        <v>9612</v>
      </c>
      <c r="P145" s="94">
        <f t="shared" si="23"/>
        <v>0</v>
      </c>
      <c r="Q145" s="94">
        <f t="shared" si="24"/>
        <v>893</v>
      </c>
      <c r="R145" s="94">
        <f t="shared" si="25"/>
        <v>14239</v>
      </c>
      <c r="S145" s="131" t="str">
        <f t="shared" si="26"/>
        <v/>
      </c>
    </row>
    <row r="146" spans="1:19">
      <c r="A146" s="91">
        <v>426</v>
      </c>
      <c r="B146" s="91">
        <v>426149079</v>
      </c>
      <c r="C146" s="92" t="s">
        <v>84</v>
      </c>
      <c r="D146" s="91">
        <v>149</v>
      </c>
      <c r="E146" s="92" t="s">
        <v>77</v>
      </c>
      <c r="F146" s="91">
        <v>79</v>
      </c>
      <c r="G146" s="92" t="s">
        <v>86</v>
      </c>
      <c r="H146" s="93">
        <v>1</v>
      </c>
      <c r="I146" s="93"/>
      <c r="J146" s="94">
        <f t="shared" si="18"/>
        <v>542</v>
      </c>
      <c r="K146" s="94">
        <f t="shared" si="19"/>
        <v>862</v>
      </c>
      <c r="L146" s="94">
        <f t="shared" si="20"/>
        <v>856</v>
      </c>
      <c r="M146" s="94">
        <f t="shared" si="21"/>
        <v>856</v>
      </c>
      <c r="N146" s="95"/>
      <c r="O146" s="94">
        <f t="shared" si="22"/>
        <v>8450</v>
      </c>
      <c r="P146" s="94">
        <f t="shared" si="23"/>
        <v>0</v>
      </c>
      <c r="Q146" s="94">
        <f t="shared" si="24"/>
        <v>893</v>
      </c>
      <c r="R146" s="94">
        <f t="shared" si="25"/>
        <v>10199</v>
      </c>
      <c r="S146" s="131">
        <f t="shared" si="26"/>
        <v>0</v>
      </c>
    </row>
    <row r="147" spans="1:19">
      <c r="A147" s="91">
        <v>426</v>
      </c>
      <c r="B147" s="91">
        <v>426149128</v>
      </c>
      <c r="C147" s="92" t="s">
        <v>84</v>
      </c>
      <c r="D147" s="91">
        <v>149</v>
      </c>
      <c r="E147" s="92" t="s">
        <v>77</v>
      </c>
      <c r="F147" s="91">
        <v>128</v>
      </c>
      <c r="G147" s="92" t="s">
        <v>122</v>
      </c>
      <c r="H147" s="93">
        <v>6</v>
      </c>
      <c r="I147" s="93"/>
      <c r="J147" s="94">
        <f t="shared" si="18"/>
        <v>540</v>
      </c>
      <c r="K147" s="94">
        <f t="shared" si="19"/>
        <v>649</v>
      </c>
      <c r="L147" s="94">
        <f t="shared" si="20"/>
        <v>640</v>
      </c>
      <c r="M147" s="94">
        <f t="shared" si="21"/>
        <v>640</v>
      </c>
      <c r="N147" s="95"/>
      <c r="O147" s="94">
        <f t="shared" si="22"/>
        <v>12587</v>
      </c>
      <c r="P147" s="94">
        <f t="shared" si="23"/>
        <v>0</v>
      </c>
      <c r="Q147" s="94">
        <f t="shared" si="24"/>
        <v>893</v>
      </c>
      <c r="R147" s="94">
        <f t="shared" si="25"/>
        <v>14120</v>
      </c>
      <c r="S147" s="131">
        <f t="shared" si="26"/>
        <v>0</v>
      </c>
    </row>
    <row r="148" spans="1:19">
      <c r="A148" s="91">
        <v>426</v>
      </c>
      <c r="B148" s="91">
        <v>426149149</v>
      </c>
      <c r="C148" s="92" t="s">
        <v>84</v>
      </c>
      <c r="D148" s="91">
        <v>149</v>
      </c>
      <c r="E148" s="92" t="s">
        <v>77</v>
      </c>
      <c r="F148" s="91">
        <v>149</v>
      </c>
      <c r="G148" s="92" t="s">
        <v>77</v>
      </c>
      <c r="H148" s="93">
        <v>295.02</v>
      </c>
      <c r="I148" s="93"/>
      <c r="J148" s="94">
        <f t="shared" si="18"/>
        <v>69</v>
      </c>
      <c r="K148" s="94">
        <f t="shared" si="19"/>
        <v>62</v>
      </c>
      <c r="L148" s="94">
        <f t="shared" si="20"/>
        <v>15</v>
      </c>
      <c r="M148" s="94">
        <f t="shared" si="21"/>
        <v>14</v>
      </c>
      <c r="N148" s="95"/>
      <c r="O148" s="94">
        <f t="shared" si="22"/>
        <v>11929</v>
      </c>
      <c r="P148" s="94">
        <f t="shared" si="23"/>
        <v>1577.998482653976</v>
      </c>
      <c r="Q148" s="94">
        <f t="shared" si="24"/>
        <v>893</v>
      </c>
      <c r="R148" s="94">
        <f t="shared" si="25"/>
        <v>14413.998482653977</v>
      </c>
      <c r="S148" s="131">
        <f t="shared" si="26"/>
        <v>1576.9984826539767</v>
      </c>
    </row>
    <row r="149" spans="1:19">
      <c r="A149" s="91">
        <v>426</v>
      </c>
      <c r="B149" s="91">
        <v>426149181</v>
      </c>
      <c r="C149" s="92" t="s">
        <v>84</v>
      </c>
      <c r="D149" s="91">
        <v>149</v>
      </c>
      <c r="E149" s="92" t="s">
        <v>77</v>
      </c>
      <c r="F149" s="91">
        <v>181</v>
      </c>
      <c r="G149" s="92" t="s">
        <v>79</v>
      </c>
      <c r="H149" s="93">
        <v>13</v>
      </c>
      <c r="I149" s="93"/>
      <c r="J149" s="94">
        <f t="shared" si="18"/>
        <v>672</v>
      </c>
      <c r="K149" s="94">
        <f t="shared" si="19"/>
        <v>739</v>
      </c>
      <c r="L149" s="94">
        <f t="shared" si="20"/>
        <v>745</v>
      </c>
      <c r="M149" s="94">
        <f t="shared" si="21"/>
        <v>741</v>
      </c>
      <c r="N149" s="95"/>
      <c r="O149" s="94">
        <f t="shared" si="22"/>
        <v>10989</v>
      </c>
      <c r="P149" s="94">
        <f t="shared" si="23"/>
        <v>0</v>
      </c>
      <c r="Q149" s="94">
        <f t="shared" si="24"/>
        <v>893</v>
      </c>
      <c r="R149" s="94">
        <f t="shared" si="25"/>
        <v>12623</v>
      </c>
      <c r="S149" s="131">
        <f t="shared" si="26"/>
        <v>-4</v>
      </c>
    </row>
    <row r="150" spans="1:19">
      <c r="A150" s="91">
        <v>426</v>
      </c>
      <c r="B150" s="91">
        <v>426149211</v>
      </c>
      <c r="C150" s="92" t="s">
        <v>84</v>
      </c>
      <c r="D150" s="91">
        <v>149</v>
      </c>
      <c r="E150" s="92" t="s">
        <v>77</v>
      </c>
      <c r="F150" s="91">
        <v>211</v>
      </c>
      <c r="G150" s="92" t="s">
        <v>87</v>
      </c>
      <c r="H150" s="93">
        <v>2</v>
      </c>
      <c r="I150" s="93"/>
      <c r="J150" s="94">
        <f t="shared" si="18"/>
        <v>2648</v>
      </c>
      <c r="K150" s="94">
        <f t="shared" si="19"/>
        <v>2619</v>
      </c>
      <c r="L150" s="94">
        <f t="shared" si="20"/>
        <v>2617</v>
      </c>
      <c r="M150" s="94">
        <f t="shared" si="21"/>
        <v>2618</v>
      </c>
      <c r="N150" s="95"/>
      <c r="O150" s="94">
        <f t="shared" si="22"/>
        <v>14594</v>
      </c>
      <c r="P150" s="94">
        <f t="shared" si="23"/>
        <v>0</v>
      </c>
      <c r="Q150" s="94">
        <f t="shared" si="24"/>
        <v>893</v>
      </c>
      <c r="R150" s="94">
        <f t="shared" si="25"/>
        <v>18105</v>
      </c>
      <c r="S150" s="131">
        <f t="shared" si="26"/>
        <v>1</v>
      </c>
    </row>
    <row r="151" spans="1:19">
      <c r="A151" s="91">
        <v>426</v>
      </c>
      <c r="B151" s="91">
        <v>426149258</v>
      </c>
      <c r="C151" s="92" t="s">
        <v>84</v>
      </c>
      <c r="D151" s="91">
        <v>149</v>
      </c>
      <c r="E151" s="92" t="s">
        <v>77</v>
      </c>
      <c r="F151" s="91">
        <v>258</v>
      </c>
      <c r="G151" s="92" t="s">
        <v>98</v>
      </c>
      <c r="H151" s="93">
        <v>0.41</v>
      </c>
      <c r="I151" s="93"/>
      <c r="J151" s="94" t="str">
        <f t="shared" si="18"/>
        <v/>
      </c>
      <c r="K151" s="94">
        <f t="shared" si="19"/>
        <v>3728</v>
      </c>
      <c r="L151" s="94">
        <f t="shared" si="20"/>
        <v>3709</v>
      </c>
      <c r="M151" s="94">
        <f t="shared" si="21"/>
        <v>3713</v>
      </c>
      <c r="N151" s="95"/>
      <c r="O151" s="94">
        <f t="shared" si="22"/>
        <v>11631</v>
      </c>
      <c r="P151" s="94">
        <f t="shared" si="23"/>
        <v>0</v>
      </c>
      <c r="Q151" s="94">
        <f t="shared" si="24"/>
        <v>893</v>
      </c>
      <c r="R151" s="94">
        <f t="shared" si="25"/>
        <v>16237</v>
      </c>
      <c r="S151" s="131">
        <f t="shared" si="26"/>
        <v>4</v>
      </c>
    </row>
    <row r="152" spans="1:19">
      <c r="A152" s="91">
        <v>428</v>
      </c>
      <c r="B152" s="91">
        <v>428035035</v>
      </c>
      <c r="C152" s="92" t="s">
        <v>318</v>
      </c>
      <c r="D152" s="91">
        <v>35</v>
      </c>
      <c r="E152" s="92" t="s">
        <v>11</v>
      </c>
      <c r="F152" s="91">
        <v>35</v>
      </c>
      <c r="G152" s="92" t="s">
        <v>11</v>
      </c>
      <c r="H152" s="93">
        <v>1500.73</v>
      </c>
      <c r="I152" s="93"/>
      <c r="J152" s="94">
        <f t="shared" si="18"/>
        <v>3385</v>
      </c>
      <c r="K152" s="94">
        <f t="shared" si="19"/>
        <v>4036</v>
      </c>
      <c r="L152" s="94">
        <f t="shared" si="20"/>
        <v>4022</v>
      </c>
      <c r="M152" s="94">
        <f t="shared" si="21"/>
        <v>4027</v>
      </c>
      <c r="N152" s="95"/>
      <c r="O152" s="94">
        <f t="shared" si="22"/>
        <v>11455</v>
      </c>
      <c r="P152" s="94">
        <f t="shared" si="23"/>
        <v>0</v>
      </c>
      <c r="Q152" s="94">
        <f t="shared" si="24"/>
        <v>893</v>
      </c>
      <c r="R152" s="94">
        <f t="shared" si="25"/>
        <v>16375</v>
      </c>
      <c r="S152" s="131">
        <f t="shared" si="26"/>
        <v>5</v>
      </c>
    </row>
    <row r="153" spans="1:19">
      <c r="A153" s="91">
        <v>428</v>
      </c>
      <c r="B153" s="91">
        <v>428035044</v>
      </c>
      <c r="C153" s="92" t="s">
        <v>318</v>
      </c>
      <c r="D153" s="91">
        <v>35</v>
      </c>
      <c r="E153" s="92" t="s">
        <v>11</v>
      </c>
      <c r="F153" s="91">
        <v>44</v>
      </c>
      <c r="G153" s="92" t="s">
        <v>12</v>
      </c>
      <c r="H153" s="93">
        <v>13</v>
      </c>
      <c r="I153" s="93"/>
      <c r="J153" s="94">
        <f t="shared" si="18"/>
        <v>612</v>
      </c>
      <c r="K153" s="94">
        <f t="shared" si="19"/>
        <v>612</v>
      </c>
      <c r="L153" s="94">
        <f t="shared" si="20"/>
        <v>217</v>
      </c>
      <c r="M153" s="94">
        <f t="shared" si="21"/>
        <v>213</v>
      </c>
      <c r="N153" s="95"/>
      <c r="O153" s="94">
        <f t="shared" si="22"/>
        <v>9298</v>
      </c>
      <c r="P153" s="94">
        <f t="shared" si="23"/>
        <v>0</v>
      </c>
      <c r="Q153" s="94">
        <f t="shared" si="24"/>
        <v>893</v>
      </c>
      <c r="R153" s="94">
        <f t="shared" si="25"/>
        <v>10404</v>
      </c>
      <c r="S153" s="131">
        <f t="shared" si="26"/>
        <v>-4</v>
      </c>
    </row>
    <row r="154" spans="1:19">
      <c r="A154" s="91">
        <v>428</v>
      </c>
      <c r="B154" s="91">
        <v>428035050</v>
      </c>
      <c r="C154" s="92" t="s">
        <v>318</v>
      </c>
      <c r="D154" s="91">
        <v>35</v>
      </c>
      <c r="E154" s="92" t="s">
        <v>11</v>
      </c>
      <c r="F154" s="91">
        <v>50</v>
      </c>
      <c r="G154" s="92" t="s">
        <v>90</v>
      </c>
      <c r="H154" s="93">
        <v>1</v>
      </c>
      <c r="I154" s="93"/>
      <c r="J154" s="94">
        <f t="shared" si="18"/>
        <v>5737</v>
      </c>
      <c r="K154" s="94">
        <f t="shared" si="19"/>
        <v>6356</v>
      </c>
      <c r="L154" s="94">
        <f t="shared" si="20"/>
        <v>6355</v>
      </c>
      <c r="M154" s="94">
        <f t="shared" si="21"/>
        <v>6355</v>
      </c>
      <c r="N154" s="95"/>
      <c r="O154" s="94">
        <f t="shared" si="22"/>
        <v>13489</v>
      </c>
      <c r="P154" s="94">
        <f t="shared" si="23"/>
        <v>0</v>
      </c>
      <c r="Q154" s="94">
        <f t="shared" si="24"/>
        <v>893</v>
      </c>
      <c r="R154" s="94">
        <f t="shared" si="25"/>
        <v>20737</v>
      </c>
      <c r="S154" s="131">
        <f t="shared" si="26"/>
        <v>0</v>
      </c>
    </row>
    <row r="155" spans="1:19">
      <c r="A155" s="91">
        <v>428</v>
      </c>
      <c r="B155" s="91">
        <v>428035057</v>
      </c>
      <c r="C155" s="92" t="s">
        <v>318</v>
      </c>
      <c r="D155" s="91">
        <v>35</v>
      </c>
      <c r="E155" s="92" t="s">
        <v>11</v>
      </c>
      <c r="F155" s="91">
        <v>57</v>
      </c>
      <c r="G155" s="92" t="s">
        <v>13</v>
      </c>
      <c r="H155" s="93">
        <v>154.53</v>
      </c>
      <c r="I155" s="93"/>
      <c r="J155" s="94">
        <f t="shared" si="18"/>
        <v>615</v>
      </c>
      <c r="K155" s="94">
        <f t="shared" si="19"/>
        <v>617</v>
      </c>
      <c r="L155" s="94">
        <f t="shared" si="20"/>
        <v>592</v>
      </c>
      <c r="M155" s="94">
        <f t="shared" si="21"/>
        <v>594</v>
      </c>
      <c r="N155" s="95"/>
      <c r="O155" s="94">
        <f t="shared" si="22"/>
        <v>11671</v>
      </c>
      <c r="P155" s="94">
        <f t="shared" si="23"/>
        <v>0</v>
      </c>
      <c r="Q155" s="94">
        <f t="shared" si="24"/>
        <v>893</v>
      </c>
      <c r="R155" s="94">
        <f t="shared" si="25"/>
        <v>13158</v>
      </c>
      <c r="S155" s="131">
        <f t="shared" si="26"/>
        <v>2</v>
      </c>
    </row>
    <row r="156" spans="1:19">
      <c r="A156" s="91">
        <v>428</v>
      </c>
      <c r="B156" s="91">
        <v>428035073</v>
      </c>
      <c r="C156" s="92" t="s">
        <v>318</v>
      </c>
      <c r="D156" s="91">
        <v>35</v>
      </c>
      <c r="E156" s="92" t="s">
        <v>11</v>
      </c>
      <c r="F156" s="91">
        <v>73</v>
      </c>
      <c r="G156" s="92" t="s">
        <v>23</v>
      </c>
      <c r="H156" s="93">
        <v>7</v>
      </c>
      <c r="I156" s="93"/>
      <c r="J156" s="94">
        <f t="shared" si="18"/>
        <v>6711</v>
      </c>
      <c r="K156" s="94">
        <f t="shared" si="19"/>
        <v>7380</v>
      </c>
      <c r="L156" s="94">
        <f t="shared" si="20"/>
        <v>7380</v>
      </c>
      <c r="M156" s="94">
        <f t="shared" si="21"/>
        <v>7380</v>
      </c>
      <c r="N156" s="95"/>
      <c r="O156" s="94">
        <f t="shared" si="22"/>
        <v>9485</v>
      </c>
      <c r="P156" s="94">
        <f t="shared" si="23"/>
        <v>0</v>
      </c>
      <c r="Q156" s="94">
        <f t="shared" si="24"/>
        <v>893</v>
      </c>
      <c r="R156" s="94">
        <f t="shared" si="25"/>
        <v>17758</v>
      </c>
      <c r="S156" s="131">
        <f t="shared" si="26"/>
        <v>0</v>
      </c>
    </row>
    <row r="157" spans="1:19">
      <c r="A157" s="91">
        <v>428</v>
      </c>
      <c r="B157" s="91">
        <v>428035093</v>
      </c>
      <c r="C157" s="92" t="s">
        <v>318</v>
      </c>
      <c r="D157" s="91">
        <v>35</v>
      </c>
      <c r="E157" s="92" t="s">
        <v>11</v>
      </c>
      <c r="F157" s="91">
        <v>93</v>
      </c>
      <c r="G157" s="92" t="s">
        <v>14</v>
      </c>
      <c r="H157" s="93">
        <v>4</v>
      </c>
      <c r="I157" s="93"/>
      <c r="J157" s="94">
        <f t="shared" si="18"/>
        <v>375</v>
      </c>
      <c r="K157" s="94">
        <f t="shared" si="19"/>
        <v>348</v>
      </c>
      <c r="L157" s="94">
        <f t="shared" si="20"/>
        <v>353</v>
      </c>
      <c r="M157" s="94">
        <f t="shared" si="21"/>
        <v>356</v>
      </c>
      <c r="N157" s="95"/>
      <c r="O157" s="94">
        <f t="shared" si="22"/>
        <v>12439</v>
      </c>
      <c r="P157" s="94">
        <f t="shared" si="23"/>
        <v>0</v>
      </c>
      <c r="Q157" s="94">
        <f t="shared" si="24"/>
        <v>893</v>
      </c>
      <c r="R157" s="94">
        <f t="shared" si="25"/>
        <v>13688</v>
      </c>
      <c r="S157" s="131">
        <f t="shared" si="26"/>
        <v>3</v>
      </c>
    </row>
    <row r="158" spans="1:19">
      <c r="A158" s="91">
        <v>428</v>
      </c>
      <c r="B158" s="91">
        <v>428035133</v>
      </c>
      <c r="C158" s="92" t="s">
        <v>318</v>
      </c>
      <c r="D158" s="91">
        <v>35</v>
      </c>
      <c r="E158" s="92" t="s">
        <v>11</v>
      </c>
      <c r="F158" s="91">
        <v>133</v>
      </c>
      <c r="G158" s="92" t="s">
        <v>59</v>
      </c>
      <c r="H158" s="93">
        <v>2</v>
      </c>
      <c r="I158" s="93"/>
      <c r="J158" s="94" t="str">
        <f t="shared" si="18"/>
        <v/>
      </c>
      <c r="K158" s="94">
        <f t="shared" si="19"/>
        <v>3379</v>
      </c>
      <c r="L158" s="94">
        <f t="shared" si="20"/>
        <v>3396</v>
      </c>
      <c r="M158" s="94">
        <f t="shared" si="21"/>
        <v>3397</v>
      </c>
      <c r="N158" s="95"/>
      <c r="O158" s="94">
        <f t="shared" si="22"/>
        <v>10840</v>
      </c>
      <c r="P158" s="94">
        <f t="shared" si="23"/>
        <v>0</v>
      </c>
      <c r="Q158" s="94">
        <f t="shared" si="24"/>
        <v>893</v>
      </c>
      <c r="R158" s="94">
        <f t="shared" si="25"/>
        <v>15130</v>
      </c>
      <c r="S158" s="131">
        <f t="shared" si="26"/>
        <v>1</v>
      </c>
    </row>
    <row r="159" spans="1:19">
      <c r="A159" s="91">
        <v>428</v>
      </c>
      <c r="B159" s="91">
        <v>428035163</v>
      </c>
      <c r="C159" s="92" t="s">
        <v>318</v>
      </c>
      <c r="D159" s="91">
        <v>35</v>
      </c>
      <c r="E159" s="92" t="s">
        <v>11</v>
      </c>
      <c r="F159" s="91">
        <v>163</v>
      </c>
      <c r="G159" s="92" t="s">
        <v>16</v>
      </c>
      <c r="H159" s="93">
        <v>11.52</v>
      </c>
      <c r="I159" s="93"/>
      <c r="J159" s="94">
        <f t="shared" si="18"/>
        <v>190</v>
      </c>
      <c r="K159" s="94">
        <f t="shared" si="19"/>
        <v>522</v>
      </c>
      <c r="L159" s="94">
        <f t="shared" si="20"/>
        <v>190</v>
      </c>
      <c r="M159" s="94">
        <f t="shared" si="21"/>
        <v>411</v>
      </c>
      <c r="N159" s="95"/>
      <c r="O159" s="94">
        <f t="shared" si="22"/>
        <v>9738</v>
      </c>
      <c r="P159" s="94">
        <f t="shared" si="23"/>
        <v>0</v>
      </c>
      <c r="Q159" s="94">
        <f t="shared" si="24"/>
        <v>893</v>
      </c>
      <c r="R159" s="94">
        <f t="shared" si="25"/>
        <v>11042</v>
      </c>
      <c r="S159" s="131">
        <f t="shared" si="26"/>
        <v>221</v>
      </c>
    </row>
    <row r="160" spans="1:19">
      <c r="A160" s="91">
        <v>428</v>
      </c>
      <c r="B160" s="91">
        <v>428035165</v>
      </c>
      <c r="C160" s="92" t="s">
        <v>318</v>
      </c>
      <c r="D160" s="91">
        <v>35</v>
      </c>
      <c r="E160" s="92" t="s">
        <v>11</v>
      </c>
      <c r="F160" s="91">
        <v>165</v>
      </c>
      <c r="G160" s="92" t="s">
        <v>17</v>
      </c>
      <c r="H160" s="93">
        <v>4</v>
      </c>
      <c r="I160" s="93"/>
      <c r="J160" s="94">
        <f t="shared" si="18"/>
        <v>650</v>
      </c>
      <c r="K160" s="94">
        <f t="shared" si="19"/>
        <v>575</v>
      </c>
      <c r="L160" s="94">
        <f t="shared" si="20"/>
        <v>638</v>
      </c>
      <c r="M160" s="94">
        <f t="shared" si="21"/>
        <v>640</v>
      </c>
      <c r="N160" s="95"/>
      <c r="O160" s="94">
        <f t="shared" si="22"/>
        <v>11739</v>
      </c>
      <c r="P160" s="94">
        <f t="shared" si="23"/>
        <v>0</v>
      </c>
      <c r="Q160" s="94">
        <f t="shared" si="24"/>
        <v>893</v>
      </c>
      <c r="R160" s="94">
        <f t="shared" si="25"/>
        <v>13272</v>
      </c>
      <c r="S160" s="131">
        <f t="shared" si="26"/>
        <v>2</v>
      </c>
    </row>
    <row r="161" spans="1:19">
      <c r="A161" s="91">
        <v>428</v>
      </c>
      <c r="B161" s="91">
        <v>428035176</v>
      </c>
      <c r="C161" s="92" t="s">
        <v>318</v>
      </c>
      <c r="D161" s="91">
        <v>35</v>
      </c>
      <c r="E161" s="92" t="s">
        <v>11</v>
      </c>
      <c r="F161" s="91">
        <v>176</v>
      </c>
      <c r="G161" s="92" t="s">
        <v>78</v>
      </c>
      <c r="H161" s="93">
        <v>1</v>
      </c>
      <c r="I161" s="93"/>
      <c r="J161" s="94">
        <f t="shared" si="18"/>
        <v>3618</v>
      </c>
      <c r="K161" s="94">
        <f t="shared" si="19"/>
        <v>3660</v>
      </c>
      <c r="L161" s="94">
        <f t="shared" si="20"/>
        <v>3669</v>
      </c>
      <c r="M161" s="94">
        <f t="shared" si="21"/>
        <v>3670</v>
      </c>
      <c r="N161" s="95"/>
      <c r="O161" s="94">
        <f t="shared" si="22"/>
        <v>11109</v>
      </c>
      <c r="P161" s="94">
        <f t="shared" si="23"/>
        <v>0</v>
      </c>
      <c r="Q161" s="94">
        <f t="shared" si="24"/>
        <v>893</v>
      </c>
      <c r="R161" s="94">
        <f t="shared" si="25"/>
        <v>15672</v>
      </c>
      <c r="S161" s="131">
        <f t="shared" si="26"/>
        <v>1</v>
      </c>
    </row>
    <row r="162" spans="1:19">
      <c r="A162" s="91">
        <v>428</v>
      </c>
      <c r="B162" s="91">
        <v>428035189</v>
      </c>
      <c r="C162" s="92" t="s">
        <v>318</v>
      </c>
      <c r="D162" s="91">
        <v>35</v>
      </c>
      <c r="E162" s="92" t="s">
        <v>11</v>
      </c>
      <c r="F162" s="91">
        <v>189</v>
      </c>
      <c r="G162" s="92" t="s">
        <v>24</v>
      </c>
      <c r="H162" s="93">
        <v>2</v>
      </c>
      <c r="I162" s="93"/>
      <c r="J162" s="94">
        <f t="shared" si="18"/>
        <v>3855</v>
      </c>
      <c r="K162" s="94">
        <f t="shared" si="19"/>
        <v>4187</v>
      </c>
      <c r="L162" s="94">
        <f t="shared" si="20"/>
        <v>4195</v>
      </c>
      <c r="M162" s="94">
        <f t="shared" si="21"/>
        <v>4195</v>
      </c>
      <c r="N162" s="95"/>
      <c r="O162" s="94">
        <f t="shared" si="22"/>
        <v>10470</v>
      </c>
      <c r="P162" s="94">
        <f t="shared" si="23"/>
        <v>0</v>
      </c>
      <c r="Q162" s="94">
        <f t="shared" si="24"/>
        <v>893</v>
      </c>
      <c r="R162" s="94">
        <f t="shared" si="25"/>
        <v>15558</v>
      </c>
      <c r="S162" s="131">
        <f t="shared" si="26"/>
        <v>0</v>
      </c>
    </row>
    <row r="163" spans="1:19">
      <c r="A163" s="91">
        <v>428</v>
      </c>
      <c r="B163" s="91">
        <v>428035212</v>
      </c>
      <c r="C163" s="92" t="s">
        <v>318</v>
      </c>
      <c r="D163" s="91">
        <v>35</v>
      </c>
      <c r="E163" s="92" t="s">
        <v>11</v>
      </c>
      <c r="F163" s="91">
        <v>212</v>
      </c>
      <c r="G163" s="92" t="s">
        <v>167</v>
      </c>
      <c r="H163" s="93">
        <v>1</v>
      </c>
      <c r="I163" s="93"/>
      <c r="J163" s="94" t="str">
        <f t="shared" si="18"/>
        <v/>
      </c>
      <c r="K163" s="94" t="str">
        <f t="shared" si="19"/>
        <v/>
      </c>
      <c r="L163" s="94" t="str">
        <f t="shared" si="20"/>
        <v/>
      </c>
      <c r="M163" s="94">
        <f t="shared" si="21"/>
        <v>1607</v>
      </c>
      <c r="N163" s="95"/>
      <c r="O163" s="94">
        <f t="shared" si="22"/>
        <v>9711</v>
      </c>
      <c r="P163" s="94">
        <f t="shared" si="23"/>
        <v>0</v>
      </c>
      <c r="Q163" s="94">
        <f t="shared" si="24"/>
        <v>893</v>
      </c>
      <c r="R163" s="94">
        <f t="shared" si="25"/>
        <v>12211</v>
      </c>
      <c r="S163" s="131" t="str">
        <f t="shared" si="26"/>
        <v/>
      </c>
    </row>
    <row r="164" spans="1:19">
      <c r="A164" s="91">
        <v>428</v>
      </c>
      <c r="B164" s="91">
        <v>428035220</v>
      </c>
      <c r="C164" s="92" t="s">
        <v>318</v>
      </c>
      <c r="D164" s="91">
        <v>35</v>
      </c>
      <c r="E164" s="92" t="s">
        <v>11</v>
      </c>
      <c r="F164" s="91">
        <v>220</v>
      </c>
      <c r="G164" s="92" t="s">
        <v>26</v>
      </c>
      <c r="H164" s="93">
        <v>5</v>
      </c>
      <c r="I164" s="93"/>
      <c r="J164" s="94">
        <f t="shared" si="18"/>
        <v>4300</v>
      </c>
      <c r="K164" s="94">
        <f t="shared" si="19"/>
        <v>3525</v>
      </c>
      <c r="L164" s="94">
        <f t="shared" si="20"/>
        <v>4912</v>
      </c>
      <c r="M164" s="94">
        <f t="shared" si="21"/>
        <v>4917</v>
      </c>
      <c r="N164" s="95"/>
      <c r="O164" s="94">
        <f t="shared" si="22"/>
        <v>12080</v>
      </c>
      <c r="P164" s="94">
        <f t="shared" si="23"/>
        <v>0</v>
      </c>
      <c r="Q164" s="94">
        <f t="shared" si="24"/>
        <v>893</v>
      </c>
      <c r="R164" s="94">
        <f t="shared" si="25"/>
        <v>17890</v>
      </c>
      <c r="S164" s="131">
        <f t="shared" si="26"/>
        <v>5</v>
      </c>
    </row>
    <row r="165" spans="1:19">
      <c r="A165" s="91">
        <v>428</v>
      </c>
      <c r="B165" s="91">
        <v>428035229</v>
      </c>
      <c r="C165" s="92" t="s">
        <v>318</v>
      </c>
      <c r="D165" s="91">
        <v>35</v>
      </c>
      <c r="E165" s="92" t="s">
        <v>11</v>
      </c>
      <c r="F165" s="91">
        <v>229</v>
      </c>
      <c r="G165" s="92" t="s">
        <v>97</v>
      </c>
      <c r="H165" s="93">
        <v>1</v>
      </c>
      <c r="I165" s="93"/>
      <c r="J165" s="94" t="str">
        <f t="shared" si="18"/>
        <v/>
      </c>
      <c r="K165" s="94">
        <f t="shared" si="19"/>
        <v>1024</v>
      </c>
      <c r="L165" s="94">
        <f t="shared" si="20"/>
        <v>1024</v>
      </c>
      <c r="M165" s="94">
        <f t="shared" si="21"/>
        <v>1866</v>
      </c>
      <c r="N165" s="95"/>
      <c r="O165" s="94">
        <f t="shared" si="22"/>
        <v>10820</v>
      </c>
      <c r="P165" s="94">
        <f t="shared" si="23"/>
        <v>0</v>
      </c>
      <c r="Q165" s="94">
        <f t="shared" si="24"/>
        <v>893</v>
      </c>
      <c r="R165" s="94">
        <f t="shared" si="25"/>
        <v>13579</v>
      </c>
      <c r="S165" s="131">
        <f t="shared" si="26"/>
        <v>842</v>
      </c>
    </row>
    <row r="166" spans="1:19">
      <c r="A166" s="91">
        <v>428</v>
      </c>
      <c r="B166" s="91">
        <v>428035243</v>
      </c>
      <c r="C166" s="92" t="s">
        <v>318</v>
      </c>
      <c r="D166" s="91">
        <v>35</v>
      </c>
      <c r="E166" s="92" t="s">
        <v>11</v>
      </c>
      <c r="F166" s="91">
        <v>243</v>
      </c>
      <c r="G166" s="92" t="s">
        <v>80</v>
      </c>
      <c r="H166" s="93">
        <v>4</v>
      </c>
      <c r="I166" s="93"/>
      <c r="J166" s="94">
        <f t="shared" si="18"/>
        <v>2605</v>
      </c>
      <c r="K166" s="94">
        <f t="shared" si="19"/>
        <v>2526</v>
      </c>
      <c r="L166" s="94">
        <f t="shared" si="20"/>
        <v>2524</v>
      </c>
      <c r="M166" s="94">
        <f t="shared" si="21"/>
        <v>2524</v>
      </c>
      <c r="N166" s="95"/>
      <c r="O166" s="94">
        <f t="shared" si="22"/>
        <v>10694</v>
      </c>
      <c r="P166" s="94">
        <f t="shared" si="23"/>
        <v>0</v>
      </c>
      <c r="Q166" s="94">
        <f t="shared" si="24"/>
        <v>893</v>
      </c>
      <c r="R166" s="94">
        <f t="shared" si="25"/>
        <v>14111</v>
      </c>
      <c r="S166" s="131">
        <f t="shared" si="26"/>
        <v>0</v>
      </c>
    </row>
    <row r="167" spans="1:19">
      <c r="A167" s="91">
        <v>428</v>
      </c>
      <c r="B167" s="91">
        <v>428035244</v>
      </c>
      <c r="C167" s="92" t="s">
        <v>318</v>
      </c>
      <c r="D167" s="91">
        <v>35</v>
      </c>
      <c r="E167" s="92" t="s">
        <v>11</v>
      </c>
      <c r="F167" s="91">
        <v>244</v>
      </c>
      <c r="G167" s="92" t="s">
        <v>27</v>
      </c>
      <c r="H167" s="93">
        <v>14</v>
      </c>
      <c r="I167" s="93"/>
      <c r="J167" s="94">
        <f t="shared" si="18"/>
        <v>3814</v>
      </c>
      <c r="K167" s="94">
        <f t="shared" si="19"/>
        <v>4516</v>
      </c>
      <c r="L167" s="94">
        <f t="shared" si="20"/>
        <v>4522</v>
      </c>
      <c r="M167" s="94">
        <f t="shared" si="21"/>
        <v>4526</v>
      </c>
      <c r="N167" s="95"/>
      <c r="O167" s="94">
        <f t="shared" si="22"/>
        <v>11170</v>
      </c>
      <c r="P167" s="94">
        <f t="shared" si="23"/>
        <v>0</v>
      </c>
      <c r="Q167" s="94">
        <f t="shared" si="24"/>
        <v>893</v>
      </c>
      <c r="R167" s="94">
        <f t="shared" si="25"/>
        <v>16589</v>
      </c>
      <c r="S167" s="131">
        <f t="shared" si="26"/>
        <v>4</v>
      </c>
    </row>
    <row r="168" spans="1:19">
      <c r="A168" s="91">
        <v>428</v>
      </c>
      <c r="B168" s="91">
        <v>428035248</v>
      </c>
      <c r="C168" s="92" t="s">
        <v>318</v>
      </c>
      <c r="D168" s="91">
        <v>35</v>
      </c>
      <c r="E168" s="92" t="s">
        <v>11</v>
      </c>
      <c r="F168" s="91">
        <v>248</v>
      </c>
      <c r="G168" s="92" t="s">
        <v>18</v>
      </c>
      <c r="H168" s="93">
        <v>21</v>
      </c>
      <c r="I168" s="93"/>
      <c r="J168" s="94">
        <f t="shared" si="18"/>
        <v>1294</v>
      </c>
      <c r="K168" s="94">
        <f t="shared" si="19"/>
        <v>419</v>
      </c>
      <c r="L168" s="94">
        <f t="shared" si="20"/>
        <v>1170</v>
      </c>
      <c r="M168" s="94">
        <f t="shared" si="21"/>
        <v>1179</v>
      </c>
      <c r="N168" s="95"/>
      <c r="O168" s="94">
        <f t="shared" si="22"/>
        <v>11924</v>
      </c>
      <c r="P168" s="94">
        <f t="shared" si="23"/>
        <v>0</v>
      </c>
      <c r="Q168" s="94">
        <f t="shared" si="24"/>
        <v>893</v>
      </c>
      <c r="R168" s="94">
        <f t="shared" si="25"/>
        <v>13996</v>
      </c>
      <c r="S168" s="131">
        <f t="shared" si="26"/>
        <v>9</v>
      </c>
    </row>
    <row r="169" spans="1:19">
      <c r="A169" s="91">
        <v>428</v>
      </c>
      <c r="B169" s="91">
        <v>428035346</v>
      </c>
      <c r="C169" s="92" t="s">
        <v>318</v>
      </c>
      <c r="D169" s="91">
        <v>35</v>
      </c>
      <c r="E169" s="92" t="s">
        <v>11</v>
      </c>
      <c r="F169" s="91">
        <v>346</v>
      </c>
      <c r="G169" s="92" t="s">
        <v>21</v>
      </c>
      <c r="H169" s="93">
        <v>6</v>
      </c>
      <c r="I169" s="93"/>
      <c r="J169" s="94">
        <f t="shared" si="18"/>
        <v>1990</v>
      </c>
      <c r="K169" s="94">
        <f t="shared" si="19"/>
        <v>1141</v>
      </c>
      <c r="L169" s="94">
        <f t="shared" si="20"/>
        <v>1136</v>
      </c>
      <c r="M169" s="94">
        <f t="shared" si="21"/>
        <v>1136</v>
      </c>
      <c r="N169" s="95"/>
      <c r="O169" s="94">
        <f t="shared" si="22"/>
        <v>10215</v>
      </c>
      <c r="P169" s="94">
        <f t="shared" si="23"/>
        <v>0</v>
      </c>
      <c r="Q169" s="94">
        <f t="shared" si="24"/>
        <v>893</v>
      </c>
      <c r="R169" s="94">
        <f t="shared" si="25"/>
        <v>12244</v>
      </c>
      <c r="S169" s="131">
        <f t="shared" si="26"/>
        <v>0</v>
      </c>
    </row>
    <row r="170" spans="1:19">
      <c r="A170" s="91">
        <v>429</v>
      </c>
      <c r="B170" s="91">
        <v>429163030</v>
      </c>
      <c r="C170" s="92" t="s">
        <v>93</v>
      </c>
      <c r="D170" s="91">
        <v>163</v>
      </c>
      <c r="E170" s="92" t="s">
        <v>16</v>
      </c>
      <c r="F170" s="91">
        <v>30</v>
      </c>
      <c r="G170" s="92" t="s">
        <v>94</v>
      </c>
      <c r="H170" s="93">
        <v>7</v>
      </c>
      <c r="I170" s="93"/>
      <c r="J170" s="94">
        <f t="shared" si="18"/>
        <v>3030</v>
      </c>
      <c r="K170" s="94">
        <f t="shared" si="19"/>
        <v>3266</v>
      </c>
      <c r="L170" s="94">
        <f t="shared" si="20"/>
        <v>3255</v>
      </c>
      <c r="M170" s="94">
        <f t="shared" si="21"/>
        <v>3255</v>
      </c>
      <c r="N170" s="95"/>
      <c r="O170" s="94">
        <f t="shared" si="22"/>
        <v>13295</v>
      </c>
      <c r="P170" s="94">
        <f t="shared" si="23"/>
        <v>0</v>
      </c>
      <c r="Q170" s="94">
        <f t="shared" si="24"/>
        <v>893</v>
      </c>
      <c r="R170" s="94">
        <f t="shared" si="25"/>
        <v>17443</v>
      </c>
      <c r="S170" s="131">
        <f t="shared" si="26"/>
        <v>0</v>
      </c>
    </row>
    <row r="171" spans="1:19">
      <c r="A171" s="91">
        <v>429</v>
      </c>
      <c r="B171" s="91">
        <v>429163035</v>
      </c>
      <c r="C171" s="92" t="s">
        <v>93</v>
      </c>
      <c r="D171" s="91">
        <v>163</v>
      </c>
      <c r="E171" s="92" t="s">
        <v>16</v>
      </c>
      <c r="F171" s="91">
        <v>35</v>
      </c>
      <c r="G171" s="92" t="s">
        <v>11</v>
      </c>
      <c r="H171" s="93">
        <v>2</v>
      </c>
      <c r="I171" s="93"/>
      <c r="J171" s="94">
        <f t="shared" si="18"/>
        <v>4221</v>
      </c>
      <c r="K171" s="94">
        <f t="shared" si="19"/>
        <v>5033</v>
      </c>
      <c r="L171" s="94">
        <f t="shared" si="20"/>
        <v>5015</v>
      </c>
      <c r="M171" s="94">
        <f t="shared" si="21"/>
        <v>5022</v>
      </c>
      <c r="N171" s="95"/>
      <c r="O171" s="94">
        <f t="shared" si="22"/>
        <v>14284</v>
      </c>
      <c r="P171" s="94">
        <f t="shared" si="23"/>
        <v>0</v>
      </c>
      <c r="Q171" s="94">
        <f t="shared" si="24"/>
        <v>893</v>
      </c>
      <c r="R171" s="94">
        <f t="shared" si="25"/>
        <v>20199</v>
      </c>
      <c r="S171" s="131">
        <f t="shared" si="26"/>
        <v>7</v>
      </c>
    </row>
    <row r="172" spans="1:19">
      <c r="A172" s="91">
        <v>429</v>
      </c>
      <c r="B172" s="91">
        <v>429163057</v>
      </c>
      <c r="C172" s="92" t="s">
        <v>93</v>
      </c>
      <c r="D172" s="91">
        <v>163</v>
      </c>
      <c r="E172" s="92" t="s">
        <v>16</v>
      </c>
      <c r="F172" s="91">
        <v>57</v>
      </c>
      <c r="G172" s="92" t="s">
        <v>13</v>
      </c>
      <c r="H172" s="93">
        <v>1</v>
      </c>
      <c r="I172" s="93"/>
      <c r="J172" s="94">
        <f t="shared" si="18"/>
        <v>769</v>
      </c>
      <c r="K172" s="94">
        <f t="shared" si="19"/>
        <v>771</v>
      </c>
      <c r="L172" s="94">
        <f t="shared" si="20"/>
        <v>740</v>
      </c>
      <c r="M172" s="94">
        <f t="shared" si="21"/>
        <v>743</v>
      </c>
      <c r="N172" s="95"/>
      <c r="O172" s="94">
        <f t="shared" si="22"/>
        <v>14594</v>
      </c>
      <c r="P172" s="94">
        <f t="shared" si="23"/>
        <v>0</v>
      </c>
      <c r="Q172" s="94">
        <f t="shared" si="24"/>
        <v>893</v>
      </c>
      <c r="R172" s="94">
        <f t="shared" si="25"/>
        <v>16230</v>
      </c>
      <c r="S172" s="131">
        <f t="shared" si="26"/>
        <v>3</v>
      </c>
    </row>
    <row r="173" spans="1:19">
      <c r="A173" s="91">
        <v>429</v>
      </c>
      <c r="B173" s="91">
        <v>429163128</v>
      </c>
      <c r="C173" s="92" t="s">
        <v>93</v>
      </c>
      <c r="D173" s="91">
        <v>163</v>
      </c>
      <c r="E173" s="92" t="s">
        <v>16</v>
      </c>
      <c r="F173" s="91">
        <v>128</v>
      </c>
      <c r="G173" s="92" t="s">
        <v>122</v>
      </c>
      <c r="H173" s="93">
        <v>0.55000000000000004</v>
      </c>
      <c r="I173" s="93"/>
      <c r="J173" s="94" t="str">
        <f t="shared" si="18"/>
        <v/>
      </c>
      <c r="K173" s="94" t="str">
        <f t="shared" si="19"/>
        <v/>
      </c>
      <c r="L173" s="94" t="str">
        <f t="shared" si="20"/>
        <v/>
      </c>
      <c r="M173" s="94">
        <f t="shared" si="21"/>
        <v>561</v>
      </c>
      <c r="N173" s="95"/>
      <c r="O173" s="94">
        <f t="shared" si="22"/>
        <v>11023</v>
      </c>
      <c r="P173" s="94">
        <f t="shared" si="23"/>
        <v>0</v>
      </c>
      <c r="Q173" s="94">
        <f t="shared" si="24"/>
        <v>893</v>
      </c>
      <c r="R173" s="94">
        <f t="shared" si="25"/>
        <v>12477</v>
      </c>
      <c r="S173" s="131" t="str">
        <f t="shared" si="26"/>
        <v/>
      </c>
    </row>
    <row r="174" spans="1:19">
      <c r="A174" s="91">
        <v>429</v>
      </c>
      <c r="B174" s="91">
        <v>429163149</v>
      </c>
      <c r="C174" s="92" t="s">
        <v>93</v>
      </c>
      <c r="D174" s="91">
        <v>163</v>
      </c>
      <c r="E174" s="92" t="s">
        <v>16</v>
      </c>
      <c r="F174" s="91">
        <v>149</v>
      </c>
      <c r="G174" s="92" t="s">
        <v>77</v>
      </c>
      <c r="H174" s="93">
        <v>1</v>
      </c>
      <c r="I174" s="93"/>
      <c r="J174" s="94" t="str">
        <f t="shared" si="18"/>
        <v/>
      </c>
      <c r="K174" s="94">
        <f t="shared" si="19"/>
        <v>64</v>
      </c>
      <c r="L174" s="94">
        <f t="shared" si="20"/>
        <v>16</v>
      </c>
      <c r="M174" s="94">
        <f t="shared" si="21"/>
        <v>15</v>
      </c>
      <c r="N174" s="95"/>
      <c r="O174" s="94">
        <f t="shared" si="22"/>
        <v>12390</v>
      </c>
      <c r="P174" s="94">
        <f t="shared" si="23"/>
        <v>0</v>
      </c>
      <c r="Q174" s="94">
        <f t="shared" si="24"/>
        <v>893</v>
      </c>
      <c r="R174" s="94">
        <f t="shared" si="25"/>
        <v>13298</v>
      </c>
      <c r="S174" s="131">
        <f t="shared" si="26"/>
        <v>-1</v>
      </c>
    </row>
    <row r="175" spans="1:19">
      <c r="A175" s="91">
        <v>429</v>
      </c>
      <c r="B175" s="91">
        <v>429163163</v>
      </c>
      <c r="C175" s="92" t="s">
        <v>93</v>
      </c>
      <c r="D175" s="91">
        <v>163</v>
      </c>
      <c r="E175" s="92" t="s">
        <v>16</v>
      </c>
      <c r="F175" s="91">
        <v>163</v>
      </c>
      <c r="G175" s="92" t="s">
        <v>16</v>
      </c>
      <c r="H175" s="93">
        <v>1271.0799999999997</v>
      </c>
      <c r="I175" s="93"/>
      <c r="J175" s="94">
        <f t="shared" si="18"/>
        <v>227</v>
      </c>
      <c r="K175" s="94">
        <f t="shared" si="19"/>
        <v>623</v>
      </c>
      <c r="L175" s="94">
        <f t="shared" si="20"/>
        <v>227</v>
      </c>
      <c r="M175" s="94">
        <f t="shared" si="21"/>
        <v>491</v>
      </c>
      <c r="N175" s="95"/>
      <c r="O175" s="94">
        <f t="shared" si="22"/>
        <v>11625</v>
      </c>
      <c r="P175" s="94">
        <f t="shared" si="23"/>
        <v>2179.0031652430303</v>
      </c>
      <c r="Q175" s="94">
        <f t="shared" si="24"/>
        <v>893</v>
      </c>
      <c r="R175" s="94">
        <f t="shared" si="25"/>
        <v>15188.00316524303</v>
      </c>
      <c r="S175" s="131">
        <f t="shared" si="26"/>
        <v>2443.0031652430298</v>
      </c>
    </row>
    <row r="176" spans="1:19">
      <c r="A176" s="91">
        <v>429</v>
      </c>
      <c r="B176" s="91">
        <v>429163164</v>
      </c>
      <c r="C176" s="92" t="s">
        <v>93</v>
      </c>
      <c r="D176" s="91">
        <v>163</v>
      </c>
      <c r="E176" s="92" t="s">
        <v>16</v>
      </c>
      <c r="F176" s="91">
        <v>164</v>
      </c>
      <c r="G176" s="92" t="s">
        <v>95</v>
      </c>
      <c r="H176" s="93">
        <v>2</v>
      </c>
      <c r="I176" s="93"/>
      <c r="J176" s="94">
        <f t="shared" si="18"/>
        <v>5945</v>
      </c>
      <c r="K176" s="94">
        <f t="shared" si="19"/>
        <v>5790</v>
      </c>
      <c r="L176" s="94">
        <f t="shared" si="20"/>
        <v>5807</v>
      </c>
      <c r="M176" s="94">
        <f t="shared" si="21"/>
        <v>5808</v>
      </c>
      <c r="N176" s="95"/>
      <c r="O176" s="94">
        <f t="shared" si="22"/>
        <v>12194</v>
      </c>
      <c r="P176" s="94">
        <f t="shared" si="23"/>
        <v>0</v>
      </c>
      <c r="Q176" s="94">
        <f t="shared" si="24"/>
        <v>893</v>
      </c>
      <c r="R176" s="94">
        <f t="shared" si="25"/>
        <v>18895</v>
      </c>
      <c r="S176" s="131">
        <f t="shared" si="26"/>
        <v>1</v>
      </c>
    </row>
    <row r="177" spans="1:19">
      <c r="A177" s="91">
        <v>429</v>
      </c>
      <c r="B177" s="91">
        <v>429163168</v>
      </c>
      <c r="C177" s="92" t="s">
        <v>93</v>
      </c>
      <c r="D177" s="91">
        <v>163</v>
      </c>
      <c r="E177" s="92" t="s">
        <v>16</v>
      </c>
      <c r="F177" s="91">
        <v>168</v>
      </c>
      <c r="G177" s="92" t="s">
        <v>96</v>
      </c>
      <c r="H177" s="93">
        <v>2</v>
      </c>
      <c r="I177" s="93"/>
      <c r="J177" s="94">
        <f t="shared" si="18"/>
        <v>4204</v>
      </c>
      <c r="K177" s="94">
        <f t="shared" si="19"/>
        <v>4528</v>
      </c>
      <c r="L177" s="94">
        <f t="shared" si="20"/>
        <v>4473</v>
      </c>
      <c r="M177" s="94">
        <f t="shared" si="21"/>
        <v>4620</v>
      </c>
      <c r="N177" s="95"/>
      <c r="O177" s="94">
        <f t="shared" si="22"/>
        <v>8944</v>
      </c>
      <c r="P177" s="94">
        <f t="shared" si="23"/>
        <v>0</v>
      </c>
      <c r="Q177" s="94">
        <f t="shared" si="24"/>
        <v>893</v>
      </c>
      <c r="R177" s="94">
        <f t="shared" si="25"/>
        <v>14457</v>
      </c>
      <c r="S177" s="131">
        <f t="shared" si="26"/>
        <v>147</v>
      </c>
    </row>
    <row r="178" spans="1:19">
      <c r="A178" s="91">
        <v>429</v>
      </c>
      <c r="B178" s="91">
        <v>429163176</v>
      </c>
      <c r="C178" s="92" t="s">
        <v>93</v>
      </c>
      <c r="D178" s="91">
        <v>163</v>
      </c>
      <c r="E178" s="92" t="s">
        <v>16</v>
      </c>
      <c r="F178" s="91">
        <v>176</v>
      </c>
      <c r="G178" s="92" t="s">
        <v>78</v>
      </c>
      <c r="H178" s="93">
        <v>2</v>
      </c>
      <c r="I178" s="93"/>
      <c r="J178" s="94">
        <f t="shared" si="18"/>
        <v>3190</v>
      </c>
      <c r="K178" s="94">
        <f t="shared" si="19"/>
        <v>3227</v>
      </c>
      <c r="L178" s="94">
        <f t="shared" si="20"/>
        <v>3235</v>
      </c>
      <c r="M178" s="94">
        <f t="shared" si="21"/>
        <v>3235</v>
      </c>
      <c r="N178" s="95"/>
      <c r="O178" s="94">
        <f t="shared" si="22"/>
        <v>9794</v>
      </c>
      <c r="P178" s="94">
        <f t="shared" si="23"/>
        <v>0</v>
      </c>
      <c r="Q178" s="94">
        <f t="shared" si="24"/>
        <v>893</v>
      </c>
      <c r="R178" s="94">
        <f t="shared" si="25"/>
        <v>13922</v>
      </c>
      <c r="S178" s="131">
        <f t="shared" si="26"/>
        <v>0</v>
      </c>
    </row>
    <row r="179" spans="1:19">
      <c r="A179" s="91">
        <v>429</v>
      </c>
      <c r="B179" s="91">
        <v>429163229</v>
      </c>
      <c r="C179" s="92" t="s">
        <v>93</v>
      </c>
      <c r="D179" s="91">
        <v>163</v>
      </c>
      <c r="E179" s="92" t="s">
        <v>16</v>
      </c>
      <c r="F179" s="91">
        <v>229</v>
      </c>
      <c r="G179" s="92" t="s">
        <v>97</v>
      </c>
      <c r="H179" s="93">
        <v>11.07</v>
      </c>
      <c r="I179" s="93"/>
      <c r="J179" s="94">
        <f t="shared" si="18"/>
        <v>1256</v>
      </c>
      <c r="K179" s="94">
        <f t="shared" si="19"/>
        <v>1256</v>
      </c>
      <c r="L179" s="94">
        <f t="shared" si="20"/>
        <v>1256</v>
      </c>
      <c r="M179" s="94">
        <f t="shared" si="21"/>
        <v>2288</v>
      </c>
      <c r="N179" s="95"/>
      <c r="O179" s="94">
        <f t="shared" si="22"/>
        <v>13268</v>
      </c>
      <c r="P179" s="94">
        <f t="shared" si="23"/>
        <v>0</v>
      </c>
      <c r="Q179" s="94">
        <f t="shared" si="24"/>
        <v>893</v>
      </c>
      <c r="R179" s="94">
        <f t="shared" si="25"/>
        <v>16449</v>
      </c>
      <c r="S179" s="131">
        <f t="shared" si="26"/>
        <v>1032</v>
      </c>
    </row>
    <row r="180" spans="1:19">
      <c r="A180" s="91">
        <v>429</v>
      </c>
      <c r="B180" s="91">
        <v>429163248</v>
      </c>
      <c r="C180" s="92" t="s">
        <v>93</v>
      </c>
      <c r="D180" s="91">
        <v>163</v>
      </c>
      <c r="E180" s="92" t="s">
        <v>16</v>
      </c>
      <c r="F180" s="91">
        <v>248</v>
      </c>
      <c r="G180" s="92" t="s">
        <v>18</v>
      </c>
      <c r="H180" s="93">
        <v>4.4000000000000004</v>
      </c>
      <c r="I180" s="93"/>
      <c r="J180" s="94">
        <f t="shared" si="18"/>
        <v>1130</v>
      </c>
      <c r="K180" s="94">
        <f t="shared" si="19"/>
        <v>366</v>
      </c>
      <c r="L180" s="94">
        <f t="shared" si="20"/>
        <v>1022</v>
      </c>
      <c r="M180" s="94">
        <f t="shared" si="21"/>
        <v>1029</v>
      </c>
      <c r="N180" s="95"/>
      <c r="O180" s="94">
        <f t="shared" si="22"/>
        <v>10413</v>
      </c>
      <c r="P180" s="94">
        <f t="shared" si="23"/>
        <v>0</v>
      </c>
      <c r="Q180" s="94">
        <f t="shared" si="24"/>
        <v>893</v>
      </c>
      <c r="R180" s="94">
        <f t="shared" si="25"/>
        <v>12335</v>
      </c>
      <c r="S180" s="131">
        <f t="shared" si="26"/>
        <v>7</v>
      </c>
    </row>
    <row r="181" spans="1:19">
      <c r="A181" s="91">
        <v>429</v>
      </c>
      <c r="B181" s="91">
        <v>429163258</v>
      </c>
      <c r="C181" s="92" t="s">
        <v>93</v>
      </c>
      <c r="D181" s="91">
        <v>163</v>
      </c>
      <c r="E181" s="92" t="s">
        <v>16</v>
      </c>
      <c r="F181" s="91">
        <v>258</v>
      </c>
      <c r="G181" s="92" t="s">
        <v>98</v>
      </c>
      <c r="H181" s="93">
        <v>11.59</v>
      </c>
      <c r="I181" s="93"/>
      <c r="J181" s="94">
        <f t="shared" si="18"/>
        <v>5004</v>
      </c>
      <c r="K181" s="94">
        <f t="shared" si="19"/>
        <v>4099</v>
      </c>
      <c r="L181" s="94">
        <f t="shared" si="20"/>
        <v>4078</v>
      </c>
      <c r="M181" s="94">
        <f t="shared" si="21"/>
        <v>4082</v>
      </c>
      <c r="N181" s="95"/>
      <c r="O181" s="94">
        <f t="shared" si="22"/>
        <v>12787</v>
      </c>
      <c r="P181" s="94">
        <f t="shared" si="23"/>
        <v>0</v>
      </c>
      <c r="Q181" s="94">
        <f t="shared" si="24"/>
        <v>893</v>
      </c>
      <c r="R181" s="94">
        <f t="shared" si="25"/>
        <v>17762</v>
      </c>
      <c r="S181" s="131">
        <f t="shared" si="26"/>
        <v>4</v>
      </c>
    </row>
    <row r="182" spans="1:19">
      <c r="A182" s="91">
        <v>429</v>
      </c>
      <c r="B182" s="91">
        <v>429163262</v>
      </c>
      <c r="C182" s="92" t="s">
        <v>93</v>
      </c>
      <c r="D182" s="91">
        <v>163</v>
      </c>
      <c r="E182" s="92" t="s">
        <v>16</v>
      </c>
      <c r="F182" s="91">
        <v>262</v>
      </c>
      <c r="G182" s="92" t="s">
        <v>19</v>
      </c>
      <c r="H182" s="93">
        <v>6.89</v>
      </c>
      <c r="I182" s="93"/>
      <c r="J182" s="94">
        <f t="shared" si="18"/>
        <v>4375</v>
      </c>
      <c r="K182" s="94">
        <f t="shared" si="19"/>
        <v>5450</v>
      </c>
      <c r="L182" s="94">
        <f t="shared" si="20"/>
        <v>5416</v>
      </c>
      <c r="M182" s="94">
        <f t="shared" si="21"/>
        <v>5415</v>
      </c>
      <c r="N182" s="95"/>
      <c r="O182" s="94">
        <f t="shared" si="22"/>
        <v>11746</v>
      </c>
      <c r="P182" s="94">
        <f t="shared" si="23"/>
        <v>0</v>
      </c>
      <c r="Q182" s="94">
        <f t="shared" si="24"/>
        <v>893</v>
      </c>
      <c r="R182" s="94">
        <f t="shared" si="25"/>
        <v>18054</v>
      </c>
      <c r="S182" s="131">
        <f t="shared" si="26"/>
        <v>-1</v>
      </c>
    </row>
    <row r="183" spans="1:19">
      <c r="A183" s="91">
        <v>429</v>
      </c>
      <c r="B183" s="91">
        <v>429163291</v>
      </c>
      <c r="C183" s="92" t="s">
        <v>93</v>
      </c>
      <c r="D183" s="91">
        <v>163</v>
      </c>
      <c r="E183" s="92" t="s">
        <v>16</v>
      </c>
      <c r="F183" s="91">
        <v>291</v>
      </c>
      <c r="G183" s="92" t="s">
        <v>99</v>
      </c>
      <c r="H183" s="93">
        <v>7.99</v>
      </c>
      <c r="I183" s="93"/>
      <c r="J183" s="94">
        <f t="shared" si="18"/>
        <v>7155</v>
      </c>
      <c r="K183" s="94">
        <f t="shared" si="19"/>
        <v>7741</v>
      </c>
      <c r="L183" s="94">
        <f t="shared" si="20"/>
        <v>7798</v>
      </c>
      <c r="M183" s="94">
        <f t="shared" si="21"/>
        <v>7799</v>
      </c>
      <c r="N183" s="95"/>
      <c r="O183" s="94">
        <f t="shared" si="22"/>
        <v>12771</v>
      </c>
      <c r="P183" s="94">
        <f t="shared" si="23"/>
        <v>0</v>
      </c>
      <c r="Q183" s="94">
        <f t="shared" si="24"/>
        <v>893</v>
      </c>
      <c r="R183" s="94">
        <f t="shared" si="25"/>
        <v>21463</v>
      </c>
      <c r="S183" s="131">
        <f t="shared" si="26"/>
        <v>1</v>
      </c>
    </row>
    <row r="184" spans="1:19">
      <c r="A184" s="91">
        <v>430</v>
      </c>
      <c r="B184" s="91">
        <v>430170009</v>
      </c>
      <c r="C184" s="92" t="s">
        <v>101</v>
      </c>
      <c r="D184" s="91">
        <v>170</v>
      </c>
      <c r="E184" s="92" t="s">
        <v>65</v>
      </c>
      <c r="F184" s="91">
        <v>9</v>
      </c>
      <c r="G184" s="92" t="s">
        <v>85</v>
      </c>
      <c r="H184" s="93">
        <v>1</v>
      </c>
      <c r="I184" s="93"/>
      <c r="J184" s="94">
        <f t="shared" si="18"/>
        <v>4261</v>
      </c>
      <c r="K184" s="94">
        <f t="shared" si="19"/>
        <v>4261</v>
      </c>
      <c r="L184" s="94">
        <f t="shared" si="20"/>
        <v>4785</v>
      </c>
      <c r="M184" s="94">
        <f t="shared" si="21"/>
        <v>4785</v>
      </c>
      <c r="N184" s="95"/>
      <c r="O184" s="94">
        <f t="shared" si="22"/>
        <v>8448</v>
      </c>
      <c r="P184" s="94">
        <f t="shared" si="23"/>
        <v>0</v>
      </c>
      <c r="Q184" s="94">
        <f t="shared" si="24"/>
        <v>893</v>
      </c>
      <c r="R184" s="94">
        <f t="shared" si="25"/>
        <v>14126</v>
      </c>
      <c r="S184" s="131">
        <f t="shared" si="26"/>
        <v>0</v>
      </c>
    </row>
    <row r="185" spans="1:19">
      <c r="A185" s="91">
        <v>430</v>
      </c>
      <c r="B185" s="91">
        <v>430170014</v>
      </c>
      <c r="C185" s="92" t="s">
        <v>101</v>
      </c>
      <c r="D185" s="91">
        <v>170</v>
      </c>
      <c r="E185" s="92" t="s">
        <v>65</v>
      </c>
      <c r="F185" s="91">
        <v>14</v>
      </c>
      <c r="G185" s="92" t="s">
        <v>62</v>
      </c>
      <c r="H185" s="93">
        <v>13.5</v>
      </c>
      <c r="I185" s="93"/>
      <c r="J185" s="94">
        <f t="shared" si="18"/>
        <v>2870</v>
      </c>
      <c r="K185" s="94">
        <f t="shared" si="19"/>
        <v>3271</v>
      </c>
      <c r="L185" s="94">
        <f t="shared" si="20"/>
        <v>3397</v>
      </c>
      <c r="M185" s="94">
        <f t="shared" si="21"/>
        <v>3398</v>
      </c>
      <c r="N185" s="95"/>
      <c r="O185" s="94">
        <f t="shared" si="22"/>
        <v>10191</v>
      </c>
      <c r="P185" s="94">
        <f t="shared" si="23"/>
        <v>0</v>
      </c>
      <c r="Q185" s="94">
        <f t="shared" si="24"/>
        <v>893</v>
      </c>
      <c r="R185" s="94">
        <f t="shared" si="25"/>
        <v>14482</v>
      </c>
      <c r="S185" s="131">
        <f t="shared" si="26"/>
        <v>1</v>
      </c>
    </row>
    <row r="186" spans="1:19">
      <c r="A186" s="91">
        <v>430</v>
      </c>
      <c r="B186" s="91">
        <v>430170025</v>
      </c>
      <c r="C186" s="92" t="s">
        <v>101</v>
      </c>
      <c r="D186" s="91">
        <v>170</v>
      </c>
      <c r="E186" s="92" t="s">
        <v>65</v>
      </c>
      <c r="F186" s="91">
        <v>25</v>
      </c>
      <c r="G186" s="92" t="s">
        <v>178</v>
      </c>
      <c r="H186" s="93">
        <v>0.98</v>
      </c>
      <c r="I186" s="93"/>
      <c r="J186" s="94" t="str">
        <f t="shared" si="18"/>
        <v/>
      </c>
      <c r="K186" s="94">
        <f t="shared" si="19"/>
        <v>3413</v>
      </c>
      <c r="L186" s="94">
        <f t="shared" si="20"/>
        <v>3406</v>
      </c>
      <c r="M186" s="94">
        <f t="shared" si="21"/>
        <v>3407</v>
      </c>
      <c r="N186" s="95"/>
      <c r="O186" s="94">
        <f t="shared" si="22"/>
        <v>9839</v>
      </c>
      <c r="P186" s="94">
        <f t="shared" si="23"/>
        <v>0</v>
      </c>
      <c r="Q186" s="94">
        <f t="shared" si="24"/>
        <v>893</v>
      </c>
      <c r="R186" s="94">
        <f t="shared" si="25"/>
        <v>14139</v>
      </c>
      <c r="S186" s="131">
        <f t="shared" si="26"/>
        <v>1</v>
      </c>
    </row>
    <row r="187" spans="1:19">
      <c r="A187" s="91">
        <v>430</v>
      </c>
      <c r="B187" s="91">
        <v>430170031</v>
      </c>
      <c r="C187" s="92" t="s">
        <v>101</v>
      </c>
      <c r="D187" s="91">
        <v>170</v>
      </c>
      <c r="E187" s="92" t="s">
        <v>65</v>
      </c>
      <c r="F187" s="91">
        <v>31</v>
      </c>
      <c r="G187" s="92" t="s">
        <v>76</v>
      </c>
      <c r="H187" s="93">
        <v>1</v>
      </c>
      <c r="I187" s="93"/>
      <c r="J187" s="94">
        <f t="shared" si="18"/>
        <v>4197</v>
      </c>
      <c r="K187" s="94">
        <f t="shared" si="19"/>
        <v>4731</v>
      </c>
      <c r="L187" s="94">
        <f t="shared" si="20"/>
        <v>4744</v>
      </c>
      <c r="M187" s="94">
        <f t="shared" si="21"/>
        <v>4744</v>
      </c>
      <c r="N187" s="95"/>
      <c r="O187" s="94">
        <f t="shared" si="22"/>
        <v>10226</v>
      </c>
      <c r="P187" s="94">
        <f t="shared" si="23"/>
        <v>0</v>
      </c>
      <c r="Q187" s="94">
        <f t="shared" si="24"/>
        <v>893</v>
      </c>
      <c r="R187" s="94">
        <f t="shared" si="25"/>
        <v>15863</v>
      </c>
      <c r="S187" s="131">
        <f t="shared" si="26"/>
        <v>0</v>
      </c>
    </row>
    <row r="188" spans="1:19">
      <c r="A188" s="91">
        <v>430</v>
      </c>
      <c r="B188" s="91">
        <v>430170064</v>
      </c>
      <c r="C188" s="92" t="s">
        <v>101</v>
      </c>
      <c r="D188" s="91">
        <v>170</v>
      </c>
      <c r="E188" s="92" t="s">
        <v>65</v>
      </c>
      <c r="F188" s="91">
        <v>64</v>
      </c>
      <c r="G188" s="92" t="s">
        <v>102</v>
      </c>
      <c r="H188" s="93">
        <v>57.14</v>
      </c>
      <c r="I188" s="93"/>
      <c r="J188" s="94">
        <f t="shared" si="18"/>
        <v>1232</v>
      </c>
      <c r="K188" s="94">
        <f t="shared" si="19"/>
        <v>1557</v>
      </c>
      <c r="L188" s="94">
        <f t="shared" si="20"/>
        <v>1519</v>
      </c>
      <c r="M188" s="94">
        <f t="shared" si="21"/>
        <v>1519</v>
      </c>
      <c r="N188" s="95"/>
      <c r="O188" s="94">
        <f t="shared" si="22"/>
        <v>9519</v>
      </c>
      <c r="P188" s="94">
        <f t="shared" si="23"/>
        <v>0</v>
      </c>
      <c r="Q188" s="94">
        <f t="shared" si="24"/>
        <v>893</v>
      </c>
      <c r="R188" s="94">
        <f t="shared" si="25"/>
        <v>11931</v>
      </c>
      <c r="S188" s="131">
        <f t="shared" si="26"/>
        <v>0</v>
      </c>
    </row>
    <row r="189" spans="1:19">
      <c r="A189" s="91">
        <v>430</v>
      </c>
      <c r="B189" s="91">
        <v>430170100</v>
      </c>
      <c r="C189" s="92" t="s">
        <v>101</v>
      </c>
      <c r="D189" s="91">
        <v>170</v>
      </c>
      <c r="E189" s="92" t="s">
        <v>65</v>
      </c>
      <c r="F189" s="91">
        <v>100</v>
      </c>
      <c r="G189" s="92" t="s">
        <v>58</v>
      </c>
      <c r="H189" s="93">
        <v>24</v>
      </c>
      <c r="I189" s="93"/>
      <c r="J189" s="94">
        <f t="shared" si="18"/>
        <v>4886</v>
      </c>
      <c r="K189" s="94">
        <f t="shared" si="19"/>
        <v>5089</v>
      </c>
      <c r="L189" s="94">
        <f t="shared" si="20"/>
        <v>5079</v>
      </c>
      <c r="M189" s="94">
        <f t="shared" si="21"/>
        <v>5079</v>
      </c>
      <c r="N189" s="95"/>
      <c r="O189" s="94">
        <f t="shared" si="22"/>
        <v>9884</v>
      </c>
      <c r="P189" s="94">
        <f t="shared" si="23"/>
        <v>0</v>
      </c>
      <c r="Q189" s="94">
        <f t="shared" si="24"/>
        <v>893</v>
      </c>
      <c r="R189" s="94">
        <f t="shared" si="25"/>
        <v>15856</v>
      </c>
      <c r="S189" s="131">
        <f t="shared" si="26"/>
        <v>0</v>
      </c>
    </row>
    <row r="190" spans="1:19">
      <c r="A190" s="91">
        <v>430</v>
      </c>
      <c r="B190" s="91">
        <v>430170101</v>
      </c>
      <c r="C190" s="92" t="s">
        <v>101</v>
      </c>
      <c r="D190" s="91">
        <v>170</v>
      </c>
      <c r="E190" s="92" t="s">
        <v>65</v>
      </c>
      <c r="F190" s="91">
        <v>101</v>
      </c>
      <c r="G190" s="92" t="s">
        <v>103</v>
      </c>
      <c r="H190" s="93">
        <v>0.5</v>
      </c>
      <c r="I190" s="93"/>
      <c r="J190" s="94">
        <f t="shared" si="18"/>
        <v>1651</v>
      </c>
      <c r="K190" s="94">
        <f t="shared" si="19"/>
        <v>1947</v>
      </c>
      <c r="L190" s="94">
        <f t="shared" si="20"/>
        <v>1929</v>
      </c>
      <c r="M190" s="94">
        <f t="shared" si="21"/>
        <v>1934</v>
      </c>
      <c r="N190" s="95"/>
      <c r="O190" s="94">
        <f t="shared" si="22"/>
        <v>8448</v>
      </c>
      <c r="P190" s="94">
        <f t="shared" si="23"/>
        <v>0</v>
      </c>
      <c r="Q190" s="94">
        <f t="shared" si="24"/>
        <v>893</v>
      </c>
      <c r="R190" s="94">
        <f t="shared" si="25"/>
        <v>11275</v>
      </c>
      <c r="S190" s="131">
        <f t="shared" si="26"/>
        <v>5</v>
      </c>
    </row>
    <row r="191" spans="1:19">
      <c r="A191" s="91">
        <v>430</v>
      </c>
      <c r="B191" s="91">
        <v>430170110</v>
      </c>
      <c r="C191" s="92" t="s">
        <v>101</v>
      </c>
      <c r="D191" s="91">
        <v>170</v>
      </c>
      <c r="E191" s="92" t="s">
        <v>65</v>
      </c>
      <c r="F191" s="91">
        <v>110</v>
      </c>
      <c r="G191" s="92" t="s">
        <v>104</v>
      </c>
      <c r="H191" s="93">
        <v>23.96</v>
      </c>
      <c r="I191" s="93"/>
      <c r="J191" s="94">
        <f t="shared" si="18"/>
        <v>1468</v>
      </c>
      <c r="K191" s="94">
        <f t="shared" si="19"/>
        <v>1468</v>
      </c>
      <c r="L191" s="94">
        <f t="shared" si="20"/>
        <v>1840</v>
      </c>
      <c r="M191" s="94">
        <f t="shared" si="21"/>
        <v>1843</v>
      </c>
      <c r="N191" s="95"/>
      <c r="O191" s="94">
        <f t="shared" si="22"/>
        <v>9929</v>
      </c>
      <c r="P191" s="94">
        <f t="shared" si="23"/>
        <v>0</v>
      </c>
      <c r="Q191" s="94">
        <f t="shared" si="24"/>
        <v>893</v>
      </c>
      <c r="R191" s="94">
        <f t="shared" si="25"/>
        <v>12665</v>
      </c>
      <c r="S191" s="131">
        <f t="shared" si="26"/>
        <v>3</v>
      </c>
    </row>
    <row r="192" spans="1:19">
      <c r="A192" s="91">
        <v>430</v>
      </c>
      <c r="B192" s="91">
        <v>430170136</v>
      </c>
      <c r="C192" s="92" t="s">
        <v>101</v>
      </c>
      <c r="D192" s="91">
        <v>170</v>
      </c>
      <c r="E192" s="92" t="s">
        <v>65</v>
      </c>
      <c r="F192" s="91">
        <v>136</v>
      </c>
      <c r="G192" s="92" t="s">
        <v>63</v>
      </c>
      <c r="H192" s="93">
        <v>1</v>
      </c>
      <c r="I192" s="93"/>
      <c r="J192" s="94">
        <f t="shared" si="18"/>
        <v>3160</v>
      </c>
      <c r="K192" s="94">
        <f t="shared" si="19"/>
        <v>3355</v>
      </c>
      <c r="L192" s="94">
        <f t="shared" si="20"/>
        <v>3355</v>
      </c>
      <c r="M192" s="94">
        <f t="shared" si="21"/>
        <v>3355</v>
      </c>
      <c r="N192" s="95"/>
      <c r="O192" s="94">
        <f t="shared" si="22"/>
        <v>10226</v>
      </c>
      <c r="P192" s="94">
        <f t="shared" si="23"/>
        <v>0</v>
      </c>
      <c r="Q192" s="94">
        <f t="shared" si="24"/>
        <v>893</v>
      </c>
      <c r="R192" s="94">
        <f t="shared" si="25"/>
        <v>14474</v>
      </c>
      <c r="S192" s="131">
        <f t="shared" si="26"/>
        <v>0</v>
      </c>
    </row>
    <row r="193" spans="1:19">
      <c r="A193" s="91">
        <v>430</v>
      </c>
      <c r="B193" s="91">
        <v>430170139</v>
      </c>
      <c r="C193" s="92" t="s">
        <v>101</v>
      </c>
      <c r="D193" s="91">
        <v>170</v>
      </c>
      <c r="E193" s="92" t="s">
        <v>65</v>
      </c>
      <c r="F193" s="91">
        <v>139</v>
      </c>
      <c r="G193" s="92" t="s">
        <v>64</v>
      </c>
      <c r="H193" s="93">
        <v>8.02</v>
      </c>
      <c r="I193" s="93"/>
      <c r="J193" s="94">
        <f t="shared" si="18"/>
        <v>3414</v>
      </c>
      <c r="K193" s="94">
        <f t="shared" si="19"/>
        <v>3970</v>
      </c>
      <c r="L193" s="94">
        <f t="shared" si="20"/>
        <v>3978</v>
      </c>
      <c r="M193" s="94">
        <f t="shared" si="21"/>
        <v>3978</v>
      </c>
      <c r="N193" s="95"/>
      <c r="O193" s="94">
        <f t="shared" si="22"/>
        <v>9972</v>
      </c>
      <c r="P193" s="94">
        <f t="shared" si="23"/>
        <v>0</v>
      </c>
      <c r="Q193" s="94">
        <f t="shared" si="24"/>
        <v>893</v>
      </c>
      <c r="R193" s="94">
        <f t="shared" si="25"/>
        <v>14843</v>
      </c>
      <c r="S193" s="131">
        <f t="shared" si="26"/>
        <v>0</v>
      </c>
    </row>
    <row r="194" spans="1:19">
      <c r="A194" s="91">
        <v>430</v>
      </c>
      <c r="B194" s="91">
        <v>430170141</v>
      </c>
      <c r="C194" s="92" t="s">
        <v>101</v>
      </c>
      <c r="D194" s="91">
        <v>170</v>
      </c>
      <c r="E194" s="92" t="s">
        <v>65</v>
      </c>
      <c r="F194" s="91">
        <v>141</v>
      </c>
      <c r="G194" s="92" t="s">
        <v>106</v>
      </c>
      <c r="H194" s="93">
        <v>119.32999999999998</v>
      </c>
      <c r="I194" s="93"/>
      <c r="J194" s="94">
        <f t="shared" si="18"/>
        <v>5515</v>
      </c>
      <c r="K194" s="94">
        <f t="shared" si="19"/>
        <v>4525</v>
      </c>
      <c r="L194" s="94">
        <f t="shared" si="20"/>
        <v>4510</v>
      </c>
      <c r="M194" s="94">
        <f t="shared" si="21"/>
        <v>4511</v>
      </c>
      <c r="N194" s="95"/>
      <c r="O194" s="94">
        <f t="shared" si="22"/>
        <v>9629</v>
      </c>
      <c r="P194" s="94">
        <f t="shared" si="23"/>
        <v>0</v>
      </c>
      <c r="Q194" s="94">
        <f t="shared" si="24"/>
        <v>893</v>
      </c>
      <c r="R194" s="94">
        <f t="shared" si="25"/>
        <v>15033</v>
      </c>
      <c r="S194" s="131">
        <f t="shared" si="26"/>
        <v>1</v>
      </c>
    </row>
    <row r="195" spans="1:19">
      <c r="A195" s="91">
        <v>430</v>
      </c>
      <c r="B195" s="91">
        <v>430170153</v>
      </c>
      <c r="C195" s="92" t="s">
        <v>101</v>
      </c>
      <c r="D195" s="91">
        <v>170</v>
      </c>
      <c r="E195" s="92" t="s">
        <v>65</v>
      </c>
      <c r="F195" s="91">
        <v>153</v>
      </c>
      <c r="G195" s="92" t="s">
        <v>107</v>
      </c>
      <c r="H195" s="93">
        <v>2</v>
      </c>
      <c r="I195" s="93"/>
      <c r="J195" s="94">
        <f t="shared" si="18"/>
        <v>289</v>
      </c>
      <c r="K195" s="94">
        <f t="shared" si="19"/>
        <v>289</v>
      </c>
      <c r="L195" s="94">
        <f t="shared" si="20"/>
        <v>584</v>
      </c>
      <c r="M195" s="94">
        <f t="shared" si="21"/>
        <v>586</v>
      </c>
      <c r="N195" s="95"/>
      <c r="O195" s="94">
        <f t="shared" si="22"/>
        <v>11066</v>
      </c>
      <c r="P195" s="94">
        <f t="shared" si="23"/>
        <v>0</v>
      </c>
      <c r="Q195" s="94">
        <f t="shared" si="24"/>
        <v>893</v>
      </c>
      <c r="R195" s="94">
        <f t="shared" si="25"/>
        <v>12545</v>
      </c>
      <c r="S195" s="131">
        <f t="shared" si="26"/>
        <v>2</v>
      </c>
    </row>
    <row r="196" spans="1:19">
      <c r="A196" s="91">
        <v>430</v>
      </c>
      <c r="B196" s="91">
        <v>430170158</v>
      </c>
      <c r="C196" s="92" t="s">
        <v>101</v>
      </c>
      <c r="D196" s="91">
        <v>170</v>
      </c>
      <c r="E196" s="92" t="s">
        <v>65</v>
      </c>
      <c r="F196" s="91">
        <v>158</v>
      </c>
      <c r="G196" s="92" t="s">
        <v>108</v>
      </c>
      <c r="H196" s="93">
        <v>2</v>
      </c>
      <c r="I196" s="93"/>
      <c r="J196" s="94">
        <f t="shared" si="18"/>
        <v>4009</v>
      </c>
      <c r="K196" s="94">
        <f t="shared" si="19"/>
        <v>4588</v>
      </c>
      <c r="L196" s="94">
        <f t="shared" si="20"/>
        <v>4600</v>
      </c>
      <c r="M196" s="94">
        <f t="shared" si="21"/>
        <v>4600</v>
      </c>
      <c r="N196" s="95"/>
      <c r="O196" s="94">
        <f t="shared" si="22"/>
        <v>9337</v>
      </c>
      <c r="P196" s="94">
        <f t="shared" si="23"/>
        <v>0</v>
      </c>
      <c r="Q196" s="94">
        <f t="shared" si="24"/>
        <v>893</v>
      </c>
      <c r="R196" s="94">
        <f t="shared" si="25"/>
        <v>14830</v>
      </c>
      <c r="S196" s="131">
        <f t="shared" si="26"/>
        <v>0</v>
      </c>
    </row>
    <row r="197" spans="1:19">
      <c r="A197" s="91">
        <v>430</v>
      </c>
      <c r="B197" s="91">
        <v>430170170</v>
      </c>
      <c r="C197" s="92" t="s">
        <v>101</v>
      </c>
      <c r="D197" s="91">
        <v>170</v>
      </c>
      <c r="E197" s="92" t="s">
        <v>65</v>
      </c>
      <c r="F197" s="91">
        <v>170</v>
      </c>
      <c r="G197" s="92" t="s">
        <v>65</v>
      </c>
      <c r="H197" s="93">
        <v>556.90000000000009</v>
      </c>
      <c r="I197" s="93"/>
      <c r="J197" s="94">
        <f t="shared" si="18"/>
        <v>3561</v>
      </c>
      <c r="K197" s="94">
        <f t="shared" si="19"/>
        <v>3781</v>
      </c>
      <c r="L197" s="94">
        <f t="shared" si="20"/>
        <v>3778</v>
      </c>
      <c r="M197" s="94">
        <f t="shared" si="21"/>
        <v>3780</v>
      </c>
      <c r="N197" s="95"/>
      <c r="O197" s="94">
        <f t="shared" si="22"/>
        <v>9677</v>
      </c>
      <c r="P197" s="94">
        <f t="shared" si="23"/>
        <v>0</v>
      </c>
      <c r="Q197" s="94">
        <f t="shared" si="24"/>
        <v>893</v>
      </c>
      <c r="R197" s="94">
        <f t="shared" si="25"/>
        <v>14350</v>
      </c>
      <c r="S197" s="131">
        <f t="shared" si="26"/>
        <v>2</v>
      </c>
    </row>
    <row r="198" spans="1:19">
      <c r="A198" s="91">
        <v>430</v>
      </c>
      <c r="B198" s="91">
        <v>430170174</v>
      </c>
      <c r="C198" s="92" t="s">
        <v>101</v>
      </c>
      <c r="D198" s="91">
        <v>170</v>
      </c>
      <c r="E198" s="92" t="s">
        <v>65</v>
      </c>
      <c r="F198" s="91">
        <v>174</v>
      </c>
      <c r="G198" s="92" t="s">
        <v>109</v>
      </c>
      <c r="H198" s="93">
        <v>43.15</v>
      </c>
      <c r="I198" s="93"/>
      <c r="J198" s="94">
        <f t="shared" si="18"/>
        <v>3756</v>
      </c>
      <c r="K198" s="94">
        <f t="shared" si="19"/>
        <v>3641</v>
      </c>
      <c r="L198" s="94">
        <f t="shared" si="20"/>
        <v>3652</v>
      </c>
      <c r="M198" s="94">
        <f t="shared" si="21"/>
        <v>3654</v>
      </c>
      <c r="N198" s="95"/>
      <c r="O198" s="94">
        <f t="shared" si="22"/>
        <v>9208</v>
      </c>
      <c r="P198" s="94">
        <f t="shared" si="23"/>
        <v>0</v>
      </c>
      <c r="Q198" s="94">
        <f t="shared" si="24"/>
        <v>893</v>
      </c>
      <c r="R198" s="94">
        <f t="shared" si="25"/>
        <v>13755</v>
      </c>
      <c r="S198" s="131">
        <f t="shared" si="26"/>
        <v>2</v>
      </c>
    </row>
    <row r="199" spans="1:19">
      <c r="A199" s="91">
        <v>430</v>
      </c>
      <c r="B199" s="91">
        <v>430170177</v>
      </c>
      <c r="C199" s="92" t="s">
        <v>101</v>
      </c>
      <c r="D199" s="91">
        <v>170</v>
      </c>
      <c r="E199" s="92" t="s">
        <v>65</v>
      </c>
      <c r="F199" s="91">
        <v>177</v>
      </c>
      <c r="G199" s="92" t="s">
        <v>110</v>
      </c>
      <c r="H199" s="93">
        <v>1</v>
      </c>
      <c r="I199" s="93"/>
      <c r="J199" s="94">
        <f t="shared" si="18"/>
        <v>3489</v>
      </c>
      <c r="K199" s="94">
        <f t="shared" si="19"/>
        <v>3752</v>
      </c>
      <c r="L199" s="94">
        <f t="shared" si="20"/>
        <v>3761</v>
      </c>
      <c r="M199" s="94">
        <f t="shared" si="21"/>
        <v>3761</v>
      </c>
      <c r="N199" s="95"/>
      <c r="O199" s="94">
        <f t="shared" si="22"/>
        <v>10226</v>
      </c>
      <c r="P199" s="94">
        <f t="shared" si="23"/>
        <v>0</v>
      </c>
      <c r="Q199" s="94">
        <f t="shared" si="24"/>
        <v>893</v>
      </c>
      <c r="R199" s="94">
        <f t="shared" si="25"/>
        <v>14880</v>
      </c>
      <c r="S199" s="131">
        <f t="shared" si="26"/>
        <v>0</v>
      </c>
    </row>
    <row r="200" spans="1:19">
      <c r="A200" s="91">
        <v>430</v>
      </c>
      <c r="B200" s="91">
        <v>430170185</v>
      </c>
      <c r="C200" s="92" t="s">
        <v>101</v>
      </c>
      <c r="D200" s="91">
        <v>170</v>
      </c>
      <c r="E200" s="92" t="s">
        <v>65</v>
      </c>
      <c r="F200" s="91">
        <v>185</v>
      </c>
      <c r="G200" s="92" t="s">
        <v>180</v>
      </c>
      <c r="H200" s="93">
        <v>1</v>
      </c>
      <c r="I200" s="93"/>
      <c r="J200" s="94">
        <f t="shared" si="18"/>
        <v>1800</v>
      </c>
      <c r="K200" s="94">
        <f t="shared" si="19"/>
        <v>2107</v>
      </c>
      <c r="L200" s="94">
        <f t="shared" si="20"/>
        <v>2048</v>
      </c>
      <c r="M200" s="94">
        <f t="shared" si="21"/>
        <v>2048</v>
      </c>
      <c r="N200" s="95"/>
      <c r="O200" s="94">
        <f t="shared" si="22"/>
        <v>10930</v>
      </c>
      <c r="P200" s="94">
        <f t="shared" si="23"/>
        <v>0</v>
      </c>
      <c r="Q200" s="94">
        <f t="shared" si="24"/>
        <v>893</v>
      </c>
      <c r="R200" s="94">
        <f t="shared" si="25"/>
        <v>13871</v>
      </c>
      <c r="S200" s="131">
        <f t="shared" si="26"/>
        <v>0</v>
      </c>
    </row>
    <row r="201" spans="1:19">
      <c r="A201" s="91">
        <v>430</v>
      </c>
      <c r="B201" s="91">
        <v>430170198</v>
      </c>
      <c r="C201" s="92" t="s">
        <v>101</v>
      </c>
      <c r="D201" s="91">
        <v>170</v>
      </c>
      <c r="E201" s="92" t="s">
        <v>65</v>
      </c>
      <c r="F201" s="91">
        <v>198</v>
      </c>
      <c r="G201" s="92" t="s">
        <v>66</v>
      </c>
      <c r="H201" s="93">
        <v>4</v>
      </c>
      <c r="I201" s="93"/>
      <c r="J201" s="94">
        <f t="shared" si="18"/>
        <v>2997</v>
      </c>
      <c r="K201" s="94">
        <f t="shared" si="19"/>
        <v>3922</v>
      </c>
      <c r="L201" s="94">
        <f t="shared" si="20"/>
        <v>3933</v>
      </c>
      <c r="M201" s="94">
        <f t="shared" si="21"/>
        <v>3933</v>
      </c>
      <c r="N201" s="95"/>
      <c r="O201" s="94">
        <f t="shared" si="22"/>
        <v>9781</v>
      </c>
      <c r="P201" s="94">
        <f t="shared" si="23"/>
        <v>0</v>
      </c>
      <c r="Q201" s="94">
        <f t="shared" si="24"/>
        <v>893</v>
      </c>
      <c r="R201" s="94">
        <f t="shared" si="25"/>
        <v>14607</v>
      </c>
      <c r="S201" s="131">
        <f t="shared" si="26"/>
        <v>0</v>
      </c>
    </row>
    <row r="202" spans="1:19">
      <c r="A202" s="91">
        <v>430</v>
      </c>
      <c r="B202" s="91">
        <v>430170213</v>
      </c>
      <c r="C202" s="92" t="s">
        <v>101</v>
      </c>
      <c r="D202" s="91">
        <v>170</v>
      </c>
      <c r="E202" s="92" t="s">
        <v>65</v>
      </c>
      <c r="F202" s="91">
        <v>213</v>
      </c>
      <c r="G202" s="92" t="s">
        <v>344</v>
      </c>
      <c r="H202" s="93">
        <v>2.76</v>
      </c>
      <c r="I202" s="93"/>
      <c r="J202" s="94">
        <f t="shared" ref="J202:J265" si="27">IFERROR(VLOOKUP($B202,_18Q1g,9,FALSE),"")</f>
        <v>6379</v>
      </c>
      <c r="K202" s="94">
        <f t="shared" ref="K202:K265" si="28">IFERROR(VLOOKUP($B202,_18Q2b,9,FALSE),"")</f>
        <v>7101</v>
      </c>
      <c r="L202" s="94">
        <f t="shared" ref="L202:L265" si="29">IFERROR(VLOOKUP($B202,_18Q3,9,FALSE),"")</f>
        <v>7104</v>
      </c>
      <c r="M202" s="94">
        <f t="shared" ref="M202:M265" si="30">IFERROR(VLOOKUP($B202,_18live,9,FALSE),"")</f>
        <v>7104</v>
      </c>
      <c r="N202" s="95"/>
      <c r="O202" s="94">
        <f t="shared" ref="O202:O265" si="31">IFERROR(VLOOKUP($B202,_18live,8,FALSE),"")</f>
        <v>9145</v>
      </c>
      <c r="P202" s="94">
        <f t="shared" ref="P202:P265" si="32">IFERROR(VLOOKUP($B202,_18live,10,FALSE),"")</f>
        <v>0</v>
      </c>
      <c r="Q202" s="94">
        <f t="shared" ref="Q202:Q265" si="33">IFERROR(VLOOKUP($B202,_18live,11,FALSE),"")</f>
        <v>893</v>
      </c>
      <c r="R202" s="94">
        <f t="shared" ref="R202:R265" si="34">IFERROR(VLOOKUP($B202,_18live,12,FALSE),"")</f>
        <v>17142</v>
      </c>
      <c r="S202" s="131">
        <f t="shared" ref="S202:S265" si="35">IFERROR(R202-IFERROR(VLOOKUP($B202,_18Q3,12,FALSE),""),"")</f>
        <v>0</v>
      </c>
    </row>
    <row r="203" spans="1:19">
      <c r="A203" s="91">
        <v>430</v>
      </c>
      <c r="B203" s="91">
        <v>430170271</v>
      </c>
      <c r="C203" s="92" t="s">
        <v>101</v>
      </c>
      <c r="D203" s="91">
        <v>170</v>
      </c>
      <c r="E203" s="92" t="s">
        <v>65</v>
      </c>
      <c r="F203" s="91">
        <v>271</v>
      </c>
      <c r="G203" s="92" t="s">
        <v>111</v>
      </c>
      <c r="H203" s="93">
        <v>29.58</v>
      </c>
      <c r="I203" s="93"/>
      <c r="J203" s="94">
        <f t="shared" si="27"/>
        <v>2767</v>
      </c>
      <c r="K203" s="94">
        <f t="shared" si="28"/>
        <v>2797</v>
      </c>
      <c r="L203" s="94">
        <f t="shared" si="29"/>
        <v>2791</v>
      </c>
      <c r="M203" s="94">
        <f t="shared" si="30"/>
        <v>2791</v>
      </c>
      <c r="N203" s="95"/>
      <c r="O203" s="94">
        <f t="shared" si="31"/>
        <v>9965</v>
      </c>
      <c r="P203" s="94">
        <f t="shared" si="32"/>
        <v>0</v>
      </c>
      <c r="Q203" s="94">
        <f t="shared" si="33"/>
        <v>893</v>
      </c>
      <c r="R203" s="94">
        <f t="shared" si="34"/>
        <v>13649</v>
      </c>
      <c r="S203" s="131">
        <f t="shared" si="35"/>
        <v>0</v>
      </c>
    </row>
    <row r="204" spans="1:19">
      <c r="A204" s="91">
        <v>430</v>
      </c>
      <c r="B204" s="91">
        <v>430170276</v>
      </c>
      <c r="C204" s="92" t="s">
        <v>101</v>
      </c>
      <c r="D204" s="91">
        <v>170</v>
      </c>
      <c r="E204" s="92" t="s">
        <v>65</v>
      </c>
      <c r="F204" s="91">
        <v>276</v>
      </c>
      <c r="G204" s="92" t="s">
        <v>67</v>
      </c>
      <c r="H204" s="93">
        <v>1</v>
      </c>
      <c r="I204" s="93"/>
      <c r="J204" s="94">
        <f t="shared" si="27"/>
        <v>7706</v>
      </c>
      <c r="K204" s="94">
        <f t="shared" si="28"/>
        <v>8069</v>
      </c>
      <c r="L204" s="94">
        <f t="shared" si="29"/>
        <v>8049</v>
      </c>
      <c r="M204" s="94">
        <f t="shared" si="30"/>
        <v>8050</v>
      </c>
      <c r="N204" s="95"/>
      <c r="O204" s="94">
        <f t="shared" si="31"/>
        <v>8448</v>
      </c>
      <c r="P204" s="94">
        <f t="shared" si="32"/>
        <v>0</v>
      </c>
      <c r="Q204" s="94">
        <f t="shared" si="33"/>
        <v>893</v>
      </c>
      <c r="R204" s="94">
        <f t="shared" si="34"/>
        <v>17391</v>
      </c>
      <c r="S204" s="131">
        <f t="shared" si="35"/>
        <v>1</v>
      </c>
    </row>
    <row r="205" spans="1:19">
      <c r="A205" s="91">
        <v>430</v>
      </c>
      <c r="B205" s="91">
        <v>430170288</v>
      </c>
      <c r="C205" s="92" t="s">
        <v>101</v>
      </c>
      <c r="D205" s="91">
        <v>170</v>
      </c>
      <c r="E205" s="92" t="s">
        <v>65</v>
      </c>
      <c r="F205" s="91">
        <v>288</v>
      </c>
      <c r="G205" s="92" t="s">
        <v>68</v>
      </c>
      <c r="H205" s="93">
        <v>1</v>
      </c>
      <c r="I205" s="93"/>
      <c r="J205" s="94" t="str">
        <f t="shared" si="27"/>
        <v/>
      </c>
      <c r="K205" s="94">
        <f t="shared" si="28"/>
        <v>5583</v>
      </c>
      <c r="L205" s="94">
        <f t="shared" si="29"/>
        <v>5580</v>
      </c>
      <c r="M205" s="94">
        <f t="shared" si="30"/>
        <v>5580</v>
      </c>
      <c r="N205" s="95"/>
      <c r="O205" s="94">
        <f t="shared" si="31"/>
        <v>9137</v>
      </c>
      <c r="P205" s="94">
        <f t="shared" si="32"/>
        <v>0</v>
      </c>
      <c r="Q205" s="94">
        <f t="shared" si="33"/>
        <v>893</v>
      </c>
      <c r="R205" s="94">
        <f t="shared" si="34"/>
        <v>15610</v>
      </c>
      <c r="S205" s="131">
        <f t="shared" si="35"/>
        <v>0</v>
      </c>
    </row>
    <row r="206" spans="1:19">
      <c r="A206" s="91">
        <v>430</v>
      </c>
      <c r="B206" s="91">
        <v>430170304</v>
      </c>
      <c r="C206" s="92" t="s">
        <v>101</v>
      </c>
      <c r="D206" s="91">
        <v>170</v>
      </c>
      <c r="E206" s="92" t="s">
        <v>65</v>
      </c>
      <c r="F206" s="91">
        <v>304</v>
      </c>
      <c r="G206" s="92" t="s">
        <v>69</v>
      </c>
      <c r="H206" s="93">
        <v>1</v>
      </c>
      <c r="I206" s="93"/>
      <c r="J206" s="94">
        <f t="shared" si="27"/>
        <v>3304</v>
      </c>
      <c r="K206" s="94">
        <f t="shared" si="28"/>
        <v>3413</v>
      </c>
      <c r="L206" s="94">
        <f t="shared" si="29"/>
        <v>3373</v>
      </c>
      <c r="M206" s="94">
        <f t="shared" si="30"/>
        <v>3373</v>
      </c>
      <c r="N206" s="95"/>
      <c r="O206" s="94">
        <f t="shared" si="31"/>
        <v>10226</v>
      </c>
      <c r="P206" s="94">
        <f t="shared" si="32"/>
        <v>0</v>
      </c>
      <c r="Q206" s="94">
        <f t="shared" si="33"/>
        <v>893</v>
      </c>
      <c r="R206" s="94">
        <f t="shared" si="34"/>
        <v>14492</v>
      </c>
      <c r="S206" s="131">
        <f t="shared" si="35"/>
        <v>0</v>
      </c>
    </row>
    <row r="207" spans="1:19">
      <c r="A207" s="91">
        <v>430</v>
      </c>
      <c r="B207" s="91">
        <v>430170314</v>
      </c>
      <c r="C207" s="92" t="s">
        <v>101</v>
      </c>
      <c r="D207" s="91">
        <v>170</v>
      </c>
      <c r="E207" s="92" t="s">
        <v>65</v>
      </c>
      <c r="F207" s="91">
        <v>314</v>
      </c>
      <c r="G207" s="92" t="s">
        <v>29</v>
      </c>
      <c r="H207" s="93">
        <v>1</v>
      </c>
      <c r="I207" s="93"/>
      <c r="J207" s="94">
        <f t="shared" si="27"/>
        <v>8111</v>
      </c>
      <c r="K207" s="94">
        <f t="shared" si="28"/>
        <v>7931</v>
      </c>
      <c r="L207" s="94">
        <f t="shared" si="29"/>
        <v>7933</v>
      </c>
      <c r="M207" s="94">
        <f t="shared" si="30"/>
        <v>7934</v>
      </c>
      <c r="N207" s="95"/>
      <c r="O207" s="94">
        <f t="shared" si="31"/>
        <v>10226</v>
      </c>
      <c r="P207" s="94">
        <f t="shared" si="32"/>
        <v>0</v>
      </c>
      <c r="Q207" s="94">
        <f t="shared" si="33"/>
        <v>893</v>
      </c>
      <c r="R207" s="94">
        <f t="shared" si="34"/>
        <v>19053</v>
      </c>
      <c r="S207" s="131">
        <f t="shared" si="35"/>
        <v>1</v>
      </c>
    </row>
    <row r="208" spans="1:19">
      <c r="A208" s="91">
        <v>430</v>
      </c>
      <c r="B208" s="91">
        <v>430170321</v>
      </c>
      <c r="C208" s="92" t="s">
        <v>101</v>
      </c>
      <c r="D208" s="91">
        <v>170</v>
      </c>
      <c r="E208" s="92" t="s">
        <v>65</v>
      </c>
      <c r="F208" s="91">
        <v>321</v>
      </c>
      <c r="G208" s="92" t="s">
        <v>112</v>
      </c>
      <c r="H208" s="93">
        <v>10</v>
      </c>
      <c r="I208" s="93"/>
      <c r="J208" s="94">
        <f t="shared" si="27"/>
        <v>5131</v>
      </c>
      <c r="K208" s="94">
        <f t="shared" si="28"/>
        <v>4577</v>
      </c>
      <c r="L208" s="94">
        <f t="shared" si="29"/>
        <v>4587</v>
      </c>
      <c r="M208" s="94">
        <f t="shared" si="30"/>
        <v>4587</v>
      </c>
      <c r="N208" s="95"/>
      <c r="O208" s="94">
        <f t="shared" si="31"/>
        <v>9337</v>
      </c>
      <c r="P208" s="94">
        <f t="shared" si="32"/>
        <v>0</v>
      </c>
      <c r="Q208" s="94">
        <f t="shared" si="33"/>
        <v>893</v>
      </c>
      <c r="R208" s="94">
        <f t="shared" si="34"/>
        <v>14817</v>
      </c>
      <c r="S208" s="131">
        <f t="shared" si="35"/>
        <v>0</v>
      </c>
    </row>
    <row r="209" spans="1:19">
      <c r="A209" s="91">
        <v>430</v>
      </c>
      <c r="B209" s="91">
        <v>430170322</v>
      </c>
      <c r="C209" s="92" t="s">
        <v>101</v>
      </c>
      <c r="D209" s="91">
        <v>170</v>
      </c>
      <c r="E209" s="92" t="s">
        <v>65</v>
      </c>
      <c r="F209" s="91">
        <v>322</v>
      </c>
      <c r="G209" s="92" t="s">
        <v>113</v>
      </c>
      <c r="H209" s="93">
        <v>7.4399999999999995</v>
      </c>
      <c r="I209" s="93"/>
      <c r="J209" s="94">
        <f t="shared" si="27"/>
        <v>5012</v>
      </c>
      <c r="K209" s="94">
        <f t="shared" si="28"/>
        <v>5012</v>
      </c>
      <c r="L209" s="94">
        <f t="shared" si="29"/>
        <v>4872</v>
      </c>
      <c r="M209" s="94">
        <f t="shared" si="30"/>
        <v>4870</v>
      </c>
      <c r="N209" s="95"/>
      <c r="O209" s="94">
        <f t="shared" si="31"/>
        <v>9903</v>
      </c>
      <c r="P209" s="94">
        <f t="shared" si="32"/>
        <v>0</v>
      </c>
      <c r="Q209" s="94">
        <f t="shared" si="33"/>
        <v>893</v>
      </c>
      <c r="R209" s="94">
        <f t="shared" si="34"/>
        <v>15666</v>
      </c>
      <c r="S209" s="131">
        <f t="shared" si="35"/>
        <v>-2</v>
      </c>
    </row>
    <row r="210" spans="1:19">
      <c r="A210" s="91">
        <v>430</v>
      </c>
      <c r="B210" s="91">
        <v>430170348</v>
      </c>
      <c r="C210" s="92" t="s">
        <v>101</v>
      </c>
      <c r="D210" s="91">
        <v>170</v>
      </c>
      <c r="E210" s="92" t="s">
        <v>65</v>
      </c>
      <c r="F210" s="91">
        <v>348</v>
      </c>
      <c r="G210" s="92" t="s">
        <v>100</v>
      </c>
      <c r="H210" s="93">
        <v>21</v>
      </c>
      <c r="I210" s="93"/>
      <c r="J210" s="94">
        <f t="shared" si="27"/>
        <v>43</v>
      </c>
      <c r="K210" s="94">
        <f t="shared" si="28"/>
        <v>43</v>
      </c>
      <c r="L210" s="94">
        <f t="shared" si="29"/>
        <v>85</v>
      </c>
      <c r="M210" s="94">
        <f t="shared" si="30"/>
        <v>88</v>
      </c>
      <c r="N210" s="95"/>
      <c r="O210" s="94">
        <f t="shared" si="31"/>
        <v>10541</v>
      </c>
      <c r="P210" s="94">
        <f t="shared" si="32"/>
        <v>0</v>
      </c>
      <c r="Q210" s="94">
        <f t="shared" si="33"/>
        <v>893</v>
      </c>
      <c r="R210" s="94">
        <f t="shared" si="34"/>
        <v>11522</v>
      </c>
      <c r="S210" s="131">
        <f t="shared" si="35"/>
        <v>3</v>
      </c>
    </row>
    <row r="211" spans="1:19">
      <c r="A211" s="91">
        <v>430</v>
      </c>
      <c r="B211" s="91">
        <v>430170616</v>
      </c>
      <c r="C211" s="92" t="s">
        <v>101</v>
      </c>
      <c r="D211" s="91">
        <v>170</v>
      </c>
      <c r="E211" s="92" t="s">
        <v>65</v>
      </c>
      <c r="F211" s="91">
        <v>616</v>
      </c>
      <c r="G211" s="92" t="s">
        <v>83</v>
      </c>
      <c r="H211" s="93">
        <v>1</v>
      </c>
      <c r="I211" s="93"/>
      <c r="J211" s="94">
        <f t="shared" si="27"/>
        <v>3242</v>
      </c>
      <c r="K211" s="94">
        <f t="shared" si="28"/>
        <v>3396</v>
      </c>
      <c r="L211" s="94">
        <f t="shared" si="29"/>
        <v>3448</v>
      </c>
      <c r="M211" s="94">
        <f t="shared" si="30"/>
        <v>3450</v>
      </c>
      <c r="N211" s="95"/>
      <c r="O211" s="94">
        <f t="shared" si="31"/>
        <v>10226</v>
      </c>
      <c r="P211" s="94">
        <f t="shared" si="32"/>
        <v>0</v>
      </c>
      <c r="Q211" s="94">
        <f t="shared" si="33"/>
        <v>893</v>
      </c>
      <c r="R211" s="94">
        <f t="shared" si="34"/>
        <v>14569</v>
      </c>
      <c r="S211" s="131">
        <f t="shared" si="35"/>
        <v>2</v>
      </c>
    </row>
    <row r="212" spans="1:19">
      <c r="A212" s="91">
        <v>430</v>
      </c>
      <c r="B212" s="91">
        <v>430170620</v>
      </c>
      <c r="C212" s="92" t="s">
        <v>101</v>
      </c>
      <c r="D212" s="91">
        <v>170</v>
      </c>
      <c r="E212" s="92" t="s">
        <v>65</v>
      </c>
      <c r="F212" s="91">
        <v>620</v>
      </c>
      <c r="G212" s="92" t="s">
        <v>115</v>
      </c>
      <c r="H212" s="93">
        <v>12.399999999999999</v>
      </c>
      <c r="I212" s="93"/>
      <c r="J212" s="94">
        <f t="shared" si="27"/>
        <v>4850</v>
      </c>
      <c r="K212" s="94">
        <f t="shared" si="28"/>
        <v>4675</v>
      </c>
      <c r="L212" s="94">
        <f t="shared" si="29"/>
        <v>4618</v>
      </c>
      <c r="M212" s="94">
        <f t="shared" si="30"/>
        <v>4618</v>
      </c>
      <c r="N212" s="95"/>
      <c r="O212" s="94">
        <f t="shared" si="31"/>
        <v>10766</v>
      </c>
      <c r="P212" s="94">
        <f t="shared" si="32"/>
        <v>0</v>
      </c>
      <c r="Q212" s="94">
        <f t="shared" si="33"/>
        <v>893</v>
      </c>
      <c r="R212" s="94">
        <f t="shared" si="34"/>
        <v>16277</v>
      </c>
      <c r="S212" s="131">
        <f t="shared" si="35"/>
        <v>0</v>
      </c>
    </row>
    <row r="213" spans="1:19">
      <c r="A213" s="91">
        <v>430</v>
      </c>
      <c r="B213" s="91">
        <v>430170695</v>
      </c>
      <c r="C213" s="92" t="s">
        <v>101</v>
      </c>
      <c r="D213" s="91">
        <v>170</v>
      </c>
      <c r="E213" s="92" t="s">
        <v>65</v>
      </c>
      <c r="F213" s="91">
        <v>695</v>
      </c>
      <c r="G213" s="92" t="s">
        <v>116</v>
      </c>
      <c r="H213" s="93">
        <v>1</v>
      </c>
      <c r="I213" s="93"/>
      <c r="J213" s="94">
        <f t="shared" si="27"/>
        <v>5060</v>
      </c>
      <c r="K213" s="94">
        <f t="shared" si="28"/>
        <v>5060</v>
      </c>
      <c r="L213" s="94">
        <f t="shared" si="29"/>
        <v>5771</v>
      </c>
      <c r="M213" s="94">
        <f t="shared" si="30"/>
        <v>5771</v>
      </c>
      <c r="N213" s="95"/>
      <c r="O213" s="94">
        <f t="shared" si="31"/>
        <v>10226</v>
      </c>
      <c r="P213" s="94">
        <f t="shared" si="32"/>
        <v>0</v>
      </c>
      <c r="Q213" s="94">
        <f t="shared" si="33"/>
        <v>893</v>
      </c>
      <c r="R213" s="94">
        <f t="shared" si="34"/>
        <v>16890</v>
      </c>
      <c r="S213" s="131">
        <f t="shared" si="35"/>
        <v>0</v>
      </c>
    </row>
    <row r="214" spans="1:19">
      <c r="A214" s="91">
        <v>430</v>
      </c>
      <c r="B214" s="91">
        <v>430170710</v>
      </c>
      <c r="C214" s="92" t="s">
        <v>101</v>
      </c>
      <c r="D214" s="91">
        <v>170</v>
      </c>
      <c r="E214" s="92" t="s">
        <v>65</v>
      </c>
      <c r="F214" s="91">
        <v>710</v>
      </c>
      <c r="G214" s="92" t="s">
        <v>70</v>
      </c>
      <c r="H214" s="93">
        <v>6</v>
      </c>
      <c r="I214" s="93"/>
      <c r="J214" s="94">
        <f t="shared" si="27"/>
        <v>4459</v>
      </c>
      <c r="K214" s="94">
        <f t="shared" si="28"/>
        <v>4638</v>
      </c>
      <c r="L214" s="94">
        <f t="shared" si="29"/>
        <v>4620</v>
      </c>
      <c r="M214" s="94">
        <f t="shared" si="30"/>
        <v>4620</v>
      </c>
      <c r="N214" s="95"/>
      <c r="O214" s="94">
        <f t="shared" si="31"/>
        <v>9515</v>
      </c>
      <c r="P214" s="94">
        <f t="shared" si="32"/>
        <v>0</v>
      </c>
      <c r="Q214" s="94">
        <f t="shared" si="33"/>
        <v>893</v>
      </c>
      <c r="R214" s="94">
        <f t="shared" si="34"/>
        <v>15028</v>
      </c>
      <c r="S214" s="131">
        <f t="shared" si="35"/>
        <v>0</v>
      </c>
    </row>
    <row r="215" spans="1:19">
      <c r="A215" s="91">
        <v>430</v>
      </c>
      <c r="B215" s="91">
        <v>430170725</v>
      </c>
      <c r="C215" s="92" t="s">
        <v>101</v>
      </c>
      <c r="D215" s="91">
        <v>170</v>
      </c>
      <c r="E215" s="92" t="s">
        <v>65</v>
      </c>
      <c r="F215" s="91">
        <v>725</v>
      </c>
      <c r="G215" s="92" t="s">
        <v>117</v>
      </c>
      <c r="H215" s="93">
        <v>12.28</v>
      </c>
      <c r="I215" s="93"/>
      <c r="J215" s="94">
        <f t="shared" si="27"/>
        <v>2278</v>
      </c>
      <c r="K215" s="94">
        <f t="shared" si="28"/>
        <v>2938</v>
      </c>
      <c r="L215" s="94">
        <f t="shared" si="29"/>
        <v>2934</v>
      </c>
      <c r="M215" s="94">
        <f t="shared" si="30"/>
        <v>2934</v>
      </c>
      <c r="N215" s="95"/>
      <c r="O215" s="94">
        <f t="shared" si="31"/>
        <v>10226</v>
      </c>
      <c r="P215" s="94">
        <f t="shared" si="32"/>
        <v>0</v>
      </c>
      <c r="Q215" s="94">
        <f t="shared" si="33"/>
        <v>893</v>
      </c>
      <c r="R215" s="94">
        <f t="shared" si="34"/>
        <v>14053</v>
      </c>
      <c r="S215" s="131">
        <f t="shared" si="35"/>
        <v>0</v>
      </c>
    </row>
    <row r="216" spans="1:19">
      <c r="A216" s="91">
        <v>430</v>
      </c>
      <c r="B216" s="91">
        <v>430170730</v>
      </c>
      <c r="C216" s="92" t="s">
        <v>101</v>
      </c>
      <c r="D216" s="91">
        <v>170</v>
      </c>
      <c r="E216" s="92" t="s">
        <v>65</v>
      </c>
      <c r="F216" s="91">
        <v>730</v>
      </c>
      <c r="G216" s="92" t="s">
        <v>118</v>
      </c>
      <c r="H216" s="93">
        <v>16.670000000000002</v>
      </c>
      <c r="I216" s="93"/>
      <c r="J216" s="94">
        <f t="shared" si="27"/>
        <v>3059</v>
      </c>
      <c r="K216" s="94">
        <f t="shared" si="28"/>
        <v>3530</v>
      </c>
      <c r="L216" s="94">
        <f t="shared" si="29"/>
        <v>3574</v>
      </c>
      <c r="M216" s="94">
        <f t="shared" si="30"/>
        <v>3575</v>
      </c>
      <c r="N216" s="95"/>
      <c r="O216" s="94">
        <f t="shared" si="31"/>
        <v>10226</v>
      </c>
      <c r="P216" s="94">
        <f t="shared" si="32"/>
        <v>0</v>
      </c>
      <c r="Q216" s="94">
        <f t="shared" si="33"/>
        <v>893</v>
      </c>
      <c r="R216" s="94">
        <f t="shared" si="34"/>
        <v>14694</v>
      </c>
      <c r="S216" s="131">
        <f t="shared" si="35"/>
        <v>1</v>
      </c>
    </row>
    <row r="217" spans="1:19">
      <c r="A217" s="91">
        <v>430</v>
      </c>
      <c r="B217" s="91">
        <v>430170735</v>
      </c>
      <c r="C217" s="92" t="s">
        <v>101</v>
      </c>
      <c r="D217" s="91">
        <v>170</v>
      </c>
      <c r="E217" s="92" t="s">
        <v>65</v>
      </c>
      <c r="F217" s="91">
        <v>735</v>
      </c>
      <c r="G217" s="92" t="s">
        <v>119</v>
      </c>
      <c r="H217" s="93">
        <v>3</v>
      </c>
      <c r="I217" s="93"/>
      <c r="J217" s="94">
        <f t="shared" si="27"/>
        <v>3288</v>
      </c>
      <c r="K217" s="94">
        <f t="shared" si="28"/>
        <v>3737</v>
      </c>
      <c r="L217" s="94">
        <f t="shared" si="29"/>
        <v>3737</v>
      </c>
      <c r="M217" s="94">
        <f t="shared" si="30"/>
        <v>3737</v>
      </c>
      <c r="N217" s="95"/>
      <c r="O217" s="94">
        <f t="shared" si="31"/>
        <v>9337</v>
      </c>
      <c r="P217" s="94">
        <f t="shared" si="32"/>
        <v>0</v>
      </c>
      <c r="Q217" s="94">
        <f t="shared" si="33"/>
        <v>893</v>
      </c>
      <c r="R217" s="94">
        <f t="shared" si="34"/>
        <v>13967</v>
      </c>
      <c r="S217" s="131">
        <f t="shared" si="35"/>
        <v>0</v>
      </c>
    </row>
    <row r="218" spans="1:19">
      <c r="A218" s="91">
        <v>430</v>
      </c>
      <c r="B218" s="91">
        <v>430170775</v>
      </c>
      <c r="C218" s="92" t="s">
        <v>101</v>
      </c>
      <c r="D218" s="91">
        <v>170</v>
      </c>
      <c r="E218" s="92" t="s">
        <v>65</v>
      </c>
      <c r="F218" s="91">
        <v>775</v>
      </c>
      <c r="G218" s="92" t="s">
        <v>120</v>
      </c>
      <c r="H218" s="93">
        <v>2.54</v>
      </c>
      <c r="I218" s="93"/>
      <c r="J218" s="94">
        <f t="shared" si="27"/>
        <v>1848</v>
      </c>
      <c r="K218" s="94">
        <f t="shared" si="28"/>
        <v>1925</v>
      </c>
      <c r="L218" s="94">
        <f t="shared" si="29"/>
        <v>1939</v>
      </c>
      <c r="M218" s="94">
        <f t="shared" si="30"/>
        <v>1940</v>
      </c>
      <c r="N218" s="95"/>
      <c r="O218" s="94">
        <f t="shared" si="31"/>
        <v>10226</v>
      </c>
      <c r="P218" s="94">
        <f t="shared" si="32"/>
        <v>0</v>
      </c>
      <c r="Q218" s="94">
        <f t="shared" si="33"/>
        <v>893</v>
      </c>
      <c r="R218" s="94">
        <f t="shared" si="34"/>
        <v>13059</v>
      </c>
      <c r="S218" s="131">
        <f t="shared" si="35"/>
        <v>1</v>
      </c>
    </row>
    <row r="219" spans="1:19">
      <c r="A219" s="91">
        <v>431</v>
      </c>
      <c r="B219" s="91">
        <v>431149100</v>
      </c>
      <c r="C219" s="92" t="s">
        <v>121</v>
      </c>
      <c r="D219" s="91">
        <v>149</v>
      </c>
      <c r="E219" s="92" t="s">
        <v>77</v>
      </c>
      <c r="F219" s="91">
        <v>100</v>
      </c>
      <c r="G219" s="92" t="s">
        <v>58</v>
      </c>
      <c r="H219" s="93">
        <v>0.08</v>
      </c>
      <c r="I219" s="93"/>
      <c r="J219" s="94" t="str">
        <f t="shared" si="27"/>
        <v/>
      </c>
      <c r="K219" s="94" t="str">
        <f t="shared" si="28"/>
        <v/>
      </c>
      <c r="L219" s="94" t="str">
        <f t="shared" si="29"/>
        <v/>
      </c>
      <c r="M219" s="94">
        <f t="shared" si="30"/>
        <v>5713</v>
      </c>
      <c r="N219" s="95"/>
      <c r="O219" s="94">
        <f t="shared" si="31"/>
        <v>11116</v>
      </c>
      <c r="P219" s="94">
        <f t="shared" si="32"/>
        <v>0</v>
      </c>
      <c r="Q219" s="94">
        <f t="shared" si="33"/>
        <v>893</v>
      </c>
      <c r="R219" s="94">
        <f t="shared" si="34"/>
        <v>17722</v>
      </c>
      <c r="S219" s="131" t="str">
        <f t="shared" si="35"/>
        <v/>
      </c>
    </row>
    <row r="220" spans="1:19">
      <c r="A220" s="91">
        <v>431</v>
      </c>
      <c r="B220" s="91">
        <v>431149128</v>
      </c>
      <c r="C220" s="92" t="s">
        <v>121</v>
      </c>
      <c r="D220" s="91">
        <v>149</v>
      </c>
      <c r="E220" s="92" t="s">
        <v>77</v>
      </c>
      <c r="F220" s="91">
        <v>128</v>
      </c>
      <c r="G220" s="92" t="s">
        <v>122</v>
      </c>
      <c r="H220" s="93">
        <v>4</v>
      </c>
      <c r="I220" s="93"/>
      <c r="J220" s="94">
        <f t="shared" si="27"/>
        <v>363</v>
      </c>
      <c r="K220" s="94">
        <f t="shared" si="28"/>
        <v>436</v>
      </c>
      <c r="L220" s="94">
        <f t="shared" si="29"/>
        <v>430</v>
      </c>
      <c r="M220" s="94">
        <f t="shared" si="30"/>
        <v>430</v>
      </c>
      <c r="N220" s="95"/>
      <c r="O220" s="94">
        <f t="shared" si="31"/>
        <v>8450</v>
      </c>
      <c r="P220" s="94">
        <f t="shared" si="32"/>
        <v>0</v>
      </c>
      <c r="Q220" s="94">
        <f t="shared" si="33"/>
        <v>893</v>
      </c>
      <c r="R220" s="94">
        <f t="shared" si="34"/>
        <v>9773</v>
      </c>
      <c r="S220" s="131">
        <f t="shared" si="35"/>
        <v>0</v>
      </c>
    </row>
    <row r="221" spans="1:19">
      <c r="A221" s="91">
        <v>431</v>
      </c>
      <c r="B221" s="91">
        <v>431149149</v>
      </c>
      <c r="C221" s="92" t="s">
        <v>121</v>
      </c>
      <c r="D221" s="91">
        <v>149</v>
      </c>
      <c r="E221" s="92" t="s">
        <v>77</v>
      </c>
      <c r="F221" s="91">
        <v>149</v>
      </c>
      <c r="G221" s="92" t="s">
        <v>77</v>
      </c>
      <c r="H221" s="93">
        <v>300.06</v>
      </c>
      <c r="I221" s="93"/>
      <c r="J221" s="94">
        <f t="shared" si="27"/>
        <v>67</v>
      </c>
      <c r="K221" s="94">
        <f t="shared" si="28"/>
        <v>60</v>
      </c>
      <c r="L221" s="94">
        <f t="shared" si="29"/>
        <v>15</v>
      </c>
      <c r="M221" s="94">
        <f t="shared" si="30"/>
        <v>14</v>
      </c>
      <c r="N221" s="95"/>
      <c r="O221" s="94">
        <f t="shared" si="31"/>
        <v>11657</v>
      </c>
      <c r="P221" s="94">
        <f t="shared" si="32"/>
        <v>1676.990049751244</v>
      </c>
      <c r="Q221" s="94">
        <f t="shared" si="33"/>
        <v>893</v>
      </c>
      <c r="R221" s="94">
        <f t="shared" si="34"/>
        <v>14240.990049751244</v>
      </c>
      <c r="S221" s="131">
        <f t="shared" si="35"/>
        <v>1675.9900497512444</v>
      </c>
    </row>
    <row r="222" spans="1:19">
      <c r="A222" s="91">
        <v>431</v>
      </c>
      <c r="B222" s="91">
        <v>431149181</v>
      </c>
      <c r="C222" s="92" t="s">
        <v>121</v>
      </c>
      <c r="D222" s="91">
        <v>149</v>
      </c>
      <c r="E222" s="92" t="s">
        <v>77</v>
      </c>
      <c r="F222" s="91">
        <v>181</v>
      </c>
      <c r="G222" s="92" t="s">
        <v>79</v>
      </c>
      <c r="H222" s="93">
        <v>15.66</v>
      </c>
      <c r="I222" s="93"/>
      <c r="J222" s="94">
        <f t="shared" si="27"/>
        <v>604</v>
      </c>
      <c r="K222" s="94">
        <f t="shared" si="28"/>
        <v>664</v>
      </c>
      <c r="L222" s="94">
        <f t="shared" si="29"/>
        <v>669</v>
      </c>
      <c r="M222" s="94">
        <f t="shared" si="30"/>
        <v>666</v>
      </c>
      <c r="N222" s="95"/>
      <c r="O222" s="94">
        <f t="shared" si="31"/>
        <v>9876</v>
      </c>
      <c r="P222" s="94">
        <f t="shared" si="32"/>
        <v>0</v>
      </c>
      <c r="Q222" s="94">
        <f t="shared" si="33"/>
        <v>893</v>
      </c>
      <c r="R222" s="94">
        <f t="shared" si="34"/>
        <v>11435</v>
      </c>
      <c r="S222" s="131">
        <f t="shared" si="35"/>
        <v>-3</v>
      </c>
    </row>
    <row r="223" spans="1:19">
      <c r="A223" s="91">
        <v>432</v>
      </c>
      <c r="B223" s="91">
        <v>432712020</v>
      </c>
      <c r="C223" s="92" t="s">
        <v>123</v>
      </c>
      <c r="D223" s="91">
        <v>712</v>
      </c>
      <c r="E223" s="92" t="s">
        <v>124</v>
      </c>
      <c r="F223" s="91">
        <v>20</v>
      </c>
      <c r="G223" s="92" t="s">
        <v>125</v>
      </c>
      <c r="H223" s="93">
        <v>57.92</v>
      </c>
      <c r="I223" s="93"/>
      <c r="J223" s="94">
        <f t="shared" si="27"/>
        <v>2184</v>
      </c>
      <c r="K223" s="94">
        <f t="shared" si="28"/>
        <v>2419</v>
      </c>
      <c r="L223" s="94">
        <f t="shared" si="29"/>
        <v>2436</v>
      </c>
      <c r="M223" s="94">
        <f t="shared" si="30"/>
        <v>2437</v>
      </c>
      <c r="N223" s="95"/>
      <c r="O223" s="94">
        <f t="shared" si="31"/>
        <v>8427</v>
      </c>
      <c r="P223" s="94">
        <f t="shared" si="32"/>
        <v>0</v>
      </c>
      <c r="Q223" s="94">
        <f t="shared" si="33"/>
        <v>893</v>
      </c>
      <c r="R223" s="94">
        <f t="shared" si="34"/>
        <v>11757</v>
      </c>
      <c r="S223" s="131">
        <f t="shared" si="35"/>
        <v>1</v>
      </c>
    </row>
    <row r="224" spans="1:19">
      <c r="A224" s="91">
        <v>432</v>
      </c>
      <c r="B224" s="91">
        <v>432712036</v>
      </c>
      <c r="C224" s="92" t="s">
        <v>123</v>
      </c>
      <c r="D224" s="91">
        <v>712</v>
      </c>
      <c r="E224" s="92" t="s">
        <v>124</v>
      </c>
      <c r="F224" s="91">
        <v>36</v>
      </c>
      <c r="G224" s="92" t="s">
        <v>126</v>
      </c>
      <c r="H224" s="93">
        <v>1</v>
      </c>
      <c r="I224" s="93"/>
      <c r="J224" s="94">
        <f t="shared" si="27"/>
        <v>3510</v>
      </c>
      <c r="K224" s="94">
        <f t="shared" si="28"/>
        <v>3566</v>
      </c>
      <c r="L224" s="94">
        <f t="shared" si="29"/>
        <v>3561</v>
      </c>
      <c r="M224" s="94">
        <f t="shared" si="30"/>
        <v>3564</v>
      </c>
      <c r="N224" s="95"/>
      <c r="O224" s="94">
        <f t="shared" si="31"/>
        <v>8094</v>
      </c>
      <c r="P224" s="94">
        <f t="shared" si="32"/>
        <v>0</v>
      </c>
      <c r="Q224" s="94">
        <f t="shared" si="33"/>
        <v>893</v>
      </c>
      <c r="R224" s="94">
        <f t="shared" si="34"/>
        <v>12551</v>
      </c>
      <c r="S224" s="131">
        <f t="shared" si="35"/>
        <v>3</v>
      </c>
    </row>
    <row r="225" spans="1:19">
      <c r="A225" s="91">
        <v>432</v>
      </c>
      <c r="B225" s="91">
        <v>432712172</v>
      </c>
      <c r="C225" s="92" t="s">
        <v>123</v>
      </c>
      <c r="D225" s="91">
        <v>712</v>
      </c>
      <c r="E225" s="92" t="s">
        <v>124</v>
      </c>
      <c r="F225" s="91">
        <v>172</v>
      </c>
      <c r="G225" s="92" t="s">
        <v>256</v>
      </c>
      <c r="H225" s="93">
        <v>1</v>
      </c>
      <c r="I225" s="93"/>
      <c r="J225" s="94">
        <f t="shared" si="27"/>
        <v>5991</v>
      </c>
      <c r="K225" s="94">
        <f t="shared" si="28"/>
        <v>6793</v>
      </c>
      <c r="L225" s="94">
        <f t="shared" si="29"/>
        <v>6770</v>
      </c>
      <c r="M225" s="94">
        <f t="shared" si="30"/>
        <v>6771</v>
      </c>
      <c r="N225" s="95"/>
      <c r="O225" s="94">
        <f t="shared" si="31"/>
        <v>10334</v>
      </c>
      <c r="P225" s="94">
        <f t="shared" si="32"/>
        <v>0</v>
      </c>
      <c r="Q225" s="94">
        <f t="shared" si="33"/>
        <v>893</v>
      </c>
      <c r="R225" s="94">
        <f t="shared" si="34"/>
        <v>17998</v>
      </c>
      <c r="S225" s="131">
        <f t="shared" si="35"/>
        <v>1</v>
      </c>
    </row>
    <row r="226" spans="1:19">
      <c r="A226" s="91">
        <v>432</v>
      </c>
      <c r="B226" s="91">
        <v>432712242</v>
      </c>
      <c r="C226" s="92" t="s">
        <v>123</v>
      </c>
      <c r="D226" s="91">
        <v>712</v>
      </c>
      <c r="E226" s="92" t="s">
        <v>124</v>
      </c>
      <c r="F226" s="91">
        <v>242</v>
      </c>
      <c r="G226" s="92" t="s">
        <v>277</v>
      </c>
      <c r="H226" s="93">
        <v>1</v>
      </c>
      <c r="I226" s="93"/>
      <c r="J226" s="94" t="str">
        <f t="shared" si="27"/>
        <v/>
      </c>
      <c r="K226" s="94">
        <f t="shared" si="28"/>
        <v>24749</v>
      </c>
      <c r="L226" s="94">
        <f t="shared" si="29"/>
        <v>30774</v>
      </c>
      <c r="M226" s="94">
        <f t="shared" si="30"/>
        <v>30836</v>
      </c>
      <c r="N226" s="95"/>
      <c r="O226" s="94">
        <f t="shared" si="31"/>
        <v>11309</v>
      </c>
      <c r="P226" s="94">
        <f t="shared" si="32"/>
        <v>0</v>
      </c>
      <c r="Q226" s="94">
        <f t="shared" si="33"/>
        <v>893</v>
      </c>
      <c r="R226" s="94">
        <f t="shared" si="34"/>
        <v>43038</v>
      </c>
      <c r="S226" s="131">
        <f t="shared" si="35"/>
        <v>62</v>
      </c>
    </row>
    <row r="227" spans="1:19">
      <c r="A227" s="91">
        <v>432</v>
      </c>
      <c r="B227" s="91">
        <v>432712261</v>
      </c>
      <c r="C227" s="92" t="s">
        <v>123</v>
      </c>
      <c r="D227" s="91">
        <v>712</v>
      </c>
      <c r="E227" s="92" t="s">
        <v>124</v>
      </c>
      <c r="F227" s="91">
        <v>261</v>
      </c>
      <c r="G227" s="92" t="s">
        <v>127</v>
      </c>
      <c r="H227" s="93">
        <v>15</v>
      </c>
      <c r="I227" s="93"/>
      <c r="J227" s="94">
        <f t="shared" si="27"/>
        <v>4278</v>
      </c>
      <c r="K227" s="94">
        <f t="shared" si="28"/>
        <v>4515</v>
      </c>
      <c r="L227" s="94">
        <f t="shared" si="29"/>
        <v>4507</v>
      </c>
      <c r="M227" s="94">
        <f t="shared" si="30"/>
        <v>4507</v>
      </c>
      <c r="N227" s="95"/>
      <c r="O227" s="94">
        <f t="shared" si="31"/>
        <v>8480</v>
      </c>
      <c r="P227" s="94">
        <f t="shared" si="32"/>
        <v>0</v>
      </c>
      <c r="Q227" s="94">
        <f t="shared" si="33"/>
        <v>893</v>
      </c>
      <c r="R227" s="94">
        <f t="shared" si="34"/>
        <v>13880</v>
      </c>
      <c r="S227" s="131">
        <f t="shared" si="35"/>
        <v>0</v>
      </c>
    </row>
    <row r="228" spans="1:19">
      <c r="A228" s="91">
        <v>432</v>
      </c>
      <c r="B228" s="91">
        <v>432712300</v>
      </c>
      <c r="C228" s="92" t="s">
        <v>123</v>
      </c>
      <c r="D228" s="91">
        <v>712</v>
      </c>
      <c r="E228" s="92" t="s">
        <v>124</v>
      </c>
      <c r="F228" s="91">
        <v>300</v>
      </c>
      <c r="G228" s="92" t="s">
        <v>128</v>
      </c>
      <c r="H228" s="93">
        <v>2.5</v>
      </c>
      <c r="I228" s="93"/>
      <c r="J228" s="94">
        <f t="shared" si="27"/>
        <v>21567</v>
      </c>
      <c r="K228" s="94">
        <f t="shared" si="28"/>
        <v>18923</v>
      </c>
      <c r="L228" s="94">
        <f t="shared" si="29"/>
        <v>18812</v>
      </c>
      <c r="M228" s="94">
        <f t="shared" si="30"/>
        <v>18812</v>
      </c>
      <c r="N228" s="95"/>
      <c r="O228" s="94">
        <f t="shared" si="31"/>
        <v>9099</v>
      </c>
      <c r="P228" s="94">
        <f t="shared" si="32"/>
        <v>0</v>
      </c>
      <c r="Q228" s="94">
        <f t="shared" si="33"/>
        <v>893</v>
      </c>
      <c r="R228" s="94">
        <f t="shared" si="34"/>
        <v>28804</v>
      </c>
      <c r="S228" s="131">
        <f t="shared" si="35"/>
        <v>0</v>
      </c>
    </row>
    <row r="229" spans="1:19">
      <c r="A229" s="91">
        <v>432</v>
      </c>
      <c r="B229" s="91">
        <v>432712645</v>
      </c>
      <c r="C229" s="92" t="s">
        <v>123</v>
      </c>
      <c r="D229" s="91">
        <v>712</v>
      </c>
      <c r="E229" s="92" t="s">
        <v>124</v>
      </c>
      <c r="F229" s="91">
        <v>645</v>
      </c>
      <c r="G229" s="92" t="s">
        <v>129</v>
      </c>
      <c r="H229" s="93">
        <v>59.300000000000004</v>
      </c>
      <c r="I229" s="93"/>
      <c r="J229" s="94">
        <f t="shared" si="27"/>
        <v>3090</v>
      </c>
      <c r="K229" s="94">
        <f t="shared" si="28"/>
        <v>3090</v>
      </c>
      <c r="L229" s="94">
        <f t="shared" si="29"/>
        <v>3874</v>
      </c>
      <c r="M229" s="94">
        <f t="shared" si="30"/>
        <v>3900</v>
      </c>
      <c r="N229" s="95"/>
      <c r="O229" s="94">
        <f t="shared" si="31"/>
        <v>9202</v>
      </c>
      <c r="P229" s="94">
        <f t="shared" si="32"/>
        <v>0</v>
      </c>
      <c r="Q229" s="94">
        <f t="shared" si="33"/>
        <v>893</v>
      </c>
      <c r="R229" s="94">
        <f t="shared" si="34"/>
        <v>13995</v>
      </c>
      <c r="S229" s="131">
        <f t="shared" si="35"/>
        <v>26</v>
      </c>
    </row>
    <row r="230" spans="1:19">
      <c r="A230" s="91">
        <v>432</v>
      </c>
      <c r="B230" s="91">
        <v>432712660</v>
      </c>
      <c r="C230" s="92" t="s">
        <v>123</v>
      </c>
      <c r="D230" s="91">
        <v>712</v>
      </c>
      <c r="E230" s="92" t="s">
        <v>124</v>
      </c>
      <c r="F230" s="91">
        <v>660</v>
      </c>
      <c r="G230" s="92" t="s">
        <v>130</v>
      </c>
      <c r="H230" s="93">
        <v>67.95</v>
      </c>
      <c r="I230" s="93"/>
      <c r="J230" s="94">
        <f t="shared" si="27"/>
        <v>6969</v>
      </c>
      <c r="K230" s="94">
        <f t="shared" si="28"/>
        <v>7643</v>
      </c>
      <c r="L230" s="94">
        <f t="shared" si="29"/>
        <v>7635</v>
      </c>
      <c r="M230" s="94">
        <f t="shared" si="30"/>
        <v>7635</v>
      </c>
      <c r="N230" s="95"/>
      <c r="O230" s="94">
        <f t="shared" si="31"/>
        <v>8335</v>
      </c>
      <c r="P230" s="94">
        <f t="shared" si="32"/>
        <v>0</v>
      </c>
      <c r="Q230" s="94">
        <f t="shared" si="33"/>
        <v>893</v>
      </c>
      <c r="R230" s="94">
        <f t="shared" si="34"/>
        <v>16863</v>
      </c>
      <c r="S230" s="131">
        <f t="shared" si="35"/>
        <v>0</v>
      </c>
    </row>
    <row r="231" spans="1:19">
      <c r="A231" s="91">
        <v>432</v>
      </c>
      <c r="B231" s="91">
        <v>432712712</v>
      </c>
      <c r="C231" s="92" t="s">
        <v>123</v>
      </c>
      <c r="D231" s="91">
        <v>712</v>
      </c>
      <c r="E231" s="92" t="s">
        <v>124</v>
      </c>
      <c r="F231" s="91">
        <v>712</v>
      </c>
      <c r="G231" s="92" t="s">
        <v>124</v>
      </c>
      <c r="H231" s="93">
        <v>36.46</v>
      </c>
      <c r="I231" s="93"/>
      <c r="J231" s="94">
        <f t="shared" si="27"/>
        <v>6255</v>
      </c>
      <c r="K231" s="94">
        <f t="shared" si="28"/>
        <v>6696</v>
      </c>
      <c r="L231" s="94">
        <f t="shared" si="29"/>
        <v>6701</v>
      </c>
      <c r="M231" s="94">
        <f t="shared" si="30"/>
        <v>6701</v>
      </c>
      <c r="N231" s="95"/>
      <c r="O231" s="94">
        <f t="shared" si="31"/>
        <v>9194</v>
      </c>
      <c r="P231" s="94">
        <f t="shared" si="32"/>
        <v>0</v>
      </c>
      <c r="Q231" s="94">
        <f t="shared" si="33"/>
        <v>893</v>
      </c>
      <c r="R231" s="94">
        <f t="shared" si="34"/>
        <v>16788</v>
      </c>
      <c r="S231" s="131">
        <f t="shared" si="35"/>
        <v>0</v>
      </c>
    </row>
    <row r="232" spans="1:19">
      <c r="A232" s="91">
        <v>435</v>
      </c>
      <c r="B232" s="91">
        <v>435301031</v>
      </c>
      <c r="C232" s="92" t="s">
        <v>131</v>
      </c>
      <c r="D232" s="91">
        <v>301</v>
      </c>
      <c r="E232" s="92" t="s">
        <v>132</v>
      </c>
      <c r="F232" s="91">
        <v>31</v>
      </c>
      <c r="G232" s="92" t="s">
        <v>76</v>
      </c>
      <c r="H232" s="93">
        <v>138.84</v>
      </c>
      <c r="I232" s="93"/>
      <c r="J232" s="94">
        <f t="shared" si="27"/>
        <v>3885</v>
      </c>
      <c r="K232" s="94">
        <f t="shared" si="28"/>
        <v>4379</v>
      </c>
      <c r="L232" s="94">
        <f t="shared" si="29"/>
        <v>4391</v>
      </c>
      <c r="M232" s="94">
        <f t="shared" si="30"/>
        <v>4391</v>
      </c>
      <c r="N232" s="95"/>
      <c r="O232" s="94">
        <f t="shared" si="31"/>
        <v>9466</v>
      </c>
      <c r="P232" s="94">
        <f t="shared" si="32"/>
        <v>0</v>
      </c>
      <c r="Q232" s="94">
        <f t="shared" si="33"/>
        <v>893</v>
      </c>
      <c r="R232" s="94">
        <f t="shared" si="34"/>
        <v>14750</v>
      </c>
      <c r="S232" s="131">
        <f t="shared" si="35"/>
        <v>0</v>
      </c>
    </row>
    <row r="233" spans="1:19">
      <c r="A233" s="91">
        <v>435</v>
      </c>
      <c r="B233" s="91">
        <v>435301048</v>
      </c>
      <c r="C233" s="92" t="s">
        <v>131</v>
      </c>
      <c r="D233" s="91">
        <v>301</v>
      </c>
      <c r="E233" s="92" t="s">
        <v>132</v>
      </c>
      <c r="F233" s="91">
        <v>48</v>
      </c>
      <c r="G233" s="92" t="s">
        <v>217</v>
      </c>
      <c r="H233" s="93">
        <v>1</v>
      </c>
      <c r="I233" s="93"/>
      <c r="J233" s="94">
        <f t="shared" si="27"/>
        <v>7715</v>
      </c>
      <c r="K233" s="94">
        <f t="shared" si="28"/>
        <v>7785</v>
      </c>
      <c r="L233" s="94">
        <f t="shared" si="29"/>
        <v>7783</v>
      </c>
      <c r="M233" s="94">
        <f t="shared" si="30"/>
        <v>7783</v>
      </c>
      <c r="N233" s="95"/>
      <c r="O233" s="94">
        <f t="shared" si="31"/>
        <v>9794</v>
      </c>
      <c r="P233" s="94">
        <f t="shared" si="32"/>
        <v>0</v>
      </c>
      <c r="Q233" s="94">
        <f t="shared" si="33"/>
        <v>893</v>
      </c>
      <c r="R233" s="94">
        <f t="shared" si="34"/>
        <v>18470</v>
      </c>
      <c r="S233" s="131">
        <f t="shared" si="35"/>
        <v>0</v>
      </c>
    </row>
    <row r="234" spans="1:19">
      <c r="A234" s="91">
        <v>435</v>
      </c>
      <c r="B234" s="91">
        <v>435301056</v>
      </c>
      <c r="C234" s="92" t="s">
        <v>131</v>
      </c>
      <c r="D234" s="91">
        <v>301</v>
      </c>
      <c r="E234" s="92" t="s">
        <v>132</v>
      </c>
      <c r="F234" s="91">
        <v>56</v>
      </c>
      <c r="G234" s="92" t="s">
        <v>133</v>
      </c>
      <c r="H234" s="93">
        <v>99.43</v>
      </c>
      <c r="I234" s="93"/>
      <c r="J234" s="94">
        <f t="shared" si="27"/>
        <v>3203</v>
      </c>
      <c r="K234" s="94">
        <f t="shared" si="28"/>
        <v>3569</v>
      </c>
      <c r="L234" s="94">
        <f t="shared" si="29"/>
        <v>3558</v>
      </c>
      <c r="M234" s="94">
        <f t="shared" si="30"/>
        <v>3558</v>
      </c>
      <c r="N234" s="95"/>
      <c r="O234" s="94">
        <f t="shared" si="31"/>
        <v>9158</v>
      </c>
      <c r="P234" s="94">
        <f t="shared" si="32"/>
        <v>0</v>
      </c>
      <c r="Q234" s="94">
        <f t="shared" si="33"/>
        <v>893</v>
      </c>
      <c r="R234" s="94">
        <f t="shared" si="34"/>
        <v>13609</v>
      </c>
      <c r="S234" s="131">
        <f t="shared" si="35"/>
        <v>0</v>
      </c>
    </row>
    <row r="235" spans="1:19">
      <c r="A235" s="91">
        <v>435</v>
      </c>
      <c r="B235" s="91">
        <v>435301079</v>
      </c>
      <c r="C235" s="92" t="s">
        <v>131</v>
      </c>
      <c r="D235" s="91">
        <v>301</v>
      </c>
      <c r="E235" s="92" t="s">
        <v>132</v>
      </c>
      <c r="F235" s="91">
        <v>79</v>
      </c>
      <c r="G235" s="92" t="s">
        <v>86</v>
      </c>
      <c r="H235" s="93">
        <v>153</v>
      </c>
      <c r="I235" s="93"/>
      <c r="J235" s="94">
        <f t="shared" si="27"/>
        <v>589</v>
      </c>
      <c r="K235" s="94">
        <f t="shared" si="28"/>
        <v>937</v>
      </c>
      <c r="L235" s="94">
        <f t="shared" si="29"/>
        <v>930</v>
      </c>
      <c r="M235" s="94">
        <f t="shared" si="30"/>
        <v>930</v>
      </c>
      <c r="N235" s="95"/>
      <c r="O235" s="94">
        <f t="shared" si="31"/>
        <v>9182</v>
      </c>
      <c r="P235" s="94">
        <f t="shared" si="32"/>
        <v>0</v>
      </c>
      <c r="Q235" s="94">
        <f t="shared" si="33"/>
        <v>893</v>
      </c>
      <c r="R235" s="94">
        <f t="shared" si="34"/>
        <v>11005</v>
      </c>
      <c r="S235" s="131">
        <f t="shared" si="35"/>
        <v>0</v>
      </c>
    </row>
    <row r="236" spans="1:19">
      <c r="A236" s="91">
        <v>435</v>
      </c>
      <c r="B236" s="91">
        <v>435301125</v>
      </c>
      <c r="C236" s="92" t="s">
        <v>131</v>
      </c>
      <c r="D236" s="91">
        <v>301</v>
      </c>
      <c r="E236" s="92" t="s">
        <v>132</v>
      </c>
      <c r="F236" s="91">
        <v>125</v>
      </c>
      <c r="G236" s="92" t="s">
        <v>105</v>
      </c>
      <c r="H236" s="93">
        <v>1</v>
      </c>
      <c r="I236" s="93"/>
      <c r="J236" s="94" t="str">
        <f t="shared" si="27"/>
        <v/>
      </c>
      <c r="K236" s="94">
        <f t="shared" si="28"/>
        <v>4829</v>
      </c>
      <c r="L236" s="94">
        <f t="shared" si="29"/>
        <v>4820</v>
      </c>
      <c r="M236" s="94">
        <f t="shared" si="30"/>
        <v>4820</v>
      </c>
      <c r="N236" s="95"/>
      <c r="O236" s="94">
        <f t="shared" si="31"/>
        <v>9794</v>
      </c>
      <c r="P236" s="94">
        <f t="shared" si="32"/>
        <v>0</v>
      </c>
      <c r="Q236" s="94">
        <f t="shared" si="33"/>
        <v>893</v>
      </c>
      <c r="R236" s="94">
        <f t="shared" si="34"/>
        <v>15507</v>
      </c>
      <c r="S236" s="131">
        <f t="shared" si="35"/>
        <v>0</v>
      </c>
    </row>
    <row r="237" spans="1:19">
      <c r="A237" s="91">
        <v>435</v>
      </c>
      <c r="B237" s="91">
        <v>435301128</v>
      </c>
      <c r="C237" s="92" t="s">
        <v>131</v>
      </c>
      <c r="D237" s="91">
        <v>301</v>
      </c>
      <c r="E237" s="92" t="s">
        <v>132</v>
      </c>
      <c r="F237" s="91">
        <v>128</v>
      </c>
      <c r="G237" s="92" t="s">
        <v>122</v>
      </c>
      <c r="H237" s="93">
        <v>1</v>
      </c>
      <c r="I237" s="93"/>
      <c r="J237" s="94">
        <f t="shared" si="27"/>
        <v>473</v>
      </c>
      <c r="K237" s="94">
        <f t="shared" si="28"/>
        <v>568</v>
      </c>
      <c r="L237" s="94">
        <f t="shared" si="29"/>
        <v>561</v>
      </c>
      <c r="M237" s="94">
        <f t="shared" si="30"/>
        <v>561</v>
      </c>
      <c r="N237" s="95"/>
      <c r="O237" s="94">
        <f t="shared" si="31"/>
        <v>11023</v>
      </c>
      <c r="P237" s="94">
        <f t="shared" si="32"/>
        <v>0</v>
      </c>
      <c r="Q237" s="94">
        <f t="shared" si="33"/>
        <v>893</v>
      </c>
      <c r="R237" s="94">
        <f t="shared" si="34"/>
        <v>12477</v>
      </c>
      <c r="S237" s="131">
        <f t="shared" si="35"/>
        <v>0</v>
      </c>
    </row>
    <row r="238" spans="1:19">
      <c r="A238" s="91">
        <v>435</v>
      </c>
      <c r="B238" s="91">
        <v>435301160</v>
      </c>
      <c r="C238" s="92" t="s">
        <v>131</v>
      </c>
      <c r="D238" s="91">
        <v>301</v>
      </c>
      <c r="E238" s="92" t="s">
        <v>132</v>
      </c>
      <c r="F238" s="91">
        <v>160</v>
      </c>
      <c r="G238" s="92" t="s">
        <v>134</v>
      </c>
      <c r="H238" s="93">
        <v>233.81000000000003</v>
      </c>
      <c r="I238" s="93"/>
      <c r="J238" s="94">
        <f t="shared" si="27"/>
        <v>398</v>
      </c>
      <c r="K238" s="94">
        <f t="shared" si="28"/>
        <v>319</v>
      </c>
      <c r="L238" s="94">
        <f t="shared" si="29"/>
        <v>311</v>
      </c>
      <c r="M238" s="94">
        <f t="shared" si="30"/>
        <v>290</v>
      </c>
      <c r="N238" s="95"/>
      <c r="O238" s="94">
        <f t="shared" si="31"/>
        <v>9865</v>
      </c>
      <c r="P238" s="94">
        <f t="shared" si="32"/>
        <v>0</v>
      </c>
      <c r="Q238" s="94">
        <f t="shared" si="33"/>
        <v>893</v>
      </c>
      <c r="R238" s="94">
        <f t="shared" si="34"/>
        <v>11048</v>
      </c>
      <c r="S238" s="131">
        <f t="shared" si="35"/>
        <v>-21</v>
      </c>
    </row>
    <row r="239" spans="1:19">
      <c r="A239" s="91">
        <v>435</v>
      </c>
      <c r="B239" s="91">
        <v>435301181</v>
      </c>
      <c r="C239" s="92" t="s">
        <v>131</v>
      </c>
      <c r="D239" s="91">
        <v>301</v>
      </c>
      <c r="E239" s="92" t="s">
        <v>132</v>
      </c>
      <c r="F239" s="91">
        <v>181</v>
      </c>
      <c r="G239" s="92" t="s">
        <v>79</v>
      </c>
      <c r="H239" s="93">
        <v>1</v>
      </c>
      <c r="I239" s="93"/>
      <c r="J239" s="94">
        <f t="shared" si="27"/>
        <v>599</v>
      </c>
      <c r="K239" s="94">
        <f t="shared" si="28"/>
        <v>658</v>
      </c>
      <c r="L239" s="94">
        <f t="shared" si="29"/>
        <v>664</v>
      </c>
      <c r="M239" s="94">
        <f t="shared" si="30"/>
        <v>661</v>
      </c>
      <c r="N239" s="95"/>
      <c r="O239" s="94">
        <f t="shared" si="31"/>
        <v>9794</v>
      </c>
      <c r="P239" s="94">
        <f t="shared" si="32"/>
        <v>0</v>
      </c>
      <c r="Q239" s="94">
        <f t="shared" si="33"/>
        <v>893</v>
      </c>
      <c r="R239" s="94">
        <f t="shared" si="34"/>
        <v>11348</v>
      </c>
      <c r="S239" s="131">
        <f t="shared" si="35"/>
        <v>-3</v>
      </c>
    </row>
    <row r="240" spans="1:19">
      <c r="A240" s="91">
        <v>435</v>
      </c>
      <c r="B240" s="91">
        <v>435301211</v>
      </c>
      <c r="C240" s="92" t="s">
        <v>131</v>
      </c>
      <c r="D240" s="91">
        <v>301</v>
      </c>
      <c r="E240" s="92" t="s">
        <v>132</v>
      </c>
      <c r="F240" s="91">
        <v>211</v>
      </c>
      <c r="G240" s="92" t="s">
        <v>87</v>
      </c>
      <c r="H240" s="93">
        <v>2</v>
      </c>
      <c r="I240" s="93"/>
      <c r="J240" s="94">
        <f t="shared" si="27"/>
        <v>1469</v>
      </c>
      <c r="K240" s="94">
        <f t="shared" si="28"/>
        <v>1452</v>
      </c>
      <c r="L240" s="94">
        <f t="shared" si="29"/>
        <v>1452</v>
      </c>
      <c r="M240" s="94">
        <f t="shared" si="30"/>
        <v>1452</v>
      </c>
      <c r="N240" s="95"/>
      <c r="O240" s="94">
        <f t="shared" si="31"/>
        <v>8094</v>
      </c>
      <c r="P240" s="94">
        <f t="shared" si="32"/>
        <v>0</v>
      </c>
      <c r="Q240" s="94">
        <f t="shared" si="33"/>
        <v>893</v>
      </c>
      <c r="R240" s="94">
        <f t="shared" si="34"/>
        <v>10439</v>
      </c>
      <c r="S240" s="131">
        <f t="shared" si="35"/>
        <v>0</v>
      </c>
    </row>
    <row r="241" spans="1:19">
      <c r="A241" s="91">
        <v>435</v>
      </c>
      <c r="B241" s="91">
        <v>435301295</v>
      </c>
      <c r="C241" s="92" t="s">
        <v>131</v>
      </c>
      <c r="D241" s="91">
        <v>301</v>
      </c>
      <c r="E241" s="92" t="s">
        <v>132</v>
      </c>
      <c r="F241" s="91">
        <v>295</v>
      </c>
      <c r="G241" s="92" t="s">
        <v>135</v>
      </c>
      <c r="H241" s="93">
        <v>67.77</v>
      </c>
      <c r="I241" s="93"/>
      <c r="J241" s="94">
        <f t="shared" si="27"/>
        <v>4301</v>
      </c>
      <c r="K241" s="94">
        <f t="shared" si="28"/>
        <v>4390</v>
      </c>
      <c r="L241" s="94">
        <f t="shared" si="29"/>
        <v>4401</v>
      </c>
      <c r="M241" s="94">
        <f t="shared" si="30"/>
        <v>4401</v>
      </c>
      <c r="N241" s="95"/>
      <c r="O241" s="94">
        <f t="shared" si="31"/>
        <v>9203</v>
      </c>
      <c r="P241" s="94">
        <f t="shared" si="32"/>
        <v>0</v>
      </c>
      <c r="Q241" s="94">
        <f t="shared" si="33"/>
        <v>893</v>
      </c>
      <c r="R241" s="94">
        <f t="shared" si="34"/>
        <v>14497</v>
      </c>
      <c r="S241" s="131">
        <f t="shared" si="35"/>
        <v>0</v>
      </c>
    </row>
    <row r="242" spans="1:19">
      <c r="A242" s="91">
        <v>435</v>
      </c>
      <c r="B242" s="91">
        <v>435301301</v>
      </c>
      <c r="C242" s="92" t="s">
        <v>131</v>
      </c>
      <c r="D242" s="91">
        <v>301</v>
      </c>
      <c r="E242" s="92" t="s">
        <v>132</v>
      </c>
      <c r="F242" s="91">
        <v>301</v>
      </c>
      <c r="G242" s="92" t="s">
        <v>132</v>
      </c>
      <c r="H242" s="93">
        <v>71.460000000000008</v>
      </c>
      <c r="I242" s="93"/>
      <c r="J242" s="94">
        <f t="shared" si="27"/>
        <v>3384</v>
      </c>
      <c r="K242" s="94">
        <f t="shared" si="28"/>
        <v>3530</v>
      </c>
      <c r="L242" s="94">
        <f t="shared" si="29"/>
        <v>3495</v>
      </c>
      <c r="M242" s="94">
        <f t="shared" si="30"/>
        <v>3496</v>
      </c>
      <c r="N242" s="95"/>
      <c r="O242" s="94">
        <f t="shared" si="31"/>
        <v>9691</v>
      </c>
      <c r="P242" s="94">
        <f t="shared" si="32"/>
        <v>0</v>
      </c>
      <c r="Q242" s="94">
        <f t="shared" si="33"/>
        <v>893</v>
      </c>
      <c r="R242" s="94">
        <f t="shared" si="34"/>
        <v>14080</v>
      </c>
      <c r="S242" s="131">
        <f t="shared" si="35"/>
        <v>1</v>
      </c>
    </row>
    <row r="243" spans="1:19">
      <c r="A243" s="91">
        <v>435</v>
      </c>
      <c r="B243" s="91">
        <v>435301326</v>
      </c>
      <c r="C243" s="92" t="s">
        <v>131</v>
      </c>
      <c r="D243" s="91">
        <v>301</v>
      </c>
      <c r="E243" s="92" t="s">
        <v>132</v>
      </c>
      <c r="F243" s="91">
        <v>326</v>
      </c>
      <c r="G243" s="92" t="s">
        <v>114</v>
      </c>
      <c r="H243" s="93">
        <v>9</v>
      </c>
      <c r="I243" s="93"/>
      <c r="J243" s="94">
        <f t="shared" si="27"/>
        <v>3562</v>
      </c>
      <c r="K243" s="94">
        <f t="shared" si="28"/>
        <v>3816</v>
      </c>
      <c r="L243" s="94">
        <f t="shared" si="29"/>
        <v>3823</v>
      </c>
      <c r="M243" s="94">
        <f t="shared" si="30"/>
        <v>3823</v>
      </c>
      <c r="N243" s="95"/>
      <c r="O243" s="94">
        <f t="shared" si="31"/>
        <v>10105</v>
      </c>
      <c r="P243" s="94">
        <f t="shared" si="32"/>
        <v>0</v>
      </c>
      <c r="Q243" s="94">
        <f t="shared" si="33"/>
        <v>893</v>
      </c>
      <c r="R243" s="94">
        <f t="shared" si="34"/>
        <v>14821</v>
      </c>
      <c r="S243" s="131">
        <f t="shared" si="35"/>
        <v>0</v>
      </c>
    </row>
    <row r="244" spans="1:19">
      <c r="A244" s="91">
        <v>435</v>
      </c>
      <c r="B244" s="91">
        <v>435301600</v>
      </c>
      <c r="C244" s="92" t="s">
        <v>131</v>
      </c>
      <c r="D244" s="91">
        <v>301</v>
      </c>
      <c r="E244" s="92" t="s">
        <v>132</v>
      </c>
      <c r="F244" s="91">
        <v>600</v>
      </c>
      <c r="G244" s="92" t="s">
        <v>136</v>
      </c>
      <c r="H244" s="93">
        <v>1</v>
      </c>
      <c r="I244" s="93"/>
      <c r="J244" s="94">
        <f t="shared" si="27"/>
        <v>3474</v>
      </c>
      <c r="K244" s="94">
        <f t="shared" si="28"/>
        <v>3665</v>
      </c>
      <c r="L244" s="94">
        <f t="shared" si="29"/>
        <v>3658</v>
      </c>
      <c r="M244" s="94">
        <f t="shared" si="30"/>
        <v>3658</v>
      </c>
      <c r="N244" s="95"/>
      <c r="O244" s="94">
        <f t="shared" si="31"/>
        <v>8944</v>
      </c>
      <c r="P244" s="94">
        <f t="shared" si="32"/>
        <v>0</v>
      </c>
      <c r="Q244" s="94">
        <f t="shared" si="33"/>
        <v>893</v>
      </c>
      <c r="R244" s="94">
        <f t="shared" si="34"/>
        <v>13495</v>
      </c>
      <c r="S244" s="131">
        <f t="shared" si="35"/>
        <v>0</v>
      </c>
    </row>
    <row r="245" spans="1:19">
      <c r="A245" s="91">
        <v>435</v>
      </c>
      <c r="B245" s="91">
        <v>435301673</v>
      </c>
      <c r="C245" s="92" t="s">
        <v>131</v>
      </c>
      <c r="D245" s="91">
        <v>301</v>
      </c>
      <c r="E245" s="92" t="s">
        <v>132</v>
      </c>
      <c r="F245" s="91">
        <v>673</v>
      </c>
      <c r="G245" s="92" t="s">
        <v>137</v>
      </c>
      <c r="H245" s="93">
        <v>16.52</v>
      </c>
      <c r="I245" s="93"/>
      <c r="J245" s="94">
        <f t="shared" si="27"/>
        <v>4226</v>
      </c>
      <c r="K245" s="94">
        <f t="shared" si="28"/>
        <v>4243</v>
      </c>
      <c r="L245" s="94">
        <f t="shared" si="29"/>
        <v>4244</v>
      </c>
      <c r="M245" s="94">
        <f t="shared" si="30"/>
        <v>4244</v>
      </c>
      <c r="N245" s="95"/>
      <c r="O245" s="94">
        <f t="shared" si="31"/>
        <v>8940</v>
      </c>
      <c r="P245" s="94">
        <f t="shared" si="32"/>
        <v>0</v>
      </c>
      <c r="Q245" s="94">
        <f t="shared" si="33"/>
        <v>893</v>
      </c>
      <c r="R245" s="94">
        <f t="shared" si="34"/>
        <v>14077</v>
      </c>
      <c r="S245" s="131">
        <f t="shared" si="35"/>
        <v>0</v>
      </c>
    </row>
    <row r="246" spans="1:19">
      <c r="A246" s="91">
        <v>435</v>
      </c>
      <c r="B246" s="91">
        <v>435301725</v>
      </c>
      <c r="C246" s="92" t="s">
        <v>131</v>
      </c>
      <c r="D246" s="91">
        <v>301</v>
      </c>
      <c r="E246" s="92" t="s">
        <v>132</v>
      </c>
      <c r="F246" s="91">
        <v>725</v>
      </c>
      <c r="G246" s="92" t="s">
        <v>117</v>
      </c>
      <c r="H246" s="93">
        <v>1</v>
      </c>
      <c r="I246" s="93"/>
      <c r="J246" s="94" t="str">
        <f t="shared" si="27"/>
        <v/>
      </c>
      <c r="K246" s="94">
        <f t="shared" si="28"/>
        <v>2788</v>
      </c>
      <c r="L246" s="94">
        <f t="shared" si="29"/>
        <v>2785</v>
      </c>
      <c r="M246" s="94">
        <f t="shared" si="30"/>
        <v>2785</v>
      </c>
      <c r="N246" s="95"/>
      <c r="O246" s="94">
        <f t="shared" si="31"/>
        <v>9704</v>
      </c>
      <c r="P246" s="94">
        <f t="shared" si="32"/>
        <v>0</v>
      </c>
      <c r="Q246" s="94">
        <f t="shared" si="33"/>
        <v>893</v>
      </c>
      <c r="R246" s="94">
        <f t="shared" si="34"/>
        <v>13382</v>
      </c>
      <c r="S246" s="131">
        <f t="shared" si="35"/>
        <v>0</v>
      </c>
    </row>
    <row r="247" spans="1:19">
      <c r="A247" s="91">
        <v>435</v>
      </c>
      <c r="B247" s="91">
        <v>435301735</v>
      </c>
      <c r="C247" s="92" t="s">
        <v>131</v>
      </c>
      <c r="D247" s="91">
        <v>301</v>
      </c>
      <c r="E247" s="92" t="s">
        <v>132</v>
      </c>
      <c r="F247" s="91">
        <v>735</v>
      </c>
      <c r="G247" s="92" t="s">
        <v>119</v>
      </c>
      <c r="H247" s="93">
        <v>3</v>
      </c>
      <c r="I247" s="93"/>
      <c r="J247" s="94">
        <f t="shared" si="27"/>
        <v>3349</v>
      </c>
      <c r="K247" s="94">
        <f t="shared" si="28"/>
        <v>3806</v>
      </c>
      <c r="L247" s="94">
        <f t="shared" si="29"/>
        <v>3806</v>
      </c>
      <c r="M247" s="94">
        <f t="shared" si="30"/>
        <v>3806</v>
      </c>
      <c r="N247" s="95"/>
      <c r="O247" s="94">
        <f t="shared" si="31"/>
        <v>9510</v>
      </c>
      <c r="P247" s="94">
        <f t="shared" si="32"/>
        <v>0</v>
      </c>
      <c r="Q247" s="94">
        <f t="shared" si="33"/>
        <v>893</v>
      </c>
      <c r="R247" s="94">
        <f t="shared" si="34"/>
        <v>14209</v>
      </c>
      <c r="S247" s="131">
        <f t="shared" si="35"/>
        <v>0</v>
      </c>
    </row>
    <row r="248" spans="1:19">
      <c r="A248" s="91">
        <v>436</v>
      </c>
      <c r="B248" s="91">
        <v>436049001</v>
      </c>
      <c r="C248" s="92" t="s">
        <v>138</v>
      </c>
      <c r="D248" s="91">
        <v>49</v>
      </c>
      <c r="E248" s="92" t="s">
        <v>73</v>
      </c>
      <c r="F248" s="91">
        <v>1</v>
      </c>
      <c r="G248" s="92" t="s">
        <v>57</v>
      </c>
      <c r="H248" s="93">
        <v>1</v>
      </c>
      <c r="I248" s="93"/>
      <c r="J248" s="94">
        <f t="shared" si="27"/>
        <v>2697</v>
      </c>
      <c r="K248" s="94">
        <f t="shared" si="28"/>
        <v>2749</v>
      </c>
      <c r="L248" s="94">
        <f t="shared" si="29"/>
        <v>2721</v>
      </c>
      <c r="M248" s="94">
        <f t="shared" si="30"/>
        <v>3000</v>
      </c>
      <c r="N248" s="95"/>
      <c r="O248" s="94">
        <f t="shared" si="31"/>
        <v>10593</v>
      </c>
      <c r="P248" s="94">
        <f t="shared" si="32"/>
        <v>0</v>
      </c>
      <c r="Q248" s="94">
        <f t="shared" si="33"/>
        <v>893</v>
      </c>
      <c r="R248" s="94">
        <f t="shared" si="34"/>
        <v>14486</v>
      </c>
      <c r="S248" s="131">
        <f t="shared" si="35"/>
        <v>279</v>
      </c>
    </row>
    <row r="249" spans="1:19">
      <c r="A249" s="91">
        <v>436</v>
      </c>
      <c r="B249" s="91">
        <v>436049010</v>
      </c>
      <c r="C249" s="92" t="s">
        <v>138</v>
      </c>
      <c r="D249" s="91">
        <v>49</v>
      </c>
      <c r="E249" s="92" t="s">
        <v>73</v>
      </c>
      <c r="F249" s="91">
        <v>10</v>
      </c>
      <c r="G249" s="92" t="s">
        <v>74</v>
      </c>
      <c r="H249" s="93">
        <v>6</v>
      </c>
      <c r="I249" s="93"/>
      <c r="J249" s="94">
        <f t="shared" si="27"/>
        <v>2615</v>
      </c>
      <c r="K249" s="94">
        <f t="shared" si="28"/>
        <v>2690</v>
      </c>
      <c r="L249" s="94">
        <f t="shared" si="29"/>
        <v>2691</v>
      </c>
      <c r="M249" s="94">
        <f t="shared" si="30"/>
        <v>2691</v>
      </c>
      <c r="N249" s="95"/>
      <c r="O249" s="94">
        <f t="shared" si="31"/>
        <v>8747</v>
      </c>
      <c r="P249" s="94">
        <f t="shared" si="32"/>
        <v>0</v>
      </c>
      <c r="Q249" s="94">
        <f t="shared" si="33"/>
        <v>893</v>
      </c>
      <c r="R249" s="94">
        <f t="shared" si="34"/>
        <v>12331</v>
      </c>
      <c r="S249" s="131">
        <f t="shared" si="35"/>
        <v>0</v>
      </c>
    </row>
    <row r="250" spans="1:19">
      <c r="A250" s="91">
        <v>436</v>
      </c>
      <c r="B250" s="91">
        <v>436049035</v>
      </c>
      <c r="C250" s="92" t="s">
        <v>138</v>
      </c>
      <c r="D250" s="91">
        <v>49</v>
      </c>
      <c r="E250" s="92" t="s">
        <v>73</v>
      </c>
      <c r="F250" s="91">
        <v>35</v>
      </c>
      <c r="G250" s="92" t="s">
        <v>11</v>
      </c>
      <c r="H250" s="93">
        <v>74.56</v>
      </c>
      <c r="I250" s="93"/>
      <c r="J250" s="94">
        <f t="shared" si="27"/>
        <v>3531</v>
      </c>
      <c r="K250" s="94">
        <f t="shared" si="28"/>
        <v>4210</v>
      </c>
      <c r="L250" s="94">
        <f t="shared" si="29"/>
        <v>4195</v>
      </c>
      <c r="M250" s="94">
        <f t="shared" si="30"/>
        <v>4200</v>
      </c>
      <c r="N250" s="95"/>
      <c r="O250" s="94">
        <f t="shared" si="31"/>
        <v>11948</v>
      </c>
      <c r="P250" s="94">
        <f t="shared" si="32"/>
        <v>0</v>
      </c>
      <c r="Q250" s="94">
        <f t="shared" si="33"/>
        <v>893</v>
      </c>
      <c r="R250" s="94">
        <f t="shared" si="34"/>
        <v>17041</v>
      </c>
      <c r="S250" s="131">
        <f t="shared" si="35"/>
        <v>5</v>
      </c>
    </row>
    <row r="251" spans="1:19">
      <c r="A251" s="91">
        <v>436</v>
      </c>
      <c r="B251" s="91">
        <v>436049044</v>
      </c>
      <c r="C251" s="92" t="s">
        <v>138</v>
      </c>
      <c r="D251" s="91">
        <v>49</v>
      </c>
      <c r="E251" s="92" t="s">
        <v>73</v>
      </c>
      <c r="F251" s="91">
        <v>44</v>
      </c>
      <c r="G251" s="92" t="s">
        <v>12</v>
      </c>
      <c r="H251" s="93">
        <v>3.79</v>
      </c>
      <c r="I251" s="93"/>
      <c r="J251" s="94">
        <f t="shared" si="27"/>
        <v>698</v>
      </c>
      <c r="K251" s="94">
        <f t="shared" si="28"/>
        <v>698</v>
      </c>
      <c r="L251" s="94">
        <f t="shared" si="29"/>
        <v>247</v>
      </c>
      <c r="M251" s="94">
        <f t="shared" si="30"/>
        <v>243</v>
      </c>
      <c r="N251" s="95"/>
      <c r="O251" s="94">
        <f t="shared" si="31"/>
        <v>10593</v>
      </c>
      <c r="P251" s="94">
        <f t="shared" si="32"/>
        <v>0</v>
      </c>
      <c r="Q251" s="94">
        <f t="shared" si="33"/>
        <v>893</v>
      </c>
      <c r="R251" s="94">
        <f t="shared" si="34"/>
        <v>11729</v>
      </c>
      <c r="S251" s="131">
        <f t="shared" si="35"/>
        <v>-4</v>
      </c>
    </row>
    <row r="252" spans="1:19">
      <c r="A252" s="91">
        <v>436</v>
      </c>
      <c r="B252" s="91">
        <v>436049046</v>
      </c>
      <c r="C252" s="92" t="s">
        <v>138</v>
      </c>
      <c r="D252" s="91">
        <v>49</v>
      </c>
      <c r="E252" s="92" t="s">
        <v>73</v>
      </c>
      <c r="F252" s="91">
        <v>46</v>
      </c>
      <c r="G252" s="92" t="s">
        <v>89</v>
      </c>
      <c r="H252" s="93">
        <v>0.27</v>
      </c>
      <c r="I252" s="93"/>
      <c r="J252" s="94">
        <f t="shared" si="27"/>
        <v>6415</v>
      </c>
      <c r="K252" s="94">
        <f t="shared" si="28"/>
        <v>6645</v>
      </c>
      <c r="L252" s="94">
        <f t="shared" si="29"/>
        <v>6647</v>
      </c>
      <c r="M252" s="94">
        <f t="shared" si="30"/>
        <v>6648</v>
      </c>
      <c r="N252" s="95"/>
      <c r="O252" s="94">
        <f t="shared" si="31"/>
        <v>8747</v>
      </c>
      <c r="P252" s="94">
        <f t="shared" si="32"/>
        <v>0</v>
      </c>
      <c r="Q252" s="94">
        <f t="shared" si="33"/>
        <v>893</v>
      </c>
      <c r="R252" s="94">
        <f t="shared" si="34"/>
        <v>16288</v>
      </c>
      <c r="S252" s="131">
        <f t="shared" si="35"/>
        <v>1</v>
      </c>
    </row>
    <row r="253" spans="1:19">
      <c r="A253" s="91">
        <v>436</v>
      </c>
      <c r="B253" s="91">
        <v>436049049</v>
      </c>
      <c r="C253" s="92" t="s">
        <v>138</v>
      </c>
      <c r="D253" s="91">
        <v>49</v>
      </c>
      <c r="E253" s="92" t="s">
        <v>73</v>
      </c>
      <c r="F253" s="91">
        <v>49</v>
      </c>
      <c r="G253" s="92" t="s">
        <v>73</v>
      </c>
      <c r="H253" s="93">
        <v>172.33</v>
      </c>
      <c r="I253" s="93"/>
      <c r="J253" s="94">
        <f t="shared" si="27"/>
        <v>15281</v>
      </c>
      <c r="K253" s="94">
        <f t="shared" si="28"/>
        <v>15666</v>
      </c>
      <c r="L253" s="94">
        <f t="shared" si="29"/>
        <v>15631</v>
      </c>
      <c r="M253" s="94">
        <f t="shared" si="30"/>
        <v>15632</v>
      </c>
      <c r="N253" s="95"/>
      <c r="O253" s="94">
        <f t="shared" si="31"/>
        <v>12352</v>
      </c>
      <c r="P253" s="94">
        <f t="shared" si="32"/>
        <v>0</v>
      </c>
      <c r="Q253" s="94">
        <f t="shared" si="33"/>
        <v>893</v>
      </c>
      <c r="R253" s="94">
        <f t="shared" si="34"/>
        <v>28877</v>
      </c>
      <c r="S253" s="131">
        <f t="shared" si="35"/>
        <v>1</v>
      </c>
    </row>
    <row r="254" spans="1:19">
      <c r="A254" s="91">
        <v>436</v>
      </c>
      <c r="B254" s="91">
        <v>436049056</v>
      </c>
      <c r="C254" s="92" t="s">
        <v>138</v>
      </c>
      <c r="D254" s="91">
        <v>49</v>
      </c>
      <c r="E254" s="92" t="s">
        <v>73</v>
      </c>
      <c r="F254" s="91">
        <v>56</v>
      </c>
      <c r="G254" s="92" t="s">
        <v>133</v>
      </c>
      <c r="H254" s="93">
        <v>0.97</v>
      </c>
      <c r="I254" s="93"/>
      <c r="J254" s="94" t="str">
        <f t="shared" si="27"/>
        <v/>
      </c>
      <c r="K254" s="94">
        <f t="shared" si="28"/>
        <v>3746</v>
      </c>
      <c r="L254" s="94">
        <f t="shared" si="29"/>
        <v>3734</v>
      </c>
      <c r="M254" s="94">
        <f t="shared" si="30"/>
        <v>3734</v>
      </c>
      <c r="N254" s="95"/>
      <c r="O254" s="94">
        <f t="shared" si="31"/>
        <v>9612</v>
      </c>
      <c r="P254" s="94">
        <f t="shared" si="32"/>
        <v>0</v>
      </c>
      <c r="Q254" s="94">
        <f t="shared" si="33"/>
        <v>893</v>
      </c>
      <c r="R254" s="94">
        <f t="shared" si="34"/>
        <v>14239</v>
      </c>
      <c r="S254" s="131">
        <f t="shared" si="35"/>
        <v>0</v>
      </c>
    </row>
    <row r="255" spans="1:19">
      <c r="A255" s="91">
        <v>436</v>
      </c>
      <c r="B255" s="91">
        <v>436049057</v>
      </c>
      <c r="C255" s="92" t="s">
        <v>138</v>
      </c>
      <c r="D255" s="91">
        <v>49</v>
      </c>
      <c r="E255" s="92" t="s">
        <v>73</v>
      </c>
      <c r="F255" s="91">
        <v>57</v>
      </c>
      <c r="G255" s="92" t="s">
        <v>13</v>
      </c>
      <c r="H255" s="93">
        <v>5</v>
      </c>
      <c r="I255" s="93"/>
      <c r="J255" s="94">
        <f t="shared" si="27"/>
        <v>731</v>
      </c>
      <c r="K255" s="94">
        <f t="shared" si="28"/>
        <v>733</v>
      </c>
      <c r="L255" s="94">
        <f t="shared" si="29"/>
        <v>704</v>
      </c>
      <c r="M255" s="94">
        <f t="shared" si="30"/>
        <v>706</v>
      </c>
      <c r="N255" s="95"/>
      <c r="O255" s="94">
        <f t="shared" si="31"/>
        <v>13870</v>
      </c>
      <c r="P255" s="94">
        <f t="shared" si="32"/>
        <v>0</v>
      </c>
      <c r="Q255" s="94">
        <f t="shared" si="33"/>
        <v>893</v>
      </c>
      <c r="R255" s="94">
        <f t="shared" si="34"/>
        <v>15469</v>
      </c>
      <c r="S255" s="131">
        <f t="shared" si="35"/>
        <v>2</v>
      </c>
    </row>
    <row r="256" spans="1:19">
      <c r="A256" s="91">
        <v>436</v>
      </c>
      <c r="B256" s="91">
        <v>436049073</v>
      </c>
      <c r="C256" s="92" t="s">
        <v>138</v>
      </c>
      <c r="D256" s="91">
        <v>49</v>
      </c>
      <c r="E256" s="92" t="s">
        <v>73</v>
      </c>
      <c r="F256" s="91">
        <v>73</v>
      </c>
      <c r="G256" s="92" t="s">
        <v>23</v>
      </c>
      <c r="H256" s="93">
        <v>1</v>
      </c>
      <c r="I256" s="93"/>
      <c r="J256" s="94">
        <f t="shared" si="27"/>
        <v>7321</v>
      </c>
      <c r="K256" s="94">
        <f t="shared" si="28"/>
        <v>8051</v>
      </c>
      <c r="L256" s="94">
        <f t="shared" si="29"/>
        <v>8051</v>
      </c>
      <c r="M256" s="94">
        <f t="shared" si="30"/>
        <v>8051</v>
      </c>
      <c r="N256" s="95"/>
      <c r="O256" s="94">
        <f t="shared" si="31"/>
        <v>10347</v>
      </c>
      <c r="P256" s="94">
        <f t="shared" si="32"/>
        <v>0</v>
      </c>
      <c r="Q256" s="94">
        <f t="shared" si="33"/>
        <v>893</v>
      </c>
      <c r="R256" s="94">
        <f t="shared" si="34"/>
        <v>19291</v>
      </c>
      <c r="S256" s="131">
        <f t="shared" si="35"/>
        <v>0</v>
      </c>
    </row>
    <row r="257" spans="1:19">
      <c r="A257" s="91">
        <v>436</v>
      </c>
      <c r="B257" s="91">
        <v>436049093</v>
      </c>
      <c r="C257" s="92" t="s">
        <v>138</v>
      </c>
      <c r="D257" s="91">
        <v>49</v>
      </c>
      <c r="E257" s="92" t="s">
        <v>73</v>
      </c>
      <c r="F257" s="91">
        <v>93</v>
      </c>
      <c r="G257" s="92" t="s">
        <v>14</v>
      </c>
      <c r="H257" s="93">
        <v>12.18</v>
      </c>
      <c r="I257" s="93"/>
      <c r="J257" s="94">
        <f t="shared" si="27"/>
        <v>318</v>
      </c>
      <c r="K257" s="94">
        <f t="shared" si="28"/>
        <v>295</v>
      </c>
      <c r="L257" s="94">
        <f t="shared" si="29"/>
        <v>300</v>
      </c>
      <c r="M257" s="94">
        <f t="shared" si="30"/>
        <v>302</v>
      </c>
      <c r="N257" s="95"/>
      <c r="O257" s="94">
        <f t="shared" si="31"/>
        <v>10545</v>
      </c>
      <c r="P257" s="94">
        <f t="shared" si="32"/>
        <v>0</v>
      </c>
      <c r="Q257" s="94">
        <f t="shared" si="33"/>
        <v>893</v>
      </c>
      <c r="R257" s="94">
        <f t="shared" si="34"/>
        <v>11740</v>
      </c>
      <c r="S257" s="131">
        <f t="shared" si="35"/>
        <v>2</v>
      </c>
    </row>
    <row r="258" spans="1:19">
      <c r="A258" s="91">
        <v>436</v>
      </c>
      <c r="B258" s="91">
        <v>436049133</v>
      </c>
      <c r="C258" s="92" t="s">
        <v>138</v>
      </c>
      <c r="D258" s="91">
        <v>49</v>
      </c>
      <c r="E258" s="92" t="s">
        <v>73</v>
      </c>
      <c r="F258" s="91">
        <v>133</v>
      </c>
      <c r="G258" s="92" t="s">
        <v>59</v>
      </c>
      <c r="H258" s="93">
        <v>2</v>
      </c>
      <c r="I258" s="93"/>
      <c r="J258" s="94">
        <f t="shared" si="27"/>
        <v>2328</v>
      </c>
      <c r="K258" s="94">
        <f t="shared" si="28"/>
        <v>2727</v>
      </c>
      <c r="L258" s="94">
        <f t="shared" si="29"/>
        <v>2741</v>
      </c>
      <c r="M258" s="94">
        <f t="shared" si="30"/>
        <v>2741</v>
      </c>
      <c r="N258" s="95"/>
      <c r="O258" s="94">
        <f t="shared" si="31"/>
        <v>8747</v>
      </c>
      <c r="P258" s="94">
        <f t="shared" si="32"/>
        <v>0</v>
      </c>
      <c r="Q258" s="94">
        <f t="shared" si="33"/>
        <v>893</v>
      </c>
      <c r="R258" s="94">
        <f t="shared" si="34"/>
        <v>12381</v>
      </c>
      <c r="S258" s="131">
        <f t="shared" si="35"/>
        <v>0</v>
      </c>
    </row>
    <row r="259" spans="1:19">
      <c r="A259" s="91">
        <v>436</v>
      </c>
      <c r="B259" s="91">
        <v>436049149</v>
      </c>
      <c r="C259" s="92" t="s">
        <v>138</v>
      </c>
      <c r="D259" s="91">
        <v>49</v>
      </c>
      <c r="E259" s="92" t="s">
        <v>73</v>
      </c>
      <c r="F259" s="91">
        <v>149</v>
      </c>
      <c r="G259" s="92" t="s">
        <v>77</v>
      </c>
      <c r="H259" s="93">
        <v>2</v>
      </c>
      <c r="I259" s="93"/>
      <c r="J259" s="94">
        <f t="shared" si="27"/>
        <v>56</v>
      </c>
      <c r="K259" s="94">
        <f t="shared" si="28"/>
        <v>50</v>
      </c>
      <c r="L259" s="94">
        <f t="shared" si="29"/>
        <v>12</v>
      </c>
      <c r="M259" s="94">
        <f t="shared" si="30"/>
        <v>12</v>
      </c>
      <c r="N259" s="95"/>
      <c r="O259" s="94">
        <f t="shared" si="31"/>
        <v>9670</v>
      </c>
      <c r="P259" s="94">
        <f t="shared" si="32"/>
        <v>0</v>
      </c>
      <c r="Q259" s="94">
        <f t="shared" si="33"/>
        <v>893</v>
      </c>
      <c r="R259" s="94">
        <f t="shared" si="34"/>
        <v>10575</v>
      </c>
      <c r="S259" s="131">
        <f t="shared" si="35"/>
        <v>0</v>
      </c>
    </row>
    <row r="260" spans="1:19">
      <c r="A260" s="91">
        <v>436</v>
      </c>
      <c r="B260" s="91">
        <v>436049163</v>
      </c>
      <c r="C260" s="92" t="s">
        <v>138</v>
      </c>
      <c r="D260" s="91">
        <v>49</v>
      </c>
      <c r="E260" s="92" t="s">
        <v>73</v>
      </c>
      <c r="F260" s="91">
        <v>163</v>
      </c>
      <c r="G260" s="92" t="s">
        <v>16</v>
      </c>
      <c r="H260" s="93">
        <v>1.97</v>
      </c>
      <c r="I260" s="93"/>
      <c r="J260" s="94">
        <f t="shared" si="27"/>
        <v>233</v>
      </c>
      <c r="K260" s="94">
        <f t="shared" si="28"/>
        <v>641</v>
      </c>
      <c r="L260" s="94">
        <f t="shared" si="29"/>
        <v>233</v>
      </c>
      <c r="M260" s="94">
        <f t="shared" si="30"/>
        <v>505</v>
      </c>
      <c r="N260" s="95"/>
      <c r="O260" s="94">
        <f t="shared" si="31"/>
        <v>11960</v>
      </c>
      <c r="P260" s="94">
        <f t="shared" si="32"/>
        <v>0</v>
      </c>
      <c r="Q260" s="94">
        <f t="shared" si="33"/>
        <v>893</v>
      </c>
      <c r="R260" s="94">
        <f t="shared" si="34"/>
        <v>13358</v>
      </c>
      <c r="S260" s="131">
        <f t="shared" si="35"/>
        <v>272</v>
      </c>
    </row>
    <row r="261" spans="1:19">
      <c r="A261" s="91">
        <v>436</v>
      </c>
      <c r="B261" s="91">
        <v>436049165</v>
      </c>
      <c r="C261" s="92" t="s">
        <v>138</v>
      </c>
      <c r="D261" s="91">
        <v>49</v>
      </c>
      <c r="E261" s="92" t="s">
        <v>73</v>
      </c>
      <c r="F261" s="91">
        <v>165</v>
      </c>
      <c r="G261" s="92" t="s">
        <v>17</v>
      </c>
      <c r="H261" s="93">
        <v>29.08</v>
      </c>
      <c r="I261" s="93"/>
      <c r="J261" s="94">
        <f t="shared" si="27"/>
        <v>611</v>
      </c>
      <c r="K261" s="94">
        <f t="shared" si="28"/>
        <v>541</v>
      </c>
      <c r="L261" s="94">
        <f t="shared" si="29"/>
        <v>600</v>
      </c>
      <c r="M261" s="94">
        <f t="shared" si="30"/>
        <v>602</v>
      </c>
      <c r="N261" s="95"/>
      <c r="O261" s="94">
        <f t="shared" si="31"/>
        <v>11045</v>
      </c>
      <c r="P261" s="94">
        <f t="shared" si="32"/>
        <v>0</v>
      </c>
      <c r="Q261" s="94">
        <f t="shared" si="33"/>
        <v>893</v>
      </c>
      <c r="R261" s="94">
        <f t="shared" si="34"/>
        <v>12540</v>
      </c>
      <c r="S261" s="131">
        <f t="shared" si="35"/>
        <v>2</v>
      </c>
    </row>
    <row r="262" spans="1:19">
      <c r="A262" s="91">
        <v>436</v>
      </c>
      <c r="B262" s="91">
        <v>436049176</v>
      </c>
      <c r="C262" s="92" t="s">
        <v>138</v>
      </c>
      <c r="D262" s="91">
        <v>49</v>
      </c>
      <c r="E262" s="92" t="s">
        <v>73</v>
      </c>
      <c r="F262" s="91">
        <v>176</v>
      </c>
      <c r="G262" s="92" t="s">
        <v>78</v>
      </c>
      <c r="H262" s="93">
        <v>13</v>
      </c>
      <c r="I262" s="93"/>
      <c r="J262" s="94">
        <f t="shared" si="27"/>
        <v>3547</v>
      </c>
      <c r="K262" s="94">
        <f t="shared" si="28"/>
        <v>3588</v>
      </c>
      <c r="L262" s="94">
        <f t="shared" si="29"/>
        <v>3597</v>
      </c>
      <c r="M262" s="94">
        <f t="shared" si="30"/>
        <v>3597</v>
      </c>
      <c r="N262" s="95"/>
      <c r="O262" s="94">
        <f t="shared" si="31"/>
        <v>10891</v>
      </c>
      <c r="P262" s="94">
        <f t="shared" si="32"/>
        <v>0</v>
      </c>
      <c r="Q262" s="94">
        <f t="shared" si="33"/>
        <v>893</v>
      </c>
      <c r="R262" s="94">
        <f t="shared" si="34"/>
        <v>15381</v>
      </c>
      <c r="S262" s="131">
        <f t="shared" si="35"/>
        <v>0</v>
      </c>
    </row>
    <row r="263" spans="1:19">
      <c r="A263" s="91">
        <v>436</v>
      </c>
      <c r="B263" s="91">
        <v>436049199</v>
      </c>
      <c r="C263" s="92" t="s">
        <v>138</v>
      </c>
      <c r="D263" s="91">
        <v>49</v>
      </c>
      <c r="E263" s="92" t="s">
        <v>73</v>
      </c>
      <c r="F263" s="91">
        <v>199</v>
      </c>
      <c r="G263" s="92" t="s">
        <v>139</v>
      </c>
      <c r="H263" s="93">
        <v>1</v>
      </c>
      <c r="I263" s="93"/>
      <c r="J263" s="94">
        <f t="shared" si="27"/>
        <v>6104</v>
      </c>
      <c r="K263" s="94">
        <f t="shared" si="28"/>
        <v>6353</v>
      </c>
      <c r="L263" s="94">
        <f t="shared" si="29"/>
        <v>6359</v>
      </c>
      <c r="M263" s="94">
        <f t="shared" si="30"/>
        <v>6359</v>
      </c>
      <c r="N263" s="95"/>
      <c r="O263" s="94">
        <f t="shared" si="31"/>
        <v>9914</v>
      </c>
      <c r="P263" s="94">
        <f t="shared" si="32"/>
        <v>0</v>
      </c>
      <c r="Q263" s="94">
        <f t="shared" si="33"/>
        <v>893</v>
      </c>
      <c r="R263" s="94">
        <f t="shared" si="34"/>
        <v>17166</v>
      </c>
      <c r="S263" s="131">
        <f t="shared" si="35"/>
        <v>0</v>
      </c>
    </row>
    <row r="264" spans="1:19">
      <c r="A264" s="91">
        <v>436</v>
      </c>
      <c r="B264" s="91">
        <v>436049244</v>
      </c>
      <c r="C264" s="92" t="s">
        <v>138</v>
      </c>
      <c r="D264" s="91">
        <v>49</v>
      </c>
      <c r="E264" s="92" t="s">
        <v>73</v>
      </c>
      <c r="F264" s="91">
        <v>244</v>
      </c>
      <c r="G264" s="92" t="s">
        <v>27</v>
      </c>
      <c r="H264" s="93">
        <v>11.21</v>
      </c>
      <c r="I264" s="93"/>
      <c r="J264" s="94">
        <f t="shared" si="27"/>
        <v>3959</v>
      </c>
      <c r="K264" s="94">
        <f t="shared" si="28"/>
        <v>4687</v>
      </c>
      <c r="L264" s="94">
        <f t="shared" si="29"/>
        <v>4694</v>
      </c>
      <c r="M264" s="94">
        <f t="shared" si="30"/>
        <v>4698</v>
      </c>
      <c r="N264" s="95"/>
      <c r="O264" s="94">
        <f t="shared" si="31"/>
        <v>11594</v>
      </c>
      <c r="P264" s="94">
        <f t="shared" si="32"/>
        <v>0</v>
      </c>
      <c r="Q264" s="94">
        <f t="shared" si="33"/>
        <v>893</v>
      </c>
      <c r="R264" s="94">
        <f t="shared" si="34"/>
        <v>17185</v>
      </c>
      <c r="S264" s="131">
        <f t="shared" si="35"/>
        <v>4</v>
      </c>
    </row>
    <row r="265" spans="1:19">
      <c r="A265" s="91">
        <v>436</v>
      </c>
      <c r="B265" s="91">
        <v>436049248</v>
      </c>
      <c r="C265" s="92" t="s">
        <v>138</v>
      </c>
      <c r="D265" s="91">
        <v>49</v>
      </c>
      <c r="E265" s="92" t="s">
        <v>73</v>
      </c>
      <c r="F265" s="91">
        <v>248</v>
      </c>
      <c r="G265" s="92" t="s">
        <v>18</v>
      </c>
      <c r="H265" s="93">
        <v>4</v>
      </c>
      <c r="I265" s="93"/>
      <c r="J265" s="94">
        <f t="shared" si="27"/>
        <v>1203</v>
      </c>
      <c r="K265" s="94">
        <f t="shared" si="28"/>
        <v>389</v>
      </c>
      <c r="L265" s="94">
        <f t="shared" si="29"/>
        <v>1088</v>
      </c>
      <c r="M265" s="94">
        <f t="shared" si="30"/>
        <v>1096</v>
      </c>
      <c r="N265" s="95"/>
      <c r="O265" s="94">
        <f t="shared" si="31"/>
        <v>11091</v>
      </c>
      <c r="P265" s="94">
        <f t="shared" si="32"/>
        <v>0</v>
      </c>
      <c r="Q265" s="94">
        <f t="shared" si="33"/>
        <v>893</v>
      </c>
      <c r="R265" s="94">
        <f t="shared" si="34"/>
        <v>13080</v>
      </c>
      <c r="S265" s="131">
        <f t="shared" si="35"/>
        <v>8</v>
      </c>
    </row>
    <row r="266" spans="1:19">
      <c r="A266" s="91">
        <v>436</v>
      </c>
      <c r="B266" s="91">
        <v>436049258</v>
      </c>
      <c r="C266" s="92" t="s">
        <v>138</v>
      </c>
      <c r="D266" s="91">
        <v>49</v>
      </c>
      <c r="E266" s="92" t="s">
        <v>73</v>
      </c>
      <c r="F266" s="91">
        <v>258</v>
      </c>
      <c r="G266" s="92" t="s">
        <v>98</v>
      </c>
      <c r="H266" s="93">
        <v>1</v>
      </c>
      <c r="I266" s="93"/>
      <c r="J266" s="94">
        <f t="shared" ref="J266:J329" si="36">IFERROR(VLOOKUP($B266,_18Q1g,9,FALSE),"")</f>
        <v>4145</v>
      </c>
      <c r="K266" s="94">
        <f t="shared" ref="K266:K329" si="37">IFERROR(VLOOKUP($B266,_18Q2b,9,FALSE),"")</f>
        <v>3396</v>
      </c>
      <c r="L266" s="94">
        <f t="shared" ref="L266:L329" si="38">IFERROR(VLOOKUP($B266,_18Q3,9,FALSE),"")</f>
        <v>3378</v>
      </c>
      <c r="M266" s="94">
        <f t="shared" ref="M266:M329" si="39">IFERROR(VLOOKUP($B266,_18live,9,FALSE),"")</f>
        <v>3382</v>
      </c>
      <c r="N266" s="95"/>
      <c r="O266" s="94">
        <f t="shared" ref="O266:O329" si="40">IFERROR(VLOOKUP($B266,_18live,8,FALSE),"")</f>
        <v>10593</v>
      </c>
      <c r="P266" s="94">
        <f t="shared" ref="P266:P329" si="41">IFERROR(VLOOKUP($B266,_18live,10,FALSE),"")</f>
        <v>0</v>
      </c>
      <c r="Q266" s="94">
        <f t="shared" ref="Q266:Q329" si="42">IFERROR(VLOOKUP($B266,_18live,11,FALSE),"")</f>
        <v>893</v>
      </c>
      <c r="R266" s="94">
        <f t="shared" ref="R266:R329" si="43">IFERROR(VLOOKUP($B266,_18live,12,FALSE),"")</f>
        <v>14868</v>
      </c>
      <c r="S266" s="131">
        <f t="shared" ref="S266:S329" si="44">IFERROR(R266-IFERROR(VLOOKUP($B266,_18Q3,12,FALSE),""),"")</f>
        <v>4</v>
      </c>
    </row>
    <row r="267" spans="1:19">
      <c r="A267" s="91">
        <v>436</v>
      </c>
      <c r="B267" s="91">
        <v>436049262</v>
      </c>
      <c r="C267" s="92" t="s">
        <v>138</v>
      </c>
      <c r="D267" s="91">
        <v>49</v>
      </c>
      <c r="E267" s="92" t="s">
        <v>73</v>
      </c>
      <c r="F267" s="91">
        <v>262</v>
      </c>
      <c r="G267" s="92" t="s">
        <v>19</v>
      </c>
      <c r="H267" s="93">
        <v>2</v>
      </c>
      <c r="I267" s="93"/>
      <c r="J267" s="94">
        <f t="shared" si="36"/>
        <v>4451</v>
      </c>
      <c r="K267" s="94">
        <f t="shared" si="37"/>
        <v>5544</v>
      </c>
      <c r="L267" s="94">
        <f t="shared" si="38"/>
        <v>5509</v>
      </c>
      <c r="M267" s="94">
        <f t="shared" si="39"/>
        <v>5509</v>
      </c>
      <c r="N267" s="95"/>
      <c r="O267" s="94">
        <f t="shared" si="40"/>
        <v>11949</v>
      </c>
      <c r="P267" s="94">
        <f t="shared" si="41"/>
        <v>0</v>
      </c>
      <c r="Q267" s="94">
        <f t="shared" si="42"/>
        <v>893</v>
      </c>
      <c r="R267" s="94">
        <f t="shared" si="43"/>
        <v>18351</v>
      </c>
      <c r="S267" s="131">
        <f t="shared" si="44"/>
        <v>0</v>
      </c>
    </row>
    <row r="268" spans="1:19">
      <c r="A268" s="91">
        <v>436</v>
      </c>
      <c r="B268" s="91">
        <v>436049274</v>
      </c>
      <c r="C268" s="92" t="s">
        <v>138</v>
      </c>
      <c r="D268" s="91">
        <v>49</v>
      </c>
      <c r="E268" s="92" t="s">
        <v>73</v>
      </c>
      <c r="F268" s="91">
        <v>274</v>
      </c>
      <c r="G268" s="92" t="s">
        <v>60</v>
      </c>
      <c r="H268" s="93">
        <v>6.38</v>
      </c>
      <c r="I268" s="93"/>
      <c r="J268" s="94">
        <f t="shared" si="36"/>
        <v>4234</v>
      </c>
      <c r="K268" s="94">
        <f t="shared" si="37"/>
        <v>4469</v>
      </c>
      <c r="L268" s="94">
        <f t="shared" si="38"/>
        <v>4451</v>
      </c>
      <c r="M268" s="94">
        <f t="shared" si="39"/>
        <v>4452</v>
      </c>
      <c r="N268" s="95"/>
      <c r="O268" s="94">
        <f t="shared" si="40"/>
        <v>9209</v>
      </c>
      <c r="P268" s="94">
        <f t="shared" si="41"/>
        <v>0</v>
      </c>
      <c r="Q268" s="94">
        <f t="shared" si="42"/>
        <v>893</v>
      </c>
      <c r="R268" s="94">
        <f t="shared" si="43"/>
        <v>14554</v>
      </c>
      <c r="S268" s="131">
        <f t="shared" si="44"/>
        <v>1</v>
      </c>
    </row>
    <row r="269" spans="1:19">
      <c r="A269" s="91">
        <v>436</v>
      </c>
      <c r="B269" s="91">
        <v>436049284</v>
      </c>
      <c r="C269" s="92" t="s">
        <v>138</v>
      </c>
      <c r="D269" s="91">
        <v>49</v>
      </c>
      <c r="E269" s="92" t="s">
        <v>73</v>
      </c>
      <c r="F269" s="91">
        <v>284</v>
      </c>
      <c r="G269" s="92" t="s">
        <v>140</v>
      </c>
      <c r="H269" s="93">
        <v>1.95</v>
      </c>
      <c r="I269" s="93"/>
      <c r="J269" s="94">
        <f t="shared" si="36"/>
        <v>3423</v>
      </c>
      <c r="K269" s="94">
        <f t="shared" si="37"/>
        <v>3647</v>
      </c>
      <c r="L269" s="94">
        <f t="shared" si="38"/>
        <v>3606</v>
      </c>
      <c r="M269" s="94">
        <f t="shared" si="39"/>
        <v>3606</v>
      </c>
      <c r="N269" s="95"/>
      <c r="O269" s="94">
        <f t="shared" si="40"/>
        <v>10593</v>
      </c>
      <c r="P269" s="94">
        <f t="shared" si="41"/>
        <v>0</v>
      </c>
      <c r="Q269" s="94">
        <f t="shared" si="42"/>
        <v>893</v>
      </c>
      <c r="R269" s="94">
        <f t="shared" si="43"/>
        <v>15092</v>
      </c>
      <c r="S269" s="131">
        <f t="shared" si="44"/>
        <v>0</v>
      </c>
    </row>
    <row r="270" spans="1:19">
      <c r="A270" s="91">
        <v>436</v>
      </c>
      <c r="B270" s="91">
        <v>436049308</v>
      </c>
      <c r="C270" s="92" t="s">
        <v>138</v>
      </c>
      <c r="D270" s="91">
        <v>49</v>
      </c>
      <c r="E270" s="92" t="s">
        <v>73</v>
      </c>
      <c r="F270" s="91">
        <v>308</v>
      </c>
      <c r="G270" s="92" t="s">
        <v>20</v>
      </c>
      <c r="H270" s="93">
        <v>4</v>
      </c>
      <c r="I270" s="93"/>
      <c r="J270" s="94">
        <f t="shared" si="36"/>
        <v>6635</v>
      </c>
      <c r="K270" s="94">
        <f t="shared" si="37"/>
        <v>6525</v>
      </c>
      <c r="L270" s="94">
        <f t="shared" si="38"/>
        <v>6515</v>
      </c>
      <c r="M270" s="94">
        <f t="shared" si="39"/>
        <v>6515</v>
      </c>
      <c r="N270" s="95"/>
      <c r="O270" s="94">
        <f t="shared" si="40"/>
        <v>11227</v>
      </c>
      <c r="P270" s="94">
        <f t="shared" si="41"/>
        <v>0</v>
      </c>
      <c r="Q270" s="94">
        <f t="shared" si="42"/>
        <v>893</v>
      </c>
      <c r="R270" s="94">
        <f t="shared" si="43"/>
        <v>18635</v>
      </c>
      <c r="S270" s="131">
        <f t="shared" si="44"/>
        <v>0</v>
      </c>
    </row>
    <row r="271" spans="1:19">
      <c r="A271" s="91">
        <v>436</v>
      </c>
      <c r="B271" s="91">
        <v>436049336</v>
      </c>
      <c r="C271" s="92" t="s">
        <v>138</v>
      </c>
      <c r="D271" s="91">
        <v>49</v>
      </c>
      <c r="E271" s="92" t="s">
        <v>73</v>
      </c>
      <c r="F271" s="91">
        <v>336</v>
      </c>
      <c r="G271" s="92" t="s">
        <v>30</v>
      </c>
      <c r="H271" s="93">
        <v>2</v>
      </c>
      <c r="I271" s="93"/>
      <c r="J271" s="94">
        <f t="shared" si="36"/>
        <v>1413</v>
      </c>
      <c r="K271" s="94">
        <f t="shared" si="37"/>
        <v>1413</v>
      </c>
      <c r="L271" s="94">
        <f t="shared" si="38"/>
        <v>1993</v>
      </c>
      <c r="M271" s="94">
        <f t="shared" si="39"/>
        <v>2000</v>
      </c>
      <c r="N271" s="95"/>
      <c r="O271" s="94">
        <f t="shared" si="40"/>
        <v>10593</v>
      </c>
      <c r="P271" s="94">
        <f t="shared" si="41"/>
        <v>0</v>
      </c>
      <c r="Q271" s="94">
        <f t="shared" si="42"/>
        <v>893</v>
      </c>
      <c r="R271" s="94">
        <f t="shared" si="43"/>
        <v>13486</v>
      </c>
      <c r="S271" s="131">
        <f t="shared" si="44"/>
        <v>7</v>
      </c>
    </row>
    <row r="272" spans="1:19">
      <c r="A272" s="91">
        <v>436</v>
      </c>
      <c r="B272" s="91">
        <v>436049346</v>
      </c>
      <c r="C272" s="92" t="s">
        <v>138</v>
      </c>
      <c r="D272" s="91">
        <v>49</v>
      </c>
      <c r="E272" s="92" t="s">
        <v>73</v>
      </c>
      <c r="F272" s="91">
        <v>346</v>
      </c>
      <c r="G272" s="92" t="s">
        <v>21</v>
      </c>
      <c r="H272" s="93">
        <v>1</v>
      </c>
      <c r="I272" s="93"/>
      <c r="J272" s="94">
        <f t="shared" si="36"/>
        <v>2064</v>
      </c>
      <c r="K272" s="94">
        <f t="shared" si="37"/>
        <v>1183</v>
      </c>
      <c r="L272" s="94">
        <f t="shared" si="38"/>
        <v>1178</v>
      </c>
      <c r="M272" s="94">
        <f t="shared" si="39"/>
        <v>1179</v>
      </c>
      <c r="N272" s="95"/>
      <c r="O272" s="94">
        <f t="shared" si="40"/>
        <v>10593</v>
      </c>
      <c r="P272" s="94">
        <f t="shared" si="41"/>
        <v>0</v>
      </c>
      <c r="Q272" s="94">
        <f t="shared" si="42"/>
        <v>893</v>
      </c>
      <c r="R272" s="94">
        <f t="shared" si="43"/>
        <v>12665</v>
      </c>
      <c r="S272" s="131">
        <f t="shared" si="44"/>
        <v>1</v>
      </c>
    </row>
    <row r="273" spans="1:19">
      <c r="A273" s="91">
        <v>436</v>
      </c>
      <c r="B273" s="91">
        <v>436049347</v>
      </c>
      <c r="C273" s="92" t="s">
        <v>138</v>
      </c>
      <c r="D273" s="91">
        <v>49</v>
      </c>
      <c r="E273" s="92" t="s">
        <v>73</v>
      </c>
      <c r="F273" s="91">
        <v>347</v>
      </c>
      <c r="G273" s="92" t="s">
        <v>82</v>
      </c>
      <c r="H273" s="93">
        <v>1</v>
      </c>
      <c r="I273" s="93"/>
      <c r="J273" s="94">
        <f t="shared" si="36"/>
        <v>4392</v>
      </c>
      <c r="K273" s="94">
        <f t="shared" si="37"/>
        <v>4665</v>
      </c>
      <c r="L273" s="94">
        <f t="shared" si="38"/>
        <v>4659</v>
      </c>
      <c r="M273" s="94">
        <f t="shared" si="39"/>
        <v>4659</v>
      </c>
      <c r="N273" s="95"/>
      <c r="O273" s="94">
        <f t="shared" si="40"/>
        <v>10754</v>
      </c>
      <c r="P273" s="94">
        <f t="shared" si="41"/>
        <v>0</v>
      </c>
      <c r="Q273" s="94">
        <f t="shared" si="42"/>
        <v>893</v>
      </c>
      <c r="R273" s="94">
        <f t="shared" si="43"/>
        <v>16306</v>
      </c>
      <c r="S273" s="131">
        <f t="shared" si="44"/>
        <v>0</v>
      </c>
    </row>
    <row r="274" spans="1:19">
      <c r="A274" s="91">
        <v>436</v>
      </c>
      <c r="B274" s="91">
        <v>436049730</v>
      </c>
      <c r="C274" s="92" t="s">
        <v>138</v>
      </c>
      <c r="D274" s="91">
        <v>49</v>
      </c>
      <c r="E274" s="92" t="s">
        <v>73</v>
      </c>
      <c r="F274" s="91">
        <v>730</v>
      </c>
      <c r="G274" s="92" t="s">
        <v>118</v>
      </c>
      <c r="H274" s="93">
        <v>1</v>
      </c>
      <c r="I274" s="93"/>
      <c r="J274" s="94">
        <f t="shared" si="36"/>
        <v>3169</v>
      </c>
      <c r="K274" s="94">
        <f t="shared" si="37"/>
        <v>3657</v>
      </c>
      <c r="L274" s="94">
        <f t="shared" si="38"/>
        <v>3702</v>
      </c>
      <c r="M274" s="94">
        <f t="shared" si="39"/>
        <v>3703</v>
      </c>
      <c r="N274" s="95"/>
      <c r="O274" s="94">
        <f t="shared" si="40"/>
        <v>10593</v>
      </c>
      <c r="P274" s="94">
        <f t="shared" si="41"/>
        <v>0</v>
      </c>
      <c r="Q274" s="94">
        <f t="shared" si="42"/>
        <v>893</v>
      </c>
      <c r="R274" s="94">
        <f t="shared" si="43"/>
        <v>15189</v>
      </c>
      <c r="S274" s="131">
        <f t="shared" si="44"/>
        <v>1</v>
      </c>
    </row>
    <row r="275" spans="1:19">
      <c r="A275" s="91">
        <v>437</v>
      </c>
      <c r="B275" s="91">
        <v>437035035</v>
      </c>
      <c r="C275" s="92" t="s">
        <v>141</v>
      </c>
      <c r="D275" s="91">
        <v>35</v>
      </c>
      <c r="E275" s="92" t="s">
        <v>11</v>
      </c>
      <c r="F275" s="91">
        <v>35</v>
      </c>
      <c r="G275" s="92" t="s">
        <v>11</v>
      </c>
      <c r="H275" s="93">
        <v>271.65999999999997</v>
      </c>
      <c r="I275" s="93"/>
      <c r="J275" s="94">
        <f t="shared" si="36"/>
        <v>3919</v>
      </c>
      <c r="K275" s="94">
        <f t="shared" si="37"/>
        <v>4673</v>
      </c>
      <c r="L275" s="94">
        <f t="shared" si="38"/>
        <v>4656</v>
      </c>
      <c r="M275" s="94">
        <f t="shared" si="39"/>
        <v>4663</v>
      </c>
      <c r="N275" s="95"/>
      <c r="O275" s="94">
        <f t="shared" si="40"/>
        <v>13263</v>
      </c>
      <c r="P275" s="94">
        <f t="shared" si="41"/>
        <v>991.01123595505635</v>
      </c>
      <c r="Q275" s="94">
        <f t="shared" si="42"/>
        <v>893</v>
      </c>
      <c r="R275" s="94">
        <f t="shared" si="43"/>
        <v>19810.011235955055</v>
      </c>
      <c r="S275" s="131">
        <f t="shared" si="44"/>
        <v>998.01123595505487</v>
      </c>
    </row>
    <row r="276" spans="1:19">
      <c r="A276" s="91">
        <v>437</v>
      </c>
      <c r="B276" s="91">
        <v>437035093</v>
      </c>
      <c r="C276" s="92" t="s">
        <v>141</v>
      </c>
      <c r="D276" s="91">
        <v>35</v>
      </c>
      <c r="E276" s="92" t="s">
        <v>11</v>
      </c>
      <c r="F276" s="91">
        <v>93</v>
      </c>
      <c r="G276" s="92" t="s">
        <v>14</v>
      </c>
      <c r="H276" s="93">
        <v>1</v>
      </c>
      <c r="I276" s="93"/>
      <c r="J276" s="94" t="str">
        <f t="shared" si="36"/>
        <v/>
      </c>
      <c r="K276" s="94" t="str">
        <f t="shared" si="37"/>
        <v/>
      </c>
      <c r="L276" s="94" t="str">
        <f t="shared" si="38"/>
        <v/>
      </c>
      <c r="M276" s="94">
        <f t="shared" si="39"/>
        <v>340</v>
      </c>
      <c r="N276" s="95"/>
      <c r="O276" s="94">
        <f t="shared" si="40"/>
        <v>11861</v>
      </c>
      <c r="P276" s="94">
        <f t="shared" si="41"/>
        <v>0</v>
      </c>
      <c r="Q276" s="94">
        <f t="shared" si="42"/>
        <v>893</v>
      </c>
      <c r="R276" s="94">
        <f t="shared" si="43"/>
        <v>13094</v>
      </c>
      <c r="S276" s="131" t="str">
        <f t="shared" si="44"/>
        <v/>
      </c>
    </row>
    <row r="277" spans="1:19">
      <c r="A277" s="91">
        <v>437</v>
      </c>
      <c r="B277" s="91">
        <v>437035100</v>
      </c>
      <c r="C277" s="92" t="s">
        <v>141</v>
      </c>
      <c r="D277" s="91">
        <v>35</v>
      </c>
      <c r="E277" s="92" t="s">
        <v>11</v>
      </c>
      <c r="F277" s="91">
        <v>100</v>
      </c>
      <c r="G277" s="92" t="s">
        <v>58</v>
      </c>
      <c r="H277" s="93">
        <v>1</v>
      </c>
      <c r="I277" s="93"/>
      <c r="J277" s="94">
        <f t="shared" si="36"/>
        <v>7377</v>
      </c>
      <c r="K277" s="94">
        <f t="shared" si="37"/>
        <v>7683</v>
      </c>
      <c r="L277" s="94">
        <f t="shared" si="38"/>
        <v>7668</v>
      </c>
      <c r="M277" s="94">
        <f t="shared" si="39"/>
        <v>7669</v>
      </c>
      <c r="N277" s="95"/>
      <c r="O277" s="94">
        <f t="shared" si="40"/>
        <v>14923</v>
      </c>
      <c r="P277" s="94">
        <f t="shared" si="41"/>
        <v>0</v>
      </c>
      <c r="Q277" s="94">
        <f t="shared" si="42"/>
        <v>893</v>
      </c>
      <c r="R277" s="94">
        <f t="shared" si="43"/>
        <v>23485</v>
      </c>
      <c r="S277" s="131">
        <f t="shared" si="44"/>
        <v>1</v>
      </c>
    </row>
    <row r="278" spans="1:19">
      <c r="A278" s="91">
        <v>437</v>
      </c>
      <c r="B278" s="91">
        <v>437035163</v>
      </c>
      <c r="C278" s="92" t="s">
        <v>141</v>
      </c>
      <c r="D278" s="91">
        <v>35</v>
      </c>
      <c r="E278" s="92" t="s">
        <v>11</v>
      </c>
      <c r="F278" s="91">
        <v>163</v>
      </c>
      <c r="G278" s="92" t="s">
        <v>16</v>
      </c>
      <c r="H278" s="93">
        <v>1</v>
      </c>
      <c r="I278" s="93"/>
      <c r="J278" s="94">
        <f t="shared" si="36"/>
        <v>204</v>
      </c>
      <c r="K278" s="94">
        <f t="shared" si="37"/>
        <v>559</v>
      </c>
      <c r="L278" s="94">
        <f t="shared" si="38"/>
        <v>204</v>
      </c>
      <c r="M278" s="94">
        <f t="shared" si="39"/>
        <v>441</v>
      </c>
      <c r="N278" s="95"/>
      <c r="O278" s="94">
        <f t="shared" si="40"/>
        <v>10438</v>
      </c>
      <c r="P278" s="94">
        <f t="shared" si="41"/>
        <v>0</v>
      </c>
      <c r="Q278" s="94">
        <f t="shared" si="42"/>
        <v>893</v>
      </c>
      <c r="R278" s="94">
        <f t="shared" si="43"/>
        <v>11772</v>
      </c>
      <c r="S278" s="131">
        <f t="shared" si="44"/>
        <v>237</v>
      </c>
    </row>
    <row r="279" spans="1:19">
      <c r="A279" s="91">
        <v>437</v>
      </c>
      <c r="B279" s="91">
        <v>437035189</v>
      </c>
      <c r="C279" s="92" t="s">
        <v>141</v>
      </c>
      <c r="D279" s="91">
        <v>35</v>
      </c>
      <c r="E279" s="92" t="s">
        <v>11</v>
      </c>
      <c r="F279" s="91">
        <v>189</v>
      </c>
      <c r="G279" s="92" t="s">
        <v>24</v>
      </c>
      <c r="H279" s="93">
        <v>1</v>
      </c>
      <c r="I279" s="93"/>
      <c r="J279" s="94" t="str">
        <f t="shared" si="36"/>
        <v/>
      </c>
      <c r="K279" s="94">
        <f t="shared" si="37"/>
        <v>3879</v>
      </c>
      <c r="L279" s="94">
        <f t="shared" si="38"/>
        <v>3886</v>
      </c>
      <c r="M279" s="94">
        <f t="shared" si="39"/>
        <v>3886</v>
      </c>
      <c r="N279" s="95"/>
      <c r="O279" s="94">
        <f t="shared" si="40"/>
        <v>9699</v>
      </c>
      <c r="P279" s="94">
        <f t="shared" si="41"/>
        <v>0</v>
      </c>
      <c r="Q279" s="94">
        <f t="shared" si="42"/>
        <v>893</v>
      </c>
      <c r="R279" s="94">
        <f t="shared" si="43"/>
        <v>14478</v>
      </c>
      <c r="S279" s="131">
        <f t="shared" si="44"/>
        <v>0</v>
      </c>
    </row>
    <row r="280" spans="1:19">
      <c r="A280" s="91">
        <v>437</v>
      </c>
      <c r="B280" s="91">
        <v>437035244</v>
      </c>
      <c r="C280" s="92" t="s">
        <v>141</v>
      </c>
      <c r="D280" s="91">
        <v>35</v>
      </c>
      <c r="E280" s="92" t="s">
        <v>11</v>
      </c>
      <c r="F280" s="91">
        <v>244</v>
      </c>
      <c r="G280" s="92" t="s">
        <v>27</v>
      </c>
      <c r="H280" s="93">
        <v>1</v>
      </c>
      <c r="I280" s="93"/>
      <c r="J280" s="94">
        <f t="shared" si="36"/>
        <v>5096</v>
      </c>
      <c r="K280" s="94">
        <f t="shared" si="37"/>
        <v>6033</v>
      </c>
      <c r="L280" s="94">
        <f t="shared" si="38"/>
        <v>6042</v>
      </c>
      <c r="M280" s="94">
        <f t="shared" si="39"/>
        <v>6047</v>
      </c>
      <c r="N280" s="95"/>
      <c r="O280" s="94">
        <f t="shared" si="40"/>
        <v>14923</v>
      </c>
      <c r="P280" s="94">
        <f t="shared" si="41"/>
        <v>0</v>
      </c>
      <c r="Q280" s="94">
        <f t="shared" si="42"/>
        <v>893</v>
      </c>
      <c r="R280" s="94">
        <f t="shared" si="43"/>
        <v>21863</v>
      </c>
      <c r="S280" s="131">
        <f t="shared" si="44"/>
        <v>5</v>
      </c>
    </row>
    <row r="281" spans="1:19">
      <c r="A281" s="91">
        <v>438</v>
      </c>
      <c r="B281" s="91">
        <v>438035018</v>
      </c>
      <c r="C281" s="92" t="s">
        <v>142</v>
      </c>
      <c r="D281" s="91">
        <v>35</v>
      </c>
      <c r="E281" s="92" t="s">
        <v>11</v>
      </c>
      <c r="F281" s="91">
        <v>18</v>
      </c>
      <c r="G281" s="92" t="s">
        <v>163</v>
      </c>
      <c r="H281" s="93">
        <v>0.55000000000000004</v>
      </c>
      <c r="I281" s="93"/>
      <c r="J281" s="94" t="str">
        <f t="shared" si="36"/>
        <v/>
      </c>
      <c r="K281" s="94" t="str">
        <f t="shared" si="37"/>
        <v/>
      </c>
      <c r="L281" s="94" t="str">
        <f t="shared" si="38"/>
        <v/>
      </c>
      <c r="M281" s="94">
        <f t="shared" si="39"/>
        <v>9957</v>
      </c>
      <c r="N281" s="95"/>
      <c r="O281" s="94">
        <f t="shared" si="40"/>
        <v>10473</v>
      </c>
      <c r="P281" s="94">
        <f t="shared" si="41"/>
        <v>0</v>
      </c>
      <c r="Q281" s="94">
        <f t="shared" si="42"/>
        <v>893</v>
      </c>
      <c r="R281" s="94">
        <f t="shared" si="43"/>
        <v>21323</v>
      </c>
      <c r="S281" s="131" t="str">
        <f t="shared" si="44"/>
        <v/>
      </c>
    </row>
    <row r="282" spans="1:19">
      <c r="A282" s="91">
        <v>438</v>
      </c>
      <c r="B282" s="91">
        <v>438035035</v>
      </c>
      <c r="C282" s="92" t="s">
        <v>142</v>
      </c>
      <c r="D282" s="91">
        <v>35</v>
      </c>
      <c r="E282" s="92" t="s">
        <v>11</v>
      </c>
      <c r="F282" s="91">
        <v>35</v>
      </c>
      <c r="G282" s="92" t="s">
        <v>11</v>
      </c>
      <c r="H282" s="93">
        <v>333.22</v>
      </c>
      <c r="I282" s="93"/>
      <c r="J282" s="94">
        <f t="shared" si="36"/>
        <v>3616</v>
      </c>
      <c r="K282" s="94">
        <f t="shared" si="37"/>
        <v>4311</v>
      </c>
      <c r="L282" s="94">
        <f t="shared" si="38"/>
        <v>4296</v>
      </c>
      <c r="M282" s="94">
        <f t="shared" si="39"/>
        <v>4302</v>
      </c>
      <c r="N282" s="95"/>
      <c r="O282" s="94">
        <f t="shared" si="40"/>
        <v>12236</v>
      </c>
      <c r="P282" s="94">
        <f t="shared" si="41"/>
        <v>354.99375180236467</v>
      </c>
      <c r="Q282" s="94">
        <f t="shared" si="42"/>
        <v>893</v>
      </c>
      <c r="R282" s="94">
        <f t="shared" si="43"/>
        <v>17785.993751802365</v>
      </c>
      <c r="S282" s="131">
        <f t="shared" si="44"/>
        <v>360.9937518023653</v>
      </c>
    </row>
    <row r="283" spans="1:19">
      <c r="A283" s="91">
        <v>438</v>
      </c>
      <c r="B283" s="91">
        <v>438035057</v>
      </c>
      <c r="C283" s="92" t="s">
        <v>142</v>
      </c>
      <c r="D283" s="91">
        <v>35</v>
      </c>
      <c r="E283" s="92" t="s">
        <v>11</v>
      </c>
      <c r="F283" s="91">
        <v>57</v>
      </c>
      <c r="G283" s="92" t="s">
        <v>13</v>
      </c>
      <c r="H283" s="93">
        <v>2</v>
      </c>
      <c r="I283" s="93"/>
      <c r="J283" s="94">
        <f t="shared" si="36"/>
        <v>209</v>
      </c>
      <c r="K283" s="94">
        <f t="shared" si="37"/>
        <v>210</v>
      </c>
      <c r="L283" s="94">
        <f t="shared" si="38"/>
        <v>201</v>
      </c>
      <c r="M283" s="94">
        <f t="shared" si="39"/>
        <v>202</v>
      </c>
      <c r="N283" s="95"/>
      <c r="O283" s="94">
        <f t="shared" si="40"/>
        <v>3965</v>
      </c>
      <c r="P283" s="94">
        <f t="shared" si="41"/>
        <v>0</v>
      </c>
      <c r="Q283" s="94">
        <f t="shared" si="42"/>
        <v>893</v>
      </c>
      <c r="R283" s="94">
        <f t="shared" si="43"/>
        <v>5060</v>
      </c>
      <c r="S283" s="131">
        <f t="shared" si="44"/>
        <v>1</v>
      </c>
    </row>
    <row r="284" spans="1:19">
      <c r="A284" s="91">
        <v>438</v>
      </c>
      <c r="B284" s="91">
        <v>438035220</v>
      </c>
      <c r="C284" s="92" t="s">
        <v>142</v>
      </c>
      <c r="D284" s="91">
        <v>35</v>
      </c>
      <c r="E284" s="92" t="s">
        <v>11</v>
      </c>
      <c r="F284" s="91">
        <v>220</v>
      </c>
      <c r="G284" s="92" t="s">
        <v>26</v>
      </c>
      <c r="H284" s="93">
        <v>0.36</v>
      </c>
      <c r="I284" s="93"/>
      <c r="J284" s="94">
        <f t="shared" si="36"/>
        <v>4801</v>
      </c>
      <c r="K284" s="94">
        <f t="shared" si="37"/>
        <v>3936</v>
      </c>
      <c r="L284" s="94">
        <f t="shared" si="38"/>
        <v>5485</v>
      </c>
      <c r="M284" s="94">
        <f t="shared" si="39"/>
        <v>5491</v>
      </c>
      <c r="N284" s="95"/>
      <c r="O284" s="94">
        <f t="shared" si="40"/>
        <v>13489</v>
      </c>
      <c r="P284" s="94">
        <f t="shared" si="41"/>
        <v>0</v>
      </c>
      <c r="Q284" s="94">
        <f t="shared" si="42"/>
        <v>893</v>
      </c>
      <c r="R284" s="94">
        <f t="shared" si="43"/>
        <v>19873</v>
      </c>
      <c r="S284" s="131">
        <f t="shared" si="44"/>
        <v>6</v>
      </c>
    </row>
    <row r="285" spans="1:19">
      <c r="A285" s="91">
        <v>438</v>
      </c>
      <c r="B285" s="91">
        <v>438035244</v>
      </c>
      <c r="C285" s="92" t="s">
        <v>142</v>
      </c>
      <c r="D285" s="91">
        <v>35</v>
      </c>
      <c r="E285" s="92" t="s">
        <v>11</v>
      </c>
      <c r="F285" s="91">
        <v>244</v>
      </c>
      <c r="G285" s="92" t="s">
        <v>27</v>
      </c>
      <c r="H285" s="93">
        <v>6</v>
      </c>
      <c r="I285" s="93"/>
      <c r="J285" s="94">
        <f t="shared" si="36"/>
        <v>3982</v>
      </c>
      <c r="K285" s="94">
        <f t="shared" si="37"/>
        <v>4715</v>
      </c>
      <c r="L285" s="94">
        <f t="shared" si="38"/>
        <v>4722</v>
      </c>
      <c r="M285" s="94">
        <f t="shared" si="39"/>
        <v>4725</v>
      </c>
      <c r="N285" s="95"/>
      <c r="O285" s="94">
        <f t="shared" si="40"/>
        <v>11662</v>
      </c>
      <c r="P285" s="94">
        <f t="shared" si="41"/>
        <v>0</v>
      </c>
      <c r="Q285" s="94">
        <f t="shared" si="42"/>
        <v>893</v>
      </c>
      <c r="R285" s="94">
        <f t="shared" si="43"/>
        <v>17280</v>
      </c>
      <c r="S285" s="131">
        <f t="shared" si="44"/>
        <v>3</v>
      </c>
    </row>
    <row r="286" spans="1:19">
      <c r="A286" s="91">
        <v>438</v>
      </c>
      <c r="B286" s="91">
        <v>438035248</v>
      </c>
      <c r="C286" s="92" t="s">
        <v>142</v>
      </c>
      <c r="D286" s="91">
        <v>35</v>
      </c>
      <c r="E286" s="92" t="s">
        <v>11</v>
      </c>
      <c r="F286" s="91">
        <v>248</v>
      </c>
      <c r="G286" s="92" t="s">
        <v>18</v>
      </c>
      <c r="H286" s="93">
        <v>1</v>
      </c>
      <c r="I286" s="93"/>
      <c r="J286" s="94">
        <f t="shared" si="36"/>
        <v>977</v>
      </c>
      <c r="K286" s="94">
        <f t="shared" si="37"/>
        <v>316</v>
      </c>
      <c r="L286" s="94">
        <f t="shared" si="38"/>
        <v>883</v>
      </c>
      <c r="M286" s="94">
        <f t="shared" si="39"/>
        <v>890</v>
      </c>
      <c r="N286" s="95"/>
      <c r="O286" s="94">
        <f t="shared" si="40"/>
        <v>9004</v>
      </c>
      <c r="P286" s="94">
        <f t="shared" si="41"/>
        <v>0</v>
      </c>
      <c r="Q286" s="94">
        <f t="shared" si="42"/>
        <v>893</v>
      </c>
      <c r="R286" s="94">
        <f t="shared" si="43"/>
        <v>10787</v>
      </c>
      <c r="S286" s="131">
        <f t="shared" si="44"/>
        <v>7</v>
      </c>
    </row>
    <row r="287" spans="1:19">
      <c r="A287" s="91">
        <v>438</v>
      </c>
      <c r="B287" s="91">
        <v>438035336</v>
      </c>
      <c r="C287" s="92" t="s">
        <v>142</v>
      </c>
      <c r="D287" s="91">
        <v>35</v>
      </c>
      <c r="E287" s="92" t="s">
        <v>11</v>
      </c>
      <c r="F287" s="91">
        <v>336</v>
      </c>
      <c r="G287" s="92" t="s">
        <v>30</v>
      </c>
      <c r="H287" s="93">
        <v>1</v>
      </c>
      <c r="I287" s="93"/>
      <c r="J287" s="94">
        <f t="shared" si="36"/>
        <v>1201</v>
      </c>
      <c r="K287" s="94">
        <f t="shared" si="37"/>
        <v>1201</v>
      </c>
      <c r="L287" s="94">
        <f t="shared" si="38"/>
        <v>1694</v>
      </c>
      <c r="M287" s="94">
        <f t="shared" si="39"/>
        <v>1700</v>
      </c>
      <c r="N287" s="95"/>
      <c r="O287" s="94">
        <f t="shared" si="40"/>
        <v>9004</v>
      </c>
      <c r="P287" s="94">
        <f t="shared" si="41"/>
        <v>0</v>
      </c>
      <c r="Q287" s="94">
        <f t="shared" si="42"/>
        <v>893</v>
      </c>
      <c r="R287" s="94">
        <f t="shared" si="43"/>
        <v>11597</v>
      </c>
      <c r="S287" s="131">
        <f t="shared" si="44"/>
        <v>6</v>
      </c>
    </row>
    <row r="288" spans="1:19">
      <c r="A288" s="91">
        <v>439</v>
      </c>
      <c r="B288" s="91">
        <v>439035035</v>
      </c>
      <c r="C288" s="92" t="s">
        <v>143</v>
      </c>
      <c r="D288" s="91">
        <v>35</v>
      </c>
      <c r="E288" s="92" t="s">
        <v>11</v>
      </c>
      <c r="F288" s="91">
        <v>35</v>
      </c>
      <c r="G288" s="92" t="s">
        <v>11</v>
      </c>
      <c r="H288" s="93">
        <v>441.34999999999997</v>
      </c>
      <c r="I288" s="93"/>
      <c r="J288" s="94">
        <f t="shared" si="36"/>
        <v>3333</v>
      </c>
      <c r="K288" s="94">
        <f t="shared" si="37"/>
        <v>3974</v>
      </c>
      <c r="L288" s="94">
        <f t="shared" si="38"/>
        <v>3960</v>
      </c>
      <c r="M288" s="94">
        <f t="shared" si="39"/>
        <v>3965</v>
      </c>
      <c r="N288" s="95"/>
      <c r="O288" s="94">
        <f t="shared" si="40"/>
        <v>11279</v>
      </c>
      <c r="P288" s="94">
        <f t="shared" si="41"/>
        <v>0</v>
      </c>
      <c r="Q288" s="94">
        <f t="shared" si="42"/>
        <v>893</v>
      </c>
      <c r="R288" s="94">
        <f t="shared" si="43"/>
        <v>16137</v>
      </c>
      <c r="S288" s="131">
        <f t="shared" si="44"/>
        <v>5</v>
      </c>
    </row>
    <row r="289" spans="1:19">
      <c r="A289" s="91">
        <v>439</v>
      </c>
      <c r="B289" s="91">
        <v>439035044</v>
      </c>
      <c r="C289" s="92" t="s">
        <v>143</v>
      </c>
      <c r="D289" s="91">
        <v>35</v>
      </c>
      <c r="E289" s="92" t="s">
        <v>11</v>
      </c>
      <c r="F289" s="91">
        <v>44</v>
      </c>
      <c r="G289" s="92" t="s">
        <v>12</v>
      </c>
      <c r="H289" s="93">
        <v>1</v>
      </c>
      <c r="I289" s="93"/>
      <c r="J289" s="94" t="str">
        <f t="shared" si="36"/>
        <v/>
      </c>
      <c r="K289" s="94">
        <f t="shared" si="37"/>
        <v>776</v>
      </c>
      <c r="L289" s="94">
        <f t="shared" si="38"/>
        <v>274</v>
      </c>
      <c r="M289" s="94">
        <f t="shared" si="39"/>
        <v>270</v>
      </c>
      <c r="N289" s="95"/>
      <c r="O289" s="94">
        <f t="shared" si="40"/>
        <v>11776</v>
      </c>
      <c r="P289" s="94">
        <f t="shared" si="41"/>
        <v>0</v>
      </c>
      <c r="Q289" s="94">
        <f t="shared" si="42"/>
        <v>893</v>
      </c>
      <c r="R289" s="94">
        <f t="shared" si="43"/>
        <v>12939</v>
      </c>
      <c r="S289" s="131">
        <f t="shared" si="44"/>
        <v>-4</v>
      </c>
    </row>
    <row r="290" spans="1:19">
      <c r="A290" s="91">
        <v>439</v>
      </c>
      <c r="B290" s="91">
        <v>439035133</v>
      </c>
      <c r="C290" s="92" t="s">
        <v>143</v>
      </c>
      <c r="D290" s="91">
        <v>35</v>
      </c>
      <c r="E290" s="92" t="s">
        <v>11</v>
      </c>
      <c r="F290" s="91">
        <v>133</v>
      </c>
      <c r="G290" s="92" t="s">
        <v>59</v>
      </c>
      <c r="H290" s="93">
        <v>1</v>
      </c>
      <c r="I290" s="93"/>
      <c r="J290" s="94" t="str">
        <f t="shared" si="36"/>
        <v/>
      </c>
      <c r="K290" s="94">
        <f t="shared" si="37"/>
        <v>4145</v>
      </c>
      <c r="L290" s="94">
        <f t="shared" si="38"/>
        <v>4166</v>
      </c>
      <c r="M290" s="94">
        <f t="shared" si="39"/>
        <v>4167</v>
      </c>
      <c r="N290" s="95"/>
      <c r="O290" s="94">
        <f t="shared" si="40"/>
        <v>13297</v>
      </c>
      <c r="P290" s="94">
        <f t="shared" si="41"/>
        <v>0</v>
      </c>
      <c r="Q290" s="94">
        <f t="shared" si="42"/>
        <v>893</v>
      </c>
      <c r="R290" s="94">
        <f t="shared" si="43"/>
        <v>18357</v>
      </c>
      <c r="S290" s="131">
        <f t="shared" si="44"/>
        <v>1</v>
      </c>
    </row>
    <row r="291" spans="1:19">
      <c r="A291" s="91">
        <v>439</v>
      </c>
      <c r="B291" s="91">
        <v>439035243</v>
      </c>
      <c r="C291" s="92" t="s">
        <v>143</v>
      </c>
      <c r="D291" s="91">
        <v>35</v>
      </c>
      <c r="E291" s="92" t="s">
        <v>11</v>
      </c>
      <c r="F291" s="91">
        <v>243</v>
      </c>
      <c r="G291" s="92" t="s">
        <v>80</v>
      </c>
      <c r="H291" s="93">
        <v>1</v>
      </c>
      <c r="I291" s="93"/>
      <c r="J291" s="94" t="str">
        <f t="shared" si="36"/>
        <v/>
      </c>
      <c r="K291" s="94">
        <f t="shared" si="37"/>
        <v>2037</v>
      </c>
      <c r="L291" s="94">
        <f t="shared" si="38"/>
        <v>2035</v>
      </c>
      <c r="M291" s="94">
        <f t="shared" si="39"/>
        <v>2035</v>
      </c>
      <c r="N291" s="95"/>
      <c r="O291" s="94">
        <f t="shared" si="40"/>
        <v>8621</v>
      </c>
      <c r="P291" s="94">
        <f t="shared" si="41"/>
        <v>0</v>
      </c>
      <c r="Q291" s="94">
        <f t="shared" si="42"/>
        <v>893</v>
      </c>
      <c r="R291" s="94">
        <f t="shared" si="43"/>
        <v>11549</v>
      </c>
      <c r="S291" s="131">
        <f t="shared" si="44"/>
        <v>0</v>
      </c>
    </row>
    <row r="292" spans="1:19">
      <c r="A292" s="91">
        <v>439</v>
      </c>
      <c r="B292" s="91">
        <v>439035244</v>
      </c>
      <c r="C292" s="92" t="s">
        <v>143</v>
      </c>
      <c r="D292" s="91">
        <v>35</v>
      </c>
      <c r="E292" s="92" t="s">
        <v>11</v>
      </c>
      <c r="F292" s="91">
        <v>244</v>
      </c>
      <c r="G292" s="92" t="s">
        <v>27</v>
      </c>
      <c r="H292" s="93">
        <v>1</v>
      </c>
      <c r="I292" s="93"/>
      <c r="J292" s="94" t="str">
        <f t="shared" si="36"/>
        <v/>
      </c>
      <c r="K292" s="94">
        <f t="shared" si="37"/>
        <v>4491</v>
      </c>
      <c r="L292" s="94">
        <f t="shared" si="38"/>
        <v>4498</v>
      </c>
      <c r="M292" s="94">
        <f t="shared" si="39"/>
        <v>4501</v>
      </c>
      <c r="N292" s="95"/>
      <c r="O292" s="94">
        <f t="shared" si="40"/>
        <v>11109</v>
      </c>
      <c r="P292" s="94">
        <f t="shared" si="41"/>
        <v>0</v>
      </c>
      <c r="Q292" s="94">
        <f t="shared" si="42"/>
        <v>893</v>
      </c>
      <c r="R292" s="94">
        <f t="shared" si="43"/>
        <v>16503</v>
      </c>
      <c r="S292" s="131">
        <f t="shared" si="44"/>
        <v>3</v>
      </c>
    </row>
    <row r="293" spans="1:19">
      <c r="A293" s="91">
        <v>439</v>
      </c>
      <c r="B293" s="91">
        <v>439035308</v>
      </c>
      <c r="C293" s="92" t="s">
        <v>143</v>
      </c>
      <c r="D293" s="91">
        <v>35</v>
      </c>
      <c r="E293" s="92" t="s">
        <v>11</v>
      </c>
      <c r="F293" s="91">
        <v>308</v>
      </c>
      <c r="G293" s="92" t="s">
        <v>20</v>
      </c>
      <c r="H293" s="93">
        <v>0.87</v>
      </c>
      <c r="I293" s="93"/>
      <c r="J293" s="94" t="str">
        <f t="shared" si="36"/>
        <v/>
      </c>
      <c r="K293" s="94" t="str">
        <f t="shared" si="37"/>
        <v/>
      </c>
      <c r="L293" s="94" t="str">
        <f t="shared" si="38"/>
        <v/>
      </c>
      <c r="M293" s="94">
        <f t="shared" si="39"/>
        <v>6937</v>
      </c>
      <c r="N293" s="95"/>
      <c r="O293" s="94">
        <f t="shared" si="40"/>
        <v>11954</v>
      </c>
      <c r="P293" s="94">
        <f t="shared" si="41"/>
        <v>0</v>
      </c>
      <c r="Q293" s="94">
        <f t="shared" si="42"/>
        <v>893</v>
      </c>
      <c r="R293" s="94">
        <f t="shared" si="43"/>
        <v>19784</v>
      </c>
      <c r="S293" s="131" t="str">
        <f t="shared" si="44"/>
        <v/>
      </c>
    </row>
    <row r="294" spans="1:19">
      <c r="A294" s="91">
        <v>440</v>
      </c>
      <c r="B294" s="91">
        <v>440149009</v>
      </c>
      <c r="C294" s="92" t="s">
        <v>144</v>
      </c>
      <c r="D294" s="91">
        <v>149</v>
      </c>
      <c r="E294" s="92" t="s">
        <v>77</v>
      </c>
      <c r="F294" s="91">
        <v>9</v>
      </c>
      <c r="G294" s="92" t="s">
        <v>85</v>
      </c>
      <c r="H294" s="93">
        <v>2</v>
      </c>
      <c r="I294" s="93"/>
      <c r="J294" s="94" t="str">
        <f t="shared" si="36"/>
        <v/>
      </c>
      <c r="K294" s="94">
        <f t="shared" si="37"/>
        <v>5053</v>
      </c>
      <c r="L294" s="94">
        <f t="shared" si="38"/>
        <v>5674</v>
      </c>
      <c r="M294" s="94">
        <f t="shared" si="39"/>
        <v>5675</v>
      </c>
      <c r="N294" s="95"/>
      <c r="O294" s="94">
        <f t="shared" si="40"/>
        <v>10018</v>
      </c>
      <c r="P294" s="94">
        <f t="shared" si="41"/>
        <v>0</v>
      </c>
      <c r="Q294" s="94">
        <f t="shared" si="42"/>
        <v>893</v>
      </c>
      <c r="R294" s="94">
        <f t="shared" si="43"/>
        <v>16586</v>
      </c>
      <c r="S294" s="131">
        <f t="shared" si="44"/>
        <v>1</v>
      </c>
    </row>
    <row r="295" spans="1:19">
      <c r="A295" s="91">
        <v>440</v>
      </c>
      <c r="B295" s="91">
        <v>440149128</v>
      </c>
      <c r="C295" s="92" t="s">
        <v>144</v>
      </c>
      <c r="D295" s="91">
        <v>149</v>
      </c>
      <c r="E295" s="92" t="s">
        <v>77</v>
      </c>
      <c r="F295" s="91">
        <v>128</v>
      </c>
      <c r="G295" s="92" t="s">
        <v>122</v>
      </c>
      <c r="H295" s="93">
        <v>0.35</v>
      </c>
      <c r="I295" s="93"/>
      <c r="J295" s="94">
        <f t="shared" si="36"/>
        <v>527</v>
      </c>
      <c r="K295" s="94">
        <f t="shared" si="37"/>
        <v>633</v>
      </c>
      <c r="L295" s="94">
        <f t="shared" si="38"/>
        <v>624</v>
      </c>
      <c r="M295" s="94">
        <f t="shared" si="39"/>
        <v>625</v>
      </c>
      <c r="N295" s="95"/>
      <c r="O295" s="94">
        <f t="shared" si="40"/>
        <v>12275</v>
      </c>
      <c r="P295" s="94">
        <f t="shared" si="41"/>
        <v>0</v>
      </c>
      <c r="Q295" s="94">
        <f t="shared" si="42"/>
        <v>893</v>
      </c>
      <c r="R295" s="94">
        <f t="shared" si="43"/>
        <v>13793</v>
      </c>
      <c r="S295" s="131">
        <f t="shared" si="44"/>
        <v>1</v>
      </c>
    </row>
    <row r="296" spans="1:19">
      <c r="A296" s="91">
        <v>440</v>
      </c>
      <c r="B296" s="91">
        <v>440149149</v>
      </c>
      <c r="C296" s="92" t="s">
        <v>144</v>
      </c>
      <c r="D296" s="91">
        <v>149</v>
      </c>
      <c r="E296" s="92" t="s">
        <v>77</v>
      </c>
      <c r="F296" s="91">
        <v>149</v>
      </c>
      <c r="G296" s="92" t="s">
        <v>77</v>
      </c>
      <c r="H296" s="93">
        <v>377.91</v>
      </c>
      <c r="I296" s="93"/>
      <c r="J296" s="94">
        <f t="shared" si="36"/>
        <v>66</v>
      </c>
      <c r="K296" s="94">
        <f t="shared" si="37"/>
        <v>60</v>
      </c>
      <c r="L296" s="94">
        <f t="shared" si="38"/>
        <v>15</v>
      </c>
      <c r="M296" s="94">
        <f t="shared" si="39"/>
        <v>14</v>
      </c>
      <c r="N296" s="95"/>
      <c r="O296" s="94">
        <f t="shared" si="40"/>
        <v>11534</v>
      </c>
      <c r="P296" s="94">
        <f t="shared" si="41"/>
        <v>1875.0085999312005</v>
      </c>
      <c r="Q296" s="94">
        <f t="shared" si="42"/>
        <v>893</v>
      </c>
      <c r="R296" s="94">
        <f t="shared" si="43"/>
        <v>14316.0085999312</v>
      </c>
      <c r="S296" s="131">
        <f t="shared" si="44"/>
        <v>1874.0085999311996</v>
      </c>
    </row>
    <row r="297" spans="1:19">
      <c r="A297" s="91">
        <v>440</v>
      </c>
      <c r="B297" s="91">
        <v>440149160</v>
      </c>
      <c r="C297" s="92" t="s">
        <v>144</v>
      </c>
      <c r="D297" s="91">
        <v>149</v>
      </c>
      <c r="E297" s="92" t="s">
        <v>77</v>
      </c>
      <c r="F297" s="91">
        <v>160</v>
      </c>
      <c r="G297" s="92" t="s">
        <v>134</v>
      </c>
      <c r="H297" s="93">
        <v>0.65</v>
      </c>
      <c r="I297" s="93"/>
      <c r="J297" s="94" t="str">
        <f t="shared" si="36"/>
        <v/>
      </c>
      <c r="K297" s="94" t="str">
        <f t="shared" si="37"/>
        <v/>
      </c>
      <c r="L297" s="94" t="str">
        <f t="shared" si="38"/>
        <v/>
      </c>
      <c r="M297" s="94">
        <f t="shared" si="39"/>
        <v>348</v>
      </c>
      <c r="N297" s="95"/>
      <c r="O297" s="94">
        <f t="shared" si="40"/>
        <v>11850</v>
      </c>
      <c r="P297" s="94">
        <f t="shared" si="41"/>
        <v>0</v>
      </c>
      <c r="Q297" s="94">
        <f t="shared" si="42"/>
        <v>893</v>
      </c>
      <c r="R297" s="94">
        <f t="shared" si="43"/>
        <v>13091</v>
      </c>
      <c r="S297" s="131" t="str">
        <f t="shared" si="44"/>
        <v/>
      </c>
    </row>
    <row r="298" spans="1:19">
      <c r="A298" s="91">
        <v>440</v>
      </c>
      <c r="B298" s="91">
        <v>440149181</v>
      </c>
      <c r="C298" s="92" t="s">
        <v>144</v>
      </c>
      <c r="D298" s="91">
        <v>149</v>
      </c>
      <c r="E298" s="92" t="s">
        <v>77</v>
      </c>
      <c r="F298" s="91">
        <v>181</v>
      </c>
      <c r="G298" s="92" t="s">
        <v>79</v>
      </c>
      <c r="H298" s="93">
        <v>18</v>
      </c>
      <c r="I298" s="93"/>
      <c r="J298" s="94">
        <f t="shared" si="36"/>
        <v>615</v>
      </c>
      <c r="K298" s="94">
        <f t="shared" si="37"/>
        <v>676</v>
      </c>
      <c r="L298" s="94">
        <f t="shared" si="38"/>
        <v>682</v>
      </c>
      <c r="M298" s="94">
        <f t="shared" si="39"/>
        <v>678</v>
      </c>
      <c r="N298" s="95"/>
      <c r="O298" s="94">
        <f t="shared" si="40"/>
        <v>10058</v>
      </c>
      <c r="P298" s="94">
        <f t="shared" si="41"/>
        <v>0</v>
      </c>
      <c r="Q298" s="94">
        <f t="shared" si="42"/>
        <v>893</v>
      </c>
      <c r="R298" s="94">
        <f t="shared" si="43"/>
        <v>11629</v>
      </c>
      <c r="S298" s="131">
        <f t="shared" si="44"/>
        <v>-4</v>
      </c>
    </row>
    <row r="299" spans="1:19">
      <c r="A299" s="91">
        <v>440</v>
      </c>
      <c r="B299" s="91">
        <v>440149211</v>
      </c>
      <c r="C299" s="92" t="s">
        <v>144</v>
      </c>
      <c r="D299" s="91">
        <v>149</v>
      </c>
      <c r="E299" s="92" t="s">
        <v>77</v>
      </c>
      <c r="F299" s="91">
        <v>211</v>
      </c>
      <c r="G299" s="92" t="s">
        <v>87</v>
      </c>
      <c r="H299" s="93">
        <v>1</v>
      </c>
      <c r="I299" s="93"/>
      <c r="J299" s="94">
        <f t="shared" si="36"/>
        <v>676</v>
      </c>
      <c r="K299" s="94">
        <f t="shared" si="37"/>
        <v>668</v>
      </c>
      <c r="L299" s="94">
        <f t="shared" si="38"/>
        <v>668</v>
      </c>
      <c r="M299" s="94">
        <f t="shared" si="39"/>
        <v>668</v>
      </c>
      <c r="N299" s="95"/>
      <c r="O299" s="94">
        <f t="shared" si="40"/>
        <v>3723</v>
      </c>
      <c r="P299" s="94">
        <f t="shared" si="41"/>
        <v>0</v>
      </c>
      <c r="Q299" s="94">
        <f t="shared" si="42"/>
        <v>893</v>
      </c>
      <c r="R299" s="94">
        <f t="shared" si="43"/>
        <v>5284</v>
      </c>
      <c r="S299" s="131">
        <f t="shared" si="44"/>
        <v>0</v>
      </c>
    </row>
    <row r="300" spans="1:19">
      <c r="A300" s="91">
        <v>441</v>
      </c>
      <c r="B300" s="91">
        <v>441281005</v>
      </c>
      <c r="C300" s="92" t="s">
        <v>145</v>
      </c>
      <c r="D300" s="91">
        <v>281</v>
      </c>
      <c r="E300" s="92" t="s">
        <v>146</v>
      </c>
      <c r="F300" s="91">
        <v>5</v>
      </c>
      <c r="G300" s="92" t="s">
        <v>147</v>
      </c>
      <c r="H300" s="93">
        <v>0.94</v>
      </c>
      <c r="I300" s="93"/>
      <c r="J300" s="94">
        <f t="shared" si="36"/>
        <v>3831</v>
      </c>
      <c r="K300" s="94" t="str">
        <f t="shared" si="37"/>
        <v/>
      </c>
      <c r="L300" s="94" t="str">
        <f t="shared" si="38"/>
        <v/>
      </c>
      <c r="M300" s="94">
        <f t="shared" si="39"/>
        <v>3941</v>
      </c>
      <c r="N300" s="95"/>
      <c r="O300" s="94">
        <f t="shared" si="40"/>
        <v>9794</v>
      </c>
      <c r="P300" s="94">
        <f t="shared" si="41"/>
        <v>0</v>
      </c>
      <c r="Q300" s="94">
        <f t="shared" si="42"/>
        <v>893</v>
      </c>
      <c r="R300" s="94">
        <f t="shared" si="43"/>
        <v>14628</v>
      </c>
      <c r="S300" s="131" t="str">
        <f t="shared" si="44"/>
        <v/>
      </c>
    </row>
    <row r="301" spans="1:19">
      <c r="A301" s="91">
        <v>441</v>
      </c>
      <c r="B301" s="91">
        <v>441281061</v>
      </c>
      <c r="C301" s="92" t="s">
        <v>145</v>
      </c>
      <c r="D301" s="91">
        <v>281</v>
      </c>
      <c r="E301" s="92" t="s">
        <v>146</v>
      </c>
      <c r="F301" s="91">
        <v>61</v>
      </c>
      <c r="G301" s="92" t="s">
        <v>148</v>
      </c>
      <c r="H301" s="93">
        <v>3</v>
      </c>
      <c r="I301" s="93"/>
      <c r="J301" s="94">
        <f t="shared" si="36"/>
        <v>467</v>
      </c>
      <c r="K301" s="94">
        <f t="shared" si="37"/>
        <v>467</v>
      </c>
      <c r="L301" s="94">
        <f t="shared" si="38"/>
        <v>410</v>
      </c>
      <c r="M301" s="94">
        <f t="shared" si="39"/>
        <v>410</v>
      </c>
      <c r="N301" s="95"/>
      <c r="O301" s="94">
        <f t="shared" si="40"/>
        <v>9817</v>
      </c>
      <c r="P301" s="94">
        <f t="shared" si="41"/>
        <v>0</v>
      </c>
      <c r="Q301" s="94">
        <f t="shared" si="42"/>
        <v>893</v>
      </c>
      <c r="R301" s="94">
        <f t="shared" si="43"/>
        <v>11120</v>
      </c>
      <c r="S301" s="131">
        <f t="shared" si="44"/>
        <v>0</v>
      </c>
    </row>
    <row r="302" spans="1:19">
      <c r="A302" s="91">
        <v>441</v>
      </c>
      <c r="B302" s="91">
        <v>441281087</v>
      </c>
      <c r="C302" s="92" t="s">
        <v>145</v>
      </c>
      <c r="D302" s="91">
        <v>281</v>
      </c>
      <c r="E302" s="92" t="s">
        <v>146</v>
      </c>
      <c r="F302" s="91">
        <v>87</v>
      </c>
      <c r="G302" s="92" t="s">
        <v>149</v>
      </c>
      <c r="H302" s="93">
        <v>3</v>
      </c>
      <c r="I302" s="93"/>
      <c r="J302" s="94">
        <f t="shared" si="36"/>
        <v>3458</v>
      </c>
      <c r="K302" s="94">
        <f t="shared" si="37"/>
        <v>3578</v>
      </c>
      <c r="L302" s="94">
        <f t="shared" si="38"/>
        <v>3578</v>
      </c>
      <c r="M302" s="94">
        <f t="shared" si="39"/>
        <v>3578</v>
      </c>
      <c r="N302" s="95"/>
      <c r="O302" s="94">
        <f t="shared" si="40"/>
        <v>9346</v>
      </c>
      <c r="P302" s="94">
        <f t="shared" si="41"/>
        <v>0</v>
      </c>
      <c r="Q302" s="94">
        <f t="shared" si="42"/>
        <v>893</v>
      </c>
      <c r="R302" s="94">
        <f t="shared" si="43"/>
        <v>13817</v>
      </c>
      <c r="S302" s="131">
        <f t="shared" si="44"/>
        <v>0</v>
      </c>
    </row>
    <row r="303" spans="1:19">
      <c r="A303" s="91">
        <v>441</v>
      </c>
      <c r="B303" s="91">
        <v>441281137</v>
      </c>
      <c r="C303" s="92" t="s">
        <v>145</v>
      </c>
      <c r="D303" s="91">
        <v>281</v>
      </c>
      <c r="E303" s="92" t="s">
        <v>146</v>
      </c>
      <c r="F303" s="91">
        <v>137</v>
      </c>
      <c r="G303" s="92" t="s">
        <v>196</v>
      </c>
      <c r="H303" s="93">
        <v>0.79</v>
      </c>
      <c r="I303" s="93"/>
      <c r="J303" s="94" t="str">
        <f t="shared" si="36"/>
        <v/>
      </c>
      <c r="K303" s="94" t="str">
        <f t="shared" si="37"/>
        <v/>
      </c>
      <c r="L303" s="94" t="str">
        <f t="shared" si="38"/>
        <v/>
      </c>
      <c r="M303" s="94">
        <f t="shared" si="39"/>
        <v>21</v>
      </c>
      <c r="N303" s="95"/>
      <c r="O303" s="94">
        <f t="shared" si="40"/>
        <v>12685</v>
      </c>
      <c r="P303" s="94">
        <f t="shared" si="41"/>
        <v>0</v>
      </c>
      <c r="Q303" s="94">
        <f t="shared" si="42"/>
        <v>893</v>
      </c>
      <c r="R303" s="94">
        <f t="shared" si="43"/>
        <v>13599</v>
      </c>
      <c r="S303" s="131" t="str">
        <f t="shared" si="44"/>
        <v/>
      </c>
    </row>
    <row r="304" spans="1:19">
      <c r="A304" s="91">
        <v>441</v>
      </c>
      <c r="B304" s="91">
        <v>441281159</v>
      </c>
      <c r="C304" s="92" t="s">
        <v>145</v>
      </c>
      <c r="D304" s="91">
        <v>281</v>
      </c>
      <c r="E304" s="92" t="s">
        <v>146</v>
      </c>
      <c r="F304" s="91">
        <v>159</v>
      </c>
      <c r="G304" s="92" t="s">
        <v>150</v>
      </c>
      <c r="H304" s="93">
        <v>1</v>
      </c>
      <c r="I304" s="93"/>
      <c r="J304" s="94" t="str">
        <f t="shared" si="36"/>
        <v/>
      </c>
      <c r="K304" s="94">
        <f t="shared" si="37"/>
        <v>5964</v>
      </c>
      <c r="L304" s="94">
        <f t="shared" si="38"/>
        <v>5971</v>
      </c>
      <c r="M304" s="94">
        <f t="shared" si="39"/>
        <v>5971</v>
      </c>
      <c r="N304" s="95"/>
      <c r="O304" s="94">
        <f t="shared" si="40"/>
        <v>12631</v>
      </c>
      <c r="P304" s="94">
        <f t="shared" si="41"/>
        <v>0</v>
      </c>
      <c r="Q304" s="94">
        <f t="shared" si="42"/>
        <v>893</v>
      </c>
      <c r="R304" s="94">
        <f t="shared" si="43"/>
        <v>19495</v>
      </c>
      <c r="S304" s="131">
        <f t="shared" si="44"/>
        <v>0</v>
      </c>
    </row>
    <row r="305" spans="1:19">
      <c r="A305" s="91">
        <v>441</v>
      </c>
      <c r="B305" s="91">
        <v>441281161</v>
      </c>
      <c r="C305" s="92" t="s">
        <v>145</v>
      </c>
      <c r="D305" s="91">
        <v>281</v>
      </c>
      <c r="E305" s="92" t="s">
        <v>146</v>
      </c>
      <c r="F305" s="91">
        <v>161</v>
      </c>
      <c r="G305" s="92" t="s">
        <v>151</v>
      </c>
      <c r="H305" s="93">
        <v>2.5</v>
      </c>
      <c r="I305" s="93"/>
      <c r="J305" s="94">
        <f t="shared" si="36"/>
        <v>4752</v>
      </c>
      <c r="K305" s="94">
        <f t="shared" si="37"/>
        <v>5364</v>
      </c>
      <c r="L305" s="94">
        <f t="shared" si="38"/>
        <v>5388</v>
      </c>
      <c r="M305" s="94">
        <f t="shared" si="39"/>
        <v>5389</v>
      </c>
      <c r="N305" s="95"/>
      <c r="O305" s="94">
        <f t="shared" si="40"/>
        <v>12631</v>
      </c>
      <c r="P305" s="94">
        <f t="shared" si="41"/>
        <v>0</v>
      </c>
      <c r="Q305" s="94">
        <f t="shared" si="42"/>
        <v>893</v>
      </c>
      <c r="R305" s="94">
        <f t="shared" si="43"/>
        <v>18913</v>
      </c>
      <c r="S305" s="131">
        <f t="shared" si="44"/>
        <v>1</v>
      </c>
    </row>
    <row r="306" spans="1:19">
      <c r="A306" s="91">
        <v>441</v>
      </c>
      <c r="B306" s="91">
        <v>441281281</v>
      </c>
      <c r="C306" s="92" t="s">
        <v>145</v>
      </c>
      <c r="D306" s="91">
        <v>281</v>
      </c>
      <c r="E306" s="92" t="s">
        <v>146</v>
      </c>
      <c r="F306" s="91">
        <v>281</v>
      </c>
      <c r="G306" s="92" t="s">
        <v>146</v>
      </c>
      <c r="H306" s="93">
        <v>1558.2099999999998</v>
      </c>
      <c r="I306" s="93"/>
      <c r="J306" s="94">
        <f t="shared" si="36"/>
        <v>0</v>
      </c>
      <c r="K306" s="94">
        <f t="shared" si="37"/>
        <v>3</v>
      </c>
      <c r="L306" s="94">
        <f t="shared" si="38"/>
        <v>15</v>
      </c>
      <c r="M306" s="94">
        <f t="shared" si="39"/>
        <v>17</v>
      </c>
      <c r="N306" s="95"/>
      <c r="O306" s="94">
        <f t="shared" si="40"/>
        <v>10602</v>
      </c>
      <c r="P306" s="94">
        <f t="shared" si="41"/>
        <v>0</v>
      </c>
      <c r="Q306" s="94">
        <f t="shared" si="42"/>
        <v>893</v>
      </c>
      <c r="R306" s="94">
        <f t="shared" si="43"/>
        <v>11512</v>
      </c>
      <c r="S306" s="131">
        <f t="shared" si="44"/>
        <v>2</v>
      </c>
    </row>
    <row r="307" spans="1:19">
      <c r="A307" s="91">
        <v>441</v>
      </c>
      <c r="B307" s="91">
        <v>441281680</v>
      </c>
      <c r="C307" s="92" t="s">
        <v>145</v>
      </c>
      <c r="D307" s="91">
        <v>281</v>
      </c>
      <c r="E307" s="92" t="s">
        <v>146</v>
      </c>
      <c r="F307" s="91">
        <v>680</v>
      </c>
      <c r="G307" s="92" t="s">
        <v>152</v>
      </c>
      <c r="H307" s="93">
        <v>1</v>
      </c>
      <c r="I307" s="93"/>
      <c r="J307" s="94">
        <f t="shared" si="36"/>
        <v>4311</v>
      </c>
      <c r="K307" s="94">
        <f t="shared" si="37"/>
        <v>4423</v>
      </c>
      <c r="L307" s="94">
        <f t="shared" si="38"/>
        <v>4400</v>
      </c>
      <c r="M307" s="94">
        <f t="shared" si="39"/>
        <v>4400</v>
      </c>
      <c r="N307" s="95"/>
      <c r="O307" s="94">
        <f t="shared" si="40"/>
        <v>12631</v>
      </c>
      <c r="P307" s="94">
        <f t="shared" si="41"/>
        <v>0</v>
      </c>
      <c r="Q307" s="94">
        <f t="shared" si="42"/>
        <v>893</v>
      </c>
      <c r="R307" s="94">
        <f t="shared" si="43"/>
        <v>17924</v>
      </c>
      <c r="S307" s="131">
        <f t="shared" si="44"/>
        <v>0</v>
      </c>
    </row>
    <row r="308" spans="1:19">
      <c r="A308" s="91">
        <v>444</v>
      </c>
      <c r="B308" s="91">
        <v>444035001</v>
      </c>
      <c r="C308" s="92" t="s">
        <v>153</v>
      </c>
      <c r="D308" s="91">
        <v>35</v>
      </c>
      <c r="E308" s="92" t="s">
        <v>11</v>
      </c>
      <c r="F308" s="91">
        <v>1</v>
      </c>
      <c r="G308" s="92" t="s">
        <v>57</v>
      </c>
      <c r="H308" s="93">
        <v>1</v>
      </c>
      <c r="I308" s="93"/>
      <c r="J308" s="94">
        <f t="shared" si="36"/>
        <v>2293</v>
      </c>
      <c r="K308" s="94">
        <f t="shared" si="37"/>
        <v>2337</v>
      </c>
      <c r="L308" s="94">
        <f t="shared" si="38"/>
        <v>2313</v>
      </c>
      <c r="M308" s="94">
        <f t="shared" si="39"/>
        <v>2550</v>
      </c>
      <c r="N308" s="95"/>
      <c r="O308" s="94">
        <f t="shared" si="40"/>
        <v>9004</v>
      </c>
      <c r="P308" s="94">
        <f t="shared" si="41"/>
        <v>0</v>
      </c>
      <c r="Q308" s="94">
        <f t="shared" si="42"/>
        <v>893</v>
      </c>
      <c r="R308" s="94">
        <f t="shared" si="43"/>
        <v>12447</v>
      </c>
      <c r="S308" s="131">
        <f t="shared" si="44"/>
        <v>237</v>
      </c>
    </row>
    <row r="309" spans="1:19">
      <c r="A309" s="91">
        <v>444</v>
      </c>
      <c r="B309" s="91">
        <v>444035035</v>
      </c>
      <c r="C309" s="92" t="s">
        <v>153</v>
      </c>
      <c r="D309" s="91">
        <v>35</v>
      </c>
      <c r="E309" s="92" t="s">
        <v>11</v>
      </c>
      <c r="F309" s="91">
        <v>35</v>
      </c>
      <c r="G309" s="92" t="s">
        <v>11</v>
      </c>
      <c r="H309" s="93">
        <v>538.82999999999993</v>
      </c>
      <c r="I309" s="93"/>
      <c r="J309" s="94">
        <f t="shared" si="36"/>
        <v>3174</v>
      </c>
      <c r="K309" s="94">
        <f t="shared" si="37"/>
        <v>3785</v>
      </c>
      <c r="L309" s="94">
        <f t="shared" si="38"/>
        <v>3771</v>
      </c>
      <c r="M309" s="94">
        <f t="shared" si="39"/>
        <v>3776</v>
      </c>
      <c r="N309" s="95"/>
      <c r="O309" s="94">
        <f t="shared" si="40"/>
        <v>10741</v>
      </c>
      <c r="P309" s="94">
        <f t="shared" si="41"/>
        <v>0</v>
      </c>
      <c r="Q309" s="94">
        <f t="shared" si="42"/>
        <v>893</v>
      </c>
      <c r="R309" s="94">
        <f t="shared" si="43"/>
        <v>15410</v>
      </c>
      <c r="S309" s="131">
        <f t="shared" si="44"/>
        <v>5</v>
      </c>
    </row>
    <row r="310" spans="1:19">
      <c r="A310" s="91">
        <v>444</v>
      </c>
      <c r="B310" s="91">
        <v>444035040</v>
      </c>
      <c r="C310" s="92" t="s">
        <v>153</v>
      </c>
      <c r="D310" s="91">
        <v>35</v>
      </c>
      <c r="E310" s="92" t="s">
        <v>11</v>
      </c>
      <c r="F310" s="91">
        <v>40</v>
      </c>
      <c r="G310" s="92" t="s">
        <v>88</v>
      </c>
      <c r="H310" s="93">
        <v>1.04</v>
      </c>
      <c r="I310" s="93"/>
      <c r="J310" s="94">
        <f t="shared" si="36"/>
        <v>2538</v>
      </c>
      <c r="K310" s="94">
        <f t="shared" si="37"/>
        <v>2621</v>
      </c>
      <c r="L310" s="94">
        <f t="shared" si="38"/>
        <v>2623</v>
      </c>
      <c r="M310" s="94">
        <f t="shared" si="39"/>
        <v>2624</v>
      </c>
      <c r="N310" s="95"/>
      <c r="O310" s="94">
        <f t="shared" si="40"/>
        <v>9865</v>
      </c>
      <c r="P310" s="94">
        <f t="shared" si="41"/>
        <v>0</v>
      </c>
      <c r="Q310" s="94">
        <f t="shared" si="42"/>
        <v>893</v>
      </c>
      <c r="R310" s="94">
        <f t="shared" si="43"/>
        <v>13382</v>
      </c>
      <c r="S310" s="131">
        <f t="shared" si="44"/>
        <v>1</v>
      </c>
    </row>
    <row r="311" spans="1:19">
      <c r="A311" s="91">
        <v>444</v>
      </c>
      <c r="B311" s="91">
        <v>444035044</v>
      </c>
      <c r="C311" s="92" t="s">
        <v>153</v>
      </c>
      <c r="D311" s="91">
        <v>35</v>
      </c>
      <c r="E311" s="92" t="s">
        <v>11</v>
      </c>
      <c r="F311" s="91">
        <v>44</v>
      </c>
      <c r="G311" s="92" t="s">
        <v>12</v>
      </c>
      <c r="H311" s="93">
        <v>3</v>
      </c>
      <c r="I311" s="93"/>
      <c r="J311" s="94">
        <f t="shared" si="36"/>
        <v>736</v>
      </c>
      <c r="K311" s="94">
        <f t="shared" si="37"/>
        <v>736</v>
      </c>
      <c r="L311" s="94">
        <f t="shared" si="38"/>
        <v>260</v>
      </c>
      <c r="M311" s="94">
        <f t="shared" si="39"/>
        <v>256</v>
      </c>
      <c r="N311" s="95"/>
      <c r="O311" s="94">
        <f t="shared" si="40"/>
        <v>11172</v>
      </c>
      <c r="P311" s="94">
        <f t="shared" si="41"/>
        <v>0</v>
      </c>
      <c r="Q311" s="94">
        <f t="shared" si="42"/>
        <v>893</v>
      </c>
      <c r="R311" s="94">
        <f t="shared" si="43"/>
        <v>12321</v>
      </c>
      <c r="S311" s="131">
        <f t="shared" si="44"/>
        <v>-4</v>
      </c>
    </row>
    <row r="312" spans="1:19">
      <c r="A312" s="91">
        <v>444</v>
      </c>
      <c r="B312" s="91">
        <v>444035141</v>
      </c>
      <c r="C312" s="92" t="s">
        <v>153</v>
      </c>
      <c r="D312" s="91">
        <v>35</v>
      </c>
      <c r="E312" s="92" t="s">
        <v>11</v>
      </c>
      <c r="F312" s="91">
        <v>141</v>
      </c>
      <c r="G312" s="92" t="s">
        <v>106</v>
      </c>
      <c r="H312" s="93">
        <v>0.04</v>
      </c>
      <c r="I312" s="93"/>
      <c r="J312" s="94" t="str">
        <f t="shared" si="36"/>
        <v/>
      </c>
      <c r="K312" s="94" t="str">
        <f t="shared" si="37"/>
        <v/>
      </c>
      <c r="L312" s="94" t="str">
        <f t="shared" si="38"/>
        <v/>
      </c>
      <c r="M312" s="94">
        <f t="shared" si="39"/>
        <v>4854</v>
      </c>
      <c r="N312" s="95"/>
      <c r="O312" s="94">
        <f t="shared" si="40"/>
        <v>10361</v>
      </c>
      <c r="P312" s="94">
        <f t="shared" si="41"/>
        <v>0</v>
      </c>
      <c r="Q312" s="94">
        <f t="shared" si="42"/>
        <v>893</v>
      </c>
      <c r="R312" s="94">
        <f t="shared" si="43"/>
        <v>16108</v>
      </c>
      <c r="S312" s="131" t="str">
        <f t="shared" si="44"/>
        <v/>
      </c>
    </row>
    <row r="313" spans="1:19">
      <c r="A313" s="91">
        <v>444</v>
      </c>
      <c r="B313" s="91">
        <v>444035198</v>
      </c>
      <c r="C313" s="92" t="s">
        <v>153</v>
      </c>
      <c r="D313" s="91">
        <v>35</v>
      </c>
      <c r="E313" s="92" t="s">
        <v>11</v>
      </c>
      <c r="F313" s="91">
        <v>198</v>
      </c>
      <c r="G313" s="92" t="s">
        <v>66</v>
      </c>
      <c r="H313" s="93">
        <v>0.19</v>
      </c>
      <c r="I313" s="93"/>
      <c r="J313" s="94" t="str">
        <f t="shared" si="36"/>
        <v/>
      </c>
      <c r="K313" s="94">
        <f t="shared" si="37"/>
        <v>3891</v>
      </c>
      <c r="L313" s="94">
        <f t="shared" si="38"/>
        <v>3902</v>
      </c>
      <c r="M313" s="94">
        <f t="shared" si="39"/>
        <v>3902</v>
      </c>
      <c r="N313" s="95"/>
      <c r="O313" s="94">
        <f t="shared" si="40"/>
        <v>9705</v>
      </c>
      <c r="P313" s="94">
        <f t="shared" si="41"/>
        <v>0</v>
      </c>
      <c r="Q313" s="94">
        <f t="shared" si="42"/>
        <v>893</v>
      </c>
      <c r="R313" s="94">
        <f t="shared" si="43"/>
        <v>14500</v>
      </c>
      <c r="S313" s="131">
        <f t="shared" si="44"/>
        <v>0</v>
      </c>
    </row>
    <row r="314" spans="1:19">
      <c r="A314" s="91">
        <v>444</v>
      </c>
      <c r="B314" s="91">
        <v>444035244</v>
      </c>
      <c r="C314" s="92" t="s">
        <v>153</v>
      </c>
      <c r="D314" s="91">
        <v>35</v>
      </c>
      <c r="E314" s="92" t="s">
        <v>11</v>
      </c>
      <c r="F314" s="91">
        <v>244</v>
      </c>
      <c r="G314" s="92" t="s">
        <v>27</v>
      </c>
      <c r="H314" s="93">
        <v>4.58</v>
      </c>
      <c r="I314" s="93"/>
      <c r="J314" s="94">
        <f t="shared" si="36"/>
        <v>3075</v>
      </c>
      <c r="K314" s="94">
        <f t="shared" si="37"/>
        <v>3640</v>
      </c>
      <c r="L314" s="94">
        <f t="shared" si="38"/>
        <v>3645</v>
      </c>
      <c r="M314" s="94">
        <f t="shared" si="39"/>
        <v>3648</v>
      </c>
      <c r="N314" s="95"/>
      <c r="O314" s="94">
        <f t="shared" si="40"/>
        <v>9004</v>
      </c>
      <c r="P314" s="94">
        <f t="shared" si="41"/>
        <v>0</v>
      </c>
      <c r="Q314" s="94">
        <f t="shared" si="42"/>
        <v>893</v>
      </c>
      <c r="R314" s="94">
        <f t="shared" si="43"/>
        <v>13545</v>
      </c>
      <c r="S314" s="131">
        <f t="shared" si="44"/>
        <v>3</v>
      </c>
    </row>
    <row r="315" spans="1:19">
      <c r="A315" s="91">
        <v>444</v>
      </c>
      <c r="B315" s="91">
        <v>444035285</v>
      </c>
      <c r="C315" s="92" t="s">
        <v>153</v>
      </c>
      <c r="D315" s="91">
        <v>35</v>
      </c>
      <c r="E315" s="92" t="s">
        <v>11</v>
      </c>
      <c r="F315" s="91">
        <v>285</v>
      </c>
      <c r="G315" s="92" t="s">
        <v>28</v>
      </c>
      <c r="H315" s="93">
        <v>1</v>
      </c>
      <c r="I315" s="93"/>
      <c r="J315" s="94" t="str">
        <f t="shared" si="36"/>
        <v/>
      </c>
      <c r="K315" s="94">
        <f t="shared" si="37"/>
        <v>3260</v>
      </c>
      <c r="L315" s="94">
        <f t="shared" si="38"/>
        <v>3257</v>
      </c>
      <c r="M315" s="94">
        <f t="shared" si="39"/>
        <v>3258</v>
      </c>
      <c r="N315" s="95"/>
      <c r="O315" s="94">
        <f t="shared" si="40"/>
        <v>10636</v>
      </c>
      <c r="P315" s="94">
        <f t="shared" si="41"/>
        <v>0</v>
      </c>
      <c r="Q315" s="94">
        <f t="shared" si="42"/>
        <v>893</v>
      </c>
      <c r="R315" s="94">
        <f t="shared" si="43"/>
        <v>14787</v>
      </c>
      <c r="S315" s="131">
        <f t="shared" si="44"/>
        <v>1</v>
      </c>
    </row>
    <row r="316" spans="1:19">
      <c r="A316" s="91">
        <v>444</v>
      </c>
      <c r="B316" s="91">
        <v>444035336</v>
      </c>
      <c r="C316" s="92" t="s">
        <v>153</v>
      </c>
      <c r="D316" s="91">
        <v>35</v>
      </c>
      <c r="E316" s="92" t="s">
        <v>11</v>
      </c>
      <c r="F316" s="91">
        <v>336</v>
      </c>
      <c r="G316" s="92" t="s">
        <v>30</v>
      </c>
      <c r="H316" s="93">
        <v>2</v>
      </c>
      <c r="I316" s="93"/>
      <c r="J316" s="94">
        <f t="shared" si="36"/>
        <v>1341</v>
      </c>
      <c r="K316" s="94">
        <f t="shared" si="37"/>
        <v>1341</v>
      </c>
      <c r="L316" s="94">
        <f t="shared" si="38"/>
        <v>1892</v>
      </c>
      <c r="M316" s="94">
        <f t="shared" si="39"/>
        <v>1898</v>
      </c>
      <c r="N316" s="95"/>
      <c r="O316" s="94">
        <f t="shared" si="40"/>
        <v>10056</v>
      </c>
      <c r="P316" s="94">
        <f t="shared" si="41"/>
        <v>0</v>
      </c>
      <c r="Q316" s="94">
        <f t="shared" si="42"/>
        <v>893</v>
      </c>
      <c r="R316" s="94">
        <f t="shared" si="43"/>
        <v>12847</v>
      </c>
      <c r="S316" s="131">
        <f t="shared" si="44"/>
        <v>6</v>
      </c>
    </row>
    <row r="317" spans="1:19">
      <c r="A317" s="91">
        <v>445</v>
      </c>
      <c r="B317" s="91">
        <v>445348017</v>
      </c>
      <c r="C317" s="92" t="s">
        <v>154</v>
      </c>
      <c r="D317" s="91">
        <v>348</v>
      </c>
      <c r="E317" s="92" t="s">
        <v>100</v>
      </c>
      <c r="F317" s="91">
        <v>17</v>
      </c>
      <c r="G317" s="92" t="s">
        <v>155</v>
      </c>
      <c r="H317" s="93">
        <v>15.56</v>
      </c>
      <c r="I317" s="93"/>
      <c r="J317" s="94">
        <f t="shared" si="36"/>
        <v>2927</v>
      </c>
      <c r="K317" s="94">
        <f t="shared" si="37"/>
        <v>3104</v>
      </c>
      <c r="L317" s="94">
        <f t="shared" si="38"/>
        <v>3095</v>
      </c>
      <c r="M317" s="94">
        <f t="shared" si="39"/>
        <v>3095</v>
      </c>
      <c r="N317" s="95"/>
      <c r="O317" s="94">
        <f t="shared" si="40"/>
        <v>10749</v>
      </c>
      <c r="P317" s="94">
        <f t="shared" si="41"/>
        <v>0</v>
      </c>
      <c r="Q317" s="94">
        <f t="shared" si="42"/>
        <v>893</v>
      </c>
      <c r="R317" s="94">
        <f t="shared" si="43"/>
        <v>14737</v>
      </c>
      <c r="S317" s="131">
        <f t="shared" si="44"/>
        <v>0</v>
      </c>
    </row>
    <row r="318" spans="1:19">
      <c r="A318" s="91">
        <v>445</v>
      </c>
      <c r="B318" s="91">
        <v>445348064</v>
      </c>
      <c r="C318" s="92" t="s">
        <v>154</v>
      </c>
      <c r="D318" s="91">
        <v>348</v>
      </c>
      <c r="E318" s="92" t="s">
        <v>100</v>
      </c>
      <c r="F318" s="91">
        <v>64</v>
      </c>
      <c r="G318" s="92" t="s">
        <v>102</v>
      </c>
      <c r="H318" s="93">
        <v>2</v>
      </c>
      <c r="I318" s="93"/>
      <c r="J318" s="94">
        <f t="shared" si="36"/>
        <v>1157</v>
      </c>
      <c r="K318" s="94">
        <f t="shared" si="37"/>
        <v>1463</v>
      </c>
      <c r="L318" s="94">
        <f t="shared" si="38"/>
        <v>1427</v>
      </c>
      <c r="M318" s="94">
        <f t="shared" si="39"/>
        <v>1427</v>
      </c>
      <c r="N318" s="95"/>
      <c r="O318" s="94">
        <f t="shared" si="40"/>
        <v>8944</v>
      </c>
      <c r="P318" s="94">
        <f t="shared" si="41"/>
        <v>0</v>
      </c>
      <c r="Q318" s="94">
        <f t="shared" si="42"/>
        <v>893</v>
      </c>
      <c r="R318" s="94">
        <f t="shared" si="43"/>
        <v>11264</v>
      </c>
      <c r="S318" s="131">
        <f t="shared" si="44"/>
        <v>0</v>
      </c>
    </row>
    <row r="319" spans="1:19">
      <c r="A319" s="91">
        <v>445</v>
      </c>
      <c r="B319" s="91">
        <v>445348110</v>
      </c>
      <c r="C319" s="92" t="s">
        <v>154</v>
      </c>
      <c r="D319" s="91">
        <v>348</v>
      </c>
      <c r="E319" s="92" t="s">
        <v>100</v>
      </c>
      <c r="F319" s="91">
        <v>110</v>
      </c>
      <c r="G319" s="92" t="s">
        <v>104</v>
      </c>
      <c r="H319" s="93">
        <v>2</v>
      </c>
      <c r="I319" s="93"/>
      <c r="J319" s="94" t="str">
        <f t="shared" si="36"/>
        <v/>
      </c>
      <c r="K319" s="94">
        <f t="shared" si="37"/>
        <v>1408</v>
      </c>
      <c r="L319" s="94">
        <f t="shared" si="38"/>
        <v>1765</v>
      </c>
      <c r="M319" s="94">
        <f t="shared" si="39"/>
        <v>1768</v>
      </c>
      <c r="N319" s="95"/>
      <c r="O319" s="94">
        <f t="shared" si="40"/>
        <v>9523</v>
      </c>
      <c r="P319" s="94">
        <f t="shared" si="41"/>
        <v>0</v>
      </c>
      <c r="Q319" s="94">
        <f t="shared" si="42"/>
        <v>893</v>
      </c>
      <c r="R319" s="94">
        <f t="shared" si="43"/>
        <v>12184</v>
      </c>
      <c r="S319" s="131">
        <f t="shared" si="44"/>
        <v>3</v>
      </c>
    </row>
    <row r="320" spans="1:19">
      <c r="A320" s="91">
        <v>445</v>
      </c>
      <c r="B320" s="91">
        <v>445348151</v>
      </c>
      <c r="C320" s="92" t="s">
        <v>154</v>
      </c>
      <c r="D320" s="91">
        <v>348</v>
      </c>
      <c r="E320" s="92" t="s">
        <v>100</v>
      </c>
      <c r="F320" s="91">
        <v>151</v>
      </c>
      <c r="G320" s="92" t="s">
        <v>156</v>
      </c>
      <c r="H320" s="93">
        <v>12.219999999999999</v>
      </c>
      <c r="I320" s="93"/>
      <c r="J320" s="94">
        <f t="shared" si="36"/>
        <v>1847</v>
      </c>
      <c r="K320" s="94">
        <f t="shared" si="37"/>
        <v>2133</v>
      </c>
      <c r="L320" s="94">
        <f t="shared" si="38"/>
        <v>2099</v>
      </c>
      <c r="M320" s="94">
        <f t="shared" si="39"/>
        <v>2099</v>
      </c>
      <c r="N320" s="95"/>
      <c r="O320" s="94">
        <f t="shared" si="40"/>
        <v>9813</v>
      </c>
      <c r="P320" s="94">
        <f t="shared" si="41"/>
        <v>0</v>
      </c>
      <c r="Q320" s="94">
        <f t="shared" si="42"/>
        <v>893</v>
      </c>
      <c r="R320" s="94">
        <f t="shared" si="43"/>
        <v>12805</v>
      </c>
      <c r="S320" s="131">
        <f t="shared" si="44"/>
        <v>0</v>
      </c>
    </row>
    <row r="321" spans="1:19">
      <c r="A321" s="91">
        <v>445</v>
      </c>
      <c r="B321" s="91">
        <v>445348153</v>
      </c>
      <c r="C321" s="92" t="s">
        <v>154</v>
      </c>
      <c r="D321" s="91">
        <v>348</v>
      </c>
      <c r="E321" s="92" t="s">
        <v>100</v>
      </c>
      <c r="F321" s="91">
        <v>153</v>
      </c>
      <c r="G321" s="92" t="s">
        <v>107</v>
      </c>
      <c r="H321" s="93">
        <v>1</v>
      </c>
      <c r="I321" s="93"/>
      <c r="J321" s="94">
        <f t="shared" si="36"/>
        <v>234</v>
      </c>
      <c r="K321" s="94">
        <f t="shared" si="37"/>
        <v>234</v>
      </c>
      <c r="L321" s="94">
        <f t="shared" si="38"/>
        <v>472</v>
      </c>
      <c r="M321" s="94">
        <f t="shared" si="39"/>
        <v>473</v>
      </c>
      <c r="N321" s="95"/>
      <c r="O321" s="94">
        <f t="shared" si="40"/>
        <v>8944</v>
      </c>
      <c r="P321" s="94">
        <f t="shared" si="41"/>
        <v>0</v>
      </c>
      <c r="Q321" s="94">
        <f t="shared" si="42"/>
        <v>893</v>
      </c>
      <c r="R321" s="94">
        <f t="shared" si="43"/>
        <v>10310</v>
      </c>
      <c r="S321" s="131">
        <f t="shared" si="44"/>
        <v>1</v>
      </c>
    </row>
    <row r="322" spans="1:19">
      <c r="A322" s="91">
        <v>445</v>
      </c>
      <c r="B322" s="91">
        <v>445348162</v>
      </c>
      <c r="C322" s="92" t="s">
        <v>154</v>
      </c>
      <c r="D322" s="91">
        <v>348</v>
      </c>
      <c r="E322" s="92" t="s">
        <v>100</v>
      </c>
      <c r="F322" s="91">
        <v>162</v>
      </c>
      <c r="G322" s="92" t="s">
        <v>226</v>
      </c>
      <c r="H322" s="93">
        <v>1</v>
      </c>
      <c r="I322" s="93"/>
      <c r="J322" s="94">
        <f t="shared" si="36"/>
        <v>2423</v>
      </c>
      <c r="K322" s="94">
        <f t="shared" si="37"/>
        <v>2525</v>
      </c>
      <c r="L322" s="94">
        <f t="shared" si="38"/>
        <v>2414</v>
      </c>
      <c r="M322" s="94">
        <f t="shared" si="39"/>
        <v>2412</v>
      </c>
      <c r="N322" s="95"/>
      <c r="O322" s="94">
        <f t="shared" si="40"/>
        <v>9122</v>
      </c>
      <c r="P322" s="94">
        <f t="shared" si="41"/>
        <v>0</v>
      </c>
      <c r="Q322" s="94">
        <f t="shared" si="42"/>
        <v>893</v>
      </c>
      <c r="R322" s="94">
        <f t="shared" si="43"/>
        <v>12427</v>
      </c>
      <c r="S322" s="131">
        <f t="shared" si="44"/>
        <v>-2</v>
      </c>
    </row>
    <row r="323" spans="1:19">
      <c r="A323" s="91">
        <v>445</v>
      </c>
      <c r="B323" s="91">
        <v>445348186</v>
      </c>
      <c r="C323" s="92" t="s">
        <v>154</v>
      </c>
      <c r="D323" s="91">
        <v>348</v>
      </c>
      <c r="E323" s="92" t="s">
        <v>100</v>
      </c>
      <c r="F323" s="91">
        <v>186</v>
      </c>
      <c r="G323" s="92" t="s">
        <v>157</v>
      </c>
      <c r="H323" s="93">
        <v>5.34</v>
      </c>
      <c r="I323" s="93"/>
      <c r="J323" s="94">
        <f t="shared" si="36"/>
        <v>3685</v>
      </c>
      <c r="K323" s="94">
        <f t="shared" si="37"/>
        <v>4271</v>
      </c>
      <c r="L323" s="94">
        <f t="shared" si="38"/>
        <v>4279</v>
      </c>
      <c r="M323" s="94">
        <f t="shared" si="39"/>
        <v>4279</v>
      </c>
      <c r="N323" s="95"/>
      <c r="O323" s="94">
        <f t="shared" si="40"/>
        <v>9794</v>
      </c>
      <c r="P323" s="94">
        <f t="shared" si="41"/>
        <v>0</v>
      </c>
      <c r="Q323" s="94">
        <f t="shared" si="42"/>
        <v>893</v>
      </c>
      <c r="R323" s="94">
        <f t="shared" si="43"/>
        <v>14966</v>
      </c>
      <c r="S323" s="131">
        <f t="shared" si="44"/>
        <v>0</v>
      </c>
    </row>
    <row r="324" spans="1:19">
      <c r="A324" s="91">
        <v>445</v>
      </c>
      <c r="B324" s="91">
        <v>445348226</v>
      </c>
      <c r="C324" s="92" t="s">
        <v>154</v>
      </c>
      <c r="D324" s="91">
        <v>348</v>
      </c>
      <c r="E324" s="92" t="s">
        <v>100</v>
      </c>
      <c r="F324" s="91">
        <v>226</v>
      </c>
      <c r="G324" s="92" t="s">
        <v>158</v>
      </c>
      <c r="H324" s="93">
        <v>28.98</v>
      </c>
      <c r="I324" s="93"/>
      <c r="J324" s="94">
        <f t="shared" si="36"/>
        <v>1158</v>
      </c>
      <c r="K324" s="94">
        <f t="shared" si="37"/>
        <v>1158</v>
      </c>
      <c r="L324" s="94">
        <f t="shared" si="38"/>
        <v>650</v>
      </c>
      <c r="M324" s="94">
        <f t="shared" si="39"/>
        <v>647</v>
      </c>
      <c r="N324" s="95"/>
      <c r="O324" s="94">
        <f t="shared" si="40"/>
        <v>10536</v>
      </c>
      <c r="P324" s="94">
        <f t="shared" si="41"/>
        <v>0</v>
      </c>
      <c r="Q324" s="94">
        <f t="shared" si="42"/>
        <v>893</v>
      </c>
      <c r="R324" s="94">
        <f t="shared" si="43"/>
        <v>12076</v>
      </c>
      <c r="S324" s="131">
        <f t="shared" si="44"/>
        <v>-3</v>
      </c>
    </row>
    <row r="325" spans="1:19">
      <c r="A325" s="91">
        <v>445</v>
      </c>
      <c r="B325" s="91">
        <v>445348271</v>
      </c>
      <c r="C325" s="92" t="s">
        <v>154</v>
      </c>
      <c r="D325" s="91">
        <v>348</v>
      </c>
      <c r="E325" s="92" t="s">
        <v>100</v>
      </c>
      <c r="F325" s="91">
        <v>271</v>
      </c>
      <c r="G325" s="92" t="s">
        <v>111</v>
      </c>
      <c r="H325" s="93">
        <v>2.2199999999999998</v>
      </c>
      <c r="I325" s="93"/>
      <c r="J325" s="94">
        <f t="shared" si="36"/>
        <v>2474</v>
      </c>
      <c r="K325" s="94">
        <f t="shared" si="37"/>
        <v>2501</v>
      </c>
      <c r="L325" s="94">
        <f t="shared" si="38"/>
        <v>2495</v>
      </c>
      <c r="M325" s="94">
        <f t="shared" si="39"/>
        <v>2495</v>
      </c>
      <c r="N325" s="95"/>
      <c r="O325" s="94">
        <f t="shared" si="40"/>
        <v>8910</v>
      </c>
      <c r="P325" s="94">
        <f t="shared" si="41"/>
        <v>0</v>
      </c>
      <c r="Q325" s="94">
        <f t="shared" si="42"/>
        <v>893</v>
      </c>
      <c r="R325" s="94">
        <f t="shared" si="43"/>
        <v>12298</v>
      </c>
      <c r="S325" s="131">
        <f t="shared" si="44"/>
        <v>0</v>
      </c>
    </row>
    <row r="326" spans="1:19">
      <c r="A326" s="91">
        <v>445</v>
      </c>
      <c r="B326" s="91">
        <v>445348316</v>
      </c>
      <c r="C326" s="92" t="s">
        <v>154</v>
      </c>
      <c r="D326" s="91">
        <v>348</v>
      </c>
      <c r="E326" s="92" t="s">
        <v>100</v>
      </c>
      <c r="F326" s="91">
        <v>316</v>
      </c>
      <c r="G326" s="92" t="s">
        <v>159</v>
      </c>
      <c r="H326" s="93">
        <v>6</v>
      </c>
      <c r="I326" s="93"/>
      <c r="J326" s="94">
        <f t="shared" si="36"/>
        <v>983</v>
      </c>
      <c r="K326" s="94">
        <f t="shared" si="37"/>
        <v>1338</v>
      </c>
      <c r="L326" s="94">
        <f t="shared" si="38"/>
        <v>1392</v>
      </c>
      <c r="M326" s="94">
        <f t="shared" si="39"/>
        <v>1392</v>
      </c>
      <c r="N326" s="95"/>
      <c r="O326" s="94">
        <f t="shared" si="40"/>
        <v>10167</v>
      </c>
      <c r="P326" s="94">
        <f t="shared" si="41"/>
        <v>0</v>
      </c>
      <c r="Q326" s="94">
        <f t="shared" si="42"/>
        <v>893</v>
      </c>
      <c r="R326" s="94">
        <f t="shared" si="43"/>
        <v>12452</v>
      </c>
      <c r="S326" s="131">
        <f t="shared" si="44"/>
        <v>0</v>
      </c>
    </row>
    <row r="327" spans="1:19">
      <c r="A327" s="91">
        <v>445</v>
      </c>
      <c r="B327" s="91">
        <v>445348322</v>
      </c>
      <c r="C327" s="92" t="s">
        <v>154</v>
      </c>
      <c r="D327" s="91">
        <v>348</v>
      </c>
      <c r="E327" s="92" t="s">
        <v>100</v>
      </c>
      <c r="F327" s="91">
        <v>322</v>
      </c>
      <c r="G327" s="92" t="s">
        <v>113</v>
      </c>
      <c r="H327" s="93">
        <v>1</v>
      </c>
      <c r="I327" s="93"/>
      <c r="J327" s="94">
        <f t="shared" si="36"/>
        <v>4681</v>
      </c>
      <c r="K327" s="94">
        <f t="shared" si="37"/>
        <v>4681</v>
      </c>
      <c r="L327" s="94">
        <f t="shared" si="38"/>
        <v>4549</v>
      </c>
      <c r="M327" s="94">
        <f t="shared" si="39"/>
        <v>4548</v>
      </c>
      <c r="N327" s="95"/>
      <c r="O327" s="94">
        <f t="shared" si="40"/>
        <v>9248</v>
      </c>
      <c r="P327" s="94">
        <f t="shared" si="41"/>
        <v>0</v>
      </c>
      <c r="Q327" s="94">
        <f t="shared" si="42"/>
        <v>893</v>
      </c>
      <c r="R327" s="94">
        <f t="shared" si="43"/>
        <v>14689</v>
      </c>
      <c r="S327" s="131">
        <f t="shared" si="44"/>
        <v>-1</v>
      </c>
    </row>
    <row r="328" spans="1:19">
      <c r="A328" s="91">
        <v>445</v>
      </c>
      <c r="B328" s="91">
        <v>445348348</v>
      </c>
      <c r="C328" s="92" t="s">
        <v>154</v>
      </c>
      <c r="D328" s="91">
        <v>348</v>
      </c>
      <c r="E328" s="92" t="s">
        <v>100</v>
      </c>
      <c r="F328" s="91">
        <v>348</v>
      </c>
      <c r="G328" s="92" t="s">
        <v>100</v>
      </c>
      <c r="H328" s="93">
        <v>1321.2200000000003</v>
      </c>
      <c r="I328" s="93"/>
      <c r="J328" s="94">
        <f t="shared" si="36"/>
        <v>44</v>
      </c>
      <c r="K328" s="94">
        <f t="shared" si="37"/>
        <v>44</v>
      </c>
      <c r="L328" s="94">
        <f t="shared" si="38"/>
        <v>87</v>
      </c>
      <c r="M328" s="94">
        <f t="shared" si="39"/>
        <v>89</v>
      </c>
      <c r="N328" s="95"/>
      <c r="O328" s="94">
        <f t="shared" si="40"/>
        <v>10754</v>
      </c>
      <c r="P328" s="94">
        <f t="shared" si="41"/>
        <v>923.02486905761475</v>
      </c>
      <c r="Q328" s="94">
        <f t="shared" si="42"/>
        <v>893</v>
      </c>
      <c r="R328" s="94">
        <f t="shared" si="43"/>
        <v>12659.024869057615</v>
      </c>
      <c r="S328" s="131">
        <f t="shared" si="44"/>
        <v>925.02486905761543</v>
      </c>
    </row>
    <row r="329" spans="1:19">
      <c r="A329" s="91">
        <v>445</v>
      </c>
      <c r="B329" s="91">
        <v>445348616</v>
      </c>
      <c r="C329" s="92" t="s">
        <v>154</v>
      </c>
      <c r="D329" s="91">
        <v>348</v>
      </c>
      <c r="E329" s="92" t="s">
        <v>100</v>
      </c>
      <c r="F329" s="91">
        <v>616</v>
      </c>
      <c r="G329" s="92" t="s">
        <v>83</v>
      </c>
      <c r="H329" s="93">
        <v>1</v>
      </c>
      <c r="I329" s="93"/>
      <c r="J329" s="94">
        <f t="shared" si="36"/>
        <v>3197</v>
      </c>
      <c r="K329" s="94">
        <f t="shared" si="37"/>
        <v>3349</v>
      </c>
      <c r="L329" s="94">
        <f t="shared" si="38"/>
        <v>3400</v>
      </c>
      <c r="M329" s="94">
        <f t="shared" si="39"/>
        <v>3402</v>
      </c>
      <c r="N329" s="95"/>
      <c r="O329" s="94">
        <f t="shared" si="40"/>
        <v>10085</v>
      </c>
      <c r="P329" s="94">
        <f t="shared" si="41"/>
        <v>0</v>
      </c>
      <c r="Q329" s="94">
        <f t="shared" si="42"/>
        <v>893</v>
      </c>
      <c r="R329" s="94">
        <f t="shared" si="43"/>
        <v>14380</v>
      </c>
      <c r="S329" s="131">
        <f t="shared" si="44"/>
        <v>2</v>
      </c>
    </row>
    <row r="330" spans="1:19">
      <c r="A330" s="91">
        <v>445</v>
      </c>
      <c r="B330" s="91">
        <v>445348658</v>
      </c>
      <c r="C330" s="92" t="s">
        <v>154</v>
      </c>
      <c r="D330" s="91">
        <v>348</v>
      </c>
      <c r="E330" s="92" t="s">
        <v>100</v>
      </c>
      <c r="F330" s="91">
        <v>658</v>
      </c>
      <c r="G330" s="92" t="s">
        <v>345</v>
      </c>
      <c r="H330" s="93">
        <v>1.92</v>
      </c>
      <c r="I330" s="93"/>
      <c r="J330" s="94">
        <f t="shared" ref="J330:J393" si="45">IFERROR(VLOOKUP($B330,_18Q1g,9,FALSE),"")</f>
        <v>999</v>
      </c>
      <c r="K330" s="94">
        <f t="shared" ref="K330:K393" si="46">IFERROR(VLOOKUP($B330,_18Q2b,9,FALSE),"")</f>
        <v>1215</v>
      </c>
      <c r="L330" s="94">
        <f t="shared" ref="L330:L393" si="47">IFERROR(VLOOKUP($B330,_18Q3,9,FALSE),"")</f>
        <v>1251</v>
      </c>
      <c r="M330" s="94">
        <f t="shared" ref="M330:M393" si="48">IFERROR(VLOOKUP($B330,_18live,9,FALSE),"")</f>
        <v>1251</v>
      </c>
      <c r="N330" s="95"/>
      <c r="O330" s="94">
        <f t="shared" ref="O330:O393" si="49">IFERROR(VLOOKUP($B330,_18live,8,FALSE),"")</f>
        <v>9921</v>
      </c>
      <c r="P330" s="94">
        <f t="shared" ref="P330:P393" si="50">IFERROR(VLOOKUP($B330,_18live,10,FALSE),"")</f>
        <v>0</v>
      </c>
      <c r="Q330" s="94">
        <f t="shared" ref="Q330:Q393" si="51">IFERROR(VLOOKUP($B330,_18live,11,FALSE),"")</f>
        <v>893</v>
      </c>
      <c r="R330" s="94">
        <f t="shared" ref="R330:R393" si="52">IFERROR(VLOOKUP($B330,_18live,12,FALSE),"")</f>
        <v>12065</v>
      </c>
      <c r="S330" s="131">
        <f t="shared" ref="S330:S393" si="53">IFERROR(R330-IFERROR(VLOOKUP($B330,_18Q3,12,FALSE),""),"")</f>
        <v>0</v>
      </c>
    </row>
    <row r="331" spans="1:19">
      <c r="A331" s="91">
        <v>445</v>
      </c>
      <c r="B331" s="91">
        <v>445348735</v>
      </c>
      <c r="C331" s="92" t="s">
        <v>154</v>
      </c>
      <c r="D331" s="91">
        <v>348</v>
      </c>
      <c r="E331" s="92" t="s">
        <v>100</v>
      </c>
      <c r="F331" s="91">
        <v>735</v>
      </c>
      <c r="G331" s="92" t="s">
        <v>119</v>
      </c>
      <c r="H331" s="93">
        <v>2</v>
      </c>
      <c r="I331" s="93"/>
      <c r="J331" s="94" t="str">
        <f t="shared" si="45"/>
        <v/>
      </c>
      <c r="K331" s="94">
        <f t="shared" si="46"/>
        <v>3922</v>
      </c>
      <c r="L331" s="94">
        <f t="shared" si="47"/>
        <v>3921</v>
      </c>
      <c r="M331" s="94">
        <f t="shared" si="48"/>
        <v>3921</v>
      </c>
      <c r="N331" s="95"/>
      <c r="O331" s="94">
        <f t="shared" si="49"/>
        <v>9799</v>
      </c>
      <c r="P331" s="94">
        <f t="shared" si="50"/>
        <v>0</v>
      </c>
      <c r="Q331" s="94">
        <f t="shared" si="51"/>
        <v>893</v>
      </c>
      <c r="R331" s="94">
        <f t="shared" si="52"/>
        <v>14613</v>
      </c>
      <c r="S331" s="131">
        <f t="shared" si="53"/>
        <v>0</v>
      </c>
    </row>
    <row r="332" spans="1:19">
      <c r="A332" s="91">
        <v>445</v>
      </c>
      <c r="B332" s="91">
        <v>445348753</v>
      </c>
      <c r="C332" s="92" t="s">
        <v>154</v>
      </c>
      <c r="D332" s="91">
        <v>348</v>
      </c>
      <c r="E332" s="92" t="s">
        <v>100</v>
      </c>
      <c r="F332" s="91">
        <v>753</v>
      </c>
      <c r="G332" s="92" t="s">
        <v>231</v>
      </c>
      <c r="H332" s="93">
        <v>0.5</v>
      </c>
      <c r="I332" s="93"/>
      <c r="J332" s="94">
        <f t="shared" si="45"/>
        <v>3201</v>
      </c>
      <c r="K332" s="94" t="str">
        <f t="shared" si="46"/>
        <v/>
      </c>
      <c r="L332" s="94" t="str">
        <f t="shared" si="47"/>
        <v/>
      </c>
      <c r="M332" s="94">
        <f t="shared" si="48"/>
        <v>3994</v>
      </c>
      <c r="N332" s="95"/>
      <c r="O332" s="94">
        <f t="shared" si="49"/>
        <v>10224</v>
      </c>
      <c r="P332" s="94">
        <f t="shared" si="50"/>
        <v>0</v>
      </c>
      <c r="Q332" s="94">
        <f t="shared" si="51"/>
        <v>893</v>
      </c>
      <c r="R332" s="94">
        <f t="shared" si="52"/>
        <v>15111</v>
      </c>
      <c r="S332" s="131" t="str">
        <f t="shared" si="53"/>
        <v/>
      </c>
    </row>
    <row r="333" spans="1:19">
      <c r="A333" s="91">
        <v>445</v>
      </c>
      <c r="B333" s="91">
        <v>445348767</v>
      </c>
      <c r="C333" s="92" t="s">
        <v>154</v>
      </c>
      <c r="D333" s="91">
        <v>348</v>
      </c>
      <c r="E333" s="92" t="s">
        <v>100</v>
      </c>
      <c r="F333" s="91">
        <v>767</v>
      </c>
      <c r="G333" s="92" t="s">
        <v>267</v>
      </c>
      <c r="H333" s="93">
        <v>4</v>
      </c>
      <c r="I333" s="93"/>
      <c r="J333" s="94">
        <f t="shared" si="45"/>
        <v>1271</v>
      </c>
      <c r="K333" s="94">
        <f t="shared" si="46"/>
        <v>1271</v>
      </c>
      <c r="L333" s="94">
        <f t="shared" si="47"/>
        <v>2035</v>
      </c>
      <c r="M333" s="94">
        <f t="shared" si="48"/>
        <v>2051</v>
      </c>
      <c r="N333" s="95"/>
      <c r="O333" s="94">
        <f t="shared" si="49"/>
        <v>8883</v>
      </c>
      <c r="P333" s="94">
        <f t="shared" si="50"/>
        <v>0</v>
      </c>
      <c r="Q333" s="94">
        <f t="shared" si="51"/>
        <v>893</v>
      </c>
      <c r="R333" s="94">
        <f t="shared" si="52"/>
        <v>11827</v>
      </c>
      <c r="S333" s="131">
        <f t="shared" si="53"/>
        <v>16</v>
      </c>
    </row>
    <row r="334" spans="1:19">
      <c r="A334" s="91">
        <v>445</v>
      </c>
      <c r="B334" s="91">
        <v>445348775</v>
      </c>
      <c r="C334" s="92" t="s">
        <v>154</v>
      </c>
      <c r="D334" s="91">
        <v>348</v>
      </c>
      <c r="E334" s="92" t="s">
        <v>100</v>
      </c>
      <c r="F334" s="91">
        <v>775</v>
      </c>
      <c r="G334" s="92" t="s">
        <v>120</v>
      </c>
      <c r="H334" s="93">
        <v>16.95</v>
      </c>
      <c r="I334" s="93"/>
      <c r="J334" s="94">
        <f t="shared" si="45"/>
        <v>1778</v>
      </c>
      <c r="K334" s="94">
        <f t="shared" si="46"/>
        <v>1852</v>
      </c>
      <c r="L334" s="94">
        <f t="shared" si="47"/>
        <v>1866</v>
      </c>
      <c r="M334" s="94">
        <f t="shared" si="48"/>
        <v>1866</v>
      </c>
      <c r="N334" s="95"/>
      <c r="O334" s="94">
        <f t="shared" si="49"/>
        <v>9839</v>
      </c>
      <c r="P334" s="94">
        <f t="shared" si="50"/>
        <v>0</v>
      </c>
      <c r="Q334" s="94">
        <f t="shared" si="51"/>
        <v>893</v>
      </c>
      <c r="R334" s="94">
        <f t="shared" si="52"/>
        <v>12598</v>
      </c>
      <c r="S334" s="131">
        <f t="shared" si="53"/>
        <v>0</v>
      </c>
    </row>
    <row r="335" spans="1:19">
      <c r="A335" s="91">
        <v>446</v>
      </c>
      <c r="B335" s="91">
        <v>446099016</v>
      </c>
      <c r="C335" s="92" t="s">
        <v>160</v>
      </c>
      <c r="D335" s="91">
        <v>99</v>
      </c>
      <c r="E335" s="92" t="s">
        <v>161</v>
      </c>
      <c r="F335" s="91">
        <v>16</v>
      </c>
      <c r="G335" s="92" t="s">
        <v>162</v>
      </c>
      <c r="H335" s="93">
        <v>319.66999999999996</v>
      </c>
      <c r="I335" s="93"/>
      <c r="J335" s="94">
        <f t="shared" si="45"/>
        <v>369</v>
      </c>
      <c r="K335" s="94">
        <f t="shared" si="46"/>
        <v>403</v>
      </c>
      <c r="L335" s="94">
        <f t="shared" si="47"/>
        <v>405</v>
      </c>
      <c r="M335" s="94">
        <f t="shared" si="48"/>
        <v>405</v>
      </c>
      <c r="N335" s="95"/>
      <c r="O335" s="94">
        <f t="shared" si="49"/>
        <v>9602</v>
      </c>
      <c r="P335" s="94">
        <f t="shared" si="50"/>
        <v>0</v>
      </c>
      <c r="Q335" s="94">
        <f t="shared" si="51"/>
        <v>893</v>
      </c>
      <c r="R335" s="94">
        <f t="shared" si="52"/>
        <v>10900</v>
      </c>
      <c r="S335" s="131">
        <f t="shared" si="53"/>
        <v>0</v>
      </c>
    </row>
    <row r="336" spans="1:19">
      <c r="A336" s="91">
        <v>446</v>
      </c>
      <c r="B336" s="91">
        <v>446099018</v>
      </c>
      <c r="C336" s="92" t="s">
        <v>160</v>
      </c>
      <c r="D336" s="91">
        <v>99</v>
      </c>
      <c r="E336" s="92" t="s">
        <v>161</v>
      </c>
      <c r="F336" s="91">
        <v>18</v>
      </c>
      <c r="G336" s="92" t="s">
        <v>163</v>
      </c>
      <c r="H336" s="93">
        <v>9</v>
      </c>
      <c r="I336" s="93"/>
      <c r="J336" s="94">
        <f t="shared" si="45"/>
        <v>7258</v>
      </c>
      <c r="K336" s="94">
        <f t="shared" si="46"/>
        <v>10486</v>
      </c>
      <c r="L336" s="94">
        <f t="shared" si="47"/>
        <v>10499</v>
      </c>
      <c r="M336" s="94">
        <f t="shared" si="48"/>
        <v>10501</v>
      </c>
      <c r="N336" s="95"/>
      <c r="O336" s="94">
        <f t="shared" si="49"/>
        <v>11045</v>
      </c>
      <c r="P336" s="94">
        <f t="shared" si="50"/>
        <v>0</v>
      </c>
      <c r="Q336" s="94">
        <f t="shared" si="51"/>
        <v>893</v>
      </c>
      <c r="R336" s="94">
        <f t="shared" si="52"/>
        <v>22439</v>
      </c>
      <c r="S336" s="131">
        <f t="shared" si="53"/>
        <v>2</v>
      </c>
    </row>
    <row r="337" spans="1:19">
      <c r="A337" s="91">
        <v>446</v>
      </c>
      <c r="B337" s="91">
        <v>446099035</v>
      </c>
      <c r="C337" s="92" t="s">
        <v>160</v>
      </c>
      <c r="D337" s="91">
        <v>99</v>
      </c>
      <c r="E337" s="92" t="s">
        <v>161</v>
      </c>
      <c r="F337" s="91">
        <v>35</v>
      </c>
      <c r="G337" s="92" t="s">
        <v>11</v>
      </c>
      <c r="H337" s="93">
        <v>4.9800000000000004</v>
      </c>
      <c r="I337" s="93"/>
      <c r="J337" s="94">
        <f t="shared" si="45"/>
        <v>4514</v>
      </c>
      <c r="K337" s="94">
        <f t="shared" si="46"/>
        <v>5383</v>
      </c>
      <c r="L337" s="94">
        <f t="shared" si="47"/>
        <v>5363</v>
      </c>
      <c r="M337" s="94">
        <f t="shared" si="48"/>
        <v>5371</v>
      </c>
      <c r="N337" s="95"/>
      <c r="O337" s="94">
        <f t="shared" si="49"/>
        <v>15277</v>
      </c>
      <c r="P337" s="94">
        <f t="shared" si="50"/>
        <v>0</v>
      </c>
      <c r="Q337" s="94">
        <f t="shared" si="51"/>
        <v>893</v>
      </c>
      <c r="R337" s="94">
        <f t="shared" si="52"/>
        <v>21541</v>
      </c>
      <c r="S337" s="131">
        <f t="shared" si="53"/>
        <v>8</v>
      </c>
    </row>
    <row r="338" spans="1:19">
      <c r="A338" s="91">
        <v>446</v>
      </c>
      <c r="B338" s="91">
        <v>446099044</v>
      </c>
      <c r="C338" s="92" t="s">
        <v>160</v>
      </c>
      <c r="D338" s="91">
        <v>99</v>
      </c>
      <c r="E338" s="92" t="s">
        <v>161</v>
      </c>
      <c r="F338" s="91">
        <v>44</v>
      </c>
      <c r="G338" s="92" t="s">
        <v>12</v>
      </c>
      <c r="H338" s="93">
        <v>434.66999999999996</v>
      </c>
      <c r="I338" s="93"/>
      <c r="J338" s="94">
        <f t="shared" si="45"/>
        <v>725</v>
      </c>
      <c r="K338" s="94">
        <f t="shared" si="46"/>
        <v>725</v>
      </c>
      <c r="L338" s="94">
        <f t="shared" si="47"/>
        <v>257</v>
      </c>
      <c r="M338" s="94">
        <f t="shared" si="48"/>
        <v>252</v>
      </c>
      <c r="N338" s="95"/>
      <c r="O338" s="94">
        <f t="shared" si="49"/>
        <v>11012</v>
      </c>
      <c r="P338" s="94">
        <f t="shared" si="50"/>
        <v>0</v>
      </c>
      <c r="Q338" s="94">
        <f t="shared" si="51"/>
        <v>893</v>
      </c>
      <c r="R338" s="94">
        <f t="shared" si="52"/>
        <v>12157</v>
      </c>
      <c r="S338" s="131">
        <f t="shared" si="53"/>
        <v>-5</v>
      </c>
    </row>
    <row r="339" spans="1:19">
      <c r="A339" s="91">
        <v>446</v>
      </c>
      <c r="B339" s="91">
        <v>446099050</v>
      </c>
      <c r="C339" s="92" t="s">
        <v>160</v>
      </c>
      <c r="D339" s="91">
        <v>99</v>
      </c>
      <c r="E339" s="92" t="s">
        <v>161</v>
      </c>
      <c r="F339" s="91">
        <v>50</v>
      </c>
      <c r="G339" s="92" t="s">
        <v>90</v>
      </c>
      <c r="H339" s="93">
        <v>4.13</v>
      </c>
      <c r="I339" s="93"/>
      <c r="J339" s="94">
        <f t="shared" si="45"/>
        <v>4106</v>
      </c>
      <c r="K339" s="94">
        <f t="shared" si="46"/>
        <v>4549</v>
      </c>
      <c r="L339" s="94">
        <f t="shared" si="47"/>
        <v>4548</v>
      </c>
      <c r="M339" s="94">
        <f t="shared" si="48"/>
        <v>4549</v>
      </c>
      <c r="N339" s="95"/>
      <c r="O339" s="94">
        <f t="shared" si="49"/>
        <v>9655</v>
      </c>
      <c r="P339" s="94">
        <f t="shared" si="50"/>
        <v>0</v>
      </c>
      <c r="Q339" s="94">
        <f t="shared" si="51"/>
        <v>893</v>
      </c>
      <c r="R339" s="94">
        <f t="shared" si="52"/>
        <v>15097</v>
      </c>
      <c r="S339" s="131">
        <f t="shared" si="53"/>
        <v>1</v>
      </c>
    </row>
    <row r="340" spans="1:19">
      <c r="A340" s="91">
        <v>446</v>
      </c>
      <c r="B340" s="91">
        <v>446099073</v>
      </c>
      <c r="C340" s="92" t="s">
        <v>160</v>
      </c>
      <c r="D340" s="91">
        <v>99</v>
      </c>
      <c r="E340" s="92" t="s">
        <v>161</v>
      </c>
      <c r="F340" s="91">
        <v>73</v>
      </c>
      <c r="G340" s="92" t="s">
        <v>23</v>
      </c>
      <c r="H340" s="93">
        <v>3</v>
      </c>
      <c r="I340" s="93"/>
      <c r="J340" s="94" t="str">
        <f t="shared" si="45"/>
        <v/>
      </c>
      <c r="K340" s="94" t="str">
        <f t="shared" si="46"/>
        <v/>
      </c>
      <c r="L340" s="94" t="str">
        <f t="shared" si="47"/>
        <v/>
      </c>
      <c r="M340" s="94">
        <f t="shared" si="48"/>
        <v>8051</v>
      </c>
      <c r="N340" s="95"/>
      <c r="O340" s="94">
        <f t="shared" si="49"/>
        <v>10347</v>
      </c>
      <c r="P340" s="94">
        <f t="shared" si="50"/>
        <v>0</v>
      </c>
      <c r="Q340" s="94">
        <f t="shared" si="51"/>
        <v>893</v>
      </c>
      <c r="R340" s="94">
        <f t="shared" si="52"/>
        <v>19291</v>
      </c>
      <c r="S340" s="131" t="str">
        <f t="shared" si="53"/>
        <v/>
      </c>
    </row>
    <row r="341" spans="1:19">
      <c r="A341" s="91">
        <v>446</v>
      </c>
      <c r="B341" s="91">
        <v>446099083</v>
      </c>
      <c r="C341" s="92" t="s">
        <v>160</v>
      </c>
      <c r="D341" s="91">
        <v>99</v>
      </c>
      <c r="E341" s="92" t="s">
        <v>161</v>
      </c>
      <c r="F341" s="91">
        <v>83</v>
      </c>
      <c r="G341" s="92" t="s">
        <v>253</v>
      </c>
      <c r="H341" s="93">
        <v>2.92</v>
      </c>
      <c r="I341" s="93"/>
      <c r="J341" s="94" t="str">
        <f t="shared" si="45"/>
        <v/>
      </c>
      <c r="K341" s="94">
        <f t="shared" si="46"/>
        <v>1660</v>
      </c>
      <c r="L341" s="94">
        <f t="shared" si="47"/>
        <v>1696</v>
      </c>
      <c r="M341" s="94">
        <f t="shared" si="48"/>
        <v>1696</v>
      </c>
      <c r="N341" s="95"/>
      <c r="O341" s="94">
        <f t="shared" si="49"/>
        <v>9803</v>
      </c>
      <c r="P341" s="94">
        <f t="shared" si="50"/>
        <v>0</v>
      </c>
      <c r="Q341" s="94">
        <f t="shared" si="51"/>
        <v>893</v>
      </c>
      <c r="R341" s="94">
        <f t="shared" si="52"/>
        <v>12392</v>
      </c>
      <c r="S341" s="131">
        <f t="shared" si="53"/>
        <v>0</v>
      </c>
    </row>
    <row r="342" spans="1:19">
      <c r="A342" s="91">
        <v>446</v>
      </c>
      <c r="B342" s="91">
        <v>446099088</v>
      </c>
      <c r="C342" s="92" t="s">
        <v>160</v>
      </c>
      <c r="D342" s="91">
        <v>99</v>
      </c>
      <c r="E342" s="92" t="s">
        <v>161</v>
      </c>
      <c r="F342" s="91">
        <v>88</v>
      </c>
      <c r="G342" s="92" t="s">
        <v>91</v>
      </c>
      <c r="H342" s="93">
        <v>18.18</v>
      </c>
      <c r="I342" s="93"/>
      <c r="J342" s="94">
        <f t="shared" si="45"/>
        <v>2849</v>
      </c>
      <c r="K342" s="94">
        <f t="shared" si="46"/>
        <v>2983</v>
      </c>
      <c r="L342" s="94">
        <f t="shared" si="47"/>
        <v>2998</v>
      </c>
      <c r="M342" s="94">
        <f t="shared" si="48"/>
        <v>2998</v>
      </c>
      <c r="N342" s="95"/>
      <c r="O342" s="94">
        <f t="shared" si="49"/>
        <v>9969</v>
      </c>
      <c r="P342" s="94">
        <f t="shared" si="50"/>
        <v>0</v>
      </c>
      <c r="Q342" s="94">
        <f t="shared" si="51"/>
        <v>893</v>
      </c>
      <c r="R342" s="94">
        <f t="shared" si="52"/>
        <v>13860</v>
      </c>
      <c r="S342" s="131">
        <f t="shared" si="53"/>
        <v>0</v>
      </c>
    </row>
    <row r="343" spans="1:19">
      <c r="A343" s="91">
        <v>446</v>
      </c>
      <c r="B343" s="91">
        <v>446099099</v>
      </c>
      <c r="C343" s="92" t="s">
        <v>160</v>
      </c>
      <c r="D343" s="91">
        <v>99</v>
      </c>
      <c r="E343" s="92" t="s">
        <v>161</v>
      </c>
      <c r="F343" s="91">
        <v>99</v>
      </c>
      <c r="G343" s="92" t="s">
        <v>161</v>
      </c>
      <c r="H343" s="93">
        <v>117.12</v>
      </c>
      <c r="I343" s="93"/>
      <c r="J343" s="94">
        <f t="shared" si="45"/>
        <v>5123</v>
      </c>
      <c r="K343" s="94">
        <f t="shared" si="46"/>
        <v>5666</v>
      </c>
      <c r="L343" s="94">
        <f t="shared" si="47"/>
        <v>5619</v>
      </c>
      <c r="M343" s="94">
        <f t="shared" si="48"/>
        <v>5619</v>
      </c>
      <c r="N343" s="95"/>
      <c r="O343" s="94">
        <f t="shared" si="49"/>
        <v>9745</v>
      </c>
      <c r="P343" s="94">
        <f t="shared" si="50"/>
        <v>0</v>
      </c>
      <c r="Q343" s="94">
        <f t="shared" si="51"/>
        <v>893</v>
      </c>
      <c r="R343" s="94">
        <f t="shared" si="52"/>
        <v>16257</v>
      </c>
      <c r="S343" s="131">
        <f t="shared" si="53"/>
        <v>0</v>
      </c>
    </row>
    <row r="344" spans="1:19">
      <c r="A344" s="91">
        <v>446</v>
      </c>
      <c r="B344" s="91">
        <v>446099133</v>
      </c>
      <c r="C344" s="92" t="s">
        <v>160</v>
      </c>
      <c r="D344" s="91">
        <v>99</v>
      </c>
      <c r="E344" s="92" t="s">
        <v>161</v>
      </c>
      <c r="F344" s="91">
        <v>133</v>
      </c>
      <c r="G344" s="92" t="s">
        <v>59</v>
      </c>
      <c r="H344" s="93">
        <v>3.95</v>
      </c>
      <c r="I344" s="93"/>
      <c r="J344" s="94">
        <f t="shared" si="45"/>
        <v>2250</v>
      </c>
      <c r="K344" s="94">
        <f t="shared" si="46"/>
        <v>2635</v>
      </c>
      <c r="L344" s="94">
        <f t="shared" si="47"/>
        <v>2649</v>
      </c>
      <c r="M344" s="94">
        <f t="shared" si="48"/>
        <v>2650</v>
      </c>
      <c r="N344" s="95"/>
      <c r="O344" s="94">
        <f t="shared" si="49"/>
        <v>8454</v>
      </c>
      <c r="P344" s="94">
        <f t="shared" si="50"/>
        <v>0</v>
      </c>
      <c r="Q344" s="94">
        <f t="shared" si="51"/>
        <v>893</v>
      </c>
      <c r="R344" s="94">
        <f t="shared" si="52"/>
        <v>11997</v>
      </c>
      <c r="S344" s="131">
        <f t="shared" si="53"/>
        <v>1</v>
      </c>
    </row>
    <row r="345" spans="1:19">
      <c r="A345" s="91">
        <v>446</v>
      </c>
      <c r="B345" s="91">
        <v>446099167</v>
      </c>
      <c r="C345" s="92" t="s">
        <v>160</v>
      </c>
      <c r="D345" s="91">
        <v>99</v>
      </c>
      <c r="E345" s="92" t="s">
        <v>161</v>
      </c>
      <c r="F345" s="91">
        <v>167</v>
      </c>
      <c r="G345" s="92" t="s">
        <v>164</v>
      </c>
      <c r="H345" s="93">
        <v>81.559999999999988</v>
      </c>
      <c r="I345" s="93"/>
      <c r="J345" s="94">
        <f t="shared" si="45"/>
        <v>3308</v>
      </c>
      <c r="K345" s="94">
        <f t="shared" si="46"/>
        <v>3678</v>
      </c>
      <c r="L345" s="94">
        <f t="shared" si="47"/>
        <v>3678</v>
      </c>
      <c r="M345" s="94">
        <f t="shared" si="48"/>
        <v>3678</v>
      </c>
      <c r="N345" s="95"/>
      <c r="O345" s="94">
        <f t="shared" si="49"/>
        <v>9950</v>
      </c>
      <c r="P345" s="94">
        <f t="shared" si="50"/>
        <v>0</v>
      </c>
      <c r="Q345" s="94">
        <f t="shared" si="51"/>
        <v>893</v>
      </c>
      <c r="R345" s="94">
        <f t="shared" si="52"/>
        <v>14521</v>
      </c>
      <c r="S345" s="131">
        <f t="shared" si="53"/>
        <v>0</v>
      </c>
    </row>
    <row r="346" spans="1:19">
      <c r="A346" s="91">
        <v>446</v>
      </c>
      <c r="B346" s="91">
        <v>446099170</v>
      </c>
      <c r="C346" s="92" t="s">
        <v>160</v>
      </c>
      <c r="D346" s="91">
        <v>99</v>
      </c>
      <c r="E346" s="92" t="s">
        <v>161</v>
      </c>
      <c r="F346" s="91">
        <v>170</v>
      </c>
      <c r="G346" s="92" t="s">
        <v>65</v>
      </c>
      <c r="H346" s="93">
        <v>1</v>
      </c>
      <c r="I346" s="93"/>
      <c r="J346" s="94" t="str">
        <f t="shared" si="45"/>
        <v/>
      </c>
      <c r="K346" s="94">
        <f t="shared" si="46"/>
        <v>4365</v>
      </c>
      <c r="L346" s="94">
        <f t="shared" si="47"/>
        <v>4361</v>
      </c>
      <c r="M346" s="94">
        <f t="shared" si="48"/>
        <v>4364</v>
      </c>
      <c r="N346" s="95"/>
      <c r="O346" s="94">
        <f t="shared" si="49"/>
        <v>11171</v>
      </c>
      <c r="P346" s="94">
        <f t="shared" si="50"/>
        <v>0</v>
      </c>
      <c r="Q346" s="94">
        <f t="shared" si="51"/>
        <v>893</v>
      </c>
      <c r="R346" s="94">
        <f t="shared" si="52"/>
        <v>16428</v>
      </c>
      <c r="S346" s="131">
        <f t="shared" si="53"/>
        <v>3</v>
      </c>
    </row>
    <row r="347" spans="1:19">
      <c r="A347" s="91">
        <v>446</v>
      </c>
      <c r="B347" s="91">
        <v>446099175</v>
      </c>
      <c r="C347" s="92" t="s">
        <v>160</v>
      </c>
      <c r="D347" s="91">
        <v>99</v>
      </c>
      <c r="E347" s="92" t="s">
        <v>161</v>
      </c>
      <c r="F347" s="91">
        <v>175</v>
      </c>
      <c r="G347" s="92" t="s">
        <v>165</v>
      </c>
      <c r="H347" s="93">
        <v>0.03</v>
      </c>
      <c r="I347" s="93"/>
      <c r="J347" s="94">
        <f t="shared" si="45"/>
        <v>7202</v>
      </c>
      <c r="K347" s="94" t="str">
        <f t="shared" si="46"/>
        <v/>
      </c>
      <c r="L347" s="94" t="str">
        <f t="shared" si="47"/>
        <v/>
      </c>
      <c r="M347" s="94">
        <f t="shared" si="48"/>
        <v>7632</v>
      </c>
      <c r="N347" s="95"/>
      <c r="O347" s="94">
        <f t="shared" si="49"/>
        <v>15277</v>
      </c>
      <c r="P347" s="94">
        <f t="shared" si="50"/>
        <v>0</v>
      </c>
      <c r="Q347" s="94">
        <f t="shared" si="51"/>
        <v>893</v>
      </c>
      <c r="R347" s="94">
        <f t="shared" si="52"/>
        <v>23802</v>
      </c>
      <c r="S347" s="131" t="str">
        <f t="shared" si="53"/>
        <v/>
      </c>
    </row>
    <row r="348" spans="1:19">
      <c r="A348" s="91">
        <v>446</v>
      </c>
      <c r="B348" s="91">
        <v>446099177</v>
      </c>
      <c r="C348" s="92" t="s">
        <v>160</v>
      </c>
      <c r="D348" s="91">
        <v>99</v>
      </c>
      <c r="E348" s="92" t="s">
        <v>161</v>
      </c>
      <c r="F348" s="91">
        <v>177</v>
      </c>
      <c r="G348" s="92" t="s">
        <v>110</v>
      </c>
      <c r="H348" s="93">
        <v>5</v>
      </c>
      <c r="I348" s="93"/>
      <c r="J348" s="94">
        <f t="shared" si="45"/>
        <v>3128</v>
      </c>
      <c r="K348" s="94">
        <f t="shared" si="46"/>
        <v>3363</v>
      </c>
      <c r="L348" s="94">
        <f t="shared" si="47"/>
        <v>3371</v>
      </c>
      <c r="M348" s="94">
        <f t="shared" si="48"/>
        <v>3371</v>
      </c>
      <c r="N348" s="95"/>
      <c r="O348" s="94">
        <f t="shared" si="49"/>
        <v>9166</v>
      </c>
      <c r="P348" s="94">
        <f t="shared" si="50"/>
        <v>0</v>
      </c>
      <c r="Q348" s="94">
        <f t="shared" si="51"/>
        <v>893</v>
      </c>
      <c r="R348" s="94">
        <f t="shared" si="52"/>
        <v>13430</v>
      </c>
      <c r="S348" s="131">
        <f t="shared" si="53"/>
        <v>0</v>
      </c>
    </row>
    <row r="349" spans="1:19">
      <c r="A349" s="91">
        <v>446</v>
      </c>
      <c r="B349" s="91">
        <v>446099208</v>
      </c>
      <c r="C349" s="92" t="s">
        <v>160</v>
      </c>
      <c r="D349" s="91">
        <v>99</v>
      </c>
      <c r="E349" s="92" t="s">
        <v>161</v>
      </c>
      <c r="F349" s="91">
        <v>208</v>
      </c>
      <c r="G349" s="92" t="s">
        <v>166</v>
      </c>
      <c r="H349" s="93">
        <v>2</v>
      </c>
      <c r="I349" s="93"/>
      <c r="J349" s="94">
        <f t="shared" si="45"/>
        <v>5102</v>
      </c>
      <c r="K349" s="94">
        <f t="shared" si="46"/>
        <v>5222</v>
      </c>
      <c r="L349" s="94">
        <f t="shared" si="47"/>
        <v>5224</v>
      </c>
      <c r="M349" s="94">
        <f t="shared" si="48"/>
        <v>5224</v>
      </c>
      <c r="N349" s="95"/>
      <c r="O349" s="94">
        <f t="shared" si="49"/>
        <v>8454</v>
      </c>
      <c r="P349" s="94">
        <f t="shared" si="50"/>
        <v>0</v>
      </c>
      <c r="Q349" s="94">
        <f t="shared" si="51"/>
        <v>893</v>
      </c>
      <c r="R349" s="94">
        <f t="shared" si="52"/>
        <v>14571</v>
      </c>
      <c r="S349" s="131">
        <f t="shared" si="53"/>
        <v>0</v>
      </c>
    </row>
    <row r="350" spans="1:19">
      <c r="A350" s="91">
        <v>446</v>
      </c>
      <c r="B350" s="91">
        <v>446099212</v>
      </c>
      <c r="C350" s="92" t="s">
        <v>160</v>
      </c>
      <c r="D350" s="91">
        <v>99</v>
      </c>
      <c r="E350" s="92" t="s">
        <v>161</v>
      </c>
      <c r="F350" s="91">
        <v>212</v>
      </c>
      <c r="G350" s="92" t="s">
        <v>167</v>
      </c>
      <c r="H350" s="93">
        <v>123.21000000000002</v>
      </c>
      <c r="I350" s="93"/>
      <c r="J350" s="94">
        <f t="shared" si="45"/>
        <v>1345</v>
      </c>
      <c r="K350" s="94">
        <f t="shared" si="46"/>
        <v>1599</v>
      </c>
      <c r="L350" s="94">
        <f t="shared" si="47"/>
        <v>1591</v>
      </c>
      <c r="M350" s="94">
        <f t="shared" si="48"/>
        <v>1591</v>
      </c>
      <c r="N350" s="95"/>
      <c r="O350" s="94">
        <f t="shared" si="49"/>
        <v>9616</v>
      </c>
      <c r="P350" s="94">
        <f t="shared" si="50"/>
        <v>0</v>
      </c>
      <c r="Q350" s="94">
        <f t="shared" si="51"/>
        <v>893</v>
      </c>
      <c r="R350" s="94">
        <f t="shared" si="52"/>
        <v>12100</v>
      </c>
      <c r="S350" s="131">
        <f t="shared" si="53"/>
        <v>0</v>
      </c>
    </row>
    <row r="351" spans="1:19">
      <c r="A351" s="91">
        <v>446</v>
      </c>
      <c r="B351" s="91">
        <v>446099218</v>
      </c>
      <c r="C351" s="92" t="s">
        <v>160</v>
      </c>
      <c r="D351" s="91">
        <v>99</v>
      </c>
      <c r="E351" s="92" t="s">
        <v>161</v>
      </c>
      <c r="F351" s="91">
        <v>218</v>
      </c>
      <c r="G351" s="92" t="s">
        <v>168</v>
      </c>
      <c r="H351" s="93">
        <v>109.21000000000002</v>
      </c>
      <c r="I351" s="93"/>
      <c r="J351" s="94">
        <f t="shared" si="45"/>
        <v>2493</v>
      </c>
      <c r="K351" s="94">
        <f t="shared" si="46"/>
        <v>3047</v>
      </c>
      <c r="L351" s="94">
        <f t="shared" si="47"/>
        <v>3087</v>
      </c>
      <c r="M351" s="94">
        <f t="shared" si="48"/>
        <v>3088</v>
      </c>
      <c r="N351" s="95"/>
      <c r="O351" s="94">
        <f t="shared" si="49"/>
        <v>9347</v>
      </c>
      <c r="P351" s="94">
        <f t="shared" si="50"/>
        <v>0</v>
      </c>
      <c r="Q351" s="94">
        <f t="shared" si="51"/>
        <v>893</v>
      </c>
      <c r="R351" s="94">
        <f t="shared" si="52"/>
        <v>13328</v>
      </c>
      <c r="S351" s="131">
        <f t="shared" si="53"/>
        <v>1</v>
      </c>
    </row>
    <row r="352" spans="1:19">
      <c r="A352" s="91">
        <v>446</v>
      </c>
      <c r="B352" s="91">
        <v>446099220</v>
      </c>
      <c r="C352" s="92" t="s">
        <v>160</v>
      </c>
      <c r="D352" s="91">
        <v>99</v>
      </c>
      <c r="E352" s="92" t="s">
        <v>161</v>
      </c>
      <c r="F352" s="91">
        <v>220</v>
      </c>
      <c r="G352" s="92" t="s">
        <v>26</v>
      </c>
      <c r="H352" s="93">
        <v>22</v>
      </c>
      <c r="I352" s="93"/>
      <c r="J352" s="94">
        <f t="shared" si="45"/>
        <v>4175</v>
      </c>
      <c r="K352" s="94">
        <f t="shared" si="46"/>
        <v>3423</v>
      </c>
      <c r="L352" s="94">
        <f t="shared" si="47"/>
        <v>4770</v>
      </c>
      <c r="M352" s="94">
        <f t="shared" si="48"/>
        <v>4775</v>
      </c>
      <c r="N352" s="95"/>
      <c r="O352" s="94">
        <f t="shared" si="49"/>
        <v>11730</v>
      </c>
      <c r="P352" s="94">
        <f t="shared" si="50"/>
        <v>0</v>
      </c>
      <c r="Q352" s="94">
        <f t="shared" si="51"/>
        <v>893</v>
      </c>
      <c r="R352" s="94">
        <f t="shared" si="52"/>
        <v>17398</v>
      </c>
      <c r="S352" s="131">
        <f t="shared" si="53"/>
        <v>5</v>
      </c>
    </row>
    <row r="353" spans="1:19">
      <c r="A353" s="91">
        <v>446</v>
      </c>
      <c r="B353" s="91">
        <v>446099238</v>
      </c>
      <c r="C353" s="92" t="s">
        <v>160</v>
      </c>
      <c r="D353" s="91">
        <v>99</v>
      </c>
      <c r="E353" s="92" t="s">
        <v>161</v>
      </c>
      <c r="F353" s="91">
        <v>238</v>
      </c>
      <c r="G353" s="92" t="s">
        <v>169</v>
      </c>
      <c r="H353" s="93">
        <v>19.790000000000003</v>
      </c>
      <c r="I353" s="93"/>
      <c r="J353" s="94">
        <f t="shared" si="45"/>
        <v>5387</v>
      </c>
      <c r="K353" s="94">
        <f t="shared" si="46"/>
        <v>6636</v>
      </c>
      <c r="L353" s="94">
        <f t="shared" si="47"/>
        <v>6670</v>
      </c>
      <c r="M353" s="94">
        <f t="shared" si="48"/>
        <v>6671</v>
      </c>
      <c r="N353" s="95"/>
      <c r="O353" s="94">
        <f t="shared" si="49"/>
        <v>10737</v>
      </c>
      <c r="P353" s="94">
        <f t="shared" si="50"/>
        <v>0</v>
      </c>
      <c r="Q353" s="94">
        <f t="shared" si="51"/>
        <v>893</v>
      </c>
      <c r="R353" s="94">
        <f t="shared" si="52"/>
        <v>18301</v>
      </c>
      <c r="S353" s="131">
        <f t="shared" si="53"/>
        <v>1</v>
      </c>
    </row>
    <row r="354" spans="1:19">
      <c r="A354" s="91">
        <v>446</v>
      </c>
      <c r="B354" s="91">
        <v>446099244</v>
      </c>
      <c r="C354" s="92" t="s">
        <v>160</v>
      </c>
      <c r="D354" s="91">
        <v>99</v>
      </c>
      <c r="E354" s="92" t="s">
        <v>161</v>
      </c>
      <c r="F354" s="91">
        <v>244</v>
      </c>
      <c r="G354" s="92" t="s">
        <v>27</v>
      </c>
      <c r="H354" s="93">
        <v>11.95</v>
      </c>
      <c r="I354" s="93"/>
      <c r="J354" s="94">
        <f t="shared" si="45"/>
        <v>3999</v>
      </c>
      <c r="K354" s="94">
        <f t="shared" si="46"/>
        <v>4734</v>
      </c>
      <c r="L354" s="94">
        <f t="shared" si="47"/>
        <v>4741</v>
      </c>
      <c r="M354" s="94">
        <f t="shared" si="48"/>
        <v>4745</v>
      </c>
      <c r="N354" s="95"/>
      <c r="O354" s="94">
        <f t="shared" si="49"/>
        <v>11710</v>
      </c>
      <c r="P354" s="94">
        <f t="shared" si="50"/>
        <v>0</v>
      </c>
      <c r="Q354" s="94">
        <f t="shared" si="51"/>
        <v>893</v>
      </c>
      <c r="R354" s="94">
        <f t="shared" si="52"/>
        <v>17348</v>
      </c>
      <c r="S354" s="131">
        <f t="shared" si="53"/>
        <v>4</v>
      </c>
    </row>
    <row r="355" spans="1:19">
      <c r="A355" s="91">
        <v>446</v>
      </c>
      <c r="B355" s="91">
        <v>446099266</v>
      </c>
      <c r="C355" s="92" t="s">
        <v>160</v>
      </c>
      <c r="D355" s="91">
        <v>99</v>
      </c>
      <c r="E355" s="92" t="s">
        <v>161</v>
      </c>
      <c r="F355" s="91">
        <v>266</v>
      </c>
      <c r="G355" s="92" t="s">
        <v>170</v>
      </c>
      <c r="H355" s="93">
        <v>5.34</v>
      </c>
      <c r="I355" s="93"/>
      <c r="J355" s="94">
        <f t="shared" si="45"/>
        <v>4034</v>
      </c>
      <c r="K355" s="94">
        <f t="shared" si="46"/>
        <v>4857</v>
      </c>
      <c r="L355" s="94">
        <f t="shared" si="47"/>
        <v>4863</v>
      </c>
      <c r="M355" s="94">
        <f t="shared" si="48"/>
        <v>4863</v>
      </c>
      <c r="N355" s="95"/>
      <c r="O355" s="94">
        <f t="shared" si="49"/>
        <v>9194</v>
      </c>
      <c r="P355" s="94">
        <f t="shared" si="50"/>
        <v>0</v>
      </c>
      <c r="Q355" s="94">
        <f t="shared" si="51"/>
        <v>893</v>
      </c>
      <c r="R355" s="94">
        <f t="shared" si="52"/>
        <v>14950</v>
      </c>
      <c r="S355" s="131">
        <f t="shared" si="53"/>
        <v>0</v>
      </c>
    </row>
    <row r="356" spans="1:19">
      <c r="A356" s="91">
        <v>446</v>
      </c>
      <c r="B356" s="91">
        <v>446099285</v>
      </c>
      <c r="C356" s="92" t="s">
        <v>160</v>
      </c>
      <c r="D356" s="91">
        <v>99</v>
      </c>
      <c r="E356" s="92" t="s">
        <v>161</v>
      </c>
      <c r="F356" s="91">
        <v>285</v>
      </c>
      <c r="G356" s="92" t="s">
        <v>28</v>
      </c>
      <c r="H356" s="93">
        <v>97.050000000000011</v>
      </c>
      <c r="I356" s="93"/>
      <c r="J356" s="94">
        <f t="shared" si="45"/>
        <v>2958</v>
      </c>
      <c r="K356" s="94">
        <f t="shared" si="46"/>
        <v>3050</v>
      </c>
      <c r="L356" s="94">
        <f t="shared" si="47"/>
        <v>3048</v>
      </c>
      <c r="M356" s="94">
        <f t="shared" si="48"/>
        <v>3048</v>
      </c>
      <c r="N356" s="95"/>
      <c r="O356" s="94">
        <f t="shared" si="49"/>
        <v>9953</v>
      </c>
      <c r="P356" s="94">
        <f t="shared" si="50"/>
        <v>0</v>
      </c>
      <c r="Q356" s="94">
        <f t="shared" si="51"/>
        <v>893</v>
      </c>
      <c r="R356" s="94">
        <f t="shared" si="52"/>
        <v>13894</v>
      </c>
      <c r="S356" s="131">
        <f t="shared" si="53"/>
        <v>0</v>
      </c>
    </row>
    <row r="357" spans="1:19">
      <c r="A357" s="91">
        <v>446</v>
      </c>
      <c r="B357" s="91">
        <v>446099293</v>
      </c>
      <c r="C357" s="92" t="s">
        <v>160</v>
      </c>
      <c r="D357" s="91">
        <v>99</v>
      </c>
      <c r="E357" s="92" t="s">
        <v>161</v>
      </c>
      <c r="F357" s="91">
        <v>293</v>
      </c>
      <c r="G357" s="92" t="s">
        <v>171</v>
      </c>
      <c r="H357" s="93">
        <v>11.89</v>
      </c>
      <c r="I357" s="93"/>
      <c r="J357" s="94">
        <f t="shared" si="45"/>
        <v>627</v>
      </c>
      <c r="K357" s="94">
        <f t="shared" si="46"/>
        <v>866</v>
      </c>
      <c r="L357" s="94">
        <f t="shared" si="47"/>
        <v>886</v>
      </c>
      <c r="M357" s="94">
        <f t="shared" si="48"/>
        <v>886</v>
      </c>
      <c r="N357" s="95"/>
      <c r="O357" s="94">
        <f t="shared" si="49"/>
        <v>10317</v>
      </c>
      <c r="P357" s="94">
        <f t="shared" si="50"/>
        <v>0</v>
      </c>
      <c r="Q357" s="94">
        <f t="shared" si="51"/>
        <v>893</v>
      </c>
      <c r="R357" s="94">
        <f t="shared" si="52"/>
        <v>12096</v>
      </c>
      <c r="S357" s="131">
        <f t="shared" si="53"/>
        <v>0</v>
      </c>
    </row>
    <row r="358" spans="1:19">
      <c r="A358" s="91">
        <v>446</v>
      </c>
      <c r="B358" s="91">
        <v>446099307</v>
      </c>
      <c r="C358" s="92" t="s">
        <v>160</v>
      </c>
      <c r="D358" s="91">
        <v>99</v>
      </c>
      <c r="E358" s="92" t="s">
        <v>161</v>
      </c>
      <c r="F358" s="91">
        <v>307</v>
      </c>
      <c r="G358" s="92" t="s">
        <v>172</v>
      </c>
      <c r="H358" s="93">
        <v>25</v>
      </c>
      <c r="I358" s="93"/>
      <c r="J358" s="94">
        <f t="shared" si="45"/>
        <v>3542</v>
      </c>
      <c r="K358" s="94">
        <f t="shared" si="46"/>
        <v>3956</v>
      </c>
      <c r="L358" s="94">
        <f t="shared" si="47"/>
        <v>3950</v>
      </c>
      <c r="M358" s="94">
        <f t="shared" si="48"/>
        <v>3950</v>
      </c>
      <c r="N358" s="95"/>
      <c r="O358" s="94">
        <f t="shared" si="49"/>
        <v>10311</v>
      </c>
      <c r="P358" s="94">
        <f t="shared" si="50"/>
        <v>0</v>
      </c>
      <c r="Q358" s="94">
        <f t="shared" si="51"/>
        <v>893</v>
      </c>
      <c r="R358" s="94">
        <f t="shared" si="52"/>
        <v>15154</v>
      </c>
      <c r="S358" s="131">
        <f t="shared" si="53"/>
        <v>0</v>
      </c>
    </row>
    <row r="359" spans="1:19">
      <c r="A359" s="91">
        <v>446</v>
      </c>
      <c r="B359" s="91">
        <v>446099323</v>
      </c>
      <c r="C359" s="92" t="s">
        <v>160</v>
      </c>
      <c r="D359" s="91">
        <v>99</v>
      </c>
      <c r="E359" s="92" t="s">
        <v>161</v>
      </c>
      <c r="F359" s="91">
        <v>323</v>
      </c>
      <c r="G359" s="92" t="s">
        <v>173</v>
      </c>
      <c r="H359" s="93">
        <v>3</v>
      </c>
      <c r="I359" s="93"/>
      <c r="J359" s="94">
        <f t="shared" si="45"/>
        <v>3493</v>
      </c>
      <c r="K359" s="94">
        <f t="shared" si="46"/>
        <v>4394</v>
      </c>
      <c r="L359" s="94">
        <f t="shared" si="47"/>
        <v>4390</v>
      </c>
      <c r="M359" s="94">
        <f t="shared" si="48"/>
        <v>4390</v>
      </c>
      <c r="N359" s="95"/>
      <c r="O359" s="94">
        <f t="shared" si="49"/>
        <v>12301</v>
      </c>
      <c r="P359" s="94">
        <f t="shared" si="50"/>
        <v>0</v>
      </c>
      <c r="Q359" s="94">
        <f t="shared" si="51"/>
        <v>893</v>
      </c>
      <c r="R359" s="94">
        <f t="shared" si="52"/>
        <v>17584</v>
      </c>
      <c r="S359" s="131">
        <f t="shared" si="53"/>
        <v>0</v>
      </c>
    </row>
    <row r="360" spans="1:19">
      <c r="A360" s="91">
        <v>446</v>
      </c>
      <c r="B360" s="91">
        <v>446099336</v>
      </c>
      <c r="C360" s="92" t="s">
        <v>160</v>
      </c>
      <c r="D360" s="91">
        <v>99</v>
      </c>
      <c r="E360" s="92" t="s">
        <v>161</v>
      </c>
      <c r="F360" s="91">
        <v>336</v>
      </c>
      <c r="G360" s="92" t="s">
        <v>30</v>
      </c>
      <c r="H360" s="93">
        <v>2</v>
      </c>
      <c r="I360" s="93"/>
      <c r="J360" s="94">
        <f t="shared" si="45"/>
        <v>1473</v>
      </c>
      <c r="K360" s="94">
        <f t="shared" si="46"/>
        <v>1473</v>
      </c>
      <c r="L360" s="94">
        <f t="shared" si="47"/>
        <v>2079</v>
      </c>
      <c r="M360" s="94">
        <f t="shared" si="48"/>
        <v>2085</v>
      </c>
      <c r="N360" s="95"/>
      <c r="O360" s="94">
        <f t="shared" si="49"/>
        <v>11045</v>
      </c>
      <c r="P360" s="94">
        <f t="shared" si="50"/>
        <v>0</v>
      </c>
      <c r="Q360" s="94">
        <f t="shared" si="51"/>
        <v>893</v>
      </c>
      <c r="R360" s="94">
        <f t="shared" si="52"/>
        <v>14023</v>
      </c>
      <c r="S360" s="131">
        <f t="shared" si="53"/>
        <v>6</v>
      </c>
    </row>
    <row r="361" spans="1:19">
      <c r="A361" s="91">
        <v>446</v>
      </c>
      <c r="B361" s="91">
        <v>446099350</v>
      </c>
      <c r="C361" s="92" t="s">
        <v>160</v>
      </c>
      <c r="D361" s="91">
        <v>99</v>
      </c>
      <c r="E361" s="92" t="s">
        <v>161</v>
      </c>
      <c r="F361" s="91">
        <v>350</v>
      </c>
      <c r="G361" s="92" t="s">
        <v>174</v>
      </c>
      <c r="H361" s="93">
        <v>5.39</v>
      </c>
      <c r="I361" s="93"/>
      <c r="J361" s="94">
        <f t="shared" si="45"/>
        <v>5615</v>
      </c>
      <c r="K361" s="94">
        <f t="shared" si="46"/>
        <v>7123</v>
      </c>
      <c r="L361" s="94">
        <f t="shared" si="47"/>
        <v>7091</v>
      </c>
      <c r="M361" s="94">
        <f t="shared" si="48"/>
        <v>7092</v>
      </c>
      <c r="N361" s="95"/>
      <c r="O361" s="94">
        <f t="shared" si="49"/>
        <v>12097</v>
      </c>
      <c r="P361" s="94">
        <f t="shared" si="50"/>
        <v>0</v>
      </c>
      <c r="Q361" s="94">
        <f t="shared" si="51"/>
        <v>893</v>
      </c>
      <c r="R361" s="94">
        <f t="shared" si="52"/>
        <v>20082</v>
      </c>
      <c r="S361" s="131">
        <f t="shared" si="53"/>
        <v>1</v>
      </c>
    </row>
    <row r="362" spans="1:19">
      <c r="A362" s="91">
        <v>446</v>
      </c>
      <c r="B362" s="91">
        <v>446099625</v>
      </c>
      <c r="C362" s="92" t="s">
        <v>160</v>
      </c>
      <c r="D362" s="91">
        <v>99</v>
      </c>
      <c r="E362" s="92" t="s">
        <v>161</v>
      </c>
      <c r="F362" s="91">
        <v>625</v>
      </c>
      <c r="G362" s="92" t="s">
        <v>92</v>
      </c>
      <c r="H362" s="93">
        <v>9.17</v>
      </c>
      <c r="I362" s="93"/>
      <c r="J362" s="94">
        <f t="shared" si="45"/>
        <v>2132</v>
      </c>
      <c r="K362" s="94">
        <f t="shared" si="46"/>
        <v>2167</v>
      </c>
      <c r="L362" s="94">
        <f t="shared" si="47"/>
        <v>2150</v>
      </c>
      <c r="M362" s="94">
        <f t="shared" si="48"/>
        <v>2150</v>
      </c>
      <c r="N362" s="95"/>
      <c r="O362" s="94">
        <f t="shared" si="49"/>
        <v>11387</v>
      </c>
      <c r="P362" s="94">
        <f t="shared" si="50"/>
        <v>0</v>
      </c>
      <c r="Q362" s="94">
        <f t="shared" si="51"/>
        <v>893</v>
      </c>
      <c r="R362" s="94">
        <f t="shared" si="52"/>
        <v>14430</v>
      </c>
      <c r="S362" s="131">
        <f t="shared" si="53"/>
        <v>0</v>
      </c>
    </row>
    <row r="363" spans="1:19">
      <c r="A363" s="91">
        <v>446</v>
      </c>
      <c r="B363" s="91">
        <v>446099650</v>
      </c>
      <c r="C363" s="92" t="s">
        <v>160</v>
      </c>
      <c r="D363" s="91">
        <v>99</v>
      </c>
      <c r="E363" s="92" t="s">
        <v>161</v>
      </c>
      <c r="F363" s="91">
        <v>650</v>
      </c>
      <c r="G363" s="92" t="s">
        <v>175</v>
      </c>
      <c r="H363" s="93">
        <v>1</v>
      </c>
      <c r="I363" s="93"/>
      <c r="J363" s="94" t="str">
        <f t="shared" si="45"/>
        <v/>
      </c>
      <c r="K363" s="94">
        <f t="shared" si="46"/>
        <v>2832</v>
      </c>
      <c r="L363" s="94">
        <f t="shared" si="47"/>
        <v>2825</v>
      </c>
      <c r="M363" s="94">
        <f t="shared" si="48"/>
        <v>2825</v>
      </c>
      <c r="N363" s="95"/>
      <c r="O363" s="94">
        <f t="shared" si="49"/>
        <v>10004</v>
      </c>
      <c r="P363" s="94">
        <f t="shared" si="50"/>
        <v>0</v>
      </c>
      <c r="Q363" s="94">
        <f t="shared" si="51"/>
        <v>893</v>
      </c>
      <c r="R363" s="94">
        <f t="shared" si="52"/>
        <v>13722</v>
      </c>
      <c r="S363" s="131">
        <f t="shared" si="53"/>
        <v>0</v>
      </c>
    </row>
    <row r="364" spans="1:19">
      <c r="A364" s="91">
        <v>446</v>
      </c>
      <c r="B364" s="91">
        <v>446099690</v>
      </c>
      <c r="C364" s="92" t="s">
        <v>160</v>
      </c>
      <c r="D364" s="91">
        <v>99</v>
      </c>
      <c r="E364" s="92" t="s">
        <v>161</v>
      </c>
      <c r="F364" s="91">
        <v>690</v>
      </c>
      <c r="G364" s="92" t="s">
        <v>176</v>
      </c>
      <c r="H364" s="93">
        <v>9</v>
      </c>
      <c r="I364" s="93"/>
      <c r="J364" s="94">
        <f t="shared" si="45"/>
        <v>2971</v>
      </c>
      <c r="K364" s="94">
        <f t="shared" si="46"/>
        <v>3298</v>
      </c>
      <c r="L364" s="94">
        <f t="shared" si="47"/>
        <v>3325</v>
      </c>
      <c r="M364" s="94">
        <f t="shared" si="48"/>
        <v>3326</v>
      </c>
      <c r="N364" s="95"/>
      <c r="O364" s="94">
        <f t="shared" si="49"/>
        <v>11439</v>
      </c>
      <c r="P364" s="94">
        <f t="shared" si="50"/>
        <v>0</v>
      </c>
      <c r="Q364" s="94">
        <f t="shared" si="51"/>
        <v>893</v>
      </c>
      <c r="R364" s="94">
        <f t="shared" si="52"/>
        <v>15658</v>
      </c>
      <c r="S364" s="131">
        <f t="shared" si="53"/>
        <v>1</v>
      </c>
    </row>
    <row r="365" spans="1:19">
      <c r="A365" s="91">
        <v>447</v>
      </c>
      <c r="B365" s="91">
        <v>447101016</v>
      </c>
      <c r="C365" s="92" t="s">
        <v>177</v>
      </c>
      <c r="D365" s="91">
        <v>101</v>
      </c>
      <c r="E365" s="92" t="s">
        <v>103</v>
      </c>
      <c r="F365" s="91">
        <v>16</v>
      </c>
      <c r="G365" s="92" t="s">
        <v>162</v>
      </c>
      <c r="H365" s="93">
        <v>1</v>
      </c>
      <c r="I365" s="93"/>
      <c r="J365" s="94" t="str">
        <f t="shared" si="45"/>
        <v/>
      </c>
      <c r="K365" s="94">
        <f t="shared" si="46"/>
        <v>467</v>
      </c>
      <c r="L365" s="94">
        <f t="shared" si="47"/>
        <v>469</v>
      </c>
      <c r="M365" s="94">
        <f t="shared" si="48"/>
        <v>469</v>
      </c>
      <c r="N365" s="95"/>
      <c r="O365" s="94">
        <f t="shared" si="49"/>
        <v>11118</v>
      </c>
      <c r="P365" s="94">
        <f t="shared" si="50"/>
        <v>0</v>
      </c>
      <c r="Q365" s="94">
        <f t="shared" si="51"/>
        <v>893</v>
      </c>
      <c r="R365" s="94">
        <f t="shared" si="52"/>
        <v>12480</v>
      </c>
      <c r="S365" s="131">
        <f t="shared" si="53"/>
        <v>0</v>
      </c>
    </row>
    <row r="366" spans="1:19">
      <c r="A366" s="91">
        <v>447</v>
      </c>
      <c r="B366" s="91">
        <v>447101020</v>
      </c>
      <c r="C366" s="92" t="s">
        <v>177</v>
      </c>
      <c r="D366" s="91">
        <v>101</v>
      </c>
      <c r="E366" s="92" t="s">
        <v>103</v>
      </c>
      <c r="F366" s="91">
        <v>20</v>
      </c>
      <c r="G366" s="92" t="s">
        <v>125</v>
      </c>
      <c r="H366" s="93">
        <v>0.42</v>
      </c>
      <c r="I366" s="93"/>
      <c r="J366" s="94" t="str">
        <f t="shared" si="45"/>
        <v/>
      </c>
      <c r="K366" s="94" t="str">
        <f t="shared" si="46"/>
        <v/>
      </c>
      <c r="L366" s="94" t="str">
        <f t="shared" si="47"/>
        <v/>
      </c>
      <c r="M366" s="94">
        <f t="shared" si="48"/>
        <v>3064</v>
      </c>
      <c r="N366" s="95"/>
      <c r="O366" s="94">
        <f t="shared" si="49"/>
        <v>10594</v>
      </c>
      <c r="P366" s="94">
        <f t="shared" si="50"/>
        <v>0</v>
      </c>
      <c r="Q366" s="94">
        <f t="shared" si="51"/>
        <v>893</v>
      </c>
      <c r="R366" s="94">
        <f t="shared" si="52"/>
        <v>14551</v>
      </c>
      <c r="S366" s="131" t="str">
        <f t="shared" si="53"/>
        <v/>
      </c>
    </row>
    <row r="367" spans="1:19">
      <c r="A367" s="91">
        <v>447</v>
      </c>
      <c r="B367" s="91">
        <v>447101025</v>
      </c>
      <c r="C367" s="92" t="s">
        <v>177</v>
      </c>
      <c r="D367" s="91">
        <v>101</v>
      </c>
      <c r="E367" s="92" t="s">
        <v>103</v>
      </c>
      <c r="F367" s="91">
        <v>25</v>
      </c>
      <c r="G367" s="92" t="s">
        <v>178</v>
      </c>
      <c r="H367" s="93">
        <v>43.069999999999993</v>
      </c>
      <c r="I367" s="93"/>
      <c r="J367" s="94">
        <f t="shared" si="45"/>
        <v>3240</v>
      </c>
      <c r="K367" s="94">
        <f t="shared" si="46"/>
        <v>3356</v>
      </c>
      <c r="L367" s="94">
        <f t="shared" si="47"/>
        <v>3348</v>
      </c>
      <c r="M367" s="94">
        <f t="shared" si="48"/>
        <v>3350</v>
      </c>
      <c r="N367" s="95"/>
      <c r="O367" s="94">
        <f t="shared" si="49"/>
        <v>9673</v>
      </c>
      <c r="P367" s="94">
        <f t="shared" si="50"/>
        <v>0</v>
      </c>
      <c r="Q367" s="94">
        <f t="shared" si="51"/>
        <v>893</v>
      </c>
      <c r="R367" s="94">
        <f t="shared" si="52"/>
        <v>13916</v>
      </c>
      <c r="S367" s="131">
        <f t="shared" si="53"/>
        <v>2</v>
      </c>
    </row>
    <row r="368" spans="1:19">
      <c r="A368" s="91">
        <v>447</v>
      </c>
      <c r="B368" s="91">
        <v>447101101</v>
      </c>
      <c r="C368" s="92" t="s">
        <v>177</v>
      </c>
      <c r="D368" s="91">
        <v>101</v>
      </c>
      <c r="E368" s="92" t="s">
        <v>103</v>
      </c>
      <c r="F368" s="91">
        <v>101</v>
      </c>
      <c r="G368" s="92" t="s">
        <v>103</v>
      </c>
      <c r="H368" s="93">
        <v>322.79000000000002</v>
      </c>
      <c r="I368" s="93"/>
      <c r="J368" s="94">
        <f t="shared" si="45"/>
        <v>1745</v>
      </c>
      <c r="K368" s="94">
        <f t="shared" si="46"/>
        <v>2057</v>
      </c>
      <c r="L368" s="94">
        <f t="shared" si="47"/>
        <v>2039</v>
      </c>
      <c r="M368" s="94">
        <f t="shared" si="48"/>
        <v>2043</v>
      </c>
      <c r="N368" s="95"/>
      <c r="O368" s="94">
        <f t="shared" si="49"/>
        <v>8926</v>
      </c>
      <c r="P368" s="94">
        <f t="shared" si="50"/>
        <v>0</v>
      </c>
      <c r="Q368" s="94">
        <f t="shared" si="51"/>
        <v>893</v>
      </c>
      <c r="R368" s="94">
        <f t="shared" si="52"/>
        <v>11862</v>
      </c>
      <c r="S368" s="131">
        <f t="shared" si="53"/>
        <v>4</v>
      </c>
    </row>
    <row r="369" spans="1:19">
      <c r="A369" s="91">
        <v>447</v>
      </c>
      <c r="B369" s="91">
        <v>447101138</v>
      </c>
      <c r="C369" s="92" t="s">
        <v>177</v>
      </c>
      <c r="D369" s="91">
        <v>101</v>
      </c>
      <c r="E369" s="92" t="s">
        <v>103</v>
      </c>
      <c r="F369" s="91">
        <v>138</v>
      </c>
      <c r="G369" s="92" t="s">
        <v>179</v>
      </c>
      <c r="H369" s="93">
        <v>4</v>
      </c>
      <c r="I369" s="93"/>
      <c r="J369" s="94">
        <f t="shared" si="45"/>
        <v>2951</v>
      </c>
      <c r="K369" s="94">
        <f t="shared" si="46"/>
        <v>3819</v>
      </c>
      <c r="L369" s="94">
        <f t="shared" si="47"/>
        <v>3855</v>
      </c>
      <c r="M369" s="94">
        <f t="shared" si="48"/>
        <v>3855</v>
      </c>
      <c r="N369" s="95"/>
      <c r="O369" s="94">
        <f t="shared" si="49"/>
        <v>8836</v>
      </c>
      <c r="P369" s="94">
        <f t="shared" si="50"/>
        <v>0</v>
      </c>
      <c r="Q369" s="94">
        <f t="shared" si="51"/>
        <v>893</v>
      </c>
      <c r="R369" s="94">
        <f t="shared" si="52"/>
        <v>13584</v>
      </c>
      <c r="S369" s="131">
        <f t="shared" si="53"/>
        <v>0</v>
      </c>
    </row>
    <row r="370" spans="1:19">
      <c r="A370" s="91">
        <v>447</v>
      </c>
      <c r="B370" s="91">
        <v>447101177</v>
      </c>
      <c r="C370" s="92" t="s">
        <v>177</v>
      </c>
      <c r="D370" s="91">
        <v>101</v>
      </c>
      <c r="E370" s="92" t="s">
        <v>103</v>
      </c>
      <c r="F370" s="91">
        <v>177</v>
      </c>
      <c r="G370" s="92" t="s">
        <v>110</v>
      </c>
      <c r="H370" s="93">
        <v>7</v>
      </c>
      <c r="I370" s="93"/>
      <c r="J370" s="94">
        <f t="shared" si="45"/>
        <v>3186</v>
      </c>
      <c r="K370" s="94">
        <f t="shared" si="46"/>
        <v>3426</v>
      </c>
      <c r="L370" s="94">
        <f t="shared" si="47"/>
        <v>3434</v>
      </c>
      <c r="M370" s="94">
        <f t="shared" si="48"/>
        <v>3434</v>
      </c>
      <c r="N370" s="95"/>
      <c r="O370" s="94">
        <f t="shared" si="49"/>
        <v>9338</v>
      </c>
      <c r="P370" s="94">
        <f t="shared" si="50"/>
        <v>0</v>
      </c>
      <c r="Q370" s="94">
        <f t="shared" si="51"/>
        <v>893</v>
      </c>
      <c r="R370" s="94">
        <f t="shared" si="52"/>
        <v>13665</v>
      </c>
      <c r="S370" s="131">
        <f t="shared" si="53"/>
        <v>0</v>
      </c>
    </row>
    <row r="371" spans="1:19">
      <c r="A371" s="91">
        <v>447</v>
      </c>
      <c r="B371" s="91">
        <v>447101185</v>
      </c>
      <c r="C371" s="92" t="s">
        <v>177</v>
      </c>
      <c r="D371" s="91">
        <v>101</v>
      </c>
      <c r="E371" s="92" t="s">
        <v>103</v>
      </c>
      <c r="F371" s="91">
        <v>185</v>
      </c>
      <c r="G371" s="92" t="s">
        <v>180</v>
      </c>
      <c r="H371" s="93">
        <v>24.62</v>
      </c>
      <c r="I371" s="93"/>
      <c r="J371" s="94">
        <f t="shared" si="45"/>
        <v>1540</v>
      </c>
      <c r="K371" s="94">
        <f t="shared" si="46"/>
        <v>1802</v>
      </c>
      <c r="L371" s="94">
        <f t="shared" si="47"/>
        <v>1752</v>
      </c>
      <c r="M371" s="94">
        <f t="shared" si="48"/>
        <v>1752</v>
      </c>
      <c r="N371" s="95"/>
      <c r="O371" s="94">
        <f t="shared" si="49"/>
        <v>9351</v>
      </c>
      <c r="P371" s="94">
        <f t="shared" si="50"/>
        <v>0</v>
      </c>
      <c r="Q371" s="94">
        <f t="shared" si="51"/>
        <v>893</v>
      </c>
      <c r="R371" s="94">
        <f t="shared" si="52"/>
        <v>11996</v>
      </c>
      <c r="S371" s="131">
        <f t="shared" si="53"/>
        <v>0</v>
      </c>
    </row>
    <row r="372" spans="1:19">
      <c r="A372" s="91">
        <v>447</v>
      </c>
      <c r="B372" s="91">
        <v>447101187</v>
      </c>
      <c r="C372" s="92" t="s">
        <v>177</v>
      </c>
      <c r="D372" s="91">
        <v>101</v>
      </c>
      <c r="E372" s="92" t="s">
        <v>103</v>
      </c>
      <c r="F372" s="91">
        <v>187</v>
      </c>
      <c r="G372" s="92" t="s">
        <v>181</v>
      </c>
      <c r="H372" s="93">
        <v>4</v>
      </c>
      <c r="I372" s="93"/>
      <c r="J372" s="94">
        <f t="shared" si="45"/>
        <v>3707</v>
      </c>
      <c r="K372" s="94">
        <f t="shared" si="46"/>
        <v>4560</v>
      </c>
      <c r="L372" s="94">
        <f t="shared" si="47"/>
        <v>4572</v>
      </c>
      <c r="M372" s="94">
        <f t="shared" si="48"/>
        <v>4573</v>
      </c>
      <c r="N372" s="95"/>
      <c r="O372" s="94">
        <f t="shared" si="49"/>
        <v>9610</v>
      </c>
      <c r="P372" s="94">
        <f t="shared" si="50"/>
        <v>0</v>
      </c>
      <c r="Q372" s="94">
        <f t="shared" si="51"/>
        <v>893</v>
      </c>
      <c r="R372" s="94">
        <f t="shared" si="52"/>
        <v>15076</v>
      </c>
      <c r="S372" s="131">
        <f t="shared" si="53"/>
        <v>1</v>
      </c>
    </row>
    <row r="373" spans="1:19">
      <c r="A373" s="91">
        <v>447</v>
      </c>
      <c r="B373" s="91">
        <v>447101212</v>
      </c>
      <c r="C373" s="92" t="s">
        <v>177</v>
      </c>
      <c r="D373" s="91">
        <v>101</v>
      </c>
      <c r="E373" s="92" t="s">
        <v>103</v>
      </c>
      <c r="F373" s="91">
        <v>212</v>
      </c>
      <c r="G373" s="92" t="s">
        <v>167</v>
      </c>
      <c r="H373" s="93">
        <v>1</v>
      </c>
      <c r="I373" s="93"/>
      <c r="J373" s="94">
        <f t="shared" si="45"/>
        <v>1184</v>
      </c>
      <c r="K373" s="94">
        <f t="shared" si="46"/>
        <v>1407</v>
      </c>
      <c r="L373" s="94">
        <f t="shared" si="47"/>
        <v>1400</v>
      </c>
      <c r="M373" s="94">
        <f t="shared" si="48"/>
        <v>1400</v>
      </c>
      <c r="N373" s="95"/>
      <c r="O373" s="94">
        <f t="shared" si="49"/>
        <v>8461</v>
      </c>
      <c r="P373" s="94">
        <f t="shared" si="50"/>
        <v>0</v>
      </c>
      <c r="Q373" s="94">
        <f t="shared" si="51"/>
        <v>893</v>
      </c>
      <c r="R373" s="94">
        <f t="shared" si="52"/>
        <v>10754</v>
      </c>
      <c r="S373" s="131">
        <f t="shared" si="53"/>
        <v>0</v>
      </c>
    </row>
    <row r="374" spans="1:19">
      <c r="A374" s="91">
        <v>447</v>
      </c>
      <c r="B374" s="91">
        <v>447101214</v>
      </c>
      <c r="C374" s="92" t="s">
        <v>177</v>
      </c>
      <c r="D374" s="91">
        <v>101</v>
      </c>
      <c r="E374" s="92" t="s">
        <v>103</v>
      </c>
      <c r="F374" s="91">
        <v>214</v>
      </c>
      <c r="G374" s="92" t="s">
        <v>266</v>
      </c>
      <c r="H374" s="93">
        <v>1</v>
      </c>
      <c r="I374" s="93"/>
      <c r="J374" s="94">
        <f t="shared" si="45"/>
        <v>1304</v>
      </c>
      <c r="K374" s="94">
        <f t="shared" si="46"/>
        <v>1550</v>
      </c>
      <c r="L374" s="94">
        <f t="shared" si="47"/>
        <v>1556</v>
      </c>
      <c r="M374" s="94">
        <f t="shared" si="48"/>
        <v>1556</v>
      </c>
      <c r="N374" s="95"/>
      <c r="O374" s="94">
        <f t="shared" si="49"/>
        <v>8461</v>
      </c>
      <c r="P374" s="94">
        <f t="shared" si="50"/>
        <v>0</v>
      </c>
      <c r="Q374" s="94">
        <f t="shared" si="51"/>
        <v>893</v>
      </c>
      <c r="R374" s="94">
        <f t="shared" si="52"/>
        <v>10910</v>
      </c>
      <c r="S374" s="131">
        <f t="shared" si="53"/>
        <v>0</v>
      </c>
    </row>
    <row r="375" spans="1:19">
      <c r="A375" s="91">
        <v>447</v>
      </c>
      <c r="B375" s="91">
        <v>447101218</v>
      </c>
      <c r="C375" s="92" t="s">
        <v>177</v>
      </c>
      <c r="D375" s="91">
        <v>101</v>
      </c>
      <c r="E375" s="92" t="s">
        <v>103</v>
      </c>
      <c r="F375" s="91">
        <v>218</v>
      </c>
      <c r="G375" s="92" t="s">
        <v>168</v>
      </c>
      <c r="H375" s="93">
        <v>1</v>
      </c>
      <c r="I375" s="93"/>
      <c r="J375" s="94">
        <f t="shared" si="45"/>
        <v>3428</v>
      </c>
      <c r="K375" s="94">
        <f t="shared" si="46"/>
        <v>4189</v>
      </c>
      <c r="L375" s="94">
        <f t="shared" si="47"/>
        <v>4245</v>
      </c>
      <c r="M375" s="94">
        <f t="shared" si="48"/>
        <v>4247</v>
      </c>
      <c r="N375" s="95"/>
      <c r="O375" s="94">
        <f t="shared" si="49"/>
        <v>12853</v>
      </c>
      <c r="P375" s="94">
        <f t="shared" si="50"/>
        <v>0</v>
      </c>
      <c r="Q375" s="94">
        <f t="shared" si="51"/>
        <v>893</v>
      </c>
      <c r="R375" s="94">
        <f t="shared" si="52"/>
        <v>17993</v>
      </c>
      <c r="S375" s="131">
        <f t="shared" si="53"/>
        <v>2</v>
      </c>
    </row>
    <row r="376" spans="1:19">
      <c r="A376" s="91">
        <v>447</v>
      </c>
      <c r="B376" s="91">
        <v>447101220</v>
      </c>
      <c r="C376" s="92" t="s">
        <v>177</v>
      </c>
      <c r="D376" s="91">
        <v>101</v>
      </c>
      <c r="E376" s="92" t="s">
        <v>103</v>
      </c>
      <c r="F376" s="91">
        <v>220</v>
      </c>
      <c r="G376" s="92" t="s">
        <v>26</v>
      </c>
      <c r="H376" s="93">
        <v>1</v>
      </c>
      <c r="I376" s="93"/>
      <c r="J376" s="94">
        <f t="shared" si="45"/>
        <v>3785</v>
      </c>
      <c r="K376" s="94" t="str">
        <f t="shared" si="46"/>
        <v/>
      </c>
      <c r="L376" s="94" t="str">
        <f t="shared" si="47"/>
        <v/>
      </c>
      <c r="M376" s="94">
        <f t="shared" si="48"/>
        <v>4328</v>
      </c>
      <c r="N376" s="95"/>
      <c r="O376" s="94">
        <f t="shared" si="49"/>
        <v>10633</v>
      </c>
      <c r="P376" s="94">
        <f t="shared" si="50"/>
        <v>0</v>
      </c>
      <c r="Q376" s="94">
        <f t="shared" si="51"/>
        <v>893</v>
      </c>
      <c r="R376" s="94">
        <f t="shared" si="52"/>
        <v>15854</v>
      </c>
      <c r="S376" s="131" t="str">
        <f t="shared" si="53"/>
        <v/>
      </c>
    </row>
    <row r="377" spans="1:19">
      <c r="A377" s="91">
        <v>447</v>
      </c>
      <c r="B377" s="91">
        <v>447101238</v>
      </c>
      <c r="C377" s="92" t="s">
        <v>177</v>
      </c>
      <c r="D377" s="91">
        <v>101</v>
      </c>
      <c r="E377" s="92" t="s">
        <v>103</v>
      </c>
      <c r="F377" s="91">
        <v>238</v>
      </c>
      <c r="G377" s="92" t="s">
        <v>169</v>
      </c>
      <c r="H377" s="93">
        <v>6</v>
      </c>
      <c r="I377" s="93"/>
      <c r="J377" s="94">
        <f t="shared" si="45"/>
        <v>4801</v>
      </c>
      <c r="K377" s="94">
        <f t="shared" si="46"/>
        <v>5914</v>
      </c>
      <c r="L377" s="94">
        <f t="shared" si="47"/>
        <v>5944</v>
      </c>
      <c r="M377" s="94">
        <f t="shared" si="48"/>
        <v>5945</v>
      </c>
      <c r="N377" s="95"/>
      <c r="O377" s="94">
        <f t="shared" si="49"/>
        <v>9569</v>
      </c>
      <c r="P377" s="94">
        <f t="shared" si="50"/>
        <v>0</v>
      </c>
      <c r="Q377" s="94">
        <f t="shared" si="51"/>
        <v>893</v>
      </c>
      <c r="R377" s="94">
        <f t="shared" si="52"/>
        <v>16407</v>
      </c>
      <c r="S377" s="131">
        <f t="shared" si="53"/>
        <v>1</v>
      </c>
    </row>
    <row r="378" spans="1:19">
      <c r="A378" s="91">
        <v>447</v>
      </c>
      <c r="B378" s="91">
        <v>447101307</v>
      </c>
      <c r="C378" s="92" t="s">
        <v>177</v>
      </c>
      <c r="D378" s="91">
        <v>101</v>
      </c>
      <c r="E378" s="92" t="s">
        <v>103</v>
      </c>
      <c r="F378" s="91">
        <v>307</v>
      </c>
      <c r="G378" s="92" t="s">
        <v>172</v>
      </c>
      <c r="H378" s="93">
        <v>6.31</v>
      </c>
      <c r="I378" s="93"/>
      <c r="J378" s="94">
        <f t="shared" si="45"/>
        <v>2947</v>
      </c>
      <c r="K378" s="94">
        <f t="shared" si="46"/>
        <v>3291</v>
      </c>
      <c r="L378" s="94">
        <f t="shared" si="47"/>
        <v>3286</v>
      </c>
      <c r="M378" s="94">
        <f t="shared" si="48"/>
        <v>3286</v>
      </c>
      <c r="N378" s="95"/>
      <c r="O378" s="94">
        <f t="shared" si="49"/>
        <v>8578</v>
      </c>
      <c r="P378" s="94">
        <f t="shared" si="50"/>
        <v>0</v>
      </c>
      <c r="Q378" s="94">
        <f t="shared" si="51"/>
        <v>893</v>
      </c>
      <c r="R378" s="94">
        <f t="shared" si="52"/>
        <v>12757</v>
      </c>
      <c r="S378" s="131">
        <f t="shared" si="53"/>
        <v>0</v>
      </c>
    </row>
    <row r="379" spans="1:19">
      <c r="A379" s="91">
        <v>447</v>
      </c>
      <c r="B379" s="91">
        <v>447101350</v>
      </c>
      <c r="C379" s="92" t="s">
        <v>177</v>
      </c>
      <c r="D379" s="91">
        <v>101</v>
      </c>
      <c r="E379" s="92" t="s">
        <v>103</v>
      </c>
      <c r="F379" s="91">
        <v>350</v>
      </c>
      <c r="G379" s="92" t="s">
        <v>174</v>
      </c>
      <c r="H379" s="93">
        <v>12.61</v>
      </c>
      <c r="I379" s="93"/>
      <c r="J379" s="94">
        <f t="shared" si="45"/>
        <v>4164</v>
      </c>
      <c r="K379" s="94">
        <f t="shared" si="46"/>
        <v>5282</v>
      </c>
      <c r="L379" s="94">
        <f t="shared" si="47"/>
        <v>5259</v>
      </c>
      <c r="M379" s="94">
        <f t="shared" si="48"/>
        <v>5259</v>
      </c>
      <c r="N379" s="95"/>
      <c r="O379" s="94">
        <f t="shared" si="49"/>
        <v>8971</v>
      </c>
      <c r="P379" s="94">
        <f t="shared" si="50"/>
        <v>0</v>
      </c>
      <c r="Q379" s="94">
        <f t="shared" si="51"/>
        <v>893</v>
      </c>
      <c r="R379" s="94">
        <f t="shared" si="52"/>
        <v>15123</v>
      </c>
      <c r="S379" s="131">
        <f t="shared" si="53"/>
        <v>0</v>
      </c>
    </row>
    <row r="380" spans="1:19">
      <c r="A380" s="91">
        <v>447</v>
      </c>
      <c r="B380" s="91">
        <v>447101622</v>
      </c>
      <c r="C380" s="92" t="s">
        <v>177</v>
      </c>
      <c r="D380" s="91">
        <v>101</v>
      </c>
      <c r="E380" s="92" t="s">
        <v>103</v>
      </c>
      <c r="F380" s="91">
        <v>622</v>
      </c>
      <c r="G380" s="92" t="s">
        <v>182</v>
      </c>
      <c r="H380" s="93">
        <v>2</v>
      </c>
      <c r="I380" s="93"/>
      <c r="J380" s="94">
        <f t="shared" si="45"/>
        <v>1871</v>
      </c>
      <c r="K380" s="94">
        <f t="shared" si="46"/>
        <v>1631</v>
      </c>
      <c r="L380" s="94">
        <f t="shared" si="47"/>
        <v>1634</v>
      </c>
      <c r="M380" s="94">
        <f t="shared" si="48"/>
        <v>1634</v>
      </c>
      <c r="N380" s="95"/>
      <c r="O380" s="94">
        <f t="shared" si="49"/>
        <v>8789</v>
      </c>
      <c r="P380" s="94">
        <f t="shared" si="50"/>
        <v>0</v>
      </c>
      <c r="Q380" s="94">
        <f t="shared" si="51"/>
        <v>893</v>
      </c>
      <c r="R380" s="94">
        <f t="shared" si="52"/>
        <v>11316</v>
      </c>
      <c r="S380" s="131">
        <f t="shared" si="53"/>
        <v>0</v>
      </c>
    </row>
    <row r="381" spans="1:19">
      <c r="A381" s="91">
        <v>447</v>
      </c>
      <c r="B381" s="91">
        <v>447101690</v>
      </c>
      <c r="C381" s="92" t="s">
        <v>177</v>
      </c>
      <c r="D381" s="91">
        <v>101</v>
      </c>
      <c r="E381" s="92" t="s">
        <v>103</v>
      </c>
      <c r="F381" s="91">
        <v>690</v>
      </c>
      <c r="G381" s="92" t="s">
        <v>176</v>
      </c>
      <c r="H381" s="93">
        <v>7.33</v>
      </c>
      <c r="I381" s="93"/>
      <c r="J381" s="94">
        <f t="shared" si="45"/>
        <v>2198</v>
      </c>
      <c r="K381" s="94">
        <f t="shared" si="46"/>
        <v>2439</v>
      </c>
      <c r="L381" s="94">
        <f t="shared" si="47"/>
        <v>2460</v>
      </c>
      <c r="M381" s="94">
        <f t="shared" si="48"/>
        <v>2460</v>
      </c>
      <c r="N381" s="95"/>
      <c r="O381" s="94">
        <f t="shared" si="49"/>
        <v>8461</v>
      </c>
      <c r="P381" s="94">
        <f t="shared" si="50"/>
        <v>0</v>
      </c>
      <c r="Q381" s="94">
        <f t="shared" si="51"/>
        <v>893</v>
      </c>
      <c r="R381" s="94">
        <f t="shared" si="52"/>
        <v>11814</v>
      </c>
      <c r="S381" s="131">
        <f t="shared" si="53"/>
        <v>0</v>
      </c>
    </row>
    <row r="382" spans="1:19">
      <c r="A382" s="91">
        <v>449</v>
      </c>
      <c r="B382" s="91">
        <v>449035016</v>
      </c>
      <c r="C382" s="92" t="s">
        <v>183</v>
      </c>
      <c r="D382" s="91">
        <v>35</v>
      </c>
      <c r="E382" s="92" t="s">
        <v>11</v>
      </c>
      <c r="F382" s="91">
        <v>16</v>
      </c>
      <c r="G382" s="92" t="s">
        <v>162</v>
      </c>
      <c r="H382" s="93">
        <v>0.14000000000000001</v>
      </c>
      <c r="I382" s="93"/>
      <c r="J382" s="94">
        <f t="shared" si="45"/>
        <v>428</v>
      </c>
      <c r="K382" s="94">
        <f t="shared" si="46"/>
        <v>467</v>
      </c>
      <c r="L382" s="94">
        <f t="shared" si="47"/>
        <v>469</v>
      </c>
      <c r="M382" s="94">
        <f t="shared" si="48"/>
        <v>469</v>
      </c>
      <c r="N382" s="95"/>
      <c r="O382" s="94">
        <f t="shared" si="49"/>
        <v>11118</v>
      </c>
      <c r="P382" s="94">
        <f t="shared" si="50"/>
        <v>0</v>
      </c>
      <c r="Q382" s="94">
        <f t="shared" si="51"/>
        <v>893</v>
      </c>
      <c r="R382" s="94">
        <f t="shared" si="52"/>
        <v>12480</v>
      </c>
      <c r="S382" s="131">
        <f t="shared" si="53"/>
        <v>0</v>
      </c>
    </row>
    <row r="383" spans="1:19">
      <c r="A383" s="91">
        <v>449</v>
      </c>
      <c r="B383" s="91">
        <v>449035035</v>
      </c>
      <c r="C383" s="92" t="s">
        <v>183</v>
      </c>
      <c r="D383" s="91">
        <v>35</v>
      </c>
      <c r="E383" s="92" t="s">
        <v>11</v>
      </c>
      <c r="F383" s="91">
        <v>35</v>
      </c>
      <c r="G383" s="92" t="s">
        <v>11</v>
      </c>
      <c r="H383" s="93">
        <v>678.87000000000023</v>
      </c>
      <c r="I383" s="93"/>
      <c r="J383" s="94">
        <f t="shared" si="45"/>
        <v>3234</v>
      </c>
      <c r="K383" s="94">
        <f t="shared" si="46"/>
        <v>3856</v>
      </c>
      <c r="L383" s="94">
        <f t="shared" si="47"/>
        <v>3842</v>
      </c>
      <c r="M383" s="94">
        <f t="shared" si="48"/>
        <v>3847</v>
      </c>
      <c r="N383" s="95"/>
      <c r="O383" s="94">
        <f t="shared" si="49"/>
        <v>10944</v>
      </c>
      <c r="P383" s="94">
        <f t="shared" si="50"/>
        <v>0</v>
      </c>
      <c r="Q383" s="94">
        <f t="shared" si="51"/>
        <v>893</v>
      </c>
      <c r="R383" s="94">
        <f t="shared" si="52"/>
        <v>15684</v>
      </c>
      <c r="S383" s="131">
        <f t="shared" si="53"/>
        <v>5</v>
      </c>
    </row>
    <row r="384" spans="1:19">
      <c r="A384" s="91">
        <v>449</v>
      </c>
      <c r="B384" s="91">
        <v>449035044</v>
      </c>
      <c r="C384" s="92" t="s">
        <v>183</v>
      </c>
      <c r="D384" s="91">
        <v>35</v>
      </c>
      <c r="E384" s="92" t="s">
        <v>11</v>
      </c>
      <c r="F384" s="91">
        <v>44</v>
      </c>
      <c r="G384" s="92" t="s">
        <v>12</v>
      </c>
      <c r="H384" s="93">
        <v>0.78</v>
      </c>
      <c r="I384" s="93"/>
      <c r="J384" s="94">
        <f t="shared" si="45"/>
        <v>1027</v>
      </c>
      <c r="K384" s="94" t="str">
        <f t="shared" si="46"/>
        <v/>
      </c>
      <c r="L384" s="94" t="str">
        <f t="shared" si="47"/>
        <v/>
      </c>
      <c r="M384" s="94">
        <f t="shared" si="48"/>
        <v>357</v>
      </c>
      <c r="N384" s="95"/>
      <c r="O384" s="94">
        <f t="shared" si="49"/>
        <v>15594</v>
      </c>
      <c r="P384" s="94">
        <f t="shared" si="50"/>
        <v>0</v>
      </c>
      <c r="Q384" s="94">
        <f t="shared" si="51"/>
        <v>893</v>
      </c>
      <c r="R384" s="94">
        <f t="shared" si="52"/>
        <v>16844</v>
      </c>
      <c r="S384" s="131" t="str">
        <f t="shared" si="53"/>
        <v/>
      </c>
    </row>
    <row r="385" spans="1:19">
      <c r="A385" s="91">
        <v>449</v>
      </c>
      <c r="B385" s="91">
        <v>449035243</v>
      </c>
      <c r="C385" s="92" t="s">
        <v>183</v>
      </c>
      <c r="D385" s="91">
        <v>35</v>
      </c>
      <c r="E385" s="92" t="s">
        <v>11</v>
      </c>
      <c r="F385" s="91">
        <v>243</v>
      </c>
      <c r="G385" s="92" t="s">
        <v>80</v>
      </c>
      <c r="H385" s="93">
        <v>6</v>
      </c>
      <c r="I385" s="93"/>
      <c r="J385" s="94">
        <f t="shared" si="45"/>
        <v>2957</v>
      </c>
      <c r="K385" s="94">
        <f t="shared" si="46"/>
        <v>2868</v>
      </c>
      <c r="L385" s="94">
        <f t="shared" si="47"/>
        <v>2865</v>
      </c>
      <c r="M385" s="94">
        <f t="shared" si="48"/>
        <v>2865</v>
      </c>
      <c r="N385" s="95"/>
      <c r="O385" s="94">
        <f t="shared" si="49"/>
        <v>12139</v>
      </c>
      <c r="P385" s="94">
        <f t="shared" si="50"/>
        <v>0</v>
      </c>
      <c r="Q385" s="94">
        <f t="shared" si="51"/>
        <v>893</v>
      </c>
      <c r="R385" s="94">
        <f t="shared" si="52"/>
        <v>15897</v>
      </c>
      <c r="S385" s="131">
        <f t="shared" si="53"/>
        <v>0</v>
      </c>
    </row>
    <row r="386" spans="1:19">
      <c r="A386" s="91">
        <v>449</v>
      </c>
      <c r="B386" s="91">
        <v>449035244</v>
      </c>
      <c r="C386" s="92" t="s">
        <v>183</v>
      </c>
      <c r="D386" s="91">
        <v>35</v>
      </c>
      <c r="E386" s="92" t="s">
        <v>11</v>
      </c>
      <c r="F386" s="91">
        <v>244</v>
      </c>
      <c r="G386" s="92" t="s">
        <v>27</v>
      </c>
      <c r="H386" s="93">
        <v>4</v>
      </c>
      <c r="I386" s="93"/>
      <c r="J386" s="94">
        <f t="shared" si="45"/>
        <v>3194</v>
      </c>
      <c r="K386" s="94">
        <f t="shared" si="46"/>
        <v>3782</v>
      </c>
      <c r="L386" s="94">
        <f t="shared" si="47"/>
        <v>3787</v>
      </c>
      <c r="M386" s="94">
        <f t="shared" si="48"/>
        <v>3790</v>
      </c>
      <c r="N386" s="95"/>
      <c r="O386" s="94">
        <f t="shared" si="49"/>
        <v>9354</v>
      </c>
      <c r="P386" s="94">
        <f t="shared" si="50"/>
        <v>0</v>
      </c>
      <c r="Q386" s="94">
        <f t="shared" si="51"/>
        <v>893</v>
      </c>
      <c r="R386" s="94">
        <f t="shared" si="52"/>
        <v>14037</v>
      </c>
      <c r="S386" s="131">
        <f t="shared" si="53"/>
        <v>3</v>
      </c>
    </row>
    <row r="387" spans="1:19">
      <c r="A387" s="91">
        <v>449</v>
      </c>
      <c r="B387" s="91">
        <v>449035248</v>
      </c>
      <c r="C387" s="92" t="s">
        <v>183</v>
      </c>
      <c r="D387" s="91">
        <v>35</v>
      </c>
      <c r="E387" s="92" t="s">
        <v>11</v>
      </c>
      <c r="F387" s="91">
        <v>248</v>
      </c>
      <c r="G387" s="92" t="s">
        <v>18</v>
      </c>
      <c r="H387" s="93">
        <v>1</v>
      </c>
      <c r="I387" s="93"/>
      <c r="J387" s="94" t="str">
        <f t="shared" si="45"/>
        <v/>
      </c>
      <c r="K387" s="94">
        <f t="shared" si="46"/>
        <v>404</v>
      </c>
      <c r="L387" s="94">
        <f t="shared" si="47"/>
        <v>1130</v>
      </c>
      <c r="M387" s="94">
        <f t="shared" si="48"/>
        <v>1139</v>
      </c>
      <c r="N387" s="95"/>
      <c r="O387" s="94">
        <f t="shared" si="49"/>
        <v>11521</v>
      </c>
      <c r="P387" s="94">
        <f t="shared" si="50"/>
        <v>0</v>
      </c>
      <c r="Q387" s="94">
        <f t="shared" si="51"/>
        <v>893</v>
      </c>
      <c r="R387" s="94">
        <f t="shared" si="52"/>
        <v>13553</v>
      </c>
      <c r="S387" s="131">
        <f t="shared" si="53"/>
        <v>9</v>
      </c>
    </row>
    <row r="388" spans="1:19">
      <c r="A388" s="91">
        <v>449</v>
      </c>
      <c r="B388" s="91">
        <v>449035285</v>
      </c>
      <c r="C388" s="92" t="s">
        <v>183</v>
      </c>
      <c r="D388" s="91">
        <v>35</v>
      </c>
      <c r="E388" s="92" t="s">
        <v>11</v>
      </c>
      <c r="F388" s="91">
        <v>285</v>
      </c>
      <c r="G388" s="92" t="s">
        <v>28</v>
      </c>
      <c r="H388" s="93">
        <v>5.4399999999999995</v>
      </c>
      <c r="I388" s="93"/>
      <c r="J388" s="94">
        <f t="shared" si="45"/>
        <v>2960</v>
      </c>
      <c r="K388" s="94">
        <f t="shared" si="46"/>
        <v>3052</v>
      </c>
      <c r="L388" s="94">
        <f t="shared" si="47"/>
        <v>3050</v>
      </c>
      <c r="M388" s="94">
        <f t="shared" si="48"/>
        <v>3050</v>
      </c>
      <c r="N388" s="95"/>
      <c r="O388" s="94">
        <f t="shared" si="49"/>
        <v>9960</v>
      </c>
      <c r="P388" s="94">
        <f t="shared" si="50"/>
        <v>0</v>
      </c>
      <c r="Q388" s="94">
        <f t="shared" si="51"/>
        <v>893</v>
      </c>
      <c r="R388" s="94">
        <f t="shared" si="52"/>
        <v>13903</v>
      </c>
      <c r="S388" s="131">
        <f t="shared" si="53"/>
        <v>0</v>
      </c>
    </row>
    <row r="389" spans="1:19">
      <c r="A389" s="91">
        <v>449</v>
      </c>
      <c r="B389" s="91">
        <v>449035336</v>
      </c>
      <c r="C389" s="92" t="s">
        <v>183</v>
      </c>
      <c r="D389" s="91">
        <v>35</v>
      </c>
      <c r="E389" s="92" t="s">
        <v>11</v>
      </c>
      <c r="F389" s="91">
        <v>336</v>
      </c>
      <c r="G389" s="92" t="s">
        <v>30</v>
      </c>
      <c r="H389" s="93">
        <v>1</v>
      </c>
      <c r="I389" s="93"/>
      <c r="J389" s="94">
        <f t="shared" si="45"/>
        <v>1990</v>
      </c>
      <c r="K389" s="94">
        <f t="shared" si="46"/>
        <v>1990</v>
      </c>
      <c r="L389" s="94">
        <f t="shared" si="47"/>
        <v>2808</v>
      </c>
      <c r="M389" s="94">
        <f t="shared" si="48"/>
        <v>2817</v>
      </c>
      <c r="N389" s="95"/>
      <c r="O389" s="94">
        <f t="shared" si="49"/>
        <v>14923</v>
      </c>
      <c r="P389" s="94">
        <f t="shared" si="50"/>
        <v>0</v>
      </c>
      <c r="Q389" s="94">
        <f t="shared" si="51"/>
        <v>893</v>
      </c>
      <c r="R389" s="94">
        <f t="shared" si="52"/>
        <v>18633</v>
      </c>
      <c r="S389" s="131">
        <f t="shared" si="53"/>
        <v>9</v>
      </c>
    </row>
    <row r="390" spans="1:19">
      <c r="A390" s="91">
        <v>450</v>
      </c>
      <c r="B390" s="91">
        <v>450086008</v>
      </c>
      <c r="C390" s="92" t="s">
        <v>184</v>
      </c>
      <c r="D390" s="91">
        <v>86</v>
      </c>
      <c r="E390" s="92" t="s">
        <v>185</v>
      </c>
      <c r="F390" s="91">
        <v>8</v>
      </c>
      <c r="G390" s="92" t="s">
        <v>186</v>
      </c>
      <c r="H390" s="93">
        <v>7</v>
      </c>
      <c r="I390" s="93"/>
      <c r="J390" s="94">
        <f t="shared" si="45"/>
        <v>7747</v>
      </c>
      <c r="K390" s="94">
        <f t="shared" si="46"/>
        <v>8565</v>
      </c>
      <c r="L390" s="94">
        <f t="shared" si="47"/>
        <v>8524</v>
      </c>
      <c r="M390" s="94">
        <f t="shared" si="48"/>
        <v>8524</v>
      </c>
      <c r="N390" s="95"/>
      <c r="O390" s="94">
        <f t="shared" si="49"/>
        <v>8379</v>
      </c>
      <c r="P390" s="94">
        <f t="shared" si="50"/>
        <v>0</v>
      </c>
      <c r="Q390" s="94">
        <f t="shared" si="51"/>
        <v>893</v>
      </c>
      <c r="R390" s="94">
        <f t="shared" si="52"/>
        <v>17796</v>
      </c>
      <c r="S390" s="131">
        <f t="shared" si="53"/>
        <v>0</v>
      </c>
    </row>
    <row r="391" spans="1:19">
      <c r="A391" s="91">
        <v>450</v>
      </c>
      <c r="B391" s="91">
        <v>450086086</v>
      </c>
      <c r="C391" s="92" t="s">
        <v>184</v>
      </c>
      <c r="D391" s="91">
        <v>86</v>
      </c>
      <c r="E391" s="92" t="s">
        <v>185</v>
      </c>
      <c r="F391" s="91">
        <v>86</v>
      </c>
      <c r="G391" s="92" t="s">
        <v>185</v>
      </c>
      <c r="H391" s="93">
        <v>57.99</v>
      </c>
      <c r="I391" s="93"/>
      <c r="J391" s="94">
        <f t="shared" si="45"/>
        <v>1271</v>
      </c>
      <c r="K391" s="94">
        <f t="shared" si="46"/>
        <v>1368</v>
      </c>
      <c r="L391" s="94">
        <f t="shared" si="47"/>
        <v>1374</v>
      </c>
      <c r="M391" s="94">
        <f t="shared" si="48"/>
        <v>1375</v>
      </c>
      <c r="N391" s="95"/>
      <c r="O391" s="94">
        <f t="shared" si="49"/>
        <v>8872</v>
      </c>
      <c r="P391" s="94">
        <f t="shared" si="50"/>
        <v>0</v>
      </c>
      <c r="Q391" s="94">
        <f t="shared" si="51"/>
        <v>893</v>
      </c>
      <c r="R391" s="94">
        <f t="shared" si="52"/>
        <v>11140</v>
      </c>
      <c r="S391" s="131">
        <f t="shared" si="53"/>
        <v>1</v>
      </c>
    </row>
    <row r="392" spans="1:19">
      <c r="A392" s="91">
        <v>450</v>
      </c>
      <c r="B392" s="91">
        <v>450086117</v>
      </c>
      <c r="C392" s="92" t="s">
        <v>184</v>
      </c>
      <c r="D392" s="91">
        <v>86</v>
      </c>
      <c r="E392" s="92" t="s">
        <v>185</v>
      </c>
      <c r="F392" s="91">
        <v>117</v>
      </c>
      <c r="G392" s="92" t="s">
        <v>35</v>
      </c>
      <c r="H392" s="93">
        <v>2</v>
      </c>
      <c r="I392" s="93"/>
      <c r="J392" s="94">
        <f t="shared" si="45"/>
        <v>3699</v>
      </c>
      <c r="K392" s="94">
        <f t="shared" si="46"/>
        <v>4565</v>
      </c>
      <c r="L392" s="94">
        <f t="shared" si="47"/>
        <v>4651</v>
      </c>
      <c r="M392" s="94">
        <f t="shared" si="48"/>
        <v>4656</v>
      </c>
      <c r="N392" s="95"/>
      <c r="O392" s="94">
        <f t="shared" si="49"/>
        <v>9964</v>
      </c>
      <c r="P392" s="94">
        <f t="shared" si="50"/>
        <v>0</v>
      </c>
      <c r="Q392" s="94">
        <f t="shared" si="51"/>
        <v>893</v>
      </c>
      <c r="R392" s="94">
        <f t="shared" si="52"/>
        <v>15513</v>
      </c>
      <c r="S392" s="131">
        <f t="shared" si="53"/>
        <v>5</v>
      </c>
    </row>
    <row r="393" spans="1:19">
      <c r="A393" s="91">
        <v>450</v>
      </c>
      <c r="B393" s="91">
        <v>450086127</v>
      </c>
      <c r="C393" s="92" t="s">
        <v>184</v>
      </c>
      <c r="D393" s="91">
        <v>86</v>
      </c>
      <c r="E393" s="92" t="s">
        <v>185</v>
      </c>
      <c r="F393" s="91">
        <v>127</v>
      </c>
      <c r="G393" s="92" t="s">
        <v>187</v>
      </c>
      <c r="H393" s="93">
        <v>8</v>
      </c>
      <c r="I393" s="93"/>
      <c r="J393" s="94">
        <f t="shared" si="45"/>
        <v>4045</v>
      </c>
      <c r="K393" s="94">
        <f t="shared" si="46"/>
        <v>3647</v>
      </c>
      <c r="L393" s="94">
        <f t="shared" si="47"/>
        <v>3532</v>
      </c>
      <c r="M393" s="94">
        <f t="shared" si="48"/>
        <v>3531</v>
      </c>
      <c r="N393" s="95"/>
      <c r="O393" s="94">
        <f t="shared" si="49"/>
        <v>8400</v>
      </c>
      <c r="P393" s="94">
        <f t="shared" si="50"/>
        <v>0</v>
      </c>
      <c r="Q393" s="94">
        <f t="shared" si="51"/>
        <v>893</v>
      </c>
      <c r="R393" s="94">
        <f t="shared" si="52"/>
        <v>12824</v>
      </c>
      <c r="S393" s="131">
        <f t="shared" si="53"/>
        <v>-1</v>
      </c>
    </row>
    <row r="394" spans="1:19">
      <c r="A394" s="91">
        <v>450</v>
      </c>
      <c r="B394" s="91">
        <v>450086137</v>
      </c>
      <c r="C394" s="92" t="s">
        <v>184</v>
      </c>
      <c r="D394" s="91">
        <v>86</v>
      </c>
      <c r="E394" s="92" t="s">
        <v>185</v>
      </c>
      <c r="F394" s="91">
        <v>137</v>
      </c>
      <c r="G394" s="92" t="s">
        <v>196</v>
      </c>
      <c r="H394" s="93">
        <v>1</v>
      </c>
      <c r="I394" s="93"/>
      <c r="J394" s="94" t="str">
        <f t="shared" ref="J394:J457" si="54">IFERROR(VLOOKUP($B394,_18Q1g,9,FALSE),"")</f>
        <v/>
      </c>
      <c r="K394" s="94">
        <f t="shared" ref="K394:K457" si="55">IFERROR(VLOOKUP($B394,_18Q2b,9,FALSE),"")</f>
        <v>42</v>
      </c>
      <c r="L394" s="94">
        <f t="shared" ref="L394:L457" si="56">IFERROR(VLOOKUP($B394,_18Q3,9,FALSE),"")</f>
        <v>233</v>
      </c>
      <c r="M394" s="94">
        <f t="shared" ref="M394:M457" si="57">IFERROR(VLOOKUP($B394,_18live,9,FALSE),"")</f>
        <v>21</v>
      </c>
      <c r="N394" s="95"/>
      <c r="O394" s="94">
        <f t="shared" ref="O394:O457" si="58">IFERROR(VLOOKUP($B394,_18live,8,FALSE),"")</f>
        <v>12685</v>
      </c>
      <c r="P394" s="94">
        <f t="shared" ref="P394:P457" si="59">IFERROR(VLOOKUP($B394,_18live,10,FALSE),"")</f>
        <v>0</v>
      </c>
      <c r="Q394" s="94">
        <f t="shared" ref="Q394:Q457" si="60">IFERROR(VLOOKUP($B394,_18live,11,FALSE),"")</f>
        <v>893</v>
      </c>
      <c r="R394" s="94">
        <f t="shared" ref="R394:R457" si="61">IFERROR(VLOOKUP($B394,_18live,12,FALSE),"")</f>
        <v>13599</v>
      </c>
      <c r="S394" s="131">
        <f t="shared" ref="S394:S457" si="62">IFERROR(R394-IFERROR(VLOOKUP($B394,_18Q3,12,FALSE),""),"")</f>
        <v>-212</v>
      </c>
    </row>
    <row r="395" spans="1:19">
      <c r="A395" s="91">
        <v>450</v>
      </c>
      <c r="B395" s="91">
        <v>450086210</v>
      </c>
      <c r="C395" s="92" t="s">
        <v>184</v>
      </c>
      <c r="D395" s="91">
        <v>86</v>
      </c>
      <c r="E395" s="92" t="s">
        <v>185</v>
      </c>
      <c r="F395" s="91">
        <v>210</v>
      </c>
      <c r="G395" s="92" t="s">
        <v>188</v>
      </c>
      <c r="H395" s="93">
        <v>99.5</v>
      </c>
      <c r="I395" s="93"/>
      <c r="J395" s="94">
        <f t="shared" si="54"/>
        <v>2762</v>
      </c>
      <c r="K395" s="94">
        <f t="shared" si="55"/>
        <v>2941</v>
      </c>
      <c r="L395" s="94">
        <f t="shared" si="56"/>
        <v>2921</v>
      </c>
      <c r="M395" s="94">
        <f t="shared" si="57"/>
        <v>2911</v>
      </c>
      <c r="N395" s="95"/>
      <c r="O395" s="94">
        <f t="shared" si="58"/>
        <v>8599</v>
      </c>
      <c r="P395" s="94">
        <f t="shared" si="59"/>
        <v>0</v>
      </c>
      <c r="Q395" s="94">
        <f t="shared" si="60"/>
        <v>893</v>
      </c>
      <c r="R395" s="94">
        <f t="shared" si="61"/>
        <v>12403</v>
      </c>
      <c r="S395" s="131">
        <f t="shared" si="62"/>
        <v>-10</v>
      </c>
    </row>
    <row r="396" spans="1:19">
      <c r="A396" s="91">
        <v>450</v>
      </c>
      <c r="B396" s="91">
        <v>450086275</v>
      </c>
      <c r="C396" s="92" t="s">
        <v>184</v>
      </c>
      <c r="D396" s="91">
        <v>86</v>
      </c>
      <c r="E396" s="92" t="s">
        <v>185</v>
      </c>
      <c r="F396" s="91">
        <v>275</v>
      </c>
      <c r="G396" s="92" t="s">
        <v>189</v>
      </c>
      <c r="H396" s="93">
        <v>3.5</v>
      </c>
      <c r="I396" s="93"/>
      <c r="J396" s="94">
        <f t="shared" si="54"/>
        <v>1853</v>
      </c>
      <c r="K396" s="94">
        <f t="shared" si="55"/>
        <v>1928</v>
      </c>
      <c r="L396" s="94">
        <f t="shared" si="56"/>
        <v>1860</v>
      </c>
      <c r="M396" s="94">
        <f t="shared" si="57"/>
        <v>1856</v>
      </c>
      <c r="N396" s="95"/>
      <c r="O396" s="94">
        <f t="shared" si="58"/>
        <v>8213</v>
      </c>
      <c r="P396" s="94">
        <f t="shared" si="59"/>
        <v>0</v>
      </c>
      <c r="Q396" s="94">
        <f t="shared" si="60"/>
        <v>893</v>
      </c>
      <c r="R396" s="94">
        <f t="shared" si="61"/>
        <v>10962</v>
      </c>
      <c r="S396" s="131">
        <f t="shared" si="62"/>
        <v>-4</v>
      </c>
    </row>
    <row r="397" spans="1:19">
      <c r="A397" s="91">
        <v>450</v>
      </c>
      <c r="B397" s="91">
        <v>450086278</v>
      </c>
      <c r="C397" s="92" t="s">
        <v>184</v>
      </c>
      <c r="D397" s="91">
        <v>86</v>
      </c>
      <c r="E397" s="92" t="s">
        <v>185</v>
      </c>
      <c r="F397" s="91">
        <v>278</v>
      </c>
      <c r="G397" s="92" t="s">
        <v>190</v>
      </c>
      <c r="H397" s="93">
        <v>7</v>
      </c>
      <c r="I397" s="93"/>
      <c r="J397" s="94">
        <f t="shared" si="54"/>
        <v>2943</v>
      </c>
      <c r="K397" s="94">
        <f t="shared" si="55"/>
        <v>2667</v>
      </c>
      <c r="L397" s="94">
        <f t="shared" si="56"/>
        <v>2631</v>
      </c>
      <c r="M397" s="94">
        <f t="shared" si="57"/>
        <v>2631</v>
      </c>
      <c r="N397" s="95"/>
      <c r="O397" s="94">
        <f t="shared" si="58"/>
        <v>9132</v>
      </c>
      <c r="P397" s="94">
        <f t="shared" si="59"/>
        <v>0</v>
      </c>
      <c r="Q397" s="94">
        <f t="shared" si="60"/>
        <v>893</v>
      </c>
      <c r="R397" s="94">
        <f t="shared" si="61"/>
        <v>12656</v>
      </c>
      <c r="S397" s="131">
        <f t="shared" si="62"/>
        <v>0</v>
      </c>
    </row>
    <row r="398" spans="1:19">
      <c r="A398" s="91">
        <v>450</v>
      </c>
      <c r="B398" s="91">
        <v>450086327</v>
      </c>
      <c r="C398" s="92" t="s">
        <v>184</v>
      </c>
      <c r="D398" s="91">
        <v>86</v>
      </c>
      <c r="E398" s="92" t="s">
        <v>185</v>
      </c>
      <c r="F398" s="91">
        <v>327</v>
      </c>
      <c r="G398" s="92" t="s">
        <v>191</v>
      </c>
      <c r="H398" s="93">
        <v>4</v>
      </c>
      <c r="I398" s="93"/>
      <c r="J398" s="94">
        <f t="shared" si="54"/>
        <v>5677</v>
      </c>
      <c r="K398" s="94">
        <f t="shared" si="55"/>
        <v>6977</v>
      </c>
      <c r="L398" s="94">
        <f t="shared" si="56"/>
        <v>6949</v>
      </c>
      <c r="M398" s="94">
        <f t="shared" si="57"/>
        <v>6949</v>
      </c>
      <c r="N398" s="95"/>
      <c r="O398" s="94">
        <f t="shared" si="58"/>
        <v>8436</v>
      </c>
      <c r="P398" s="94">
        <f t="shared" si="59"/>
        <v>0</v>
      </c>
      <c r="Q398" s="94">
        <f t="shared" si="60"/>
        <v>893</v>
      </c>
      <c r="R398" s="94">
        <f t="shared" si="61"/>
        <v>16278</v>
      </c>
      <c r="S398" s="131">
        <f t="shared" si="62"/>
        <v>0</v>
      </c>
    </row>
    <row r="399" spans="1:19">
      <c r="A399" s="91">
        <v>450</v>
      </c>
      <c r="B399" s="91">
        <v>450086337</v>
      </c>
      <c r="C399" s="92" t="s">
        <v>184</v>
      </c>
      <c r="D399" s="91">
        <v>86</v>
      </c>
      <c r="E399" s="92" t="s">
        <v>185</v>
      </c>
      <c r="F399" s="91">
        <v>337</v>
      </c>
      <c r="G399" s="92" t="s">
        <v>311</v>
      </c>
      <c r="H399" s="93">
        <v>1</v>
      </c>
      <c r="I399" s="93"/>
      <c r="J399" s="94">
        <f t="shared" si="54"/>
        <v>11110</v>
      </c>
      <c r="K399" s="94">
        <f t="shared" si="55"/>
        <v>10982</v>
      </c>
      <c r="L399" s="94">
        <f t="shared" si="56"/>
        <v>10529</v>
      </c>
      <c r="M399" s="94">
        <f t="shared" si="57"/>
        <v>10525</v>
      </c>
      <c r="N399" s="95"/>
      <c r="O399" s="94">
        <f t="shared" si="58"/>
        <v>8406</v>
      </c>
      <c r="P399" s="94">
        <f t="shared" si="59"/>
        <v>0</v>
      </c>
      <c r="Q399" s="94">
        <f t="shared" si="60"/>
        <v>893</v>
      </c>
      <c r="R399" s="94">
        <f t="shared" si="61"/>
        <v>19824</v>
      </c>
      <c r="S399" s="131">
        <f t="shared" si="62"/>
        <v>-4</v>
      </c>
    </row>
    <row r="400" spans="1:19">
      <c r="A400" s="91">
        <v>450</v>
      </c>
      <c r="B400" s="91">
        <v>450086340</v>
      </c>
      <c r="C400" s="92" t="s">
        <v>184</v>
      </c>
      <c r="D400" s="91">
        <v>86</v>
      </c>
      <c r="E400" s="92" t="s">
        <v>185</v>
      </c>
      <c r="F400" s="91">
        <v>340</v>
      </c>
      <c r="G400" s="92" t="s">
        <v>192</v>
      </c>
      <c r="H400" s="93">
        <v>11.5</v>
      </c>
      <c r="I400" s="93"/>
      <c r="J400" s="94">
        <f t="shared" si="54"/>
        <v>5742</v>
      </c>
      <c r="K400" s="94">
        <f t="shared" si="55"/>
        <v>6930</v>
      </c>
      <c r="L400" s="94">
        <f t="shared" si="56"/>
        <v>6741</v>
      </c>
      <c r="M400" s="94">
        <f t="shared" si="57"/>
        <v>6735</v>
      </c>
      <c r="N400" s="95"/>
      <c r="O400" s="94">
        <f t="shared" si="58"/>
        <v>8396</v>
      </c>
      <c r="P400" s="94">
        <f t="shared" si="59"/>
        <v>0</v>
      </c>
      <c r="Q400" s="94">
        <f t="shared" si="60"/>
        <v>893</v>
      </c>
      <c r="R400" s="94">
        <f t="shared" si="61"/>
        <v>16024</v>
      </c>
      <c r="S400" s="131">
        <f t="shared" si="62"/>
        <v>-6</v>
      </c>
    </row>
    <row r="401" spans="1:19">
      <c r="A401" s="91">
        <v>450</v>
      </c>
      <c r="B401" s="91">
        <v>450086605</v>
      </c>
      <c r="C401" s="92" t="s">
        <v>184</v>
      </c>
      <c r="D401" s="91">
        <v>86</v>
      </c>
      <c r="E401" s="92" t="s">
        <v>185</v>
      </c>
      <c r="F401" s="91">
        <v>605</v>
      </c>
      <c r="G401" s="92" t="s">
        <v>193</v>
      </c>
      <c r="H401" s="93">
        <v>1</v>
      </c>
      <c r="I401" s="93"/>
      <c r="J401" s="94">
        <f t="shared" si="54"/>
        <v>7851</v>
      </c>
      <c r="K401" s="94">
        <f t="shared" si="55"/>
        <v>7852</v>
      </c>
      <c r="L401" s="94">
        <f t="shared" si="56"/>
        <v>7611</v>
      </c>
      <c r="M401" s="94">
        <f t="shared" si="57"/>
        <v>7599</v>
      </c>
      <c r="N401" s="95"/>
      <c r="O401" s="94">
        <f t="shared" si="58"/>
        <v>10185</v>
      </c>
      <c r="P401" s="94">
        <f t="shared" si="59"/>
        <v>0</v>
      </c>
      <c r="Q401" s="94">
        <f t="shared" si="60"/>
        <v>893</v>
      </c>
      <c r="R401" s="94">
        <f t="shared" si="61"/>
        <v>18677</v>
      </c>
      <c r="S401" s="131">
        <f t="shared" si="62"/>
        <v>-12</v>
      </c>
    </row>
    <row r="402" spans="1:19">
      <c r="A402" s="91">
        <v>450</v>
      </c>
      <c r="B402" s="91">
        <v>450086632</v>
      </c>
      <c r="C402" s="92" t="s">
        <v>184</v>
      </c>
      <c r="D402" s="91">
        <v>86</v>
      </c>
      <c r="E402" s="92" t="s">
        <v>185</v>
      </c>
      <c r="F402" s="91">
        <v>632</v>
      </c>
      <c r="G402" s="92" t="s">
        <v>194</v>
      </c>
      <c r="H402" s="93">
        <v>2</v>
      </c>
      <c r="I402" s="93"/>
      <c r="J402" s="94">
        <f t="shared" si="54"/>
        <v>7129</v>
      </c>
      <c r="K402" s="94">
        <f t="shared" si="55"/>
        <v>7920</v>
      </c>
      <c r="L402" s="94">
        <f t="shared" si="56"/>
        <v>8007</v>
      </c>
      <c r="M402" s="94">
        <f t="shared" si="57"/>
        <v>8008</v>
      </c>
      <c r="N402" s="95"/>
      <c r="O402" s="94">
        <f t="shared" si="58"/>
        <v>8332</v>
      </c>
      <c r="P402" s="94">
        <f t="shared" si="59"/>
        <v>0</v>
      </c>
      <c r="Q402" s="94">
        <f t="shared" si="60"/>
        <v>893</v>
      </c>
      <c r="R402" s="94">
        <f t="shared" si="61"/>
        <v>17233</v>
      </c>
      <c r="S402" s="131">
        <f t="shared" si="62"/>
        <v>1</v>
      </c>
    </row>
    <row r="403" spans="1:19">
      <c r="A403" s="91">
        <v>450</v>
      </c>
      <c r="B403" s="91">
        <v>450086674</v>
      </c>
      <c r="C403" s="92" t="s">
        <v>184</v>
      </c>
      <c r="D403" s="91">
        <v>86</v>
      </c>
      <c r="E403" s="92" t="s">
        <v>185</v>
      </c>
      <c r="F403" s="91">
        <v>674</v>
      </c>
      <c r="G403" s="92" t="s">
        <v>38</v>
      </c>
      <c r="H403" s="93">
        <v>1</v>
      </c>
      <c r="I403" s="93"/>
      <c r="J403" s="94" t="str">
        <f t="shared" si="54"/>
        <v/>
      </c>
      <c r="K403" s="94" t="str">
        <f t="shared" si="55"/>
        <v/>
      </c>
      <c r="L403" s="94" t="str">
        <f t="shared" si="56"/>
        <v/>
      </c>
      <c r="M403" s="94">
        <f t="shared" si="57"/>
        <v>4787</v>
      </c>
      <c r="N403" s="95"/>
      <c r="O403" s="94">
        <f t="shared" si="58"/>
        <v>10765</v>
      </c>
      <c r="P403" s="94">
        <f t="shared" si="59"/>
        <v>0</v>
      </c>
      <c r="Q403" s="94">
        <f t="shared" si="60"/>
        <v>893</v>
      </c>
      <c r="R403" s="94">
        <f t="shared" si="61"/>
        <v>16445</v>
      </c>
      <c r="S403" s="131" t="str">
        <f t="shared" si="62"/>
        <v/>
      </c>
    </row>
    <row r="404" spans="1:19">
      <c r="A404" s="91">
        <v>450</v>
      </c>
      <c r="B404" s="91">
        <v>450086683</v>
      </c>
      <c r="C404" s="92" t="s">
        <v>184</v>
      </c>
      <c r="D404" s="91">
        <v>86</v>
      </c>
      <c r="E404" s="92" t="s">
        <v>185</v>
      </c>
      <c r="F404" s="91">
        <v>683</v>
      </c>
      <c r="G404" s="92" t="s">
        <v>39</v>
      </c>
      <c r="H404" s="93">
        <v>10.5</v>
      </c>
      <c r="I404" s="93"/>
      <c r="J404" s="94">
        <f t="shared" si="54"/>
        <v>4890</v>
      </c>
      <c r="K404" s="94">
        <f t="shared" si="55"/>
        <v>5603</v>
      </c>
      <c r="L404" s="94">
        <f t="shared" si="56"/>
        <v>5649</v>
      </c>
      <c r="M404" s="94">
        <f t="shared" si="57"/>
        <v>5650</v>
      </c>
      <c r="N404" s="95"/>
      <c r="O404" s="94">
        <f t="shared" si="58"/>
        <v>8094</v>
      </c>
      <c r="P404" s="94">
        <f t="shared" si="59"/>
        <v>0</v>
      </c>
      <c r="Q404" s="94">
        <f t="shared" si="60"/>
        <v>893</v>
      </c>
      <c r="R404" s="94">
        <f t="shared" si="61"/>
        <v>14637</v>
      </c>
      <c r="S404" s="131">
        <f t="shared" si="62"/>
        <v>1</v>
      </c>
    </row>
    <row r="405" spans="1:19">
      <c r="A405" s="91">
        <v>450</v>
      </c>
      <c r="B405" s="91">
        <v>450086717</v>
      </c>
      <c r="C405" s="92" t="s">
        <v>184</v>
      </c>
      <c r="D405" s="91">
        <v>86</v>
      </c>
      <c r="E405" s="92" t="s">
        <v>185</v>
      </c>
      <c r="F405" s="91">
        <v>717</v>
      </c>
      <c r="G405" s="92" t="s">
        <v>40</v>
      </c>
      <c r="H405" s="93">
        <v>1</v>
      </c>
      <c r="I405" s="93"/>
      <c r="J405" s="94" t="str">
        <f t="shared" si="54"/>
        <v/>
      </c>
      <c r="K405" s="94" t="str">
        <f t="shared" si="55"/>
        <v/>
      </c>
      <c r="L405" s="94" t="str">
        <f t="shared" si="56"/>
        <v/>
      </c>
      <c r="M405" s="94">
        <f t="shared" si="57"/>
        <v>5013</v>
      </c>
      <c r="N405" s="95"/>
      <c r="O405" s="94">
        <f t="shared" si="58"/>
        <v>10533</v>
      </c>
      <c r="P405" s="94">
        <f t="shared" si="59"/>
        <v>0</v>
      </c>
      <c r="Q405" s="94">
        <f t="shared" si="60"/>
        <v>893</v>
      </c>
      <c r="R405" s="94">
        <f t="shared" si="61"/>
        <v>16439</v>
      </c>
      <c r="S405" s="131" t="str">
        <f t="shared" si="62"/>
        <v/>
      </c>
    </row>
    <row r="406" spans="1:19">
      <c r="A406" s="91">
        <v>453</v>
      </c>
      <c r="B406" s="91">
        <v>453137005</v>
      </c>
      <c r="C406" s="92" t="s">
        <v>195</v>
      </c>
      <c r="D406" s="91">
        <v>137</v>
      </c>
      <c r="E406" s="92" t="s">
        <v>196</v>
      </c>
      <c r="F406" s="91">
        <v>5</v>
      </c>
      <c r="G406" s="92" t="s">
        <v>147</v>
      </c>
      <c r="H406" s="93">
        <v>1</v>
      </c>
      <c r="I406" s="93"/>
      <c r="J406" s="94" t="str">
        <f t="shared" si="54"/>
        <v/>
      </c>
      <c r="K406" s="94">
        <f t="shared" si="55"/>
        <v>4271</v>
      </c>
      <c r="L406" s="94">
        <f t="shared" si="56"/>
        <v>4260</v>
      </c>
      <c r="M406" s="94">
        <f t="shared" si="57"/>
        <v>4260</v>
      </c>
      <c r="N406" s="95"/>
      <c r="O406" s="94">
        <f t="shared" si="58"/>
        <v>10585</v>
      </c>
      <c r="P406" s="94">
        <f t="shared" si="59"/>
        <v>0</v>
      </c>
      <c r="Q406" s="94">
        <f t="shared" si="60"/>
        <v>893</v>
      </c>
      <c r="R406" s="94">
        <f t="shared" si="61"/>
        <v>15738</v>
      </c>
      <c r="S406" s="131">
        <f t="shared" si="62"/>
        <v>0</v>
      </c>
    </row>
    <row r="407" spans="1:19">
      <c r="A407" s="91">
        <v>453</v>
      </c>
      <c r="B407" s="91">
        <v>453137061</v>
      </c>
      <c r="C407" s="92" t="s">
        <v>195</v>
      </c>
      <c r="D407" s="91">
        <v>137</v>
      </c>
      <c r="E407" s="92" t="s">
        <v>196</v>
      </c>
      <c r="F407" s="91">
        <v>61</v>
      </c>
      <c r="G407" s="92" t="s">
        <v>148</v>
      </c>
      <c r="H407" s="93">
        <v>55.91</v>
      </c>
      <c r="I407" s="93"/>
      <c r="J407" s="94">
        <f t="shared" si="54"/>
        <v>562</v>
      </c>
      <c r="K407" s="94">
        <f t="shared" si="55"/>
        <v>562</v>
      </c>
      <c r="L407" s="94">
        <f t="shared" si="56"/>
        <v>494</v>
      </c>
      <c r="M407" s="94">
        <f t="shared" si="57"/>
        <v>494</v>
      </c>
      <c r="N407" s="95"/>
      <c r="O407" s="94">
        <f t="shared" si="58"/>
        <v>11825</v>
      </c>
      <c r="P407" s="94">
        <f t="shared" si="59"/>
        <v>0</v>
      </c>
      <c r="Q407" s="94">
        <f t="shared" si="60"/>
        <v>893</v>
      </c>
      <c r="R407" s="94">
        <f t="shared" si="61"/>
        <v>13212</v>
      </c>
      <c r="S407" s="131">
        <f t="shared" si="62"/>
        <v>0</v>
      </c>
    </row>
    <row r="408" spans="1:19">
      <c r="A408" s="91">
        <v>453</v>
      </c>
      <c r="B408" s="91">
        <v>453137086</v>
      </c>
      <c r="C408" s="92" t="s">
        <v>195</v>
      </c>
      <c r="D408" s="91">
        <v>137</v>
      </c>
      <c r="E408" s="92" t="s">
        <v>196</v>
      </c>
      <c r="F408" s="91">
        <v>86</v>
      </c>
      <c r="G408" s="92" t="s">
        <v>185</v>
      </c>
      <c r="H408" s="93">
        <v>4</v>
      </c>
      <c r="I408" s="93"/>
      <c r="J408" s="94">
        <f t="shared" si="54"/>
        <v>1499</v>
      </c>
      <c r="K408" s="94">
        <f t="shared" si="55"/>
        <v>1614</v>
      </c>
      <c r="L408" s="94">
        <f t="shared" si="56"/>
        <v>1621</v>
      </c>
      <c r="M408" s="94">
        <f t="shared" si="57"/>
        <v>1622</v>
      </c>
      <c r="N408" s="95"/>
      <c r="O408" s="94">
        <f t="shared" si="58"/>
        <v>10466</v>
      </c>
      <c r="P408" s="94">
        <f t="shared" si="59"/>
        <v>0</v>
      </c>
      <c r="Q408" s="94">
        <f t="shared" si="60"/>
        <v>893</v>
      </c>
      <c r="R408" s="94">
        <f t="shared" si="61"/>
        <v>12981</v>
      </c>
      <c r="S408" s="131">
        <f t="shared" si="62"/>
        <v>1</v>
      </c>
    </row>
    <row r="409" spans="1:19">
      <c r="A409" s="91">
        <v>453</v>
      </c>
      <c r="B409" s="91">
        <v>453137137</v>
      </c>
      <c r="C409" s="92" t="s">
        <v>195</v>
      </c>
      <c r="D409" s="91">
        <v>137</v>
      </c>
      <c r="E409" s="92" t="s">
        <v>196</v>
      </c>
      <c r="F409" s="91">
        <v>137</v>
      </c>
      <c r="G409" s="92" t="s">
        <v>196</v>
      </c>
      <c r="H409" s="93">
        <v>545.23999999999978</v>
      </c>
      <c r="I409" s="93"/>
      <c r="J409" s="94">
        <f t="shared" si="54"/>
        <v>216</v>
      </c>
      <c r="K409" s="94">
        <f t="shared" si="55"/>
        <v>39</v>
      </c>
      <c r="L409" s="94">
        <f t="shared" si="56"/>
        <v>216</v>
      </c>
      <c r="M409" s="94">
        <f t="shared" si="57"/>
        <v>19</v>
      </c>
      <c r="N409" s="95"/>
      <c r="O409" s="94">
        <f t="shared" si="58"/>
        <v>11738</v>
      </c>
      <c r="P409" s="94">
        <f t="shared" si="59"/>
        <v>957.9991030865524</v>
      </c>
      <c r="Q409" s="94">
        <f t="shared" si="60"/>
        <v>893</v>
      </c>
      <c r="R409" s="94">
        <f t="shared" si="61"/>
        <v>13607.999103086553</v>
      </c>
      <c r="S409" s="131">
        <f t="shared" si="62"/>
        <v>760.99910308655308</v>
      </c>
    </row>
    <row r="410" spans="1:19">
      <c r="A410" s="91">
        <v>453</v>
      </c>
      <c r="B410" s="91">
        <v>453137161</v>
      </c>
      <c r="C410" s="92" t="s">
        <v>195</v>
      </c>
      <c r="D410" s="91">
        <v>137</v>
      </c>
      <c r="E410" s="92" t="s">
        <v>196</v>
      </c>
      <c r="F410" s="91">
        <v>161</v>
      </c>
      <c r="G410" s="92" t="s">
        <v>151</v>
      </c>
      <c r="H410" s="93">
        <v>0.5</v>
      </c>
      <c r="I410" s="93"/>
      <c r="J410" s="94" t="str">
        <f t="shared" si="54"/>
        <v/>
      </c>
      <c r="K410" s="94" t="str">
        <f t="shared" si="55"/>
        <v/>
      </c>
      <c r="L410" s="94" t="str">
        <f t="shared" si="56"/>
        <v/>
      </c>
      <c r="M410" s="94">
        <f t="shared" si="57"/>
        <v>4444</v>
      </c>
      <c r="N410" s="95"/>
      <c r="O410" s="94">
        <f t="shared" si="58"/>
        <v>10418</v>
      </c>
      <c r="P410" s="94">
        <f t="shared" si="59"/>
        <v>0</v>
      </c>
      <c r="Q410" s="94">
        <f t="shared" si="60"/>
        <v>893</v>
      </c>
      <c r="R410" s="94">
        <f t="shared" si="61"/>
        <v>15755</v>
      </c>
      <c r="S410" s="131" t="str">
        <f t="shared" si="62"/>
        <v/>
      </c>
    </row>
    <row r="411" spans="1:19">
      <c r="A411" s="91">
        <v>453</v>
      </c>
      <c r="B411" s="91">
        <v>453137210</v>
      </c>
      <c r="C411" s="92" t="s">
        <v>195</v>
      </c>
      <c r="D411" s="91">
        <v>137</v>
      </c>
      <c r="E411" s="92" t="s">
        <v>196</v>
      </c>
      <c r="F411" s="91">
        <v>210</v>
      </c>
      <c r="G411" s="92" t="s">
        <v>188</v>
      </c>
      <c r="H411" s="93">
        <v>3.23</v>
      </c>
      <c r="I411" s="93"/>
      <c r="J411" s="94">
        <f t="shared" si="54"/>
        <v>3604</v>
      </c>
      <c r="K411" s="94">
        <f t="shared" si="55"/>
        <v>3838</v>
      </c>
      <c r="L411" s="94">
        <f t="shared" si="56"/>
        <v>3812</v>
      </c>
      <c r="M411" s="94">
        <f t="shared" si="57"/>
        <v>3799</v>
      </c>
      <c r="N411" s="95"/>
      <c r="O411" s="94">
        <f t="shared" si="58"/>
        <v>11223</v>
      </c>
      <c r="P411" s="94">
        <f t="shared" si="59"/>
        <v>0</v>
      </c>
      <c r="Q411" s="94">
        <f t="shared" si="60"/>
        <v>893</v>
      </c>
      <c r="R411" s="94">
        <f t="shared" si="61"/>
        <v>15915</v>
      </c>
      <c r="S411" s="131">
        <f t="shared" si="62"/>
        <v>-13</v>
      </c>
    </row>
    <row r="412" spans="1:19">
      <c r="A412" s="91">
        <v>453</v>
      </c>
      <c r="B412" s="91">
        <v>453137227</v>
      </c>
      <c r="C412" s="92" t="s">
        <v>195</v>
      </c>
      <c r="D412" s="91">
        <v>137</v>
      </c>
      <c r="E412" s="92" t="s">
        <v>196</v>
      </c>
      <c r="F412" s="91">
        <v>227</v>
      </c>
      <c r="G412" s="92" t="s">
        <v>239</v>
      </c>
      <c r="H412" s="93">
        <v>2.19</v>
      </c>
      <c r="I412" s="93"/>
      <c r="J412" s="94" t="str">
        <f t="shared" si="54"/>
        <v/>
      </c>
      <c r="K412" s="94" t="str">
        <f t="shared" si="55"/>
        <v/>
      </c>
      <c r="L412" s="94" t="str">
        <f t="shared" si="56"/>
        <v/>
      </c>
      <c r="M412" s="94">
        <f t="shared" si="57"/>
        <v>2385</v>
      </c>
      <c r="N412" s="95"/>
      <c r="O412" s="94">
        <f t="shared" si="58"/>
        <v>10660</v>
      </c>
      <c r="P412" s="94">
        <f t="shared" si="59"/>
        <v>0</v>
      </c>
      <c r="Q412" s="94">
        <f t="shared" si="60"/>
        <v>893</v>
      </c>
      <c r="R412" s="94">
        <f t="shared" si="61"/>
        <v>13938</v>
      </c>
      <c r="S412" s="131" t="str">
        <f t="shared" si="62"/>
        <v/>
      </c>
    </row>
    <row r="413" spans="1:19">
      <c r="A413" s="91">
        <v>453</v>
      </c>
      <c r="B413" s="91">
        <v>453137278</v>
      </c>
      <c r="C413" s="92" t="s">
        <v>195</v>
      </c>
      <c r="D413" s="91">
        <v>137</v>
      </c>
      <c r="E413" s="92" t="s">
        <v>196</v>
      </c>
      <c r="F413" s="91">
        <v>278</v>
      </c>
      <c r="G413" s="92" t="s">
        <v>190</v>
      </c>
      <c r="H413" s="93">
        <v>6.5799999999999992</v>
      </c>
      <c r="I413" s="93"/>
      <c r="J413" s="94">
        <f t="shared" si="54"/>
        <v>3019</v>
      </c>
      <c r="K413" s="94">
        <f t="shared" si="55"/>
        <v>2735</v>
      </c>
      <c r="L413" s="94">
        <f t="shared" si="56"/>
        <v>2698</v>
      </c>
      <c r="M413" s="94">
        <f t="shared" si="57"/>
        <v>2698</v>
      </c>
      <c r="N413" s="95"/>
      <c r="O413" s="94">
        <f t="shared" si="58"/>
        <v>9366</v>
      </c>
      <c r="P413" s="94">
        <f t="shared" si="59"/>
        <v>0</v>
      </c>
      <c r="Q413" s="94">
        <f t="shared" si="60"/>
        <v>893</v>
      </c>
      <c r="R413" s="94">
        <f t="shared" si="61"/>
        <v>12957</v>
      </c>
      <c r="S413" s="131">
        <f t="shared" si="62"/>
        <v>0</v>
      </c>
    </row>
    <row r="414" spans="1:19">
      <c r="A414" s="91">
        <v>453</v>
      </c>
      <c r="B414" s="91">
        <v>453137281</v>
      </c>
      <c r="C414" s="92" t="s">
        <v>195</v>
      </c>
      <c r="D414" s="91">
        <v>137</v>
      </c>
      <c r="E414" s="92" t="s">
        <v>196</v>
      </c>
      <c r="F414" s="91">
        <v>281</v>
      </c>
      <c r="G414" s="92" t="s">
        <v>146</v>
      </c>
      <c r="H414" s="93">
        <v>74.97</v>
      </c>
      <c r="I414" s="93"/>
      <c r="J414" s="94">
        <f t="shared" si="54"/>
        <v>0</v>
      </c>
      <c r="K414" s="94">
        <f t="shared" si="55"/>
        <v>3</v>
      </c>
      <c r="L414" s="94">
        <f t="shared" si="56"/>
        <v>17</v>
      </c>
      <c r="M414" s="94">
        <f t="shared" si="57"/>
        <v>18</v>
      </c>
      <c r="N414" s="95"/>
      <c r="O414" s="94">
        <f t="shared" si="58"/>
        <v>11591</v>
      </c>
      <c r="P414" s="94">
        <f t="shared" si="59"/>
        <v>0</v>
      </c>
      <c r="Q414" s="94">
        <f t="shared" si="60"/>
        <v>893</v>
      </c>
      <c r="R414" s="94">
        <f t="shared" si="61"/>
        <v>12502</v>
      </c>
      <c r="S414" s="131">
        <f t="shared" si="62"/>
        <v>1</v>
      </c>
    </row>
    <row r="415" spans="1:19">
      <c r="A415" s="91">
        <v>453</v>
      </c>
      <c r="B415" s="91">
        <v>453137325</v>
      </c>
      <c r="C415" s="92" t="s">
        <v>195</v>
      </c>
      <c r="D415" s="91">
        <v>137</v>
      </c>
      <c r="E415" s="92" t="s">
        <v>196</v>
      </c>
      <c r="F415" s="91">
        <v>325</v>
      </c>
      <c r="G415" s="92" t="s">
        <v>198</v>
      </c>
      <c r="H415" s="93">
        <v>1</v>
      </c>
      <c r="I415" s="93"/>
      <c r="J415" s="94">
        <f t="shared" si="54"/>
        <v>1223</v>
      </c>
      <c r="K415" s="94">
        <f t="shared" si="55"/>
        <v>1026</v>
      </c>
      <c r="L415" s="94">
        <f t="shared" si="56"/>
        <v>1051</v>
      </c>
      <c r="M415" s="94">
        <f t="shared" si="57"/>
        <v>1051</v>
      </c>
      <c r="N415" s="95"/>
      <c r="O415" s="94">
        <f t="shared" si="58"/>
        <v>8406</v>
      </c>
      <c r="P415" s="94">
        <f t="shared" si="59"/>
        <v>0</v>
      </c>
      <c r="Q415" s="94">
        <f t="shared" si="60"/>
        <v>893</v>
      </c>
      <c r="R415" s="94">
        <f t="shared" si="61"/>
        <v>10350</v>
      </c>
      <c r="S415" s="131">
        <f t="shared" si="62"/>
        <v>0</v>
      </c>
    </row>
    <row r="416" spans="1:19">
      <c r="A416" s="91">
        <v>453</v>
      </c>
      <c r="B416" s="91">
        <v>453137332</v>
      </c>
      <c r="C416" s="92" t="s">
        <v>195</v>
      </c>
      <c r="D416" s="91">
        <v>137</v>
      </c>
      <c r="E416" s="92" t="s">
        <v>196</v>
      </c>
      <c r="F416" s="91">
        <v>332</v>
      </c>
      <c r="G416" s="92" t="s">
        <v>199</v>
      </c>
      <c r="H416" s="93">
        <v>7.86</v>
      </c>
      <c r="I416" s="93"/>
      <c r="J416" s="94">
        <f t="shared" si="54"/>
        <v>1025</v>
      </c>
      <c r="K416" s="94">
        <f t="shared" si="55"/>
        <v>963</v>
      </c>
      <c r="L416" s="94">
        <f t="shared" si="56"/>
        <v>954</v>
      </c>
      <c r="M416" s="94">
        <f t="shared" si="57"/>
        <v>954</v>
      </c>
      <c r="N416" s="95"/>
      <c r="O416" s="94">
        <f t="shared" si="58"/>
        <v>10428</v>
      </c>
      <c r="P416" s="94">
        <f t="shared" si="59"/>
        <v>0</v>
      </c>
      <c r="Q416" s="94">
        <f t="shared" si="60"/>
        <v>893</v>
      </c>
      <c r="R416" s="94">
        <f t="shared" si="61"/>
        <v>12275</v>
      </c>
      <c r="S416" s="131">
        <f t="shared" si="62"/>
        <v>0</v>
      </c>
    </row>
    <row r="417" spans="1:19">
      <c r="A417" s="91">
        <v>454</v>
      </c>
      <c r="B417" s="91">
        <v>454149009</v>
      </c>
      <c r="C417" s="92" t="s">
        <v>200</v>
      </c>
      <c r="D417" s="91">
        <v>149</v>
      </c>
      <c r="E417" s="92" t="s">
        <v>77</v>
      </c>
      <c r="F417" s="91">
        <v>9</v>
      </c>
      <c r="G417" s="92" t="s">
        <v>85</v>
      </c>
      <c r="H417" s="93">
        <v>3</v>
      </c>
      <c r="I417" s="93"/>
      <c r="J417" s="94">
        <f t="shared" si="54"/>
        <v>6237</v>
      </c>
      <c r="K417" s="94">
        <f t="shared" si="55"/>
        <v>6237</v>
      </c>
      <c r="L417" s="94">
        <f t="shared" si="56"/>
        <v>7003</v>
      </c>
      <c r="M417" s="94">
        <f t="shared" si="57"/>
        <v>7003</v>
      </c>
      <c r="N417" s="95"/>
      <c r="O417" s="94">
        <f t="shared" si="58"/>
        <v>12364</v>
      </c>
      <c r="P417" s="94">
        <f t="shared" si="59"/>
        <v>0</v>
      </c>
      <c r="Q417" s="94">
        <f t="shared" si="60"/>
        <v>893</v>
      </c>
      <c r="R417" s="94">
        <f t="shared" si="61"/>
        <v>20260</v>
      </c>
      <c r="S417" s="131">
        <f t="shared" si="62"/>
        <v>0</v>
      </c>
    </row>
    <row r="418" spans="1:19">
      <c r="A418" s="91">
        <v>454</v>
      </c>
      <c r="B418" s="91">
        <v>454149128</v>
      </c>
      <c r="C418" s="92" t="s">
        <v>200</v>
      </c>
      <c r="D418" s="91">
        <v>149</v>
      </c>
      <c r="E418" s="92" t="s">
        <v>77</v>
      </c>
      <c r="F418" s="91">
        <v>128</v>
      </c>
      <c r="G418" s="92" t="s">
        <v>122</v>
      </c>
      <c r="H418" s="93">
        <v>17</v>
      </c>
      <c r="I418" s="93"/>
      <c r="J418" s="94">
        <f t="shared" si="54"/>
        <v>434</v>
      </c>
      <c r="K418" s="94">
        <f t="shared" si="55"/>
        <v>522</v>
      </c>
      <c r="L418" s="94">
        <f t="shared" si="56"/>
        <v>515</v>
      </c>
      <c r="M418" s="94">
        <f t="shared" si="57"/>
        <v>515</v>
      </c>
      <c r="N418" s="95"/>
      <c r="O418" s="94">
        <f t="shared" si="58"/>
        <v>10117</v>
      </c>
      <c r="P418" s="94">
        <f t="shared" si="59"/>
        <v>0</v>
      </c>
      <c r="Q418" s="94">
        <f t="shared" si="60"/>
        <v>893</v>
      </c>
      <c r="R418" s="94">
        <f t="shared" si="61"/>
        <v>11525</v>
      </c>
      <c r="S418" s="131">
        <f t="shared" si="62"/>
        <v>0</v>
      </c>
    </row>
    <row r="419" spans="1:19">
      <c r="A419" s="91">
        <v>454</v>
      </c>
      <c r="B419" s="91">
        <v>454149149</v>
      </c>
      <c r="C419" s="92" t="s">
        <v>200</v>
      </c>
      <c r="D419" s="91">
        <v>149</v>
      </c>
      <c r="E419" s="92" t="s">
        <v>77</v>
      </c>
      <c r="F419" s="91">
        <v>149</v>
      </c>
      <c r="G419" s="92" t="s">
        <v>77</v>
      </c>
      <c r="H419" s="93">
        <v>657.7399999999999</v>
      </c>
      <c r="I419" s="93"/>
      <c r="J419" s="94">
        <f t="shared" si="54"/>
        <v>65</v>
      </c>
      <c r="K419" s="94">
        <f t="shared" si="55"/>
        <v>59</v>
      </c>
      <c r="L419" s="94">
        <f t="shared" si="56"/>
        <v>14</v>
      </c>
      <c r="M419" s="94">
        <f t="shared" si="57"/>
        <v>14</v>
      </c>
      <c r="N419" s="95"/>
      <c r="O419" s="94">
        <f t="shared" si="58"/>
        <v>11389</v>
      </c>
      <c r="P419" s="94">
        <f t="shared" si="59"/>
        <v>629.00152290210463</v>
      </c>
      <c r="Q419" s="94">
        <f t="shared" si="60"/>
        <v>893</v>
      </c>
      <c r="R419" s="94">
        <f t="shared" si="61"/>
        <v>12925.001522902105</v>
      </c>
      <c r="S419" s="131">
        <f t="shared" si="62"/>
        <v>629.00152290210463</v>
      </c>
    </row>
    <row r="420" spans="1:19">
      <c r="A420" s="91">
        <v>454</v>
      </c>
      <c r="B420" s="91">
        <v>454149160</v>
      </c>
      <c r="C420" s="92" t="s">
        <v>200</v>
      </c>
      <c r="D420" s="91">
        <v>149</v>
      </c>
      <c r="E420" s="92" t="s">
        <v>77</v>
      </c>
      <c r="F420" s="91">
        <v>160</v>
      </c>
      <c r="G420" s="92" t="s">
        <v>134</v>
      </c>
      <c r="H420" s="93">
        <v>1</v>
      </c>
      <c r="I420" s="93"/>
      <c r="J420" s="94" t="str">
        <f t="shared" si="54"/>
        <v/>
      </c>
      <c r="K420" s="94" t="str">
        <f t="shared" si="55"/>
        <v/>
      </c>
      <c r="L420" s="94" t="str">
        <f t="shared" si="56"/>
        <v/>
      </c>
      <c r="M420" s="94">
        <f t="shared" si="57"/>
        <v>348</v>
      </c>
      <c r="N420" s="95"/>
      <c r="O420" s="94">
        <f t="shared" si="58"/>
        <v>11850</v>
      </c>
      <c r="P420" s="94">
        <f t="shared" si="59"/>
        <v>0</v>
      </c>
      <c r="Q420" s="94">
        <f t="shared" si="60"/>
        <v>893</v>
      </c>
      <c r="R420" s="94">
        <f t="shared" si="61"/>
        <v>13091</v>
      </c>
      <c r="S420" s="131" t="str">
        <f t="shared" si="62"/>
        <v/>
      </c>
    </row>
    <row r="421" spans="1:19">
      <c r="A421" s="91">
        <v>454</v>
      </c>
      <c r="B421" s="91">
        <v>454149181</v>
      </c>
      <c r="C421" s="92" t="s">
        <v>200</v>
      </c>
      <c r="D421" s="91">
        <v>149</v>
      </c>
      <c r="E421" s="92" t="s">
        <v>77</v>
      </c>
      <c r="F421" s="91">
        <v>181</v>
      </c>
      <c r="G421" s="92" t="s">
        <v>79</v>
      </c>
      <c r="H421" s="93">
        <v>57.29</v>
      </c>
      <c r="I421" s="93"/>
      <c r="J421" s="94">
        <f t="shared" si="54"/>
        <v>670</v>
      </c>
      <c r="K421" s="94">
        <f t="shared" si="55"/>
        <v>736</v>
      </c>
      <c r="L421" s="94">
        <f t="shared" si="56"/>
        <v>742</v>
      </c>
      <c r="M421" s="94">
        <f t="shared" si="57"/>
        <v>739</v>
      </c>
      <c r="N421" s="95"/>
      <c r="O421" s="94">
        <f t="shared" si="58"/>
        <v>10955</v>
      </c>
      <c r="P421" s="94">
        <f t="shared" si="59"/>
        <v>0</v>
      </c>
      <c r="Q421" s="94">
        <f t="shared" si="60"/>
        <v>893</v>
      </c>
      <c r="R421" s="94">
        <f t="shared" si="61"/>
        <v>12587</v>
      </c>
      <c r="S421" s="131">
        <f t="shared" si="62"/>
        <v>-3</v>
      </c>
    </row>
    <row r="422" spans="1:19">
      <c r="A422" s="91">
        <v>454</v>
      </c>
      <c r="B422" s="91">
        <v>454149211</v>
      </c>
      <c r="C422" s="92" t="s">
        <v>200</v>
      </c>
      <c r="D422" s="91">
        <v>149</v>
      </c>
      <c r="E422" s="92" t="s">
        <v>77</v>
      </c>
      <c r="F422" s="91">
        <v>211</v>
      </c>
      <c r="G422" s="92" t="s">
        <v>87</v>
      </c>
      <c r="H422" s="93">
        <v>1</v>
      </c>
      <c r="I422" s="93"/>
      <c r="J422" s="94" t="str">
        <f t="shared" si="54"/>
        <v/>
      </c>
      <c r="K422" s="94" t="str">
        <f t="shared" si="55"/>
        <v/>
      </c>
      <c r="L422" s="94" t="str">
        <f t="shared" si="56"/>
        <v/>
      </c>
      <c r="M422" s="94">
        <f t="shared" si="57"/>
        <v>1727</v>
      </c>
      <c r="N422" s="95"/>
      <c r="O422" s="94">
        <f t="shared" si="58"/>
        <v>9627</v>
      </c>
      <c r="P422" s="94">
        <f t="shared" si="59"/>
        <v>0</v>
      </c>
      <c r="Q422" s="94">
        <f t="shared" si="60"/>
        <v>893</v>
      </c>
      <c r="R422" s="94">
        <f t="shared" si="61"/>
        <v>12247</v>
      </c>
      <c r="S422" s="131" t="str">
        <f t="shared" si="62"/>
        <v/>
      </c>
    </row>
    <row r="423" spans="1:19">
      <c r="A423" s="91">
        <v>455</v>
      </c>
      <c r="B423" s="91">
        <v>455128007</v>
      </c>
      <c r="C423" s="92" t="s">
        <v>201</v>
      </c>
      <c r="D423" s="91">
        <v>128</v>
      </c>
      <c r="E423" s="92" t="s">
        <v>122</v>
      </c>
      <c r="F423" s="91">
        <v>7</v>
      </c>
      <c r="G423" s="92" t="s">
        <v>202</v>
      </c>
      <c r="H423" s="93">
        <v>2</v>
      </c>
      <c r="I423" s="93"/>
      <c r="J423" s="94">
        <f t="shared" si="54"/>
        <v>2740</v>
      </c>
      <c r="K423" s="94">
        <f t="shared" si="55"/>
        <v>3263</v>
      </c>
      <c r="L423" s="94">
        <f t="shared" si="56"/>
        <v>3244</v>
      </c>
      <c r="M423" s="94">
        <f t="shared" si="57"/>
        <v>3244</v>
      </c>
      <c r="N423" s="95"/>
      <c r="O423" s="94">
        <f t="shared" si="58"/>
        <v>8332</v>
      </c>
      <c r="P423" s="94">
        <f t="shared" si="59"/>
        <v>0</v>
      </c>
      <c r="Q423" s="94">
        <f t="shared" si="60"/>
        <v>893</v>
      </c>
      <c r="R423" s="94">
        <f t="shared" si="61"/>
        <v>12469</v>
      </c>
      <c r="S423" s="131">
        <f t="shared" si="62"/>
        <v>0</v>
      </c>
    </row>
    <row r="424" spans="1:19">
      <c r="A424" s="91">
        <v>455</v>
      </c>
      <c r="B424" s="91">
        <v>455128128</v>
      </c>
      <c r="C424" s="92" t="s">
        <v>201</v>
      </c>
      <c r="D424" s="91">
        <v>128</v>
      </c>
      <c r="E424" s="92" t="s">
        <v>122</v>
      </c>
      <c r="F424" s="91">
        <v>128</v>
      </c>
      <c r="G424" s="92" t="s">
        <v>122</v>
      </c>
      <c r="H424" s="93">
        <v>297.66999999999996</v>
      </c>
      <c r="I424" s="93"/>
      <c r="J424" s="94">
        <f t="shared" si="54"/>
        <v>393</v>
      </c>
      <c r="K424" s="94">
        <f t="shared" si="55"/>
        <v>472</v>
      </c>
      <c r="L424" s="94">
        <f t="shared" si="56"/>
        <v>466</v>
      </c>
      <c r="M424" s="94">
        <f t="shared" si="57"/>
        <v>466</v>
      </c>
      <c r="N424" s="95"/>
      <c r="O424" s="94">
        <f t="shared" si="58"/>
        <v>9164</v>
      </c>
      <c r="P424" s="94">
        <f t="shared" si="59"/>
        <v>0</v>
      </c>
      <c r="Q424" s="94">
        <f t="shared" si="60"/>
        <v>893</v>
      </c>
      <c r="R424" s="94">
        <f t="shared" si="61"/>
        <v>10523</v>
      </c>
      <c r="S424" s="131">
        <f t="shared" si="62"/>
        <v>0</v>
      </c>
    </row>
    <row r="425" spans="1:19">
      <c r="A425" s="91">
        <v>455</v>
      </c>
      <c r="B425" s="91">
        <v>455128181</v>
      </c>
      <c r="C425" s="92" t="s">
        <v>201</v>
      </c>
      <c r="D425" s="91">
        <v>128</v>
      </c>
      <c r="E425" s="92" t="s">
        <v>122</v>
      </c>
      <c r="F425" s="91">
        <v>181</v>
      </c>
      <c r="G425" s="92" t="s">
        <v>79</v>
      </c>
      <c r="H425" s="93">
        <v>0.2</v>
      </c>
      <c r="I425" s="93"/>
      <c r="J425" s="94">
        <f t="shared" si="54"/>
        <v>517</v>
      </c>
      <c r="K425" s="94" t="str">
        <f t="shared" si="55"/>
        <v/>
      </c>
      <c r="L425" s="94" t="str">
        <f t="shared" si="56"/>
        <v/>
      </c>
      <c r="M425" s="94">
        <f t="shared" si="57"/>
        <v>570</v>
      </c>
      <c r="N425" s="95"/>
      <c r="O425" s="94">
        <f t="shared" si="58"/>
        <v>8450</v>
      </c>
      <c r="P425" s="94">
        <f t="shared" si="59"/>
        <v>0</v>
      </c>
      <c r="Q425" s="94">
        <f t="shared" si="60"/>
        <v>893</v>
      </c>
      <c r="R425" s="94">
        <f t="shared" si="61"/>
        <v>9913</v>
      </c>
      <c r="S425" s="131" t="str">
        <f t="shared" si="62"/>
        <v/>
      </c>
    </row>
    <row r="426" spans="1:19">
      <c r="A426" s="91">
        <v>455</v>
      </c>
      <c r="B426" s="91">
        <v>455128211</v>
      </c>
      <c r="C426" s="92" t="s">
        <v>201</v>
      </c>
      <c r="D426" s="91">
        <v>128</v>
      </c>
      <c r="E426" s="92" t="s">
        <v>122</v>
      </c>
      <c r="F426" s="91">
        <v>211</v>
      </c>
      <c r="G426" s="92" t="s">
        <v>87</v>
      </c>
      <c r="H426" s="93">
        <v>1</v>
      </c>
      <c r="I426" s="93"/>
      <c r="J426" s="94" t="str">
        <f t="shared" si="54"/>
        <v/>
      </c>
      <c r="K426" s="94" t="str">
        <f t="shared" si="55"/>
        <v/>
      </c>
      <c r="L426" s="94" t="str">
        <f t="shared" si="56"/>
        <v/>
      </c>
      <c r="M426" s="94">
        <f t="shared" si="57"/>
        <v>1727</v>
      </c>
      <c r="N426" s="95"/>
      <c r="O426" s="94">
        <f t="shared" si="58"/>
        <v>9627</v>
      </c>
      <c r="P426" s="94">
        <f t="shared" si="59"/>
        <v>0</v>
      </c>
      <c r="Q426" s="94">
        <f t="shared" si="60"/>
        <v>893</v>
      </c>
      <c r="R426" s="94">
        <f t="shared" si="61"/>
        <v>12247</v>
      </c>
      <c r="S426" s="131" t="str">
        <f t="shared" si="62"/>
        <v/>
      </c>
    </row>
    <row r="427" spans="1:19">
      <c r="A427" s="91">
        <v>455</v>
      </c>
      <c r="B427" s="91">
        <v>455128745</v>
      </c>
      <c r="C427" s="92" t="s">
        <v>201</v>
      </c>
      <c r="D427" s="91">
        <v>128</v>
      </c>
      <c r="E427" s="92" t="s">
        <v>122</v>
      </c>
      <c r="F427" s="91">
        <v>745</v>
      </c>
      <c r="G427" s="92" t="s">
        <v>247</v>
      </c>
      <c r="H427" s="93">
        <v>1</v>
      </c>
      <c r="I427" s="93"/>
      <c r="J427" s="94" t="str">
        <f t="shared" si="54"/>
        <v/>
      </c>
      <c r="K427" s="94">
        <f t="shared" si="55"/>
        <v>5726</v>
      </c>
      <c r="L427" s="94">
        <f t="shared" si="56"/>
        <v>5743</v>
      </c>
      <c r="M427" s="94">
        <f t="shared" si="57"/>
        <v>5745</v>
      </c>
      <c r="N427" s="95"/>
      <c r="O427" s="94">
        <f t="shared" si="58"/>
        <v>12631</v>
      </c>
      <c r="P427" s="94">
        <f t="shared" si="59"/>
        <v>0</v>
      </c>
      <c r="Q427" s="94">
        <f t="shared" si="60"/>
        <v>893</v>
      </c>
      <c r="R427" s="94">
        <f t="shared" si="61"/>
        <v>19269</v>
      </c>
      <c r="S427" s="131">
        <f t="shared" si="62"/>
        <v>2</v>
      </c>
    </row>
    <row r="428" spans="1:19">
      <c r="A428" s="91">
        <v>456</v>
      </c>
      <c r="B428" s="91">
        <v>456160009</v>
      </c>
      <c r="C428" s="92" t="s">
        <v>203</v>
      </c>
      <c r="D428" s="91">
        <v>160</v>
      </c>
      <c r="E428" s="92" t="s">
        <v>134</v>
      </c>
      <c r="F428" s="91">
        <v>9</v>
      </c>
      <c r="G428" s="92" t="s">
        <v>85</v>
      </c>
      <c r="H428" s="93">
        <v>1</v>
      </c>
      <c r="I428" s="93"/>
      <c r="J428" s="94">
        <f t="shared" si="54"/>
        <v>4262</v>
      </c>
      <c r="K428" s="94">
        <f t="shared" si="55"/>
        <v>4262</v>
      </c>
      <c r="L428" s="94">
        <f t="shared" si="56"/>
        <v>4786</v>
      </c>
      <c r="M428" s="94">
        <f t="shared" si="57"/>
        <v>4786</v>
      </c>
      <c r="N428" s="95"/>
      <c r="O428" s="94">
        <f t="shared" si="58"/>
        <v>8450</v>
      </c>
      <c r="P428" s="94">
        <f t="shared" si="59"/>
        <v>0</v>
      </c>
      <c r="Q428" s="94">
        <f t="shared" si="60"/>
        <v>893</v>
      </c>
      <c r="R428" s="94">
        <f t="shared" si="61"/>
        <v>14129</v>
      </c>
      <c r="S428" s="131">
        <f t="shared" si="62"/>
        <v>0</v>
      </c>
    </row>
    <row r="429" spans="1:19">
      <c r="A429" s="91">
        <v>456</v>
      </c>
      <c r="B429" s="91">
        <v>456160020</v>
      </c>
      <c r="C429" s="92" t="s">
        <v>203</v>
      </c>
      <c r="D429" s="91">
        <v>160</v>
      </c>
      <c r="E429" s="92" t="s">
        <v>134</v>
      </c>
      <c r="F429" s="91">
        <v>20</v>
      </c>
      <c r="G429" s="92" t="s">
        <v>125</v>
      </c>
      <c r="H429" s="93">
        <v>0.98</v>
      </c>
      <c r="I429" s="93"/>
      <c r="J429" s="94" t="str">
        <f t="shared" si="54"/>
        <v/>
      </c>
      <c r="K429" s="94" t="str">
        <f t="shared" si="55"/>
        <v/>
      </c>
      <c r="L429" s="94" t="str">
        <f t="shared" si="56"/>
        <v/>
      </c>
      <c r="M429" s="94">
        <f t="shared" si="57"/>
        <v>3064</v>
      </c>
      <c r="N429" s="95"/>
      <c r="O429" s="94">
        <f t="shared" si="58"/>
        <v>10594</v>
      </c>
      <c r="P429" s="94">
        <f t="shared" si="59"/>
        <v>0</v>
      </c>
      <c r="Q429" s="94">
        <f t="shared" si="60"/>
        <v>893</v>
      </c>
      <c r="R429" s="94">
        <f t="shared" si="61"/>
        <v>14551</v>
      </c>
      <c r="S429" s="131" t="str">
        <f t="shared" si="62"/>
        <v/>
      </c>
    </row>
    <row r="430" spans="1:19">
      <c r="A430" s="91">
        <v>456</v>
      </c>
      <c r="B430" s="91">
        <v>456160031</v>
      </c>
      <c r="C430" s="92" t="s">
        <v>203</v>
      </c>
      <c r="D430" s="91">
        <v>160</v>
      </c>
      <c r="E430" s="92" t="s">
        <v>134</v>
      </c>
      <c r="F430" s="91">
        <v>31</v>
      </c>
      <c r="G430" s="92" t="s">
        <v>76</v>
      </c>
      <c r="H430" s="93">
        <v>3.26</v>
      </c>
      <c r="I430" s="93"/>
      <c r="J430" s="94">
        <f t="shared" si="54"/>
        <v>5136</v>
      </c>
      <c r="K430" s="94">
        <f t="shared" si="55"/>
        <v>5789</v>
      </c>
      <c r="L430" s="94">
        <f t="shared" si="56"/>
        <v>5805</v>
      </c>
      <c r="M430" s="94">
        <f t="shared" si="57"/>
        <v>5805</v>
      </c>
      <c r="N430" s="95"/>
      <c r="O430" s="94">
        <f t="shared" si="58"/>
        <v>12513</v>
      </c>
      <c r="P430" s="94">
        <f t="shared" si="59"/>
        <v>0</v>
      </c>
      <c r="Q430" s="94">
        <f t="shared" si="60"/>
        <v>893</v>
      </c>
      <c r="R430" s="94">
        <f t="shared" si="61"/>
        <v>19211</v>
      </c>
      <c r="S430" s="131">
        <f t="shared" si="62"/>
        <v>0</v>
      </c>
    </row>
    <row r="431" spans="1:19">
      <c r="A431" s="91">
        <v>456</v>
      </c>
      <c r="B431" s="91">
        <v>456160056</v>
      </c>
      <c r="C431" s="92" t="s">
        <v>203</v>
      </c>
      <c r="D431" s="91">
        <v>160</v>
      </c>
      <c r="E431" s="92" t="s">
        <v>134</v>
      </c>
      <c r="F431" s="91">
        <v>56</v>
      </c>
      <c r="G431" s="92" t="s">
        <v>133</v>
      </c>
      <c r="H431" s="93">
        <v>1</v>
      </c>
      <c r="I431" s="93"/>
      <c r="J431" s="94">
        <f t="shared" si="54"/>
        <v>4566</v>
      </c>
      <c r="K431" s="94">
        <f t="shared" si="55"/>
        <v>5089</v>
      </c>
      <c r="L431" s="94">
        <f t="shared" si="56"/>
        <v>5073</v>
      </c>
      <c r="M431" s="94">
        <f t="shared" si="57"/>
        <v>5073</v>
      </c>
      <c r="N431" s="95"/>
      <c r="O431" s="94">
        <f t="shared" si="58"/>
        <v>13058</v>
      </c>
      <c r="P431" s="94">
        <f t="shared" si="59"/>
        <v>0</v>
      </c>
      <c r="Q431" s="94">
        <f t="shared" si="60"/>
        <v>893</v>
      </c>
      <c r="R431" s="94">
        <f t="shared" si="61"/>
        <v>19024</v>
      </c>
      <c r="S431" s="131">
        <f t="shared" si="62"/>
        <v>0</v>
      </c>
    </row>
    <row r="432" spans="1:19">
      <c r="A432" s="91">
        <v>456</v>
      </c>
      <c r="B432" s="91">
        <v>456160079</v>
      </c>
      <c r="C432" s="92" t="s">
        <v>203</v>
      </c>
      <c r="D432" s="91">
        <v>160</v>
      </c>
      <c r="E432" s="92" t="s">
        <v>134</v>
      </c>
      <c r="F432" s="91">
        <v>79</v>
      </c>
      <c r="G432" s="92" t="s">
        <v>86</v>
      </c>
      <c r="H432" s="93">
        <v>32.149999999999991</v>
      </c>
      <c r="I432" s="93"/>
      <c r="J432" s="94">
        <f t="shared" si="54"/>
        <v>654</v>
      </c>
      <c r="K432" s="94">
        <f t="shared" si="55"/>
        <v>1040</v>
      </c>
      <c r="L432" s="94">
        <f t="shared" si="56"/>
        <v>1032</v>
      </c>
      <c r="M432" s="94">
        <f t="shared" si="57"/>
        <v>1033</v>
      </c>
      <c r="N432" s="95"/>
      <c r="O432" s="94">
        <f t="shared" si="58"/>
        <v>10194</v>
      </c>
      <c r="P432" s="94">
        <f t="shared" si="59"/>
        <v>0</v>
      </c>
      <c r="Q432" s="94">
        <f t="shared" si="60"/>
        <v>893</v>
      </c>
      <c r="R432" s="94">
        <f t="shared" si="61"/>
        <v>12120</v>
      </c>
      <c r="S432" s="131">
        <f t="shared" si="62"/>
        <v>1</v>
      </c>
    </row>
    <row r="433" spans="1:19">
      <c r="A433" s="91">
        <v>456</v>
      </c>
      <c r="B433" s="91">
        <v>456160100</v>
      </c>
      <c r="C433" s="92" t="s">
        <v>203</v>
      </c>
      <c r="D433" s="91">
        <v>160</v>
      </c>
      <c r="E433" s="92" t="s">
        <v>134</v>
      </c>
      <c r="F433" s="91">
        <v>100</v>
      </c>
      <c r="G433" s="92" t="s">
        <v>58</v>
      </c>
      <c r="H433" s="93">
        <v>0.48</v>
      </c>
      <c r="I433" s="93"/>
      <c r="J433" s="94">
        <f t="shared" si="54"/>
        <v>5495</v>
      </c>
      <c r="K433" s="94" t="str">
        <f t="shared" si="55"/>
        <v/>
      </c>
      <c r="L433" s="94" t="str">
        <f t="shared" si="56"/>
        <v/>
      </c>
      <c r="M433" s="94">
        <f t="shared" si="57"/>
        <v>5713</v>
      </c>
      <c r="N433" s="95"/>
      <c r="O433" s="94">
        <f t="shared" si="58"/>
        <v>11116</v>
      </c>
      <c r="P433" s="94">
        <f t="shared" si="59"/>
        <v>0</v>
      </c>
      <c r="Q433" s="94">
        <f t="shared" si="60"/>
        <v>893</v>
      </c>
      <c r="R433" s="94">
        <f t="shared" si="61"/>
        <v>17722</v>
      </c>
      <c r="S433" s="131" t="str">
        <f t="shared" si="62"/>
        <v/>
      </c>
    </row>
    <row r="434" spans="1:19">
      <c r="A434" s="91">
        <v>456</v>
      </c>
      <c r="B434" s="91">
        <v>456160128</v>
      </c>
      <c r="C434" s="92" t="s">
        <v>203</v>
      </c>
      <c r="D434" s="91">
        <v>160</v>
      </c>
      <c r="E434" s="92" t="s">
        <v>134</v>
      </c>
      <c r="F434" s="91">
        <v>128</v>
      </c>
      <c r="G434" s="92" t="s">
        <v>122</v>
      </c>
      <c r="H434" s="93">
        <v>1</v>
      </c>
      <c r="I434" s="93"/>
      <c r="J434" s="94" t="str">
        <f t="shared" si="54"/>
        <v/>
      </c>
      <c r="K434" s="94">
        <f t="shared" si="55"/>
        <v>568</v>
      </c>
      <c r="L434" s="94">
        <f t="shared" si="56"/>
        <v>561</v>
      </c>
      <c r="M434" s="94">
        <f t="shared" si="57"/>
        <v>561</v>
      </c>
      <c r="N434" s="95"/>
      <c r="O434" s="94">
        <f t="shared" si="58"/>
        <v>11023</v>
      </c>
      <c r="P434" s="94">
        <f t="shared" si="59"/>
        <v>0</v>
      </c>
      <c r="Q434" s="94">
        <f t="shared" si="60"/>
        <v>893</v>
      </c>
      <c r="R434" s="94">
        <f t="shared" si="61"/>
        <v>12477</v>
      </c>
      <c r="S434" s="131">
        <f t="shared" si="62"/>
        <v>0</v>
      </c>
    </row>
    <row r="435" spans="1:19">
      <c r="A435" s="91">
        <v>456</v>
      </c>
      <c r="B435" s="91">
        <v>456160149</v>
      </c>
      <c r="C435" s="92" t="s">
        <v>203</v>
      </c>
      <c r="D435" s="91">
        <v>160</v>
      </c>
      <c r="E435" s="92" t="s">
        <v>134</v>
      </c>
      <c r="F435" s="91">
        <v>149</v>
      </c>
      <c r="G435" s="92" t="s">
        <v>77</v>
      </c>
      <c r="H435" s="93">
        <v>2</v>
      </c>
      <c r="I435" s="93"/>
      <c r="J435" s="94">
        <f t="shared" si="54"/>
        <v>79</v>
      </c>
      <c r="K435" s="94">
        <f t="shared" si="55"/>
        <v>72</v>
      </c>
      <c r="L435" s="94">
        <f t="shared" si="56"/>
        <v>17</v>
      </c>
      <c r="M435" s="94">
        <f t="shared" si="57"/>
        <v>16</v>
      </c>
      <c r="N435" s="95"/>
      <c r="O435" s="94">
        <f t="shared" si="58"/>
        <v>13821</v>
      </c>
      <c r="P435" s="94">
        <f t="shared" si="59"/>
        <v>0</v>
      </c>
      <c r="Q435" s="94">
        <f t="shared" si="60"/>
        <v>893</v>
      </c>
      <c r="R435" s="94">
        <f t="shared" si="61"/>
        <v>14730</v>
      </c>
      <c r="S435" s="131">
        <f t="shared" si="62"/>
        <v>-1</v>
      </c>
    </row>
    <row r="436" spans="1:19">
      <c r="A436" s="91">
        <v>456</v>
      </c>
      <c r="B436" s="91">
        <v>456160160</v>
      </c>
      <c r="C436" s="92" t="s">
        <v>203</v>
      </c>
      <c r="D436" s="91">
        <v>160</v>
      </c>
      <c r="E436" s="92" t="s">
        <v>134</v>
      </c>
      <c r="F436" s="91">
        <v>160</v>
      </c>
      <c r="G436" s="92" t="s">
        <v>134</v>
      </c>
      <c r="H436" s="93">
        <v>745.48</v>
      </c>
      <c r="I436" s="93"/>
      <c r="J436" s="94">
        <f t="shared" si="54"/>
        <v>472</v>
      </c>
      <c r="K436" s="94">
        <f t="shared" si="55"/>
        <v>379</v>
      </c>
      <c r="L436" s="94">
        <f t="shared" si="56"/>
        <v>369</v>
      </c>
      <c r="M436" s="94">
        <f t="shared" si="57"/>
        <v>344</v>
      </c>
      <c r="N436" s="95"/>
      <c r="O436" s="94">
        <f t="shared" si="58"/>
        <v>11702</v>
      </c>
      <c r="P436" s="94">
        <f t="shared" si="59"/>
        <v>0</v>
      </c>
      <c r="Q436" s="94">
        <f t="shared" si="60"/>
        <v>893</v>
      </c>
      <c r="R436" s="94">
        <f t="shared" si="61"/>
        <v>12939</v>
      </c>
      <c r="S436" s="131">
        <f t="shared" si="62"/>
        <v>-25</v>
      </c>
    </row>
    <row r="437" spans="1:19">
      <c r="A437" s="91">
        <v>456</v>
      </c>
      <c r="B437" s="91">
        <v>456160170</v>
      </c>
      <c r="C437" s="92" t="s">
        <v>203</v>
      </c>
      <c r="D437" s="91">
        <v>160</v>
      </c>
      <c r="E437" s="92" t="s">
        <v>134</v>
      </c>
      <c r="F437" s="91">
        <v>170</v>
      </c>
      <c r="G437" s="92" t="s">
        <v>65</v>
      </c>
      <c r="H437" s="93">
        <v>3</v>
      </c>
      <c r="I437" s="93"/>
      <c r="J437" s="94">
        <f t="shared" si="54"/>
        <v>3832</v>
      </c>
      <c r="K437" s="94">
        <f t="shared" si="55"/>
        <v>4069</v>
      </c>
      <c r="L437" s="94">
        <f t="shared" si="56"/>
        <v>4066</v>
      </c>
      <c r="M437" s="94">
        <f t="shared" si="57"/>
        <v>4068</v>
      </c>
      <c r="N437" s="95"/>
      <c r="O437" s="94">
        <f t="shared" si="58"/>
        <v>10413</v>
      </c>
      <c r="P437" s="94">
        <f t="shared" si="59"/>
        <v>0</v>
      </c>
      <c r="Q437" s="94">
        <f t="shared" si="60"/>
        <v>893</v>
      </c>
      <c r="R437" s="94">
        <f t="shared" si="61"/>
        <v>15374</v>
      </c>
      <c r="S437" s="131">
        <f t="shared" si="62"/>
        <v>2</v>
      </c>
    </row>
    <row r="438" spans="1:19">
      <c r="A438" s="91">
        <v>456</v>
      </c>
      <c r="B438" s="91">
        <v>456160181</v>
      </c>
      <c r="C438" s="92" t="s">
        <v>203</v>
      </c>
      <c r="D438" s="91">
        <v>160</v>
      </c>
      <c r="E438" s="92" t="s">
        <v>134</v>
      </c>
      <c r="F438" s="91">
        <v>181</v>
      </c>
      <c r="G438" s="92" t="s">
        <v>79</v>
      </c>
      <c r="H438" s="93">
        <v>0.95</v>
      </c>
      <c r="I438" s="93"/>
      <c r="J438" s="94" t="str">
        <f t="shared" si="54"/>
        <v/>
      </c>
      <c r="K438" s="94" t="str">
        <f t="shared" si="55"/>
        <v/>
      </c>
      <c r="L438" s="94" t="str">
        <f t="shared" si="56"/>
        <v/>
      </c>
      <c r="M438" s="94">
        <f t="shared" si="57"/>
        <v>731</v>
      </c>
      <c r="N438" s="95"/>
      <c r="O438" s="94">
        <f t="shared" si="58"/>
        <v>10836</v>
      </c>
      <c r="P438" s="94">
        <f t="shared" si="59"/>
        <v>0</v>
      </c>
      <c r="Q438" s="94">
        <f t="shared" si="60"/>
        <v>893</v>
      </c>
      <c r="R438" s="94">
        <f t="shared" si="61"/>
        <v>12460</v>
      </c>
      <c r="S438" s="131" t="str">
        <f t="shared" si="62"/>
        <v/>
      </c>
    </row>
    <row r="439" spans="1:19">
      <c r="A439" s="91">
        <v>456</v>
      </c>
      <c r="B439" s="91">
        <v>456160262</v>
      </c>
      <c r="C439" s="92" t="s">
        <v>203</v>
      </c>
      <c r="D439" s="91">
        <v>160</v>
      </c>
      <c r="E439" s="92" t="s">
        <v>134</v>
      </c>
      <c r="F439" s="91">
        <v>262</v>
      </c>
      <c r="G439" s="92" t="s">
        <v>19</v>
      </c>
      <c r="H439" s="93">
        <v>0.97</v>
      </c>
      <c r="I439" s="93"/>
      <c r="J439" s="94" t="str">
        <f t="shared" si="54"/>
        <v/>
      </c>
      <c r="K439" s="94">
        <f t="shared" si="55"/>
        <v>4801</v>
      </c>
      <c r="L439" s="94">
        <f t="shared" si="56"/>
        <v>4771</v>
      </c>
      <c r="M439" s="94">
        <f t="shared" si="57"/>
        <v>4770</v>
      </c>
      <c r="N439" s="95"/>
      <c r="O439" s="94">
        <f t="shared" si="58"/>
        <v>10347</v>
      </c>
      <c r="P439" s="94">
        <f t="shared" si="59"/>
        <v>0</v>
      </c>
      <c r="Q439" s="94">
        <f t="shared" si="60"/>
        <v>893</v>
      </c>
      <c r="R439" s="94">
        <f t="shared" si="61"/>
        <v>16010</v>
      </c>
      <c r="S439" s="131">
        <f t="shared" si="62"/>
        <v>-1</v>
      </c>
    </row>
    <row r="440" spans="1:19">
      <c r="A440" s="91">
        <v>456</v>
      </c>
      <c r="B440" s="91">
        <v>456160295</v>
      </c>
      <c r="C440" s="92" t="s">
        <v>203</v>
      </c>
      <c r="D440" s="91">
        <v>160</v>
      </c>
      <c r="E440" s="92" t="s">
        <v>134</v>
      </c>
      <c r="F440" s="91">
        <v>295</v>
      </c>
      <c r="G440" s="92" t="s">
        <v>135</v>
      </c>
      <c r="H440" s="93">
        <v>6.71</v>
      </c>
      <c r="I440" s="93"/>
      <c r="J440" s="94">
        <f t="shared" si="54"/>
        <v>4977</v>
      </c>
      <c r="K440" s="94">
        <f t="shared" si="55"/>
        <v>5080</v>
      </c>
      <c r="L440" s="94">
        <f t="shared" si="56"/>
        <v>5093</v>
      </c>
      <c r="M440" s="94">
        <f t="shared" si="57"/>
        <v>5093</v>
      </c>
      <c r="N440" s="95"/>
      <c r="O440" s="94">
        <f t="shared" si="58"/>
        <v>10650</v>
      </c>
      <c r="P440" s="94">
        <f t="shared" si="59"/>
        <v>0</v>
      </c>
      <c r="Q440" s="94">
        <f t="shared" si="60"/>
        <v>893</v>
      </c>
      <c r="R440" s="94">
        <f t="shared" si="61"/>
        <v>16636</v>
      </c>
      <c r="S440" s="131">
        <f t="shared" si="62"/>
        <v>0</v>
      </c>
    </row>
    <row r="441" spans="1:19">
      <c r="A441" s="91">
        <v>456</v>
      </c>
      <c r="B441" s="91">
        <v>456160301</v>
      </c>
      <c r="C441" s="92" t="s">
        <v>203</v>
      </c>
      <c r="D441" s="91">
        <v>160</v>
      </c>
      <c r="E441" s="92" t="s">
        <v>134</v>
      </c>
      <c r="F441" s="91">
        <v>301</v>
      </c>
      <c r="G441" s="92" t="s">
        <v>132</v>
      </c>
      <c r="H441" s="93">
        <v>3</v>
      </c>
      <c r="I441" s="93"/>
      <c r="J441" s="94">
        <f t="shared" si="54"/>
        <v>2826</v>
      </c>
      <c r="K441" s="94">
        <f t="shared" si="55"/>
        <v>2948</v>
      </c>
      <c r="L441" s="94">
        <f t="shared" si="56"/>
        <v>2919</v>
      </c>
      <c r="M441" s="94">
        <f t="shared" si="57"/>
        <v>2920</v>
      </c>
      <c r="N441" s="95"/>
      <c r="O441" s="94">
        <f t="shared" si="58"/>
        <v>8094</v>
      </c>
      <c r="P441" s="94">
        <f t="shared" si="59"/>
        <v>0</v>
      </c>
      <c r="Q441" s="94">
        <f t="shared" si="60"/>
        <v>893</v>
      </c>
      <c r="R441" s="94">
        <f t="shared" si="61"/>
        <v>11907</v>
      </c>
      <c r="S441" s="131">
        <f t="shared" si="62"/>
        <v>1</v>
      </c>
    </row>
    <row r="442" spans="1:19">
      <c r="A442" s="91">
        <v>456</v>
      </c>
      <c r="B442" s="91">
        <v>456160616</v>
      </c>
      <c r="C442" s="92" t="s">
        <v>203</v>
      </c>
      <c r="D442" s="91">
        <v>160</v>
      </c>
      <c r="E442" s="92" t="s">
        <v>134</v>
      </c>
      <c r="F442" s="91">
        <v>616</v>
      </c>
      <c r="G442" s="92" t="s">
        <v>83</v>
      </c>
      <c r="H442" s="93">
        <v>1</v>
      </c>
      <c r="I442" s="93"/>
      <c r="J442" s="94">
        <f t="shared" si="54"/>
        <v>3301</v>
      </c>
      <c r="K442" s="94">
        <f t="shared" si="55"/>
        <v>3458</v>
      </c>
      <c r="L442" s="94">
        <f t="shared" si="56"/>
        <v>3511</v>
      </c>
      <c r="M442" s="94">
        <f t="shared" si="57"/>
        <v>3513</v>
      </c>
      <c r="N442" s="95"/>
      <c r="O442" s="94">
        <f t="shared" si="58"/>
        <v>10413</v>
      </c>
      <c r="P442" s="94">
        <f t="shared" si="59"/>
        <v>0</v>
      </c>
      <c r="Q442" s="94">
        <f t="shared" si="60"/>
        <v>893</v>
      </c>
      <c r="R442" s="94">
        <f t="shared" si="61"/>
        <v>14819</v>
      </c>
      <c r="S442" s="131">
        <f t="shared" si="62"/>
        <v>2</v>
      </c>
    </row>
    <row r="443" spans="1:19">
      <c r="A443" s="91">
        <v>456</v>
      </c>
      <c r="B443" s="91">
        <v>456160673</v>
      </c>
      <c r="C443" s="92" t="s">
        <v>203</v>
      </c>
      <c r="D443" s="91">
        <v>160</v>
      </c>
      <c r="E443" s="92" t="s">
        <v>134</v>
      </c>
      <c r="F443" s="91">
        <v>673</v>
      </c>
      <c r="G443" s="92" t="s">
        <v>137</v>
      </c>
      <c r="H443" s="93">
        <v>0.88</v>
      </c>
      <c r="I443" s="93"/>
      <c r="J443" s="94" t="str">
        <f t="shared" si="54"/>
        <v/>
      </c>
      <c r="K443" s="94" t="str">
        <f t="shared" si="55"/>
        <v/>
      </c>
      <c r="L443" s="94" t="str">
        <f t="shared" si="56"/>
        <v/>
      </c>
      <c r="M443" s="94">
        <f t="shared" si="57"/>
        <v>4453</v>
      </c>
      <c r="N443" s="95"/>
      <c r="O443" s="94">
        <f t="shared" si="58"/>
        <v>9381</v>
      </c>
      <c r="P443" s="94">
        <f t="shared" si="59"/>
        <v>0</v>
      </c>
      <c r="Q443" s="94">
        <f t="shared" si="60"/>
        <v>893</v>
      </c>
      <c r="R443" s="94">
        <f t="shared" si="61"/>
        <v>14727</v>
      </c>
      <c r="S443" s="131" t="str">
        <f t="shared" si="62"/>
        <v/>
      </c>
    </row>
    <row r="444" spans="1:19">
      <c r="A444" s="91">
        <v>456</v>
      </c>
      <c r="B444" s="91">
        <v>456160745</v>
      </c>
      <c r="C444" s="92" t="s">
        <v>203</v>
      </c>
      <c r="D444" s="91">
        <v>160</v>
      </c>
      <c r="E444" s="92" t="s">
        <v>134</v>
      </c>
      <c r="F444" s="91">
        <v>745</v>
      </c>
      <c r="G444" s="92" t="s">
        <v>247</v>
      </c>
      <c r="H444" s="93">
        <v>1.5</v>
      </c>
      <c r="I444" s="93"/>
      <c r="J444" s="94" t="str">
        <f t="shared" si="54"/>
        <v/>
      </c>
      <c r="K444" s="94" t="str">
        <f t="shared" si="55"/>
        <v/>
      </c>
      <c r="L444" s="94" t="str">
        <f t="shared" si="56"/>
        <v/>
      </c>
      <c r="M444" s="94">
        <f t="shared" si="57"/>
        <v>4320</v>
      </c>
      <c r="N444" s="95"/>
      <c r="O444" s="94">
        <f t="shared" si="58"/>
        <v>9499</v>
      </c>
      <c r="P444" s="94">
        <f t="shared" si="59"/>
        <v>0</v>
      </c>
      <c r="Q444" s="94">
        <f t="shared" si="60"/>
        <v>893</v>
      </c>
      <c r="R444" s="94">
        <f t="shared" si="61"/>
        <v>14712</v>
      </c>
      <c r="S444" s="131" t="str">
        <f t="shared" si="62"/>
        <v/>
      </c>
    </row>
    <row r="445" spans="1:19">
      <c r="A445" s="91">
        <v>458</v>
      </c>
      <c r="B445" s="91">
        <v>458160031</v>
      </c>
      <c r="C445" s="92" t="s">
        <v>204</v>
      </c>
      <c r="D445" s="91">
        <v>160</v>
      </c>
      <c r="E445" s="92" t="s">
        <v>134</v>
      </c>
      <c r="F445" s="91">
        <v>31</v>
      </c>
      <c r="G445" s="92" t="s">
        <v>76</v>
      </c>
      <c r="H445" s="93">
        <v>1</v>
      </c>
      <c r="I445" s="93"/>
      <c r="J445" s="94" t="str">
        <f t="shared" si="54"/>
        <v/>
      </c>
      <c r="K445" s="94">
        <f t="shared" si="55"/>
        <v>4538</v>
      </c>
      <c r="L445" s="94">
        <f t="shared" si="56"/>
        <v>4550</v>
      </c>
      <c r="M445" s="94">
        <f t="shared" si="57"/>
        <v>4550</v>
      </c>
      <c r="N445" s="95"/>
      <c r="O445" s="94">
        <f t="shared" si="58"/>
        <v>9808</v>
      </c>
      <c r="P445" s="94">
        <f t="shared" si="59"/>
        <v>0</v>
      </c>
      <c r="Q445" s="94">
        <f t="shared" si="60"/>
        <v>893</v>
      </c>
      <c r="R445" s="94">
        <f t="shared" si="61"/>
        <v>15251</v>
      </c>
      <c r="S445" s="131">
        <f t="shared" si="62"/>
        <v>0</v>
      </c>
    </row>
    <row r="446" spans="1:19">
      <c r="A446" s="91">
        <v>458</v>
      </c>
      <c r="B446" s="91">
        <v>458160056</v>
      </c>
      <c r="C446" s="92" t="s">
        <v>204</v>
      </c>
      <c r="D446" s="91">
        <v>160</v>
      </c>
      <c r="E446" s="92" t="s">
        <v>134</v>
      </c>
      <c r="F446" s="91">
        <v>56</v>
      </c>
      <c r="G446" s="92" t="s">
        <v>133</v>
      </c>
      <c r="H446" s="93">
        <v>1</v>
      </c>
      <c r="I446" s="93"/>
      <c r="J446" s="94">
        <f t="shared" si="54"/>
        <v>4887</v>
      </c>
      <c r="K446" s="94">
        <f t="shared" si="55"/>
        <v>5446</v>
      </c>
      <c r="L446" s="94">
        <f t="shared" si="56"/>
        <v>5429</v>
      </c>
      <c r="M446" s="94">
        <f t="shared" si="57"/>
        <v>5429</v>
      </c>
      <c r="N446" s="95"/>
      <c r="O446" s="94">
        <f t="shared" si="58"/>
        <v>13975</v>
      </c>
      <c r="P446" s="94">
        <f t="shared" si="59"/>
        <v>0</v>
      </c>
      <c r="Q446" s="94">
        <f t="shared" si="60"/>
        <v>893</v>
      </c>
      <c r="R446" s="94">
        <f t="shared" si="61"/>
        <v>20297</v>
      </c>
      <c r="S446" s="131">
        <f t="shared" si="62"/>
        <v>0</v>
      </c>
    </row>
    <row r="447" spans="1:19">
      <c r="A447" s="91">
        <v>458</v>
      </c>
      <c r="B447" s="91">
        <v>458160079</v>
      </c>
      <c r="C447" s="92" t="s">
        <v>204</v>
      </c>
      <c r="D447" s="91">
        <v>160</v>
      </c>
      <c r="E447" s="92" t="s">
        <v>134</v>
      </c>
      <c r="F447" s="91">
        <v>79</v>
      </c>
      <c r="G447" s="92" t="s">
        <v>86</v>
      </c>
      <c r="H447" s="93">
        <v>6.0999999999999988</v>
      </c>
      <c r="I447" s="93"/>
      <c r="J447" s="94">
        <f t="shared" si="54"/>
        <v>722</v>
      </c>
      <c r="K447" s="94">
        <f t="shared" si="55"/>
        <v>1149</v>
      </c>
      <c r="L447" s="94">
        <f t="shared" si="56"/>
        <v>1140</v>
      </c>
      <c r="M447" s="94">
        <f t="shared" si="57"/>
        <v>1140</v>
      </c>
      <c r="N447" s="95"/>
      <c r="O447" s="94">
        <f t="shared" si="58"/>
        <v>11255</v>
      </c>
      <c r="P447" s="94">
        <f t="shared" si="59"/>
        <v>0</v>
      </c>
      <c r="Q447" s="94">
        <f t="shared" si="60"/>
        <v>893</v>
      </c>
      <c r="R447" s="94">
        <f t="shared" si="61"/>
        <v>13288</v>
      </c>
      <c r="S447" s="131">
        <f t="shared" si="62"/>
        <v>0</v>
      </c>
    </row>
    <row r="448" spans="1:19">
      <c r="A448" s="91">
        <v>458</v>
      </c>
      <c r="B448" s="91">
        <v>458160149</v>
      </c>
      <c r="C448" s="92" t="s">
        <v>204</v>
      </c>
      <c r="D448" s="91">
        <v>160</v>
      </c>
      <c r="E448" s="92" t="s">
        <v>134</v>
      </c>
      <c r="F448" s="91">
        <v>149</v>
      </c>
      <c r="G448" s="92" t="s">
        <v>77</v>
      </c>
      <c r="H448" s="93">
        <v>0.76</v>
      </c>
      <c r="I448" s="93"/>
      <c r="J448" s="94">
        <f t="shared" si="54"/>
        <v>71</v>
      </c>
      <c r="K448" s="94">
        <f t="shared" si="55"/>
        <v>64</v>
      </c>
      <c r="L448" s="94">
        <f t="shared" si="56"/>
        <v>16</v>
      </c>
      <c r="M448" s="94">
        <f t="shared" si="57"/>
        <v>15</v>
      </c>
      <c r="N448" s="95"/>
      <c r="O448" s="94">
        <f t="shared" si="58"/>
        <v>12390</v>
      </c>
      <c r="P448" s="94">
        <f t="shared" si="59"/>
        <v>0</v>
      </c>
      <c r="Q448" s="94">
        <f t="shared" si="60"/>
        <v>893</v>
      </c>
      <c r="R448" s="94">
        <f t="shared" si="61"/>
        <v>13298</v>
      </c>
      <c r="S448" s="131">
        <f t="shared" si="62"/>
        <v>-1</v>
      </c>
    </row>
    <row r="449" spans="1:19">
      <c r="A449" s="91">
        <v>458</v>
      </c>
      <c r="B449" s="91">
        <v>458160160</v>
      </c>
      <c r="C449" s="92" t="s">
        <v>204</v>
      </c>
      <c r="D449" s="91">
        <v>160</v>
      </c>
      <c r="E449" s="92" t="s">
        <v>134</v>
      </c>
      <c r="F449" s="91">
        <v>160</v>
      </c>
      <c r="G449" s="92" t="s">
        <v>134</v>
      </c>
      <c r="H449" s="93">
        <v>79.560000000000016</v>
      </c>
      <c r="I449" s="93"/>
      <c r="J449" s="94">
        <f t="shared" si="54"/>
        <v>534</v>
      </c>
      <c r="K449" s="94">
        <f t="shared" si="55"/>
        <v>428</v>
      </c>
      <c r="L449" s="94">
        <f t="shared" si="56"/>
        <v>417</v>
      </c>
      <c r="M449" s="94">
        <f t="shared" si="57"/>
        <v>389</v>
      </c>
      <c r="N449" s="95"/>
      <c r="O449" s="94">
        <f t="shared" si="58"/>
        <v>13235</v>
      </c>
      <c r="P449" s="94">
        <f t="shared" si="59"/>
        <v>0</v>
      </c>
      <c r="Q449" s="94">
        <f t="shared" si="60"/>
        <v>893</v>
      </c>
      <c r="R449" s="94">
        <f t="shared" si="61"/>
        <v>14517</v>
      </c>
      <c r="S449" s="131">
        <f t="shared" si="62"/>
        <v>-28</v>
      </c>
    </row>
    <row r="450" spans="1:19">
      <c r="A450" s="91">
        <v>458</v>
      </c>
      <c r="B450" s="91">
        <v>458160181</v>
      </c>
      <c r="C450" s="92" t="s">
        <v>204</v>
      </c>
      <c r="D450" s="91">
        <v>160</v>
      </c>
      <c r="E450" s="92" t="s">
        <v>134</v>
      </c>
      <c r="F450" s="91">
        <v>181</v>
      </c>
      <c r="G450" s="92" t="s">
        <v>79</v>
      </c>
      <c r="H450" s="93">
        <v>2.95</v>
      </c>
      <c r="I450" s="93"/>
      <c r="J450" s="94">
        <f t="shared" si="54"/>
        <v>727</v>
      </c>
      <c r="K450" s="94">
        <f t="shared" si="55"/>
        <v>799</v>
      </c>
      <c r="L450" s="94">
        <f t="shared" si="56"/>
        <v>805</v>
      </c>
      <c r="M450" s="94">
        <f t="shared" si="57"/>
        <v>802</v>
      </c>
      <c r="N450" s="95"/>
      <c r="O450" s="94">
        <f t="shared" si="58"/>
        <v>11884</v>
      </c>
      <c r="P450" s="94">
        <f t="shared" si="59"/>
        <v>0</v>
      </c>
      <c r="Q450" s="94">
        <f t="shared" si="60"/>
        <v>893</v>
      </c>
      <c r="R450" s="94">
        <f t="shared" si="61"/>
        <v>13579</v>
      </c>
      <c r="S450" s="131">
        <f t="shared" si="62"/>
        <v>-3</v>
      </c>
    </row>
    <row r="451" spans="1:19">
      <c r="A451" s="91">
        <v>458</v>
      </c>
      <c r="B451" s="91">
        <v>458160295</v>
      </c>
      <c r="C451" s="92" t="s">
        <v>204</v>
      </c>
      <c r="D451" s="91">
        <v>160</v>
      </c>
      <c r="E451" s="92" t="s">
        <v>134</v>
      </c>
      <c r="F451" s="91">
        <v>295</v>
      </c>
      <c r="G451" s="92" t="s">
        <v>135</v>
      </c>
      <c r="H451" s="93">
        <v>0.1</v>
      </c>
      <c r="I451" s="93"/>
      <c r="J451" s="94">
        <f t="shared" si="54"/>
        <v>4577</v>
      </c>
      <c r="K451" s="94" t="str">
        <f t="shared" si="55"/>
        <v/>
      </c>
      <c r="L451" s="94" t="str">
        <f t="shared" si="56"/>
        <v/>
      </c>
      <c r="M451" s="94">
        <f t="shared" si="57"/>
        <v>4684</v>
      </c>
      <c r="N451" s="95"/>
      <c r="O451" s="94">
        <f t="shared" si="58"/>
        <v>9794</v>
      </c>
      <c r="P451" s="94">
        <f t="shared" si="59"/>
        <v>0</v>
      </c>
      <c r="Q451" s="94">
        <f t="shared" si="60"/>
        <v>893</v>
      </c>
      <c r="R451" s="94">
        <f t="shared" si="61"/>
        <v>15371</v>
      </c>
      <c r="S451" s="131" t="str">
        <f t="shared" si="62"/>
        <v/>
      </c>
    </row>
    <row r="452" spans="1:19">
      <c r="A452" s="91">
        <v>458</v>
      </c>
      <c r="B452" s="91">
        <v>458160301</v>
      </c>
      <c r="C452" s="92" t="s">
        <v>204</v>
      </c>
      <c r="D452" s="91">
        <v>160</v>
      </c>
      <c r="E452" s="92" t="s">
        <v>134</v>
      </c>
      <c r="F452" s="91">
        <v>301</v>
      </c>
      <c r="G452" s="92" t="s">
        <v>132</v>
      </c>
      <c r="H452" s="93">
        <v>3.63</v>
      </c>
      <c r="I452" s="93"/>
      <c r="J452" s="94">
        <f t="shared" si="54"/>
        <v>4149</v>
      </c>
      <c r="K452" s="94">
        <f t="shared" si="55"/>
        <v>4329</v>
      </c>
      <c r="L452" s="94">
        <f t="shared" si="56"/>
        <v>4286</v>
      </c>
      <c r="M452" s="94">
        <f t="shared" si="57"/>
        <v>4287</v>
      </c>
      <c r="N452" s="95"/>
      <c r="O452" s="94">
        <f t="shared" si="58"/>
        <v>11884</v>
      </c>
      <c r="P452" s="94">
        <f t="shared" si="59"/>
        <v>0</v>
      </c>
      <c r="Q452" s="94">
        <f t="shared" si="60"/>
        <v>893</v>
      </c>
      <c r="R452" s="94">
        <f t="shared" si="61"/>
        <v>17064</v>
      </c>
      <c r="S452" s="131">
        <f t="shared" si="62"/>
        <v>1</v>
      </c>
    </row>
    <row r="453" spans="1:19">
      <c r="A453" s="91">
        <v>458</v>
      </c>
      <c r="B453" s="91">
        <v>458160342</v>
      </c>
      <c r="C453" s="92" t="s">
        <v>204</v>
      </c>
      <c r="D453" s="91">
        <v>160</v>
      </c>
      <c r="E453" s="92" t="s">
        <v>134</v>
      </c>
      <c r="F453" s="91">
        <v>342</v>
      </c>
      <c r="G453" s="92" t="s">
        <v>222</v>
      </c>
      <c r="H453" s="93">
        <v>1</v>
      </c>
      <c r="I453" s="93"/>
      <c r="J453" s="94" t="str">
        <f t="shared" si="54"/>
        <v/>
      </c>
      <c r="K453" s="94">
        <f t="shared" si="55"/>
        <v>5524</v>
      </c>
      <c r="L453" s="94">
        <f t="shared" si="56"/>
        <v>5524</v>
      </c>
      <c r="M453" s="94">
        <f t="shared" si="57"/>
        <v>5524</v>
      </c>
      <c r="N453" s="95"/>
      <c r="O453" s="94">
        <f t="shared" si="58"/>
        <v>9956</v>
      </c>
      <c r="P453" s="94">
        <f t="shared" si="59"/>
        <v>0</v>
      </c>
      <c r="Q453" s="94">
        <f t="shared" si="60"/>
        <v>893</v>
      </c>
      <c r="R453" s="94">
        <f t="shared" si="61"/>
        <v>16373</v>
      </c>
      <c r="S453" s="131">
        <f t="shared" si="62"/>
        <v>0</v>
      </c>
    </row>
    <row r="454" spans="1:19">
      <c r="A454" s="91">
        <v>463</v>
      </c>
      <c r="B454" s="91">
        <v>463035035</v>
      </c>
      <c r="C454" s="92" t="s">
        <v>205</v>
      </c>
      <c r="D454" s="91">
        <v>35</v>
      </c>
      <c r="E454" s="92" t="s">
        <v>11</v>
      </c>
      <c r="F454" s="91">
        <v>35</v>
      </c>
      <c r="G454" s="92" t="s">
        <v>11</v>
      </c>
      <c r="H454" s="93">
        <v>554.81999999999994</v>
      </c>
      <c r="I454" s="93"/>
      <c r="J454" s="94">
        <f t="shared" si="54"/>
        <v>3712</v>
      </c>
      <c r="K454" s="94">
        <f t="shared" si="55"/>
        <v>4426</v>
      </c>
      <c r="L454" s="94">
        <f t="shared" si="56"/>
        <v>4410</v>
      </c>
      <c r="M454" s="94">
        <f t="shared" si="57"/>
        <v>4416</v>
      </c>
      <c r="N454" s="95"/>
      <c r="O454" s="94">
        <f t="shared" si="58"/>
        <v>12561</v>
      </c>
      <c r="P454" s="94">
        <f t="shared" si="59"/>
        <v>0</v>
      </c>
      <c r="Q454" s="94">
        <f t="shared" si="60"/>
        <v>893</v>
      </c>
      <c r="R454" s="94">
        <f t="shared" si="61"/>
        <v>17870</v>
      </c>
      <c r="S454" s="131">
        <f t="shared" si="62"/>
        <v>6</v>
      </c>
    </row>
    <row r="455" spans="1:19">
      <c r="A455" s="91">
        <v>463</v>
      </c>
      <c r="B455" s="91">
        <v>463035243</v>
      </c>
      <c r="C455" s="92" t="s">
        <v>205</v>
      </c>
      <c r="D455" s="91">
        <v>35</v>
      </c>
      <c r="E455" s="92" t="s">
        <v>11</v>
      </c>
      <c r="F455" s="91">
        <v>243</v>
      </c>
      <c r="G455" s="92" t="s">
        <v>80</v>
      </c>
      <c r="H455" s="93">
        <v>0.13</v>
      </c>
      <c r="I455" s="93"/>
      <c r="J455" s="94" t="str">
        <f t="shared" si="54"/>
        <v/>
      </c>
      <c r="K455" s="94" t="str">
        <f t="shared" si="55"/>
        <v/>
      </c>
      <c r="L455" s="94" t="str">
        <f t="shared" si="56"/>
        <v/>
      </c>
      <c r="M455" s="94">
        <f t="shared" si="57"/>
        <v>2848</v>
      </c>
      <c r="N455" s="95"/>
      <c r="O455" s="94">
        <f t="shared" si="58"/>
        <v>12066</v>
      </c>
      <c r="P455" s="94">
        <f t="shared" si="59"/>
        <v>0</v>
      </c>
      <c r="Q455" s="94">
        <f t="shared" si="60"/>
        <v>893</v>
      </c>
      <c r="R455" s="94">
        <f t="shared" si="61"/>
        <v>15807</v>
      </c>
      <c r="S455" s="131" t="str">
        <f t="shared" si="62"/>
        <v/>
      </c>
    </row>
    <row r="456" spans="1:19">
      <c r="A456" s="91">
        <v>464</v>
      </c>
      <c r="B456" s="91">
        <v>464168163</v>
      </c>
      <c r="C456" s="92" t="s">
        <v>206</v>
      </c>
      <c r="D456" s="91">
        <v>168</v>
      </c>
      <c r="E456" s="92" t="s">
        <v>96</v>
      </c>
      <c r="F456" s="91">
        <v>163</v>
      </c>
      <c r="G456" s="92" t="s">
        <v>16</v>
      </c>
      <c r="H456" s="93">
        <v>16.240000000000002</v>
      </c>
      <c r="I456" s="93"/>
      <c r="J456" s="94">
        <f t="shared" si="54"/>
        <v>190</v>
      </c>
      <c r="K456" s="94">
        <f t="shared" si="55"/>
        <v>521</v>
      </c>
      <c r="L456" s="94">
        <f t="shared" si="56"/>
        <v>190</v>
      </c>
      <c r="M456" s="94">
        <f t="shared" si="57"/>
        <v>411</v>
      </c>
      <c r="N456" s="95"/>
      <c r="O456" s="94">
        <f t="shared" si="58"/>
        <v>9723</v>
      </c>
      <c r="P456" s="94">
        <f t="shared" si="59"/>
        <v>0</v>
      </c>
      <c r="Q456" s="94">
        <f t="shared" si="60"/>
        <v>893</v>
      </c>
      <c r="R456" s="94">
        <f t="shared" si="61"/>
        <v>11027</v>
      </c>
      <c r="S456" s="131">
        <f t="shared" si="62"/>
        <v>221</v>
      </c>
    </row>
    <row r="457" spans="1:19">
      <c r="A457" s="91">
        <v>464</v>
      </c>
      <c r="B457" s="91">
        <v>464168168</v>
      </c>
      <c r="C457" s="92" t="s">
        <v>206</v>
      </c>
      <c r="D457" s="91">
        <v>168</v>
      </c>
      <c r="E457" s="92" t="s">
        <v>96</v>
      </c>
      <c r="F457" s="91">
        <v>168</v>
      </c>
      <c r="G457" s="92" t="s">
        <v>96</v>
      </c>
      <c r="H457" s="93">
        <v>170.5</v>
      </c>
      <c r="I457" s="93"/>
      <c r="J457" s="94">
        <f t="shared" si="54"/>
        <v>3964</v>
      </c>
      <c r="K457" s="94">
        <f t="shared" si="55"/>
        <v>4269</v>
      </c>
      <c r="L457" s="94">
        <f t="shared" si="56"/>
        <v>4217</v>
      </c>
      <c r="M457" s="94">
        <f t="shared" si="57"/>
        <v>4356</v>
      </c>
      <c r="N457" s="95"/>
      <c r="O457" s="94">
        <f t="shared" si="58"/>
        <v>8433</v>
      </c>
      <c r="P457" s="94">
        <f t="shared" si="59"/>
        <v>0</v>
      </c>
      <c r="Q457" s="94">
        <f t="shared" si="60"/>
        <v>893</v>
      </c>
      <c r="R457" s="94">
        <f t="shared" si="61"/>
        <v>13682</v>
      </c>
      <c r="S457" s="131">
        <f t="shared" si="62"/>
        <v>139</v>
      </c>
    </row>
    <row r="458" spans="1:19">
      <c r="A458" s="91">
        <v>464</v>
      </c>
      <c r="B458" s="91">
        <v>464168196</v>
      </c>
      <c r="C458" s="92" t="s">
        <v>206</v>
      </c>
      <c r="D458" s="91">
        <v>168</v>
      </c>
      <c r="E458" s="92" t="s">
        <v>96</v>
      </c>
      <c r="F458" s="91">
        <v>196</v>
      </c>
      <c r="G458" s="92" t="s">
        <v>207</v>
      </c>
      <c r="H458" s="93">
        <v>2</v>
      </c>
      <c r="I458" s="93"/>
      <c r="J458" s="94">
        <f t="shared" ref="J458:J521" si="63">IFERROR(VLOOKUP($B458,_18Q1g,9,FALSE),"")</f>
        <v>4132</v>
      </c>
      <c r="K458" s="94">
        <f t="shared" ref="K458:K521" si="64">IFERROR(VLOOKUP($B458,_18Q2b,9,FALSE),"")</f>
        <v>4208</v>
      </c>
      <c r="L458" s="94">
        <f t="shared" ref="L458:L521" si="65">IFERROR(VLOOKUP($B458,_18Q3,9,FALSE),"")</f>
        <v>4172</v>
      </c>
      <c r="M458" s="94">
        <f t="shared" ref="M458:M521" si="66">IFERROR(VLOOKUP($B458,_18live,9,FALSE),"")</f>
        <v>4171</v>
      </c>
      <c r="N458" s="95"/>
      <c r="O458" s="94">
        <f t="shared" ref="O458:O521" si="67">IFERROR(VLOOKUP($B458,_18live,8,FALSE),"")</f>
        <v>8183</v>
      </c>
      <c r="P458" s="94">
        <f t="shared" ref="P458:P521" si="68">IFERROR(VLOOKUP($B458,_18live,10,FALSE),"")</f>
        <v>0</v>
      </c>
      <c r="Q458" s="94">
        <f t="shared" ref="Q458:Q521" si="69">IFERROR(VLOOKUP($B458,_18live,11,FALSE),"")</f>
        <v>893</v>
      </c>
      <c r="R458" s="94">
        <f t="shared" ref="R458:R521" si="70">IFERROR(VLOOKUP($B458,_18live,12,FALSE),"")</f>
        <v>13247</v>
      </c>
      <c r="S458" s="131">
        <f t="shared" ref="S458:S521" si="71">IFERROR(R458-IFERROR(VLOOKUP($B458,_18Q3,12,FALSE),""),"")</f>
        <v>-1</v>
      </c>
    </row>
    <row r="459" spans="1:19">
      <c r="A459" s="91">
        <v>464</v>
      </c>
      <c r="B459" s="91">
        <v>464168229</v>
      </c>
      <c r="C459" s="92" t="s">
        <v>206</v>
      </c>
      <c r="D459" s="91">
        <v>168</v>
      </c>
      <c r="E459" s="92" t="s">
        <v>96</v>
      </c>
      <c r="F459" s="91">
        <v>229</v>
      </c>
      <c r="G459" s="92" t="s">
        <v>97</v>
      </c>
      <c r="H459" s="93">
        <v>9.5</v>
      </c>
      <c r="I459" s="93"/>
      <c r="J459" s="94">
        <f t="shared" si="63"/>
        <v>842</v>
      </c>
      <c r="K459" s="94">
        <f t="shared" si="64"/>
        <v>842</v>
      </c>
      <c r="L459" s="94">
        <f t="shared" si="65"/>
        <v>842</v>
      </c>
      <c r="M459" s="94">
        <f t="shared" si="66"/>
        <v>1533</v>
      </c>
      <c r="N459" s="95"/>
      <c r="O459" s="94">
        <f t="shared" si="67"/>
        <v>8890</v>
      </c>
      <c r="P459" s="94">
        <f t="shared" si="68"/>
        <v>0</v>
      </c>
      <c r="Q459" s="94">
        <f t="shared" si="69"/>
        <v>893</v>
      </c>
      <c r="R459" s="94">
        <f t="shared" si="70"/>
        <v>11316</v>
      </c>
      <c r="S459" s="131">
        <f t="shared" si="71"/>
        <v>691</v>
      </c>
    </row>
    <row r="460" spans="1:19">
      <c r="A460" s="91">
        <v>464</v>
      </c>
      <c r="B460" s="91">
        <v>464168258</v>
      </c>
      <c r="C460" s="92" t="s">
        <v>206</v>
      </c>
      <c r="D460" s="91">
        <v>168</v>
      </c>
      <c r="E460" s="92" t="s">
        <v>96</v>
      </c>
      <c r="F460" s="91">
        <v>258</v>
      </c>
      <c r="G460" s="92" t="s">
        <v>98</v>
      </c>
      <c r="H460" s="93">
        <v>16.189999999999998</v>
      </c>
      <c r="I460" s="93"/>
      <c r="J460" s="94">
        <f t="shared" si="63"/>
        <v>3385</v>
      </c>
      <c r="K460" s="94">
        <f t="shared" si="64"/>
        <v>2773</v>
      </c>
      <c r="L460" s="94">
        <f t="shared" si="65"/>
        <v>2758</v>
      </c>
      <c r="M460" s="94">
        <f t="shared" si="66"/>
        <v>2761</v>
      </c>
      <c r="N460" s="95"/>
      <c r="O460" s="94">
        <f t="shared" si="67"/>
        <v>8649</v>
      </c>
      <c r="P460" s="94">
        <f t="shared" si="68"/>
        <v>0</v>
      </c>
      <c r="Q460" s="94">
        <f t="shared" si="69"/>
        <v>893</v>
      </c>
      <c r="R460" s="94">
        <f t="shared" si="70"/>
        <v>12303</v>
      </c>
      <c r="S460" s="131">
        <f t="shared" si="71"/>
        <v>3</v>
      </c>
    </row>
    <row r="461" spans="1:19">
      <c r="A461" s="91">
        <v>464</v>
      </c>
      <c r="B461" s="91">
        <v>464168291</v>
      </c>
      <c r="C461" s="92" t="s">
        <v>206</v>
      </c>
      <c r="D461" s="91">
        <v>168</v>
      </c>
      <c r="E461" s="92" t="s">
        <v>96</v>
      </c>
      <c r="F461" s="91">
        <v>291</v>
      </c>
      <c r="G461" s="92" t="s">
        <v>99</v>
      </c>
      <c r="H461" s="93">
        <v>15</v>
      </c>
      <c r="I461" s="93"/>
      <c r="J461" s="94">
        <f t="shared" si="63"/>
        <v>4579</v>
      </c>
      <c r="K461" s="94">
        <f t="shared" si="64"/>
        <v>4954</v>
      </c>
      <c r="L461" s="94">
        <f t="shared" si="65"/>
        <v>4991</v>
      </c>
      <c r="M461" s="94">
        <f t="shared" si="66"/>
        <v>4991</v>
      </c>
      <c r="N461" s="95"/>
      <c r="O461" s="94">
        <f t="shared" si="67"/>
        <v>8174</v>
      </c>
      <c r="P461" s="94">
        <f t="shared" si="68"/>
        <v>0</v>
      </c>
      <c r="Q461" s="94">
        <f t="shared" si="69"/>
        <v>893</v>
      </c>
      <c r="R461" s="94">
        <f t="shared" si="70"/>
        <v>14058</v>
      </c>
      <c r="S461" s="131">
        <f t="shared" si="71"/>
        <v>0</v>
      </c>
    </row>
    <row r="462" spans="1:19">
      <c r="A462" s="91">
        <v>466</v>
      </c>
      <c r="B462" s="91">
        <v>466700096</v>
      </c>
      <c r="C462" s="92" t="s">
        <v>208</v>
      </c>
      <c r="D462" s="91">
        <v>700</v>
      </c>
      <c r="E462" s="92" t="s">
        <v>209</v>
      </c>
      <c r="F462" s="91">
        <v>96</v>
      </c>
      <c r="G462" s="92" t="s">
        <v>210</v>
      </c>
      <c r="H462" s="93">
        <v>4</v>
      </c>
      <c r="I462" s="93"/>
      <c r="J462" s="94">
        <f t="shared" si="63"/>
        <v>4824</v>
      </c>
      <c r="K462" s="94">
        <f t="shared" si="64"/>
        <v>5258</v>
      </c>
      <c r="L462" s="94">
        <f t="shared" si="65"/>
        <v>5294</v>
      </c>
      <c r="M462" s="94">
        <f t="shared" si="66"/>
        <v>5295</v>
      </c>
      <c r="N462" s="95"/>
      <c r="O462" s="94">
        <f t="shared" si="67"/>
        <v>9794</v>
      </c>
      <c r="P462" s="94">
        <f t="shared" si="68"/>
        <v>0</v>
      </c>
      <c r="Q462" s="94">
        <f t="shared" si="69"/>
        <v>893</v>
      </c>
      <c r="R462" s="94">
        <f t="shared" si="70"/>
        <v>15982</v>
      </c>
      <c r="S462" s="131">
        <f t="shared" si="71"/>
        <v>1</v>
      </c>
    </row>
    <row r="463" spans="1:19">
      <c r="A463" s="91">
        <v>466</v>
      </c>
      <c r="B463" s="91">
        <v>466700700</v>
      </c>
      <c r="C463" s="92" t="s">
        <v>208</v>
      </c>
      <c r="D463" s="91">
        <v>700</v>
      </c>
      <c r="E463" s="92" t="s">
        <v>209</v>
      </c>
      <c r="F463" s="91">
        <v>700</v>
      </c>
      <c r="G463" s="92" t="s">
        <v>209</v>
      </c>
      <c r="H463" s="93">
        <v>29.25</v>
      </c>
      <c r="I463" s="93"/>
      <c r="J463" s="94">
        <f t="shared" si="63"/>
        <v>11929</v>
      </c>
      <c r="K463" s="94">
        <f t="shared" si="64"/>
        <v>11929</v>
      </c>
      <c r="L463" s="94">
        <f t="shared" si="65"/>
        <v>12468</v>
      </c>
      <c r="M463" s="94">
        <f t="shared" si="66"/>
        <v>12488</v>
      </c>
      <c r="N463" s="95"/>
      <c r="O463" s="94">
        <f t="shared" si="67"/>
        <v>11242</v>
      </c>
      <c r="P463" s="94">
        <f t="shared" si="68"/>
        <v>0</v>
      </c>
      <c r="Q463" s="94">
        <f t="shared" si="69"/>
        <v>893</v>
      </c>
      <c r="R463" s="94">
        <f t="shared" si="70"/>
        <v>24623</v>
      </c>
      <c r="S463" s="131">
        <f t="shared" si="71"/>
        <v>20</v>
      </c>
    </row>
    <row r="464" spans="1:19">
      <c r="A464" s="91">
        <v>466</v>
      </c>
      <c r="B464" s="91">
        <v>466774089</v>
      </c>
      <c r="C464" s="92" t="s">
        <v>208</v>
      </c>
      <c r="D464" s="91">
        <v>774</v>
      </c>
      <c r="E464" s="92" t="s">
        <v>211</v>
      </c>
      <c r="F464" s="91">
        <v>89</v>
      </c>
      <c r="G464" s="92" t="s">
        <v>212</v>
      </c>
      <c r="H464" s="93">
        <v>43.19</v>
      </c>
      <c r="I464" s="93"/>
      <c r="J464" s="94">
        <f t="shared" si="63"/>
        <v>14711</v>
      </c>
      <c r="K464" s="94">
        <f t="shared" si="64"/>
        <v>14711</v>
      </c>
      <c r="L464" s="94">
        <f t="shared" si="65"/>
        <v>15651</v>
      </c>
      <c r="M464" s="94">
        <f t="shared" si="66"/>
        <v>15675</v>
      </c>
      <c r="N464" s="95"/>
      <c r="O464" s="94">
        <f t="shared" si="67"/>
        <v>9741</v>
      </c>
      <c r="P464" s="94">
        <f t="shared" si="68"/>
        <v>0</v>
      </c>
      <c r="Q464" s="94">
        <f t="shared" si="69"/>
        <v>893</v>
      </c>
      <c r="R464" s="94">
        <f t="shared" si="70"/>
        <v>26309</v>
      </c>
      <c r="S464" s="131">
        <f t="shared" si="71"/>
        <v>24</v>
      </c>
    </row>
    <row r="465" spans="1:19">
      <c r="A465" s="91">
        <v>466</v>
      </c>
      <c r="B465" s="91">
        <v>466774221</v>
      </c>
      <c r="C465" s="92" t="s">
        <v>208</v>
      </c>
      <c r="D465" s="91">
        <v>774</v>
      </c>
      <c r="E465" s="92" t="s">
        <v>211</v>
      </c>
      <c r="F465" s="91">
        <v>221</v>
      </c>
      <c r="G465" s="92" t="s">
        <v>213</v>
      </c>
      <c r="H465" s="93">
        <v>34.379999999999995</v>
      </c>
      <c r="I465" s="93"/>
      <c r="J465" s="94">
        <f t="shared" si="63"/>
        <v>11582</v>
      </c>
      <c r="K465" s="94">
        <f t="shared" si="64"/>
        <v>11582</v>
      </c>
      <c r="L465" s="94">
        <f t="shared" si="65"/>
        <v>11582</v>
      </c>
      <c r="M465" s="94">
        <f t="shared" si="66"/>
        <v>11579</v>
      </c>
      <c r="N465" s="95"/>
      <c r="O465" s="94">
        <f t="shared" si="67"/>
        <v>10470</v>
      </c>
      <c r="P465" s="94">
        <f t="shared" si="68"/>
        <v>0</v>
      </c>
      <c r="Q465" s="94">
        <f t="shared" si="69"/>
        <v>893</v>
      </c>
      <c r="R465" s="94">
        <f t="shared" si="70"/>
        <v>22942</v>
      </c>
      <c r="S465" s="131">
        <f t="shared" si="71"/>
        <v>-3</v>
      </c>
    </row>
    <row r="466" spans="1:19">
      <c r="A466" s="91">
        <v>466</v>
      </c>
      <c r="B466" s="91">
        <v>466774296</v>
      </c>
      <c r="C466" s="92" t="s">
        <v>208</v>
      </c>
      <c r="D466" s="91">
        <v>774</v>
      </c>
      <c r="E466" s="92" t="s">
        <v>211</v>
      </c>
      <c r="F466" s="91">
        <v>296</v>
      </c>
      <c r="G466" s="92" t="s">
        <v>214</v>
      </c>
      <c r="H466" s="93">
        <v>31.509999999999998</v>
      </c>
      <c r="I466" s="93"/>
      <c r="J466" s="94">
        <f t="shared" si="63"/>
        <v>11669</v>
      </c>
      <c r="K466" s="94">
        <f t="shared" si="64"/>
        <v>11669</v>
      </c>
      <c r="L466" s="94">
        <f t="shared" si="65"/>
        <v>12003</v>
      </c>
      <c r="M466" s="94">
        <f t="shared" si="66"/>
        <v>12022</v>
      </c>
      <c r="N466" s="95"/>
      <c r="O466" s="94">
        <f t="shared" si="67"/>
        <v>9372</v>
      </c>
      <c r="P466" s="94">
        <f t="shared" si="68"/>
        <v>0</v>
      </c>
      <c r="Q466" s="94">
        <f t="shared" si="69"/>
        <v>893</v>
      </c>
      <c r="R466" s="94">
        <f t="shared" si="70"/>
        <v>22287</v>
      </c>
      <c r="S466" s="131">
        <f t="shared" si="71"/>
        <v>19</v>
      </c>
    </row>
    <row r="467" spans="1:19">
      <c r="A467" s="91">
        <v>466</v>
      </c>
      <c r="B467" s="91">
        <v>466774774</v>
      </c>
      <c r="C467" s="92" t="s">
        <v>208</v>
      </c>
      <c r="D467" s="91">
        <v>774</v>
      </c>
      <c r="E467" s="92" t="s">
        <v>211</v>
      </c>
      <c r="F467" s="91">
        <v>774</v>
      </c>
      <c r="G467" s="92" t="s">
        <v>211</v>
      </c>
      <c r="H467" s="93">
        <v>42.43</v>
      </c>
      <c r="I467" s="93"/>
      <c r="J467" s="94">
        <f t="shared" si="63"/>
        <v>20044</v>
      </c>
      <c r="K467" s="94">
        <f t="shared" si="64"/>
        <v>20044</v>
      </c>
      <c r="L467" s="94">
        <f t="shared" si="65"/>
        <v>20044</v>
      </c>
      <c r="M467" s="94">
        <f t="shared" si="66"/>
        <v>20044</v>
      </c>
      <c r="N467" s="95"/>
      <c r="O467" s="94">
        <f t="shared" si="67"/>
        <v>9606</v>
      </c>
      <c r="P467" s="94">
        <f t="shared" si="68"/>
        <v>0</v>
      </c>
      <c r="Q467" s="94">
        <f t="shared" si="69"/>
        <v>893</v>
      </c>
      <c r="R467" s="94">
        <f t="shared" si="70"/>
        <v>30543</v>
      </c>
      <c r="S467" s="131">
        <f t="shared" si="71"/>
        <v>0</v>
      </c>
    </row>
    <row r="468" spans="1:19">
      <c r="A468" s="91">
        <v>469</v>
      </c>
      <c r="B468" s="91">
        <v>469035035</v>
      </c>
      <c r="C468" s="92" t="s">
        <v>215</v>
      </c>
      <c r="D468" s="91">
        <v>35</v>
      </c>
      <c r="E468" s="92" t="s">
        <v>11</v>
      </c>
      <c r="F468" s="91">
        <v>35</v>
      </c>
      <c r="G468" s="92" t="s">
        <v>11</v>
      </c>
      <c r="H468" s="93">
        <v>1199.1100000000004</v>
      </c>
      <c r="I468" s="93"/>
      <c r="J468" s="94">
        <f t="shared" si="63"/>
        <v>3782</v>
      </c>
      <c r="K468" s="94">
        <f t="shared" si="64"/>
        <v>4509</v>
      </c>
      <c r="L468" s="94">
        <f t="shared" si="65"/>
        <v>4493</v>
      </c>
      <c r="M468" s="94">
        <f t="shared" si="66"/>
        <v>4499</v>
      </c>
      <c r="N468" s="95"/>
      <c r="O468" s="94">
        <f t="shared" si="67"/>
        <v>12797</v>
      </c>
      <c r="P468" s="94">
        <f t="shared" si="68"/>
        <v>0</v>
      </c>
      <c r="Q468" s="94">
        <f t="shared" si="69"/>
        <v>893</v>
      </c>
      <c r="R468" s="94">
        <f t="shared" si="70"/>
        <v>18189</v>
      </c>
      <c r="S468" s="131">
        <f t="shared" si="71"/>
        <v>6</v>
      </c>
    </row>
    <row r="469" spans="1:19">
      <c r="A469" s="91">
        <v>469</v>
      </c>
      <c r="B469" s="91">
        <v>469035044</v>
      </c>
      <c r="C469" s="92" t="s">
        <v>215</v>
      </c>
      <c r="D469" s="91">
        <v>35</v>
      </c>
      <c r="E469" s="92" t="s">
        <v>11</v>
      </c>
      <c r="F469" s="91">
        <v>44</v>
      </c>
      <c r="G469" s="92" t="s">
        <v>12</v>
      </c>
      <c r="H469" s="93">
        <v>3</v>
      </c>
      <c r="I469" s="93"/>
      <c r="J469" s="94">
        <f t="shared" si="63"/>
        <v>776</v>
      </c>
      <c r="K469" s="94" t="str">
        <f t="shared" si="64"/>
        <v/>
      </c>
      <c r="L469" s="94" t="str">
        <f t="shared" si="65"/>
        <v/>
      </c>
      <c r="M469" s="94">
        <f t="shared" si="66"/>
        <v>270</v>
      </c>
      <c r="N469" s="95"/>
      <c r="O469" s="94">
        <f t="shared" si="67"/>
        <v>11776</v>
      </c>
      <c r="P469" s="94">
        <f t="shared" si="68"/>
        <v>0</v>
      </c>
      <c r="Q469" s="94">
        <f t="shared" si="69"/>
        <v>893</v>
      </c>
      <c r="R469" s="94">
        <f t="shared" si="70"/>
        <v>12939</v>
      </c>
      <c r="S469" s="131" t="str">
        <f t="shared" si="71"/>
        <v/>
      </c>
    </row>
    <row r="470" spans="1:19">
      <c r="A470" s="91">
        <v>469</v>
      </c>
      <c r="B470" s="91">
        <v>469035050</v>
      </c>
      <c r="C470" s="92" t="s">
        <v>215</v>
      </c>
      <c r="D470" s="91">
        <v>35</v>
      </c>
      <c r="E470" s="92" t="s">
        <v>11</v>
      </c>
      <c r="F470" s="91">
        <v>50</v>
      </c>
      <c r="G470" s="92" t="s">
        <v>90</v>
      </c>
      <c r="H470" s="93">
        <v>1</v>
      </c>
      <c r="I470" s="93"/>
      <c r="J470" s="94" t="str">
        <f t="shared" si="63"/>
        <v/>
      </c>
      <c r="K470" s="94" t="str">
        <f t="shared" si="64"/>
        <v/>
      </c>
      <c r="L470" s="94" t="str">
        <f t="shared" si="65"/>
        <v/>
      </c>
      <c r="M470" s="94">
        <f t="shared" si="66"/>
        <v>4770</v>
      </c>
      <c r="N470" s="95"/>
      <c r="O470" s="94">
        <f t="shared" si="67"/>
        <v>10125</v>
      </c>
      <c r="P470" s="94">
        <f t="shared" si="68"/>
        <v>0</v>
      </c>
      <c r="Q470" s="94">
        <f t="shared" si="69"/>
        <v>893</v>
      </c>
      <c r="R470" s="94">
        <f t="shared" si="70"/>
        <v>15788</v>
      </c>
      <c r="S470" s="131" t="str">
        <f t="shared" si="71"/>
        <v/>
      </c>
    </row>
    <row r="471" spans="1:19">
      <c r="A471" s="91">
        <v>469</v>
      </c>
      <c r="B471" s="91">
        <v>469035073</v>
      </c>
      <c r="C471" s="92" t="s">
        <v>215</v>
      </c>
      <c r="D471" s="91">
        <v>35</v>
      </c>
      <c r="E471" s="92" t="s">
        <v>11</v>
      </c>
      <c r="F471" s="91">
        <v>73</v>
      </c>
      <c r="G471" s="92" t="s">
        <v>23</v>
      </c>
      <c r="H471" s="93">
        <v>1</v>
      </c>
      <c r="I471" s="93"/>
      <c r="J471" s="94" t="str">
        <f t="shared" si="63"/>
        <v/>
      </c>
      <c r="K471" s="94" t="str">
        <f t="shared" si="64"/>
        <v/>
      </c>
      <c r="L471" s="94" t="str">
        <f t="shared" si="65"/>
        <v/>
      </c>
      <c r="M471" s="94">
        <f t="shared" si="66"/>
        <v>8051</v>
      </c>
      <c r="N471" s="95"/>
      <c r="O471" s="94">
        <f t="shared" si="67"/>
        <v>10347</v>
      </c>
      <c r="P471" s="94">
        <f t="shared" si="68"/>
        <v>0</v>
      </c>
      <c r="Q471" s="94">
        <f t="shared" si="69"/>
        <v>893</v>
      </c>
      <c r="R471" s="94">
        <f t="shared" si="70"/>
        <v>19291</v>
      </c>
      <c r="S471" s="131" t="str">
        <f t="shared" si="71"/>
        <v/>
      </c>
    </row>
    <row r="472" spans="1:19">
      <c r="A472" s="91">
        <v>469</v>
      </c>
      <c r="B472" s="91">
        <v>469035093</v>
      </c>
      <c r="C472" s="92" t="s">
        <v>215</v>
      </c>
      <c r="D472" s="91">
        <v>35</v>
      </c>
      <c r="E472" s="92" t="s">
        <v>11</v>
      </c>
      <c r="F472" s="91">
        <v>93</v>
      </c>
      <c r="G472" s="92" t="s">
        <v>14</v>
      </c>
      <c r="H472" s="93">
        <v>1</v>
      </c>
      <c r="I472" s="93"/>
      <c r="J472" s="94">
        <f t="shared" si="63"/>
        <v>470</v>
      </c>
      <c r="K472" s="94">
        <f t="shared" si="64"/>
        <v>436</v>
      </c>
      <c r="L472" s="94">
        <f t="shared" si="65"/>
        <v>443</v>
      </c>
      <c r="M472" s="94">
        <f t="shared" si="66"/>
        <v>446</v>
      </c>
      <c r="N472" s="95"/>
      <c r="O472" s="94">
        <f t="shared" si="67"/>
        <v>15594</v>
      </c>
      <c r="P472" s="94">
        <f t="shared" si="68"/>
        <v>0</v>
      </c>
      <c r="Q472" s="94">
        <f t="shared" si="69"/>
        <v>893</v>
      </c>
      <c r="R472" s="94">
        <f t="shared" si="70"/>
        <v>16933</v>
      </c>
      <c r="S472" s="131">
        <f t="shared" si="71"/>
        <v>3</v>
      </c>
    </row>
    <row r="473" spans="1:19">
      <c r="A473" s="91">
        <v>469</v>
      </c>
      <c r="B473" s="91">
        <v>469035163</v>
      </c>
      <c r="C473" s="92" t="s">
        <v>215</v>
      </c>
      <c r="D473" s="91">
        <v>35</v>
      </c>
      <c r="E473" s="92" t="s">
        <v>11</v>
      </c>
      <c r="F473" s="91">
        <v>163</v>
      </c>
      <c r="G473" s="92" t="s">
        <v>16</v>
      </c>
      <c r="H473" s="93">
        <v>1</v>
      </c>
      <c r="I473" s="93"/>
      <c r="J473" s="94" t="str">
        <f t="shared" si="63"/>
        <v/>
      </c>
      <c r="K473" s="94" t="str">
        <f t="shared" si="64"/>
        <v/>
      </c>
      <c r="L473" s="94" t="str">
        <f t="shared" si="65"/>
        <v/>
      </c>
      <c r="M473" s="94">
        <f t="shared" si="66"/>
        <v>505</v>
      </c>
      <c r="N473" s="95"/>
      <c r="O473" s="94">
        <f t="shared" si="67"/>
        <v>11960</v>
      </c>
      <c r="P473" s="94">
        <f t="shared" si="68"/>
        <v>0</v>
      </c>
      <c r="Q473" s="94">
        <f t="shared" si="69"/>
        <v>893</v>
      </c>
      <c r="R473" s="94">
        <f t="shared" si="70"/>
        <v>13358</v>
      </c>
      <c r="S473" s="131" t="str">
        <f t="shared" si="71"/>
        <v/>
      </c>
    </row>
    <row r="474" spans="1:19">
      <c r="A474" s="91">
        <v>469</v>
      </c>
      <c r="B474" s="91">
        <v>469035165</v>
      </c>
      <c r="C474" s="92" t="s">
        <v>215</v>
      </c>
      <c r="D474" s="91">
        <v>35</v>
      </c>
      <c r="E474" s="92" t="s">
        <v>11</v>
      </c>
      <c r="F474" s="91">
        <v>165</v>
      </c>
      <c r="G474" s="92" t="s">
        <v>17</v>
      </c>
      <c r="H474" s="93">
        <v>1.56</v>
      </c>
      <c r="I474" s="93"/>
      <c r="J474" s="94" t="str">
        <f t="shared" si="63"/>
        <v/>
      </c>
      <c r="K474" s="94" t="str">
        <f t="shared" si="64"/>
        <v/>
      </c>
      <c r="L474" s="94" t="str">
        <f t="shared" si="65"/>
        <v/>
      </c>
      <c r="M474" s="94">
        <f t="shared" si="66"/>
        <v>632</v>
      </c>
      <c r="N474" s="95"/>
      <c r="O474" s="94">
        <f t="shared" si="67"/>
        <v>11598</v>
      </c>
      <c r="P474" s="94">
        <f t="shared" si="68"/>
        <v>0</v>
      </c>
      <c r="Q474" s="94">
        <f t="shared" si="69"/>
        <v>893</v>
      </c>
      <c r="R474" s="94">
        <f t="shared" si="70"/>
        <v>13123</v>
      </c>
      <c r="S474" s="131" t="str">
        <f t="shared" si="71"/>
        <v/>
      </c>
    </row>
    <row r="475" spans="1:19">
      <c r="A475" s="91">
        <v>469</v>
      </c>
      <c r="B475" s="91">
        <v>469035189</v>
      </c>
      <c r="C475" s="92" t="s">
        <v>215</v>
      </c>
      <c r="D475" s="91">
        <v>35</v>
      </c>
      <c r="E475" s="92" t="s">
        <v>11</v>
      </c>
      <c r="F475" s="91">
        <v>189</v>
      </c>
      <c r="G475" s="92" t="s">
        <v>24</v>
      </c>
      <c r="H475" s="93">
        <v>0.43</v>
      </c>
      <c r="I475" s="93"/>
      <c r="J475" s="94" t="str">
        <f t="shared" si="63"/>
        <v/>
      </c>
      <c r="K475" s="94" t="str">
        <f t="shared" si="64"/>
        <v/>
      </c>
      <c r="L475" s="94" t="str">
        <f t="shared" si="65"/>
        <v/>
      </c>
      <c r="M475" s="94">
        <f t="shared" si="66"/>
        <v>3886</v>
      </c>
      <c r="N475" s="95"/>
      <c r="O475" s="94">
        <f t="shared" si="67"/>
        <v>9699</v>
      </c>
      <c r="P475" s="94">
        <f t="shared" si="68"/>
        <v>0</v>
      </c>
      <c r="Q475" s="94">
        <f t="shared" si="69"/>
        <v>893</v>
      </c>
      <c r="R475" s="94">
        <f t="shared" si="70"/>
        <v>14478</v>
      </c>
      <c r="S475" s="131" t="str">
        <f t="shared" si="71"/>
        <v/>
      </c>
    </row>
    <row r="476" spans="1:19">
      <c r="A476" s="91">
        <v>469</v>
      </c>
      <c r="B476" s="91">
        <v>469035243</v>
      </c>
      <c r="C476" s="92" t="s">
        <v>215</v>
      </c>
      <c r="D476" s="91">
        <v>35</v>
      </c>
      <c r="E476" s="92" t="s">
        <v>11</v>
      </c>
      <c r="F476" s="91">
        <v>243</v>
      </c>
      <c r="G476" s="92" t="s">
        <v>80</v>
      </c>
      <c r="H476" s="93">
        <v>2</v>
      </c>
      <c r="I476" s="93"/>
      <c r="J476" s="94">
        <f t="shared" si="63"/>
        <v>3635</v>
      </c>
      <c r="K476" s="94">
        <f t="shared" si="64"/>
        <v>3525</v>
      </c>
      <c r="L476" s="94">
        <f t="shared" si="65"/>
        <v>3522</v>
      </c>
      <c r="M476" s="94">
        <f t="shared" si="66"/>
        <v>3522</v>
      </c>
      <c r="N476" s="95"/>
      <c r="O476" s="94">
        <f t="shared" si="67"/>
        <v>14923</v>
      </c>
      <c r="P476" s="94">
        <f t="shared" si="68"/>
        <v>0</v>
      </c>
      <c r="Q476" s="94">
        <f t="shared" si="69"/>
        <v>893</v>
      </c>
      <c r="R476" s="94">
        <f t="shared" si="70"/>
        <v>19338</v>
      </c>
      <c r="S476" s="131">
        <f t="shared" si="71"/>
        <v>0</v>
      </c>
    </row>
    <row r="477" spans="1:19">
      <c r="A477" s="91">
        <v>469</v>
      </c>
      <c r="B477" s="91">
        <v>469035244</v>
      </c>
      <c r="C477" s="92" t="s">
        <v>215</v>
      </c>
      <c r="D477" s="91">
        <v>35</v>
      </c>
      <c r="E477" s="92" t="s">
        <v>11</v>
      </c>
      <c r="F477" s="91">
        <v>244</v>
      </c>
      <c r="G477" s="92" t="s">
        <v>27</v>
      </c>
      <c r="H477" s="93">
        <v>6.47</v>
      </c>
      <c r="I477" s="93"/>
      <c r="J477" s="94">
        <f t="shared" si="63"/>
        <v>2944</v>
      </c>
      <c r="K477" s="94">
        <f t="shared" si="64"/>
        <v>3485</v>
      </c>
      <c r="L477" s="94">
        <f t="shared" si="65"/>
        <v>3490</v>
      </c>
      <c r="M477" s="94">
        <f t="shared" si="66"/>
        <v>3493</v>
      </c>
      <c r="N477" s="95"/>
      <c r="O477" s="94">
        <f t="shared" si="67"/>
        <v>8621</v>
      </c>
      <c r="P477" s="94">
        <f t="shared" si="68"/>
        <v>0</v>
      </c>
      <c r="Q477" s="94">
        <f t="shared" si="69"/>
        <v>893</v>
      </c>
      <c r="R477" s="94">
        <f t="shared" si="70"/>
        <v>13007</v>
      </c>
      <c r="S477" s="131">
        <f t="shared" si="71"/>
        <v>3</v>
      </c>
    </row>
    <row r="478" spans="1:19">
      <c r="A478" s="91">
        <v>469</v>
      </c>
      <c r="B478" s="91">
        <v>469035285</v>
      </c>
      <c r="C478" s="92" t="s">
        <v>215</v>
      </c>
      <c r="D478" s="91">
        <v>35</v>
      </c>
      <c r="E478" s="92" t="s">
        <v>11</v>
      </c>
      <c r="F478" s="91">
        <v>285</v>
      </c>
      <c r="G478" s="92" t="s">
        <v>28</v>
      </c>
      <c r="H478" s="93">
        <v>1</v>
      </c>
      <c r="I478" s="93"/>
      <c r="J478" s="94" t="str">
        <f t="shared" si="63"/>
        <v/>
      </c>
      <c r="K478" s="94" t="str">
        <f t="shared" si="64"/>
        <v/>
      </c>
      <c r="L478" s="94" t="str">
        <f t="shared" si="65"/>
        <v/>
      </c>
      <c r="M478" s="94">
        <f t="shared" si="66"/>
        <v>3258</v>
      </c>
      <c r="N478" s="95"/>
      <c r="O478" s="94">
        <f t="shared" si="67"/>
        <v>10636</v>
      </c>
      <c r="P478" s="94">
        <f t="shared" si="68"/>
        <v>0</v>
      </c>
      <c r="Q478" s="94">
        <f t="shared" si="69"/>
        <v>893</v>
      </c>
      <c r="R478" s="94">
        <f t="shared" si="70"/>
        <v>14787</v>
      </c>
      <c r="S478" s="131" t="str">
        <f t="shared" si="71"/>
        <v/>
      </c>
    </row>
    <row r="479" spans="1:19">
      <c r="A479" s="91">
        <v>470</v>
      </c>
      <c r="B479" s="91">
        <v>470165009</v>
      </c>
      <c r="C479" s="92" t="s">
        <v>216</v>
      </c>
      <c r="D479" s="91">
        <v>165</v>
      </c>
      <c r="E479" s="92" t="s">
        <v>17</v>
      </c>
      <c r="F479" s="91">
        <v>9</v>
      </c>
      <c r="G479" s="92" t="s">
        <v>85</v>
      </c>
      <c r="H479" s="93">
        <v>2.48</v>
      </c>
      <c r="I479" s="93"/>
      <c r="J479" s="94" t="str">
        <f t="shared" si="63"/>
        <v/>
      </c>
      <c r="K479" s="94" t="str">
        <f t="shared" si="64"/>
        <v/>
      </c>
      <c r="L479" s="94" t="str">
        <f t="shared" si="65"/>
        <v/>
      </c>
      <c r="M479" s="94">
        <f t="shared" si="66"/>
        <v>5675</v>
      </c>
      <c r="N479" s="95"/>
      <c r="O479" s="94">
        <f t="shared" si="67"/>
        <v>10018</v>
      </c>
      <c r="P479" s="94">
        <f t="shared" si="68"/>
        <v>0</v>
      </c>
      <c r="Q479" s="94">
        <f t="shared" si="69"/>
        <v>893</v>
      </c>
      <c r="R479" s="94">
        <f t="shared" si="70"/>
        <v>16586</v>
      </c>
      <c r="S479" s="131" t="str">
        <f t="shared" si="71"/>
        <v/>
      </c>
    </row>
    <row r="480" spans="1:19">
      <c r="A480" s="91">
        <v>470</v>
      </c>
      <c r="B480" s="91">
        <v>470165035</v>
      </c>
      <c r="C480" s="92" t="s">
        <v>216</v>
      </c>
      <c r="D480" s="91">
        <v>165</v>
      </c>
      <c r="E480" s="92" t="s">
        <v>17</v>
      </c>
      <c r="F480" s="91">
        <v>35</v>
      </c>
      <c r="G480" s="92" t="s">
        <v>11</v>
      </c>
      <c r="H480" s="93">
        <v>1</v>
      </c>
      <c r="I480" s="93"/>
      <c r="J480" s="94">
        <f t="shared" si="63"/>
        <v>2572</v>
      </c>
      <c r="K480" s="94">
        <f t="shared" si="64"/>
        <v>3067</v>
      </c>
      <c r="L480" s="94">
        <f t="shared" si="65"/>
        <v>3055</v>
      </c>
      <c r="M480" s="94">
        <f t="shared" si="66"/>
        <v>3060</v>
      </c>
      <c r="N480" s="95"/>
      <c r="O480" s="94">
        <f t="shared" si="67"/>
        <v>8703</v>
      </c>
      <c r="P480" s="94">
        <f t="shared" si="68"/>
        <v>0</v>
      </c>
      <c r="Q480" s="94">
        <f t="shared" si="69"/>
        <v>893</v>
      </c>
      <c r="R480" s="94">
        <f t="shared" si="70"/>
        <v>12656</v>
      </c>
      <c r="S480" s="131">
        <f t="shared" si="71"/>
        <v>5</v>
      </c>
    </row>
    <row r="481" spans="1:19">
      <c r="A481" s="91">
        <v>470</v>
      </c>
      <c r="B481" s="91">
        <v>470165048</v>
      </c>
      <c r="C481" s="92" t="s">
        <v>216</v>
      </c>
      <c r="D481" s="91">
        <v>165</v>
      </c>
      <c r="E481" s="92" t="s">
        <v>17</v>
      </c>
      <c r="F481" s="91">
        <v>48</v>
      </c>
      <c r="G481" s="92" t="s">
        <v>217</v>
      </c>
      <c r="H481" s="93">
        <v>0.37</v>
      </c>
      <c r="I481" s="93"/>
      <c r="J481" s="94">
        <f t="shared" si="63"/>
        <v>6855</v>
      </c>
      <c r="K481" s="94">
        <f t="shared" si="64"/>
        <v>6918</v>
      </c>
      <c r="L481" s="94">
        <f t="shared" si="65"/>
        <v>6916</v>
      </c>
      <c r="M481" s="94">
        <f t="shared" si="66"/>
        <v>6916</v>
      </c>
      <c r="N481" s="95"/>
      <c r="O481" s="94">
        <f t="shared" si="67"/>
        <v>8703</v>
      </c>
      <c r="P481" s="94">
        <f t="shared" si="68"/>
        <v>0</v>
      </c>
      <c r="Q481" s="94">
        <f t="shared" si="69"/>
        <v>893</v>
      </c>
      <c r="R481" s="94">
        <f t="shared" si="70"/>
        <v>16512</v>
      </c>
      <c r="S481" s="131">
        <f t="shared" si="71"/>
        <v>0</v>
      </c>
    </row>
    <row r="482" spans="1:19">
      <c r="A482" s="91">
        <v>470</v>
      </c>
      <c r="B482" s="91">
        <v>470165057</v>
      </c>
      <c r="C482" s="92" t="s">
        <v>216</v>
      </c>
      <c r="D482" s="91">
        <v>165</v>
      </c>
      <c r="E482" s="92" t="s">
        <v>17</v>
      </c>
      <c r="F482" s="91">
        <v>57</v>
      </c>
      <c r="G482" s="92" t="s">
        <v>13</v>
      </c>
      <c r="H482" s="93">
        <v>4</v>
      </c>
      <c r="I482" s="93"/>
      <c r="J482" s="94">
        <f t="shared" si="63"/>
        <v>628</v>
      </c>
      <c r="K482" s="94">
        <f t="shared" si="64"/>
        <v>630</v>
      </c>
      <c r="L482" s="94">
        <f t="shared" si="65"/>
        <v>605</v>
      </c>
      <c r="M482" s="94">
        <f t="shared" si="66"/>
        <v>607</v>
      </c>
      <c r="N482" s="95"/>
      <c r="O482" s="94">
        <f t="shared" si="67"/>
        <v>11921</v>
      </c>
      <c r="P482" s="94">
        <f t="shared" si="68"/>
        <v>0</v>
      </c>
      <c r="Q482" s="94">
        <f t="shared" si="69"/>
        <v>893</v>
      </c>
      <c r="R482" s="94">
        <f t="shared" si="70"/>
        <v>13421</v>
      </c>
      <c r="S482" s="131">
        <f t="shared" si="71"/>
        <v>2</v>
      </c>
    </row>
    <row r="483" spans="1:19">
      <c r="A483" s="91">
        <v>470</v>
      </c>
      <c r="B483" s="91">
        <v>470165071</v>
      </c>
      <c r="C483" s="92" t="s">
        <v>216</v>
      </c>
      <c r="D483" s="91">
        <v>165</v>
      </c>
      <c r="E483" s="92" t="s">
        <v>17</v>
      </c>
      <c r="F483" s="91">
        <v>71</v>
      </c>
      <c r="G483" s="92" t="s">
        <v>218</v>
      </c>
      <c r="H483" s="93">
        <v>1.96</v>
      </c>
      <c r="I483" s="93"/>
      <c r="J483" s="94" t="str">
        <f t="shared" si="63"/>
        <v/>
      </c>
      <c r="K483" s="94" t="str">
        <f t="shared" si="64"/>
        <v/>
      </c>
      <c r="L483" s="94" t="str">
        <f t="shared" si="65"/>
        <v/>
      </c>
      <c r="M483" s="94">
        <f t="shared" si="66"/>
        <v>5081</v>
      </c>
      <c r="N483" s="95"/>
      <c r="O483" s="94">
        <f t="shared" si="67"/>
        <v>9778</v>
      </c>
      <c r="P483" s="94">
        <f t="shared" si="68"/>
        <v>0</v>
      </c>
      <c r="Q483" s="94">
        <f t="shared" si="69"/>
        <v>893</v>
      </c>
      <c r="R483" s="94">
        <f t="shared" si="70"/>
        <v>15752</v>
      </c>
      <c r="S483" s="131" t="str">
        <f t="shared" si="71"/>
        <v/>
      </c>
    </row>
    <row r="484" spans="1:19">
      <c r="A484" s="91">
        <v>470</v>
      </c>
      <c r="B484" s="91">
        <v>470165093</v>
      </c>
      <c r="C484" s="92" t="s">
        <v>216</v>
      </c>
      <c r="D484" s="91">
        <v>165</v>
      </c>
      <c r="E484" s="92" t="s">
        <v>17</v>
      </c>
      <c r="F484" s="91">
        <v>93</v>
      </c>
      <c r="G484" s="92" t="s">
        <v>14</v>
      </c>
      <c r="H484" s="93">
        <v>210.64999999999998</v>
      </c>
      <c r="I484" s="93"/>
      <c r="J484" s="94">
        <f t="shared" si="63"/>
        <v>316</v>
      </c>
      <c r="K484" s="94">
        <f t="shared" si="64"/>
        <v>294</v>
      </c>
      <c r="L484" s="94">
        <f t="shared" si="65"/>
        <v>298</v>
      </c>
      <c r="M484" s="94">
        <f t="shared" si="66"/>
        <v>300</v>
      </c>
      <c r="N484" s="95"/>
      <c r="O484" s="94">
        <f t="shared" si="67"/>
        <v>10489</v>
      </c>
      <c r="P484" s="94">
        <f t="shared" si="68"/>
        <v>0</v>
      </c>
      <c r="Q484" s="94">
        <f t="shared" si="69"/>
        <v>893</v>
      </c>
      <c r="R484" s="94">
        <f t="shared" si="70"/>
        <v>11682</v>
      </c>
      <c r="S484" s="131">
        <f t="shared" si="71"/>
        <v>2</v>
      </c>
    </row>
    <row r="485" spans="1:19">
      <c r="A485" s="91">
        <v>470</v>
      </c>
      <c r="B485" s="91">
        <v>470165155</v>
      </c>
      <c r="C485" s="92" t="s">
        <v>216</v>
      </c>
      <c r="D485" s="91">
        <v>165</v>
      </c>
      <c r="E485" s="92" t="s">
        <v>17</v>
      </c>
      <c r="F485" s="91">
        <v>155</v>
      </c>
      <c r="G485" s="92" t="s">
        <v>15</v>
      </c>
      <c r="H485" s="93">
        <v>0.75</v>
      </c>
      <c r="I485" s="93"/>
      <c r="J485" s="94">
        <f t="shared" si="63"/>
        <v>7259</v>
      </c>
      <c r="K485" s="94" t="str">
        <f t="shared" si="64"/>
        <v/>
      </c>
      <c r="L485" s="94" t="str">
        <f t="shared" si="65"/>
        <v/>
      </c>
      <c r="M485" s="94">
        <f t="shared" si="66"/>
        <v>6879</v>
      </c>
      <c r="N485" s="95"/>
      <c r="O485" s="94">
        <f t="shared" si="67"/>
        <v>10392</v>
      </c>
      <c r="P485" s="94">
        <f t="shared" si="68"/>
        <v>0</v>
      </c>
      <c r="Q485" s="94">
        <f t="shared" si="69"/>
        <v>893</v>
      </c>
      <c r="R485" s="94">
        <f t="shared" si="70"/>
        <v>18164</v>
      </c>
      <c r="S485" s="131" t="str">
        <f t="shared" si="71"/>
        <v/>
      </c>
    </row>
    <row r="486" spans="1:19">
      <c r="A486" s="91">
        <v>470</v>
      </c>
      <c r="B486" s="91">
        <v>470165163</v>
      </c>
      <c r="C486" s="92" t="s">
        <v>216</v>
      </c>
      <c r="D486" s="91">
        <v>165</v>
      </c>
      <c r="E486" s="92" t="s">
        <v>17</v>
      </c>
      <c r="F486" s="91">
        <v>163</v>
      </c>
      <c r="G486" s="92" t="s">
        <v>16</v>
      </c>
      <c r="H486" s="93">
        <v>18.760000000000002</v>
      </c>
      <c r="I486" s="93"/>
      <c r="J486" s="94">
        <f t="shared" si="63"/>
        <v>221</v>
      </c>
      <c r="K486" s="94">
        <f t="shared" si="64"/>
        <v>606</v>
      </c>
      <c r="L486" s="94">
        <f t="shared" si="65"/>
        <v>221</v>
      </c>
      <c r="M486" s="94">
        <f t="shared" si="66"/>
        <v>478</v>
      </c>
      <c r="N486" s="95"/>
      <c r="O486" s="94">
        <f t="shared" si="67"/>
        <v>11312</v>
      </c>
      <c r="P486" s="94">
        <f t="shared" si="68"/>
        <v>0</v>
      </c>
      <c r="Q486" s="94">
        <f t="shared" si="69"/>
        <v>893</v>
      </c>
      <c r="R486" s="94">
        <f t="shared" si="70"/>
        <v>12683</v>
      </c>
      <c r="S486" s="131">
        <f t="shared" si="71"/>
        <v>257</v>
      </c>
    </row>
    <row r="487" spans="1:19">
      <c r="A487" s="91">
        <v>470</v>
      </c>
      <c r="B487" s="91">
        <v>470165164</v>
      </c>
      <c r="C487" s="92" t="s">
        <v>216</v>
      </c>
      <c r="D487" s="91">
        <v>165</v>
      </c>
      <c r="E487" s="92" t="s">
        <v>17</v>
      </c>
      <c r="F487" s="91">
        <v>164</v>
      </c>
      <c r="G487" s="92" t="s">
        <v>95</v>
      </c>
      <c r="H487" s="93">
        <v>1</v>
      </c>
      <c r="I487" s="93"/>
      <c r="J487" s="94">
        <f t="shared" si="63"/>
        <v>4689</v>
      </c>
      <c r="K487" s="94" t="str">
        <f t="shared" si="64"/>
        <v/>
      </c>
      <c r="L487" s="94" t="str">
        <f t="shared" si="65"/>
        <v/>
      </c>
      <c r="M487" s="94">
        <f t="shared" si="66"/>
        <v>4581</v>
      </c>
      <c r="N487" s="95"/>
      <c r="O487" s="94">
        <f t="shared" si="67"/>
        <v>9618</v>
      </c>
      <c r="P487" s="94">
        <f t="shared" si="68"/>
        <v>0</v>
      </c>
      <c r="Q487" s="94">
        <f t="shared" si="69"/>
        <v>893</v>
      </c>
      <c r="R487" s="94">
        <f t="shared" si="70"/>
        <v>15092</v>
      </c>
      <c r="S487" s="131" t="str">
        <f t="shared" si="71"/>
        <v/>
      </c>
    </row>
    <row r="488" spans="1:19">
      <c r="A488" s="91">
        <v>470</v>
      </c>
      <c r="B488" s="91">
        <v>470165165</v>
      </c>
      <c r="C488" s="92" t="s">
        <v>216</v>
      </c>
      <c r="D488" s="91">
        <v>165</v>
      </c>
      <c r="E488" s="92" t="s">
        <v>17</v>
      </c>
      <c r="F488" s="91">
        <v>165</v>
      </c>
      <c r="G488" s="92" t="s">
        <v>17</v>
      </c>
      <c r="H488" s="93">
        <v>695.89000000000033</v>
      </c>
      <c r="I488" s="93"/>
      <c r="J488" s="94">
        <f t="shared" si="63"/>
        <v>554</v>
      </c>
      <c r="K488" s="94">
        <f t="shared" si="64"/>
        <v>490</v>
      </c>
      <c r="L488" s="94">
        <f t="shared" si="65"/>
        <v>544</v>
      </c>
      <c r="M488" s="94">
        <f t="shared" si="66"/>
        <v>546</v>
      </c>
      <c r="N488" s="95"/>
      <c r="O488" s="94">
        <f t="shared" si="67"/>
        <v>10009</v>
      </c>
      <c r="P488" s="94">
        <f t="shared" si="68"/>
        <v>853.02371786911704</v>
      </c>
      <c r="Q488" s="94">
        <f t="shared" si="69"/>
        <v>893</v>
      </c>
      <c r="R488" s="94">
        <f t="shared" si="70"/>
        <v>12301.023717869117</v>
      </c>
      <c r="S488" s="131">
        <f t="shared" si="71"/>
        <v>855.02371786911681</v>
      </c>
    </row>
    <row r="489" spans="1:19">
      <c r="A489" s="91">
        <v>470</v>
      </c>
      <c r="B489" s="91">
        <v>470165176</v>
      </c>
      <c r="C489" s="92" t="s">
        <v>216</v>
      </c>
      <c r="D489" s="91">
        <v>165</v>
      </c>
      <c r="E489" s="92" t="s">
        <v>17</v>
      </c>
      <c r="F489" s="91">
        <v>176</v>
      </c>
      <c r="G489" s="92" t="s">
        <v>78</v>
      </c>
      <c r="H489" s="93">
        <v>205.12</v>
      </c>
      <c r="I489" s="93"/>
      <c r="J489" s="94">
        <f t="shared" si="63"/>
        <v>3173</v>
      </c>
      <c r="K489" s="94">
        <f t="shared" si="64"/>
        <v>3210</v>
      </c>
      <c r="L489" s="94">
        <f t="shared" si="65"/>
        <v>3218</v>
      </c>
      <c r="M489" s="94">
        <f t="shared" si="66"/>
        <v>3218</v>
      </c>
      <c r="N489" s="95"/>
      <c r="O489" s="94">
        <f t="shared" si="67"/>
        <v>9743</v>
      </c>
      <c r="P489" s="94">
        <f t="shared" si="68"/>
        <v>0</v>
      </c>
      <c r="Q489" s="94">
        <f t="shared" si="69"/>
        <v>893</v>
      </c>
      <c r="R489" s="94">
        <f t="shared" si="70"/>
        <v>13854</v>
      </c>
      <c r="S489" s="131">
        <f t="shared" si="71"/>
        <v>0</v>
      </c>
    </row>
    <row r="490" spans="1:19">
      <c r="A490" s="91">
        <v>470</v>
      </c>
      <c r="B490" s="91">
        <v>470165178</v>
      </c>
      <c r="C490" s="92" t="s">
        <v>216</v>
      </c>
      <c r="D490" s="91">
        <v>165</v>
      </c>
      <c r="E490" s="92" t="s">
        <v>17</v>
      </c>
      <c r="F490" s="91">
        <v>178</v>
      </c>
      <c r="G490" s="92" t="s">
        <v>219</v>
      </c>
      <c r="H490" s="93">
        <v>227.61</v>
      </c>
      <c r="I490" s="93"/>
      <c r="J490" s="94">
        <f t="shared" si="63"/>
        <v>903</v>
      </c>
      <c r="K490" s="94">
        <f t="shared" si="64"/>
        <v>977</v>
      </c>
      <c r="L490" s="94">
        <f t="shared" si="65"/>
        <v>972</v>
      </c>
      <c r="M490" s="94">
        <f t="shared" si="66"/>
        <v>972</v>
      </c>
      <c r="N490" s="95"/>
      <c r="O490" s="94">
        <f t="shared" si="67"/>
        <v>9322</v>
      </c>
      <c r="P490" s="94">
        <f t="shared" si="68"/>
        <v>0</v>
      </c>
      <c r="Q490" s="94">
        <f t="shared" si="69"/>
        <v>893</v>
      </c>
      <c r="R490" s="94">
        <f t="shared" si="70"/>
        <v>11187</v>
      </c>
      <c r="S490" s="131">
        <f t="shared" si="71"/>
        <v>0</v>
      </c>
    </row>
    <row r="491" spans="1:19">
      <c r="A491" s="91">
        <v>470</v>
      </c>
      <c r="B491" s="91">
        <v>470165229</v>
      </c>
      <c r="C491" s="92" t="s">
        <v>216</v>
      </c>
      <c r="D491" s="91">
        <v>165</v>
      </c>
      <c r="E491" s="92" t="s">
        <v>17</v>
      </c>
      <c r="F491" s="91">
        <v>229</v>
      </c>
      <c r="G491" s="92" t="s">
        <v>97</v>
      </c>
      <c r="H491" s="93">
        <v>6</v>
      </c>
      <c r="I491" s="93"/>
      <c r="J491" s="94">
        <f t="shared" si="63"/>
        <v>1081</v>
      </c>
      <c r="K491" s="94">
        <f t="shared" si="64"/>
        <v>1081</v>
      </c>
      <c r="L491" s="94">
        <f t="shared" si="65"/>
        <v>1081</v>
      </c>
      <c r="M491" s="94">
        <f t="shared" si="66"/>
        <v>1969</v>
      </c>
      <c r="N491" s="95"/>
      <c r="O491" s="94">
        <f t="shared" si="67"/>
        <v>11420</v>
      </c>
      <c r="P491" s="94">
        <f t="shared" si="68"/>
        <v>0</v>
      </c>
      <c r="Q491" s="94">
        <f t="shared" si="69"/>
        <v>893</v>
      </c>
      <c r="R491" s="94">
        <f t="shared" si="70"/>
        <v>14282</v>
      </c>
      <c r="S491" s="131">
        <f t="shared" si="71"/>
        <v>888</v>
      </c>
    </row>
    <row r="492" spans="1:19">
      <c r="A492" s="91">
        <v>470</v>
      </c>
      <c r="B492" s="91">
        <v>470165246</v>
      </c>
      <c r="C492" s="92" t="s">
        <v>216</v>
      </c>
      <c r="D492" s="91">
        <v>165</v>
      </c>
      <c r="E492" s="92" t="s">
        <v>17</v>
      </c>
      <c r="F492" s="91">
        <v>246</v>
      </c>
      <c r="G492" s="92" t="s">
        <v>220</v>
      </c>
      <c r="H492" s="93">
        <v>2</v>
      </c>
      <c r="I492" s="93"/>
      <c r="J492" s="94">
        <f t="shared" si="63"/>
        <v>2748</v>
      </c>
      <c r="K492" s="94">
        <f t="shared" si="64"/>
        <v>2853</v>
      </c>
      <c r="L492" s="94">
        <f t="shared" si="65"/>
        <v>2849</v>
      </c>
      <c r="M492" s="94">
        <f t="shared" si="66"/>
        <v>2849</v>
      </c>
      <c r="N492" s="95"/>
      <c r="O492" s="94">
        <f t="shared" si="67"/>
        <v>10087</v>
      </c>
      <c r="P492" s="94">
        <f t="shared" si="68"/>
        <v>0</v>
      </c>
      <c r="Q492" s="94">
        <f t="shared" si="69"/>
        <v>893</v>
      </c>
      <c r="R492" s="94">
        <f t="shared" si="70"/>
        <v>13829</v>
      </c>
      <c r="S492" s="131">
        <f t="shared" si="71"/>
        <v>0</v>
      </c>
    </row>
    <row r="493" spans="1:19">
      <c r="A493" s="91">
        <v>470</v>
      </c>
      <c r="B493" s="91">
        <v>470165248</v>
      </c>
      <c r="C493" s="92" t="s">
        <v>216</v>
      </c>
      <c r="D493" s="91">
        <v>165</v>
      </c>
      <c r="E493" s="92" t="s">
        <v>17</v>
      </c>
      <c r="F493" s="91">
        <v>248</v>
      </c>
      <c r="G493" s="92" t="s">
        <v>18</v>
      </c>
      <c r="H493" s="93">
        <v>18.84</v>
      </c>
      <c r="I493" s="93"/>
      <c r="J493" s="94">
        <f t="shared" si="63"/>
        <v>1096</v>
      </c>
      <c r="K493" s="94">
        <f t="shared" si="64"/>
        <v>355</v>
      </c>
      <c r="L493" s="94">
        <f t="shared" si="65"/>
        <v>991</v>
      </c>
      <c r="M493" s="94">
        <f t="shared" si="66"/>
        <v>999</v>
      </c>
      <c r="N493" s="95"/>
      <c r="O493" s="94">
        <f t="shared" si="67"/>
        <v>10105</v>
      </c>
      <c r="P493" s="94">
        <f t="shared" si="68"/>
        <v>0</v>
      </c>
      <c r="Q493" s="94">
        <f t="shared" si="69"/>
        <v>893</v>
      </c>
      <c r="R493" s="94">
        <f t="shared" si="70"/>
        <v>11997</v>
      </c>
      <c r="S493" s="131">
        <f t="shared" si="71"/>
        <v>8</v>
      </c>
    </row>
    <row r="494" spans="1:19">
      <c r="A494" s="91">
        <v>470</v>
      </c>
      <c r="B494" s="91">
        <v>470165262</v>
      </c>
      <c r="C494" s="92" t="s">
        <v>216</v>
      </c>
      <c r="D494" s="91">
        <v>165</v>
      </c>
      <c r="E494" s="92" t="s">
        <v>17</v>
      </c>
      <c r="F494" s="91">
        <v>262</v>
      </c>
      <c r="G494" s="92" t="s">
        <v>19</v>
      </c>
      <c r="H494" s="93">
        <v>48.27000000000001</v>
      </c>
      <c r="I494" s="93"/>
      <c r="J494" s="94">
        <f t="shared" si="63"/>
        <v>3733</v>
      </c>
      <c r="K494" s="94">
        <f t="shared" si="64"/>
        <v>4650</v>
      </c>
      <c r="L494" s="94">
        <f t="shared" si="65"/>
        <v>4620</v>
      </c>
      <c r="M494" s="94">
        <f t="shared" si="66"/>
        <v>4620</v>
      </c>
      <c r="N494" s="95"/>
      <c r="O494" s="94">
        <f t="shared" si="67"/>
        <v>10021</v>
      </c>
      <c r="P494" s="94">
        <f t="shared" si="68"/>
        <v>0</v>
      </c>
      <c r="Q494" s="94">
        <f t="shared" si="69"/>
        <v>893</v>
      </c>
      <c r="R494" s="94">
        <f t="shared" si="70"/>
        <v>15534</v>
      </c>
      <c r="S494" s="131">
        <f t="shared" si="71"/>
        <v>0</v>
      </c>
    </row>
    <row r="495" spans="1:19">
      <c r="A495" s="91">
        <v>470</v>
      </c>
      <c r="B495" s="91">
        <v>470165284</v>
      </c>
      <c r="C495" s="92" t="s">
        <v>216</v>
      </c>
      <c r="D495" s="91">
        <v>165</v>
      </c>
      <c r="E495" s="92" t="s">
        <v>17</v>
      </c>
      <c r="F495" s="91">
        <v>284</v>
      </c>
      <c r="G495" s="92" t="s">
        <v>140</v>
      </c>
      <c r="H495" s="93">
        <v>64.599999999999994</v>
      </c>
      <c r="I495" s="93"/>
      <c r="J495" s="94">
        <f t="shared" si="63"/>
        <v>2914</v>
      </c>
      <c r="K495" s="94">
        <f t="shared" si="64"/>
        <v>3105</v>
      </c>
      <c r="L495" s="94">
        <f t="shared" si="65"/>
        <v>3070</v>
      </c>
      <c r="M495" s="94">
        <f t="shared" si="66"/>
        <v>3071</v>
      </c>
      <c r="N495" s="95"/>
      <c r="O495" s="94">
        <f t="shared" si="67"/>
        <v>9020</v>
      </c>
      <c r="P495" s="94">
        <f t="shared" si="68"/>
        <v>0</v>
      </c>
      <c r="Q495" s="94">
        <f t="shared" si="69"/>
        <v>893</v>
      </c>
      <c r="R495" s="94">
        <f t="shared" si="70"/>
        <v>12984</v>
      </c>
      <c r="S495" s="131">
        <f t="shared" si="71"/>
        <v>1</v>
      </c>
    </row>
    <row r="496" spans="1:19">
      <c r="A496" s="91">
        <v>470</v>
      </c>
      <c r="B496" s="91">
        <v>470165305</v>
      </c>
      <c r="C496" s="92" t="s">
        <v>216</v>
      </c>
      <c r="D496" s="91">
        <v>165</v>
      </c>
      <c r="E496" s="92" t="s">
        <v>17</v>
      </c>
      <c r="F496" s="91">
        <v>305</v>
      </c>
      <c r="G496" s="92" t="s">
        <v>221</v>
      </c>
      <c r="H496" s="93">
        <v>47.540000000000006</v>
      </c>
      <c r="I496" s="93"/>
      <c r="J496" s="94">
        <f t="shared" si="63"/>
        <v>3051</v>
      </c>
      <c r="K496" s="94">
        <f t="shared" si="64"/>
        <v>3051</v>
      </c>
      <c r="L496" s="94">
        <f t="shared" si="65"/>
        <v>3066</v>
      </c>
      <c r="M496" s="94">
        <f t="shared" si="66"/>
        <v>3066</v>
      </c>
      <c r="N496" s="95"/>
      <c r="O496" s="94">
        <f t="shared" si="67"/>
        <v>9401</v>
      </c>
      <c r="P496" s="94">
        <f t="shared" si="68"/>
        <v>0</v>
      </c>
      <c r="Q496" s="94">
        <f t="shared" si="69"/>
        <v>893</v>
      </c>
      <c r="R496" s="94">
        <f t="shared" si="70"/>
        <v>13360</v>
      </c>
      <c r="S496" s="131">
        <f t="shared" si="71"/>
        <v>0</v>
      </c>
    </row>
    <row r="497" spans="1:19">
      <c r="A497" s="91">
        <v>470</v>
      </c>
      <c r="B497" s="91">
        <v>470165314</v>
      </c>
      <c r="C497" s="92" t="s">
        <v>216</v>
      </c>
      <c r="D497" s="91">
        <v>165</v>
      </c>
      <c r="E497" s="92" t="s">
        <v>17</v>
      </c>
      <c r="F497" s="91">
        <v>314</v>
      </c>
      <c r="G497" s="92" t="s">
        <v>29</v>
      </c>
      <c r="H497" s="93">
        <v>1</v>
      </c>
      <c r="I497" s="93"/>
      <c r="J497" s="94">
        <f t="shared" si="63"/>
        <v>11427</v>
      </c>
      <c r="K497" s="94">
        <f t="shared" si="64"/>
        <v>11174</v>
      </c>
      <c r="L497" s="94">
        <f t="shared" si="65"/>
        <v>11177</v>
      </c>
      <c r="M497" s="94">
        <f t="shared" si="66"/>
        <v>11177</v>
      </c>
      <c r="N497" s="95"/>
      <c r="O497" s="94">
        <f t="shared" si="67"/>
        <v>14407</v>
      </c>
      <c r="P497" s="94">
        <f t="shared" si="68"/>
        <v>0</v>
      </c>
      <c r="Q497" s="94">
        <f t="shared" si="69"/>
        <v>893</v>
      </c>
      <c r="R497" s="94">
        <f t="shared" si="70"/>
        <v>26477</v>
      </c>
      <c r="S497" s="131">
        <f t="shared" si="71"/>
        <v>0</v>
      </c>
    </row>
    <row r="498" spans="1:19">
      <c r="A498" s="91">
        <v>470</v>
      </c>
      <c r="B498" s="91">
        <v>470165342</v>
      </c>
      <c r="C498" s="92" t="s">
        <v>216</v>
      </c>
      <c r="D498" s="91">
        <v>165</v>
      </c>
      <c r="E498" s="92" t="s">
        <v>17</v>
      </c>
      <c r="F498" s="91">
        <v>342</v>
      </c>
      <c r="G498" s="92" t="s">
        <v>222</v>
      </c>
      <c r="H498" s="93">
        <v>2.33</v>
      </c>
      <c r="I498" s="93"/>
      <c r="J498" s="94">
        <f t="shared" si="63"/>
        <v>5117</v>
      </c>
      <c r="K498" s="94">
        <f t="shared" si="64"/>
        <v>5213</v>
      </c>
      <c r="L498" s="94">
        <f t="shared" si="65"/>
        <v>5213</v>
      </c>
      <c r="M498" s="94">
        <f t="shared" si="66"/>
        <v>5213</v>
      </c>
      <c r="N498" s="95"/>
      <c r="O498" s="94">
        <f t="shared" si="67"/>
        <v>9395</v>
      </c>
      <c r="P498" s="94">
        <f t="shared" si="68"/>
        <v>0</v>
      </c>
      <c r="Q498" s="94">
        <f t="shared" si="69"/>
        <v>893</v>
      </c>
      <c r="R498" s="94">
        <f t="shared" si="70"/>
        <v>15501</v>
      </c>
      <c r="S498" s="131">
        <f t="shared" si="71"/>
        <v>0</v>
      </c>
    </row>
    <row r="499" spans="1:19">
      <c r="A499" s="91">
        <v>470</v>
      </c>
      <c r="B499" s="91">
        <v>470165344</v>
      </c>
      <c r="C499" s="92" t="s">
        <v>216</v>
      </c>
      <c r="D499" s="91">
        <v>165</v>
      </c>
      <c r="E499" s="92" t="s">
        <v>17</v>
      </c>
      <c r="F499" s="91">
        <v>344</v>
      </c>
      <c r="G499" s="92" t="s">
        <v>81</v>
      </c>
      <c r="H499" s="93">
        <v>1.5</v>
      </c>
      <c r="I499" s="93"/>
      <c r="J499" s="94" t="str">
        <f t="shared" si="63"/>
        <v/>
      </c>
      <c r="K499" s="94">
        <f t="shared" si="64"/>
        <v>2910</v>
      </c>
      <c r="L499" s="94">
        <f t="shared" si="65"/>
        <v>2914</v>
      </c>
      <c r="M499" s="94">
        <f t="shared" si="66"/>
        <v>2914</v>
      </c>
      <c r="N499" s="95"/>
      <c r="O499" s="94">
        <f t="shared" si="67"/>
        <v>8703</v>
      </c>
      <c r="P499" s="94">
        <f t="shared" si="68"/>
        <v>0</v>
      </c>
      <c r="Q499" s="94">
        <f t="shared" si="69"/>
        <v>893</v>
      </c>
      <c r="R499" s="94">
        <f t="shared" si="70"/>
        <v>12510</v>
      </c>
      <c r="S499" s="131">
        <f t="shared" si="71"/>
        <v>0</v>
      </c>
    </row>
    <row r="500" spans="1:19">
      <c r="A500" s="91">
        <v>470</v>
      </c>
      <c r="B500" s="91">
        <v>470165347</v>
      </c>
      <c r="C500" s="92" t="s">
        <v>216</v>
      </c>
      <c r="D500" s="91">
        <v>165</v>
      </c>
      <c r="E500" s="92" t="s">
        <v>17</v>
      </c>
      <c r="F500" s="91">
        <v>347</v>
      </c>
      <c r="G500" s="92" t="s">
        <v>82</v>
      </c>
      <c r="H500" s="93">
        <v>2</v>
      </c>
      <c r="I500" s="93"/>
      <c r="J500" s="94">
        <f t="shared" si="63"/>
        <v>4563</v>
      </c>
      <c r="K500" s="94">
        <f t="shared" si="64"/>
        <v>4846</v>
      </c>
      <c r="L500" s="94">
        <f t="shared" si="65"/>
        <v>4839</v>
      </c>
      <c r="M500" s="94">
        <f t="shared" si="66"/>
        <v>4839</v>
      </c>
      <c r="N500" s="95"/>
      <c r="O500" s="94">
        <f t="shared" si="67"/>
        <v>11171</v>
      </c>
      <c r="P500" s="94">
        <f t="shared" si="68"/>
        <v>0</v>
      </c>
      <c r="Q500" s="94">
        <f t="shared" si="69"/>
        <v>893</v>
      </c>
      <c r="R500" s="94">
        <f t="shared" si="70"/>
        <v>16903</v>
      </c>
      <c r="S500" s="131">
        <f t="shared" si="71"/>
        <v>0</v>
      </c>
    </row>
    <row r="501" spans="1:19">
      <c r="A501" s="91">
        <v>474</v>
      </c>
      <c r="B501" s="91">
        <v>474097017</v>
      </c>
      <c r="C501" s="92" t="s">
        <v>223</v>
      </c>
      <c r="D501" s="91">
        <v>97</v>
      </c>
      <c r="E501" s="92" t="s">
        <v>224</v>
      </c>
      <c r="F501" s="91">
        <v>17</v>
      </c>
      <c r="G501" s="92" t="s">
        <v>155</v>
      </c>
      <c r="H501" s="93">
        <v>0.4</v>
      </c>
      <c r="I501" s="93"/>
      <c r="J501" s="94">
        <f t="shared" si="63"/>
        <v>3806</v>
      </c>
      <c r="K501" s="94">
        <f t="shared" si="64"/>
        <v>4035</v>
      </c>
      <c r="L501" s="94">
        <f t="shared" si="65"/>
        <v>4024</v>
      </c>
      <c r="M501" s="94">
        <f t="shared" si="66"/>
        <v>4024</v>
      </c>
      <c r="N501" s="95"/>
      <c r="O501" s="94">
        <f t="shared" si="67"/>
        <v>13975</v>
      </c>
      <c r="P501" s="94">
        <f t="shared" si="68"/>
        <v>0</v>
      </c>
      <c r="Q501" s="94">
        <f t="shared" si="69"/>
        <v>893</v>
      </c>
      <c r="R501" s="94">
        <f t="shared" si="70"/>
        <v>18892</v>
      </c>
      <c r="S501" s="131">
        <f t="shared" si="71"/>
        <v>0</v>
      </c>
    </row>
    <row r="502" spans="1:19">
      <c r="A502" s="91">
        <v>474</v>
      </c>
      <c r="B502" s="91">
        <v>474097057</v>
      </c>
      <c r="C502" s="92" t="s">
        <v>223</v>
      </c>
      <c r="D502" s="91">
        <v>97</v>
      </c>
      <c r="E502" s="92" t="s">
        <v>224</v>
      </c>
      <c r="F502" s="91">
        <v>57</v>
      </c>
      <c r="G502" s="92" t="s">
        <v>13</v>
      </c>
      <c r="H502" s="93">
        <v>1</v>
      </c>
      <c r="I502" s="93"/>
      <c r="J502" s="94">
        <f t="shared" si="63"/>
        <v>647</v>
      </c>
      <c r="K502" s="94">
        <f t="shared" si="64"/>
        <v>649</v>
      </c>
      <c r="L502" s="94">
        <f t="shared" si="65"/>
        <v>623</v>
      </c>
      <c r="M502" s="94">
        <f t="shared" si="66"/>
        <v>625</v>
      </c>
      <c r="N502" s="95"/>
      <c r="O502" s="94">
        <f t="shared" si="67"/>
        <v>12275</v>
      </c>
      <c r="P502" s="94">
        <f t="shared" si="68"/>
        <v>0</v>
      </c>
      <c r="Q502" s="94">
        <f t="shared" si="69"/>
        <v>893</v>
      </c>
      <c r="R502" s="94">
        <f t="shared" si="70"/>
        <v>13793</v>
      </c>
      <c r="S502" s="131">
        <f t="shared" si="71"/>
        <v>2</v>
      </c>
    </row>
    <row r="503" spans="1:19">
      <c r="A503" s="91">
        <v>474</v>
      </c>
      <c r="B503" s="91">
        <v>474097064</v>
      </c>
      <c r="C503" s="92" t="s">
        <v>223</v>
      </c>
      <c r="D503" s="91">
        <v>97</v>
      </c>
      <c r="E503" s="92" t="s">
        <v>224</v>
      </c>
      <c r="F503" s="91">
        <v>64</v>
      </c>
      <c r="G503" s="92" t="s">
        <v>102</v>
      </c>
      <c r="H503" s="93">
        <v>2</v>
      </c>
      <c r="I503" s="93"/>
      <c r="J503" s="94">
        <f t="shared" si="63"/>
        <v>1047</v>
      </c>
      <c r="K503" s="94">
        <f t="shared" si="64"/>
        <v>1324</v>
      </c>
      <c r="L503" s="94">
        <f t="shared" si="65"/>
        <v>1291</v>
      </c>
      <c r="M503" s="94">
        <f t="shared" si="66"/>
        <v>1292</v>
      </c>
      <c r="N503" s="95"/>
      <c r="O503" s="94">
        <f t="shared" si="67"/>
        <v>8094</v>
      </c>
      <c r="P503" s="94">
        <f t="shared" si="68"/>
        <v>0</v>
      </c>
      <c r="Q503" s="94">
        <f t="shared" si="69"/>
        <v>893</v>
      </c>
      <c r="R503" s="94">
        <f t="shared" si="70"/>
        <v>10279</v>
      </c>
      <c r="S503" s="131">
        <f t="shared" si="71"/>
        <v>1</v>
      </c>
    </row>
    <row r="504" spans="1:19">
      <c r="A504" s="91">
        <v>474</v>
      </c>
      <c r="B504" s="91">
        <v>474097097</v>
      </c>
      <c r="C504" s="92" t="s">
        <v>223</v>
      </c>
      <c r="D504" s="91">
        <v>97</v>
      </c>
      <c r="E504" s="92" t="s">
        <v>224</v>
      </c>
      <c r="F504" s="91">
        <v>97</v>
      </c>
      <c r="G504" s="92" t="s">
        <v>224</v>
      </c>
      <c r="H504" s="93">
        <v>192.00999999999993</v>
      </c>
      <c r="I504" s="93"/>
      <c r="J504" s="94">
        <f t="shared" si="63"/>
        <v>78</v>
      </c>
      <c r="K504" s="94">
        <f t="shared" si="64"/>
        <v>78</v>
      </c>
      <c r="L504" s="94">
        <f t="shared" si="65"/>
        <v>5</v>
      </c>
      <c r="M504" s="94">
        <f t="shared" si="66"/>
        <v>5</v>
      </c>
      <c r="N504" s="95"/>
      <c r="O504" s="94">
        <f t="shared" si="67"/>
        <v>11151</v>
      </c>
      <c r="P504" s="94">
        <f t="shared" si="68"/>
        <v>0</v>
      </c>
      <c r="Q504" s="94">
        <f t="shared" si="69"/>
        <v>893</v>
      </c>
      <c r="R504" s="94">
        <f t="shared" si="70"/>
        <v>12049</v>
      </c>
      <c r="S504" s="131">
        <f t="shared" si="71"/>
        <v>0</v>
      </c>
    </row>
    <row r="505" spans="1:19">
      <c r="A505" s="91">
        <v>474</v>
      </c>
      <c r="B505" s="91">
        <v>474097103</v>
      </c>
      <c r="C505" s="92" t="s">
        <v>223</v>
      </c>
      <c r="D505" s="91">
        <v>97</v>
      </c>
      <c r="E505" s="92" t="s">
        <v>224</v>
      </c>
      <c r="F505" s="91">
        <v>103</v>
      </c>
      <c r="G505" s="92" t="s">
        <v>225</v>
      </c>
      <c r="H505" s="93">
        <v>21.03</v>
      </c>
      <c r="I505" s="93"/>
      <c r="J505" s="94">
        <f t="shared" si="63"/>
        <v>182</v>
      </c>
      <c r="K505" s="94">
        <f t="shared" si="64"/>
        <v>204</v>
      </c>
      <c r="L505" s="94">
        <f t="shared" si="65"/>
        <v>275</v>
      </c>
      <c r="M505" s="94">
        <f t="shared" si="66"/>
        <v>275</v>
      </c>
      <c r="N505" s="95"/>
      <c r="O505" s="94">
        <f t="shared" si="67"/>
        <v>10699</v>
      </c>
      <c r="P505" s="94">
        <f t="shared" si="68"/>
        <v>0</v>
      </c>
      <c r="Q505" s="94">
        <f t="shared" si="69"/>
        <v>893</v>
      </c>
      <c r="R505" s="94">
        <f t="shared" si="70"/>
        <v>11867</v>
      </c>
      <c r="S505" s="131">
        <f t="shared" si="71"/>
        <v>0</v>
      </c>
    </row>
    <row r="506" spans="1:19">
      <c r="A506" s="91">
        <v>474</v>
      </c>
      <c r="B506" s="91">
        <v>474097153</v>
      </c>
      <c r="C506" s="92" t="s">
        <v>223</v>
      </c>
      <c r="D506" s="91">
        <v>97</v>
      </c>
      <c r="E506" s="92" t="s">
        <v>224</v>
      </c>
      <c r="F506" s="91">
        <v>153</v>
      </c>
      <c r="G506" s="92" t="s">
        <v>107</v>
      </c>
      <c r="H506" s="93">
        <v>33.75</v>
      </c>
      <c r="I506" s="93"/>
      <c r="J506" s="94">
        <f t="shared" si="63"/>
        <v>277</v>
      </c>
      <c r="K506" s="94">
        <f t="shared" si="64"/>
        <v>277</v>
      </c>
      <c r="L506" s="94">
        <f t="shared" si="65"/>
        <v>560</v>
      </c>
      <c r="M506" s="94">
        <f t="shared" si="66"/>
        <v>561</v>
      </c>
      <c r="N506" s="95"/>
      <c r="O506" s="94">
        <f t="shared" si="67"/>
        <v>10609</v>
      </c>
      <c r="P506" s="94">
        <f t="shared" si="68"/>
        <v>0</v>
      </c>
      <c r="Q506" s="94">
        <f t="shared" si="69"/>
        <v>893</v>
      </c>
      <c r="R506" s="94">
        <f t="shared" si="70"/>
        <v>12063</v>
      </c>
      <c r="S506" s="131">
        <f t="shared" si="71"/>
        <v>1</v>
      </c>
    </row>
    <row r="507" spans="1:19">
      <c r="A507" s="91">
        <v>474</v>
      </c>
      <c r="B507" s="91">
        <v>474097162</v>
      </c>
      <c r="C507" s="92" t="s">
        <v>223</v>
      </c>
      <c r="D507" s="91">
        <v>97</v>
      </c>
      <c r="E507" s="92" t="s">
        <v>224</v>
      </c>
      <c r="F507" s="91">
        <v>162</v>
      </c>
      <c r="G507" s="92" t="s">
        <v>226</v>
      </c>
      <c r="H507" s="93">
        <v>14.55</v>
      </c>
      <c r="I507" s="93"/>
      <c r="J507" s="94">
        <f t="shared" si="63"/>
        <v>2651</v>
      </c>
      <c r="K507" s="94">
        <f t="shared" si="64"/>
        <v>2762</v>
      </c>
      <c r="L507" s="94">
        <f t="shared" si="65"/>
        <v>2640</v>
      </c>
      <c r="M507" s="94">
        <f t="shared" si="66"/>
        <v>2639</v>
      </c>
      <c r="N507" s="95"/>
      <c r="O507" s="94">
        <f t="shared" si="67"/>
        <v>9978</v>
      </c>
      <c r="P507" s="94">
        <f t="shared" si="68"/>
        <v>0</v>
      </c>
      <c r="Q507" s="94">
        <f t="shared" si="69"/>
        <v>893</v>
      </c>
      <c r="R507" s="94">
        <f t="shared" si="70"/>
        <v>13510</v>
      </c>
      <c r="S507" s="131">
        <f t="shared" si="71"/>
        <v>-1</v>
      </c>
    </row>
    <row r="508" spans="1:19">
      <c r="A508" s="91">
        <v>474</v>
      </c>
      <c r="B508" s="91">
        <v>474097343</v>
      </c>
      <c r="C508" s="92" t="s">
        <v>223</v>
      </c>
      <c r="D508" s="91">
        <v>97</v>
      </c>
      <c r="E508" s="92" t="s">
        <v>224</v>
      </c>
      <c r="F508" s="91">
        <v>343</v>
      </c>
      <c r="G508" s="92" t="s">
        <v>227</v>
      </c>
      <c r="H508" s="93">
        <v>27.02</v>
      </c>
      <c r="I508" s="93"/>
      <c r="J508" s="94">
        <f t="shared" si="63"/>
        <v>1087</v>
      </c>
      <c r="K508" s="94">
        <f t="shared" si="64"/>
        <v>1087</v>
      </c>
      <c r="L508" s="94">
        <f t="shared" si="65"/>
        <v>1087</v>
      </c>
      <c r="M508" s="94">
        <f t="shared" si="66"/>
        <v>1087</v>
      </c>
      <c r="N508" s="95"/>
      <c r="O508" s="94">
        <f t="shared" si="67"/>
        <v>10347</v>
      </c>
      <c r="P508" s="94">
        <f t="shared" si="68"/>
        <v>0</v>
      </c>
      <c r="Q508" s="94">
        <f t="shared" si="69"/>
        <v>893</v>
      </c>
      <c r="R508" s="94">
        <f t="shared" si="70"/>
        <v>12327</v>
      </c>
      <c r="S508" s="131">
        <f t="shared" si="71"/>
        <v>0</v>
      </c>
    </row>
    <row r="509" spans="1:19">
      <c r="A509" s="91">
        <v>474</v>
      </c>
      <c r="B509" s="91">
        <v>474097348</v>
      </c>
      <c r="C509" s="92" t="s">
        <v>223</v>
      </c>
      <c r="D509" s="91">
        <v>97</v>
      </c>
      <c r="E509" s="92" t="s">
        <v>224</v>
      </c>
      <c r="F509" s="91">
        <v>348</v>
      </c>
      <c r="G509" s="92" t="s">
        <v>100</v>
      </c>
      <c r="H509" s="93">
        <v>0.5</v>
      </c>
      <c r="I509" s="93"/>
      <c r="J509" s="94" t="str">
        <f t="shared" si="63"/>
        <v/>
      </c>
      <c r="K509" s="94" t="str">
        <f t="shared" si="64"/>
        <v/>
      </c>
      <c r="L509" s="94" t="str">
        <f t="shared" si="65"/>
        <v/>
      </c>
      <c r="M509" s="94">
        <f t="shared" si="66"/>
        <v>103</v>
      </c>
      <c r="N509" s="95"/>
      <c r="O509" s="94">
        <f t="shared" si="67"/>
        <v>12356</v>
      </c>
      <c r="P509" s="94">
        <f t="shared" si="68"/>
        <v>0</v>
      </c>
      <c r="Q509" s="94">
        <f t="shared" si="69"/>
        <v>893</v>
      </c>
      <c r="R509" s="94">
        <f t="shared" si="70"/>
        <v>13352</v>
      </c>
      <c r="S509" s="131" t="str">
        <f t="shared" si="71"/>
        <v/>
      </c>
    </row>
    <row r="510" spans="1:19">
      <c r="A510" s="91">
        <v>474</v>
      </c>
      <c r="B510" s="91">
        <v>474097600</v>
      </c>
      <c r="C510" s="92" t="s">
        <v>223</v>
      </c>
      <c r="D510" s="91">
        <v>97</v>
      </c>
      <c r="E510" s="92" t="s">
        <v>224</v>
      </c>
      <c r="F510" s="91">
        <v>600</v>
      </c>
      <c r="G510" s="92" t="s">
        <v>136</v>
      </c>
      <c r="H510" s="93">
        <v>1</v>
      </c>
      <c r="I510" s="93"/>
      <c r="J510" s="94">
        <f t="shared" si="63"/>
        <v>3813</v>
      </c>
      <c r="K510" s="94">
        <f t="shared" si="64"/>
        <v>4022</v>
      </c>
      <c r="L510" s="94">
        <f t="shared" si="65"/>
        <v>4014</v>
      </c>
      <c r="M510" s="94">
        <f t="shared" si="66"/>
        <v>4014</v>
      </c>
      <c r="N510" s="95"/>
      <c r="O510" s="94">
        <f t="shared" si="67"/>
        <v>9815</v>
      </c>
      <c r="P510" s="94">
        <f t="shared" si="68"/>
        <v>0</v>
      </c>
      <c r="Q510" s="94">
        <f t="shared" si="69"/>
        <v>893</v>
      </c>
      <c r="R510" s="94">
        <f t="shared" si="70"/>
        <v>14722</v>
      </c>
      <c r="S510" s="131">
        <f t="shared" si="71"/>
        <v>0</v>
      </c>
    </row>
    <row r="511" spans="1:19">
      <c r="A511" s="91">
        <v>474</v>
      </c>
      <c r="B511" s="91">
        <v>474097610</v>
      </c>
      <c r="C511" s="92" t="s">
        <v>223</v>
      </c>
      <c r="D511" s="91">
        <v>97</v>
      </c>
      <c r="E511" s="92" t="s">
        <v>224</v>
      </c>
      <c r="F511" s="91">
        <v>610</v>
      </c>
      <c r="G511" s="92" t="s">
        <v>228</v>
      </c>
      <c r="H511" s="93">
        <v>5</v>
      </c>
      <c r="I511" s="93"/>
      <c r="J511" s="94">
        <f t="shared" si="63"/>
        <v>1389</v>
      </c>
      <c r="K511" s="94">
        <f t="shared" si="64"/>
        <v>1895</v>
      </c>
      <c r="L511" s="94">
        <f t="shared" si="65"/>
        <v>1864</v>
      </c>
      <c r="M511" s="94">
        <f t="shared" si="66"/>
        <v>1864</v>
      </c>
      <c r="N511" s="95"/>
      <c r="O511" s="94">
        <f t="shared" si="67"/>
        <v>9622</v>
      </c>
      <c r="P511" s="94">
        <f t="shared" si="68"/>
        <v>0</v>
      </c>
      <c r="Q511" s="94">
        <f t="shared" si="69"/>
        <v>893</v>
      </c>
      <c r="R511" s="94">
        <f t="shared" si="70"/>
        <v>12379</v>
      </c>
      <c r="S511" s="131">
        <f t="shared" si="71"/>
        <v>0</v>
      </c>
    </row>
    <row r="512" spans="1:19">
      <c r="A512" s="91">
        <v>474</v>
      </c>
      <c r="B512" s="91">
        <v>474097616</v>
      </c>
      <c r="C512" s="92" t="s">
        <v>223</v>
      </c>
      <c r="D512" s="91">
        <v>97</v>
      </c>
      <c r="E512" s="92" t="s">
        <v>224</v>
      </c>
      <c r="F512" s="91">
        <v>616</v>
      </c>
      <c r="G512" s="92" t="s">
        <v>83</v>
      </c>
      <c r="H512" s="93">
        <v>1.44</v>
      </c>
      <c r="I512" s="93"/>
      <c r="J512" s="94">
        <f t="shared" si="63"/>
        <v>3105</v>
      </c>
      <c r="K512" s="94">
        <f t="shared" si="64"/>
        <v>3253</v>
      </c>
      <c r="L512" s="94">
        <f t="shared" si="65"/>
        <v>3302</v>
      </c>
      <c r="M512" s="94">
        <f t="shared" si="66"/>
        <v>3304</v>
      </c>
      <c r="N512" s="95"/>
      <c r="O512" s="94">
        <f t="shared" si="67"/>
        <v>9794</v>
      </c>
      <c r="P512" s="94">
        <f t="shared" si="68"/>
        <v>0</v>
      </c>
      <c r="Q512" s="94">
        <f t="shared" si="69"/>
        <v>893</v>
      </c>
      <c r="R512" s="94">
        <f t="shared" si="70"/>
        <v>13991</v>
      </c>
      <c r="S512" s="131">
        <f t="shared" si="71"/>
        <v>2</v>
      </c>
    </row>
    <row r="513" spans="1:19">
      <c r="A513" s="91">
        <v>474</v>
      </c>
      <c r="B513" s="91">
        <v>474097720</v>
      </c>
      <c r="C513" s="92" t="s">
        <v>223</v>
      </c>
      <c r="D513" s="91">
        <v>97</v>
      </c>
      <c r="E513" s="92" t="s">
        <v>224</v>
      </c>
      <c r="F513" s="91">
        <v>720</v>
      </c>
      <c r="G513" s="92" t="s">
        <v>230</v>
      </c>
      <c r="H513" s="93">
        <v>7.93</v>
      </c>
      <c r="I513" s="93"/>
      <c r="J513" s="94">
        <f t="shared" si="63"/>
        <v>2266</v>
      </c>
      <c r="K513" s="94">
        <f t="shared" si="64"/>
        <v>2391</v>
      </c>
      <c r="L513" s="94">
        <f t="shared" si="65"/>
        <v>2311</v>
      </c>
      <c r="M513" s="94">
        <f t="shared" si="66"/>
        <v>2310</v>
      </c>
      <c r="N513" s="95"/>
      <c r="O513" s="94">
        <f t="shared" si="67"/>
        <v>10709</v>
      </c>
      <c r="P513" s="94">
        <f t="shared" si="68"/>
        <v>0</v>
      </c>
      <c r="Q513" s="94">
        <f t="shared" si="69"/>
        <v>893</v>
      </c>
      <c r="R513" s="94">
        <f t="shared" si="70"/>
        <v>13912</v>
      </c>
      <c r="S513" s="131">
        <f t="shared" si="71"/>
        <v>-1</v>
      </c>
    </row>
    <row r="514" spans="1:19">
      <c r="A514" s="91">
        <v>474</v>
      </c>
      <c r="B514" s="91">
        <v>474097725</v>
      </c>
      <c r="C514" s="92" t="s">
        <v>223</v>
      </c>
      <c r="D514" s="91">
        <v>97</v>
      </c>
      <c r="E514" s="92" t="s">
        <v>224</v>
      </c>
      <c r="F514" s="91">
        <v>725</v>
      </c>
      <c r="G514" s="92" t="s">
        <v>117</v>
      </c>
      <c r="H514" s="93">
        <v>1</v>
      </c>
      <c r="I514" s="93"/>
      <c r="J514" s="94">
        <f t="shared" si="63"/>
        <v>2182</v>
      </c>
      <c r="K514" s="94">
        <f t="shared" si="64"/>
        <v>2814</v>
      </c>
      <c r="L514" s="94">
        <f t="shared" si="65"/>
        <v>2810</v>
      </c>
      <c r="M514" s="94">
        <f t="shared" si="66"/>
        <v>2810</v>
      </c>
      <c r="N514" s="95"/>
      <c r="O514" s="94">
        <f t="shared" si="67"/>
        <v>9794</v>
      </c>
      <c r="P514" s="94">
        <f t="shared" si="68"/>
        <v>0</v>
      </c>
      <c r="Q514" s="94">
        <f t="shared" si="69"/>
        <v>893</v>
      </c>
      <c r="R514" s="94">
        <f t="shared" si="70"/>
        <v>13497</v>
      </c>
      <c r="S514" s="131">
        <f t="shared" si="71"/>
        <v>0</v>
      </c>
    </row>
    <row r="515" spans="1:19">
      <c r="A515" s="91">
        <v>474</v>
      </c>
      <c r="B515" s="91">
        <v>474097735</v>
      </c>
      <c r="C515" s="92" t="s">
        <v>223</v>
      </c>
      <c r="D515" s="91">
        <v>97</v>
      </c>
      <c r="E515" s="92" t="s">
        <v>224</v>
      </c>
      <c r="F515" s="91">
        <v>735</v>
      </c>
      <c r="G515" s="92" t="s">
        <v>119</v>
      </c>
      <c r="H515" s="93">
        <v>21.15</v>
      </c>
      <c r="I515" s="93"/>
      <c r="J515" s="94">
        <f t="shared" si="63"/>
        <v>3672</v>
      </c>
      <c r="K515" s="94">
        <f t="shared" si="64"/>
        <v>4173</v>
      </c>
      <c r="L515" s="94">
        <f t="shared" si="65"/>
        <v>4172</v>
      </c>
      <c r="M515" s="94">
        <f t="shared" si="66"/>
        <v>4172</v>
      </c>
      <c r="N515" s="95"/>
      <c r="O515" s="94">
        <f t="shared" si="67"/>
        <v>10426</v>
      </c>
      <c r="P515" s="94">
        <f t="shared" si="68"/>
        <v>0</v>
      </c>
      <c r="Q515" s="94">
        <f t="shared" si="69"/>
        <v>893</v>
      </c>
      <c r="R515" s="94">
        <f t="shared" si="70"/>
        <v>15491</v>
      </c>
      <c r="S515" s="131">
        <f t="shared" si="71"/>
        <v>0</v>
      </c>
    </row>
    <row r="516" spans="1:19">
      <c r="A516" s="91">
        <v>474</v>
      </c>
      <c r="B516" s="91">
        <v>474097753</v>
      </c>
      <c r="C516" s="92" t="s">
        <v>223</v>
      </c>
      <c r="D516" s="91">
        <v>97</v>
      </c>
      <c r="E516" s="92" t="s">
        <v>224</v>
      </c>
      <c r="F516" s="91">
        <v>753</v>
      </c>
      <c r="G516" s="92" t="s">
        <v>231</v>
      </c>
      <c r="H516" s="93">
        <v>16.61</v>
      </c>
      <c r="I516" s="93"/>
      <c r="J516" s="94">
        <f t="shared" si="63"/>
        <v>2833</v>
      </c>
      <c r="K516" s="94">
        <f t="shared" si="64"/>
        <v>3572</v>
      </c>
      <c r="L516" s="94">
        <f t="shared" si="65"/>
        <v>3536</v>
      </c>
      <c r="M516" s="94">
        <f t="shared" si="66"/>
        <v>3536</v>
      </c>
      <c r="N516" s="95"/>
      <c r="O516" s="94">
        <f t="shared" si="67"/>
        <v>9050</v>
      </c>
      <c r="P516" s="94">
        <f t="shared" si="68"/>
        <v>0</v>
      </c>
      <c r="Q516" s="94">
        <f t="shared" si="69"/>
        <v>893</v>
      </c>
      <c r="R516" s="94">
        <f t="shared" si="70"/>
        <v>13479</v>
      </c>
      <c r="S516" s="131">
        <f t="shared" si="71"/>
        <v>0</v>
      </c>
    </row>
    <row r="517" spans="1:19">
      <c r="A517" s="91">
        <v>474</v>
      </c>
      <c r="B517" s="91">
        <v>474097775</v>
      </c>
      <c r="C517" s="92" t="s">
        <v>223</v>
      </c>
      <c r="D517" s="91">
        <v>97</v>
      </c>
      <c r="E517" s="92" t="s">
        <v>224</v>
      </c>
      <c r="F517" s="91">
        <v>775</v>
      </c>
      <c r="G517" s="92" t="s">
        <v>120</v>
      </c>
      <c r="H517" s="93">
        <v>4.5</v>
      </c>
      <c r="I517" s="93"/>
      <c r="J517" s="94">
        <f t="shared" si="63"/>
        <v>1770</v>
      </c>
      <c r="K517" s="94">
        <f t="shared" si="64"/>
        <v>1843</v>
      </c>
      <c r="L517" s="94">
        <f t="shared" si="65"/>
        <v>1857</v>
      </c>
      <c r="M517" s="94">
        <f t="shared" si="66"/>
        <v>1858</v>
      </c>
      <c r="N517" s="95"/>
      <c r="O517" s="94">
        <f t="shared" si="67"/>
        <v>9794</v>
      </c>
      <c r="P517" s="94">
        <f t="shared" si="68"/>
        <v>0</v>
      </c>
      <c r="Q517" s="94">
        <f t="shared" si="69"/>
        <v>893</v>
      </c>
      <c r="R517" s="94">
        <f t="shared" si="70"/>
        <v>12545</v>
      </c>
      <c r="S517" s="131">
        <f t="shared" si="71"/>
        <v>1</v>
      </c>
    </row>
    <row r="518" spans="1:19">
      <c r="A518" s="91">
        <v>478</v>
      </c>
      <c r="B518" s="91">
        <v>478352064</v>
      </c>
      <c r="C518" s="92" t="s">
        <v>232</v>
      </c>
      <c r="D518" s="91">
        <v>352</v>
      </c>
      <c r="E518" s="92" t="s">
        <v>233</v>
      </c>
      <c r="F518" s="91">
        <v>64</v>
      </c>
      <c r="G518" s="92" t="s">
        <v>102</v>
      </c>
      <c r="H518" s="93">
        <v>3</v>
      </c>
      <c r="I518" s="93"/>
      <c r="J518" s="94">
        <f t="shared" si="63"/>
        <v>1270</v>
      </c>
      <c r="K518" s="94">
        <f t="shared" si="64"/>
        <v>1605</v>
      </c>
      <c r="L518" s="94">
        <f t="shared" si="65"/>
        <v>1565</v>
      </c>
      <c r="M518" s="94">
        <f t="shared" si="66"/>
        <v>1566</v>
      </c>
      <c r="N518" s="95"/>
      <c r="O518" s="94">
        <f t="shared" si="67"/>
        <v>9813</v>
      </c>
      <c r="P518" s="94">
        <f t="shared" si="68"/>
        <v>0</v>
      </c>
      <c r="Q518" s="94">
        <f t="shared" si="69"/>
        <v>893</v>
      </c>
      <c r="R518" s="94">
        <f t="shared" si="70"/>
        <v>12272</v>
      </c>
      <c r="S518" s="131">
        <f t="shared" si="71"/>
        <v>1</v>
      </c>
    </row>
    <row r="519" spans="1:19">
      <c r="A519" s="91">
        <v>478</v>
      </c>
      <c r="B519" s="91">
        <v>478352097</v>
      </c>
      <c r="C519" s="92" t="s">
        <v>232</v>
      </c>
      <c r="D519" s="91">
        <v>352</v>
      </c>
      <c r="E519" s="92" t="s">
        <v>233</v>
      </c>
      <c r="F519" s="91">
        <v>97</v>
      </c>
      <c r="G519" s="92" t="s">
        <v>224</v>
      </c>
      <c r="H519" s="93">
        <v>2</v>
      </c>
      <c r="I519" s="93"/>
      <c r="J519" s="94">
        <f t="shared" si="63"/>
        <v>98</v>
      </c>
      <c r="K519" s="94">
        <f t="shared" si="64"/>
        <v>98</v>
      </c>
      <c r="L519" s="94">
        <f t="shared" si="65"/>
        <v>6</v>
      </c>
      <c r="M519" s="94">
        <f t="shared" si="66"/>
        <v>6</v>
      </c>
      <c r="N519" s="95"/>
      <c r="O519" s="94">
        <f t="shared" si="67"/>
        <v>14003</v>
      </c>
      <c r="P519" s="94">
        <f t="shared" si="68"/>
        <v>0</v>
      </c>
      <c r="Q519" s="94">
        <f t="shared" si="69"/>
        <v>893</v>
      </c>
      <c r="R519" s="94">
        <f t="shared" si="70"/>
        <v>14902</v>
      </c>
      <c r="S519" s="131">
        <f t="shared" si="71"/>
        <v>0</v>
      </c>
    </row>
    <row r="520" spans="1:19">
      <c r="A520" s="91">
        <v>478</v>
      </c>
      <c r="B520" s="91">
        <v>478352103</v>
      </c>
      <c r="C520" s="92" t="s">
        <v>232</v>
      </c>
      <c r="D520" s="91">
        <v>352</v>
      </c>
      <c r="E520" s="92" t="s">
        <v>233</v>
      </c>
      <c r="F520" s="91">
        <v>103</v>
      </c>
      <c r="G520" s="92" t="s">
        <v>225</v>
      </c>
      <c r="H520" s="93">
        <v>1.92</v>
      </c>
      <c r="I520" s="93"/>
      <c r="J520" s="94" t="str">
        <f t="shared" si="63"/>
        <v/>
      </c>
      <c r="K520" s="94" t="str">
        <f t="shared" si="64"/>
        <v/>
      </c>
      <c r="L520" s="94" t="str">
        <f t="shared" si="65"/>
        <v/>
      </c>
      <c r="M520" s="94">
        <f t="shared" si="66"/>
        <v>287</v>
      </c>
      <c r="N520" s="95"/>
      <c r="O520" s="94">
        <f t="shared" si="67"/>
        <v>11182</v>
      </c>
      <c r="P520" s="94">
        <f t="shared" si="68"/>
        <v>0</v>
      </c>
      <c r="Q520" s="94">
        <f t="shared" si="69"/>
        <v>893</v>
      </c>
      <c r="R520" s="94">
        <f t="shared" si="70"/>
        <v>12362</v>
      </c>
      <c r="S520" s="131" t="str">
        <f t="shared" si="71"/>
        <v/>
      </c>
    </row>
    <row r="521" spans="1:19">
      <c r="A521" s="91">
        <v>478</v>
      </c>
      <c r="B521" s="91">
        <v>478352125</v>
      </c>
      <c r="C521" s="92" t="s">
        <v>232</v>
      </c>
      <c r="D521" s="91">
        <v>352</v>
      </c>
      <c r="E521" s="92" t="s">
        <v>233</v>
      </c>
      <c r="F521" s="91">
        <v>125</v>
      </c>
      <c r="G521" s="92" t="s">
        <v>105</v>
      </c>
      <c r="H521" s="93">
        <v>16.850000000000001</v>
      </c>
      <c r="I521" s="93"/>
      <c r="J521" s="94">
        <f t="shared" si="63"/>
        <v>4510</v>
      </c>
      <c r="K521" s="94">
        <f t="shared" si="64"/>
        <v>4592</v>
      </c>
      <c r="L521" s="94">
        <f t="shared" si="65"/>
        <v>4583</v>
      </c>
      <c r="M521" s="94">
        <f t="shared" si="66"/>
        <v>4583</v>
      </c>
      <c r="N521" s="95"/>
      <c r="O521" s="94">
        <f t="shared" si="67"/>
        <v>9312</v>
      </c>
      <c r="P521" s="94">
        <f t="shared" si="68"/>
        <v>0</v>
      </c>
      <c r="Q521" s="94">
        <f t="shared" si="69"/>
        <v>893</v>
      </c>
      <c r="R521" s="94">
        <f t="shared" si="70"/>
        <v>14788</v>
      </c>
      <c r="S521" s="131">
        <f t="shared" si="71"/>
        <v>0</v>
      </c>
    </row>
    <row r="522" spans="1:19">
      <c r="A522" s="91">
        <v>478</v>
      </c>
      <c r="B522" s="91">
        <v>478352141</v>
      </c>
      <c r="C522" s="92" t="s">
        <v>232</v>
      </c>
      <c r="D522" s="91">
        <v>352</v>
      </c>
      <c r="E522" s="92" t="s">
        <v>233</v>
      </c>
      <c r="F522" s="91">
        <v>141</v>
      </c>
      <c r="G522" s="92" t="s">
        <v>106</v>
      </c>
      <c r="H522" s="93">
        <v>1</v>
      </c>
      <c r="I522" s="93"/>
      <c r="J522" s="94">
        <f t="shared" ref="J522:J585" si="72">IFERROR(VLOOKUP($B522,_18Q1g,9,FALSE),"")</f>
        <v>5935</v>
      </c>
      <c r="K522" s="94" t="str">
        <f t="shared" ref="K522:K585" si="73">IFERROR(VLOOKUP($B522,_18Q2b,9,FALSE),"")</f>
        <v/>
      </c>
      <c r="L522" s="94" t="str">
        <f t="shared" ref="L522:L585" si="74">IFERROR(VLOOKUP($B522,_18Q3,9,FALSE),"")</f>
        <v/>
      </c>
      <c r="M522" s="94">
        <f t="shared" ref="M522:M585" si="75">IFERROR(VLOOKUP($B522,_18live,9,FALSE),"")</f>
        <v>4854</v>
      </c>
      <c r="N522" s="95"/>
      <c r="O522" s="94">
        <f t="shared" ref="O522:O585" si="76">IFERROR(VLOOKUP($B522,_18live,8,FALSE),"")</f>
        <v>10361</v>
      </c>
      <c r="P522" s="94">
        <f t="shared" ref="P522:P585" si="77">IFERROR(VLOOKUP($B522,_18live,10,FALSE),"")</f>
        <v>0</v>
      </c>
      <c r="Q522" s="94">
        <f t="shared" ref="Q522:Q585" si="78">IFERROR(VLOOKUP($B522,_18live,11,FALSE),"")</f>
        <v>893</v>
      </c>
      <c r="R522" s="94">
        <f t="shared" ref="R522:R585" si="79">IFERROR(VLOOKUP($B522,_18live,12,FALSE),"")</f>
        <v>16108</v>
      </c>
      <c r="S522" s="131" t="str">
        <f t="shared" ref="S522:S585" si="80">IFERROR(R522-IFERROR(VLOOKUP($B522,_18Q3,12,FALSE),""),"")</f>
        <v/>
      </c>
    </row>
    <row r="523" spans="1:19">
      <c r="A523" s="91">
        <v>478</v>
      </c>
      <c r="B523" s="91">
        <v>478352153</v>
      </c>
      <c r="C523" s="92" t="s">
        <v>232</v>
      </c>
      <c r="D523" s="91">
        <v>352</v>
      </c>
      <c r="E523" s="92" t="s">
        <v>233</v>
      </c>
      <c r="F523" s="91">
        <v>153</v>
      </c>
      <c r="G523" s="92" t="s">
        <v>107</v>
      </c>
      <c r="H523" s="93">
        <v>52.890000000000008</v>
      </c>
      <c r="I523" s="93"/>
      <c r="J523" s="94">
        <f t="shared" si="72"/>
        <v>252</v>
      </c>
      <c r="K523" s="94">
        <f t="shared" si="73"/>
        <v>252</v>
      </c>
      <c r="L523" s="94">
        <f t="shared" si="74"/>
        <v>511</v>
      </c>
      <c r="M523" s="94">
        <f t="shared" si="75"/>
        <v>512</v>
      </c>
      <c r="N523" s="95"/>
      <c r="O523" s="94">
        <f t="shared" si="76"/>
        <v>9670</v>
      </c>
      <c r="P523" s="94">
        <f t="shared" si="77"/>
        <v>0</v>
      </c>
      <c r="Q523" s="94">
        <f t="shared" si="78"/>
        <v>893</v>
      </c>
      <c r="R523" s="94">
        <f t="shared" si="79"/>
        <v>11075</v>
      </c>
      <c r="S523" s="131">
        <f t="shared" si="80"/>
        <v>1</v>
      </c>
    </row>
    <row r="524" spans="1:19">
      <c r="A524" s="91">
        <v>478</v>
      </c>
      <c r="B524" s="91">
        <v>478352158</v>
      </c>
      <c r="C524" s="92" t="s">
        <v>232</v>
      </c>
      <c r="D524" s="91">
        <v>352</v>
      </c>
      <c r="E524" s="92" t="s">
        <v>233</v>
      </c>
      <c r="F524" s="91">
        <v>158</v>
      </c>
      <c r="G524" s="92" t="s">
        <v>108</v>
      </c>
      <c r="H524" s="93">
        <v>54.96</v>
      </c>
      <c r="I524" s="93"/>
      <c r="J524" s="94">
        <f t="shared" si="72"/>
        <v>4073</v>
      </c>
      <c r="K524" s="94">
        <f t="shared" si="73"/>
        <v>4661</v>
      </c>
      <c r="L524" s="94">
        <f t="shared" si="74"/>
        <v>4673</v>
      </c>
      <c r="M524" s="94">
        <f t="shared" si="75"/>
        <v>4674</v>
      </c>
      <c r="N524" s="95"/>
      <c r="O524" s="94">
        <f t="shared" si="76"/>
        <v>9486</v>
      </c>
      <c r="P524" s="94">
        <f t="shared" si="77"/>
        <v>0</v>
      </c>
      <c r="Q524" s="94">
        <f t="shared" si="78"/>
        <v>893</v>
      </c>
      <c r="R524" s="94">
        <f t="shared" si="79"/>
        <v>15053</v>
      </c>
      <c r="S524" s="131">
        <f t="shared" si="80"/>
        <v>1</v>
      </c>
    </row>
    <row r="525" spans="1:19">
      <c r="A525" s="91">
        <v>478</v>
      </c>
      <c r="B525" s="91">
        <v>478352162</v>
      </c>
      <c r="C525" s="92" t="s">
        <v>232</v>
      </c>
      <c r="D525" s="91">
        <v>352</v>
      </c>
      <c r="E525" s="92" t="s">
        <v>233</v>
      </c>
      <c r="F525" s="91">
        <v>162</v>
      </c>
      <c r="G525" s="92" t="s">
        <v>226</v>
      </c>
      <c r="H525" s="93">
        <v>11.46</v>
      </c>
      <c r="I525" s="93"/>
      <c r="J525" s="94">
        <f t="shared" si="72"/>
        <v>2494</v>
      </c>
      <c r="K525" s="94">
        <f t="shared" si="73"/>
        <v>2598</v>
      </c>
      <c r="L525" s="94">
        <f t="shared" si="74"/>
        <v>2484</v>
      </c>
      <c r="M525" s="94">
        <f t="shared" si="75"/>
        <v>2482</v>
      </c>
      <c r="N525" s="95"/>
      <c r="O525" s="94">
        <f t="shared" si="76"/>
        <v>9387</v>
      </c>
      <c r="P525" s="94">
        <f t="shared" si="77"/>
        <v>0</v>
      </c>
      <c r="Q525" s="94">
        <f t="shared" si="78"/>
        <v>893</v>
      </c>
      <c r="R525" s="94">
        <f t="shared" si="79"/>
        <v>12762</v>
      </c>
      <c r="S525" s="131">
        <f t="shared" si="80"/>
        <v>-2</v>
      </c>
    </row>
    <row r="526" spans="1:19">
      <c r="A526" s="91">
        <v>478</v>
      </c>
      <c r="B526" s="91">
        <v>478352170</v>
      </c>
      <c r="C526" s="92" t="s">
        <v>232</v>
      </c>
      <c r="D526" s="91">
        <v>352</v>
      </c>
      <c r="E526" s="92" t="s">
        <v>233</v>
      </c>
      <c r="F526" s="91">
        <v>170</v>
      </c>
      <c r="G526" s="92" t="s">
        <v>65</v>
      </c>
      <c r="H526" s="93">
        <v>1</v>
      </c>
      <c r="I526" s="93"/>
      <c r="J526" s="94">
        <f t="shared" si="72"/>
        <v>2985</v>
      </c>
      <c r="K526" s="94">
        <f t="shared" si="73"/>
        <v>3169</v>
      </c>
      <c r="L526" s="94">
        <f t="shared" si="74"/>
        <v>3166</v>
      </c>
      <c r="M526" s="94">
        <f t="shared" si="75"/>
        <v>3168</v>
      </c>
      <c r="N526" s="95"/>
      <c r="O526" s="94">
        <f t="shared" si="76"/>
        <v>8110</v>
      </c>
      <c r="P526" s="94">
        <f t="shared" si="77"/>
        <v>0</v>
      </c>
      <c r="Q526" s="94">
        <f t="shared" si="78"/>
        <v>893</v>
      </c>
      <c r="R526" s="94">
        <f t="shared" si="79"/>
        <v>12171</v>
      </c>
      <c r="S526" s="131">
        <f t="shared" si="80"/>
        <v>2</v>
      </c>
    </row>
    <row r="527" spans="1:19">
      <c r="A527" s="91">
        <v>478</v>
      </c>
      <c r="B527" s="91">
        <v>478352174</v>
      </c>
      <c r="C527" s="92" t="s">
        <v>232</v>
      </c>
      <c r="D527" s="91">
        <v>352</v>
      </c>
      <c r="E527" s="92" t="s">
        <v>233</v>
      </c>
      <c r="F527" s="91">
        <v>174</v>
      </c>
      <c r="G527" s="92" t="s">
        <v>109</v>
      </c>
      <c r="H527" s="93">
        <v>5.85</v>
      </c>
      <c r="I527" s="93"/>
      <c r="J527" s="94">
        <f t="shared" si="72"/>
        <v>3482</v>
      </c>
      <c r="K527" s="94">
        <f t="shared" si="73"/>
        <v>3376</v>
      </c>
      <c r="L527" s="94">
        <f t="shared" si="74"/>
        <v>3385</v>
      </c>
      <c r="M527" s="94">
        <f t="shared" si="75"/>
        <v>3387</v>
      </c>
      <c r="N527" s="95"/>
      <c r="O527" s="94">
        <f t="shared" si="76"/>
        <v>8536</v>
      </c>
      <c r="P527" s="94">
        <f t="shared" si="77"/>
        <v>0</v>
      </c>
      <c r="Q527" s="94">
        <f t="shared" si="78"/>
        <v>893</v>
      </c>
      <c r="R527" s="94">
        <f t="shared" si="79"/>
        <v>12816</v>
      </c>
      <c r="S527" s="131">
        <f t="shared" si="80"/>
        <v>2</v>
      </c>
    </row>
    <row r="528" spans="1:19">
      <c r="A528" s="91">
        <v>478</v>
      </c>
      <c r="B528" s="91">
        <v>478352186</v>
      </c>
      <c r="C528" s="92" t="s">
        <v>232</v>
      </c>
      <c r="D528" s="91">
        <v>352</v>
      </c>
      <c r="E528" s="92" t="s">
        <v>233</v>
      </c>
      <c r="F528" s="91">
        <v>186</v>
      </c>
      <c r="G528" s="92" t="s">
        <v>157</v>
      </c>
      <c r="H528" s="93">
        <v>0.05</v>
      </c>
      <c r="I528" s="93"/>
      <c r="J528" s="94">
        <f t="shared" si="72"/>
        <v>3827</v>
      </c>
      <c r="K528" s="94" t="str">
        <f t="shared" si="73"/>
        <v/>
      </c>
      <c r="L528" s="94" t="str">
        <f t="shared" si="74"/>
        <v/>
      </c>
      <c r="M528" s="94">
        <f t="shared" si="75"/>
        <v>4445</v>
      </c>
      <c r="N528" s="95"/>
      <c r="O528" s="94">
        <f t="shared" si="76"/>
        <v>10172</v>
      </c>
      <c r="P528" s="94">
        <f t="shared" si="77"/>
        <v>0</v>
      </c>
      <c r="Q528" s="94">
        <f t="shared" si="78"/>
        <v>893</v>
      </c>
      <c r="R528" s="94">
        <f t="shared" si="79"/>
        <v>15510</v>
      </c>
      <c r="S528" s="131" t="str">
        <f t="shared" si="80"/>
        <v/>
      </c>
    </row>
    <row r="529" spans="1:19">
      <c r="A529" s="91">
        <v>478</v>
      </c>
      <c r="B529" s="91">
        <v>478352271</v>
      </c>
      <c r="C529" s="92" t="s">
        <v>232</v>
      </c>
      <c r="D529" s="91">
        <v>352</v>
      </c>
      <c r="E529" s="92" t="s">
        <v>233</v>
      </c>
      <c r="F529" s="91">
        <v>271</v>
      </c>
      <c r="G529" s="92" t="s">
        <v>111</v>
      </c>
      <c r="H529" s="93">
        <v>1</v>
      </c>
      <c r="I529" s="93"/>
      <c r="J529" s="94">
        <f t="shared" si="72"/>
        <v>2725</v>
      </c>
      <c r="K529" s="94">
        <f t="shared" si="73"/>
        <v>2754</v>
      </c>
      <c r="L529" s="94">
        <f t="shared" si="74"/>
        <v>2748</v>
      </c>
      <c r="M529" s="94">
        <f t="shared" si="75"/>
        <v>2748</v>
      </c>
      <c r="N529" s="95"/>
      <c r="O529" s="94">
        <f t="shared" si="76"/>
        <v>9813</v>
      </c>
      <c r="P529" s="94">
        <f t="shared" si="77"/>
        <v>0</v>
      </c>
      <c r="Q529" s="94">
        <f t="shared" si="78"/>
        <v>893</v>
      </c>
      <c r="R529" s="94">
        <f t="shared" si="79"/>
        <v>13454</v>
      </c>
      <c r="S529" s="131">
        <f t="shared" si="80"/>
        <v>0</v>
      </c>
    </row>
    <row r="530" spans="1:19">
      <c r="A530" s="91">
        <v>478</v>
      </c>
      <c r="B530" s="91">
        <v>478352288</v>
      </c>
      <c r="C530" s="92" t="s">
        <v>232</v>
      </c>
      <c r="D530" s="91">
        <v>352</v>
      </c>
      <c r="E530" s="92" t="s">
        <v>233</v>
      </c>
      <c r="F530" s="91">
        <v>288</v>
      </c>
      <c r="G530" s="92" t="s">
        <v>68</v>
      </c>
      <c r="H530" s="93">
        <v>2</v>
      </c>
      <c r="I530" s="93"/>
      <c r="J530" s="94">
        <f t="shared" si="72"/>
        <v>5153</v>
      </c>
      <c r="K530" s="94">
        <f t="shared" si="73"/>
        <v>5583</v>
      </c>
      <c r="L530" s="94">
        <f t="shared" si="74"/>
        <v>5580</v>
      </c>
      <c r="M530" s="94">
        <f t="shared" si="75"/>
        <v>5580</v>
      </c>
      <c r="N530" s="95"/>
      <c r="O530" s="94">
        <f t="shared" si="76"/>
        <v>9137</v>
      </c>
      <c r="P530" s="94">
        <f t="shared" si="77"/>
        <v>0</v>
      </c>
      <c r="Q530" s="94">
        <f t="shared" si="78"/>
        <v>893</v>
      </c>
      <c r="R530" s="94">
        <f t="shared" si="79"/>
        <v>15610</v>
      </c>
      <c r="S530" s="131">
        <f t="shared" si="80"/>
        <v>0</v>
      </c>
    </row>
    <row r="531" spans="1:19">
      <c r="A531" s="91">
        <v>478</v>
      </c>
      <c r="B531" s="91">
        <v>478352326</v>
      </c>
      <c r="C531" s="92" t="s">
        <v>232</v>
      </c>
      <c r="D531" s="91">
        <v>352</v>
      </c>
      <c r="E531" s="92" t="s">
        <v>233</v>
      </c>
      <c r="F531" s="91">
        <v>326</v>
      </c>
      <c r="G531" s="92" t="s">
        <v>114</v>
      </c>
      <c r="H531" s="93">
        <v>5</v>
      </c>
      <c r="I531" s="93"/>
      <c r="J531" s="94">
        <f t="shared" si="72"/>
        <v>3059</v>
      </c>
      <c r="K531" s="94">
        <f t="shared" si="73"/>
        <v>3277</v>
      </c>
      <c r="L531" s="94">
        <f t="shared" si="74"/>
        <v>3283</v>
      </c>
      <c r="M531" s="94">
        <f t="shared" si="75"/>
        <v>3284</v>
      </c>
      <c r="N531" s="95"/>
      <c r="O531" s="94">
        <f t="shared" si="76"/>
        <v>8678</v>
      </c>
      <c r="P531" s="94">
        <f t="shared" si="77"/>
        <v>0</v>
      </c>
      <c r="Q531" s="94">
        <f t="shared" si="78"/>
        <v>893</v>
      </c>
      <c r="R531" s="94">
        <f t="shared" si="79"/>
        <v>12855</v>
      </c>
      <c r="S531" s="131">
        <f t="shared" si="80"/>
        <v>1</v>
      </c>
    </row>
    <row r="532" spans="1:19">
      <c r="A532" s="91">
        <v>478</v>
      </c>
      <c r="B532" s="91">
        <v>478352348</v>
      </c>
      <c r="C532" s="92" t="s">
        <v>232</v>
      </c>
      <c r="D532" s="91">
        <v>352</v>
      </c>
      <c r="E532" s="92" t="s">
        <v>233</v>
      </c>
      <c r="F532" s="91">
        <v>348</v>
      </c>
      <c r="G532" s="92" t="s">
        <v>100</v>
      </c>
      <c r="H532" s="93">
        <v>15.040000000000001</v>
      </c>
      <c r="I532" s="93"/>
      <c r="J532" s="94">
        <f t="shared" si="72"/>
        <v>40</v>
      </c>
      <c r="K532" s="94">
        <f t="shared" si="73"/>
        <v>40</v>
      </c>
      <c r="L532" s="94">
        <f t="shared" si="74"/>
        <v>80</v>
      </c>
      <c r="M532" s="94">
        <f t="shared" si="75"/>
        <v>82</v>
      </c>
      <c r="N532" s="95"/>
      <c r="O532" s="94">
        <f t="shared" si="76"/>
        <v>9903</v>
      </c>
      <c r="P532" s="94">
        <f t="shared" si="77"/>
        <v>0</v>
      </c>
      <c r="Q532" s="94">
        <f t="shared" si="78"/>
        <v>893</v>
      </c>
      <c r="R532" s="94">
        <f t="shared" si="79"/>
        <v>10878</v>
      </c>
      <c r="S532" s="131">
        <f t="shared" si="80"/>
        <v>2</v>
      </c>
    </row>
    <row r="533" spans="1:19">
      <c r="A533" s="91">
        <v>478</v>
      </c>
      <c r="B533" s="91">
        <v>478352352</v>
      </c>
      <c r="C533" s="92" t="s">
        <v>232</v>
      </c>
      <c r="D533" s="91">
        <v>352</v>
      </c>
      <c r="E533" s="92" t="s">
        <v>233</v>
      </c>
      <c r="F533" s="91">
        <v>352</v>
      </c>
      <c r="G533" s="92" t="s">
        <v>233</v>
      </c>
      <c r="H533" s="93">
        <v>5.04</v>
      </c>
      <c r="I533" s="93"/>
      <c r="J533" s="94">
        <f t="shared" si="72"/>
        <v>4753</v>
      </c>
      <c r="K533" s="94">
        <f t="shared" si="73"/>
        <v>4839</v>
      </c>
      <c r="L533" s="94">
        <f t="shared" si="74"/>
        <v>4829</v>
      </c>
      <c r="M533" s="94">
        <f t="shared" si="75"/>
        <v>4829</v>
      </c>
      <c r="N533" s="95"/>
      <c r="O533" s="94">
        <f t="shared" si="76"/>
        <v>9813</v>
      </c>
      <c r="P533" s="94">
        <f t="shared" si="77"/>
        <v>0</v>
      </c>
      <c r="Q533" s="94">
        <f t="shared" si="78"/>
        <v>893</v>
      </c>
      <c r="R533" s="94">
        <f t="shared" si="79"/>
        <v>15535</v>
      </c>
      <c r="S533" s="131">
        <f t="shared" si="80"/>
        <v>0</v>
      </c>
    </row>
    <row r="534" spans="1:19">
      <c r="A534" s="91">
        <v>478</v>
      </c>
      <c r="B534" s="91">
        <v>478352600</v>
      </c>
      <c r="C534" s="92" t="s">
        <v>232</v>
      </c>
      <c r="D534" s="91">
        <v>352</v>
      </c>
      <c r="E534" s="92" t="s">
        <v>233</v>
      </c>
      <c r="F534" s="91">
        <v>600</v>
      </c>
      <c r="G534" s="92" t="s">
        <v>136</v>
      </c>
      <c r="H534" s="93">
        <v>21</v>
      </c>
      <c r="I534" s="93"/>
      <c r="J534" s="94">
        <f t="shared" si="72"/>
        <v>3675</v>
      </c>
      <c r="K534" s="94">
        <f t="shared" si="73"/>
        <v>3877</v>
      </c>
      <c r="L534" s="94">
        <f t="shared" si="74"/>
        <v>3869</v>
      </c>
      <c r="M534" s="94">
        <f t="shared" si="75"/>
        <v>3869</v>
      </c>
      <c r="N534" s="95"/>
      <c r="O534" s="94">
        <f t="shared" si="76"/>
        <v>9461</v>
      </c>
      <c r="P534" s="94">
        <f t="shared" si="77"/>
        <v>0</v>
      </c>
      <c r="Q534" s="94">
        <f t="shared" si="78"/>
        <v>893</v>
      </c>
      <c r="R534" s="94">
        <f t="shared" si="79"/>
        <v>14223</v>
      </c>
      <c r="S534" s="131">
        <f t="shared" si="80"/>
        <v>0</v>
      </c>
    </row>
    <row r="535" spans="1:19">
      <c r="A535" s="91">
        <v>478</v>
      </c>
      <c r="B535" s="91">
        <v>478352610</v>
      </c>
      <c r="C535" s="92" t="s">
        <v>232</v>
      </c>
      <c r="D535" s="91">
        <v>352</v>
      </c>
      <c r="E535" s="92" t="s">
        <v>233</v>
      </c>
      <c r="F535" s="91">
        <v>610</v>
      </c>
      <c r="G535" s="92" t="s">
        <v>228</v>
      </c>
      <c r="H535" s="93">
        <v>4</v>
      </c>
      <c r="I535" s="93"/>
      <c r="J535" s="94">
        <f t="shared" si="72"/>
        <v>1483</v>
      </c>
      <c r="K535" s="94">
        <f t="shared" si="73"/>
        <v>2022</v>
      </c>
      <c r="L535" s="94">
        <f t="shared" si="74"/>
        <v>1990</v>
      </c>
      <c r="M535" s="94">
        <f t="shared" si="75"/>
        <v>1990</v>
      </c>
      <c r="N535" s="95"/>
      <c r="O535" s="94">
        <f t="shared" si="76"/>
        <v>10270</v>
      </c>
      <c r="P535" s="94">
        <f t="shared" si="77"/>
        <v>0</v>
      </c>
      <c r="Q535" s="94">
        <f t="shared" si="78"/>
        <v>893</v>
      </c>
      <c r="R535" s="94">
        <f t="shared" si="79"/>
        <v>13153</v>
      </c>
      <c r="S535" s="131">
        <f t="shared" si="80"/>
        <v>0</v>
      </c>
    </row>
    <row r="536" spans="1:19">
      <c r="A536" s="91">
        <v>478</v>
      </c>
      <c r="B536" s="91">
        <v>478352616</v>
      </c>
      <c r="C536" s="92" t="s">
        <v>232</v>
      </c>
      <c r="D536" s="91">
        <v>352</v>
      </c>
      <c r="E536" s="92" t="s">
        <v>233</v>
      </c>
      <c r="F536" s="91">
        <v>616</v>
      </c>
      <c r="G536" s="92" t="s">
        <v>83</v>
      </c>
      <c r="H536" s="93">
        <v>68.77</v>
      </c>
      <c r="I536" s="93"/>
      <c r="J536" s="94">
        <f t="shared" si="72"/>
        <v>3013</v>
      </c>
      <c r="K536" s="94">
        <f t="shared" si="73"/>
        <v>3156</v>
      </c>
      <c r="L536" s="94">
        <f t="shared" si="74"/>
        <v>3204</v>
      </c>
      <c r="M536" s="94">
        <f t="shared" si="75"/>
        <v>3206</v>
      </c>
      <c r="N536" s="95"/>
      <c r="O536" s="94">
        <f t="shared" si="76"/>
        <v>9503</v>
      </c>
      <c r="P536" s="94">
        <f t="shared" si="77"/>
        <v>0</v>
      </c>
      <c r="Q536" s="94">
        <f t="shared" si="78"/>
        <v>893</v>
      </c>
      <c r="R536" s="94">
        <f t="shared" si="79"/>
        <v>13602</v>
      </c>
      <c r="S536" s="131">
        <f t="shared" si="80"/>
        <v>2</v>
      </c>
    </row>
    <row r="537" spans="1:19">
      <c r="A537" s="91">
        <v>478</v>
      </c>
      <c r="B537" s="91">
        <v>478352620</v>
      </c>
      <c r="C537" s="92" t="s">
        <v>232</v>
      </c>
      <c r="D537" s="91">
        <v>352</v>
      </c>
      <c r="E537" s="92" t="s">
        <v>233</v>
      </c>
      <c r="F537" s="91">
        <v>620</v>
      </c>
      <c r="G537" s="92" t="s">
        <v>115</v>
      </c>
      <c r="H537" s="93">
        <v>3</v>
      </c>
      <c r="I537" s="93"/>
      <c r="J537" s="94">
        <f t="shared" si="72"/>
        <v>4036</v>
      </c>
      <c r="K537" s="94">
        <f t="shared" si="73"/>
        <v>3891</v>
      </c>
      <c r="L537" s="94">
        <f t="shared" si="74"/>
        <v>3844</v>
      </c>
      <c r="M537" s="94">
        <f t="shared" si="75"/>
        <v>3844</v>
      </c>
      <c r="N537" s="95"/>
      <c r="O537" s="94">
        <f t="shared" si="76"/>
        <v>8961</v>
      </c>
      <c r="P537" s="94">
        <f t="shared" si="77"/>
        <v>0</v>
      </c>
      <c r="Q537" s="94">
        <f t="shared" si="78"/>
        <v>893</v>
      </c>
      <c r="R537" s="94">
        <f t="shared" si="79"/>
        <v>13698</v>
      </c>
      <c r="S537" s="131">
        <f t="shared" si="80"/>
        <v>0</v>
      </c>
    </row>
    <row r="538" spans="1:19">
      <c r="A538" s="91">
        <v>478</v>
      </c>
      <c r="B538" s="91">
        <v>478352640</v>
      </c>
      <c r="C538" s="92" t="s">
        <v>232</v>
      </c>
      <c r="D538" s="91">
        <v>352</v>
      </c>
      <c r="E538" s="92" t="s">
        <v>233</v>
      </c>
      <c r="F538" s="91">
        <v>640</v>
      </c>
      <c r="G538" s="92" t="s">
        <v>235</v>
      </c>
      <c r="H538" s="93">
        <v>4</v>
      </c>
      <c r="I538" s="93"/>
      <c r="J538" s="94">
        <f t="shared" si="72"/>
        <v>6703</v>
      </c>
      <c r="K538" s="94">
        <f t="shared" si="73"/>
        <v>7405</v>
      </c>
      <c r="L538" s="94">
        <f t="shared" si="74"/>
        <v>7402</v>
      </c>
      <c r="M538" s="94">
        <f t="shared" si="75"/>
        <v>6920</v>
      </c>
      <c r="N538" s="95"/>
      <c r="O538" s="94">
        <f t="shared" si="76"/>
        <v>9813</v>
      </c>
      <c r="P538" s="94">
        <f t="shared" si="77"/>
        <v>0</v>
      </c>
      <c r="Q538" s="94">
        <f t="shared" si="78"/>
        <v>893</v>
      </c>
      <c r="R538" s="94">
        <f t="shared" si="79"/>
        <v>17626</v>
      </c>
      <c r="S538" s="131">
        <f t="shared" si="80"/>
        <v>-482</v>
      </c>
    </row>
    <row r="539" spans="1:19">
      <c r="A539" s="91">
        <v>478</v>
      </c>
      <c r="B539" s="91">
        <v>478352673</v>
      </c>
      <c r="C539" s="92" t="s">
        <v>232</v>
      </c>
      <c r="D539" s="91">
        <v>352</v>
      </c>
      <c r="E539" s="92" t="s">
        <v>233</v>
      </c>
      <c r="F539" s="91">
        <v>673</v>
      </c>
      <c r="G539" s="92" t="s">
        <v>137</v>
      </c>
      <c r="H539" s="93">
        <v>26.95</v>
      </c>
      <c r="I539" s="93"/>
      <c r="J539" s="94">
        <f t="shared" si="72"/>
        <v>4534</v>
      </c>
      <c r="K539" s="94">
        <f t="shared" si="73"/>
        <v>4552</v>
      </c>
      <c r="L539" s="94">
        <f t="shared" si="74"/>
        <v>4553</v>
      </c>
      <c r="M539" s="94">
        <f t="shared" si="75"/>
        <v>4553</v>
      </c>
      <c r="N539" s="95"/>
      <c r="O539" s="94">
        <f t="shared" si="76"/>
        <v>9591</v>
      </c>
      <c r="P539" s="94">
        <f t="shared" si="77"/>
        <v>0</v>
      </c>
      <c r="Q539" s="94">
        <f t="shared" si="78"/>
        <v>893</v>
      </c>
      <c r="R539" s="94">
        <f t="shared" si="79"/>
        <v>15037</v>
      </c>
      <c r="S539" s="131">
        <f t="shared" si="80"/>
        <v>0</v>
      </c>
    </row>
    <row r="540" spans="1:19">
      <c r="A540" s="91">
        <v>478</v>
      </c>
      <c r="B540" s="91">
        <v>478352720</v>
      </c>
      <c r="C540" s="92" t="s">
        <v>232</v>
      </c>
      <c r="D540" s="91">
        <v>352</v>
      </c>
      <c r="E540" s="92" t="s">
        <v>233</v>
      </c>
      <c r="F540" s="91">
        <v>720</v>
      </c>
      <c r="G540" s="92" t="s">
        <v>230</v>
      </c>
      <c r="H540" s="93">
        <v>4</v>
      </c>
      <c r="I540" s="93"/>
      <c r="J540" s="94">
        <f t="shared" si="72"/>
        <v>2004</v>
      </c>
      <c r="K540" s="94">
        <f t="shared" si="73"/>
        <v>2115</v>
      </c>
      <c r="L540" s="94">
        <f t="shared" si="74"/>
        <v>2044</v>
      </c>
      <c r="M540" s="94">
        <f t="shared" si="75"/>
        <v>2043</v>
      </c>
      <c r="N540" s="95"/>
      <c r="O540" s="94">
        <f t="shared" si="76"/>
        <v>9472</v>
      </c>
      <c r="P540" s="94">
        <f t="shared" si="77"/>
        <v>0</v>
      </c>
      <c r="Q540" s="94">
        <f t="shared" si="78"/>
        <v>893</v>
      </c>
      <c r="R540" s="94">
        <f t="shared" si="79"/>
        <v>12408</v>
      </c>
      <c r="S540" s="131">
        <f t="shared" si="80"/>
        <v>-1</v>
      </c>
    </row>
    <row r="541" spans="1:19">
      <c r="A541" s="91">
        <v>478</v>
      </c>
      <c r="B541" s="91">
        <v>478352725</v>
      </c>
      <c r="C541" s="92" t="s">
        <v>232</v>
      </c>
      <c r="D541" s="91">
        <v>352</v>
      </c>
      <c r="E541" s="92" t="s">
        <v>233</v>
      </c>
      <c r="F541" s="91">
        <v>725</v>
      </c>
      <c r="G541" s="92" t="s">
        <v>117</v>
      </c>
      <c r="H541" s="93">
        <v>21.8</v>
      </c>
      <c r="I541" s="93"/>
      <c r="J541" s="94">
        <f t="shared" si="72"/>
        <v>2044</v>
      </c>
      <c r="K541" s="94">
        <f t="shared" si="73"/>
        <v>2636</v>
      </c>
      <c r="L541" s="94">
        <f t="shared" si="74"/>
        <v>2633</v>
      </c>
      <c r="M541" s="94">
        <f t="shared" si="75"/>
        <v>2633</v>
      </c>
      <c r="N541" s="95"/>
      <c r="O541" s="94">
        <f t="shared" si="76"/>
        <v>9174</v>
      </c>
      <c r="P541" s="94">
        <f t="shared" si="77"/>
        <v>0</v>
      </c>
      <c r="Q541" s="94">
        <f t="shared" si="78"/>
        <v>893</v>
      </c>
      <c r="R541" s="94">
        <f t="shared" si="79"/>
        <v>12700</v>
      </c>
      <c r="S541" s="131">
        <f t="shared" si="80"/>
        <v>0</v>
      </c>
    </row>
    <row r="542" spans="1:19">
      <c r="A542" s="91">
        <v>478</v>
      </c>
      <c r="B542" s="91">
        <v>478352730</v>
      </c>
      <c r="C542" s="92" t="s">
        <v>232</v>
      </c>
      <c r="D542" s="91">
        <v>352</v>
      </c>
      <c r="E542" s="92" t="s">
        <v>233</v>
      </c>
      <c r="F542" s="91">
        <v>730</v>
      </c>
      <c r="G542" s="92" t="s">
        <v>118</v>
      </c>
      <c r="H542" s="93">
        <v>2</v>
      </c>
      <c r="I542" s="93"/>
      <c r="J542" s="94">
        <f t="shared" si="72"/>
        <v>2936</v>
      </c>
      <c r="K542" s="94">
        <f t="shared" si="73"/>
        <v>3387</v>
      </c>
      <c r="L542" s="94">
        <f t="shared" si="74"/>
        <v>3430</v>
      </c>
      <c r="M542" s="94">
        <f t="shared" si="75"/>
        <v>3430</v>
      </c>
      <c r="N542" s="95"/>
      <c r="O542" s="94">
        <f t="shared" si="76"/>
        <v>9813</v>
      </c>
      <c r="P542" s="94">
        <f t="shared" si="77"/>
        <v>0</v>
      </c>
      <c r="Q542" s="94">
        <f t="shared" si="78"/>
        <v>893</v>
      </c>
      <c r="R542" s="94">
        <f t="shared" si="79"/>
        <v>14136</v>
      </c>
      <c r="S542" s="131">
        <f t="shared" si="80"/>
        <v>0</v>
      </c>
    </row>
    <row r="543" spans="1:19">
      <c r="A543" s="91">
        <v>478</v>
      </c>
      <c r="B543" s="91">
        <v>478352735</v>
      </c>
      <c r="C543" s="92" t="s">
        <v>232</v>
      </c>
      <c r="D543" s="91">
        <v>352</v>
      </c>
      <c r="E543" s="92" t="s">
        <v>233</v>
      </c>
      <c r="F543" s="91">
        <v>735</v>
      </c>
      <c r="G543" s="92" t="s">
        <v>119</v>
      </c>
      <c r="H543" s="93">
        <v>36.04</v>
      </c>
      <c r="I543" s="93"/>
      <c r="J543" s="94">
        <f t="shared" si="72"/>
        <v>3345</v>
      </c>
      <c r="K543" s="94">
        <f t="shared" si="73"/>
        <v>3802</v>
      </c>
      <c r="L543" s="94">
        <f t="shared" si="74"/>
        <v>3801</v>
      </c>
      <c r="M543" s="94">
        <f t="shared" si="75"/>
        <v>3801</v>
      </c>
      <c r="N543" s="95"/>
      <c r="O543" s="94">
        <f t="shared" si="76"/>
        <v>9499</v>
      </c>
      <c r="P543" s="94">
        <f t="shared" si="77"/>
        <v>0</v>
      </c>
      <c r="Q543" s="94">
        <f t="shared" si="78"/>
        <v>893</v>
      </c>
      <c r="R543" s="94">
        <f t="shared" si="79"/>
        <v>14193</v>
      </c>
      <c r="S543" s="131">
        <f t="shared" si="80"/>
        <v>0</v>
      </c>
    </row>
    <row r="544" spans="1:19">
      <c r="A544" s="91">
        <v>478</v>
      </c>
      <c r="B544" s="91">
        <v>478352753</v>
      </c>
      <c r="C544" s="92" t="s">
        <v>232</v>
      </c>
      <c r="D544" s="91">
        <v>352</v>
      </c>
      <c r="E544" s="92" t="s">
        <v>233</v>
      </c>
      <c r="F544" s="91">
        <v>753</v>
      </c>
      <c r="G544" s="92" t="s">
        <v>231</v>
      </c>
      <c r="H544" s="93">
        <v>6</v>
      </c>
      <c r="I544" s="93"/>
      <c r="J544" s="94">
        <f t="shared" si="72"/>
        <v>2835</v>
      </c>
      <c r="K544" s="94">
        <f t="shared" si="73"/>
        <v>3574</v>
      </c>
      <c r="L544" s="94">
        <f t="shared" si="74"/>
        <v>3538</v>
      </c>
      <c r="M544" s="94">
        <f t="shared" si="75"/>
        <v>3538</v>
      </c>
      <c r="N544" s="95"/>
      <c r="O544" s="94">
        <f t="shared" si="76"/>
        <v>9056</v>
      </c>
      <c r="P544" s="94">
        <f t="shared" si="77"/>
        <v>0</v>
      </c>
      <c r="Q544" s="94">
        <f t="shared" si="78"/>
        <v>893</v>
      </c>
      <c r="R544" s="94">
        <f t="shared" si="79"/>
        <v>13487</v>
      </c>
      <c r="S544" s="131">
        <f t="shared" si="80"/>
        <v>0</v>
      </c>
    </row>
    <row r="545" spans="1:19">
      <c r="A545" s="91">
        <v>478</v>
      </c>
      <c r="B545" s="91">
        <v>478352775</v>
      </c>
      <c r="C545" s="92" t="s">
        <v>232</v>
      </c>
      <c r="D545" s="91">
        <v>352</v>
      </c>
      <c r="E545" s="92" t="s">
        <v>233</v>
      </c>
      <c r="F545" s="91">
        <v>775</v>
      </c>
      <c r="G545" s="92" t="s">
        <v>120</v>
      </c>
      <c r="H545" s="93">
        <v>20</v>
      </c>
      <c r="I545" s="93"/>
      <c r="J545" s="94">
        <f t="shared" si="72"/>
        <v>1682</v>
      </c>
      <c r="K545" s="94">
        <f t="shared" si="73"/>
        <v>1752</v>
      </c>
      <c r="L545" s="94">
        <f t="shared" si="74"/>
        <v>1765</v>
      </c>
      <c r="M545" s="94">
        <f t="shared" si="75"/>
        <v>1765</v>
      </c>
      <c r="N545" s="95"/>
      <c r="O545" s="94">
        <f t="shared" si="76"/>
        <v>9307</v>
      </c>
      <c r="P545" s="94">
        <f t="shared" si="77"/>
        <v>0</v>
      </c>
      <c r="Q545" s="94">
        <f t="shared" si="78"/>
        <v>893</v>
      </c>
      <c r="R545" s="94">
        <f t="shared" si="79"/>
        <v>11965</v>
      </c>
      <c r="S545" s="131">
        <f t="shared" si="80"/>
        <v>0</v>
      </c>
    </row>
    <row r="546" spans="1:19">
      <c r="A546" s="91">
        <v>479</v>
      </c>
      <c r="B546" s="91">
        <v>479278005</v>
      </c>
      <c r="C546" s="92" t="s">
        <v>236</v>
      </c>
      <c r="D546" s="91">
        <v>278</v>
      </c>
      <c r="E546" s="92" t="s">
        <v>190</v>
      </c>
      <c r="F546" s="91">
        <v>5</v>
      </c>
      <c r="G546" s="92" t="s">
        <v>147</v>
      </c>
      <c r="H546" s="93">
        <v>8</v>
      </c>
      <c r="I546" s="93"/>
      <c r="J546" s="94">
        <f t="shared" si="72"/>
        <v>4317</v>
      </c>
      <c r="K546" s="94">
        <f t="shared" si="73"/>
        <v>4452</v>
      </c>
      <c r="L546" s="94">
        <f t="shared" si="74"/>
        <v>4441</v>
      </c>
      <c r="M546" s="94">
        <f t="shared" si="75"/>
        <v>4441</v>
      </c>
      <c r="N546" s="95"/>
      <c r="O546" s="94">
        <f t="shared" si="76"/>
        <v>11035</v>
      </c>
      <c r="P546" s="94">
        <f t="shared" si="77"/>
        <v>0</v>
      </c>
      <c r="Q546" s="94">
        <f t="shared" si="78"/>
        <v>893</v>
      </c>
      <c r="R546" s="94">
        <f t="shared" si="79"/>
        <v>16369</v>
      </c>
      <c r="S546" s="131">
        <f t="shared" si="80"/>
        <v>0</v>
      </c>
    </row>
    <row r="547" spans="1:19">
      <c r="A547" s="91">
        <v>479</v>
      </c>
      <c r="B547" s="91">
        <v>479278024</v>
      </c>
      <c r="C547" s="92" t="s">
        <v>236</v>
      </c>
      <c r="D547" s="91">
        <v>278</v>
      </c>
      <c r="E547" s="92" t="s">
        <v>190</v>
      </c>
      <c r="F547" s="91">
        <v>24</v>
      </c>
      <c r="G547" s="92" t="s">
        <v>33</v>
      </c>
      <c r="H547" s="93">
        <v>28.33</v>
      </c>
      <c r="I547" s="93"/>
      <c r="J547" s="94">
        <f t="shared" si="72"/>
        <v>2128</v>
      </c>
      <c r="K547" s="94">
        <f t="shared" si="73"/>
        <v>2145</v>
      </c>
      <c r="L547" s="94">
        <f t="shared" si="74"/>
        <v>2151</v>
      </c>
      <c r="M547" s="94">
        <f t="shared" si="75"/>
        <v>2151</v>
      </c>
      <c r="N547" s="95"/>
      <c r="O547" s="94">
        <f t="shared" si="76"/>
        <v>9684</v>
      </c>
      <c r="P547" s="94">
        <f t="shared" si="77"/>
        <v>0</v>
      </c>
      <c r="Q547" s="94">
        <f t="shared" si="78"/>
        <v>893</v>
      </c>
      <c r="R547" s="94">
        <f t="shared" si="79"/>
        <v>12728</v>
      </c>
      <c r="S547" s="131">
        <f t="shared" si="80"/>
        <v>0</v>
      </c>
    </row>
    <row r="548" spans="1:19">
      <c r="A548" s="91">
        <v>479</v>
      </c>
      <c r="B548" s="91">
        <v>479278061</v>
      </c>
      <c r="C548" s="92" t="s">
        <v>236</v>
      </c>
      <c r="D548" s="91">
        <v>278</v>
      </c>
      <c r="E548" s="92" t="s">
        <v>190</v>
      </c>
      <c r="F548" s="91">
        <v>61</v>
      </c>
      <c r="G548" s="92" t="s">
        <v>148</v>
      </c>
      <c r="H548" s="93">
        <v>30.980000000000008</v>
      </c>
      <c r="I548" s="93"/>
      <c r="J548" s="94">
        <f t="shared" si="72"/>
        <v>502</v>
      </c>
      <c r="K548" s="94">
        <f t="shared" si="73"/>
        <v>502</v>
      </c>
      <c r="L548" s="94">
        <f t="shared" si="74"/>
        <v>441</v>
      </c>
      <c r="M548" s="94">
        <f t="shared" si="75"/>
        <v>441</v>
      </c>
      <c r="N548" s="95"/>
      <c r="O548" s="94">
        <f t="shared" si="76"/>
        <v>10559</v>
      </c>
      <c r="P548" s="94">
        <f t="shared" si="77"/>
        <v>0</v>
      </c>
      <c r="Q548" s="94">
        <f t="shared" si="78"/>
        <v>893</v>
      </c>
      <c r="R548" s="94">
        <f t="shared" si="79"/>
        <v>11893</v>
      </c>
      <c r="S548" s="131">
        <f t="shared" si="80"/>
        <v>0</v>
      </c>
    </row>
    <row r="549" spans="1:19">
      <c r="A549" s="91">
        <v>479</v>
      </c>
      <c r="B549" s="91">
        <v>479278086</v>
      </c>
      <c r="C549" s="92" t="s">
        <v>236</v>
      </c>
      <c r="D549" s="91">
        <v>278</v>
      </c>
      <c r="E549" s="92" t="s">
        <v>190</v>
      </c>
      <c r="F549" s="91">
        <v>86</v>
      </c>
      <c r="G549" s="92" t="s">
        <v>185</v>
      </c>
      <c r="H549" s="93">
        <v>9</v>
      </c>
      <c r="I549" s="93"/>
      <c r="J549" s="94">
        <f t="shared" si="72"/>
        <v>1473</v>
      </c>
      <c r="K549" s="94">
        <f t="shared" si="73"/>
        <v>1586</v>
      </c>
      <c r="L549" s="94">
        <f t="shared" si="74"/>
        <v>1593</v>
      </c>
      <c r="M549" s="94">
        <f t="shared" si="75"/>
        <v>1594</v>
      </c>
      <c r="N549" s="95"/>
      <c r="O549" s="94">
        <f t="shared" si="76"/>
        <v>10282</v>
      </c>
      <c r="P549" s="94">
        <f t="shared" si="77"/>
        <v>0</v>
      </c>
      <c r="Q549" s="94">
        <f t="shared" si="78"/>
        <v>893</v>
      </c>
      <c r="R549" s="94">
        <f t="shared" si="79"/>
        <v>12769</v>
      </c>
      <c r="S549" s="131">
        <f t="shared" si="80"/>
        <v>1</v>
      </c>
    </row>
    <row r="550" spans="1:19">
      <c r="A550" s="91">
        <v>479</v>
      </c>
      <c r="B550" s="91">
        <v>479278087</v>
      </c>
      <c r="C550" s="92" t="s">
        <v>236</v>
      </c>
      <c r="D550" s="91">
        <v>278</v>
      </c>
      <c r="E550" s="92" t="s">
        <v>190</v>
      </c>
      <c r="F550" s="91">
        <v>87</v>
      </c>
      <c r="G550" s="92" t="s">
        <v>149</v>
      </c>
      <c r="H550" s="93">
        <v>5</v>
      </c>
      <c r="I550" s="93"/>
      <c r="J550" s="94">
        <f t="shared" si="72"/>
        <v>3624</v>
      </c>
      <c r="K550" s="94">
        <f t="shared" si="73"/>
        <v>3749</v>
      </c>
      <c r="L550" s="94">
        <f t="shared" si="74"/>
        <v>3750</v>
      </c>
      <c r="M550" s="94">
        <f t="shared" si="75"/>
        <v>3750</v>
      </c>
      <c r="N550" s="95"/>
      <c r="O550" s="94">
        <f t="shared" si="76"/>
        <v>9794</v>
      </c>
      <c r="P550" s="94">
        <f t="shared" si="77"/>
        <v>0</v>
      </c>
      <c r="Q550" s="94">
        <f t="shared" si="78"/>
        <v>893</v>
      </c>
      <c r="R550" s="94">
        <f t="shared" si="79"/>
        <v>14437</v>
      </c>
      <c r="S550" s="131">
        <f t="shared" si="80"/>
        <v>0</v>
      </c>
    </row>
    <row r="551" spans="1:19">
      <c r="A551" s="91">
        <v>479</v>
      </c>
      <c r="B551" s="91">
        <v>479278111</v>
      </c>
      <c r="C551" s="92" t="s">
        <v>236</v>
      </c>
      <c r="D551" s="91">
        <v>278</v>
      </c>
      <c r="E551" s="92" t="s">
        <v>190</v>
      </c>
      <c r="F551" s="91">
        <v>111</v>
      </c>
      <c r="G551" s="92" t="s">
        <v>237</v>
      </c>
      <c r="H551" s="93">
        <v>3.26</v>
      </c>
      <c r="I551" s="93"/>
      <c r="J551" s="94">
        <f t="shared" si="72"/>
        <v>2945</v>
      </c>
      <c r="K551" s="94">
        <f t="shared" si="73"/>
        <v>3589</v>
      </c>
      <c r="L551" s="94">
        <f t="shared" si="74"/>
        <v>3619</v>
      </c>
      <c r="M551" s="94">
        <f t="shared" si="75"/>
        <v>3620</v>
      </c>
      <c r="N551" s="95"/>
      <c r="O551" s="94">
        <f t="shared" si="76"/>
        <v>12298</v>
      </c>
      <c r="P551" s="94">
        <f t="shared" si="77"/>
        <v>0</v>
      </c>
      <c r="Q551" s="94">
        <f t="shared" si="78"/>
        <v>893</v>
      </c>
      <c r="R551" s="94">
        <f t="shared" si="79"/>
        <v>16811</v>
      </c>
      <c r="S551" s="131">
        <f t="shared" si="80"/>
        <v>1</v>
      </c>
    </row>
    <row r="552" spans="1:19">
      <c r="A552" s="91">
        <v>479</v>
      </c>
      <c r="B552" s="91">
        <v>479278114</v>
      </c>
      <c r="C552" s="92" t="s">
        <v>236</v>
      </c>
      <c r="D552" s="91">
        <v>278</v>
      </c>
      <c r="E552" s="92" t="s">
        <v>190</v>
      </c>
      <c r="F552" s="91">
        <v>114</v>
      </c>
      <c r="G552" s="92" t="s">
        <v>32</v>
      </c>
      <c r="H552" s="93">
        <v>9.33</v>
      </c>
      <c r="I552" s="93"/>
      <c r="J552" s="94">
        <f t="shared" si="72"/>
        <v>2500</v>
      </c>
      <c r="K552" s="94">
        <f t="shared" si="73"/>
        <v>2702</v>
      </c>
      <c r="L552" s="94">
        <f t="shared" si="74"/>
        <v>2729</v>
      </c>
      <c r="M552" s="94">
        <f t="shared" si="75"/>
        <v>2729</v>
      </c>
      <c r="N552" s="95"/>
      <c r="O552" s="94">
        <f t="shared" si="76"/>
        <v>9923</v>
      </c>
      <c r="P552" s="94">
        <f t="shared" si="77"/>
        <v>0</v>
      </c>
      <c r="Q552" s="94">
        <f t="shared" si="78"/>
        <v>893</v>
      </c>
      <c r="R552" s="94">
        <f t="shared" si="79"/>
        <v>13545</v>
      </c>
      <c r="S552" s="131">
        <f t="shared" si="80"/>
        <v>0</v>
      </c>
    </row>
    <row r="553" spans="1:19">
      <c r="A553" s="91">
        <v>479</v>
      </c>
      <c r="B553" s="91">
        <v>479278117</v>
      </c>
      <c r="C553" s="92" t="s">
        <v>236</v>
      </c>
      <c r="D553" s="91">
        <v>278</v>
      </c>
      <c r="E553" s="92" t="s">
        <v>190</v>
      </c>
      <c r="F553" s="91">
        <v>117</v>
      </c>
      <c r="G553" s="92" t="s">
        <v>35</v>
      </c>
      <c r="H553" s="93">
        <v>13.73</v>
      </c>
      <c r="I553" s="93"/>
      <c r="J553" s="94">
        <f t="shared" si="72"/>
        <v>3464</v>
      </c>
      <c r="K553" s="94">
        <f t="shared" si="73"/>
        <v>4275</v>
      </c>
      <c r="L553" s="94">
        <f t="shared" si="74"/>
        <v>4355</v>
      </c>
      <c r="M553" s="94">
        <f t="shared" si="75"/>
        <v>4360</v>
      </c>
      <c r="N553" s="95"/>
      <c r="O553" s="94">
        <f t="shared" si="76"/>
        <v>9330</v>
      </c>
      <c r="P553" s="94">
        <f t="shared" si="77"/>
        <v>0</v>
      </c>
      <c r="Q553" s="94">
        <f t="shared" si="78"/>
        <v>893</v>
      </c>
      <c r="R553" s="94">
        <f t="shared" si="79"/>
        <v>14583</v>
      </c>
      <c r="S553" s="131">
        <f t="shared" si="80"/>
        <v>5</v>
      </c>
    </row>
    <row r="554" spans="1:19">
      <c r="A554" s="91">
        <v>479</v>
      </c>
      <c r="B554" s="91">
        <v>479278137</v>
      </c>
      <c r="C554" s="92" t="s">
        <v>236</v>
      </c>
      <c r="D554" s="91">
        <v>278</v>
      </c>
      <c r="E554" s="92" t="s">
        <v>190</v>
      </c>
      <c r="F554" s="91">
        <v>137</v>
      </c>
      <c r="G554" s="92" t="s">
        <v>196</v>
      </c>
      <c r="H554" s="93">
        <v>19.48</v>
      </c>
      <c r="I554" s="93"/>
      <c r="J554" s="94">
        <f t="shared" si="72"/>
        <v>204</v>
      </c>
      <c r="K554" s="94">
        <f t="shared" si="73"/>
        <v>37</v>
      </c>
      <c r="L554" s="94">
        <f t="shared" si="74"/>
        <v>204</v>
      </c>
      <c r="M554" s="94">
        <f t="shared" si="75"/>
        <v>18</v>
      </c>
      <c r="N554" s="95"/>
      <c r="O554" s="94">
        <f t="shared" si="76"/>
        <v>11062</v>
      </c>
      <c r="P554" s="94">
        <f t="shared" si="77"/>
        <v>0</v>
      </c>
      <c r="Q554" s="94">
        <f t="shared" si="78"/>
        <v>893</v>
      </c>
      <c r="R554" s="94">
        <f t="shared" si="79"/>
        <v>11973</v>
      </c>
      <c r="S554" s="131">
        <f t="shared" si="80"/>
        <v>-186</v>
      </c>
    </row>
    <row r="555" spans="1:19">
      <c r="A555" s="91">
        <v>479</v>
      </c>
      <c r="B555" s="91">
        <v>479278159</v>
      </c>
      <c r="C555" s="92" t="s">
        <v>236</v>
      </c>
      <c r="D555" s="91">
        <v>278</v>
      </c>
      <c r="E555" s="92" t="s">
        <v>190</v>
      </c>
      <c r="F555" s="91">
        <v>159</v>
      </c>
      <c r="G555" s="92" t="s">
        <v>150</v>
      </c>
      <c r="H555" s="93">
        <v>6.09</v>
      </c>
      <c r="I555" s="93"/>
      <c r="J555" s="94">
        <f t="shared" si="72"/>
        <v>4379</v>
      </c>
      <c r="K555" s="94">
        <f t="shared" si="73"/>
        <v>4357</v>
      </c>
      <c r="L555" s="94">
        <f t="shared" si="74"/>
        <v>4362</v>
      </c>
      <c r="M555" s="94">
        <f t="shared" si="75"/>
        <v>4362</v>
      </c>
      <c r="N555" s="95"/>
      <c r="O555" s="94">
        <f t="shared" si="76"/>
        <v>9227</v>
      </c>
      <c r="P555" s="94">
        <f t="shared" si="77"/>
        <v>0</v>
      </c>
      <c r="Q555" s="94">
        <f t="shared" si="78"/>
        <v>893</v>
      </c>
      <c r="R555" s="94">
        <f t="shared" si="79"/>
        <v>14482</v>
      </c>
      <c r="S555" s="131">
        <f t="shared" si="80"/>
        <v>0</v>
      </c>
    </row>
    <row r="556" spans="1:19">
      <c r="A556" s="91">
        <v>479</v>
      </c>
      <c r="B556" s="91">
        <v>479278161</v>
      </c>
      <c r="C556" s="92" t="s">
        <v>236</v>
      </c>
      <c r="D556" s="91">
        <v>278</v>
      </c>
      <c r="E556" s="92" t="s">
        <v>190</v>
      </c>
      <c r="F556" s="91">
        <v>161</v>
      </c>
      <c r="G556" s="92" t="s">
        <v>151</v>
      </c>
      <c r="H556" s="93">
        <v>5</v>
      </c>
      <c r="I556" s="93"/>
      <c r="J556" s="94">
        <f t="shared" si="72"/>
        <v>3557</v>
      </c>
      <c r="K556" s="94">
        <f t="shared" si="73"/>
        <v>4015</v>
      </c>
      <c r="L556" s="94">
        <f t="shared" si="74"/>
        <v>4033</v>
      </c>
      <c r="M556" s="94">
        <f t="shared" si="75"/>
        <v>4033</v>
      </c>
      <c r="N556" s="95"/>
      <c r="O556" s="94">
        <f t="shared" si="76"/>
        <v>9454</v>
      </c>
      <c r="P556" s="94">
        <f t="shared" si="77"/>
        <v>0</v>
      </c>
      <c r="Q556" s="94">
        <f t="shared" si="78"/>
        <v>893</v>
      </c>
      <c r="R556" s="94">
        <f t="shared" si="79"/>
        <v>14380</v>
      </c>
      <c r="S556" s="131">
        <f t="shared" si="80"/>
        <v>0</v>
      </c>
    </row>
    <row r="557" spans="1:19">
      <c r="A557" s="91">
        <v>479</v>
      </c>
      <c r="B557" s="91">
        <v>479278191</v>
      </c>
      <c r="C557" s="92" t="s">
        <v>236</v>
      </c>
      <c r="D557" s="91">
        <v>278</v>
      </c>
      <c r="E557" s="92" t="s">
        <v>190</v>
      </c>
      <c r="F557" s="91">
        <v>191</v>
      </c>
      <c r="G557" s="92" t="s">
        <v>238</v>
      </c>
      <c r="H557" s="93">
        <v>3</v>
      </c>
      <c r="I557" s="93"/>
      <c r="J557" s="94">
        <f t="shared" si="72"/>
        <v>3577</v>
      </c>
      <c r="K557" s="94">
        <f t="shared" si="73"/>
        <v>3577</v>
      </c>
      <c r="L557" s="94">
        <f t="shared" si="74"/>
        <v>4176</v>
      </c>
      <c r="M557" s="94">
        <f t="shared" si="75"/>
        <v>4179</v>
      </c>
      <c r="N557" s="95"/>
      <c r="O557" s="94">
        <f t="shared" si="76"/>
        <v>11884</v>
      </c>
      <c r="P557" s="94">
        <f t="shared" si="77"/>
        <v>0</v>
      </c>
      <c r="Q557" s="94">
        <f t="shared" si="78"/>
        <v>893</v>
      </c>
      <c r="R557" s="94">
        <f t="shared" si="79"/>
        <v>16956</v>
      </c>
      <c r="S557" s="131">
        <f t="shared" si="80"/>
        <v>3</v>
      </c>
    </row>
    <row r="558" spans="1:19">
      <c r="A558" s="91">
        <v>479</v>
      </c>
      <c r="B558" s="91">
        <v>479278210</v>
      </c>
      <c r="C558" s="92" t="s">
        <v>236</v>
      </c>
      <c r="D558" s="91">
        <v>278</v>
      </c>
      <c r="E558" s="92" t="s">
        <v>190</v>
      </c>
      <c r="F558" s="91">
        <v>210</v>
      </c>
      <c r="G558" s="92" t="s">
        <v>188</v>
      </c>
      <c r="H558" s="93">
        <v>39.010000000000005</v>
      </c>
      <c r="I558" s="93"/>
      <c r="J558" s="94">
        <f t="shared" si="72"/>
        <v>3101</v>
      </c>
      <c r="K558" s="94">
        <f t="shared" si="73"/>
        <v>3303</v>
      </c>
      <c r="L558" s="94">
        <f t="shared" si="74"/>
        <v>3280</v>
      </c>
      <c r="M558" s="94">
        <f t="shared" si="75"/>
        <v>3269</v>
      </c>
      <c r="N558" s="95"/>
      <c r="O558" s="94">
        <f t="shared" si="76"/>
        <v>9657</v>
      </c>
      <c r="P558" s="94">
        <f t="shared" si="77"/>
        <v>0</v>
      </c>
      <c r="Q558" s="94">
        <f t="shared" si="78"/>
        <v>893</v>
      </c>
      <c r="R558" s="94">
        <f t="shared" si="79"/>
        <v>13819</v>
      </c>
      <c r="S558" s="131">
        <f t="shared" si="80"/>
        <v>-11</v>
      </c>
    </row>
    <row r="559" spans="1:19">
      <c r="A559" s="91">
        <v>479</v>
      </c>
      <c r="B559" s="91">
        <v>479278227</v>
      </c>
      <c r="C559" s="92" t="s">
        <v>236</v>
      </c>
      <c r="D559" s="91">
        <v>278</v>
      </c>
      <c r="E559" s="92" t="s">
        <v>190</v>
      </c>
      <c r="F559" s="91">
        <v>227</v>
      </c>
      <c r="G559" s="92" t="s">
        <v>239</v>
      </c>
      <c r="H559" s="93">
        <v>5.42</v>
      </c>
      <c r="I559" s="93"/>
      <c r="J559" s="94">
        <f t="shared" si="72"/>
        <v>2049</v>
      </c>
      <c r="K559" s="94">
        <f t="shared" si="73"/>
        <v>2230</v>
      </c>
      <c r="L559" s="94">
        <f t="shared" si="74"/>
        <v>2217</v>
      </c>
      <c r="M559" s="94">
        <f t="shared" si="75"/>
        <v>2218</v>
      </c>
      <c r="N559" s="95"/>
      <c r="O559" s="94">
        <f t="shared" si="76"/>
        <v>9910</v>
      </c>
      <c r="P559" s="94">
        <f t="shared" si="77"/>
        <v>0</v>
      </c>
      <c r="Q559" s="94">
        <f t="shared" si="78"/>
        <v>893</v>
      </c>
      <c r="R559" s="94">
        <f t="shared" si="79"/>
        <v>13021</v>
      </c>
      <c r="S559" s="131">
        <f t="shared" si="80"/>
        <v>1</v>
      </c>
    </row>
    <row r="560" spans="1:19">
      <c r="A560" s="91">
        <v>479</v>
      </c>
      <c r="B560" s="91">
        <v>479278278</v>
      </c>
      <c r="C560" s="92" t="s">
        <v>236</v>
      </c>
      <c r="D560" s="91">
        <v>278</v>
      </c>
      <c r="E560" s="92" t="s">
        <v>190</v>
      </c>
      <c r="F560" s="91">
        <v>278</v>
      </c>
      <c r="G560" s="92" t="s">
        <v>190</v>
      </c>
      <c r="H560" s="93">
        <v>44.199999999999996</v>
      </c>
      <c r="I560" s="93"/>
      <c r="J560" s="94">
        <f t="shared" si="72"/>
        <v>3192</v>
      </c>
      <c r="K560" s="94">
        <f t="shared" si="73"/>
        <v>2893</v>
      </c>
      <c r="L560" s="94">
        <f t="shared" si="74"/>
        <v>2853</v>
      </c>
      <c r="M560" s="94">
        <f t="shared" si="75"/>
        <v>2854</v>
      </c>
      <c r="N560" s="95"/>
      <c r="O560" s="94">
        <f t="shared" si="76"/>
        <v>9905</v>
      </c>
      <c r="P560" s="94">
        <f t="shared" si="77"/>
        <v>0</v>
      </c>
      <c r="Q560" s="94">
        <f t="shared" si="78"/>
        <v>893</v>
      </c>
      <c r="R560" s="94">
        <f t="shared" si="79"/>
        <v>13652</v>
      </c>
      <c r="S560" s="131">
        <f t="shared" si="80"/>
        <v>1</v>
      </c>
    </row>
    <row r="561" spans="1:19">
      <c r="A561" s="91">
        <v>479</v>
      </c>
      <c r="B561" s="91">
        <v>479278281</v>
      </c>
      <c r="C561" s="92" t="s">
        <v>236</v>
      </c>
      <c r="D561" s="91">
        <v>278</v>
      </c>
      <c r="E561" s="92" t="s">
        <v>190</v>
      </c>
      <c r="F561" s="91">
        <v>281</v>
      </c>
      <c r="G561" s="92" t="s">
        <v>146</v>
      </c>
      <c r="H561" s="93">
        <v>59.37</v>
      </c>
      <c r="I561" s="93"/>
      <c r="J561" s="94">
        <f t="shared" si="72"/>
        <v>0</v>
      </c>
      <c r="K561" s="94">
        <f t="shared" si="73"/>
        <v>3</v>
      </c>
      <c r="L561" s="94">
        <f t="shared" si="74"/>
        <v>16</v>
      </c>
      <c r="M561" s="94">
        <f t="shared" si="75"/>
        <v>18</v>
      </c>
      <c r="N561" s="95"/>
      <c r="O561" s="94">
        <f t="shared" si="76"/>
        <v>11296</v>
      </c>
      <c r="P561" s="94">
        <f t="shared" si="77"/>
        <v>0</v>
      </c>
      <c r="Q561" s="94">
        <f t="shared" si="78"/>
        <v>893</v>
      </c>
      <c r="R561" s="94">
        <f t="shared" si="79"/>
        <v>12207</v>
      </c>
      <c r="S561" s="131">
        <f t="shared" si="80"/>
        <v>2</v>
      </c>
    </row>
    <row r="562" spans="1:19">
      <c r="A562" s="91">
        <v>479</v>
      </c>
      <c r="B562" s="91">
        <v>479278309</v>
      </c>
      <c r="C562" s="92" t="s">
        <v>236</v>
      </c>
      <c r="D562" s="91">
        <v>278</v>
      </c>
      <c r="E562" s="92" t="s">
        <v>190</v>
      </c>
      <c r="F562" s="91">
        <v>309</v>
      </c>
      <c r="G562" s="92" t="s">
        <v>197</v>
      </c>
      <c r="H562" s="93">
        <v>2.19</v>
      </c>
      <c r="I562" s="93"/>
      <c r="J562" s="94">
        <f t="shared" si="72"/>
        <v>600</v>
      </c>
      <c r="K562" s="94">
        <f t="shared" si="73"/>
        <v>1145</v>
      </c>
      <c r="L562" s="94">
        <f t="shared" si="74"/>
        <v>1151</v>
      </c>
      <c r="M562" s="94">
        <f t="shared" si="75"/>
        <v>1143</v>
      </c>
      <c r="N562" s="95"/>
      <c r="O562" s="94">
        <f t="shared" si="76"/>
        <v>10751</v>
      </c>
      <c r="P562" s="94">
        <f t="shared" si="77"/>
        <v>0</v>
      </c>
      <c r="Q562" s="94">
        <f t="shared" si="78"/>
        <v>893</v>
      </c>
      <c r="R562" s="94">
        <f t="shared" si="79"/>
        <v>12787</v>
      </c>
      <c r="S562" s="131">
        <f t="shared" si="80"/>
        <v>-8</v>
      </c>
    </row>
    <row r="563" spans="1:19">
      <c r="A563" s="91">
        <v>479</v>
      </c>
      <c r="B563" s="91">
        <v>479278325</v>
      </c>
      <c r="C563" s="92" t="s">
        <v>236</v>
      </c>
      <c r="D563" s="91">
        <v>278</v>
      </c>
      <c r="E563" s="92" t="s">
        <v>190</v>
      </c>
      <c r="F563" s="91">
        <v>325</v>
      </c>
      <c r="G563" s="92" t="s">
        <v>198</v>
      </c>
      <c r="H563" s="93">
        <v>6.07</v>
      </c>
      <c r="I563" s="93"/>
      <c r="J563" s="94">
        <f t="shared" si="72"/>
        <v>1384</v>
      </c>
      <c r="K563" s="94">
        <f t="shared" si="73"/>
        <v>1160</v>
      </c>
      <c r="L563" s="94">
        <f t="shared" si="74"/>
        <v>1189</v>
      </c>
      <c r="M563" s="94">
        <f t="shared" si="75"/>
        <v>1189</v>
      </c>
      <c r="N563" s="95"/>
      <c r="O563" s="94">
        <f t="shared" si="76"/>
        <v>9510</v>
      </c>
      <c r="P563" s="94">
        <f t="shared" si="77"/>
        <v>0</v>
      </c>
      <c r="Q563" s="94">
        <f t="shared" si="78"/>
        <v>893</v>
      </c>
      <c r="R563" s="94">
        <f t="shared" si="79"/>
        <v>11592</v>
      </c>
      <c r="S563" s="131">
        <f t="shared" si="80"/>
        <v>0</v>
      </c>
    </row>
    <row r="564" spans="1:19">
      <c r="A564" s="91">
        <v>479</v>
      </c>
      <c r="B564" s="91">
        <v>479278332</v>
      </c>
      <c r="C564" s="92" t="s">
        <v>236</v>
      </c>
      <c r="D564" s="91">
        <v>278</v>
      </c>
      <c r="E564" s="92" t="s">
        <v>190</v>
      </c>
      <c r="F564" s="91">
        <v>332</v>
      </c>
      <c r="G564" s="92" t="s">
        <v>199</v>
      </c>
      <c r="H564" s="93">
        <v>7.53</v>
      </c>
      <c r="I564" s="93"/>
      <c r="J564" s="94">
        <f t="shared" si="72"/>
        <v>916</v>
      </c>
      <c r="K564" s="94">
        <f t="shared" si="73"/>
        <v>861</v>
      </c>
      <c r="L564" s="94">
        <f t="shared" si="74"/>
        <v>852</v>
      </c>
      <c r="M564" s="94">
        <f t="shared" si="75"/>
        <v>852</v>
      </c>
      <c r="N564" s="95"/>
      <c r="O564" s="94">
        <f t="shared" si="76"/>
        <v>9317</v>
      </c>
      <c r="P564" s="94">
        <f t="shared" si="77"/>
        <v>0</v>
      </c>
      <c r="Q564" s="94">
        <f t="shared" si="78"/>
        <v>893</v>
      </c>
      <c r="R564" s="94">
        <f t="shared" si="79"/>
        <v>11062</v>
      </c>
      <c r="S564" s="131">
        <f t="shared" si="80"/>
        <v>0</v>
      </c>
    </row>
    <row r="565" spans="1:19">
      <c r="A565" s="91">
        <v>479</v>
      </c>
      <c r="B565" s="91">
        <v>479278605</v>
      </c>
      <c r="C565" s="92" t="s">
        <v>236</v>
      </c>
      <c r="D565" s="91">
        <v>278</v>
      </c>
      <c r="E565" s="92" t="s">
        <v>190</v>
      </c>
      <c r="F565" s="91">
        <v>605</v>
      </c>
      <c r="G565" s="92" t="s">
        <v>193</v>
      </c>
      <c r="H565" s="93">
        <v>51.53</v>
      </c>
      <c r="I565" s="93"/>
      <c r="J565" s="94">
        <f t="shared" si="72"/>
        <v>7464</v>
      </c>
      <c r="K565" s="94">
        <f t="shared" si="73"/>
        <v>7465</v>
      </c>
      <c r="L565" s="94">
        <f t="shared" si="74"/>
        <v>7236</v>
      </c>
      <c r="M565" s="94">
        <f t="shared" si="75"/>
        <v>7224</v>
      </c>
      <c r="N565" s="95"/>
      <c r="O565" s="94">
        <f t="shared" si="76"/>
        <v>9683</v>
      </c>
      <c r="P565" s="94">
        <f t="shared" si="77"/>
        <v>0</v>
      </c>
      <c r="Q565" s="94">
        <f t="shared" si="78"/>
        <v>893</v>
      </c>
      <c r="R565" s="94">
        <f t="shared" si="79"/>
        <v>17800</v>
      </c>
      <c r="S565" s="131">
        <f t="shared" si="80"/>
        <v>-12</v>
      </c>
    </row>
    <row r="566" spans="1:19">
      <c r="A566" s="91">
        <v>479</v>
      </c>
      <c r="B566" s="91">
        <v>479278615</v>
      </c>
      <c r="C566" s="92" t="s">
        <v>236</v>
      </c>
      <c r="D566" s="91">
        <v>278</v>
      </c>
      <c r="E566" s="92" t="s">
        <v>190</v>
      </c>
      <c r="F566" s="91">
        <v>615</v>
      </c>
      <c r="G566" s="92" t="s">
        <v>229</v>
      </c>
      <c r="H566" s="93">
        <v>1</v>
      </c>
      <c r="I566" s="93"/>
      <c r="J566" s="94">
        <f t="shared" si="72"/>
        <v>1375</v>
      </c>
      <c r="K566" s="94">
        <f t="shared" si="73"/>
        <v>952</v>
      </c>
      <c r="L566" s="94">
        <f t="shared" si="74"/>
        <v>892</v>
      </c>
      <c r="M566" s="94">
        <f t="shared" si="75"/>
        <v>892</v>
      </c>
      <c r="N566" s="95"/>
      <c r="O566" s="94">
        <f t="shared" si="76"/>
        <v>9794</v>
      </c>
      <c r="P566" s="94">
        <f t="shared" si="77"/>
        <v>0</v>
      </c>
      <c r="Q566" s="94">
        <f t="shared" si="78"/>
        <v>893</v>
      </c>
      <c r="R566" s="94">
        <f t="shared" si="79"/>
        <v>11579</v>
      </c>
      <c r="S566" s="131">
        <f t="shared" si="80"/>
        <v>0</v>
      </c>
    </row>
    <row r="567" spans="1:19">
      <c r="A567" s="91">
        <v>479</v>
      </c>
      <c r="B567" s="91">
        <v>479278635</v>
      </c>
      <c r="C567" s="92" t="s">
        <v>236</v>
      </c>
      <c r="D567" s="91">
        <v>278</v>
      </c>
      <c r="E567" s="92" t="s">
        <v>190</v>
      </c>
      <c r="F567" s="91">
        <v>635</v>
      </c>
      <c r="G567" s="92" t="s">
        <v>52</v>
      </c>
      <c r="H567" s="93">
        <v>2</v>
      </c>
      <c r="I567" s="93"/>
      <c r="J567" s="94">
        <f t="shared" si="72"/>
        <v>5443</v>
      </c>
      <c r="K567" s="94">
        <f t="shared" si="73"/>
        <v>5292</v>
      </c>
      <c r="L567" s="94">
        <f t="shared" si="74"/>
        <v>5325</v>
      </c>
      <c r="M567" s="94">
        <f t="shared" si="75"/>
        <v>5325</v>
      </c>
      <c r="N567" s="95"/>
      <c r="O567" s="94">
        <f t="shared" si="76"/>
        <v>10333</v>
      </c>
      <c r="P567" s="94">
        <f t="shared" si="77"/>
        <v>0</v>
      </c>
      <c r="Q567" s="94">
        <f t="shared" si="78"/>
        <v>893</v>
      </c>
      <c r="R567" s="94">
        <f t="shared" si="79"/>
        <v>16551</v>
      </c>
      <c r="S567" s="131">
        <f t="shared" si="80"/>
        <v>0</v>
      </c>
    </row>
    <row r="568" spans="1:19">
      <c r="A568" s="91">
        <v>479</v>
      </c>
      <c r="B568" s="91">
        <v>479278670</v>
      </c>
      <c r="C568" s="92" t="s">
        <v>236</v>
      </c>
      <c r="D568" s="91">
        <v>278</v>
      </c>
      <c r="E568" s="92" t="s">
        <v>190</v>
      </c>
      <c r="F568" s="91">
        <v>670</v>
      </c>
      <c r="G568" s="92" t="s">
        <v>37</v>
      </c>
      <c r="H568" s="93">
        <v>17</v>
      </c>
      <c r="I568" s="93"/>
      <c r="J568" s="94">
        <f t="shared" si="72"/>
        <v>7267</v>
      </c>
      <c r="K568" s="94">
        <f t="shared" si="73"/>
        <v>8361</v>
      </c>
      <c r="L568" s="94">
        <f t="shared" si="74"/>
        <v>8602</v>
      </c>
      <c r="M568" s="94">
        <f t="shared" si="75"/>
        <v>8622</v>
      </c>
      <c r="N568" s="95"/>
      <c r="O568" s="94">
        <f t="shared" si="76"/>
        <v>9537</v>
      </c>
      <c r="P568" s="94">
        <f t="shared" si="77"/>
        <v>0</v>
      </c>
      <c r="Q568" s="94">
        <f t="shared" si="78"/>
        <v>893</v>
      </c>
      <c r="R568" s="94">
        <f t="shared" si="79"/>
        <v>19052</v>
      </c>
      <c r="S568" s="131">
        <f t="shared" si="80"/>
        <v>20</v>
      </c>
    </row>
    <row r="569" spans="1:19">
      <c r="A569" s="91">
        <v>479</v>
      </c>
      <c r="B569" s="91">
        <v>479278672</v>
      </c>
      <c r="C569" s="92" t="s">
        <v>236</v>
      </c>
      <c r="D569" s="91">
        <v>278</v>
      </c>
      <c r="E569" s="92" t="s">
        <v>190</v>
      </c>
      <c r="F569" s="91">
        <v>672</v>
      </c>
      <c r="G569" s="92" t="s">
        <v>53</v>
      </c>
      <c r="H569" s="93">
        <v>4</v>
      </c>
      <c r="I569" s="93"/>
      <c r="J569" s="94">
        <f t="shared" si="72"/>
        <v>3682</v>
      </c>
      <c r="K569" s="94">
        <f t="shared" si="73"/>
        <v>3743</v>
      </c>
      <c r="L569" s="94">
        <f t="shared" si="74"/>
        <v>3750</v>
      </c>
      <c r="M569" s="94">
        <f t="shared" si="75"/>
        <v>3751</v>
      </c>
      <c r="N569" s="95"/>
      <c r="O569" s="94">
        <f t="shared" si="76"/>
        <v>10090</v>
      </c>
      <c r="P569" s="94">
        <f t="shared" si="77"/>
        <v>0</v>
      </c>
      <c r="Q569" s="94">
        <f t="shared" si="78"/>
        <v>893</v>
      </c>
      <c r="R569" s="94">
        <f t="shared" si="79"/>
        <v>14734</v>
      </c>
      <c r="S569" s="131">
        <f t="shared" si="80"/>
        <v>1</v>
      </c>
    </row>
    <row r="570" spans="1:19">
      <c r="A570" s="91">
        <v>479</v>
      </c>
      <c r="B570" s="91">
        <v>479278674</v>
      </c>
      <c r="C570" s="92" t="s">
        <v>236</v>
      </c>
      <c r="D570" s="91">
        <v>278</v>
      </c>
      <c r="E570" s="92" t="s">
        <v>190</v>
      </c>
      <c r="F570" s="91">
        <v>674</v>
      </c>
      <c r="G570" s="92" t="s">
        <v>38</v>
      </c>
      <c r="H570" s="93">
        <v>2.4400000000000004</v>
      </c>
      <c r="I570" s="93"/>
      <c r="J570" s="94">
        <f t="shared" si="72"/>
        <v>4894</v>
      </c>
      <c r="K570" s="94">
        <f t="shared" si="73"/>
        <v>5108</v>
      </c>
      <c r="L570" s="94">
        <f t="shared" si="74"/>
        <v>5091</v>
      </c>
      <c r="M570" s="94">
        <f t="shared" si="75"/>
        <v>5090</v>
      </c>
      <c r="N570" s="95"/>
      <c r="O570" s="94">
        <f t="shared" si="76"/>
        <v>11448</v>
      </c>
      <c r="P570" s="94">
        <f t="shared" si="77"/>
        <v>0</v>
      </c>
      <c r="Q570" s="94">
        <f t="shared" si="78"/>
        <v>893</v>
      </c>
      <c r="R570" s="94">
        <f t="shared" si="79"/>
        <v>17431</v>
      </c>
      <c r="S570" s="131">
        <f t="shared" si="80"/>
        <v>-1</v>
      </c>
    </row>
    <row r="571" spans="1:19">
      <c r="A571" s="91">
        <v>479</v>
      </c>
      <c r="B571" s="91">
        <v>479278680</v>
      </c>
      <c r="C571" s="92" t="s">
        <v>236</v>
      </c>
      <c r="D571" s="91">
        <v>278</v>
      </c>
      <c r="E571" s="92" t="s">
        <v>190</v>
      </c>
      <c r="F571" s="91">
        <v>680</v>
      </c>
      <c r="G571" s="92" t="s">
        <v>152</v>
      </c>
      <c r="H571" s="93">
        <v>3</v>
      </c>
      <c r="I571" s="93"/>
      <c r="J571" s="94">
        <f t="shared" si="72"/>
        <v>3343</v>
      </c>
      <c r="K571" s="94">
        <f t="shared" si="73"/>
        <v>3430</v>
      </c>
      <c r="L571" s="94">
        <f t="shared" si="74"/>
        <v>3412</v>
      </c>
      <c r="M571" s="94">
        <f t="shared" si="75"/>
        <v>3412</v>
      </c>
      <c r="N571" s="95"/>
      <c r="O571" s="94">
        <f t="shared" si="76"/>
        <v>9794</v>
      </c>
      <c r="P571" s="94">
        <f t="shared" si="77"/>
        <v>0</v>
      </c>
      <c r="Q571" s="94">
        <f t="shared" si="78"/>
        <v>893</v>
      </c>
      <c r="R571" s="94">
        <f t="shared" si="79"/>
        <v>14099</v>
      </c>
      <c r="S571" s="131">
        <f t="shared" si="80"/>
        <v>0</v>
      </c>
    </row>
    <row r="572" spans="1:19">
      <c r="A572" s="91">
        <v>479</v>
      </c>
      <c r="B572" s="91">
        <v>479278683</v>
      </c>
      <c r="C572" s="92" t="s">
        <v>236</v>
      </c>
      <c r="D572" s="91">
        <v>278</v>
      </c>
      <c r="E572" s="92" t="s">
        <v>190</v>
      </c>
      <c r="F572" s="91">
        <v>683</v>
      </c>
      <c r="G572" s="92" t="s">
        <v>39</v>
      </c>
      <c r="H572" s="93">
        <v>7.77</v>
      </c>
      <c r="I572" s="93"/>
      <c r="J572" s="94">
        <f t="shared" si="72"/>
        <v>5660</v>
      </c>
      <c r="K572" s="94">
        <f t="shared" si="73"/>
        <v>6486</v>
      </c>
      <c r="L572" s="94">
        <f t="shared" si="74"/>
        <v>6539</v>
      </c>
      <c r="M572" s="94">
        <f t="shared" si="75"/>
        <v>6541</v>
      </c>
      <c r="N572" s="95"/>
      <c r="O572" s="94">
        <f t="shared" si="76"/>
        <v>9369</v>
      </c>
      <c r="P572" s="94">
        <f t="shared" si="77"/>
        <v>0</v>
      </c>
      <c r="Q572" s="94">
        <f t="shared" si="78"/>
        <v>893</v>
      </c>
      <c r="R572" s="94">
        <f t="shared" si="79"/>
        <v>16803</v>
      </c>
      <c r="S572" s="131">
        <f t="shared" si="80"/>
        <v>2</v>
      </c>
    </row>
    <row r="573" spans="1:19">
      <c r="A573" s="91">
        <v>479</v>
      </c>
      <c r="B573" s="91">
        <v>479278717</v>
      </c>
      <c r="C573" s="92" t="s">
        <v>236</v>
      </c>
      <c r="D573" s="91">
        <v>278</v>
      </c>
      <c r="E573" s="92" t="s">
        <v>190</v>
      </c>
      <c r="F573" s="91">
        <v>717</v>
      </c>
      <c r="G573" s="92" t="s">
        <v>40</v>
      </c>
      <c r="H573" s="93">
        <v>2</v>
      </c>
      <c r="I573" s="93"/>
      <c r="J573" s="94">
        <f t="shared" si="72"/>
        <v>5495</v>
      </c>
      <c r="K573" s="94">
        <f t="shared" si="73"/>
        <v>5088</v>
      </c>
      <c r="L573" s="94">
        <f t="shared" si="74"/>
        <v>4846</v>
      </c>
      <c r="M573" s="94">
        <f t="shared" si="75"/>
        <v>4848</v>
      </c>
      <c r="N573" s="95"/>
      <c r="O573" s="94">
        <f t="shared" si="76"/>
        <v>10185</v>
      </c>
      <c r="P573" s="94">
        <f t="shared" si="77"/>
        <v>0</v>
      </c>
      <c r="Q573" s="94">
        <f t="shared" si="78"/>
        <v>893</v>
      </c>
      <c r="R573" s="94">
        <f t="shared" si="79"/>
        <v>15926</v>
      </c>
      <c r="S573" s="131">
        <f t="shared" si="80"/>
        <v>2</v>
      </c>
    </row>
    <row r="574" spans="1:19">
      <c r="A574" s="91">
        <v>479</v>
      </c>
      <c r="B574" s="91">
        <v>479278755</v>
      </c>
      <c r="C574" s="92" t="s">
        <v>236</v>
      </c>
      <c r="D574" s="91">
        <v>278</v>
      </c>
      <c r="E574" s="92" t="s">
        <v>190</v>
      </c>
      <c r="F574" s="91">
        <v>755</v>
      </c>
      <c r="G574" s="92" t="s">
        <v>42</v>
      </c>
      <c r="H574" s="93">
        <v>2.56</v>
      </c>
      <c r="I574" s="93"/>
      <c r="J574" s="94">
        <f t="shared" si="72"/>
        <v>3757</v>
      </c>
      <c r="K574" s="94">
        <f t="shared" si="73"/>
        <v>4168</v>
      </c>
      <c r="L574" s="94">
        <f t="shared" si="74"/>
        <v>4226</v>
      </c>
      <c r="M574" s="94">
        <f t="shared" si="75"/>
        <v>4227</v>
      </c>
      <c r="N574" s="95"/>
      <c r="O574" s="94">
        <f t="shared" si="76"/>
        <v>9794</v>
      </c>
      <c r="P574" s="94">
        <f t="shared" si="77"/>
        <v>0</v>
      </c>
      <c r="Q574" s="94">
        <f t="shared" si="78"/>
        <v>893</v>
      </c>
      <c r="R574" s="94">
        <f t="shared" si="79"/>
        <v>14914</v>
      </c>
      <c r="S574" s="131">
        <f t="shared" si="80"/>
        <v>1</v>
      </c>
    </row>
    <row r="575" spans="1:19">
      <c r="A575" s="91">
        <v>479</v>
      </c>
      <c r="B575" s="91">
        <v>479278766</v>
      </c>
      <c r="C575" s="92" t="s">
        <v>236</v>
      </c>
      <c r="D575" s="91">
        <v>278</v>
      </c>
      <c r="E575" s="92" t="s">
        <v>190</v>
      </c>
      <c r="F575" s="91">
        <v>766</v>
      </c>
      <c r="G575" s="92" t="s">
        <v>240</v>
      </c>
      <c r="H575" s="93">
        <v>3.06</v>
      </c>
      <c r="I575" s="93"/>
      <c r="J575" s="94">
        <f t="shared" si="72"/>
        <v>3641</v>
      </c>
      <c r="K575" s="94">
        <f t="shared" si="73"/>
        <v>4142</v>
      </c>
      <c r="L575" s="94">
        <f t="shared" si="74"/>
        <v>4149</v>
      </c>
      <c r="M575" s="94">
        <f t="shared" si="75"/>
        <v>4149</v>
      </c>
      <c r="N575" s="95"/>
      <c r="O575" s="94">
        <f t="shared" si="76"/>
        <v>11884</v>
      </c>
      <c r="P575" s="94">
        <f t="shared" si="77"/>
        <v>0</v>
      </c>
      <c r="Q575" s="94">
        <f t="shared" si="78"/>
        <v>893</v>
      </c>
      <c r="R575" s="94">
        <f t="shared" si="79"/>
        <v>16926</v>
      </c>
      <c r="S575" s="131">
        <f t="shared" si="80"/>
        <v>0</v>
      </c>
    </row>
    <row r="576" spans="1:19">
      <c r="A576" s="91">
        <v>481</v>
      </c>
      <c r="B576" s="91">
        <v>481035035</v>
      </c>
      <c r="C576" s="92" t="s">
        <v>241</v>
      </c>
      <c r="D576" s="91">
        <v>35</v>
      </c>
      <c r="E576" s="92" t="s">
        <v>11</v>
      </c>
      <c r="F576" s="91">
        <v>35</v>
      </c>
      <c r="G576" s="92" t="s">
        <v>11</v>
      </c>
      <c r="H576" s="93">
        <v>892.9699999999998</v>
      </c>
      <c r="I576" s="93"/>
      <c r="J576" s="94">
        <f t="shared" si="72"/>
        <v>3402</v>
      </c>
      <c r="K576" s="94">
        <f t="shared" si="73"/>
        <v>4057</v>
      </c>
      <c r="L576" s="94">
        <f t="shared" si="74"/>
        <v>4042</v>
      </c>
      <c r="M576" s="94">
        <f t="shared" si="75"/>
        <v>4047</v>
      </c>
      <c r="N576" s="95"/>
      <c r="O576" s="94">
        <f t="shared" si="76"/>
        <v>11513</v>
      </c>
      <c r="P576" s="94">
        <f t="shared" si="77"/>
        <v>0</v>
      </c>
      <c r="Q576" s="94">
        <f t="shared" si="78"/>
        <v>893</v>
      </c>
      <c r="R576" s="94">
        <f t="shared" si="79"/>
        <v>16453</v>
      </c>
      <c r="S576" s="131">
        <f t="shared" si="80"/>
        <v>5</v>
      </c>
    </row>
    <row r="577" spans="1:19">
      <c r="A577" s="91">
        <v>481</v>
      </c>
      <c r="B577" s="91">
        <v>481035044</v>
      </c>
      <c r="C577" s="92" t="s">
        <v>241</v>
      </c>
      <c r="D577" s="91">
        <v>35</v>
      </c>
      <c r="E577" s="92" t="s">
        <v>11</v>
      </c>
      <c r="F577" s="91">
        <v>44</v>
      </c>
      <c r="G577" s="92" t="s">
        <v>12</v>
      </c>
      <c r="H577" s="93">
        <v>9.07</v>
      </c>
      <c r="I577" s="93"/>
      <c r="J577" s="94">
        <f t="shared" si="72"/>
        <v>721</v>
      </c>
      <c r="K577" s="94">
        <f t="shared" si="73"/>
        <v>721</v>
      </c>
      <c r="L577" s="94">
        <f t="shared" si="74"/>
        <v>255</v>
      </c>
      <c r="M577" s="94">
        <f t="shared" si="75"/>
        <v>251</v>
      </c>
      <c r="N577" s="95"/>
      <c r="O577" s="94">
        <f t="shared" si="76"/>
        <v>10939</v>
      </c>
      <c r="P577" s="94">
        <f t="shared" si="77"/>
        <v>0</v>
      </c>
      <c r="Q577" s="94">
        <f t="shared" si="78"/>
        <v>893</v>
      </c>
      <c r="R577" s="94">
        <f t="shared" si="79"/>
        <v>12083</v>
      </c>
      <c r="S577" s="131">
        <f t="shared" si="80"/>
        <v>-4</v>
      </c>
    </row>
    <row r="578" spans="1:19">
      <c r="A578" s="91">
        <v>481</v>
      </c>
      <c r="B578" s="91">
        <v>481035050</v>
      </c>
      <c r="C578" s="92" t="s">
        <v>241</v>
      </c>
      <c r="D578" s="91">
        <v>35</v>
      </c>
      <c r="E578" s="92" t="s">
        <v>11</v>
      </c>
      <c r="F578" s="91">
        <v>50</v>
      </c>
      <c r="G578" s="92" t="s">
        <v>90</v>
      </c>
      <c r="H578" s="93">
        <v>2</v>
      </c>
      <c r="I578" s="93"/>
      <c r="J578" s="94">
        <f t="shared" si="72"/>
        <v>3809</v>
      </c>
      <c r="K578" s="94">
        <f t="shared" si="73"/>
        <v>4220</v>
      </c>
      <c r="L578" s="94">
        <f t="shared" si="74"/>
        <v>4219</v>
      </c>
      <c r="M578" s="94">
        <f t="shared" si="75"/>
        <v>4219</v>
      </c>
      <c r="N578" s="95"/>
      <c r="O578" s="94">
        <f t="shared" si="76"/>
        <v>8956</v>
      </c>
      <c r="P578" s="94">
        <f t="shared" si="77"/>
        <v>0</v>
      </c>
      <c r="Q578" s="94">
        <f t="shared" si="78"/>
        <v>893</v>
      </c>
      <c r="R578" s="94">
        <f t="shared" si="79"/>
        <v>14068</v>
      </c>
      <c r="S578" s="131">
        <f t="shared" si="80"/>
        <v>0</v>
      </c>
    </row>
    <row r="579" spans="1:19">
      <c r="A579" s="91">
        <v>481</v>
      </c>
      <c r="B579" s="91">
        <v>481035073</v>
      </c>
      <c r="C579" s="92" t="s">
        <v>241</v>
      </c>
      <c r="D579" s="91">
        <v>35</v>
      </c>
      <c r="E579" s="92" t="s">
        <v>11</v>
      </c>
      <c r="F579" s="91">
        <v>73</v>
      </c>
      <c r="G579" s="92" t="s">
        <v>23</v>
      </c>
      <c r="H579" s="93">
        <v>2</v>
      </c>
      <c r="I579" s="93"/>
      <c r="J579" s="94">
        <f t="shared" si="72"/>
        <v>6354</v>
      </c>
      <c r="K579" s="94">
        <f t="shared" si="73"/>
        <v>6987</v>
      </c>
      <c r="L579" s="94">
        <f t="shared" si="74"/>
        <v>6987</v>
      </c>
      <c r="M579" s="94">
        <f t="shared" si="75"/>
        <v>6988</v>
      </c>
      <c r="N579" s="95"/>
      <c r="O579" s="94">
        <f t="shared" si="76"/>
        <v>8980</v>
      </c>
      <c r="P579" s="94">
        <f t="shared" si="77"/>
        <v>0</v>
      </c>
      <c r="Q579" s="94">
        <f t="shared" si="78"/>
        <v>893</v>
      </c>
      <c r="R579" s="94">
        <f t="shared" si="79"/>
        <v>16861</v>
      </c>
      <c r="S579" s="131">
        <f t="shared" si="80"/>
        <v>1</v>
      </c>
    </row>
    <row r="580" spans="1:19">
      <c r="A580" s="91">
        <v>481</v>
      </c>
      <c r="B580" s="91">
        <v>481035212</v>
      </c>
      <c r="C580" s="92" t="s">
        <v>241</v>
      </c>
      <c r="D580" s="91">
        <v>35</v>
      </c>
      <c r="E580" s="92" t="s">
        <v>11</v>
      </c>
      <c r="F580" s="91">
        <v>212</v>
      </c>
      <c r="G580" s="92" t="s">
        <v>167</v>
      </c>
      <c r="H580" s="93">
        <v>1.22</v>
      </c>
      <c r="I580" s="93"/>
      <c r="J580" s="94">
        <f t="shared" si="72"/>
        <v>555</v>
      </c>
      <c r="K580" s="94">
        <f t="shared" si="73"/>
        <v>659</v>
      </c>
      <c r="L580" s="94">
        <f t="shared" si="74"/>
        <v>656</v>
      </c>
      <c r="M580" s="94">
        <f t="shared" si="75"/>
        <v>656</v>
      </c>
      <c r="N580" s="95"/>
      <c r="O580" s="94">
        <f t="shared" si="76"/>
        <v>3965</v>
      </c>
      <c r="P580" s="94">
        <f t="shared" si="77"/>
        <v>0</v>
      </c>
      <c r="Q580" s="94">
        <f t="shared" si="78"/>
        <v>893</v>
      </c>
      <c r="R580" s="94">
        <f t="shared" si="79"/>
        <v>5514</v>
      </c>
      <c r="S580" s="131">
        <f t="shared" si="80"/>
        <v>0</v>
      </c>
    </row>
    <row r="581" spans="1:19">
      <c r="A581" s="91">
        <v>481</v>
      </c>
      <c r="B581" s="91">
        <v>481035220</v>
      </c>
      <c r="C581" s="92" t="s">
        <v>241</v>
      </c>
      <c r="D581" s="91">
        <v>35</v>
      </c>
      <c r="E581" s="92" t="s">
        <v>11</v>
      </c>
      <c r="F581" s="91">
        <v>220</v>
      </c>
      <c r="G581" s="92" t="s">
        <v>26</v>
      </c>
      <c r="H581" s="93">
        <v>6</v>
      </c>
      <c r="I581" s="93"/>
      <c r="J581" s="94">
        <f t="shared" si="72"/>
        <v>3520</v>
      </c>
      <c r="K581" s="94">
        <f t="shared" si="73"/>
        <v>2886</v>
      </c>
      <c r="L581" s="94">
        <f t="shared" si="74"/>
        <v>4022</v>
      </c>
      <c r="M581" s="94">
        <f t="shared" si="75"/>
        <v>4026</v>
      </c>
      <c r="N581" s="95"/>
      <c r="O581" s="94">
        <f t="shared" si="76"/>
        <v>9891</v>
      </c>
      <c r="P581" s="94">
        <f t="shared" si="77"/>
        <v>0</v>
      </c>
      <c r="Q581" s="94">
        <f t="shared" si="78"/>
        <v>893</v>
      </c>
      <c r="R581" s="94">
        <f t="shared" si="79"/>
        <v>14810</v>
      </c>
      <c r="S581" s="131">
        <f t="shared" si="80"/>
        <v>4</v>
      </c>
    </row>
    <row r="582" spans="1:19">
      <c r="A582" s="91">
        <v>481</v>
      </c>
      <c r="B582" s="91">
        <v>481035243</v>
      </c>
      <c r="C582" s="92" t="s">
        <v>241</v>
      </c>
      <c r="D582" s="91">
        <v>35</v>
      </c>
      <c r="E582" s="92" t="s">
        <v>11</v>
      </c>
      <c r="F582" s="91">
        <v>243</v>
      </c>
      <c r="G582" s="92" t="s">
        <v>80</v>
      </c>
      <c r="H582" s="93">
        <v>3</v>
      </c>
      <c r="I582" s="93"/>
      <c r="J582" s="94">
        <f t="shared" si="72"/>
        <v>3286</v>
      </c>
      <c r="K582" s="94">
        <f t="shared" si="73"/>
        <v>3187</v>
      </c>
      <c r="L582" s="94">
        <f t="shared" si="74"/>
        <v>3184</v>
      </c>
      <c r="M582" s="94">
        <f t="shared" si="75"/>
        <v>3184</v>
      </c>
      <c r="N582" s="95" t="e">
        <f>15*'18Q4'!#REF!</f>
        <v>#REF!</v>
      </c>
      <c r="O582" s="94">
        <f t="shared" si="76"/>
        <v>13489</v>
      </c>
      <c r="P582" s="94">
        <f t="shared" si="77"/>
        <v>0</v>
      </c>
      <c r="Q582" s="94">
        <f t="shared" si="78"/>
        <v>893</v>
      </c>
      <c r="R582" s="94">
        <f t="shared" si="79"/>
        <v>17566</v>
      </c>
      <c r="S582" s="131">
        <f t="shared" si="80"/>
        <v>0</v>
      </c>
    </row>
    <row r="583" spans="1:19">
      <c r="A583" s="91">
        <v>481</v>
      </c>
      <c r="B583" s="91">
        <v>481035244</v>
      </c>
      <c r="C583" s="92" t="s">
        <v>241</v>
      </c>
      <c r="D583" s="91">
        <v>35</v>
      </c>
      <c r="E583" s="92" t="s">
        <v>11</v>
      </c>
      <c r="F583" s="91">
        <v>244</v>
      </c>
      <c r="G583" s="92" t="s">
        <v>27</v>
      </c>
      <c r="H583" s="93">
        <v>17.439999999999998</v>
      </c>
      <c r="I583" s="93"/>
      <c r="J583" s="94">
        <f t="shared" si="72"/>
        <v>3848</v>
      </c>
      <c r="K583" s="94">
        <f t="shared" si="73"/>
        <v>4556</v>
      </c>
      <c r="L583" s="94">
        <f t="shared" si="74"/>
        <v>4562</v>
      </c>
      <c r="M583" s="94">
        <f t="shared" si="75"/>
        <v>4566</v>
      </c>
      <c r="N583" s="95"/>
      <c r="O583" s="94">
        <f t="shared" si="76"/>
        <v>11268</v>
      </c>
      <c r="P583" s="94">
        <f t="shared" si="77"/>
        <v>0</v>
      </c>
      <c r="Q583" s="94">
        <f t="shared" si="78"/>
        <v>893</v>
      </c>
      <c r="R583" s="94">
        <f t="shared" si="79"/>
        <v>16727</v>
      </c>
      <c r="S583" s="131">
        <f t="shared" si="80"/>
        <v>4</v>
      </c>
    </row>
    <row r="584" spans="1:19">
      <c r="A584" s="91">
        <v>481</v>
      </c>
      <c r="B584" s="91">
        <v>481035248</v>
      </c>
      <c r="C584" s="92" t="s">
        <v>241</v>
      </c>
      <c r="D584" s="91">
        <v>35</v>
      </c>
      <c r="E584" s="92" t="s">
        <v>11</v>
      </c>
      <c r="F584" s="91">
        <v>248</v>
      </c>
      <c r="G584" s="92" t="s">
        <v>18</v>
      </c>
      <c r="H584" s="93">
        <v>1.06</v>
      </c>
      <c r="I584" s="93"/>
      <c r="J584" s="94">
        <f t="shared" si="72"/>
        <v>1250</v>
      </c>
      <c r="K584" s="94">
        <f t="shared" si="73"/>
        <v>404</v>
      </c>
      <c r="L584" s="94">
        <f t="shared" si="74"/>
        <v>1130</v>
      </c>
      <c r="M584" s="94">
        <f t="shared" si="75"/>
        <v>1139</v>
      </c>
      <c r="N584" s="95"/>
      <c r="O584" s="94">
        <f t="shared" si="76"/>
        <v>11521</v>
      </c>
      <c r="P584" s="94">
        <f t="shared" si="77"/>
        <v>0</v>
      </c>
      <c r="Q584" s="94">
        <f t="shared" si="78"/>
        <v>893</v>
      </c>
      <c r="R584" s="94">
        <f t="shared" si="79"/>
        <v>13553</v>
      </c>
      <c r="S584" s="131">
        <f t="shared" si="80"/>
        <v>9</v>
      </c>
    </row>
    <row r="585" spans="1:19">
      <c r="A585" s="91">
        <v>481</v>
      </c>
      <c r="B585" s="91">
        <v>481035285</v>
      </c>
      <c r="C585" s="92" t="s">
        <v>241</v>
      </c>
      <c r="D585" s="91">
        <v>35</v>
      </c>
      <c r="E585" s="92" t="s">
        <v>11</v>
      </c>
      <c r="F585" s="91">
        <v>285</v>
      </c>
      <c r="G585" s="92" t="s">
        <v>28</v>
      </c>
      <c r="H585" s="93">
        <v>2</v>
      </c>
      <c r="I585" s="93"/>
      <c r="J585" s="94">
        <f t="shared" si="72"/>
        <v>3161</v>
      </c>
      <c r="K585" s="94">
        <f t="shared" si="73"/>
        <v>3260</v>
      </c>
      <c r="L585" s="94">
        <f t="shared" si="74"/>
        <v>3257</v>
      </c>
      <c r="M585" s="94">
        <f t="shared" si="75"/>
        <v>3258</v>
      </c>
      <c r="N585" s="95"/>
      <c r="O585" s="94">
        <f t="shared" si="76"/>
        <v>10636</v>
      </c>
      <c r="P585" s="94">
        <f t="shared" si="77"/>
        <v>0</v>
      </c>
      <c r="Q585" s="94">
        <f t="shared" si="78"/>
        <v>893</v>
      </c>
      <c r="R585" s="94">
        <f t="shared" si="79"/>
        <v>14787</v>
      </c>
      <c r="S585" s="131">
        <f t="shared" si="80"/>
        <v>1</v>
      </c>
    </row>
    <row r="586" spans="1:19">
      <c r="A586" s="91">
        <v>481</v>
      </c>
      <c r="B586" s="91">
        <v>481035307</v>
      </c>
      <c r="C586" s="92" t="s">
        <v>241</v>
      </c>
      <c r="D586" s="91">
        <v>35</v>
      </c>
      <c r="E586" s="92" t="s">
        <v>11</v>
      </c>
      <c r="F586" s="91">
        <v>307</v>
      </c>
      <c r="G586" s="92" t="s">
        <v>172</v>
      </c>
      <c r="H586" s="93">
        <v>2</v>
      </c>
      <c r="I586" s="93"/>
      <c r="J586" s="94">
        <f t="shared" ref="J586:J649" si="81">IFERROR(VLOOKUP($B586,_18Q1g,9,FALSE),"")</f>
        <v>2998</v>
      </c>
      <c r="K586" s="94">
        <f t="shared" ref="K586:K649" si="82">IFERROR(VLOOKUP($B586,_18Q2b,9,FALSE),"")</f>
        <v>3348</v>
      </c>
      <c r="L586" s="94">
        <f t="shared" ref="L586:L649" si="83">IFERROR(VLOOKUP($B586,_18Q3,9,FALSE),"")</f>
        <v>3343</v>
      </c>
      <c r="M586" s="94">
        <f t="shared" ref="M586:M649" si="84">IFERROR(VLOOKUP($B586,_18live,9,FALSE),"")</f>
        <v>3343</v>
      </c>
      <c r="N586" s="95"/>
      <c r="O586" s="94">
        <f t="shared" ref="O586:O649" si="85">IFERROR(VLOOKUP($B586,_18live,8,FALSE),"")</f>
        <v>8727</v>
      </c>
      <c r="P586" s="94">
        <f t="shared" ref="P586:P649" si="86">IFERROR(VLOOKUP($B586,_18live,10,FALSE),"")</f>
        <v>0</v>
      </c>
      <c r="Q586" s="94">
        <f t="shared" ref="Q586:Q649" si="87">IFERROR(VLOOKUP($B586,_18live,11,FALSE),"")</f>
        <v>893</v>
      </c>
      <c r="R586" s="94">
        <f t="shared" ref="R586:R649" si="88">IFERROR(VLOOKUP($B586,_18live,12,FALSE),"")</f>
        <v>12963</v>
      </c>
      <c r="S586" s="131">
        <f t="shared" ref="S586:S649" si="89">IFERROR(R586-IFERROR(VLOOKUP($B586,_18Q3,12,FALSE),""),"")</f>
        <v>0</v>
      </c>
    </row>
    <row r="587" spans="1:19">
      <c r="A587" s="91">
        <v>481</v>
      </c>
      <c r="B587" s="91">
        <v>481035350</v>
      </c>
      <c r="C587" s="92" t="s">
        <v>241</v>
      </c>
      <c r="D587" s="91">
        <v>35</v>
      </c>
      <c r="E587" s="92" t="s">
        <v>11</v>
      </c>
      <c r="F587" s="91">
        <v>350</v>
      </c>
      <c r="G587" s="92" t="s">
        <v>174</v>
      </c>
      <c r="H587" s="93">
        <v>3</v>
      </c>
      <c r="I587" s="93"/>
      <c r="J587" s="94" t="str">
        <f t="shared" si="81"/>
        <v/>
      </c>
      <c r="K587" s="94">
        <f t="shared" si="82"/>
        <v>5484</v>
      </c>
      <c r="L587" s="94">
        <f t="shared" si="83"/>
        <v>5459</v>
      </c>
      <c r="M587" s="94">
        <f t="shared" si="84"/>
        <v>5460</v>
      </c>
      <c r="N587" s="95"/>
      <c r="O587" s="94">
        <f t="shared" si="85"/>
        <v>9313</v>
      </c>
      <c r="P587" s="94">
        <f t="shared" si="86"/>
        <v>0</v>
      </c>
      <c r="Q587" s="94">
        <f t="shared" si="87"/>
        <v>893</v>
      </c>
      <c r="R587" s="94">
        <f t="shared" si="88"/>
        <v>15666</v>
      </c>
      <c r="S587" s="131">
        <f t="shared" si="89"/>
        <v>1</v>
      </c>
    </row>
    <row r="588" spans="1:19">
      <c r="A588" s="91">
        <v>481</v>
      </c>
      <c r="B588" s="91">
        <v>481035780</v>
      </c>
      <c r="C588" s="92" t="s">
        <v>241</v>
      </c>
      <c r="D588" s="91">
        <v>35</v>
      </c>
      <c r="E588" s="92" t="s">
        <v>11</v>
      </c>
      <c r="F588" s="91">
        <v>780</v>
      </c>
      <c r="G588" s="92" t="s">
        <v>243</v>
      </c>
      <c r="H588" s="93">
        <v>1</v>
      </c>
      <c r="I588" s="93"/>
      <c r="J588" s="94">
        <f t="shared" si="81"/>
        <v>1101</v>
      </c>
      <c r="K588" s="94">
        <f t="shared" si="82"/>
        <v>1474</v>
      </c>
      <c r="L588" s="94">
        <f t="shared" si="83"/>
        <v>1484</v>
      </c>
      <c r="M588" s="94">
        <f t="shared" si="84"/>
        <v>1484</v>
      </c>
      <c r="N588" s="95"/>
      <c r="O588" s="94">
        <f t="shared" si="85"/>
        <v>9004</v>
      </c>
      <c r="P588" s="94">
        <f t="shared" si="86"/>
        <v>0</v>
      </c>
      <c r="Q588" s="94">
        <f t="shared" si="87"/>
        <v>893</v>
      </c>
      <c r="R588" s="94">
        <f t="shared" si="88"/>
        <v>11381</v>
      </c>
      <c r="S588" s="131">
        <f t="shared" si="89"/>
        <v>0</v>
      </c>
    </row>
    <row r="589" spans="1:19">
      <c r="A589" s="91">
        <v>482</v>
      </c>
      <c r="B589" s="91">
        <v>482204007</v>
      </c>
      <c r="C589" s="92" t="s">
        <v>244</v>
      </c>
      <c r="D589" s="91">
        <v>204</v>
      </c>
      <c r="E589" s="92" t="s">
        <v>245</v>
      </c>
      <c r="F589" s="91">
        <v>7</v>
      </c>
      <c r="G589" s="92" t="s">
        <v>202</v>
      </c>
      <c r="H589" s="93">
        <v>42.980000000000004</v>
      </c>
      <c r="I589" s="93"/>
      <c r="J589" s="94">
        <f t="shared" si="81"/>
        <v>2760</v>
      </c>
      <c r="K589" s="94">
        <f t="shared" si="82"/>
        <v>3288</v>
      </c>
      <c r="L589" s="94">
        <f t="shared" si="83"/>
        <v>3268</v>
      </c>
      <c r="M589" s="94">
        <f t="shared" si="84"/>
        <v>3268</v>
      </c>
      <c r="N589" s="95"/>
      <c r="O589" s="94">
        <f t="shared" si="85"/>
        <v>8394</v>
      </c>
      <c r="P589" s="94">
        <f t="shared" si="86"/>
        <v>0</v>
      </c>
      <c r="Q589" s="94">
        <f t="shared" si="87"/>
        <v>893</v>
      </c>
      <c r="R589" s="94">
        <f t="shared" si="88"/>
        <v>12555</v>
      </c>
      <c r="S589" s="131">
        <f t="shared" si="89"/>
        <v>0</v>
      </c>
    </row>
    <row r="590" spans="1:19">
      <c r="A590" s="91">
        <v>482</v>
      </c>
      <c r="B590" s="91">
        <v>482204105</v>
      </c>
      <c r="C590" s="92" t="s">
        <v>244</v>
      </c>
      <c r="D590" s="91">
        <v>204</v>
      </c>
      <c r="E590" s="92" t="s">
        <v>245</v>
      </c>
      <c r="F590" s="91">
        <v>105</v>
      </c>
      <c r="G590" s="92" t="s">
        <v>246</v>
      </c>
      <c r="H590" s="93">
        <v>2</v>
      </c>
      <c r="I590" s="93"/>
      <c r="J590" s="94">
        <f t="shared" si="81"/>
        <v>2814</v>
      </c>
      <c r="K590" s="94">
        <f t="shared" si="82"/>
        <v>2923</v>
      </c>
      <c r="L590" s="94">
        <f t="shared" si="83"/>
        <v>2913</v>
      </c>
      <c r="M590" s="94">
        <f t="shared" si="84"/>
        <v>2913</v>
      </c>
      <c r="N590" s="95"/>
      <c r="O590" s="94">
        <f t="shared" si="85"/>
        <v>8450</v>
      </c>
      <c r="P590" s="94">
        <f t="shared" si="86"/>
        <v>0</v>
      </c>
      <c r="Q590" s="94">
        <f t="shared" si="87"/>
        <v>893</v>
      </c>
      <c r="R590" s="94">
        <f t="shared" si="88"/>
        <v>12256</v>
      </c>
      <c r="S590" s="131">
        <f t="shared" si="89"/>
        <v>0</v>
      </c>
    </row>
    <row r="591" spans="1:19">
      <c r="A591" s="91">
        <v>482</v>
      </c>
      <c r="B591" s="91">
        <v>482204204</v>
      </c>
      <c r="C591" s="92" t="s">
        <v>244</v>
      </c>
      <c r="D591" s="91">
        <v>204</v>
      </c>
      <c r="E591" s="92" t="s">
        <v>245</v>
      </c>
      <c r="F591" s="91">
        <v>204</v>
      </c>
      <c r="G591" s="92" t="s">
        <v>245</v>
      </c>
      <c r="H591" s="93">
        <v>164.16000000000003</v>
      </c>
      <c r="I591" s="93"/>
      <c r="J591" s="94">
        <f t="shared" si="81"/>
        <v>4921</v>
      </c>
      <c r="K591" s="94">
        <f t="shared" si="82"/>
        <v>5287</v>
      </c>
      <c r="L591" s="94">
        <f t="shared" si="83"/>
        <v>5281</v>
      </c>
      <c r="M591" s="94">
        <f t="shared" si="84"/>
        <v>5004</v>
      </c>
      <c r="N591" s="95"/>
      <c r="O591" s="94">
        <f t="shared" si="85"/>
        <v>8481</v>
      </c>
      <c r="P591" s="94">
        <f t="shared" si="86"/>
        <v>0</v>
      </c>
      <c r="Q591" s="94">
        <f t="shared" si="87"/>
        <v>893</v>
      </c>
      <c r="R591" s="94">
        <f t="shared" si="88"/>
        <v>14378</v>
      </c>
      <c r="S591" s="131">
        <f t="shared" si="89"/>
        <v>-277</v>
      </c>
    </row>
    <row r="592" spans="1:19">
      <c r="A592" s="91">
        <v>482</v>
      </c>
      <c r="B592" s="91">
        <v>482204211</v>
      </c>
      <c r="C592" s="92" t="s">
        <v>244</v>
      </c>
      <c r="D592" s="91">
        <v>204</v>
      </c>
      <c r="E592" s="92" t="s">
        <v>245</v>
      </c>
      <c r="F592" s="91">
        <v>211</v>
      </c>
      <c r="G592" s="92" t="s">
        <v>87</v>
      </c>
      <c r="H592" s="93">
        <v>1</v>
      </c>
      <c r="I592" s="93"/>
      <c r="J592" s="94">
        <f t="shared" si="81"/>
        <v>1469</v>
      </c>
      <c r="K592" s="94">
        <f t="shared" si="82"/>
        <v>1452</v>
      </c>
      <c r="L592" s="94">
        <f t="shared" si="83"/>
        <v>1452</v>
      </c>
      <c r="M592" s="94">
        <f t="shared" si="84"/>
        <v>1452</v>
      </c>
      <c r="N592" s="95"/>
      <c r="O592" s="94">
        <f t="shared" si="85"/>
        <v>8094</v>
      </c>
      <c r="P592" s="94">
        <f t="shared" si="86"/>
        <v>0</v>
      </c>
      <c r="Q592" s="94">
        <f t="shared" si="87"/>
        <v>893</v>
      </c>
      <c r="R592" s="94">
        <f t="shared" si="88"/>
        <v>10439</v>
      </c>
      <c r="S592" s="131">
        <f t="shared" si="89"/>
        <v>0</v>
      </c>
    </row>
    <row r="593" spans="1:19">
      <c r="A593" s="91">
        <v>482</v>
      </c>
      <c r="B593" s="91">
        <v>482204705</v>
      </c>
      <c r="C593" s="92" t="s">
        <v>244</v>
      </c>
      <c r="D593" s="91">
        <v>204</v>
      </c>
      <c r="E593" s="92" t="s">
        <v>245</v>
      </c>
      <c r="F593" s="91">
        <v>705</v>
      </c>
      <c r="G593" s="92" t="s">
        <v>346</v>
      </c>
      <c r="H593" s="93">
        <v>1</v>
      </c>
      <c r="I593" s="93"/>
      <c r="J593" s="94" t="str">
        <f t="shared" si="81"/>
        <v/>
      </c>
      <c r="K593" s="94" t="str">
        <f t="shared" si="82"/>
        <v/>
      </c>
      <c r="L593" s="94" t="str">
        <f t="shared" si="83"/>
        <v/>
      </c>
      <c r="M593" s="94">
        <f t="shared" si="84"/>
        <v>6133</v>
      </c>
      <c r="N593" s="95"/>
      <c r="O593" s="94">
        <f t="shared" si="85"/>
        <v>10089</v>
      </c>
      <c r="P593" s="94">
        <f t="shared" si="86"/>
        <v>0</v>
      </c>
      <c r="Q593" s="94">
        <f t="shared" si="87"/>
        <v>893</v>
      </c>
      <c r="R593" s="94">
        <f t="shared" si="88"/>
        <v>17115</v>
      </c>
      <c r="S593" s="131" t="str">
        <f t="shared" si="89"/>
        <v/>
      </c>
    </row>
    <row r="594" spans="1:19">
      <c r="A594" s="91">
        <v>482</v>
      </c>
      <c r="B594" s="91">
        <v>482204745</v>
      </c>
      <c r="C594" s="92" t="s">
        <v>244</v>
      </c>
      <c r="D594" s="91">
        <v>204</v>
      </c>
      <c r="E594" s="92" t="s">
        <v>245</v>
      </c>
      <c r="F594" s="91">
        <v>745</v>
      </c>
      <c r="G594" s="92" t="s">
        <v>247</v>
      </c>
      <c r="H594" s="93">
        <v>24</v>
      </c>
      <c r="I594" s="93"/>
      <c r="J594" s="94">
        <f t="shared" si="81"/>
        <v>3993</v>
      </c>
      <c r="K594" s="94">
        <f t="shared" si="82"/>
        <v>3958</v>
      </c>
      <c r="L594" s="94">
        <f t="shared" si="83"/>
        <v>3970</v>
      </c>
      <c r="M594" s="94">
        <f t="shared" si="84"/>
        <v>3971</v>
      </c>
      <c r="N594" s="95"/>
      <c r="O594" s="94">
        <f t="shared" si="85"/>
        <v>8732</v>
      </c>
      <c r="P594" s="94">
        <f t="shared" si="86"/>
        <v>0</v>
      </c>
      <c r="Q594" s="94">
        <f t="shared" si="87"/>
        <v>893</v>
      </c>
      <c r="R594" s="94">
        <f t="shared" si="88"/>
        <v>13596</v>
      </c>
      <c r="S594" s="131">
        <f t="shared" si="89"/>
        <v>1</v>
      </c>
    </row>
    <row r="595" spans="1:19">
      <c r="A595" s="91">
        <v>482</v>
      </c>
      <c r="B595" s="91">
        <v>482204773</v>
      </c>
      <c r="C595" s="92" t="s">
        <v>244</v>
      </c>
      <c r="D595" s="91">
        <v>204</v>
      </c>
      <c r="E595" s="92" t="s">
        <v>245</v>
      </c>
      <c r="F595" s="91">
        <v>773</v>
      </c>
      <c r="G595" s="92" t="s">
        <v>248</v>
      </c>
      <c r="H595" s="93">
        <v>52.86</v>
      </c>
      <c r="I595" s="93"/>
      <c r="J595" s="94">
        <f t="shared" si="81"/>
        <v>3543</v>
      </c>
      <c r="K595" s="94">
        <f t="shared" si="82"/>
        <v>4283</v>
      </c>
      <c r="L595" s="94">
        <f t="shared" si="83"/>
        <v>4251</v>
      </c>
      <c r="M595" s="94">
        <f t="shared" si="84"/>
        <v>4250</v>
      </c>
      <c r="N595" s="95"/>
      <c r="O595" s="94">
        <f t="shared" si="85"/>
        <v>9134</v>
      </c>
      <c r="P595" s="94">
        <f t="shared" si="86"/>
        <v>0</v>
      </c>
      <c r="Q595" s="94">
        <f t="shared" si="87"/>
        <v>893</v>
      </c>
      <c r="R595" s="94">
        <f t="shared" si="88"/>
        <v>14277</v>
      </c>
      <c r="S595" s="131">
        <f t="shared" si="89"/>
        <v>-1</v>
      </c>
    </row>
    <row r="596" spans="1:19">
      <c r="A596" s="91">
        <v>483</v>
      </c>
      <c r="B596" s="91">
        <v>483239020</v>
      </c>
      <c r="C596" s="92" t="s">
        <v>249</v>
      </c>
      <c r="D596" s="91">
        <v>239</v>
      </c>
      <c r="E596" s="92" t="s">
        <v>250</v>
      </c>
      <c r="F596" s="91">
        <v>20</v>
      </c>
      <c r="G596" s="92" t="s">
        <v>125</v>
      </c>
      <c r="H596" s="93">
        <v>2</v>
      </c>
      <c r="I596" s="93"/>
      <c r="J596" s="94">
        <f t="shared" si="81"/>
        <v>2254</v>
      </c>
      <c r="K596" s="94">
        <f t="shared" si="82"/>
        <v>2496</v>
      </c>
      <c r="L596" s="94">
        <f t="shared" si="83"/>
        <v>2514</v>
      </c>
      <c r="M596" s="94">
        <f t="shared" si="84"/>
        <v>2515</v>
      </c>
      <c r="N596" s="95"/>
      <c r="O596" s="94">
        <f t="shared" si="85"/>
        <v>8696</v>
      </c>
      <c r="P596" s="94">
        <f t="shared" si="86"/>
        <v>0</v>
      </c>
      <c r="Q596" s="94">
        <f t="shared" si="87"/>
        <v>893</v>
      </c>
      <c r="R596" s="94">
        <f t="shared" si="88"/>
        <v>12104</v>
      </c>
      <c r="S596" s="131">
        <f t="shared" si="89"/>
        <v>1</v>
      </c>
    </row>
    <row r="597" spans="1:19">
      <c r="A597" s="91">
        <v>483</v>
      </c>
      <c r="B597" s="91">
        <v>483239036</v>
      </c>
      <c r="C597" s="92" t="s">
        <v>249</v>
      </c>
      <c r="D597" s="91">
        <v>239</v>
      </c>
      <c r="E597" s="92" t="s">
        <v>250</v>
      </c>
      <c r="F597" s="91">
        <v>36</v>
      </c>
      <c r="G597" s="92" t="s">
        <v>126</v>
      </c>
      <c r="H597" s="93">
        <v>21.869999999999997</v>
      </c>
      <c r="I597" s="93"/>
      <c r="J597" s="94">
        <f t="shared" si="81"/>
        <v>4267</v>
      </c>
      <c r="K597" s="94">
        <f t="shared" si="82"/>
        <v>4335</v>
      </c>
      <c r="L597" s="94">
        <f t="shared" si="83"/>
        <v>4329</v>
      </c>
      <c r="M597" s="94">
        <f t="shared" si="84"/>
        <v>4333</v>
      </c>
      <c r="N597" s="95"/>
      <c r="O597" s="94">
        <f t="shared" si="85"/>
        <v>9840</v>
      </c>
      <c r="P597" s="94">
        <f t="shared" si="86"/>
        <v>0</v>
      </c>
      <c r="Q597" s="94">
        <f t="shared" si="87"/>
        <v>893</v>
      </c>
      <c r="R597" s="94">
        <f t="shared" si="88"/>
        <v>15066</v>
      </c>
      <c r="S597" s="131">
        <f t="shared" si="89"/>
        <v>4</v>
      </c>
    </row>
    <row r="598" spans="1:19">
      <c r="A598" s="91">
        <v>483</v>
      </c>
      <c r="B598" s="91">
        <v>483239052</v>
      </c>
      <c r="C598" s="92" t="s">
        <v>249</v>
      </c>
      <c r="D598" s="91">
        <v>239</v>
      </c>
      <c r="E598" s="92" t="s">
        <v>250</v>
      </c>
      <c r="F598" s="91">
        <v>52</v>
      </c>
      <c r="G598" s="92" t="s">
        <v>251</v>
      </c>
      <c r="H598" s="93">
        <v>31.54</v>
      </c>
      <c r="I598" s="93"/>
      <c r="J598" s="94">
        <f t="shared" si="81"/>
        <v>3063</v>
      </c>
      <c r="K598" s="94">
        <f t="shared" si="82"/>
        <v>3023</v>
      </c>
      <c r="L598" s="94">
        <f t="shared" si="83"/>
        <v>3049</v>
      </c>
      <c r="M598" s="94">
        <f t="shared" si="84"/>
        <v>3050</v>
      </c>
      <c r="N598" s="95"/>
      <c r="O598" s="94">
        <f t="shared" si="85"/>
        <v>10011</v>
      </c>
      <c r="P598" s="94">
        <f t="shared" si="86"/>
        <v>0</v>
      </c>
      <c r="Q598" s="94">
        <f t="shared" si="87"/>
        <v>893</v>
      </c>
      <c r="R598" s="94">
        <f t="shared" si="88"/>
        <v>13954</v>
      </c>
      <c r="S598" s="131">
        <f t="shared" si="89"/>
        <v>1</v>
      </c>
    </row>
    <row r="599" spans="1:19">
      <c r="A599" s="91">
        <v>483</v>
      </c>
      <c r="B599" s="91">
        <v>483239082</v>
      </c>
      <c r="C599" s="92" t="s">
        <v>249</v>
      </c>
      <c r="D599" s="91">
        <v>239</v>
      </c>
      <c r="E599" s="92" t="s">
        <v>250</v>
      </c>
      <c r="F599" s="91">
        <v>82</v>
      </c>
      <c r="G599" s="92" t="s">
        <v>252</v>
      </c>
      <c r="H599" s="93">
        <v>3.85</v>
      </c>
      <c r="I599" s="93"/>
      <c r="J599" s="94">
        <f t="shared" si="81"/>
        <v>3339</v>
      </c>
      <c r="K599" s="94">
        <f t="shared" si="82"/>
        <v>4139</v>
      </c>
      <c r="L599" s="94">
        <f t="shared" si="83"/>
        <v>4142</v>
      </c>
      <c r="M599" s="94">
        <f t="shared" si="84"/>
        <v>4142</v>
      </c>
      <c r="N599" s="95"/>
      <c r="O599" s="94">
        <f t="shared" si="85"/>
        <v>12956</v>
      </c>
      <c r="P599" s="94">
        <f t="shared" si="86"/>
        <v>0</v>
      </c>
      <c r="Q599" s="94">
        <f t="shared" si="87"/>
        <v>893</v>
      </c>
      <c r="R599" s="94">
        <f t="shared" si="88"/>
        <v>17991</v>
      </c>
      <c r="S599" s="131">
        <f t="shared" si="89"/>
        <v>0</v>
      </c>
    </row>
    <row r="600" spans="1:19">
      <c r="A600" s="91">
        <v>483</v>
      </c>
      <c r="B600" s="91">
        <v>483239096</v>
      </c>
      <c r="C600" s="92" t="s">
        <v>249</v>
      </c>
      <c r="D600" s="91">
        <v>239</v>
      </c>
      <c r="E600" s="92" t="s">
        <v>250</v>
      </c>
      <c r="F600" s="91">
        <v>96</v>
      </c>
      <c r="G600" s="92" t="s">
        <v>210</v>
      </c>
      <c r="H600" s="93">
        <v>1</v>
      </c>
      <c r="I600" s="93"/>
      <c r="J600" s="94" t="str">
        <f t="shared" si="81"/>
        <v/>
      </c>
      <c r="K600" s="94">
        <f t="shared" si="82"/>
        <v>5412</v>
      </c>
      <c r="L600" s="94">
        <f t="shared" si="83"/>
        <v>5448</v>
      </c>
      <c r="M600" s="94">
        <f t="shared" si="84"/>
        <v>5449</v>
      </c>
      <c r="N600" s="95"/>
      <c r="O600" s="94">
        <f t="shared" si="85"/>
        <v>10079</v>
      </c>
      <c r="P600" s="94">
        <f t="shared" si="86"/>
        <v>0</v>
      </c>
      <c r="Q600" s="94">
        <f t="shared" si="87"/>
        <v>893</v>
      </c>
      <c r="R600" s="94">
        <f t="shared" si="88"/>
        <v>16421</v>
      </c>
      <c r="S600" s="131">
        <f t="shared" si="89"/>
        <v>1</v>
      </c>
    </row>
    <row r="601" spans="1:19">
      <c r="A601" s="91">
        <v>483</v>
      </c>
      <c r="B601" s="91">
        <v>483239118</v>
      </c>
      <c r="C601" s="92" t="s">
        <v>249</v>
      </c>
      <c r="D601" s="91">
        <v>239</v>
      </c>
      <c r="E601" s="92" t="s">
        <v>250</v>
      </c>
      <c r="F601" s="91">
        <v>118</v>
      </c>
      <c r="G601" s="92" t="s">
        <v>315</v>
      </c>
      <c r="H601" s="93">
        <v>1</v>
      </c>
      <c r="I601" s="93"/>
      <c r="J601" s="94">
        <f t="shared" si="81"/>
        <v>3804</v>
      </c>
      <c r="K601" s="94">
        <f t="shared" si="82"/>
        <v>2942</v>
      </c>
      <c r="L601" s="94">
        <f t="shared" si="83"/>
        <v>2941</v>
      </c>
      <c r="M601" s="94">
        <f t="shared" si="84"/>
        <v>2941</v>
      </c>
      <c r="N601" s="95"/>
      <c r="O601" s="94">
        <f t="shared" si="85"/>
        <v>12643</v>
      </c>
      <c r="P601" s="94">
        <f t="shared" si="86"/>
        <v>0</v>
      </c>
      <c r="Q601" s="94">
        <f t="shared" si="87"/>
        <v>893</v>
      </c>
      <c r="R601" s="94">
        <f t="shared" si="88"/>
        <v>16477</v>
      </c>
      <c r="S601" s="131">
        <f t="shared" si="89"/>
        <v>0</v>
      </c>
    </row>
    <row r="602" spans="1:19">
      <c r="A602" s="91">
        <v>483</v>
      </c>
      <c r="B602" s="91">
        <v>483239145</v>
      </c>
      <c r="C602" s="92" t="s">
        <v>249</v>
      </c>
      <c r="D602" s="91">
        <v>239</v>
      </c>
      <c r="E602" s="92" t="s">
        <v>250</v>
      </c>
      <c r="F602" s="91">
        <v>145</v>
      </c>
      <c r="G602" s="92" t="s">
        <v>254</v>
      </c>
      <c r="H602" s="93">
        <v>5.13</v>
      </c>
      <c r="I602" s="93"/>
      <c r="J602" s="94">
        <f t="shared" si="81"/>
        <v>2635</v>
      </c>
      <c r="K602" s="94">
        <f t="shared" si="82"/>
        <v>3224</v>
      </c>
      <c r="L602" s="94">
        <f t="shared" si="83"/>
        <v>3235</v>
      </c>
      <c r="M602" s="94">
        <f t="shared" si="84"/>
        <v>3235</v>
      </c>
      <c r="N602" s="95"/>
      <c r="O602" s="94">
        <f t="shared" si="85"/>
        <v>10669</v>
      </c>
      <c r="P602" s="94">
        <f t="shared" si="86"/>
        <v>0</v>
      </c>
      <c r="Q602" s="94">
        <f t="shared" si="87"/>
        <v>893</v>
      </c>
      <c r="R602" s="94">
        <f t="shared" si="88"/>
        <v>14797</v>
      </c>
      <c r="S602" s="131">
        <f t="shared" si="89"/>
        <v>0</v>
      </c>
    </row>
    <row r="603" spans="1:19">
      <c r="A603" s="91">
        <v>483</v>
      </c>
      <c r="B603" s="91">
        <v>483239171</v>
      </c>
      <c r="C603" s="92" t="s">
        <v>249</v>
      </c>
      <c r="D603" s="91">
        <v>239</v>
      </c>
      <c r="E603" s="92" t="s">
        <v>250</v>
      </c>
      <c r="F603" s="91">
        <v>171</v>
      </c>
      <c r="G603" s="92" t="s">
        <v>255</v>
      </c>
      <c r="H603" s="93">
        <v>5</v>
      </c>
      <c r="I603" s="93"/>
      <c r="J603" s="94">
        <f t="shared" si="81"/>
        <v>2344</v>
      </c>
      <c r="K603" s="94">
        <f t="shared" si="82"/>
        <v>2344</v>
      </c>
      <c r="L603" s="94">
        <f t="shared" si="83"/>
        <v>2646</v>
      </c>
      <c r="M603" s="94">
        <f t="shared" si="84"/>
        <v>2639</v>
      </c>
      <c r="N603" s="95"/>
      <c r="O603" s="94">
        <f t="shared" si="85"/>
        <v>11116</v>
      </c>
      <c r="P603" s="94">
        <f t="shared" si="86"/>
        <v>0</v>
      </c>
      <c r="Q603" s="94">
        <f t="shared" si="87"/>
        <v>893</v>
      </c>
      <c r="R603" s="94">
        <f t="shared" si="88"/>
        <v>14648</v>
      </c>
      <c r="S603" s="131">
        <f t="shared" si="89"/>
        <v>-7</v>
      </c>
    </row>
    <row r="604" spans="1:19">
      <c r="A604" s="91">
        <v>483</v>
      </c>
      <c r="B604" s="91">
        <v>483239172</v>
      </c>
      <c r="C604" s="92" t="s">
        <v>249</v>
      </c>
      <c r="D604" s="91">
        <v>239</v>
      </c>
      <c r="E604" s="92" t="s">
        <v>250</v>
      </c>
      <c r="F604" s="91">
        <v>172</v>
      </c>
      <c r="G604" s="92" t="s">
        <v>256</v>
      </c>
      <c r="H604" s="93">
        <v>2</v>
      </c>
      <c r="I604" s="93"/>
      <c r="J604" s="94">
        <f t="shared" si="81"/>
        <v>7094</v>
      </c>
      <c r="K604" s="94">
        <f t="shared" si="82"/>
        <v>8044</v>
      </c>
      <c r="L604" s="94">
        <f t="shared" si="83"/>
        <v>8017</v>
      </c>
      <c r="M604" s="94">
        <f t="shared" si="84"/>
        <v>8018</v>
      </c>
      <c r="N604" s="95"/>
      <c r="O604" s="94">
        <f t="shared" si="85"/>
        <v>12237</v>
      </c>
      <c r="P604" s="94">
        <f t="shared" si="86"/>
        <v>0</v>
      </c>
      <c r="Q604" s="94">
        <f t="shared" si="87"/>
        <v>893</v>
      </c>
      <c r="R604" s="94">
        <f t="shared" si="88"/>
        <v>21148</v>
      </c>
      <c r="S604" s="131">
        <f t="shared" si="89"/>
        <v>1</v>
      </c>
    </row>
    <row r="605" spans="1:19">
      <c r="A605" s="91">
        <v>483</v>
      </c>
      <c r="B605" s="91">
        <v>483239182</v>
      </c>
      <c r="C605" s="92" t="s">
        <v>249</v>
      </c>
      <c r="D605" s="91">
        <v>239</v>
      </c>
      <c r="E605" s="92" t="s">
        <v>250</v>
      </c>
      <c r="F605" s="91">
        <v>182</v>
      </c>
      <c r="G605" s="92" t="s">
        <v>257</v>
      </c>
      <c r="H605" s="93">
        <v>37.979999999999997</v>
      </c>
      <c r="I605" s="93"/>
      <c r="J605" s="94">
        <f t="shared" si="81"/>
        <v>1976</v>
      </c>
      <c r="K605" s="94">
        <f t="shared" si="82"/>
        <v>2970</v>
      </c>
      <c r="L605" s="94">
        <f t="shared" si="83"/>
        <v>2973</v>
      </c>
      <c r="M605" s="94">
        <f t="shared" si="84"/>
        <v>2980</v>
      </c>
      <c r="N605" s="95"/>
      <c r="O605" s="94">
        <f t="shared" si="85"/>
        <v>9721</v>
      </c>
      <c r="P605" s="94">
        <f t="shared" si="86"/>
        <v>0</v>
      </c>
      <c r="Q605" s="94">
        <f t="shared" si="87"/>
        <v>893</v>
      </c>
      <c r="R605" s="94">
        <f t="shared" si="88"/>
        <v>13594</v>
      </c>
      <c r="S605" s="131">
        <f t="shared" si="89"/>
        <v>7</v>
      </c>
    </row>
    <row r="606" spans="1:19">
      <c r="A606" s="91">
        <v>483</v>
      </c>
      <c r="B606" s="91">
        <v>483239201</v>
      </c>
      <c r="C606" s="92" t="s">
        <v>249</v>
      </c>
      <c r="D606" s="91">
        <v>239</v>
      </c>
      <c r="E606" s="92" t="s">
        <v>250</v>
      </c>
      <c r="F606" s="91">
        <v>201</v>
      </c>
      <c r="G606" s="92" t="s">
        <v>9</v>
      </c>
      <c r="H606" s="93">
        <v>1</v>
      </c>
      <c r="I606" s="93"/>
      <c r="J606" s="94" t="str">
        <f t="shared" si="81"/>
        <v/>
      </c>
      <c r="K606" s="94">
        <f t="shared" si="82"/>
        <v>210</v>
      </c>
      <c r="L606" s="94">
        <f t="shared" si="83"/>
        <v>202</v>
      </c>
      <c r="M606" s="94">
        <f t="shared" si="84"/>
        <v>202</v>
      </c>
      <c r="N606" s="95"/>
      <c r="O606" s="94">
        <f t="shared" si="85"/>
        <v>12111</v>
      </c>
      <c r="P606" s="94">
        <f t="shared" si="86"/>
        <v>0</v>
      </c>
      <c r="Q606" s="94">
        <f t="shared" si="87"/>
        <v>893</v>
      </c>
      <c r="R606" s="94">
        <f t="shared" si="88"/>
        <v>13206</v>
      </c>
      <c r="S606" s="131">
        <f t="shared" si="89"/>
        <v>0</v>
      </c>
    </row>
    <row r="607" spans="1:19">
      <c r="A607" s="91">
        <v>483</v>
      </c>
      <c r="B607" s="91">
        <v>483239218</v>
      </c>
      <c r="C607" s="92" t="s">
        <v>249</v>
      </c>
      <c r="D607" s="91">
        <v>239</v>
      </c>
      <c r="E607" s="92" t="s">
        <v>250</v>
      </c>
      <c r="F607" s="91">
        <v>218</v>
      </c>
      <c r="G607" s="92" t="s">
        <v>168</v>
      </c>
      <c r="H607" s="93">
        <v>0</v>
      </c>
      <c r="I607" s="93"/>
      <c r="J607" s="94" t="str">
        <f t="shared" si="81"/>
        <v/>
      </c>
      <c r="K607" s="94" t="str">
        <f t="shared" si="82"/>
        <v/>
      </c>
      <c r="L607" s="94" t="str">
        <f t="shared" si="83"/>
        <v/>
      </c>
      <c r="M607" s="94">
        <f t="shared" si="84"/>
        <v>3230</v>
      </c>
      <c r="N607" s="95"/>
      <c r="O607" s="94">
        <f t="shared" si="85"/>
        <v>9776</v>
      </c>
      <c r="P607" s="94">
        <f t="shared" si="86"/>
        <v>0</v>
      </c>
      <c r="Q607" s="94">
        <f t="shared" si="87"/>
        <v>893</v>
      </c>
      <c r="R607" s="94">
        <f t="shared" si="88"/>
        <v>13899</v>
      </c>
      <c r="S607" s="131" t="str">
        <f t="shared" si="89"/>
        <v/>
      </c>
    </row>
    <row r="608" spans="1:19">
      <c r="A608" s="91">
        <v>483</v>
      </c>
      <c r="B608" s="91">
        <v>483239231</v>
      </c>
      <c r="C608" s="92" t="s">
        <v>249</v>
      </c>
      <c r="D608" s="91">
        <v>239</v>
      </c>
      <c r="E608" s="92" t="s">
        <v>250</v>
      </c>
      <c r="F608" s="91">
        <v>231</v>
      </c>
      <c r="G608" s="92" t="s">
        <v>258</v>
      </c>
      <c r="H608" s="93">
        <v>5</v>
      </c>
      <c r="I608" s="93"/>
      <c r="J608" s="94">
        <f t="shared" si="81"/>
        <v>1476</v>
      </c>
      <c r="K608" s="94">
        <f t="shared" si="82"/>
        <v>2012</v>
      </c>
      <c r="L608" s="94">
        <f t="shared" si="83"/>
        <v>1997</v>
      </c>
      <c r="M608" s="94">
        <f t="shared" si="84"/>
        <v>1997</v>
      </c>
      <c r="N608" s="95"/>
      <c r="O608" s="94">
        <f t="shared" si="85"/>
        <v>8804</v>
      </c>
      <c r="P608" s="94">
        <f t="shared" si="86"/>
        <v>0</v>
      </c>
      <c r="Q608" s="94">
        <f t="shared" si="87"/>
        <v>893</v>
      </c>
      <c r="R608" s="94">
        <f t="shared" si="88"/>
        <v>11694</v>
      </c>
      <c r="S608" s="131">
        <f t="shared" si="89"/>
        <v>0</v>
      </c>
    </row>
    <row r="609" spans="1:19">
      <c r="A609" s="91">
        <v>483</v>
      </c>
      <c r="B609" s="91">
        <v>483239239</v>
      </c>
      <c r="C609" s="92" t="s">
        <v>249</v>
      </c>
      <c r="D609" s="91">
        <v>239</v>
      </c>
      <c r="E609" s="92" t="s">
        <v>250</v>
      </c>
      <c r="F609" s="91">
        <v>239</v>
      </c>
      <c r="G609" s="92" t="s">
        <v>250</v>
      </c>
      <c r="H609" s="93">
        <v>423.2299999999999</v>
      </c>
      <c r="I609" s="93"/>
      <c r="J609" s="94">
        <f t="shared" si="81"/>
        <v>3265</v>
      </c>
      <c r="K609" s="94">
        <f t="shared" si="82"/>
        <v>3298</v>
      </c>
      <c r="L609" s="94">
        <f t="shared" si="83"/>
        <v>3277</v>
      </c>
      <c r="M609" s="94">
        <f t="shared" si="84"/>
        <v>3277</v>
      </c>
      <c r="N609" s="95"/>
      <c r="O609" s="94">
        <f t="shared" si="85"/>
        <v>9469</v>
      </c>
      <c r="P609" s="94">
        <f t="shared" si="86"/>
        <v>0</v>
      </c>
      <c r="Q609" s="94">
        <f t="shared" si="87"/>
        <v>893</v>
      </c>
      <c r="R609" s="94">
        <f t="shared" si="88"/>
        <v>13639</v>
      </c>
      <c r="S609" s="131">
        <f t="shared" si="89"/>
        <v>0</v>
      </c>
    </row>
    <row r="610" spans="1:19">
      <c r="A610" s="91">
        <v>483</v>
      </c>
      <c r="B610" s="91">
        <v>483239240</v>
      </c>
      <c r="C610" s="92" t="s">
        <v>249</v>
      </c>
      <c r="D610" s="91">
        <v>239</v>
      </c>
      <c r="E610" s="92" t="s">
        <v>250</v>
      </c>
      <c r="F610" s="91">
        <v>240</v>
      </c>
      <c r="G610" s="92" t="s">
        <v>314</v>
      </c>
      <c r="H610" s="93">
        <v>2</v>
      </c>
      <c r="I610" s="93"/>
      <c r="J610" s="94">
        <f t="shared" si="81"/>
        <v>4846</v>
      </c>
      <c r="K610" s="94">
        <f t="shared" si="82"/>
        <v>5087</v>
      </c>
      <c r="L610" s="94">
        <f t="shared" si="83"/>
        <v>5119</v>
      </c>
      <c r="M610" s="94">
        <f t="shared" si="84"/>
        <v>5119</v>
      </c>
      <c r="N610" s="95"/>
      <c r="O610" s="94">
        <f t="shared" si="85"/>
        <v>8512</v>
      </c>
      <c r="P610" s="94">
        <f t="shared" si="86"/>
        <v>0</v>
      </c>
      <c r="Q610" s="94">
        <f t="shared" si="87"/>
        <v>893</v>
      </c>
      <c r="R610" s="94">
        <f t="shared" si="88"/>
        <v>14524</v>
      </c>
      <c r="S610" s="131">
        <f t="shared" si="89"/>
        <v>0</v>
      </c>
    </row>
    <row r="611" spans="1:19">
      <c r="A611" s="91">
        <v>483</v>
      </c>
      <c r="B611" s="91">
        <v>483239244</v>
      </c>
      <c r="C611" s="92" t="s">
        <v>249</v>
      </c>
      <c r="D611" s="91">
        <v>239</v>
      </c>
      <c r="E611" s="92" t="s">
        <v>250</v>
      </c>
      <c r="F611" s="91">
        <v>244</v>
      </c>
      <c r="G611" s="92" t="s">
        <v>27</v>
      </c>
      <c r="H611" s="93">
        <v>0.5</v>
      </c>
      <c r="I611" s="93"/>
      <c r="J611" s="94" t="str">
        <f t="shared" si="81"/>
        <v/>
      </c>
      <c r="K611" s="94" t="str">
        <f t="shared" si="82"/>
        <v/>
      </c>
      <c r="L611" s="94" t="str">
        <f t="shared" si="83"/>
        <v/>
      </c>
      <c r="M611" s="94">
        <f t="shared" si="84"/>
        <v>4603</v>
      </c>
      <c r="N611" s="95"/>
      <c r="O611" s="94">
        <f t="shared" si="85"/>
        <v>11360</v>
      </c>
      <c r="P611" s="94">
        <f t="shared" si="86"/>
        <v>0</v>
      </c>
      <c r="Q611" s="94">
        <f t="shared" si="87"/>
        <v>893</v>
      </c>
      <c r="R611" s="94">
        <f t="shared" si="88"/>
        <v>16856</v>
      </c>
      <c r="S611" s="131" t="str">
        <f t="shared" si="89"/>
        <v/>
      </c>
    </row>
    <row r="612" spans="1:19">
      <c r="A612" s="91">
        <v>483</v>
      </c>
      <c r="B612" s="91">
        <v>483239250</v>
      </c>
      <c r="C612" s="92" t="s">
        <v>249</v>
      </c>
      <c r="D612" s="91">
        <v>239</v>
      </c>
      <c r="E612" s="92" t="s">
        <v>250</v>
      </c>
      <c r="F612" s="91">
        <v>250</v>
      </c>
      <c r="G612" s="92" t="s">
        <v>380</v>
      </c>
      <c r="H612" s="93">
        <v>1</v>
      </c>
      <c r="I612" s="93"/>
      <c r="J612" s="94" t="str">
        <f t="shared" si="81"/>
        <v/>
      </c>
      <c r="K612" s="94">
        <f t="shared" si="82"/>
        <v>4647</v>
      </c>
      <c r="L612" s="94">
        <f t="shared" si="83"/>
        <v>4641</v>
      </c>
      <c r="M612" s="94">
        <f t="shared" si="84"/>
        <v>4641</v>
      </c>
      <c r="N612" s="95"/>
      <c r="O612" s="94">
        <f t="shared" si="85"/>
        <v>9250</v>
      </c>
      <c r="P612" s="94">
        <f t="shared" si="86"/>
        <v>0</v>
      </c>
      <c r="Q612" s="94">
        <f t="shared" si="87"/>
        <v>893</v>
      </c>
      <c r="R612" s="94">
        <f t="shared" si="88"/>
        <v>14784</v>
      </c>
      <c r="S612" s="131">
        <f t="shared" si="89"/>
        <v>0</v>
      </c>
    </row>
    <row r="613" spans="1:19">
      <c r="A613" s="91">
        <v>483</v>
      </c>
      <c r="B613" s="91">
        <v>483239261</v>
      </c>
      <c r="C613" s="92" t="s">
        <v>249</v>
      </c>
      <c r="D613" s="91">
        <v>239</v>
      </c>
      <c r="E613" s="92" t="s">
        <v>250</v>
      </c>
      <c r="F613" s="91">
        <v>261</v>
      </c>
      <c r="G613" s="92" t="s">
        <v>127</v>
      </c>
      <c r="H613" s="93">
        <v>4.97</v>
      </c>
      <c r="I613" s="93"/>
      <c r="J613" s="94">
        <f t="shared" si="81"/>
        <v>4790</v>
      </c>
      <c r="K613" s="94">
        <f t="shared" si="82"/>
        <v>5055</v>
      </c>
      <c r="L613" s="94">
        <f t="shared" si="83"/>
        <v>5047</v>
      </c>
      <c r="M613" s="94">
        <f t="shared" si="84"/>
        <v>5046</v>
      </c>
      <c r="N613" s="95"/>
      <c r="O613" s="94">
        <f t="shared" si="85"/>
        <v>9495</v>
      </c>
      <c r="P613" s="94">
        <f t="shared" si="86"/>
        <v>0</v>
      </c>
      <c r="Q613" s="94">
        <f t="shared" si="87"/>
        <v>893</v>
      </c>
      <c r="R613" s="94">
        <f t="shared" si="88"/>
        <v>15434</v>
      </c>
      <c r="S613" s="131">
        <f t="shared" si="89"/>
        <v>-1</v>
      </c>
    </row>
    <row r="614" spans="1:19">
      <c r="A614" s="91">
        <v>483</v>
      </c>
      <c r="B614" s="91">
        <v>483239310</v>
      </c>
      <c r="C614" s="92" t="s">
        <v>249</v>
      </c>
      <c r="D614" s="91">
        <v>239</v>
      </c>
      <c r="E614" s="92" t="s">
        <v>250</v>
      </c>
      <c r="F614" s="91">
        <v>310</v>
      </c>
      <c r="G614" s="92" t="s">
        <v>259</v>
      </c>
      <c r="H614" s="93">
        <v>40.880000000000003</v>
      </c>
      <c r="I614" s="93"/>
      <c r="J614" s="94">
        <f t="shared" si="81"/>
        <v>2149</v>
      </c>
      <c r="K614" s="94">
        <f t="shared" si="82"/>
        <v>2272</v>
      </c>
      <c r="L614" s="94">
        <f t="shared" si="83"/>
        <v>2262</v>
      </c>
      <c r="M614" s="94">
        <f t="shared" si="84"/>
        <v>2263</v>
      </c>
      <c r="N614" s="95"/>
      <c r="O614" s="94">
        <f t="shared" si="85"/>
        <v>10548</v>
      </c>
      <c r="P614" s="94">
        <f t="shared" si="86"/>
        <v>0</v>
      </c>
      <c r="Q614" s="94">
        <f t="shared" si="87"/>
        <v>893</v>
      </c>
      <c r="R614" s="94">
        <f t="shared" si="88"/>
        <v>13704</v>
      </c>
      <c r="S614" s="131">
        <f t="shared" si="89"/>
        <v>1</v>
      </c>
    </row>
    <row r="615" spans="1:19">
      <c r="A615" s="91">
        <v>483</v>
      </c>
      <c r="B615" s="91">
        <v>483239625</v>
      </c>
      <c r="C615" s="92" t="s">
        <v>249</v>
      </c>
      <c r="D615" s="91">
        <v>239</v>
      </c>
      <c r="E615" s="92" t="s">
        <v>250</v>
      </c>
      <c r="F615" s="91">
        <v>625</v>
      </c>
      <c r="G615" s="92" t="s">
        <v>92</v>
      </c>
      <c r="H615" s="93">
        <v>1</v>
      </c>
      <c r="I615" s="93"/>
      <c r="J615" s="94">
        <f t="shared" si="81"/>
        <v>1888</v>
      </c>
      <c r="K615" s="94">
        <f t="shared" si="82"/>
        <v>1918</v>
      </c>
      <c r="L615" s="94">
        <f t="shared" si="83"/>
        <v>1903</v>
      </c>
      <c r="M615" s="94">
        <f t="shared" si="84"/>
        <v>1903</v>
      </c>
      <c r="N615" s="95"/>
      <c r="O615" s="94">
        <f t="shared" si="85"/>
        <v>10079</v>
      </c>
      <c r="P615" s="94">
        <f t="shared" si="86"/>
        <v>0</v>
      </c>
      <c r="Q615" s="94">
        <f t="shared" si="87"/>
        <v>893</v>
      </c>
      <c r="R615" s="94">
        <f t="shared" si="88"/>
        <v>12875</v>
      </c>
      <c r="S615" s="131">
        <f t="shared" si="89"/>
        <v>0</v>
      </c>
    </row>
    <row r="616" spans="1:19">
      <c r="A616" s="91">
        <v>483</v>
      </c>
      <c r="B616" s="91">
        <v>483239645</v>
      </c>
      <c r="C616" s="92" t="s">
        <v>249</v>
      </c>
      <c r="D616" s="91">
        <v>239</v>
      </c>
      <c r="E616" s="92" t="s">
        <v>250</v>
      </c>
      <c r="F616" s="91">
        <v>645</v>
      </c>
      <c r="G616" s="92" t="s">
        <v>129</v>
      </c>
      <c r="H616" s="93">
        <v>0.5</v>
      </c>
      <c r="I616" s="93"/>
      <c r="J616" s="94" t="str">
        <f t="shared" si="81"/>
        <v/>
      </c>
      <c r="K616" s="94" t="str">
        <f t="shared" si="82"/>
        <v/>
      </c>
      <c r="L616" s="94" t="str">
        <f t="shared" si="83"/>
        <v/>
      </c>
      <c r="M616" s="94">
        <f t="shared" si="84"/>
        <v>4598</v>
      </c>
      <c r="N616" s="95"/>
      <c r="O616" s="94">
        <f t="shared" si="85"/>
        <v>10849</v>
      </c>
      <c r="P616" s="94">
        <f t="shared" si="86"/>
        <v>0</v>
      </c>
      <c r="Q616" s="94">
        <f t="shared" si="87"/>
        <v>893</v>
      </c>
      <c r="R616" s="94">
        <f t="shared" si="88"/>
        <v>16340</v>
      </c>
      <c r="S616" s="131" t="str">
        <f t="shared" si="89"/>
        <v/>
      </c>
    </row>
    <row r="617" spans="1:19">
      <c r="A617" s="91">
        <v>483</v>
      </c>
      <c r="B617" s="91">
        <v>483239665</v>
      </c>
      <c r="C617" s="92" t="s">
        <v>249</v>
      </c>
      <c r="D617" s="91">
        <v>239</v>
      </c>
      <c r="E617" s="92" t="s">
        <v>250</v>
      </c>
      <c r="F617" s="91">
        <v>665</v>
      </c>
      <c r="G617" s="92" t="s">
        <v>260</v>
      </c>
      <c r="H617" s="93">
        <v>15.59</v>
      </c>
      <c r="I617" s="93"/>
      <c r="J617" s="94">
        <f t="shared" si="81"/>
        <v>1461</v>
      </c>
      <c r="K617" s="94">
        <f t="shared" si="82"/>
        <v>1864</v>
      </c>
      <c r="L617" s="94">
        <f t="shared" si="83"/>
        <v>1859</v>
      </c>
      <c r="M617" s="94">
        <f t="shared" si="84"/>
        <v>1859</v>
      </c>
      <c r="N617" s="95"/>
      <c r="O617" s="94">
        <f t="shared" si="85"/>
        <v>10056</v>
      </c>
      <c r="P617" s="94">
        <f t="shared" si="86"/>
        <v>0</v>
      </c>
      <c r="Q617" s="94">
        <f t="shared" si="87"/>
        <v>893</v>
      </c>
      <c r="R617" s="94">
        <f t="shared" si="88"/>
        <v>12808</v>
      </c>
      <c r="S617" s="131">
        <f t="shared" si="89"/>
        <v>0</v>
      </c>
    </row>
    <row r="618" spans="1:19">
      <c r="A618" s="91">
        <v>483</v>
      </c>
      <c r="B618" s="91">
        <v>483239740</v>
      </c>
      <c r="C618" s="92" t="s">
        <v>249</v>
      </c>
      <c r="D618" s="91">
        <v>239</v>
      </c>
      <c r="E618" s="92" t="s">
        <v>250</v>
      </c>
      <c r="F618" s="91">
        <v>740</v>
      </c>
      <c r="G618" s="92" t="s">
        <v>261</v>
      </c>
      <c r="H618" s="93">
        <v>0.5</v>
      </c>
      <c r="I618" s="93"/>
      <c r="J618" s="94">
        <f t="shared" si="81"/>
        <v>4009</v>
      </c>
      <c r="K618" s="94" t="str">
        <f t="shared" si="82"/>
        <v/>
      </c>
      <c r="L618" s="94" t="str">
        <f t="shared" si="83"/>
        <v/>
      </c>
      <c r="M618" s="94">
        <f t="shared" si="84"/>
        <v>4100</v>
      </c>
      <c r="N618" s="95"/>
      <c r="O618" s="94">
        <f t="shared" si="85"/>
        <v>10079</v>
      </c>
      <c r="P618" s="94">
        <f t="shared" si="86"/>
        <v>0</v>
      </c>
      <c r="Q618" s="94">
        <f t="shared" si="87"/>
        <v>893</v>
      </c>
      <c r="R618" s="94">
        <f t="shared" si="88"/>
        <v>15072</v>
      </c>
      <c r="S618" s="131" t="str">
        <f t="shared" si="89"/>
        <v/>
      </c>
    </row>
    <row r="619" spans="1:19">
      <c r="A619" s="91">
        <v>483</v>
      </c>
      <c r="B619" s="91">
        <v>483239760</v>
      </c>
      <c r="C619" s="92" t="s">
        <v>249</v>
      </c>
      <c r="D619" s="91">
        <v>239</v>
      </c>
      <c r="E619" s="92" t="s">
        <v>250</v>
      </c>
      <c r="F619" s="91">
        <v>760</v>
      </c>
      <c r="G619" s="92" t="s">
        <v>262</v>
      </c>
      <c r="H619" s="93">
        <v>53.99</v>
      </c>
      <c r="I619" s="93"/>
      <c r="J619" s="94">
        <f t="shared" si="81"/>
        <v>1529</v>
      </c>
      <c r="K619" s="94">
        <f t="shared" si="82"/>
        <v>1915</v>
      </c>
      <c r="L619" s="94">
        <f t="shared" si="83"/>
        <v>1933</v>
      </c>
      <c r="M619" s="94">
        <f t="shared" si="84"/>
        <v>1934</v>
      </c>
      <c r="N619" s="95"/>
      <c r="O619" s="94">
        <f t="shared" si="85"/>
        <v>9864</v>
      </c>
      <c r="P619" s="94">
        <f t="shared" si="86"/>
        <v>0</v>
      </c>
      <c r="Q619" s="94">
        <f t="shared" si="87"/>
        <v>893</v>
      </c>
      <c r="R619" s="94">
        <f t="shared" si="88"/>
        <v>12691</v>
      </c>
      <c r="S619" s="131">
        <f t="shared" si="89"/>
        <v>1</v>
      </c>
    </row>
    <row r="620" spans="1:19">
      <c r="A620" s="91">
        <v>484</v>
      </c>
      <c r="B620" s="91">
        <v>484035035</v>
      </c>
      <c r="C620" s="92" t="s">
        <v>263</v>
      </c>
      <c r="D620" s="91">
        <v>35</v>
      </c>
      <c r="E620" s="92" t="s">
        <v>11</v>
      </c>
      <c r="F620" s="91">
        <v>35</v>
      </c>
      <c r="G620" s="92" t="s">
        <v>11</v>
      </c>
      <c r="H620" s="93">
        <v>1402.12</v>
      </c>
      <c r="I620" s="93"/>
      <c r="J620" s="94">
        <f t="shared" si="81"/>
        <v>3677</v>
      </c>
      <c r="K620" s="94">
        <f t="shared" si="82"/>
        <v>4384</v>
      </c>
      <c r="L620" s="94">
        <f t="shared" si="83"/>
        <v>4368</v>
      </c>
      <c r="M620" s="94">
        <f t="shared" si="84"/>
        <v>4374</v>
      </c>
      <c r="N620" s="95"/>
      <c r="O620" s="94">
        <f t="shared" si="85"/>
        <v>12442</v>
      </c>
      <c r="P620" s="94">
        <f t="shared" si="86"/>
        <v>0</v>
      </c>
      <c r="Q620" s="94">
        <f t="shared" si="87"/>
        <v>893</v>
      </c>
      <c r="R620" s="94">
        <f t="shared" si="88"/>
        <v>17709</v>
      </c>
      <c r="S620" s="131">
        <f t="shared" si="89"/>
        <v>6</v>
      </c>
    </row>
    <row r="621" spans="1:19">
      <c r="A621" s="91">
        <v>484</v>
      </c>
      <c r="B621" s="91">
        <v>484035040</v>
      </c>
      <c r="C621" s="92" t="s">
        <v>263</v>
      </c>
      <c r="D621" s="91">
        <v>35</v>
      </c>
      <c r="E621" s="92" t="s">
        <v>11</v>
      </c>
      <c r="F621" s="91">
        <v>40</v>
      </c>
      <c r="G621" s="92" t="s">
        <v>88</v>
      </c>
      <c r="H621" s="93">
        <v>1</v>
      </c>
      <c r="I621" s="93"/>
      <c r="J621" s="94" t="str">
        <f t="shared" si="81"/>
        <v/>
      </c>
      <c r="K621" s="94">
        <f t="shared" si="82"/>
        <v>2725</v>
      </c>
      <c r="L621" s="94">
        <f t="shared" si="83"/>
        <v>2727</v>
      </c>
      <c r="M621" s="94">
        <f t="shared" si="84"/>
        <v>2728</v>
      </c>
      <c r="N621" s="95"/>
      <c r="O621" s="94">
        <f t="shared" si="85"/>
        <v>10256</v>
      </c>
      <c r="P621" s="94">
        <f t="shared" si="86"/>
        <v>0</v>
      </c>
      <c r="Q621" s="94">
        <f t="shared" si="87"/>
        <v>893</v>
      </c>
      <c r="R621" s="94">
        <f t="shared" si="88"/>
        <v>13877</v>
      </c>
      <c r="S621" s="131">
        <f t="shared" si="89"/>
        <v>1</v>
      </c>
    </row>
    <row r="622" spans="1:19">
      <c r="A622" s="91">
        <v>484</v>
      </c>
      <c r="B622" s="91">
        <v>484035044</v>
      </c>
      <c r="C622" s="92" t="s">
        <v>263</v>
      </c>
      <c r="D622" s="91">
        <v>35</v>
      </c>
      <c r="E622" s="92" t="s">
        <v>11</v>
      </c>
      <c r="F622" s="91">
        <v>44</v>
      </c>
      <c r="G622" s="92" t="s">
        <v>12</v>
      </c>
      <c r="H622" s="93">
        <v>1.06</v>
      </c>
      <c r="I622" s="93"/>
      <c r="J622" s="94" t="str">
        <f t="shared" si="81"/>
        <v/>
      </c>
      <c r="K622" s="94">
        <f t="shared" si="82"/>
        <v>776</v>
      </c>
      <c r="L622" s="94">
        <f t="shared" si="83"/>
        <v>274</v>
      </c>
      <c r="M622" s="94">
        <f t="shared" si="84"/>
        <v>270</v>
      </c>
      <c r="N622" s="95"/>
      <c r="O622" s="94">
        <f t="shared" si="85"/>
        <v>11776</v>
      </c>
      <c r="P622" s="94">
        <f t="shared" si="86"/>
        <v>0</v>
      </c>
      <c r="Q622" s="94">
        <f t="shared" si="87"/>
        <v>893</v>
      </c>
      <c r="R622" s="94">
        <f t="shared" si="88"/>
        <v>12939</v>
      </c>
      <c r="S622" s="131">
        <f t="shared" si="89"/>
        <v>-4</v>
      </c>
    </row>
    <row r="623" spans="1:19">
      <c r="A623" s="91">
        <v>484</v>
      </c>
      <c r="B623" s="91">
        <v>484035163</v>
      </c>
      <c r="C623" s="92" t="s">
        <v>263</v>
      </c>
      <c r="D623" s="91">
        <v>35</v>
      </c>
      <c r="E623" s="92" t="s">
        <v>11</v>
      </c>
      <c r="F623" s="91">
        <v>163</v>
      </c>
      <c r="G623" s="92" t="s">
        <v>16</v>
      </c>
      <c r="H623" s="93">
        <v>1</v>
      </c>
      <c r="I623" s="93"/>
      <c r="J623" s="94" t="str">
        <f t="shared" si="81"/>
        <v/>
      </c>
      <c r="K623" s="94" t="str">
        <f t="shared" si="82"/>
        <v/>
      </c>
      <c r="L623" s="94" t="str">
        <f t="shared" si="83"/>
        <v/>
      </c>
      <c r="M623" s="94">
        <f t="shared" si="84"/>
        <v>505</v>
      </c>
      <c r="N623" s="95"/>
      <c r="O623" s="94">
        <f t="shared" si="85"/>
        <v>11960</v>
      </c>
      <c r="P623" s="94">
        <f t="shared" si="86"/>
        <v>0</v>
      </c>
      <c r="Q623" s="94">
        <f t="shared" si="87"/>
        <v>893</v>
      </c>
      <c r="R623" s="94">
        <f t="shared" si="88"/>
        <v>13358</v>
      </c>
      <c r="S623" s="131" t="str">
        <f t="shared" si="89"/>
        <v/>
      </c>
    </row>
    <row r="624" spans="1:19">
      <c r="A624" s="91">
        <v>484</v>
      </c>
      <c r="B624" s="91">
        <v>484035165</v>
      </c>
      <c r="C624" s="92" t="s">
        <v>263</v>
      </c>
      <c r="D624" s="91">
        <v>35</v>
      </c>
      <c r="E624" s="92" t="s">
        <v>11</v>
      </c>
      <c r="F624" s="91">
        <v>165</v>
      </c>
      <c r="G624" s="92" t="s">
        <v>17</v>
      </c>
      <c r="H624" s="93">
        <v>0.28999999999999998</v>
      </c>
      <c r="I624" s="93"/>
      <c r="J624" s="94" t="str">
        <f t="shared" si="81"/>
        <v/>
      </c>
      <c r="K624" s="94">
        <f t="shared" si="82"/>
        <v>568</v>
      </c>
      <c r="L624" s="94">
        <f t="shared" si="83"/>
        <v>630</v>
      </c>
      <c r="M624" s="94">
        <f t="shared" si="84"/>
        <v>632</v>
      </c>
      <c r="N624" s="95"/>
      <c r="O624" s="94">
        <f t="shared" si="85"/>
        <v>11598</v>
      </c>
      <c r="P624" s="94">
        <f t="shared" si="86"/>
        <v>0</v>
      </c>
      <c r="Q624" s="94">
        <f t="shared" si="87"/>
        <v>893</v>
      </c>
      <c r="R624" s="94">
        <f t="shared" si="88"/>
        <v>13123</v>
      </c>
      <c r="S624" s="131">
        <f t="shared" si="89"/>
        <v>2</v>
      </c>
    </row>
    <row r="625" spans="1:19">
      <c r="A625" s="91">
        <v>484</v>
      </c>
      <c r="B625" s="91">
        <v>484035189</v>
      </c>
      <c r="C625" s="92" t="s">
        <v>263</v>
      </c>
      <c r="D625" s="91">
        <v>35</v>
      </c>
      <c r="E625" s="92" t="s">
        <v>11</v>
      </c>
      <c r="F625" s="91">
        <v>189</v>
      </c>
      <c r="G625" s="92" t="s">
        <v>24</v>
      </c>
      <c r="H625" s="93">
        <v>0.08</v>
      </c>
      <c r="I625" s="93"/>
      <c r="J625" s="94" t="str">
        <f t="shared" si="81"/>
        <v/>
      </c>
      <c r="K625" s="94" t="str">
        <f t="shared" si="82"/>
        <v/>
      </c>
      <c r="L625" s="94" t="str">
        <f t="shared" si="83"/>
        <v/>
      </c>
      <c r="M625" s="94">
        <f t="shared" si="84"/>
        <v>3886</v>
      </c>
      <c r="N625" s="95"/>
      <c r="O625" s="94">
        <f t="shared" si="85"/>
        <v>9699</v>
      </c>
      <c r="P625" s="94">
        <f t="shared" si="86"/>
        <v>0</v>
      </c>
      <c r="Q625" s="94">
        <f t="shared" si="87"/>
        <v>893</v>
      </c>
      <c r="R625" s="94">
        <f t="shared" si="88"/>
        <v>14478</v>
      </c>
      <c r="S625" s="131" t="str">
        <f t="shared" si="89"/>
        <v/>
      </c>
    </row>
    <row r="626" spans="1:19">
      <c r="A626" s="91">
        <v>484</v>
      </c>
      <c r="B626" s="91">
        <v>484035243</v>
      </c>
      <c r="C626" s="92" t="s">
        <v>263</v>
      </c>
      <c r="D626" s="91">
        <v>35</v>
      </c>
      <c r="E626" s="92" t="s">
        <v>11</v>
      </c>
      <c r="F626" s="91">
        <v>243</v>
      </c>
      <c r="G626" s="92" t="s">
        <v>80</v>
      </c>
      <c r="H626" s="93">
        <v>0.76</v>
      </c>
      <c r="I626" s="93"/>
      <c r="J626" s="94" t="str">
        <f t="shared" si="81"/>
        <v/>
      </c>
      <c r="K626" s="94" t="str">
        <f t="shared" si="82"/>
        <v/>
      </c>
      <c r="L626" s="94" t="str">
        <f t="shared" si="83"/>
        <v/>
      </c>
      <c r="M626" s="94">
        <f t="shared" si="84"/>
        <v>2848</v>
      </c>
      <c r="N626" s="95"/>
      <c r="O626" s="94">
        <f t="shared" si="85"/>
        <v>12066</v>
      </c>
      <c r="P626" s="94">
        <f t="shared" si="86"/>
        <v>0</v>
      </c>
      <c r="Q626" s="94">
        <f t="shared" si="87"/>
        <v>893</v>
      </c>
      <c r="R626" s="94">
        <f t="shared" si="88"/>
        <v>15807</v>
      </c>
      <c r="S626" s="131" t="str">
        <f t="shared" si="89"/>
        <v/>
      </c>
    </row>
    <row r="627" spans="1:19">
      <c r="A627" s="91">
        <v>484</v>
      </c>
      <c r="B627" s="91">
        <v>484035248</v>
      </c>
      <c r="C627" s="92" t="s">
        <v>263</v>
      </c>
      <c r="D627" s="91">
        <v>35</v>
      </c>
      <c r="E627" s="92" t="s">
        <v>11</v>
      </c>
      <c r="F627" s="91">
        <v>248</v>
      </c>
      <c r="G627" s="92" t="s">
        <v>18</v>
      </c>
      <c r="H627" s="93">
        <v>1</v>
      </c>
      <c r="I627" s="93"/>
      <c r="J627" s="94" t="str">
        <f t="shared" si="81"/>
        <v/>
      </c>
      <c r="K627" s="94">
        <f t="shared" si="82"/>
        <v>404</v>
      </c>
      <c r="L627" s="94">
        <f t="shared" si="83"/>
        <v>1130</v>
      </c>
      <c r="M627" s="94">
        <f t="shared" si="84"/>
        <v>1139</v>
      </c>
      <c r="N627" s="95"/>
      <c r="O627" s="94">
        <f t="shared" si="85"/>
        <v>11521</v>
      </c>
      <c r="P627" s="94">
        <f t="shared" si="86"/>
        <v>0</v>
      </c>
      <c r="Q627" s="94">
        <f t="shared" si="87"/>
        <v>893</v>
      </c>
      <c r="R627" s="94">
        <f t="shared" si="88"/>
        <v>13553</v>
      </c>
      <c r="S627" s="131">
        <f t="shared" si="89"/>
        <v>9</v>
      </c>
    </row>
    <row r="628" spans="1:19">
      <c r="A628" s="91">
        <v>485</v>
      </c>
      <c r="B628" s="91">
        <v>485258030</v>
      </c>
      <c r="C628" s="92" t="s">
        <v>264</v>
      </c>
      <c r="D628" s="91">
        <v>258</v>
      </c>
      <c r="E628" s="92" t="s">
        <v>98</v>
      </c>
      <c r="F628" s="91">
        <v>30</v>
      </c>
      <c r="G628" s="92" t="s">
        <v>94</v>
      </c>
      <c r="H628" s="93">
        <v>3.44</v>
      </c>
      <c r="I628" s="93"/>
      <c r="J628" s="94">
        <f t="shared" si="81"/>
        <v>2232</v>
      </c>
      <c r="K628" s="94">
        <f t="shared" si="82"/>
        <v>2406</v>
      </c>
      <c r="L628" s="94">
        <f t="shared" si="83"/>
        <v>2398</v>
      </c>
      <c r="M628" s="94">
        <f t="shared" si="84"/>
        <v>2398</v>
      </c>
      <c r="N628" s="95"/>
      <c r="O628" s="94">
        <f t="shared" si="85"/>
        <v>9794</v>
      </c>
      <c r="P628" s="94">
        <f t="shared" si="86"/>
        <v>0</v>
      </c>
      <c r="Q628" s="94">
        <f t="shared" si="87"/>
        <v>893</v>
      </c>
      <c r="R628" s="94">
        <f t="shared" si="88"/>
        <v>13085</v>
      </c>
      <c r="S628" s="131">
        <f t="shared" si="89"/>
        <v>0</v>
      </c>
    </row>
    <row r="629" spans="1:19">
      <c r="A629" s="91">
        <v>485</v>
      </c>
      <c r="B629" s="91">
        <v>485258035</v>
      </c>
      <c r="C629" s="92" t="s">
        <v>264</v>
      </c>
      <c r="D629" s="91">
        <v>258</v>
      </c>
      <c r="E629" s="92" t="s">
        <v>98</v>
      </c>
      <c r="F629" s="91">
        <v>35</v>
      </c>
      <c r="G629" s="92" t="s">
        <v>11</v>
      </c>
      <c r="H629" s="93">
        <v>1</v>
      </c>
      <c r="I629" s="93"/>
      <c r="J629" s="94">
        <f t="shared" si="81"/>
        <v>2894</v>
      </c>
      <c r="K629" s="94">
        <f t="shared" si="82"/>
        <v>3451</v>
      </c>
      <c r="L629" s="94">
        <f t="shared" si="83"/>
        <v>3438</v>
      </c>
      <c r="M629" s="94">
        <f t="shared" si="84"/>
        <v>3443</v>
      </c>
      <c r="N629" s="95"/>
      <c r="O629" s="94">
        <f t="shared" si="85"/>
        <v>9794</v>
      </c>
      <c r="P629" s="94">
        <f t="shared" si="86"/>
        <v>0</v>
      </c>
      <c r="Q629" s="94">
        <f t="shared" si="87"/>
        <v>893</v>
      </c>
      <c r="R629" s="94">
        <f t="shared" si="88"/>
        <v>14130</v>
      </c>
      <c r="S629" s="131">
        <f t="shared" si="89"/>
        <v>5</v>
      </c>
    </row>
    <row r="630" spans="1:19">
      <c r="A630" s="91">
        <v>485</v>
      </c>
      <c r="B630" s="91">
        <v>485258071</v>
      </c>
      <c r="C630" s="92" t="s">
        <v>264</v>
      </c>
      <c r="D630" s="91">
        <v>258</v>
      </c>
      <c r="E630" s="92" t="s">
        <v>98</v>
      </c>
      <c r="F630" s="91">
        <v>71</v>
      </c>
      <c r="G630" s="92" t="s">
        <v>218</v>
      </c>
      <c r="H630" s="93">
        <v>2.9</v>
      </c>
      <c r="I630" s="93"/>
      <c r="J630" s="94">
        <f t="shared" si="81"/>
        <v>4381</v>
      </c>
      <c r="K630" s="94">
        <f t="shared" si="82"/>
        <v>5583</v>
      </c>
      <c r="L630" s="94">
        <f t="shared" si="83"/>
        <v>5575</v>
      </c>
      <c r="M630" s="94">
        <f t="shared" si="84"/>
        <v>5734</v>
      </c>
      <c r="N630" s="95"/>
      <c r="O630" s="94">
        <f t="shared" si="85"/>
        <v>11035</v>
      </c>
      <c r="P630" s="94">
        <f t="shared" si="86"/>
        <v>0</v>
      </c>
      <c r="Q630" s="94">
        <f t="shared" si="87"/>
        <v>893</v>
      </c>
      <c r="R630" s="94">
        <f t="shared" si="88"/>
        <v>17662</v>
      </c>
      <c r="S630" s="131">
        <f t="shared" si="89"/>
        <v>159</v>
      </c>
    </row>
    <row r="631" spans="1:19">
      <c r="A631" s="91">
        <v>485</v>
      </c>
      <c r="B631" s="91">
        <v>485258163</v>
      </c>
      <c r="C631" s="92" t="s">
        <v>264</v>
      </c>
      <c r="D631" s="91">
        <v>258</v>
      </c>
      <c r="E631" s="92" t="s">
        <v>98</v>
      </c>
      <c r="F631" s="91">
        <v>163</v>
      </c>
      <c r="G631" s="92" t="s">
        <v>16</v>
      </c>
      <c r="H631" s="93">
        <v>22.209999999999997</v>
      </c>
      <c r="I631" s="93"/>
      <c r="J631" s="94">
        <f t="shared" si="81"/>
        <v>221</v>
      </c>
      <c r="K631" s="94">
        <f t="shared" si="82"/>
        <v>606</v>
      </c>
      <c r="L631" s="94">
        <f t="shared" si="83"/>
        <v>221</v>
      </c>
      <c r="M631" s="94">
        <f t="shared" si="84"/>
        <v>478</v>
      </c>
      <c r="N631" s="95"/>
      <c r="O631" s="94">
        <f t="shared" si="85"/>
        <v>11318</v>
      </c>
      <c r="P631" s="94">
        <f t="shared" si="86"/>
        <v>0</v>
      </c>
      <c r="Q631" s="94">
        <f t="shared" si="87"/>
        <v>893</v>
      </c>
      <c r="R631" s="94">
        <f t="shared" si="88"/>
        <v>12689</v>
      </c>
      <c r="S631" s="131">
        <f t="shared" si="89"/>
        <v>257</v>
      </c>
    </row>
    <row r="632" spans="1:19">
      <c r="A632" s="91">
        <v>485</v>
      </c>
      <c r="B632" s="91">
        <v>485258168</v>
      </c>
      <c r="C632" s="92" t="s">
        <v>264</v>
      </c>
      <c r="D632" s="91">
        <v>258</v>
      </c>
      <c r="E632" s="92" t="s">
        <v>98</v>
      </c>
      <c r="F632" s="91">
        <v>168</v>
      </c>
      <c r="G632" s="92" t="s">
        <v>96</v>
      </c>
      <c r="H632" s="93">
        <v>1</v>
      </c>
      <c r="I632" s="93"/>
      <c r="J632" s="94">
        <f t="shared" si="81"/>
        <v>6315</v>
      </c>
      <c r="K632" s="94">
        <f t="shared" si="82"/>
        <v>6801</v>
      </c>
      <c r="L632" s="94">
        <f t="shared" si="83"/>
        <v>6719</v>
      </c>
      <c r="M632" s="94">
        <f t="shared" si="84"/>
        <v>6939</v>
      </c>
      <c r="N632" s="95"/>
      <c r="O632" s="94">
        <f t="shared" si="85"/>
        <v>13435</v>
      </c>
      <c r="P632" s="94">
        <f t="shared" si="86"/>
        <v>0</v>
      </c>
      <c r="Q632" s="94">
        <f t="shared" si="87"/>
        <v>893</v>
      </c>
      <c r="R632" s="94">
        <f t="shared" si="88"/>
        <v>21267</v>
      </c>
      <c r="S632" s="131">
        <f t="shared" si="89"/>
        <v>220</v>
      </c>
    </row>
    <row r="633" spans="1:19">
      <c r="A633" s="91">
        <v>485</v>
      </c>
      <c r="B633" s="91">
        <v>485258229</v>
      </c>
      <c r="C633" s="92" t="s">
        <v>264</v>
      </c>
      <c r="D633" s="91">
        <v>258</v>
      </c>
      <c r="E633" s="92" t="s">
        <v>98</v>
      </c>
      <c r="F633" s="91">
        <v>229</v>
      </c>
      <c r="G633" s="92" t="s">
        <v>97</v>
      </c>
      <c r="H633" s="93">
        <v>19.689999999999998</v>
      </c>
      <c r="I633" s="93"/>
      <c r="J633" s="94">
        <f t="shared" si="81"/>
        <v>1002</v>
      </c>
      <c r="K633" s="94">
        <f t="shared" si="82"/>
        <v>1002</v>
      </c>
      <c r="L633" s="94">
        <f t="shared" si="83"/>
        <v>1002</v>
      </c>
      <c r="M633" s="94">
        <f t="shared" si="84"/>
        <v>1825</v>
      </c>
      <c r="N633" s="95"/>
      <c r="O633" s="94">
        <f t="shared" si="85"/>
        <v>10583</v>
      </c>
      <c r="P633" s="94">
        <f t="shared" si="86"/>
        <v>0</v>
      </c>
      <c r="Q633" s="94">
        <f t="shared" si="87"/>
        <v>893</v>
      </c>
      <c r="R633" s="94">
        <f t="shared" si="88"/>
        <v>13301</v>
      </c>
      <c r="S633" s="131">
        <f t="shared" si="89"/>
        <v>823</v>
      </c>
    </row>
    <row r="634" spans="1:19">
      <c r="A634" s="91">
        <v>485</v>
      </c>
      <c r="B634" s="91">
        <v>485258248</v>
      </c>
      <c r="C634" s="92" t="s">
        <v>264</v>
      </c>
      <c r="D634" s="91">
        <v>258</v>
      </c>
      <c r="E634" s="92" t="s">
        <v>98</v>
      </c>
      <c r="F634" s="91">
        <v>248</v>
      </c>
      <c r="G634" s="92" t="s">
        <v>18</v>
      </c>
      <c r="H634" s="93">
        <v>3</v>
      </c>
      <c r="I634" s="93"/>
      <c r="J634" s="94">
        <f t="shared" si="81"/>
        <v>1063</v>
      </c>
      <c r="K634" s="94">
        <f t="shared" si="82"/>
        <v>344</v>
      </c>
      <c r="L634" s="94">
        <f t="shared" si="83"/>
        <v>961</v>
      </c>
      <c r="M634" s="94">
        <f t="shared" si="84"/>
        <v>968</v>
      </c>
      <c r="N634" s="95"/>
      <c r="O634" s="94">
        <f t="shared" si="85"/>
        <v>9794</v>
      </c>
      <c r="P634" s="94">
        <f t="shared" si="86"/>
        <v>0</v>
      </c>
      <c r="Q634" s="94">
        <f t="shared" si="87"/>
        <v>893</v>
      </c>
      <c r="R634" s="94">
        <f t="shared" si="88"/>
        <v>11655</v>
      </c>
      <c r="S634" s="131">
        <f t="shared" si="89"/>
        <v>7</v>
      </c>
    </row>
    <row r="635" spans="1:19">
      <c r="A635" s="91">
        <v>485</v>
      </c>
      <c r="B635" s="91">
        <v>485258258</v>
      </c>
      <c r="C635" s="92" t="s">
        <v>264</v>
      </c>
      <c r="D635" s="91">
        <v>258</v>
      </c>
      <c r="E635" s="92" t="s">
        <v>98</v>
      </c>
      <c r="F635" s="91">
        <v>258</v>
      </c>
      <c r="G635" s="92" t="s">
        <v>98</v>
      </c>
      <c r="H635" s="93">
        <v>416.5200000000001</v>
      </c>
      <c r="I635" s="93"/>
      <c r="J635" s="94">
        <f t="shared" si="81"/>
        <v>4113</v>
      </c>
      <c r="K635" s="94">
        <f t="shared" si="82"/>
        <v>3369</v>
      </c>
      <c r="L635" s="94">
        <f t="shared" si="83"/>
        <v>3352</v>
      </c>
      <c r="M635" s="94">
        <f t="shared" si="84"/>
        <v>3355</v>
      </c>
      <c r="N635" s="95"/>
      <c r="O635" s="94">
        <f t="shared" si="85"/>
        <v>10510</v>
      </c>
      <c r="P635" s="94">
        <f t="shared" si="86"/>
        <v>0</v>
      </c>
      <c r="Q635" s="94">
        <f t="shared" si="87"/>
        <v>893</v>
      </c>
      <c r="R635" s="94">
        <f t="shared" si="88"/>
        <v>14758</v>
      </c>
      <c r="S635" s="131">
        <f t="shared" si="89"/>
        <v>3</v>
      </c>
    </row>
    <row r="636" spans="1:19">
      <c r="A636" s="91">
        <v>485</v>
      </c>
      <c r="B636" s="91">
        <v>485258291</v>
      </c>
      <c r="C636" s="92" t="s">
        <v>264</v>
      </c>
      <c r="D636" s="91">
        <v>258</v>
      </c>
      <c r="E636" s="92" t="s">
        <v>98</v>
      </c>
      <c r="F636" s="91">
        <v>291</v>
      </c>
      <c r="G636" s="92" t="s">
        <v>99</v>
      </c>
      <c r="H636" s="93">
        <v>2</v>
      </c>
      <c r="I636" s="93"/>
      <c r="J636" s="94" t="str">
        <f t="shared" si="81"/>
        <v/>
      </c>
      <c r="K636" s="94">
        <f t="shared" si="82"/>
        <v>5908</v>
      </c>
      <c r="L636" s="94">
        <f t="shared" si="83"/>
        <v>5952</v>
      </c>
      <c r="M636" s="94">
        <f t="shared" si="84"/>
        <v>5953</v>
      </c>
      <c r="N636" s="95"/>
      <c r="O636" s="94">
        <f t="shared" si="85"/>
        <v>9748</v>
      </c>
      <c r="P636" s="94">
        <f t="shared" si="86"/>
        <v>0</v>
      </c>
      <c r="Q636" s="94">
        <f t="shared" si="87"/>
        <v>893</v>
      </c>
      <c r="R636" s="94">
        <f t="shared" si="88"/>
        <v>16594</v>
      </c>
      <c r="S636" s="131">
        <f t="shared" si="89"/>
        <v>1</v>
      </c>
    </row>
    <row r="637" spans="1:19">
      <c r="A637" s="91">
        <v>485</v>
      </c>
      <c r="B637" s="91">
        <v>485258675</v>
      </c>
      <c r="C637" s="92" t="s">
        <v>264</v>
      </c>
      <c r="D637" s="91">
        <v>258</v>
      </c>
      <c r="E637" s="92" t="s">
        <v>98</v>
      </c>
      <c r="F637" s="91">
        <v>675</v>
      </c>
      <c r="G637" s="92" t="s">
        <v>309</v>
      </c>
      <c r="H637" s="93">
        <v>0.46</v>
      </c>
      <c r="I637" s="93"/>
      <c r="J637" s="94" t="str">
        <f t="shared" si="81"/>
        <v/>
      </c>
      <c r="K637" s="94">
        <f t="shared" si="82"/>
        <v>6572</v>
      </c>
      <c r="L637" s="94">
        <f t="shared" si="83"/>
        <v>6580</v>
      </c>
      <c r="M637" s="94">
        <f t="shared" si="84"/>
        <v>6580</v>
      </c>
      <c r="N637" s="95"/>
      <c r="O637" s="94">
        <f t="shared" si="85"/>
        <v>9794</v>
      </c>
      <c r="P637" s="94">
        <f t="shared" si="86"/>
        <v>0</v>
      </c>
      <c r="Q637" s="94">
        <f t="shared" si="87"/>
        <v>893</v>
      </c>
      <c r="R637" s="94">
        <f t="shared" si="88"/>
        <v>17267</v>
      </c>
      <c r="S637" s="131">
        <f t="shared" si="89"/>
        <v>0</v>
      </c>
    </row>
    <row r="638" spans="1:19">
      <c r="A638" s="91">
        <v>485</v>
      </c>
      <c r="B638" s="91">
        <v>485258705</v>
      </c>
      <c r="C638" s="92" t="s">
        <v>264</v>
      </c>
      <c r="D638" s="91">
        <v>258</v>
      </c>
      <c r="E638" s="92" t="s">
        <v>98</v>
      </c>
      <c r="F638" s="91">
        <v>705</v>
      </c>
      <c r="G638" s="92" t="s">
        <v>346</v>
      </c>
      <c r="H638" s="93">
        <v>2</v>
      </c>
      <c r="I638" s="93"/>
      <c r="J638" s="94" t="str">
        <f t="shared" si="81"/>
        <v/>
      </c>
      <c r="K638" s="94" t="str">
        <f t="shared" si="82"/>
        <v/>
      </c>
      <c r="L638" s="94" t="str">
        <f t="shared" si="83"/>
        <v/>
      </c>
      <c r="M638" s="94">
        <f t="shared" si="84"/>
        <v>6133</v>
      </c>
      <c r="N638" s="95"/>
      <c r="O638" s="94">
        <f t="shared" si="85"/>
        <v>10089</v>
      </c>
      <c r="P638" s="94">
        <f t="shared" si="86"/>
        <v>0</v>
      </c>
      <c r="Q638" s="94">
        <f t="shared" si="87"/>
        <v>893</v>
      </c>
      <c r="R638" s="94">
        <f t="shared" si="88"/>
        <v>17115</v>
      </c>
      <c r="S638" s="131" t="str">
        <f t="shared" si="89"/>
        <v/>
      </c>
    </row>
    <row r="639" spans="1:19">
      <c r="A639" s="91">
        <v>486</v>
      </c>
      <c r="B639" s="91">
        <v>486348017</v>
      </c>
      <c r="C639" s="92" t="s">
        <v>265</v>
      </c>
      <c r="D639" s="91">
        <v>348</v>
      </c>
      <c r="E639" s="92" t="s">
        <v>100</v>
      </c>
      <c r="F639" s="91">
        <v>17</v>
      </c>
      <c r="G639" s="92" t="s">
        <v>155</v>
      </c>
      <c r="H639" s="93">
        <v>0.05</v>
      </c>
      <c r="I639" s="93"/>
      <c r="J639" s="94" t="str">
        <f t="shared" si="81"/>
        <v/>
      </c>
      <c r="K639" s="94" t="str">
        <f t="shared" si="82"/>
        <v/>
      </c>
      <c r="L639" s="94" t="str">
        <f t="shared" si="83"/>
        <v/>
      </c>
      <c r="M639" s="94">
        <f t="shared" si="84"/>
        <v>2850</v>
      </c>
      <c r="N639" s="95"/>
      <c r="O639" s="94">
        <f t="shared" si="85"/>
        <v>9899</v>
      </c>
      <c r="P639" s="94">
        <f t="shared" si="86"/>
        <v>0</v>
      </c>
      <c r="Q639" s="94">
        <f t="shared" si="87"/>
        <v>893</v>
      </c>
      <c r="R639" s="94">
        <f t="shared" si="88"/>
        <v>13642</v>
      </c>
      <c r="S639" s="131" t="str">
        <f t="shared" si="89"/>
        <v/>
      </c>
    </row>
    <row r="640" spans="1:19">
      <c r="A640" s="91">
        <v>486</v>
      </c>
      <c r="B640" s="91">
        <v>486348110</v>
      </c>
      <c r="C640" s="92" t="s">
        <v>265</v>
      </c>
      <c r="D640" s="91">
        <v>348</v>
      </c>
      <c r="E640" s="92" t="s">
        <v>100</v>
      </c>
      <c r="F640" s="91">
        <v>110</v>
      </c>
      <c r="G640" s="92" t="s">
        <v>104</v>
      </c>
      <c r="H640" s="93">
        <v>1</v>
      </c>
      <c r="I640" s="93"/>
      <c r="J640" s="94">
        <f t="shared" si="81"/>
        <v>1815</v>
      </c>
      <c r="K640" s="94">
        <f t="shared" si="82"/>
        <v>1815</v>
      </c>
      <c r="L640" s="94">
        <f t="shared" si="83"/>
        <v>2275</v>
      </c>
      <c r="M640" s="94">
        <f t="shared" si="84"/>
        <v>2279</v>
      </c>
      <c r="N640" s="95"/>
      <c r="O640" s="94">
        <f t="shared" si="85"/>
        <v>12275</v>
      </c>
      <c r="P640" s="94">
        <f t="shared" si="86"/>
        <v>0</v>
      </c>
      <c r="Q640" s="94">
        <f t="shared" si="87"/>
        <v>893</v>
      </c>
      <c r="R640" s="94">
        <f t="shared" si="88"/>
        <v>15447</v>
      </c>
      <c r="S640" s="131">
        <f t="shared" si="89"/>
        <v>4</v>
      </c>
    </row>
    <row r="641" spans="1:19">
      <c r="A641" s="91">
        <v>486</v>
      </c>
      <c r="B641" s="91">
        <v>486348151</v>
      </c>
      <c r="C641" s="92" t="s">
        <v>265</v>
      </c>
      <c r="D641" s="91">
        <v>348</v>
      </c>
      <c r="E641" s="92" t="s">
        <v>100</v>
      </c>
      <c r="F641" s="91">
        <v>151</v>
      </c>
      <c r="G641" s="92" t="s">
        <v>156</v>
      </c>
      <c r="H641" s="93">
        <v>2</v>
      </c>
      <c r="I641" s="93"/>
      <c r="J641" s="94">
        <f t="shared" si="81"/>
        <v>1775</v>
      </c>
      <c r="K641" s="94">
        <f t="shared" si="82"/>
        <v>2050</v>
      </c>
      <c r="L641" s="94">
        <f t="shared" si="83"/>
        <v>2017</v>
      </c>
      <c r="M641" s="94">
        <f t="shared" si="84"/>
        <v>2017</v>
      </c>
      <c r="N641" s="95"/>
      <c r="O641" s="94">
        <f t="shared" si="85"/>
        <v>9432</v>
      </c>
      <c r="P641" s="94">
        <f t="shared" si="86"/>
        <v>0</v>
      </c>
      <c r="Q641" s="94">
        <f t="shared" si="87"/>
        <v>893</v>
      </c>
      <c r="R641" s="94">
        <f t="shared" si="88"/>
        <v>12342</v>
      </c>
      <c r="S641" s="131">
        <f t="shared" si="89"/>
        <v>0</v>
      </c>
    </row>
    <row r="642" spans="1:19">
      <c r="A642" s="91">
        <v>486</v>
      </c>
      <c r="B642" s="91">
        <v>486348186</v>
      </c>
      <c r="C642" s="92" t="s">
        <v>265</v>
      </c>
      <c r="D642" s="91">
        <v>348</v>
      </c>
      <c r="E642" s="92" t="s">
        <v>100</v>
      </c>
      <c r="F642" s="91">
        <v>186</v>
      </c>
      <c r="G642" s="92" t="s">
        <v>157</v>
      </c>
      <c r="H642" s="93">
        <v>1.01</v>
      </c>
      <c r="I642" s="93"/>
      <c r="J642" s="94">
        <f t="shared" si="81"/>
        <v>5491</v>
      </c>
      <c r="K642" s="94">
        <f t="shared" si="82"/>
        <v>6364</v>
      </c>
      <c r="L642" s="94">
        <f t="shared" si="83"/>
        <v>6377</v>
      </c>
      <c r="M642" s="94">
        <f t="shared" si="84"/>
        <v>6377</v>
      </c>
      <c r="N642" s="95"/>
      <c r="O642" s="94">
        <f t="shared" si="85"/>
        <v>14594</v>
      </c>
      <c r="P642" s="94">
        <f t="shared" si="86"/>
        <v>0</v>
      </c>
      <c r="Q642" s="94">
        <f t="shared" si="87"/>
        <v>893</v>
      </c>
      <c r="R642" s="94">
        <f t="shared" si="88"/>
        <v>21864</v>
      </c>
      <c r="S642" s="131">
        <f t="shared" si="89"/>
        <v>0</v>
      </c>
    </row>
    <row r="643" spans="1:19">
      <c r="A643" s="91">
        <v>486</v>
      </c>
      <c r="B643" s="91">
        <v>486348214</v>
      </c>
      <c r="C643" s="92" t="s">
        <v>265</v>
      </c>
      <c r="D643" s="91">
        <v>348</v>
      </c>
      <c r="E643" s="92" t="s">
        <v>100</v>
      </c>
      <c r="F643" s="91">
        <v>214</v>
      </c>
      <c r="G643" s="92" t="s">
        <v>266</v>
      </c>
      <c r="H643" s="93">
        <v>1</v>
      </c>
      <c r="I643" s="93"/>
      <c r="J643" s="94">
        <f t="shared" si="81"/>
        <v>1302</v>
      </c>
      <c r="K643" s="94">
        <f t="shared" si="82"/>
        <v>1548</v>
      </c>
      <c r="L643" s="94">
        <f t="shared" si="83"/>
        <v>1554</v>
      </c>
      <c r="M643" s="94">
        <f t="shared" si="84"/>
        <v>1554</v>
      </c>
      <c r="N643" s="95"/>
      <c r="O643" s="94">
        <f t="shared" si="85"/>
        <v>8450</v>
      </c>
      <c r="P643" s="94">
        <f t="shared" si="86"/>
        <v>0</v>
      </c>
      <c r="Q643" s="94">
        <f t="shared" si="87"/>
        <v>893</v>
      </c>
      <c r="R643" s="94">
        <f t="shared" si="88"/>
        <v>10897</v>
      </c>
      <c r="S643" s="131">
        <f t="shared" si="89"/>
        <v>0</v>
      </c>
    </row>
    <row r="644" spans="1:19">
      <c r="A644" s="91">
        <v>486</v>
      </c>
      <c r="B644" s="91">
        <v>486348271</v>
      </c>
      <c r="C644" s="92" t="s">
        <v>265</v>
      </c>
      <c r="D644" s="91">
        <v>348</v>
      </c>
      <c r="E644" s="92" t="s">
        <v>100</v>
      </c>
      <c r="F644" s="91">
        <v>271</v>
      </c>
      <c r="G644" s="92" t="s">
        <v>111</v>
      </c>
      <c r="H644" s="93">
        <v>0.97</v>
      </c>
      <c r="I644" s="93"/>
      <c r="J644" s="94">
        <f t="shared" si="81"/>
        <v>2676</v>
      </c>
      <c r="K644" s="94" t="str">
        <f t="shared" si="82"/>
        <v/>
      </c>
      <c r="L644" s="94" t="str">
        <f t="shared" si="83"/>
        <v/>
      </c>
      <c r="M644" s="94">
        <f t="shared" si="84"/>
        <v>2699</v>
      </c>
      <c r="N644" s="95"/>
      <c r="O644" s="94">
        <f t="shared" si="85"/>
        <v>9636</v>
      </c>
      <c r="P644" s="94">
        <f t="shared" si="86"/>
        <v>0</v>
      </c>
      <c r="Q644" s="94">
        <f t="shared" si="87"/>
        <v>893</v>
      </c>
      <c r="R644" s="94">
        <f t="shared" si="88"/>
        <v>13228</v>
      </c>
      <c r="S644" s="131" t="str">
        <f t="shared" si="89"/>
        <v/>
      </c>
    </row>
    <row r="645" spans="1:19">
      <c r="A645" s="91">
        <v>486</v>
      </c>
      <c r="B645" s="91">
        <v>486348316</v>
      </c>
      <c r="C645" s="92" t="s">
        <v>265</v>
      </c>
      <c r="D645" s="91">
        <v>348</v>
      </c>
      <c r="E645" s="92" t="s">
        <v>100</v>
      </c>
      <c r="F645" s="91">
        <v>316</v>
      </c>
      <c r="G645" s="92" t="s">
        <v>159</v>
      </c>
      <c r="H645" s="93">
        <v>1</v>
      </c>
      <c r="I645" s="93"/>
      <c r="J645" s="94">
        <f t="shared" si="81"/>
        <v>817</v>
      </c>
      <c r="K645" s="94">
        <f t="shared" si="82"/>
        <v>1112</v>
      </c>
      <c r="L645" s="94">
        <f t="shared" si="83"/>
        <v>1157</v>
      </c>
      <c r="M645" s="94">
        <f t="shared" si="84"/>
        <v>1157</v>
      </c>
      <c r="N645" s="95"/>
      <c r="O645" s="94">
        <f t="shared" si="85"/>
        <v>8450</v>
      </c>
      <c r="P645" s="94">
        <f t="shared" si="86"/>
        <v>0</v>
      </c>
      <c r="Q645" s="94">
        <f t="shared" si="87"/>
        <v>893</v>
      </c>
      <c r="R645" s="94">
        <f t="shared" si="88"/>
        <v>10500</v>
      </c>
      <c r="S645" s="131">
        <f t="shared" si="89"/>
        <v>0</v>
      </c>
    </row>
    <row r="646" spans="1:19">
      <c r="A646" s="91">
        <v>486</v>
      </c>
      <c r="B646" s="91">
        <v>486348348</v>
      </c>
      <c r="C646" s="92" t="s">
        <v>265</v>
      </c>
      <c r="D646" s="91">
        <v>348</v>
      </c>
      <c r="E646" s="92" t="s">
        <v>100</v>
      </c>
      <c r="F646" s="91">
        <v>348</v>
      </c>
      <c r="G646" s="92" t="s">
        <v>100</v>
      </c>
      <c r="H646" s="93">
        <v>653.74999999999966</v>
      </c>
      <c r="I646" s="93"/>
      <c r="J646" s="94">
        <f t="shared" si="81"/>
        <v>47</v>
      </c>
      <c r="K646" s="94">
        <f t="shared" si="82"/>
        <v>47</v>
      </c>
      <c r="L646" s="94">
        <f t="shared" si="83"/>
        <v>93</v>
      </c>
      <c r="M646" s="94">
        <f t="shared" si="84"/>
        <v>96</v>
      </c>
      <c r="N646" s="95"/>
      <c r="O646" s="94">
        <f t="shared" si="85"/>
        <v>11524</v>
      </c>
      <c r="P646" s="94">
        <f t="shared" si="86"/>
        <v>0</v>
      </c>
      <c r="Q646" s="94">
        <f t="shared" si="87"/>
        <v>893</v>
      </c>
      <c r="R646" s="94">
        <f t="shared" si="88"/>
        <v>12513</v>
      </c>
      <c r="S646" s="131">
        <f t="shared" si="89"/>
        <v>3</v>
      </c>
    </row>
    <row r="647" spans="1:19">
      <c r="A647" s="91">
        <v>486</v>
      </c>
      <c r="B647" s="91">
        <v>486348767</v>
      </c>
      <c r="C647" s="92" t="s">
        <v>265</v>
      </c>
      <c r="D647" s="91">
        <v>348</v>
      </c>
      <c r="E647" s="92" t="s">
        <v>100</v>
      </c>
      <c r="F647" s="91">
        <v>767</v>
      </c>
      <c r="G647" s="92" t="s">
        <v>267</v>
      </c>
      <c r="H647" s="93">
        <v>3.6999999999999997</v>
      </c>
      <c r="I647" s="93"/>
      <c r="J647" s="94">
        <f t="shared" si="81"/>
        <v>1773</v>
      </c>
      <c r="K647" s="94">
        <f t="shared" si="82"/>
        <v>1773</v>
      </c>
      <c r="L647" s="94">
        <f t="shared" si="83"/>
        <v>2839</v>
      </c>
      <c r="M647" s="94">
        <f t="shared" si="84"/>
        <v>2862</v>
      </c>
      <c r="N647" s="95"/>
      <c r="O647" s="94">
        <f t="shared" si="85"/>
        <v>12394</v>
      </c>
      <c r="P647" s="94">
        <f t="shared" si="86"/>
        <v>0</v>
      </c>
      <c r="Q647" s="94">
        <f t="shared" si="87"/>
        <v>893</v>
      </c>
      <c r="R647" s="94">
        <f t="shared" si="88"/>
        <v>16149</v>
      </c>
      <c r="S647" s="131">
        <f t="shared" si="89"/>
        <v>23</v>
      </c>
    </row>
    <row r="648" spans="1:19">
      <c r="A648" s="91">
        <v>486</v>
      </c>
      <c r="B648" s="91">
        <v>486348775</v>
      </c>
      <c r="C648" s="92" t="s">
        <v>265</v>
      </c>
      <c r="D648" s="91">
        <v>348</v>
      </c>
      <c r="E648" s="92" t="s">
        <v>100</v>
      </c>
      <c r="F648" s="91">
        <v>775</v>
      </c>
      <c r="G648" s="92" t="s">
        <v>120</v>
      </c>
      <c r="H648" s="93">
        <v>0.05</v>
      </c>
      <c r="I648" s="93"/>
      <c r="J648" s="94">
        <f t="shared" si="81"/>
        <v>1722</v>
      </c>
      <c r="K648" s="94" t="str">
        <f t="shared" si="82"/>
        <v/>
      </c>
      <c r="L648" s="94" t="str">
        <f t="shared" si="83"/>
        <v/>
      </c>
      <c r="M648" s="94">
        <f t="shared" si="84"/>
        <v>1807</v>
      </c>
      <c r="N648" s="95"/>
      <c r="O648" s="94">
        <f t="shared" si="85"/>
        <v>9528</v>
      </c>
      <c r="P648" s="94">
        <f t="shared" si="86"/>
        <v>0</v>
      </c>
      <c r="Q648" s="94">
        <f t="shared" si="87"/>
        <v>893</v>
      </c>
      <c r="R648" s="94">
        <f t="shared" si="88"/>
        <v>12228</v>
      </c>
      <c r="S648" s="131" t="str">
        <f t="shared" si="89"/>
        <v/>
      </c>
    </row>
    <row r="649" spans="1:19">
      <c r="A649" s="91">
        <v>487</v>
      </c>
      <c r="B649" s="91">
        <v>487049010</v>
      </c>
      <c r="C649" s="92" t="s">
        <v>268</v>
      </c>
      <c r="D649" s="91">
        <v>49</v>
      </c>
      <c r="E649" s="92" t="s">
        <v>73</v>
      </c>
      <c r="F649" s="91">
        <v>10</v>
      </c>
      <c r="G649" s="92" t="s">
        <v>74</v>
      </c>
      <c r="H649" s="93">
        <v>1.67</v>
      </c>
      <c r="I649" s="93"/>
      <c r="J649" s="94">
        <f t="shared" si="81"/>
        <v>2906</v>
      </c>
      <c r="K649" s="94">
        <f t="shared" si="82"/>
        <v>2989</v>
      </c>
      <c r="L649" s="94">
        <f t="shared" si="83"/>
        <v>2990</v>
      </c>
      <c r="M649" s="94">
        <f t="shared" si="84"/>
        <v>2990</v>
      </c>
      <c r="N649" s="95"/>
      <c r="O649" s="94">
        <f t="shared" si="85"/>
        <v>9720</v>
      </c>
      <c r="P649" s="94">
        <f t="shared" si="86"/>
        <v>0</v>
      </c>
      <c r="Q649" s="94">
        <f t="shared" si="87"/>
        <v>893</v>
      </c>
      <c r="R649" s="94">
        <f t="shared" si="88"/>
        <v>13603</v>
      </c>
      <c r="S649" s="131">
        <f t="shared" si="89"/>
        <v>0</v>
      </c>
    </row>
    <row r="650" spans="1:19">
      <c r="A650" s="91">
        <v>487</v>
      </c>
      <c r="B650" s="91">
        <v>487049031</v>
      </c>
      <c r="C650" s="92" t="s">
        <v>268</v>
      </c>
      <c r="D650" s="91">
        <v>49</v>
      </c>
      <c r="E650" s="92" t="s">
        <v>73</v>
      </c>
      <c r="F650" s="91">
        <v>31</v>
      </c>
      <c r="G650" s="92" t="s">
        <v>76</v>
      </c>
      <c r="H650" s="93">
        <v>5</v>
      </c>
      <c r="I650" s="93"/>
      <c r="J650" s="94">
        <f t="shared" ref="J650:J713" si="90">IFERROR(VLOOKUP($B650,_18Q1g,9,FALSE),"")</f>
        <v>3969</v>
      </c>
      <c r="K650" s="94">
        <f t="shared" ref="K650:K713" si="91">IFERROR(VLOOKUP($B650,_18Q2b,9,FALSE),"")</f>
        <v>4474</v>
      </c>
      <c r="L650" s="94">
        <f t="shared" ref="L650:L713" si="92">IFERROR(VLOOKUP($B650,_18Q3,9,FALSE),"")</f>
        <v>4486</v>
      </c>
      <c r="M650" s="94">
        <f t="shared" ref="M650:M713" si="93">IFERROR(VLOOKUP($B650,_18live,9,FALSE),"")</f>
        <v>4486</v>
      </c>
      <c r="N650" s="95"/>
      <c r="O650" s="94">
        <f t="shared" ref="O650:O713" si="94">IFERROR(VLOOKUP($B650,_18live,8,FALSE),"")</f>
        <v>9670</v>
      </c>
      <c r="P650" s="94">
        <f t="shared" ref="P650:P713" si="95">IFERROR(VLOOKUP($B650,_18live,10,FALSE),"")</f>
        <v>0</v>
      </c>
      <c r="Q650" s="94">
        <f t="shared" ref="Q650:Q713" si="96">IFERROR(VLOOKUP($B650,_18live,11,FALSE),"")</f>
        <v>893</v>
      </c>
      <c r="R650" s="94">
        <f t="shared" ref="R650:R713" si="97">IFERROR(VLOOKUP($B650,_18live,12,FALSE),"")</f>
        <v>15049</v>
      </c>
      <c r="S650" s="131">
        <f t="shared" ref="S650:S713" si="98">IFERROR(R650-IFERROR(VLOOKUP($B650,_18Q3,12,FALSE),""),"")</f>
        <v>0</v>
      </c>
    </row>
    <row r="651" spans="1:19">
      <c r="A651" s="91">
        <v>487</v>
      </c>
      <c r="B651" s="91">
        <v>487049035</v>
      </c>
      <c r="C651" s="92" t="s">
        <v>268</v>
      </c>
      <c r="D651" s="91">
        <v>49</v>
      </c>
      <c r="E651" s="92" t="s">
        <v>73</v>
      </c>
      <c r="F651" s="91">
        <v>35</v>
      </c>
      <c r="G651" s="92" t="s">
        <v>11</v>
      </c>
      <c r="H651" s="93">
        <v>37.4</v>
      </c>
      <c r="I651" s="93"/>
      <c r="J651" s="94">
        <f t="shared" si="90"/>
        <v>3702</v>
      </c>
      <c r="K651" s="94">
        <f t="shared" si="91"/>
        <v>4414</v>
      </c>
      <c r="L651" s="94">
        <f t="shared" si="92"/>
        <v>4398</v>
      </c>
      <c r="M651" s="94">
        <f t="shared" si="93"/>
        <v>4404</v>
      </c>
      <c r="N651" s="95"/>
      <c r="O651" s="94">
        <f t="shared" si="94"/>
        <v>12528</v>
      </c>
      <c r="P651" s="94">
        <f t="shared" si="95"/>
        <v>0</v>
      </c>
      <c r="Q651" s="94">
        <f t="shared" si="96"/>
        <v>893</v>
      </c>
      <c r="R651" s="94">
        <f t="shared" si="97"/>
        <v>17825</v>
      </c>
      <c r="S651" s="131">
        <f t="shared" si="98"/>
        <v>6</v>
      </c>
    </row>
    <row r="652" spans="1:19">
      <c r="A652" s="91">
        <v>487</v>
      </c>
      <c r="B652" s="91">
        <v>487049044</v>
      </c>
      <c r="C652" s="92" t="s">
        <v>268</v>
      </c>
      <c r="D652" s="91">
        <v>49</v>
      </c>
      <c r="E652" s="92" t="s">
        <v>73</v>
      </c>
      <c r="F652" s="91">
        <v>44</v>
      </c>
      <c r="G652" s="92" t="s">
        <v>12</v>
      </c>
      <c r="H652" s="93">
        <v>2</v>
      </c>
      <c r="I652" s="93"/>
      <c r="J652" s="94">
        <f t="shared" si="90"/>
        <v>637</v>
      </c>
      <c r="K652" s="94">
        <f t="shared" si="91"/>
        <v>637</v>
      </c>
      <c r="L652" s="94">
        <f t="shared" si="92"/>
        <v>225</v>
      </c>
      <c r="M652" s="94">
        <f t="shared" si="93"/>
        <v>221</v>
      </c>
      <c r="N652" s="95"/>
      <c r="O652" s="94">
        <f t="shared" si="94"/>
        <v>9670</v>
      </c>
      <c r="P652" s="94">
        <f t="shared" si="95"/>
        <v>0</v>
      </c>
      <c r="Q652" s="94">
        <f t="shared" si="96"/>
        <v>893</v>
      </c>
      <c r="R652" s="94">
        <f t="shared" si="97"/>
        <v>10784</v>
      </c>
      <c r="S652" s="131">
        <f t="shared" si="98"/>
        <v>-4</v>
      </c>
    </row>
    <row r="653" spans="1:19">
      <c r="A653" s="91">
        <v>487</v>
      </c>
      <c r="B653" s="91">
        <v>487049046</v>
      </c>
      <c r="C653" s="92" t="s">
        <v>268</v>
      </c>
      <c r="D653" s="91">
        <v>49</v>
      </c>
      <c r="E653" s="92" t="s">
        <v>73</v>
      </c>
      <c r="F653" s="91">
        <v>46</v>
      </c>
      <c r="G653" s="92" t="s">
        <v>89</v>
      </c>
      <c r="H653" s="93">
        <v>1</v>
      </c>
      <c r="I653" s="93"/>
      <c r="J653" s="94">
        <f t="shared" si="90"/>
        <v>7373</v>
      </c>
      <c r="K653" s="94">
        <f t="shared" si="91"/>
        <v>7638</v>
      </c>
      <c r="L653" s="94">
        <f t="shared" si="92"/>
        <v>7641</v>
      </c>
      <c r="M653" s="94">
        <f t="shared" si="93"/>
        <v>7641</v>
      </c>
      <c r="N653" s="95"/>
      <c r="O653" s="94">
        <f t="shared" si="94"/>
        <v>10054</v>
      </c>
      <c r="P653" s="94">
        <f t="shared" si="95"/>
        <v>0</v>
      </c>
      <c r="Q653" s="94">
        <f t="shared" si="96"/>
        <v>893</v>
      </c>
      <c r="R653" s="94">
        <f t="shared" si="97"/>
        <v>18588</v>
      </c>
      <c r="S653" s="131">
        <f t="shared" si="98"/>
        <v>0</v>
      </c>
    </row>
    <row r="654" spans="1:19">
      <c r="A654" s="91">
        <v>487</v>
      </c>
      <c r="B654" s="91">
        <v>487049049</v>
      </c>
      <c r="C654" s="92" t="s">
        <v>268</v>
      </c>
      <c r="D654" s="91">
        <v>49</v>
      </c>
      <c r="E654" s="92" t="s">
        <v>73</v>
      </c>
      <c r="F654" s="91">
        <v>49</v>
      </c>
      <c r="G654" s="92" t="s">
        <v>73</v>
      </c>
      <c r="H654" s="93">
        <v>65.38</v>
      </c>
      <c r="I654" s="93"/>
      <c r="J654" s="94">
        <f t="shared" si="90"/>
        <v>15122</v>
      </c>
      <c r="K654" s="94">
        <f t="shared" si="91"/>
        <v>15504</v>
      </c>
      <c r="L654" s="94">
        <f t="shared" si="92"/>
        <v>15469</v>
      </c>
      <c r="M654" s="94">
        <f t="shared" si="93"/>
        <v>15470</v>
      </c>
      <c r="N654" s="95"/>
      <c r="O654" s="94">
        <f t="shared" si="94"/>
        <v>12224</v>
      </c>
      <c r="P654" s="94">
        <f t="shared" si="95"/>
        <v>0</v>
      </c>
      <c r="Q654" s="94">
        <f t="shared" si="96"/>
        <v>893</v>
      </c>
      <c r="R654" s="94">
        <f t="shared" si="97"/>
        <v>28587</v>
      </c>
      <c r="S654" s="131">
        <f t="shared" si="98"/>
        <v>1</v>
      </c>
    </row>
    <row r="655" spans="1:19">
      <c r="A655" s="91">
        <v>487</v>
      </c>
      <c r="B655" s="91">
        <v>487049057</v>
      </c>
      <c r="C655" s="92" t="s">
        <v>268</v>
      </c>
      <c r="D655" s="91">
        <v>49</v>
      </c>
      <c r="E655" s="92" t="s">
        <v>73</v>
      </c>
      <c r="F655" s="91">
        <v>57</v>
      </c>
      <c r="G655" s="92" t="s">
        <v>13</v>
      </c>
      <c r="H655" s="93">
        <v>9</v>
      </c>
      <c r="I655" s="93"/>
      <c r="J655" s="94">
        <f t="shared" si="90"/>
        <v>561</v>
      </c>
      <c r="K655" s="94">
        <f t="shared" si="91"/>
        <v>563</v>
      </c>
      <c r="L655" s="94">
        <f t="shared" si="92"/>
        <v>540</v>
      </c>
      <c r="M655" s="94">
        <f t="shared" si="93"/>
        <v>542</v>
      </c>
      <c r="N655" s="95"/>
      <c r="O655" s="94">
        <f t="shared" si="94"/>
        <v>10644</v>
      </c>
      <c r="P655" s="94">
        <f t="shared" si="95"/>
        <v>0</v>
      </c>
      <c r="Q655" s="94">
        <f t="shared" si="96"/>
        <v>893</v>
      </c>
      <c r="R655" s="94">
        <f t="shared" si="97"/>
        <v>12079</v>
      </c>
      <c r="S655" s="131">
        <f t="shared" si="98"/>
        <v>2</v>
      </c>
    </row>
    <row r="656" spans="1:19">
      <c r="A656" s="91">
        <v>487</v>
      </c>
      <c r="B656" s="91">
        <v>487049093</v>
      </c>
      <c r="C656" s="92" t="s">
        <v>268</v>
      </c>
      <c r="D656" s="91">
        <v>49</v>
      </c>
      <c r="E656" s="92" t="s">
        <v>73</v>
      </c>
      <c r="F656" s="91">
        <v>93</v>
      </c>
      <c r="G656" s="92" t="s">
        <v>14</v>
      </c>
      <c r="H656" s="93">
        <v>66</v>
      </c>
      <c r="I656" s="93"/>
      <c r="J656" s="94">
        <f t="shared" si="90"/>
        <v>347</v>
      </c>
      <c r="K656" s="94">
        <f t="shared" si="91"/>
        <v>322</v>
      </c>
      <c r="L656" s="94">
        <f t="shared" si="92"/>
        <v>327</v>
      </c>
      <c r="M656" s="94">
        <f t="shared" si="93"/>
        <v>330</v>
      </c>
      <c r="N656" s="95"/>
      <c r="O656" s="94">
        <f t="shared" si="94"/>
        <v>11513</v>
      </c>
      <c r="P656" s="94">
        <f t="shared" si="95"/>
        <v>0</v>
      </c>
      <c r="Q656" s="94">
        <f t="shared" si="96"/>
        <v>893</v>
      </c>
      <c r="R656" s="94">
        <f t="shared" si="97"/>
        <v>12736</v>
      </c>
      <c r="S656" s="131">
        <f t="shared" si="98"/>
        <v>3</v>
      </c>
    </row>
    <row r="657" spans="1:19">
      <c r="A657" s="91">
        <v>487</v>
      </c>
      <c r="B657" s="91">
        <v>487049128</v>
      </c>
      <c r="C657" s="92" t="s">
        <v>268</v>
      </c>
      <c r="D657" s="91">
        <v>49</v>
      </c>
      <c r="E657" s="92" t="s">
        <v>73</v>
      </c>
      <c r="F657" s="91">
        <v>128</v>
      </c>
      <c r="G657" s="92" t="s">
        <v>122</v>
      </c>
      <c r="H657" s="93">
        <v>1</v>
      </c>
      <c r="I657" s="93"/>
      <c r="J657" s="94">
        <f t="shared" si="90"/>
        <v>376</v>
      </c>
      <c r="K657" s="94">
        <f t="shared" si="91"/>
        <v>451</v>
      </c>
      <c r="L657" s="94">
        <f t="shared" si="92"/>
        <v>445</v>
      </c>
      <c r="M657" s="94">
        <f t="shared" si="93"/>
        <v>445</v>
      </c>
      <c r="N657" s="95"/>
      <c r="O657" s="94">
        <f t="shared" si="94"/>
        <v>8747</v>
      </c>
      <c r="P657" s="94">
        <f t="shared" si="95"/>
        <v>0</v>
      </c>
      <c r="Q657" s="94">
        <f t="shared" si="96"/>
        <v>893</v>
      </c>
      <c r="R657" s="94">
        <f t="shared" si="97"/>
        <v>10085</v>
      </c>
      <c r="S657" s="131">
        <f t="shared" si="98"/>
        <v>0</v>
      </c>
    </row>
    <row r="658" spans="1:19">
      <c r="A658" s="91">
        <v>487</v>
      </c>
      <c r="B658" s="91">
        <v>487049133</v>
      </c>
      <c r="C658" s="92" t="s">
        <v>268</v>
      </c>
      <c r="D658" s="91">
        <v>49</v>
      </c>
      <c r="E658" s="92" t="s">
        <v>73</v>
      </c>
      <c r="F658" s="91">
        <v>133</v>
      </c>
      <c r="G658" s="92" t="s">
        <v>59</v>
      </c>
      <c r="H658" s="93">
        <v>1</v>
      </c>
      <c r="I658" s="93"/>
      <c r="J658" s="94" t="str">
        <f t="shared" si="90"/>
        <v/>
      </c>
      <c r="K658" s="94">
        <f t="shared" si="91"/>
        <v>3379</v>
      </c>
      <c r="L658" s="94">
        <f t="shared" si="92"/>
        <v>3396</v>
      </c>
      <c r="M658" s="94">
        <f t="shared" si="93"/>
        <v>3397</v>
      </c>
      <c r="N658" s="95"/>
      <c r="O658" s="94">
        <f t="shared" si="94"/>
        <v>10840</v>
      </c>
      <c r="P658" s="94">
        <f t="shared" si="95"/>
        <v>0</v>
      </c>
      <c r="Q658" s="94">
        <f t="shared" si="96"/>
        <v>893</v>
      </c>
      <c r="R658" s="94">
        <f t="shared" si="97"/>
        <v>15130</v>
      </c>
      <c r="S658" s="131">
        <f t="shared" si="98"/>
        <v>1</v>
      </c>
    </row>
    <row r="659" spans="1:19">
      <c r="A659" s="91">
        <v>487</v>
      </c>
      <c r="B659" s="91">
        <v>487049149</v>
      </c>
      <c r="C659" s="92" t="s">
        <v>268</v>
      </c>
      <c r="D659" s="91">
        <v>49</v>
      </c>
      <c r="E659" s="92" t="s">
        <v>73</v>
      </c>
      <c r="F659" s="91">
        <v>149</v>
      </c>
      <c r="G659" s="92" t="s">
        <v>77</v>
      </c>
      <c r="H659" s="93">
        <v>2</v>
      </c>
      <c r="I659" s="93"/>
      <c r="J659" s="94">
        <f t="shared" si="90"/>
        <v>50</v>
      </c>
      <c r="K659" s="94">
        <f t="shared" si="91"/>
        <v>45</v>
      </c>
      <c r="L659" s="94">
        <f t="shared" si="92"/>
        <v>11</v>
      </c>
      <c r="M659" s="94">
        <f t="shared" si="93"/>
        <v>10</v>
      </c>
      <c r="N659" s="95"/>
      <c r="O659" s="94">
        <f t="shared" si="94"/>
        <v>8747</v>
      </c>
      <c r="P659" s="94">
        <f t="shared" si="95"/>
        <v>0</v>
      </c>
      <c r="Q659" s="94">
        <f t="shared" si="96"/>
        <v>893</v>
      </c>
      <c r="R659" s="94">
        <f t="shared" si="97"/>
        <v>9650</v>
      </c>
      <c r="S659" s="131">
        <f t="shared" si="98"/>
        <v>-1</v>
      </c>
    </row>
    <row r="660" spans="1:19">
      <c r="A660" s="91">
        <v>487</v>
      </c>
      <c r="B660" s="91">
        <v>487049153</v>
      </c>
      <c r="C660" s="92" t="s">
        <v>268</v>
      </c>
      <c r="D660" s="91">
        <v>49</v>
      </c>
      <c r="E660" s="92" t="s">
        <v>73</v>
      </c>
      <c r="F660" s="91">
        <v>153</v>
      </c>
      <c r="G660" s="92" t="s">
        <v>107</v>
      </c>
      <c r="H660" s="93">
        <v>1.38</v>
      </c>
      <c r="I660" s="93"/>
      <c r="J660" s="94">
        <f t="shared" si="90"/>
        <v>277</v>
      </c>
      <c r="K660" s="94">
        <f t="shared" si="91"/>
        <v>277</v>
      </c>
      <c r="L660" s="94">
        <f t="shared" si="92"/>
        <v>559</v>
      </c>
      <c r="M660" s="94">
        <f t="shared" si="93"/>
        <v>560</v>
      </c>
      <c r="N660" s="95"/>
      <c r="O660" s="94">
        <f t="shared" si="94"/>
        <v>10593</v>
      </c>
      <c r="P660" s="94">
        <f t="shared" si="95"/>
        <v>0</v>
      </c>
      <c r="Q660" s="94">
        <f t="shared" si="96"/>
        <v>893</v>
      </c>
      <c r="R660" s="94">
        <f t="shared" si="97"/>
        <v>12046</v>
      </c>
      <c r="S660" s="131">
        <f t="shared" si="98"/>
        <v>1</v>
      </c>
    </row>
    <row r="661" spans="1:19">
      <c r="A661" s="91">
        <v>487</v>
      </c>
      <c r="B661" s="91">
        <v>487049160</v>
      </c>
      <c r="C661" s="92" t="s">
        <v>268</v>
      </c>
      <c r="D661" s="91">
        <v>49</v>
      </c>
      <c r="E661" s="92" t="s">
        <v>73</v>
      </c>
      <c r="F661" s="91">
        <v>160</v>
      </c>
      <c r="G661" s="92" t="s">
        <v>134</v>
      </c>
      <c r="H661" s="93">
        <v>2</v>
      </c>
      <c r="I661" s="93"/>
      <c r="J661" s="94" t="str">
        <f t="shared" si="90"/>
        <v/>
      </c>
      <c r="K661" s="94" t="str">
        <f t="shared" si="91"/>
        <v/>
      </c>
      <c r="L661" s="94" t="str">
        <f t="shared" si="92"/>
        <v/>
      </c>
      <c r="M661" s="94">
        <f t="shared" si="93"/>
        <v>348</v>
      </c>
      <c r="N661" s="95"/>
      <c r="O661" s="94">
        <f t="shared" si="94"/>
        <v>11850</v>
      </c>
      <c r="P661" s="94">
        <f t="shared" si="95"/>
        <v>0</v>
      </c>
      <c r="Q661" s="94">
        <f t="shared" si="96"/>
        <v>893</v>
      </c>
      <c r="R661" s="94">
        <f t="shared" si="97"/>
        <v>13091</v>
      </c>
      <c r="S661" s="131" t="str">
        <f t="shared" si="98"/>
        <v/>
      </c>
    </row>
    <row r="662" spans="1:19">
      <c r="A662" s="91">
        <v>487</v>
      </c>
      <c r="B662" s="91">
        <v>487049163</v>
      </c>
      <c r="C662" s="92" t="s">
        <v>268</v>
      </c>
      <c r="D662" s="91">
        <v>49</v>
      </c>
      <c r="E662" s="92" t="s">
        <v>73</v>
      </c>
      <c r="F662" s="91">
        <v>163</v>
      </c>
      <c r="G662" s="92" t="s">
        <v>16</v>
      </c>
      <c r="H662" s="93">
        <v>14</v>
      </c>
      <c r="I662" s="93"/>
      <c r="J662" s="94">
        <f t="shared" si="90"/>
        <v>223</v>
      </c>
      <c r="K662" s="94">
        <f t="shared" si="91"/>
        <v>614</v>
      </c>
      <c r="L662" s="94">
        <f t="shared" si="92"/>
        <v>223</v>
      </c>
      <c r="M662" s="94">
        <f t="shared" si="93"/>
        <v>484</v>
      </c>
      <c r="N662" s="95"/>
      <c r="O662" s="94">
        <f t="shared" si="94"/>
        <v>11453</v>
      </c>
      <c r="P662" s="94">
        <f t="shared" si="95"/>
        <v>0</v>
      </c>
      <c r="Q662" s="94">
        <f t="shared" si="96"/>
        <v>893</v>
      </c>
      <c r="R662" s="94">
        <f t="shared" si="97"/>
        <v>12830</v>
      </c>
      <c r="S662" s="131">
        <f t="shared" si="98"/>
        <v>261</v>
      </c>
    </row>
    <row r="663" spans="1:19">
      <c r="A663" s="91">
        <v>487</v>
      </c>
      <c r="B663" s="91">
        <v>487049165</v>
      </c>
      <c r="C663" s="92" t="s">
        <v>268</v>
      </c>
      <c r="D663" s="91">
        <v>49</v>
      </c>
      <c r="E663" s="92" t="s">
        <v>73</v>
      </c>
      <c r="F663" s="91">
        <v>165</v>
      </c>
      <c r="G663" s="92" t="s">
        <v>17</v>
      </c>
      <c r="H663" s="93">
        <v>52</v>
      </c>
      <c r="I663" s="93"/>
      <c r="J663" s="94">
        <f t="shared" si="90"/>
        <v>630</v>
      </c>
      <c r="K663" s="94">
        <f t="shared" si="91"/>
        <v>558</v>
      </c>
      <c r="L663" s="94">
        <f t="shared" si="92"/>
        <v>619</v>
      </c>
      <c r="M663" s="94">
        <f t="shared" si="93"/>
        <v>621</v>
      </c>
      <c r="N663" s="95"/>
      <c r="O663" s="94">
        <f t="shared" si="94"/>
        <v>11390</v>
      </c>
      <c r="P663" s="94">
        <f t="shared" si="95"/>
        <v>0</v>
      </c>
      <c r="Q663" s="94">
        <f t="shared" si="96"/>
        <v>893</v>
      </c>
      <c r="R663" s="94">
        <f t="shared" si="97"/>
        <v>12904</v>
      </c>
      <c r="S663" s="131">
        <f t="shared" si="98"/>
        <v>2</v>
      </c>
    </row>
    <row r="664" spans="1:19">
      <c r="A664" s="91">
        <v>487</v>
      </c>
      <c r="B664" s="91">
        <v>487049176</v>
      </c>
      <c r="C664" s="92" t="s">
        <v>268</v>
      </c>
      <c r="D664" s="91">
        <v>49</v>
      </c>
      <c r="E664" s="92" t="s">
        <v>73</v>
      </c>
      <c r="F664" s="91">
        <v>176</v>
      </c>
      <c r="G664" s="92" t="s">
        <v>78</v>
      </c>
      <c r="H664" s="93">
        <v>47</v>
      </c>
      <c r="I664" s="93"/>
      <c r="J664" s="94">
        <f t="shared" si="90"/>
        <v>3775</v>
      </c>
      <c r="K664" s="94">
        <f t="shared" si="91"/>
        <v>3819</v>
      </c>
      <c r="L664" s="94">
        <f t="shared" si="92"/>
        <v>3828</v>
      </c>
      <c r="M664" s="94">
        <f t="shared" si="93"/>
        <v>3829</v>
      </c>
      <c r="N664" s="95"/>
      <c r="O664" s="94">
        <f t="shared" si="94"/>
        <v>11591</v>
      </c>
      <c r="P664" s="94">
        <f t="shared" si="95"/>
        <v>0</v>
      </c>
      <c r="Q664" s="94">
        <f t="shared" si="96"/>
        <v>893</v>
      </c>
      <c r="R664" s="94">
        <f t="shared" si="97"/>
        <v>16313</v>
      </c>
      <c r="S664" s="131">
        <f t="shared" si="98"/>
        <v>1</v>
      </c>
    </row>
    <row r="665" spans="1:19">
      <c r="A665" s="91">
        <v>487</v>
      </c>
      <c r="B665" s="91">
        <v>487049211</v>
      </c>
      <c r="C665" s="92" t="s">
        <v>268</v>
      </c>
      <c r="D665" s="91">
        <v>49</v>
      </c>
      <c r="E665" s="92" t="s">
        <v>73</v>
      </c>
      <c r="F665" s="91">
        <v>211</v>
      </c>
      <c r="G665" s="92" t="s">
        <v>87</v>
      </c>
      <c r="H665" s="93">
        <v>1</v>
      </c>
      <c r="I665" s="93"/>
      <c r="J665" s="94" t="str">
        <f t="shared" si="90"/>
        <v/>
      </c>
      <c r="K665" s="94">
        <f t="shared" si="91"/>
        <v>1728</v>
      </c>
      <c r="L665" s="94">
        <f t="shared" si="92"/>
        <v>1727</v>
      </c>
      <c r="M665" s="94">
        <f t="shared" si="93"/>
        <v>1727</v>
      </c>
      <c r="N665" s="95"/>
      <c r="O665" s="94">
        <f t="shared" si="94"/>
        <v>9627</v>
      </c>
      <c r="P665" s="94">
        <f t="shared" si="95"/>
        <v>0</v>
      </c>
      <c r="Q665" s="94">
        <f t="shared" si="96"/>
        <v>893</v>
      </c>
      <c r="R665" s="94">
        <f t="shared" si="97"/>
        <v>12247</v>
      </c>
      <c r="S665" s="131">
        <f t="shared" si="98"/>
        <v>0</v>
      </c>
    </row>
    <row r="666" spans="1:19">
      <c r="A666" s="91">
        <v>487</v>
      </c>
      <c r="B666" s="91">
        <v>487049243</v>
      </c>
      <c r="C666" s="92" t="s">
        <v>268</v>
      </c>
      <c r="D666" s="91">
        <v>49</v>
      </c>
      <c r="E666" s="92" t="s">
        <v>73</v>
      </c>
      <c r="F666" s="91">
        <v>243</v>
      </c>
      <c r="G666" s="92" t="s">
        <v>80</v>
      </c>
      <c r="H666" s="93">
        <v>1</v>
      </c>
      <c r="I666" s="93"/>
      <c r="J666" s="94" t="str">
        <f t="shared" si="90"/>
        <v/>
      </c>
      <c r="K666" s="94">
        <f t="shared" si="91"/>
        <v>2850</v>
      </c>
      <c r="L666" s="94">
        <f t="shared" si="92"/>
        <v>2848</v>
      </c>
      <c r="M666" s="94">
        <f t="shared" si="93"/>
        <v>2848</v>
      </c>
      <c r="N666" s="95"/>
      <c r="O666" s="94">
        <f t="shared" si="94"/>
        <v>12066</v>
      </c>
      <c r="P666" s="94">
        <f t="shared" si="95"/>
        <v>0</v>
      </c>
      <c r="Q666" s="94">
        <f t="shared" si="96"/>
        <v>893</v>
      </c>
      <c r="R666" s="94">
        <f t="shared" si="97"/>
        <v>15807</v>
      </c>
      <c r="S666" s="131">
        <f t="shared" si="98"/>
        <v>0</v>
      </c>
    </row>
    <row r="667" spans="1:19">
      <c r="A667" s="91">
        <v>487</v>
      </c>
      <c r="B667" s="91">
        <v>487049244</v>
      </c>
      <c r="C667" s="92" t="s">
        <v>268</v>
      </c>
      <c r="D667" s="91">
        <v>49</v>
      </c>
      <c r="E667" s="92" t="s">
        <v>73</v>
      </c>
      <c r="F667" s="91">
        <v>244</v>
      </c>
      <c r="G667" s="92" t="s">
        <v>27</v>
      </c>
      <c r="H667" s="93">
        <v>12</v>
      </c>
      <c r="I667" s="93"/>
      <c r="J667" s="94">
        <f t="shared" si="90"/>
        <v>3383</v>
      </c>
      <c r="K667" s="94">
        <f t="shared" si="91"/>
        <v>4005</v>
      </c>
      <c r="L667" s="94">
        <f t="shared" si="92"/>
        <v>4011</v>
      </c>
      <c r="M667" s="94">
        <f t="shared" si="93"/>
        <v>4014</v>
      </c>
      <c r="N667" s="95"/>
      <c r="O667" s="94">
        <f t="shared" si="94"/>
        <v>9906</v>
      </c>
      <c r="P667" s="94">
        <f t="shared" si="95"/>
        <v>0</v>
      </c>
      <c r="Q667" s="94">
        <f t="shared" si="96"/>
        <v>893</v>
      </c>
      <c r="R667" s="94">
        <f t="shared" si="97"/>
        <v>14813</v>
      </c>
      <c r="S667" s="131">
        <f t="shared" si="98"/>
        <v>3</v>
      </c>
    </row>
    <row r="668" spans="1:19">
      <c r="A668" s="91">
        <v>487</v>
      </c>
      <c r="B668" s="91">
        <v>487049246</v>
      </c>
      <c r="C668" s="92" t="s">
        <v>268</v>
      </c>
      <c r="D668" s="91">
        <v>49</v>
      </c>
      <c r="E668" s="92" t="s">
        <v>73</v>
      </c>
      <c r="F668" s="91">
        <v>246</v>
      </c>
      <c r="G668" s="92" t="s">
        <v>220</v>
      </c>
      <c r="H668" s="93">
        <v>1</v>
      </c>
      <c r="I668" s="93"/>
      <c r="J668" s="94">
        <f t="shared" si="90"/>
        <v>2618</v>
      </c>
      <c r="K668" s="94">
        <f t="shared" si="91"/>
        <v>2717</v>
      </c>
      <c r="L668" s="94">
        <f t="shared" si="92"/>
        <v>2714</v>
      </c>
      <c r="M668" s="94">
        <f t="shared" si="93"/>
        <v>2714</v>
      </c>
      <c r="N668" s="95"/>
      <c r="O668" s="94">
        <f t="shared" si="94"/>
        <v>9608</v>
      </c>
      <c r="P668" s="94">
        <f t="shared" si="95"/>
        <v>0</v>
      </c>
      <c r="Q668" s="94">
        <f t="shared" si="96"/>
        <v>893</v>
      </c>
      <c r="R668" s="94">
        <f t="shared" si="97"/>
        <v>13215</v>
      </c>
      <c r="S668" s="131">
        <f t="shared" si="98"/>
        <v>0</v>
      </c>
    </row>
    <row r="669" spans="1:19">
      <c r="A669" s="91">
        <v>487</v>
      </c>
      <c r="B669" s="91">
        <v>487049248</v>
      </c>
      <c r="C669" s="92" t="s">
        <v>268</v>
      </c>
      <c r="D669" s="91">
        <v>49</v>
      </c>
      <c r="E669" s="92" t="s">
        <v>73</v>
      </c>
      <c r="F669" s="91">
        <v>248</v>
      </c>
      <c r="G669" s="92" t="s">
        <v>18</v>
      </c>
      <c r="H669" s="93">
        <v>9</v>
      </c>
      <c r="I669" s="93"/>
      <c r="J669" s="94">
        <f t="shared" si="90"/>
        <v>1229</v>
      </c>
      <c r="K669" s="94">
        <f t="shared" si="91"/>
        <v>398</v>
      </c>
      <c r="L669" s="94">
        <f t="shared" si="92"/>
        <v>1112</v>
      </c>
      <c r="M669" s="94">
        <f t="shared" si="93"/>
        <v>1120</v>
      </c>
      <c r="N669" s="95"/>
      <c r="O669" s="94">
        <f t="shared" si="94"/>
        <v>11330</v>
      </c>
      <c r="P669" s="94">
        <f t="shared" si="95"/>
        <v>0</v>
      </c>
      <c r="Q669" s="94">
        <f t="shared" si="96"/>
        <v>893</v>
      </c>
      <c r="R669" s="94">
        <f t="shared" si="97"/>
        <v>13343</v>
      </c>
      <c r="S669" s="131">
        <f t="shared" si="98"/>
        <v>8</v>
      </c>
    </row>
    <row r="670" spans="1:19">
      <c r="A670" s="91">
        <v>487</v>
      </c>
      <c r="B670" s="91">
        <v>487049262</v>
      </c>
      <c r="C670" s="92" t="s">
        <v>268</v>
      </c>
      <c r="D670" s="91">
        <v>49</v>
      </c>
      <c r="E670" s="92" t="s">
        <v>73</v>
      </c>
      <c r="F670" s="91">
        <v>262</v>
      </c>
      <c r="G670" s="92" t="s">
        <v>19</v>
      </c>
      <c r="H670" s="93">
        <v>7</v>
      </c>
      <c r="I670" s="93"/>
      <c r="J670" s="94">
        <f t="shared" si="90"/>
        <v>4719</v>
      </c>
      <c r="K670" s="94">
        <f t="shared" si="91"/>
        <v>5879</v>
      </c>
      <c r="L670" s="94">
        <f t="shared" si="92"/>
        <v>5842</v>
      </c>
      <c r="M670" s="94">
        <f t="shared" si="93"/>
        <v>5841</v>
      </c>
      <c r="N670" s="95"/>
      <c r="O670" s="94">
        <f t="shared" si="94"/>
        <v>12670</v>
      </c>
      <c r="P670" s="94">
        <f t="shared" si="95"/>
        <v>0</v>
      </c>
      <c r="Q670" s="94">
        <f t="shared" si="96"/>
        <v>893</v>
      </c>
      <c r="R670" s="94">
        <f t="shared" si="97"/>
        <v>19404</v>
      </c>
      <c r="S670" s="131">
        <f t="shared" si="98"/>
        <v>-1</v>
      </c>
    </row>
    <row r="671" spans="1:19">
      <c r="A671" s="91">
        <v>487</v>
      </c>
      <c r="B671" s="91">
        <v>487049274</v>
      </c>
      <c r="C671" s="92" t="s">
        <v>268</v>
      </c>
      <c r="D671" s="91">
        <v>49</v>
      </c>
      <c r="E671" s="92" t="s">
        <v>73</v>
      </c>
      <c r="F671" s="91">
        <v>274</v>
      </c>
      <c r="G671" s="92" t="s">
        <v>60</v>
      </c>
      <c r="H671" s="93">
        <v>154.17000000000002</v>
      </c>
      <c r="I671" s="93"/>
      <c r="J671" s="94">
        <f t="shared" si="90"/>
        <v>5486</v>
      </c>
      <c r="K671" s="94">
        <f t="shared" si="91"/>
        <v>5791</v>
      </c>
      <c r="L671" s="94">
        <f t="shared" si="92"/>
        <v>5767</v>
      </c>
      <c r="M671" s="94">
        <f t="shared" si="93"/>
        <v>5768</v>
      </c>
      <c r="N671" s="95"/>
      <c r="O671" s="94">
        <f t="shared" si="94"/>
        <v>11932</v>
      </c>
      <c r="P671" s="94">
        <f t="shared" si="95"/>
        <v>0</v>
      </c>
      <c r="Q671" s="94">
        <f t="shared" si="96"/>
        <v>893</v>
      </c>
      <c r="R671" s="94">
        <f t="shared" si="97"/>
        <v>18593</v>
      </c>
      <c r="S671" s="131">
        <f t="shared" si="98"/>
        <v>1</v>
      </c>
    </row>
    <row r="672" spans="1:19">
      <c r="A672" s="91">
        <v>487</v>
      </c>
      <c r="B672" s="91">
        <v>487049284</v>
      </c>
      <c r="C672" s="92" t="s">
        <v>268</v>
      </c>
      <c r="D672" s="91">
        <v>49</v>
      </c>
      <c r="E672" s="92" t="s">
        <v>73</v>
      </c>
      <c r="F672" s="91">
        <v>284</v>
      </c>
      <c r="G672" s="92" t="s">
        <v>140</v>
      </c>
      <c r="H672" s="93">
        <v>1</v>
      </c>
      <c r="I672" s="93"/>
      <c r="J672" s="94">
        <f t="shared" si="90"/>
        <v>3423</v>
      </c>
      <c r="K672" s="94">
        <f t="shared" si="91"/>
        <v>3647</v>
      </c>
      <c r="L672" s="94">
        <f t="shared" si="92"/>
        <v>3606</v>
      </c>
      <c r="M672" s="94">
        <f t="shared" si="93"/>
        <v>3606</v>
      </c>
      <c r="N672" s="95"/>
      <c r="O672" s="94">
        <f t="shared" si="94"/>
        <v>10593</v>
      </c>
      <c r="P672" s="94">
        <f t="shared" si="95"/>
        <v>0</v>
      </c>
      <c r="Q672" s="94">
        <f t="shared" si="96"/>
        <v>893</v>
      </c>
      <c r="R672" s="94">
        <f t="shared" si="97"/>
        <v>15092</v>
      </c>
      <c r="S672" s="131">
        <f t="shared" si="98"/>
        <v>0</v>
      </c>
    </row>
    <row r="673" spans="1:19">
      <c r="A673" s="91">
        <v>487</v>
      </c>
      <c r="B673" s="91">
        <v>487049308</v>
      </c>
      <c r="C673" s="92" t="s">
        <v>268</v>
      </c>
      <c r="D673" s="91">
        <v>49</v>
      </c>
      <c r="E673" s="92" t="s">
        <v>73</v>
      </c>
      <c r="F673" s="91">
        <v>308</v>
      </c>
      <c r="G673" s="92" t="s">
        <v>20</v>
      </c>
      <c r="H673" s="93">
        <v>3</v>
      </c>
      <c r="I673" s="93"/>
      <c r="J673" s="94">
        <f t="shared" si="90"/>
        <v>6891</v>
      </c>
      <c r="K673" s="94">
        <f t="shared" si="91"/>
        <v>6777</v>
      </c>
      <c r="L673" s="94">
        <f t="shared" si="92"/>
        <v>6766</v>
      </c>
      <c r="M673" s="94">
        <f t="shared" si="93"/>
        <v>6766</v>
      </c>
      <c r="N673" s="95"/>
      <c r="O673" s="94">
        <f t="shared" si="94"/>
        <v>11660</v>
      </c>
      <c r="P673" s="94">
        <f t="shared" si="95"/>
        <v>0</v>
      </c>
      <c r="Q673" s="94">
        <f t="shared" si="96"/>
        <v>893</v>
      </c>
      <c r="R673" s="94">
        <f t="shared" si="97"/>
        <v>19319</v>
      </c>
      <c r="S673" s="131">
        <f t="shared" si="98"/>
        <v>0</v>
      </c>
    </row>
    <row r="674" spans="1:19">
      <c r="A674" s="91">
        <v>487</v>
      </c>
      <c r="B674" s="91">
        <v>487049314</v>
      </c>
      <c r="C674" s="92" t="s">
        <v>268</v>
      </c>
      <c r="D674" s="91">
        <v>49</v>
      </c>
      <c r="E674" s="92" t="s">
        <v>73</v>
      </c>
      <c r="F674" s="91">
        <v>314</v>
      </c>
      <c r="G674" s="92" t="s">
        <v>29</v>
      </c>
      <c r="H674" s="93">
        <v>6</v>
      </c>
      <c r="I674" s="93"/>
      <c r="J674" s="94">
        <f t="shared" si="90"/>
        <v>8797</v>
      </c>
      <c r="K674" s="94">
        <f t="shared" si="91"/>
        <v>8602</v>
      </c>
      <c r="L674" s="94">
        <f t="shared" si="92"/>
        <v>8604</v>
      </c>
      <c r="M674" s="94">
        <f t="shared" si="93"/>
        <v>8605</v>
      </c>
      <c r="N674" s="95"/>
      <c r="O674" s="94">
        <f t="shared" si="94"/>
        <v>11091</v>
      </c>
      <c r="P674" s="94">
        <f t="shared" si="95"/>
        <v>0</v>
      </c>
      <c r="Q674" s="94">
        <f t="shared" si="96"/>
        <v>893</v>
      </c>
      <c r="R674" s="94">
        <f t="shared" si="97"/>
        <v>20589</v>
      </c>
      <c r="S674" s="131">
        <f t="shared" si="98"/>
        <v>1</v>
      </c>
    </row>
    <row r="675" spans="1:19">
      <c r="A675" s="91">
        <v>487</v>
      </c>
      <c r="B675" s="91">
        <v>487049347</v>
      </c>
      <c r="C675" s="92" t="s">
        <v>268</v>
      </c>
      <c r="D675" s="91">
        <v>49</v>
      </c>
      <c r="E675" s="92" t="s">
        <v>73</v>
      </c>
      <c r="F675" s="91">
        <v>347</v>
      </c>
      <c r="G675" s="92" t="s">
        <v>82</v>
      </c>
      <c r="H675" s="93">
        <v>3</v>
      </c>
      <c r="I675" s="93"/>
      <c r="J675" s="94">
        <f t="shared" si="90"/>
        <v>4392</v>
      </c>
      <c r="K675" s="94">
        <f t="shared" si="91"/>
        <v>4665</v>
      </c>
      <c r="L675" s="94">
        <f t="shared" si="92"/>
        <v>4659</v>
      </c>
      <c r="M675" s="94">
        <f t="shared" si="93"/>
        <v>4659</v>
      </c>
      <c r="N675" s="95"/>
      <c r="O675" s="94">
        <f t="shared" si="94"/>
        <v>10754</v>
      </c>
      <c r="P675" s="94">
        <f t="shared" si="95"/>
        <v>0</v>
      </c>
      <c r="Q675" s="94">
        <f t="shared" si="96"/>
        <v>893</v>
      </c>
      <c r="R675" s="94">
        <f t="shared" si="97"/>
        <v>16306</v>
      </c>
      <c r="S675" s="131">
        <f t="shared" si="98"/>
        <v>0</v>
      </c>
    </row>
    <row r="676" spans="1:19">
      <c r="A676" s="91">
        <v>487</v>
      </c>
      <c r="B676" s="91">
        <v>487274031</v>
      </c>
      <c r="C676" s="92" t="s">
        <v>268</v>
      </c>
      <c r="D676" s="91">
        <v>274</v>
      </c>
      <c r="E676" s="92" t="s">
        <v>60</v>
      </c>
      <c r="F676" s="91">
        <v>31</v>
      </c>
      <c r="G676" s="92" t="s">
        <v>76</v>
      </c>
      <c r="H676" s="93">
        <v>3</v>
      </c>
      <c r="I676" s="93"/>
      <c r="J676" s="94">
        <f t="shared" si="90"/>
        <v>3566</v>
      </c>
      <c r="K676" s="94">
        <f t="shared" si="91"/>
        <v>4020</v>
      </c>
      <c r="L676" s="94">
        <f t="shared" si="92"/>
        <v>4031</v>
      </c>
      <c r="M676" s="94">
        <f t="shared" si="93"/>
        <v>4031</v>
      </c>
      <c r="N676" s="95"/>
      <c r="O676" s="94">
        <f t="shared" si="94"/>
        <v>8689</v>
      </c>
      <c r="P676" s="94">
        <f t="shared" si="95"/>
        <v>0</v>
      </c>
      <c r="Q676" s="94">
        <f t="shared" si="96"/>
        <v>893</v>
      </c>
      <c r="R676" s="94">
        <f t="shared" si="97"/>
        <v>13613</v>
      </c>
      <c r="S676" s="131">
        <f t="shared" si="98"/>
        <v>0</v>
      </c>
    </row>
    <row r="677" spans="1:19">
      <c r="A677" s="91">
        <v>487</v>
      </c>
      <c r="B677" s="91">
        <v>487274035</v>
      </c>
      <c r="C677" s="92" t="s">
        <v>268</v>
      </c>
      <c r="D677" s="91">
        <v>274</v>
      </c>
      <c r="E677" s="92" t="s">
        <v>60</v>
      </c>
      <c r="F677" s="91">
        <v>35</v>
      </c>
      <c r="G677" s="92" t="s">
        <v>11</v>
      </c>
      <c r="H677" s="93">
        <v>25.02</v>
      </c>
      <c r="I677" s="93"/>
      <c r="J677" s="94">
        <f t="shared" si="90"/>
        <v>3176</v>
      </c>
      <c r="K677" s="94">
        <f t="shared" si="91"/>
        <v>3787</v>
      </c>
      <c r="L677" s="94">
        <f t="shared" si="92"/>
        <v>3773</v>
      </c>
      <c r="M677" s="94">
        <f t="shared" si="93"/>
        <v>3778</v>
      </c>
      <c r="N677" s="95"/>
      <c r="O677" s="94">
        <f t="shared" si="94"/>
        <v>10748</v>
      </c>
      <c r="P677" s="94">
        <f t="shared" si="95"/>
        <v>0</v>
      </c>
      <c r="Q677" s="94">
        <f t="shared" si="96"/>
        <v>893</v>
      </c>
      <c r="R677" s="94">
        <f t="shared" si="97"/>
        <v>15419</v>
      </c>
      <c r="S677" s="131">
        <f t="shared" si="98"/>
        <v>5</v>
      </c>
    </row>
    <row r="678" spans="1:19">
      <c r="A678" s="91">
        <v>487</v>
      </c>
      <c r="B678" s="91">
        <v>487274044</v>
      </c>
      <c r="C678" s="92" t="s">
        <v>268</v>
      </c>
      <c r="D678" s="91">
        <v>274</v>
      </c>
      <c r="E678" s="92" t="s">
        <v>60</v>
      </c>
      <c r="F678" s="91">
        <v>44</v>
      </c>
      <c r="G678" s="92" t="s">
        <v>12</v>
      </c>
      <c r="H678" s="93">
        <v>1.53</v>
      </c>
      <c r="I678" s="93"/>
      <c r="J678" s="94">
        <f t="shared" si="90"/>
        <v>572</v>
      </c>
      <c r="K678" s="94">
        <f t="shared" si="91"/>
        <v>572</v>
      </c>
      <c r="L678" s="94">
        <f t="shared" si="92"/>
        <v>202</v>
      </c>
      <c r="M678" s="94">
        <f t="shared" si="93"/>
        <v>199</v>
      </c>
      <c r="N678" s="95"/>
      <c r="O678" s="94">
        <f t="shared" si="94"/>
        <v>8689</v>
      </c>
      <c r="P678" s="94">
        <f t="shared" si="95"/>
        <v>0</v>
      </c>
      <c r="Q678" s="94">
        <f t="shared" si="96"/>
        <v>893</v>
      </c>
      <c r="R678" s="94">
        <f t="shared" si="97"/>
        <v>9781</v>
      </c>
      <c r="S678" s="131">
        <f t="shared" si="98"/>
        <v>-3</v>
      </c>
    </row>
    <row r="679" spans="1:19">
      <c r="A679" s="91">
        <v>487</v>
      </c>
      <c r="B679" s="91">
        <v>487274046</v>
      </c>
      <c r="C679" s="92" t="s">
        <v>268</v>
      </c>
      <c r="D679" s="91">
        <v>274</v>
      </c>
      <c r="E679" s="92" t="s">
        <v>60</v>
      </c>
      <c r="F679" s="91">
        <v>46</v>
      </c>
      <c r="G679" s="92" t="s">
        <v>89</v>
      </c>
      <c r="H679" s="93">
        <v>1</v>
      </c>
      <c r="I679" s="93"/>
      <c r="J679" s="94">
        <f t="shared" si="90"/>
        <v>9399</v>
      </c>
      <c r="K679" s="94">
        <f t="shared" si="91"/>
        <v>9737</v>
      </c>
      <c r="L679" s="94">
        <f t="shared" si="92"/>
        <v>9740</v>
      </c>
      <c r="M679" s="94">
        <f t="shared" si="93"/>
        <v>9741</v>
      </c>
      <c r="N679" s="95"/>
      <c r="O679" s="94">
        <f t="shared" si="94"/>
        <v>12817</v>
      </c>
      <c r="P679" s="94">
        <f t="shared" si="95"/>
        <v>0</v>
      </c>
      <c r="Q679" s="94">
        <f t="shared" si="96"/>
        <v>893</v>
      </c>
      <c r="R679" s="94">
        <f t="shared" si="97"/>
        <v>23451</v>
      </c>
      <c r="S679" s="131">
        <f t="shared" si="98"/>
        <v>1</v>
      </c>
    </row>
    <row r="680" spans="1:19">
      <c r="A680" s="91">
        <v>487</v>
      </c>
      <c r="B680" s="91">
        <v>487274048</v>
      </c>
      <c r="C680" s="92" t="s">
        <v>268</v>
      </c>
      <c r="D680" s="91">
        <v>274</v>
      </c>
      <c r="E680" s="92" t="s">
        <v>60</v>
      </c>
      <c r="F680" s="91">
        <v>48</v>
      </c>
      <c r="G680" s="92" t="s">
        <v>217</v>
      </c>
      <c r="H680" s="93">
        <v>1</v>
      </c>
      <c r="I680" s="93"/>
      <c r="J680" s="94">
        <f t="shared" si="90"/>
        <v>6844</v>
      </c>
      <c r="K680" s="94">
        <f t="shared" si="91"/>
        <v>6907</v>
      </c>
      <c r="L680" s="94">
        <f t="shared" si="92"/>
        <v>6905</v>
      </c>
      <c r="M680" s="94">
        <f t="shared" si="93"/>
        <v>6905</v>
      </c>
      <c r="N680" s="95"/>
      <c r="O680" s="94">
        <f t="shared" si="94"/>
        <v>8689</v>
      </c>
      <c r="P680" s="94">
        <f t="shared" si="95"/>
        <v>0</v>
      </c>
      <c r="Q680" s="94">
        <f t="shared" si="96"/>
        <v>893</v>
      </c>
      <c r="R680" s="94">
        <f t="shared" si="97"/>
        <v>16487</v>
      </c>
      <c r="S680" s="131">
        <f t="shared" si="98"/>
        <v>0</v>
      </c>
    </row>
    <row r="681" spans="1:19">
      <c r="A681" s="91">
        <v>487</v>
      </c>
      <c r="B681" s="91">
        <v>487274049</v>
      </c>
      <c r="C681" s="92" t="s">
        <v>268</v>
      </c>
      <c r="D681" s="91">
        <v>274</v>
      </c>
      <c r="E681" s="92" t="s">
        <v>60</v>
      </c>
      <c r="F681" s="91">
        <v>49</v>
      </c>
      <c r="G681" s="92" t="s">
        <v>73</v>
      </c>
      <c r="H681" s="93">
        <v>91.05</v>
      </c>
      <c r="I681" s="93"/>
      <c r="J681" s="94">
        <f t="shared" si="90"/>
        <v>14343</v>
      </c>
      <c r="K681" s="94">
        <f t="shared" si="91"/>
        <v>14705</v>
      </c>
      <c r="L681" s="94">
        <f t="shared" si="92"/>
        <v>14672</v>
      </c>
      <c r="M681" s="94">
        <f t="shared" si="93"/>
        <v>14673</v>
      </c>
      <c r="N681" s="95"/>
      <c r="O681" s="94">
        <f t="shared" si="94"/>
        <v>11594</v>
      </c>
      <c r="P681" s="94">
        <f t="shared" si="95"/>
        <v>0</v>
      </c>
      <c r="Q681" s="94">
        <f t="shared" si="96"/>
        <v>893</v>
      </c>
      <c r="R681" s="94">
        <f t="shared" si="97"/>
        <v>27160</v>
      </c>
      <c r="S681" s="131">
        <f t="shared" si="98"/>
        <v>1</v>
      </c>
    </row>
    <row r="682" spans="1:19">
      <c r="A682" s="91">
        <v>487</v>
      </c>
      <c r="B682" s="91">
        <v>487274057</v>
      </c>
      <c r="C682" s="92" t="s">
        <v>268</v>
      </c>
      <c r="D682" s="91">
        <v>274</v>
      </c>
      <c r="E682" s="92" t="s">
        <v>60</v>
      </c>
      <c r="F682" s="91">
        <v>57</v>
      </c>
      <c r="G682" s="92" t="s">
        <v>13</v>
      </c>
      <c r="H682" s="93">
        <v>13.64</v>
      </c>
      <c r="I682" s="93"/>
      <c r="J682" s="94">
        <f t="shared" si="90"/>
        <v>628</v>
      </c>
      <c r="K682" s="94">
        <f t="shared" si="91"/>
        <v>630</v>
      </c>
      <c r="L682" s="94">
        <f t="shared" si="92"/>
        <v>605</v>
      </c>
      <c r="M682" s="94">
        <f t="shared" si="93"/>
        <v>607</v>
      </c>
      <c r="N682" s="95"/>
      <c r="O682" s="94">
        <f t="shared" si="94"/>
        <v>11926</v>
      </c>
      <c r="P682" s="94">
        <f t="shared" si="95"/>
        <v>0</v>
      </c>
      <c r="Q682" s="94">
        <f t="shared" si="96"/>
        <v>893</v>
      </c>
      <c r="R682" s="94">
        <f t="shared" si="97"/>
        <v>13426</v>
      </c>
      <c r="S682" s="131">
        <f t="shared" si="98"/>
        <v>2</v>
      </c>
    </row>
    <row r="683" spans="1:19">
      <c r="A683" s="91">
        <v>487</v>
      </c>
      <c r="B683" s="91">
        <v>487274093</v>
      </c>
      <c r="C683" s="92" t="s">
        <v>268</v>
      </c>
      <c r="D683" s="91">
        <v>274</v>
      </c>
      <c r="E683" s="92" t="s">
        <v>60</v>
      </c>
      <c r="F683" s="91">
        <v>93</v>
      </c>
      <c r="G683" s="92" t="s">
        <v>14</v>
      </c>
      <c r="H683" s="93">
        <v>50.269999999999996</v>
      </c>
      <c r="I683" s="93"/>
      <c r="J683" s="94">
        <f t="shared" si="90"/>
        <v>342</v>
      </c>
      <c r="K683" s="94">
        <f t="shared" si="91"/>
        <v>317</v>
      </c>
      <c r="L683" s="94">
        <f t="shared" si="92"/>
        <v>322</v>
      </c>
      <c r="M683" s="94">
        <f t="shared" si="93"/>
        <v>325</v>
      </c>
      <c r="N683" s="95"/>
      <c r="O683" s="94">
        <f t="shared" si="94"/>
        <v>11341</v>
      </c>
      <c r="P683" s="94">
        <f t="shared" si="95"/>
        <v>0</v>
      </c>
      <c r="Q683" s="94">
        <f t="shared" si="96"/>
        <v>893</v>
      </c>
      <c r="R683" s="94">
        <f t="shared" si="97"/>
        <v>12559</v>
      </c>
      <c r="S683" s="131">
        <f t="shared" si="98"/>
        <v>3</v>
      </c>
    </row>
    <row r="684" spans="1:19">
      <c r="A684" s="91">
        <v>487</v>
      </c>
      <c r="B684" s="91">
        <v>487274128</v>
      </c>
      <c r="C684" s="92" t="s">
        <v>268</v>
      </c>
      <c r="D684" s="91">
        <v>274</v>
      </c>
      <c r="E684" s="92" t="s">
        <v>60</v>
      </c>
      <c r="F684" s="91">
        <v>128</v>
      </c>
      <c r="G684" s="92" t="s">
        <v>122</v>
      </c>
      <c r="H684" s="93">
        <v>2</v>
      </c>
      <c r="I684" s="93"/>
      <c r="J684" s="94">
        <f t="shared" si="90"/>
        <v>373</v>
      </c>
      <c r="K684" s="94">
        <f t="shared" si="91"/>
        <v>448</v>
      </c>
      <c r="L684" s="94">
        <f t="shared" si="92"/>
        <v>442</v>
      </c>
      <c r="M684" s="94">
        <f t="shared" si="93"/>
        <v>442</v>
      </c>
      <c r="N684" s="95"/>
      <c r="O684" s="94">
        <f t="shared" si="94"/>
        <v>8689</v>
      </c>
      <c r="P684" s="94">
        <f t="shared" si="95"/>
        <v>0</v>
      </c>
      <c r="Q684" s="94">
        <f t="shared" si="96"/>
        <v>893</v>
      </c>
      <c r="R684" s="94">
        <f t="shared" si="97"/>
        <v>10024</v>
      </c>
      <c r="S684" s="131">
        <f t="shared" si="98"/>
        <v>0</v>
      </c>
    </row>
    <row r="685" spans="1:19">
      <c r="A685" s="91">
        <v>487</v>
      </c>
      <c r="B685" s="91">
        <v>487274149</v>
      </c>
      <c r="C685" s="92" t="s">
        <v>268</v>
      </c>
      <c r="D685" s="91">
        <v>274</v>
      </c>
      <c r="E685" s="92" t="s">
        <v>60</v>
      </c>
      <c r="F685" s="91">
        <v>149</v>
      </c>
      <c r="G685" s="92" t="s">
        <v>77</v>
      </c>
      <c r="H685" s="93">
        <v>1</v>
      </c>
      <c r="I685" s="93"/>
      <c r="J685" s="94">
        <f t="shared" si="90"/>
        <v>49</v>
      </c>
      <c r="K685" s="94">
        <f t="shared" si="91"/>
        <v>44</v>
      </c>
      <c r="L685" s="94">
        <f t="shared" si="92"/>
        <v>11</v>
      </c>
      <c r="M685" s="94">
        <f t="shared" si="93"/>
        <v>10</v>
      </c>
      <c r="N685" s="95"/>
      <c r="O685" s="94">
        <f t="shared" si="94"/>
        <v>8505</v>
      </c>
      <c r="P685" s="94">
        <f t="shared" si="95"/>
        <v>0</v>
      </c>
      <c r="Q685" s="94">
        <f t="shared" si="96"/>
        <v>893</v>
      </c>
      <c r="R685" s="94">
        <f t="shared" si="97"/>
        <v>9408</v>
      </c>
      <c r="S685" s="131">
        <f t="shared" si="98"/>
        <v>-1</v>
      </c>
    </row>
    <row r="686" spans="1:19">
      <c r="A686" s="91">
        <v>487</v>
      </c>
      <c r="B686" s="91">
        <v>487274163</v>
      </c>
      <c r="C686" s="92" t="s">
        <v>268</v>
      </c>
      <c r="D686" s="91">
        <v>274</v>
      </c>
      <c r="E686" s="92" t="s">
        <v>60</v>
      </c>
      <c r="F686" s="91">
        <v>163</v>
      </c>
      <c r="G686" s="92" t="s">
        <v>16</v>
      </c>
      <c r="H686" s="93">
        <v>7.24</v>
      </c>
      <c r="I686" s="93"/>
      <c r="J686" s="94">
        <f t="shared" si="90"/>
        <v>223</v>
      </c>
      <c r="K686" s="94">
        <f t="shared" si="91"/>
        <v>613</v>
      </c>
      <c r="L686" s="94">
        <f t="shared" si="92"/>
        <v>223</v>
      </c>
      <c r="M686" s="94">
        <f t="shared" si="93"/>
        <v>483</v>
      </c>
      <c r="N686" s="95"/>
      <c r="O686" s="94">
        <f t="shared" si="94"/>
        <v>11445</v>
      </c>
      <c r="P686" s="94">
        <f t="shared" si="95"/>
        <v>0</v>
      </c>
      <c r="Q686" s="94">
        <f t="shared" si="96"/>
        <v>893</v>
      </c>
      <c r="R686" s="94">
        <f t="shared" si="97"/>
        <v>12821</v>
      </c>
      <c r="S686" s="131">
        <f t="shared" si="98"/>
        <v>260</v>
      </c>
    </row>
    <row r="687" spans="1:19">
      <c r="A687" s="91">
        <v>487</v>
      </c>
      <c r="B687" s="91">
        <v>487274165</v>
      </c>
      <c r="C687" s="92" t="s">
        <v>268</v>
      </c>
      <c r="D687" s="91">
        <v>274</v>
      </c>
      <c r="E687" s="92" t="s">
        <v>60</v>
      </c>
      <c r="F687" s="91">
        <v>165</v>
      </c>
      <c r="G687" s="92" t="s">
        <v>17</v>
      </c>
      <c r="H687" s="93">
        <v>62.109999999999992</v>
      </c>
      <c r="I687" s="93"/>
      <c r="J687" s="94">
        <f t="shared" si="90"/>
        <v>581</v>
      </c>
      <c r="K687" s="94">
        <f t="shared" si="91"/>
        <v>514</v>
      </c>
      <c r="L687" s="94">
        <f t="shared" si="92"/>
        <v>570</v>
      </c>
      <c r="M687" s="94">
        <f t="shared" si="93"/>
        <v>572</v>
      </c>
      <c r="N687" s="95"/>
      <c r="O687" s="94">
        <f t="shared" si="94"/>
        <v>10492</v>
      </c>
      <c r="P687" s="94">
        <f t="shared" si="95"/>
        <v>0</v>
      </c>
      <c r="Q687" s="94">
        <f t="shared" si="96"/>
        <v>893</v>
      </c>
      <c r="R687" s="94">
        <f t="shared" si="97"/>
        <v>11957</v>
      </c>
      <c r="S687" s="131">
        <f t="shared" si="98"/>
        <v>2</v>
      </c>
    </row>
    <row r="688" spans="1:19">
      <c r="A688" s="91">
        <v>487</v>
      </c>
      <c r="B688" s="91">
        <v>487274176</v>
      </c>
      <c r="C688" s="92" t="s">
        <v>268</v>
      </c>
      <c r="D688" s="91">
        <v>274</v>
      </c>
      <c r="E688" s="92" t="s">
        <v>60</v>
      </c>
      <c r="F688" s="91">
        <v>176</v>
      </c>
      <c r="G688" s="92" t="s">
        <v>78</v>
      </c>
      <c r="H688" s="93">
        <v>48.569999999999993</v>
      </c>
      <c r="I688" s="93"/>
      <c r="J688" s="94">
        <f t="shared" si="90"/>
        <v>3634</v>
      </c>
      <c r="K688" s="94">
        <f t="shared" si="91"/>
        <v>3676</v>
      </c>
      <c r="L688" s="94">
        <f t="shared" si="92"/>
        <v>3685</v>
      </c>
      <c r="M688" s="94">
        <f t="shared" si="93"/>
        <v>3686</v>
      </c>
      <c r="N688" s="95"/>
      <c r="O688" s="94">
        <f t="shared" si="94"/>
        <v>11158</v>
      </c>
      <c r="P688" s="94">
        <f t="shared" si="95"/>
        <v>0</v>
      </c>
      <c r="Q688" s="94">
        <f t="shared" si="96"/>
        <v>893</v>
      </c>
      <c r="R688" s="94">
        <f t="shared" si="97"/>
        <v>15737</v>
      </c>
      <c r="S688" s="131">
        <f t="shared" si="98"/>
        <v>1</v>
      </c>
    </row>
    <row r="689" spans="1:19">
      <c r="A689" s="91">
        <v>487</v>
      </c>
      <c r="B689" s="91">
        <v>487274178</v>
      </c>
      <c r="C689" s="92" t="s">
        <v>268</v>
      </c>
      <c r="D689" s="91">
        <v>274</v>
      </c>
      <c r="E689" s="92" t="s">
        <v>60</v>
      </c>
      <c r="F689" s="91">
        <v>178</v>
      </c>
      <c r="G689" s="92" t="s">
        <v>219</v>
      </c>
      <c r="H689" s="93">
        <v>1</v>
      </c>
      <c r="I689" s="93"/>
      <c r="J689" s="94" t="str">
        <f t="shared" si="90"/>
        <v/>
      </c>
      <c r="K689" s="94">
        <f t="shared" si="91"/>
        <v>911</v>
      </c>
      <c r="L689" s="94">
        <f t="shared" si="92"/>
        <v>906</v>
      </c>
      <c r="M689" s="94">
        <f t="shared" si="93"/>
        <v>906</v>
      </c>
      <c r="N689" s="95"/>
      <c r="O689" s="94">
        <f t="shared" si="94"/>
        <v>8689</v>
      </c>
      <c r="P689" s="94">
        <f t="shared" si="95"/>
        <v>0</v>
      </c>
      <c r="Q689" s="94">
        <f t="shared" si="96"/>
        <v>893</v>
      </c>
      <c r="R689" s="94">
        <f t="shared" si="97"/>
        <v>10488</v>
      </c>
      <c r="S689" s="131">
        <f t="shared" si="98"/>
        <v>0</v>
      </c>
    </row>
    <row r="690" spans="1:19">
      <c r="A690" s="91">
        <v>487</v>
      </c>
      <c r="B690" s="91">
        <v>487274181</v>
      </c>
      <c r="C690" s="92" t="s">
        <v>268</v>
      </c>
      <c r="D690" s="91">
        <v>274</v>
      </c>
      <c r="E690" s="92" t="s">
        <v>60</v>
      </c>
      <c r="F690" s="91">
        <v>181</v>
      </c>
      <c r="G690" s="92" t="s">
        <v>79</v>
      </c>
      <c r="H690" s="93">
        <v>1</v>
      </c>
      <c r="I690" s="93"/>
      <c r="J690" s="94">
        <f t="shared" si="90"/>
        <v>795</v>
      </c>
      <c r="K690" s="94">
        <f t="shared" si="91"/>
        <v>874</v>
      </c>
      <c r="L690" s="94">
        <f t="shared" si="92"/>
        <v>881</v>
      </c>
      <c r="M690" s="94">
        <f t="shared" si="93"/>
        <v>877</v>
      </c>
      <c r="N690" s="95"/>
      <c r="O690" s="94">
        <f t="shared" si="94"/>
        <v>13000</v>
      </c>
      <c r="P690" s="94">
        <f t="shared" si="95"/>
        <v>0</v>
      </c>
      <c r="Q690" s="94">
        <f t="shared" si="96"/>
        <v>893</v>
      </c>
      <c r="R690" s="94">
        <f t="shared" si="97"/>
        <v>14770</v>
      </c>
      <c r="S690" s="131">
        <f t="shared" si="98"/>
        <v>-4</v>
      </c>
    </row>
    <row r="691" spans="1:19">
      <c r="A691" s="91">
        <v>487</v>
      </c>
      <c r="B691" s="91">
        <v>487274199</v>
      </c>
      <c r="C691" s="92" t="s">
        <v>268</v>
      </c>
      <c r="D691" s="91">
        <v>274</v>
      </c>
      <c r="E691" s="92" t="s">
        <v>60</v>
      </c>
      <c r="F691" s="91">
        <v>199</v>
      </c>
      <c r="G691" s="92" t="s">
        <v>139</v>
      </c>
      <c r="H691" s="93">
        <v>2</v>
      </c>
      <c r="I691" s="93"/>
      <c r="J691" s="94">
        <f t="shared" si="90"/>
        <v>6104</v>
      </c>
      <c r="K691" s="94">
        <f t="shared" si="91"/>
        <v>6353</v>
      </c>
      <c r="L691" s="94">
        <f t="shared" si="92"/>
        <v>6359</v>
      </c>
      <c r="M691" s="94">
        <f t="shared" si="93"/>
        <v>6359</v>
      </c>
      <c r="N691" s="95"/>
      <c r="O691" s="94">
        <f t="shared" si="94"/>
        <v>9914</v>
      </c>
      <c r="P691" s="94">
        <f t="shared" si="95"/>
        <v>0</v>
      </c>
      <c r="Q691" s="94">
        <f t="shared" si="96"/>
        <v>893</v>
      </c>
      <c r="R691" s="94">
        <f t="shared" si="97"/>
        <v>17166</v>
      </c>
      <c r="S691" s="131">
        <f t="shared" si="98"/>
        <v>0</v>
      </c>
    </row>
    <row r="692" spans="1:19">
      <c r="A692" s="91">
        <v>487</v>
      </c>
      <c r="B692" s="91">
        <v>487274217</v>
      </c>
      <c r="C692" s="92" t="s">
        <v>268</v>
      </c>
      <c r="D692" s="91">
        <v>274</v>
      </c>
      <c r="E692" s="92" t="s">
        <v>60</v>
      </c>
      <c r="F692" s="91">
        <v>217</v>
      </c>
      <c r="G692" s="92" t="s">
        <v>379</v>
      </c>
      <c r="H692" s="93">
        <v>1</v>
      </c>
      <c r="I692" s="93"/>
      <c r="J692" s="94" t="str">
        <f t="shared" si="90"/>
        <v/>
      </c>
      <c r="K692" s="94">
        <f t="shared" si="91"/>
        <v>4302</v>
      </c>
      <c r="L692" s="94">
        <f t="shared" si="92"/>
        <v>4307</v>
      </c>
      <c r="M692" s="94">
        <f t="shared" si="93"/>
        <v>4307</v>
      </c>
      <c r="N692" s="95"/>
      <c r="O692" s="94">
        <f t="shared" si="94"/>
        <v>9876</v>
      </c>
      <c r="P692" s="94">
        <f t="shared" si="95"/>
        <v>0</v>
      </c>
      <c r="Q692" s="94">
        <f t="shared" si="96"/>
        <v>893</v>
      </c>
      <c r="R692" s="94">
        <f t="shared" si="97"/>
        <v>15076</v>
      </c>
      <c r="S692" s="131">
        <f t="shared" si="98"/>
        <v>0</v>
      </c>
    </row>
    <row r="693" spans="1:19">
      <c r="A693" s="91">
        <v>487</v>
      </c>
      <c r="B693" s="91">
        <v>487274229</v>
      </c>
      <c r="C693" s="92" t="s">
        <v>268</v>
      </c>
      <c r="D693" s="91">
        <v>274</v>
      </c>
      <c r="E693" s="92" t="s">
        <v>60</v>
      </c>
      <c r="F693" s="91">
        <v>229</v>
      </c>
      <c r="G693" s="92" t="s">
        <v>97</v>
      </c>
      <c r="H693" s="93">
        <v>1.69</v>
      </c>
      <c r="I693" s="93"/>
      <c r="J693" s="94">
        <f t="shared" si="90"/>
        <v>1027</v>
      </c>
      <c r="K693" s="94">
        <f t="shared" si="91"/>
        <v>1027</v>
      </c>
      <c r="L693" s="94">
        <f t="shared" si="92"/>
        <v>1027</v>
      </c>
      <c r="M693" s="94">
        <f t="shared" si="93"/>
        <v>1870</v>
      </c>
      <c r="N693" s="95"/>
      <c r="O693" s="94">
        <f t="shared" si="94"/>
        <v>10845</v>
      </c>
      <c r="P693" s="94">
        <f t="shared" si="95"/>
        <v>0</v>
      </c>
      <c r="Q693" s="94">
        <f t="shared" si="96"/>
        <v>893</v>
      </c>
      <c r="R693" s="94">
        <f t="shared" si="97"/>
        <v>13608</v>
      </c>
      <c r="S693" s="131">
        <f t="shared" si="98"/>
        <v>843</v>
      </c>
    </row>
    <row r="694" spans="1:19">
      <c r="A694" s="91">
        <v>487</v>
      </c>
      <c r="B694" s="91">
        <v>487274243</v>
      </c>
      <c r="C694" s="92" t="s">
        <v>268</v>
      </c>
      <c r="D694" s="91">
        <v>274</v>
      </c>
      <c r="E694" s="92" t="s">
        <v>60</v>
      </c>
      <c r="F694" s="91">
        <v>243</v>
      </c>
      <c r="G694" s="92" t="s">
        <v>80</v>
      </c>
      <c r="H694" s="93">
        <v>1</v>
      </c>
      <c r="I694" s="93"/>
      <c r="J694" s="94">
        <f t="shared" si="90"/>
        <v>2939</v>
      </c>
      <c r="K694" s="94">
        <f t="shared" si="91"/>
        <v>2850</v>
      </c>
      <c r="L694" s="94">
        <f t="shared" si="92"/>
        <v>2848</v>
      </c>
      <c r="M694" s="94">
        <f t="shared" si="93"/>
        <v>2848</v>
      </c>
      <c r="N694" s="95"/>
      <c r="O694" s="94">
        <f t="shared" si="94"/>
        <v>12066</v>
      </c>
      <c r="P694" s="94">
        <f t="shared" si="95"/>
        <v>0</v>
      </c>
      <c r="Q694" s="94">
        <f t="shared" si="96"/>
        <v>893</v>
      </c>
      <c r="R694" s="94">
        <f t="shared" si="97"/>
        <v>15807</v>
      </c>
      <c r="S694" s="131">
        <f t="shared" si="98"/>
        <v>0</v>
      </c>
    </row>
    <row r="695" spans="1:19">
      <c r="A695" s="91">
        <v>487</v>
      </c>
      <c r="B695" s="91">
        <v>487274244</v>
      </c>
      <c r="C695" s="92" t="s">
        <v>268</v>
      </c>
      <c r="D695" s="91">
        <v>274</v>
      </c>
      <c r="E695" s="92" t="s">
        <v>60</v>
      </c>
      <c r="F695" s="91">
        <v>244</v>
      </c>
      <c r="G695" s="92" t="s">
        <v>27</v>
      </c>
      <c r="H695" s="93">
        <v>5</v>
      </c>
      <c r="I695" s="93"/>
      <c r="J695" s="94">
        <f t="shared" si="90"/>
        <v>3769</v>
      </c>
      <c r="K695" s="94">
        <f t="shared" si="91"/>
        <v>4463</v>
      </c>
      <c r="L695" s="94">
        <f t="shared" si="92"/>
        <v>4469</v>
      </c>
      <c r="M695" s="94">
        <f t="shared" si="93"/>
        <v>4472</v>
      </c>
      <c r="N695" s="95"/>
      <c r="O695" s="94">
        <f t="shared" si="94"/>
        <v>11038</v>
      </c>
      <c r="P695" s="94">
        <f t="shared" si="95"/>
        <v>0</v>
      </c>
      <c r="Q695" s="94">
        <f t="shared" si="96"/>
        <v>893</v>
      </c>
      <c r="R695" s="94">
        <f t="shared" si="97"/>
        <v>16403</v>
      </c>
      <c r="S695" s="131">
        <f t="shared" si="98"/>
        <v>3</v>
      </c>
    </row>
    <row r="696" spans="1:19">
      <c r="A696" s="91">
        <v>487</v>
      </c>
      <c r="B696" s="91">
        <v>487274248</v>
      </c>
      <c r="C696" s="92" t="s">
        <v>268</v>
      </c>
      <c r="D696" s="91">
        <v>274</v>
      </c>
      <c r="E696" s="92" t="s">
        <v>60</v>
      </c>
      <c r="F696" s="91">
        <v>248</v>
      </c>
      <c r="G696" s="92" t="s">
        <v>18</v>
      </c>
      <c r="H696" s="93">
        <v>14.28</v>
      </c>
      <c r="I696" s="93"/>
      <c r="J696" s="94">
        <f t="shared" si="90"/>
        <v>1170</v>
      </c>
      <c r="K696" s="94">
        <f t="shared" si="91"/>
        <v>379</v>
      </c>
      <c r="L696" s="94">
        <f t="shared" si="92"/>
        <v>1058</v>
      </c>
      <c r="M696" s="94">
        <f t="shared" si="93"/>
        <v>1066</v>
      </c>
      <c r="N696" s="95"/>
      <c r="O696" s="94">
        <f t="shared" si="94"/>
        <v>10783</v>
      </c>
      <c r="P696" s="94">
        <f t="shared" si="95"/>
        <v>0</v>
      </c>
      <c r="Q696" s="94">
        <f t="shared" si="96"/>
        <v>893</v>
      </c>
      <c r="R696" s="94">
        <f t="shared" si="97"/>
        <v>12742</v>
      </c>
      <c r="S696" s="131">
        <f t="shared" si="98"/>
        <v>8</v>
      </c>
    </row>
    <row r="697" spans="1:19">
      <c r="A697" s="91">
        <v>487</v>
      </c>
      <c r="B697" s="91">
        <v>487274262</v>
      </c>
      <c r="C697" s="92" t="s">
        <v>268</v>
      </c>
      <c r="D697" s="91">
        <v>274</v>
      </c>
      <c r="E697" s="92" t="s">
        <v>60</v>
      </c>
      <c r="F697" s="91">
        <v>262</v>
      </c>
      <c r="G697" s="92" t="s">
        <v>19</v>
      </c>
      <c r="H697" s="93">
        <v>7.86</v>
      </c>
      <c r="I697" s="93"/>
      <c r="J697" s="94">
        <f t="shared" si="90"/>
        <v>3746</v>
      </c>
      <c r="K697" s="94">
        <f t="shared" si="91"/>
        <v>4666</v>
      </c>
      <c r="L697" s="94">
        <f t="shared" si="92"/>
        <v>4637</v>
      </c>
      <c r="M697" s="94">
        <f t="shared" si="93"/>
        <v>4636</v>
      </c>
      <c r="N697" s="95"/>
      <c r="O697" s="94">
        <f t="shared" si="94"/>
        <v>10056</v>
      </c>
      <c r="P697" s="94">
        <f t="shared" si="95"/>
        <v>0</v>
      </c>
      <c r="Q697" s="94">
        <f t="shared" si="96"/>
        <v>893</v>
      </c>
      <c r="R697" s="94">
        <f t="shared" si="97"/>
        <v>15585</v>
      </c>
      <c r="S697" s="131">
        <f t="shared" si="98"/>
        <v>-1</v>
      </c>
    </row>
    <row r="698" spans="1:19">
      <c r="A698" s="91">
        <v>487</v>
      </c>
      <c r="B698" s="91">
        <v>487274274</v>
      </c>
      <c r="C698" s="92" t="s">
        <v>268</v>
      </c>
      <c r="D698" s="91">
        <v>274</v>
      </c>
      <c r="E698" s="92" t="s">
        <v>60</v>
      </c>
      <c r="F698" s="91">
        <v>274</v>
      </c>
      <c r="G698" s="92" t="s">
        <v>60</v>
      </c>
      <c r="H698" s="93">
        <v>289.35999999999996</v>
      </c>
      <c r="I698" s="93"/>
      <c r="J698" s="94">
        <f t="shared" si="90"/>
        <v>5306</v>
      </c>
      <c r="K698" s="94">
        <f t="shared" si="91"/>
        <v>5600</v>
      </c>
      <c r="L698" s="94">
        <f t="shared" si="92"/>
        <v>5578</v>
      </c>
      <c r="M698" s="94">
        <f t="shared" si="93"/>
        <v>5579</v>
      </c>
      <c r="N698" s="95"/>
      <c r="O698" s="94">
        <f t="shared" si="94"/>
        <v>11540</v>
      </c>
      <c r="P698" s="94">
        <f t="shared" si="95"/>
        <v>0</v>
      </c>
      <c r="Q698" s="94">
        <f t="shared" si="96"/>
        <v>893</v>
      </c>
      <c r="R698" s="94">
        <f t="shared" si="97"/>
        <v>18012</v>
      </c>
      <c r="S698" s="131">
        <f t="shared" si="98"/>
        <v>1</v>
      </c>
    </row>
    <row r="699" spans="1:19">
      <c r="A699" s="91">
        <v>487</v>
      </c>
      <c r="B699" s="91">
        <v>487274284</v>
      </c>
      <c r="C699" s="92" t="s">
        <v>268</v>
      </c>
      <c r="D699" s="91">
        <v>274</v>
      </c>
      <c r="E699" s="92" t="s">
        <v>60</v>
      </c>
      <c r="F699" s="91">
        <v>284</v>
      </c>
      <c r="G699" s="92" t="s">
        <v>140</v>
      </c>
      <c r="H699" s="93">
        <v>0.14000000000000001</v>
      </c>
      <c r="I699" s="93"/>
      <c r="J699" s="94">
        <f t="shared" si="90"/>
        <v>2808</v>
      </c>
      <c r="K699" s="94">
        <f t="shared" si="91"/>
        <v>2991</v>
      </c>
      <c r="L699" s="94">
        <f t="shared" si="92"/>
        <v>2958</v>
      </c>
      <c r="M699" s="94">
        <f t="shared" si="93"/>
        <v>2958</v>
      </c>
      <c r="N699" s="95"/>
      <c r="O699" s="94">
        <f t="shared" si="94"/>
        <v>8689</v>
      </c>
      <c r="P699" s="94">
        <f t="shared" si="95"/>
        <v>0</v>
      </c>
      <c r="Q699" s="94">
        <f t="shared" si="96"/>
        <v>893</v>
      </c>
      <c r="R699" s="94">
        <f t="shared" si="97"/>
        <v>12540</v>
      </c>
      <c r="S699" s="131">
        <f t="shared" si="98"/>
        <v>0</v>
      </c>
    </row>
    <row r="700" spans="1:19">
      <c r="A700" s="91">
        <v>487</v>
      </c>
      <c r="B700" s="91">
        <v>487274285</v>
      </c>
      <c r="C700" s="92" t="s">
        <v>268</v>
      </c>
      <c r="D700" s="91">
        <v>274</v>
      </c>
      <c r="E700" s="92" t="s">
        <v>60</v>
      </c>
      <c r="F700" s="91">
        <v>285</v>
      </c>
      <c r="G700" s="92" t="s">
        <v>28</v>
      </c>
      <c r="H700" s="93">
        <v>2</v>
      </c>
      <c r="I700" s="93"/>
      <c r="J700" s="94">
        <f t="shared" si="90"/>
        <v>2582</v>
      </c>
      <c r="K700" s="94">
        <f t="shared" si="91"/>
        <v>2663</v>
      </c>
      <c r="L700" s="94">
        <f t="shared" si="92"/>
        <v>2661</v>
      </c>
      <c r="M700" s="94">
        <f t="shared" si="93"/>
        <v>2661</v>
      </c>
      <c r="N700" s="95"/>
      <c r="O700" s="94">
        <f t="shared" si="94"/>
        <v>8689</v>
      </c>
      <c r="P700" s="94">
        <f t="shared" si="95"/>
        <v>0</v>
      </c>
      <c r="Q700" s="94">
        <f t="shared" si="96"/>
        <v>893</v>
      </c>
      <c r="R700" s="94">
        <f t="shared" si="97"/>
        <v>12243</v>
      </c>
      <c r="S700" s="131">
        <f t="shared" si="98"/>
        <v>0</v>
      </c>
    </row>
    <row r="701" spans="1:19">
      <c r="A701" s="91">
        <v>487</v>
      </c>
      <c r="B701" s="91">
        <v>487274295</v>
      </c>
      <c r="C701" s="92" t="s">
        <v>268</v>
      </c>
      <c r="D701" s="91">
        <v>274</v>
      </c>
      <c r="E701" s="92" t="s">
        <v>60</v>
      </c>
      <c r="F701" s="91">
        <v>295</v>
      </c>
      <c r="G701" s="92" t="s">
        <v>135</v>
      </c>
      <c r="H701" s="93">
        <v>2</v>
      </c>
      <c r="I701" s="93"/>
      <c r="J701" s="94">
        <f t="shared" si="90"/>
        <v>4537</v>
      </c>
      <c r="K701" s="94">
        <f t="shared" si="91"/>
        <v>4631</v>
      </c>
      <c r="L701" s="94">
        <f t="shared" si="92"/>
        <v>4642</v>
      </c>
      <c r="M701" s="94">
        <f t="shared" si="93"/>
        <v>4643</v>
      </c>
      <c r="N701" s="95"/>
      <c r="O701" s="94">
        <f t="shared" si="94"/>
        <v>9708</v>
      </c>
      <c r="P701" s="94">
        <f t="shared" si="95"/>
        <v>0</v>
      </c>
      <c r="Q701" s="94">
        <f t="shared" si="96"/>
        <v>893</v>
      </c>
      <c r="R701" s="94">
        <f t="shared" si="97"/>
        <v>15244</v>
      </c>
      <c r="S701" s="131">
        <f t="shared" si="98"/>
        <v>1</v>
      </c>
    </row>
    <row r="702" spans="1:19">
      <c r="A702" s="91">
        <v>487</v>
      </c>
      <c r="B702" s="91">
        <v>487274305</v>
      </c>
      <c r="C702" s="92" t="s">
        <v>268</v>
      </c>
      <c r="D702" s="91">
        <v>274</v>
      </c>
      <c r="E702" s="92" t="s">
        <v>60</v>
      </c>
      <c r="F702" s="91">
        <v>305</v>
      </c>
      <c r="G702" s="92" t="s">
        <v>221</v>
      </c>
      <c r="H702" s="93">
        <v>1</v>
      </c>
      <c r="I702" s="93"/>
      <c r="J702" s="94">
        <f t="shared" si="90"/>
        <v>3275</v>
      </c>
      <c r="K702" s="94">
        <f t="shared" si="91"/>
        <v>3275</v>
      </c>
      <c r="L702" s="94">
        <f t="shared" si="92"/>
        <v>3292</v>
      </c>
      <c r="M702" s="94">
        <f t="shared" si="93"/>
        <v>3292</v>
      </c>
      <c r="N702" s="95"/>
      <c r="O702" s="94">
        <f t="shared" si="94"/>
        <v>10092</v>
      </c>
      <c r="P702" s="94">
        <f t="shared" si="95"/>
        <v>0</v>
      </c>
      <c r="Q702" s="94">
        <f t="shared" si="96"/>
        <v>893</v>
      </c>
      <c r="R702" s="94">
        <f t="shared" si="97"/>
        <v>14277</v>
      </c>
      <c r="S702" s="131">
        <f t="shared" si="98"/>
        <v>0</v>
      </c>
    </row>
    <row r="703" spans="1:19">
      <c r="A703" s="91">
        <v>487</v>
      </c>
      <c r="B703" s="91">
        <v>487274308</v>
      </c>
      <c r="C703" s="92" t="s">
        <v>268</v>
      </c>
      <c r="D703" s="91">
        <v>274</v>
      </c>
      <c r="E703" s="92" t="s">
        <v>60</v>
      </c>
      <c r="F703" s="91">
        <v>308</v>
      </c>
      <c r="G703" s="92" t="s">
        <v>20</v>
      </c>
      <c r="H703" s="93">
        <v>1</v>
      </c>
      <c r="I703" s="93"/>
      <c r="J703" s="94">
        <f t="shared" si="90"/>
        <v>7007</v>
      </c>
      <c r="K703" s="94">
        <f t="shared" si="91"/>
        <v>6891</v>
      </c>
      <c r="L703" s="94">
        <f t="shared" si="92"/>
        <v>6880</v>
      </c>
      <c r="M703" s="94">
        <f t="shared" si="93"/>
        <v>6880</v>
      </c>
      <c r="N703" s="95"/>
      <c r="O703" s="94">
        <f t="shared" si="94"/>
        <v>11856</v>
      </c>
      <c r="P703" s="94">
        <f t="shared" si="95"/>
        <v>0</v>
      </c>
      <c r="Q703" s="94">
        <f t="shared" si="96"/>
        <v>893</v>
      </c>
      <c r="R703" s="94">
        <f t="shared" si="97"/>
        <v>19629</v>
      </c>
      <c r="S703" s="131">
        <f t="shared" si="98"/>
        <v>0</v>
      </c>
    </row>
    <row r="704" spans="1:19">
      <c r="A704" s="91">
        <v>487</v>
      </c>
      <c r="B704" s="91">
        <v>487274314</v>
      </c>
      <c r="C704" s="92" t="s">
        <v>268</v>
      </c>
      <c r="D704" s="91">
        <v>274</v>
      </c>
      <c r="E704" s="92" t="s">
        <v>60</v>
      </c>
      <c r="F704" s="91">
        <v>314</v>
      </c>
      <c r="G704" s="92" t="s">
        <v>29</v>
      </c>
      <c r="H704" s="93">
        <v>1</v>
      </c>
      <c r="I704" s="93"/>
      <c r="J704" s="94">
        <f t="shared" si="90"/>
        <v>8456</v>
      </c>
      <c r="K704" s="94">
        <f t="shared" si="91"/>
        <v>8268</v>
      </c>
      <c r="L704" s="94">
        <f t="shared" si="92"/>
        <v>8271</v>
      </c>
      <c r="M704" s="94">
        <f t="shared" si="93"/>
        <v>8271</v>
      </c>
      <c r="N704" s="95"/>
      <c r="O704" s="94">
        <f t="shared" si="94"/>
        <v>10661</v>
      </c>
      <c r="P704" s="94">
        <f t="shared" si="95"/>
        <v>0</v>
      </c>
      <c r="Q704" s="94">
        <f t="shared" si="96"/>
        <v>893</v>
      </c>
      <c r="R704" s="94">
        <f t="shared" si="97"/>
        <v>19825</v>
      </c>
      <c r="S704" s="131">
        <f t="shared" si="98"/>
        <v>0</v>
      </c>
    </row>
    <row r="705" spans="1:19">
      <c r="A705" s="91">
        <v>487</v>
      </c>
      <c r="B705" s="91">
        <v>487274344</v>
      </c>
      <c r="C705" s="92" t="s">
        <v>268</v>
      </c>
      <c r="D705" s="91">
        <v>274</v>
      </c>
      <c r="E705" s="92" t="s">
        <v>60</v>
      </c>
      <c r="F705" s="91">
        <v>344</v>
      </c>
      <c r="G705" s="92" t="s">
        <v>81</v>
      </c>
      <c r="H705" s="93">
        <v>1</v>
      </c>
      <c r="I705" s="93"/>
      <c r="J705" s="94" t="str">
        <f t="shared" si="90"/>
        <v/>
      </c>
      <c r="K705" s="94">
        <f t="shared" si="91"/>
        <v>3219</v>
      </c>
      <c r="L705" s="94">
        <f t="shared" si="92"/>
        <v>3224</v>
      </c>
      <c r="M705" s="94">
        <f t="shared" si="93"/>
        <v>3224</v>
      </c>
      <c r="N705" s="95"/>
      <c r="O705" s="94">
        <f t="shared" si="94"/>
        <v>9629</v>
      </c>
      <c r="P705" s="94">
        <f t="shared" si="95"/>
        <v>0</v>
      </c>
      <c r="Q705" s="94">
        <f t="shared" si="96"/>
        <v>893</v>
      </c>
      <c r="R705" s="94">
        <f t="shared" si="97"/>
        <v>13746</v>
      </c>
      <c r="S705" s="131">
        <f t="shared" si="98"/>
        <v>0</v>
      </c>
    </row>
    <row r="706" spans="1:19">
      <c r="A706" s="91">
        <v>487</v>
      </c>
      <c r="B706" s="91">
        <v>487274347</v>
      </c>
      <c r="C706" s="92" t="s">
        <v>268</v>
      </c>
      <c r="D706" s="91">
        <v>274</v>
      </c>
      <c r="E706" s="92" t="s">
        <v>60</v>
      </c>
      <c r="F706" s="91">
        <v>347</v>
      </c>
      <c r="G706" s="92" t="s">
        <v>82</v>
      </c>
      <c r="H706" s="93">
        <v>5</v>
      </c>
      <c r="I706" s="93"/>
      <c r="J706" s="94">
        <f t="shared" si="90"/>
        <v>4901</v>
      </c>
      <c r="K706" s="94">
        <f t="shared" si="91"/>
        <v>5205</v>
      </c>
      <c r="L706" s="94">
        <f t="shared" si="92"/>
        <v>5198</v>
      </c>
      <c r="M706" s="94">
        <f t="shared" si="93"/>
        <v>5198</v>
      </c>
      <c r="N706" s="95"/>
      <c r="O706" s="94">
        <f t="shared" si="94"/>
        <v>11999</v>
      </c>
      <c r="P706" s="94">
        <f t="shared" si="95"/>
        <v>0</v>
      </c>
      <c r="Q706" s="94">
        <f t="shared" si="96"/>
        <v>893</v>
      </c>
      <c r="R706" s="94">
        <f t="shared" si="97"/>
        <v>18090</v>
      </c>
      <c r="S706" s="131">
        <f t="shared" si="98"/>
        <v>0</v>
      </c>
    </row>
    <row r="707" spans="1:19">
      <c r="A707" s="91">
        <v>488</v>
      </c>
      <c r="B707" s="91">
        <v>488219001</v>
      </c>
      <c r="C707" s="92" t="s">
        <v>269</v>
      </c>
      <c r="D707" s="91">
        <v>219</v>
      </c>
      <c r="E707" s="92" t="s">
        <v>270</v>
      </c>
      <c r="F707" s="91">
        <v>1</v>
      </c>
      <c r="G707" s="92" t="s">
        <v>57</v>
      </c>
      <c r="H707" s="93">
        <v>27.24</v>
      </c>
      <c r="I707" s="93"/>
      <c r="J707" s="94">
        <f t="shared" si="90"/>
        <v>2330</v>
      </c>
      <c r="K707" s="94">
        <f t="shared" si="91"/>
        <v>2375</v>
      </c>
      <c r="L707" s="94">
        <f t="shared" si="92"/>
        <v>2350</v>
      </c>
      <c r="M707" s="94">
        <f t="shared" si="93"/>
        <v>2592</v>
      </c>
      <c r="N707" s="95"/>
      <c r="O707" s="94">
        <f t="shared" si="94"/>
        <v>9150</v>
      </c>
      <c r="P707" s="94">
        <f t="shared" si="95"/>
        <v>0</v>
      </c>
      <c r="Q707" s="94">
        <f t="shared" si="96"/>
        <v>893</v>
      </c>
      <c r="R707" s="94">
        <f t="shared" si="97"/>
        <v>12635</v>
      </c>
      <c r="S707" s="131">
        <f t="shared" si="98"/>
        <v>242</v>
      </c>
    </row>
    <row r="708" spans="1:19">
      <c r="A708" s="91">
        <v>488</v>
      </c>
      <c r="B708" s="91">
        <v>488219035</v>
      </c>
      <c r="C708" s="92" t="s">
        <v>269</v>
      </c>
      <c r="D708" s="91">
        <v>219</v>
      </c>
      <c r="E708" s="92" t="s">
        <v>270</v>
      </c>
      <c r="F708" s="91">
        <v>35</v>
      </c>
      <c r="G708" s="92" t="s">
        <v>11</v>
      </c>
      <c r="H708" s="93">
        <v>6.2</v>
      </c>
      <c r="I708" s="93"/>
      <c r="J708" s="94">
        <f t="shared" si="90"/>
        <v>3456</v>
      </c>
      <c r="K708" s="94">
        <f t="shared" si="91"/>
        <v>4122</v>
      </c>
      <c r="L708" s="94">
        <f t="shared" si="92"/>
        <v>4107</v>
      </c>
      <c r="M708" s="94">
        <f t="shared" si="93"/>
        <v>4112</v>
      </c>
      <c r="N708" s="95"/>
      <c r="O708" s="94">
        <f t="shared" si="94"/>
        <v>11697</v>
      </c>
      <c r="P708" s="94">
        <f t="shared" si="95"/>
        <v>0</v>
      </c>
      <c r="Q708" s="94">
        <f t="shared" si="96"/>
        <v>893</v>
      </c>
      <c r="R708" s="94">
        <f t="shared" si="97"/>
        <v>16702</v>
      </c>
      <c r="S708" s="131">
        <f t="shared" si="98"/>
        <v>5</v>
      </c>
    </row>
    <row r="709" spans="1:19">
      <c r="A709" s="91">
        <v>488</v>
      </c>
      <c r="B709" s="91">
        <v>488219040</v>
      </c>
      <c r="C709" s="92" t="s">
        <v>269</v>
      </c>
      <c r="D709" s="91">
        <v>219</v>
      </c>
      <c r="E709" s="92" t="s">
        <v>270</v>
      </c>
      <c r="F709" s="91">
        <v>40</v>
      </c>
      <c r="G709" s="92" t="s">
        <v>88</v>
      </c>
      <c r="H709" s="93">
        <v>11.84</v>
      </c>
      <c r="I709" s="93"/>
      <c r="J709" s="94">
        <f t="shared" si="90"/>
        <v>2829</v>
      </c>
      <c r="K709" s="94">
        <f t="shared" si="91"/>
        <v>2922</v>
      </c>
      <c r="L709" s="94">
        <f t="shared" si="92"/>
        <v>2924</v>
      </c>
      <c r="M709" s="94">
        <f t="shared" si="93"/>
        <v>2925</v>
      </c>
      <c r="N709" s="95"/>
      <c r="O709" s="94">
        <f t="shared" si="94"/>
        <v>10996</v>
      </c>
      <c r="P709" s="94">
        <f t="shared" si="95"/>
        <v>0</v>
      </c>
      <c r="Q709" s="94">
        <f t="shared" si="96"/>
        <v>893</v>
      </c>
      <c r="R709" s="94">
        <f t="shared" si="97"/>
        <v>14814</v>
      </c>
      <c r="S709" s="131">
        <f t="shared" si="98"/>
        <v>1</v>
      </c>
    </row>
    <row r="710" spans="1:19">
      <c r="A710" s="91">
        <v>488</v>
      </c>
      <c r="B710" s="91">
        <v>488219044</v>
      </c>
      <c r="C710" s="92" t="s">
        <v>269</v>
      </c>
      <c r="D710" s="91">
        <v>219</v>
      </c>
      <c r="E710" s="92" t="s">
        <v>270</v>
      </c>
      <c r="F710" s="91">
        <v>44</v>
      </c>
      <c r="G710" s="92" t="s">
        <v>12</v>
      </c>
      <c r="H710" s="93">
        <v>79.09999999999998</v>
      </c>
      <c r="I710" s="93"/>
      <c r="J710" s="94">
        <f t="shared" si="90"/>
        <v>728</v>
      </c>
      <c r="K710" s="94">
        <f t="shared" si="91"/>
        <v>728</v>
      </c>
      <c r="L710" s="94">
        <f t="shared" si="92"/>
        <v>257</v>
      </c>
      <c r="M710" s="94">
        <f t="shared" si="93"/>
        <v>253</v>
      </c>
      <c r="N710" s="95"/>
      <c r="O710" s="94">
        <f t="shared" si="94"/>
        <v>11054</v>
      </c>
      <c r="P710" s="94">
        <f t="shared" si="95"/>
        <v>0</v>
      </c>
      <c r="Q710" s="94">
        <f t="shared" si="96"/>
        <v>893</v>
      </c>
      <c r="R710" s="94">
        <f t="shared" si="97"/>
        <v>12200</v>
      </c>
      <c r="S710" s="131">
        <f t="shared" si="98"/>
        <v>-4</v>
      </c>
    </row>
    <row r="711" spans="1:19">
      <c r="A711" s="91">
        <v>488</v>
      </c>
      <c r="B711" s="91">
        <v>488219050</v>
      </c>
      <c r="C711" s="92" t="s">
        <v>269</v>
      </c>
      <c r="D711" s="91">
        <v>219</v>
      </c>
      <c r="E711" s="92" t="s">
        <v>270</v>
      </c>
      <c r="F711" s="91">
        <v>50</v>
      </c>
      <c r="G711" s="92" t="s">
        <v>90</v>
      </c>
      <c r="H711" s="93">
        <v>1</v>
      </c>
      <c r="I711" s="93"/>
      <c r="J711" s="94">
        <f t="shared" si="90"/>
        <v>4343</v>
      </c>
      <c r="K711" s="94">
        <f t="shared" si="91"/>
        <v>4811</v>
      </c>
      <c r="L711" s="94">
        <f t="shared" si="92"/>
        <v>4810</v>
      </c>
      <c r="M711" s="94">
        <f t="shared" si="93"/>
        <v>4810</v>
      </c>
      <c r="N711" s="95"/>
      <c r="O711" s="94">
        <f t="shared" si="94"/>
        <v>10210</v>
      </c>
      <c r="P711" s="94">
        <f t="shared" si="95"/>
        <v>0</v>
      </c>
      <c r="Q711" s="94">
        <f t="shared" si="96"/>
        <v>893</v>
      </c>
      <c r="R711" s="94">
        <f t="shared" si="97"/>
        <v>15913</v>
      </c>
      <c r="S711" s="131">
        <f t="shared" si="98"/>
        <v>0</v>
      </c>
    </row>
    <row r="712" spans="1:19">
      <c r="A712" s="91">
        <v>488</v>
      </c>
      <c r="B712" s="91">
        <v>488219065</v>
      </c>
      <c r="C712" s="92" t="s">
        <v>269</v>
      </c>
      <c r="D712" s="91">
        <v>219</v>
      </c>
      <c r="E712" s="92" t="s">
        <v>270</v>
      </c>
      <c r="F712" s="91">
        <v>65</v>
      </c>
      <c r="G712" s="92" t="s">
        <v>271</v>
      </c>
      <c r="H712" s="93">
        <v>3</v>
      </c>
      <c r="I712" s="93"/>
      <c r="J712" s="94">
        <f t="shared" si="90"/>
        <v>4832</v>
      </c>
      <c r="K712" s="94">
        <f t="shared" si="91"/>
        <v>5937</v>
      </c>
      <c r="L712" s="94">
        <f t="shared" si="92"/>
        <v>5943</v>
      </c>
      <c r="M712" s="94">
        <f t="shared" si="93"/>
        <v>5943</v>
      </c>
      <c r="N712" s="95"/>
      <c r="O712" s="94">
        <f t="shared" si="94"/>
        <v>10210</v>
      </c>
      <c r="P712" s="94">
        <f t="shared" si="95"/>
        <v>0</v>
      </c>
      <c r="Q712" s="94">
        <f t="shared" si="96"/>
        <v>893</v>
      </c>
      <c r="R712" s="94">
        <f t="shared" si="97"/>
        <v>17046</v>
      </c>
      <c r="S712" s="131">
        <f t="shared" si="98"/>
        <v>0</v>
      </c>
    </row>
    <row r="713" spans="1:19">
      <c r="A713" s="91">
        <v>488</v>
      </c>
      <c r="B713" s="91">
        <v>488219082</v>
      </c>
      <c r="C713" s="92" t="s">
        <v>269</v>
      </c>
      <c r="D713" s="91">
        <v>219</v>
      </c>
      <c r="E713" s="92" t="s">
        <v>270</v>
      </c>
      <c r="F713" s="91">
        <v>82</v>
      </c>
      <c r="G713" s="92" t="s">
        <v>252</v>
      </c>
      <c r="H713" s="93">
        <v>8</v>
      </c>
      <c r="I713" s="93"/>
      <c r="J713" s="94">
        <f t="shared" si="90"/>
        <v>2666</v>
      </c>
      <c r="K713" s="94">
        <f t="shared" si="91"/>
        <v>3305</v>
      </c>
      <c r="L713" s="94">
        <f t="shared" si="92"/>
        <v>3307</v>
      </c>
      <c r="M713" s="94">
        <f t="shared" si="93"/>
        <v>3308</v>
      </c>
      <c r="N713" s="95"/>
      <c r="O713" s="94">
        <f t="shared" si="94"/>
        <v>10346</v>
      </c>
      <c r="P713" s="94">
        <f t="shared" si="95"/>
        <v>0</v>
      </c>
      <c r="Q713" s="94">
        <f t="shared" si="96"/>
        <v>893</v>
      </c>
      <c r="R713" s="94">
        <f t="shared" si="97"/>
        <v>14547</v>
      </c>
      <c r="S713" s="131">
        <f t="shared" si="98"/>
        <v>1</v>
      </c>
    </row>
    <row r="714" spans="1:19">
      <c r="A714" s="91">
        <v>488</v>
      </c>
      <c r="B714" s="91">
        <v>488219083</v>
      </c>
      <c r="C714" s="92" t="s">
        <v>269</v>
      </c>
      <c r="D714" s="91">
        <v>219</v>
      </c>
      <c r="E714" s="92" t="s">
        <v>270</v>
      </c>
      <c r="F714" s="91">
        <v>83</v>
      </c>
      <c r="G714" s="92" t="s">
        <v>253</v>
      </c>
      <c r="H714" s="93">
        <v>7.3900000000000006</v>
      </c>
      <c r="I714" s="93"/>
      <c r="J714" s="94">
        <f t="shared" ref="J714:J777" si="99">IFERROR(VLOOKUP($B714,_18Q1g,9,FALSE),"")</f>
        <v>1263</v>
      </c>
      <c r="K714" s="94">
        <f t="shared" ref="K714:K777" si="100">IFERROR(VLOOKUP($B714,_18Q2b,9,FALSE),"")</f>
        <v>1492</v>
      </c>
      <c r="L714" s="94">
        <f t="shared" ref="L714:L777" si="101">IFERROR(VLOOKUP($B714,_18Q3,9,FALSE),"")</f>
        <v>1524</v>
      </c>
      <c r="M714" s="94">
        <f t="shared" ref="M714:M777" si="102">IFERROR(VLOOKUP($B714,_18live,9,FALSE),"")</f>
        <v>1524</v>
      </c>
      <c r="N714" s="95"/>
      <c r="O714" s="94">
        <f t="shared" ref="O714:O777" si="103">IFERROR(VLOOKUP($B714,_18live,8,FALSE),"")</f>
        <v>8808</v>
      </c>
      <c r="P714" s="94">
        <f t="shared" ref="P714:P777" si="104">IFERROR(VLOOKUP($B714,_18live,10,FALSE),"")</f>
        <v>0</v>
      </c>
      <c r="Q714" s="94">
        <f t="shared" ref="Q714:Q777" si="105">IFERROR(VLOOKUP($B714,_18live,11,FALSE),"")</f>
        <v>893</v>
      </c>
      <c r="R714" s="94">
        <f t="shared" ref="R714:R777" si="106">IFERROR(VLOOKUP($B714,_18live,12,FALSE),"")</f>
        <v>11225</v>
      </c>
      <c r="S714" s="131">
        <f t="shared" ref="S714:S777" si="107">IFERROR(R714-IFERROR(VLOOKUP($B714,_18Q3,12,FALSE),""),"")</f>
        <v>0</v>
      </c>
    </row>
    <row r="715" spans="1:19">
      <c r="A715" s="91">
        <v>488</v>
      </c>
      <c r="B715" s="91">
        <v>488219122</v>
      </c>
      <c r="C715" s="92" t="s">
        <v>269</v>
      </c>
      <c r="D715" s="91">
        <v>219</v>
      </c>
      <c r="E715" s="92" t="s">
        <v>270</v>
      </c>
      <c r="F715" s="91">
        <v>122</v>
      </c>
      <c r="G715" s="92" t="s">
        <v>272</v>
      </c>
      <c r="H715" s="93">
        <v>26.48</v>
      </c>
      <c r="I715" s="93"/>
      <c r="J715" s="94">
        <f t="shared" si="99"/>
        <v>2609</v>
      </c>
      <c r="K715" s="94">
        <f t="shared" si="100"/>
        <v>2958</v>
      </c>
      <c r="L715" s="94">
        <f t="shared" si="101"/>
        <v>3132</v>
      </c>
      <c r="M715" s="94">
        <f t="shared" si="102"/>
        <v>3133</v>
      </c>
      <c r="N715" s="95"/>
      <c r="O715" s="94">
        <f t="shared" si="103"/>
        <v>9679</v>
      </c>
      <c r="P715" s="94">
        <f t="shared" si="104"/>
        <v>0</v>
      </c>
      <c r="Q715" s="94">
        <f t="shared" si="105"/>
        <v>893</v>
      </c>
      <c r="R715" s="94">
        <f t="shared" si="106"/>
        <v>13705</v>
      </c>
      <c r="S715" s="131">
        <f t="shared" si="107"/>
        <v>1</v>
      </c>
    </row>
    <row r="716" spans="1:19">
      <c r="A716" s="91">
        <v>488</v>
      </c>
      <c r="B716" s="91">
        <v>488219131</v>
      </c>
      <c r="C716" s="92" t="s">
        <v>269</v>
      </c>
      <c r="D716" s="91">
        <v>219</v>
      </c>
      <c r="E716" s="92" t="s">
        <v>270</v>
      </c>
      <c r="F716" s="91">
        <v>131</v>
      </c>
      <c r="G716" s="92" t="s">
        <v>273</v>
      </c>
      <c r="H716" s="93">
        <v>11</v>
      </c>
      <c r="I716" s="93"/>
      <c r="J716" s="94">
        <f t="shared" si="99"/>
        <v>2100</v>
      </c>
      <c r="K716" s="94">
        <f t="shared" si="100"/>
        <v>2288</v>
      </c>
      <c r="L716" s="94">
        <f t="shared" si="101"/>
        <v>2284</v>
      </c>
      <c r="M716" s="94">
        <f t="shared" si="102"/>
        <v>2284</v>
      </c>
      <c r="N716" s="95"/>
      <c r="O716" s="94">
        <f t="shared" si="103"/>
        <v>9256</v>
      </c>
      <c r="P716" s="94">
        <f t="shared" si="104"/>
        <v>0</v>
      </c>
      <c r="Q716" s="94">
        <f t="shared" si="105"/>
        <v>893</v>
      </c>
      <c r="R716" s="94">
        <f t="shared" si="106"/>
        <v>12433</v>
      </c>
      <c r="S716" s="131">
        <f t="shared" si="107"/>
        <v>0</v>
      </c>
    </row>
    <row r="717" spans="1:19">
      <c r="A717" s="91">
        <v>488</v>
      </c>
      <c r="B717" s="91">
        <v>488219133</v>
      </c>
      <c r="C717" s="92" t="s">
        <v>269</v>
      </c>
      <c r="D717" s="91">
        <v>219</v>
      </c>
      <c r="E717" s="92" t="s">
        <v>270</v>
      </c>
      <c r="F717" s="91">
        <v>133</v>
      </c>
      <c r="G717" s="92" t="s">
        <v>59</v>
      </c>
      <c r="H717" s="93">
        <v>27</v>
      </c>
      <c r="I717" s="93"/>
      <c r="J717" s="94">
        <f t="shared" si="99"/>
        <v>2720</v>
      </c>
      <c r="K717" s="94">
        <f t="shared" si="100"/>
        <v>3187</v>
      </c>
      <c r="L717" s="94">
        <f t="shared" si="101"/>
        <v>3203</v>
      </c>
      <c r="M717" s="94">
        <f t="shared" si="102"/>
        <v>3204</v>
      </c>
      <c r="N717" s="95"/>
      <c r="O717" s="94">
        <f t="shared" si="103"/>
        <v>10222</v>
      </c>
      <c r="P717" s="94">
        <f t="shared" si="104"/>
        <v>0</v>
      </c>
      <c r="Q717" s="94">
        <f t="shared" si="105"/>
        <v>893</v>
      </c>
      <c r="R717" s="94">
        <f t="shared" si="106"/>
        <v>14319</v>
      </c>
      <c r="S717" s="131">
        <f t="shared" si="107"/>
        <v>1</v>
      </c>
    </row>
    <row r="718" spans="1:19">
      <c r="A718" s="91">
        <v>488</v>
      </c>
      <c r="B718" s="91">
        <v>488219142</v>
      </c>
      <c r="C718" s="92" t="s">
        <v>269</v>
      </c>
      <c r="D718" s="91">
        <v>219</v>
      </c>
      <c r="E718" s="92" t="s">
        <v>270</v>
      </c>
      <c r="F718" s="91">
        <v>142</v>
      </c>
      <c r="G718" s="92" t="s">
        <v>274</v>
      </c>
      <c r="H718" s="93">
        <v>37.9</v>
      </c>
      <c r="I718" s="93"/>
      <c r="J718" s="94">
        <f t="shared" si="99"/>
        <v>6570</v>
      </c>
      <c r="K718" s="94">
        <f t="shared" si="100"/>
        <v>7387</v>
      </c>
      <c r="L718" s="94">
        <f t="shared" si="101"/>
        <v>7408</v>
      </c>
      <c r="M718" s="94">
        <f t="shared" si="102"/>
        <v>7409</v>
      </c>
      <c r="N718" s="95"/>
      <c r="O718" s="94">
        <f t="shared" si="103"/>
        <v>10130</v>
      </c>
      <c r="P718" s="94">
        <f t="shared" si="104"/>
        <v>0</v>
      </c>
      <c r="Q718" s="94">
        <f t="shared" si="105"/>
        <v>893</v>
      </c>
      <c r="R718" s="94">
        <f t="shared" si="106"/>
        <v>18432</v>
      </c>
      <c r="S718" s="131">
        <f t="shared" si="107"/>
        <v>1</v>
      </c>
    </row>
    <row r="719" spans="1:19">
      <c r="A719" s="91">
        <v>488</v>
      </c>
      <c r="B719" s="91">
        <v>488219145</v>
      </c>
      <c r="C719" s="92" t="s">
        <v>269</v>
      </c>
      <c r="D719" s="91">
        <v>219</v>
      </c>
      <c r="E719" s="92" t="s">
        <v>270</v>
      </c>
      <c r="F719" s="91">
        <v>145</v>
      </c>
      <c r="G719" s="92" t="s">
        <v>254</v>
      </c>
      <c r="H719" s="93">
        <v>5</v>
      </c>
      <c r="I719" s="93"/>
      <c r="J719" s="94">
        <f t="shared" si="99"/>
        <v>2130</v>
      </c>
      <c r="K719" s="94">
        <f t="shared" si="100"/>
        <v>2606</v>
      </c>
      <c r="L719" s="94">
        <f t="shared" si="101"/>
        <v>2614</v>
      </c>
      <c r="M719" s="94">
        <f t="shared" si="102"/>
        <v>2614</v>
      </c>
      <c r="N719" s="95"/>
      <c r="O719" s="94">
        <f t="shared" si="103"/>
        <v>8621</v>
      </c>
      <c r="P719" s="94">
        <f t="shared" si="104"/>
        <v>0</v>
      </c>
      <c r="Q719" s="94">
        <f t="shared" si="105"/>
        <v>893</v>
      </c>
      <c r="R719" s="94">
        <f t="shared" si="106"/>
        <v>12128</v>
      </c>
      <c r="S719" s="131">
        <f t="shared" si="107"/>
        <v>0</v>
      </c>
    </row>
    <row r="720" spans="1:19">
      <c r="A720" s="91">
        <v>488</v>
      </c>
      <c r="B720" s="91">
        <v>488219171</v>
      </c>
      <c r="C720" s="92" t="s">
        <v>269</v>
      </c>
      <c r="D720" s="91">
        <v>219</v>
      </c>
      <c r="E720" s="92" t="s">
        <v>270</v>
      </c>
      <c r="F720" s="91">
        <v>171</v>
      </c>
      <c r="G720" s="92" t="s">
        <v>255</v>
      </c>
      <c r="H720" s="93">
        <v>15.120000000000001</v>
      </c>
      <c r="I720" s="93"/>
      <c r="J720" s="94">
        <f t="shared" si="99"/>
        <v>2003</v>
      </c>
      <c r="K720" s="94">
        <f t="shared" si="100"/>
        <v>2003</v>
      </c>
      <c r="L720" s="94">
        <f t="shared" si="101"/>
        <v>2262</v>
      </c>
      <c r="M720" s="94">
        <f t="shared" si="102"/>
        <v>2255</v>
      </c>
      <c r="N720" s="95"/>
      <c r="O720" s="94">
        <f t="shared" si="103"/>
        <v>9501</v>
      </c>
      <c r="P720" s="94">
        <f t="shared" si="104"/>
        <v>0</v>
      </c>
      <c r="Q720" s="94">
        <f t="shared" si="105"/>
        <v>893</v>
      </c>
      <c r="R720" s="94">
        <f t="shared" si="106"/>
        <v>12649</v>
      </c>
      <c r="S720" s="131">
        <f t="shared" si="107"/>
        <v>-7</v>
      </c>
    </row>
    <row r="721" spans="1:19">
      <c r="A721" s="91">
        <v>488</v>
      </c>
      <c r="B721" s="91">
        <v>488219189</v>
      </c>
      <c r="C721" s="92" t="s">
        <v>269</v>
      </c>
      <c r="D721" s="91">
        <v>219</v>
      </c>
      <c r="E721" s="92" t="s">
        <v>270</v>
      </c>
      <c r="F721" s="91">
        <v>189</v>
      </c>
      <c r="G721" s="92" t="s">
        <v>24</v>
      </c>
      <c r="H721" s="93">
        <v>1</v>
      </c>
      <c r="I721" s="93"/>
      <c r="J721" s="94" t="str">
        <f t="shared" si="99"/>
        <v/>
      </c>
      <c r="K721" s="94">
        <f t="shared" si="100"/>
        <v>3879</v>
      </c>
      <c r="L721" s="94">
        <f t="shared" si="101"/>
        <v>3886</v>
      </c>
      <c r="M721" s="94">
        <f t="shared" si="102"/>
        <v>3886</v>
      </c>
      <c r="N721" s="95"/>
      <c r="O721" s="94">
        <f t="shared" si="103"/>
        <v>9699</v>
      </c>
      <c r="P721" s="94">
        <f t="shared" si="104"/>
        <v>0</v>
      </c>
      <c r="Q721" s="94">
        <f t="shared" si="105"/>
        <v>893</v>
      </c>
      <c r="R721" s="94">
        <f t="shared" si="106"/>
        <v>14478</v>
      </c>
      <c r="S721" s="131">
        <f t="shared" si="107"/>
        <v>0</v>
      </c>
    </row>
    <row r="722" spans="1:19">
      <c r="A722" s="91">
        <v>488</v>
      </c>
      <c r="B722" s="91">
        <v>488219219</v>
      </c>
      <c r="C722" s="92" t="s">
        <v>269</v>
      </c>
      <c r="D722" s="91">
        <v>219</v>
      </c>
      <c r="E722" s="92" t="s">
        <v>270</v>
      </c>
      <c r="F722" s="91">
        <v>219</v>
      </c>
      <c r="G722" s="92" t="s">
        <v>270</v>
      </c>
      <c r="H722" s="93">
        <v>9.6</v>
      </c>
      <c r="I722" s="93"/>
      <c r="J722" s="94">
        <f t="shared" si="99"/>
        <v>4484</v>
      </c>
      <c r="K722" s="94">
        <f t="shared" si="100"/>
        <v>4912</v>
      </c>
      <c r="L722" s="94">
        <f t="shared" si="101"/>
        <v>4908</v>
      </c>
      <c r="M722" s="94">
        <f t="shared" si="102"/>
        <v>4908</v>
      </c>
      <c r="N722" s="95"/>
      <c r="O722" s="94">
        <f t="shared" si="103"/>
        <v>10336</v>
      </c>
      <c r="P722" s="94">
        <f t="shared" si="104"/>
        <v>0</v>
      </c>
      <c r="Q722" s="94">
        <f t="shared" si="105"/>
        <v>893</v>
      </c>
      <c r="R722" s="94">
        <f t="shared" si="106"/>
        <v>16137</v>
      </c>
      <c r="S722" s="131">
        <f t="shared" si="107"/>
        <v>0</v>
      </c>
    </row>
    <row r="723" spans="1:19">
      <c r="A723" s="91">
        <v>488</v>
      </c>
      <c r="B723" s="91">
        <v>488219231</v>
      </c>
      <c r="C723" s="92" t="s">
        <v>269</v>
      </c>
      <c r="D723" s="91">
        <v>219</v>
      </c>
      <c r="E723" s="92" t="s">
        <v>270</v>
      </c>
      <c r="F723" s="91">
        <v>231</v>
      </c>
      <c r="G723" s="92" t="s">
        <v>258</v>
      </c>
      <c r="H723" s="93">
        <v>27.95</v>
      </c>
      <c r="I723" s="93"/>
      <c r="J723" s="94">
        <f t="shared" si="99"/>
        <v>1548</v>
      </c>
      <c r="K723" s="94">
        <f t="shared" si="100"/>
        <v>2109</v>
      </c>
      <c r="L723" s="94">
        <f t="shared" si="101"/>
        <v>2093</v>
      </c>
      <c r="M723" s="94">
        <f t="shared" si="102"/>
        <v>2093</v>
      </c>
      <c r="N723" s="95"/>
      <c r="O723" s="94">
        <f t="shared" si="103"/>
        <v>9229</v>
      </c>
      <c r="P723" s="94">
        <f t="shared" si="104"/>
        <v>0</v>
      </c>
      <c r="Q723" s="94">
        <f t="shared" si="105"/>
        <v>893</v>
      </c>
      <c r="R723" s="94">
        <f t="shared" si="106"/>
        <v>12215</v>
      </c>
      <c r="S723" s="131">
        <f t="shared" si="107"/>
        <v>0</v>
      </c>
    </row>
    <row r="724" spans="1:19">
      <c r="A724" s="91">
        <v>488</v>
      </c>
      <c r="B724" s="91">
        <v>488219239</v>
      </c>
      <c r="C724" s="92" t="s">
        <v>269</v>
      </c>
      <c r="D724" s="91">
        <v>219</v>
      </c>
      <c r="E724" s="92" t="s">
        <v>270</v>
      </c>
      <c r="F724" s="91">
        <v>239</v>
      </c>
      <c r="G724" s="92" t="s">
        <v>250</v>
      </c>
      <c r="H724" s="93">
        <v>11.51</v>
      </c>
      <c r="I724" s="93"/>
      <c r="J724" s="94">
        <f t="shared" si="99"/>
        <v>3165</v>
      </c>
      <c r="K724" s="94">
        <f t="shared" si="100"/>
        <v>3197</v>
      </c>
      <c r="L724" s="94">
        <f t="shared" si="101"/>
        <v>3176</v>
      </c>
      <c r="M724" s="94">
        <f t="shared" si="102"/>
        <v>3176</v>
      </c>
      <c r="N724" s="95"/>
      <c r="O724" s="94">
        <f t="shared" si="103"/>
        <v>9178</v>
      </c>
      <c r="P724" s="94">
        <f t="shared" si="104"/>
        <v>0</v>
      </c>
      <c r="Q724" s="94">
        <f t="shared" si="105"/>
        <v>893</v>
      </c>
      <c r="R724" s="94">
        <f t="shared" si="106"/>
        <v>13247</v>
      </c>
      <c r="S724" s="131">
        <f t="shared" si="107"/>
        <v>0</v>
      </c>
    </row>
    <row r="725" spans="1:19">
      <c r="A725" s="91">
        <v>488</v>
      </c>
      <c r="B725" s="91">
        <v>488219243</v>
      </c>
      <c r="C725" s="92" t="s">
        <v>269</v>
      </c>
      <c r="D725" s="91">
        <v>219</v>
      </c>
      <c r="E725" s="92" t="s">
        <v>270</v>
      </c>
      <c r="F725" s="91">
        <v>243</v>
      </c>
      <c r="G725" s="92" t="s">
        <v>80</v>
      </c>
      <c r="H725" s="93">
        <v>33.049999999999997</v>
      </c>
      <c r="I725" s="93"/>
      <c r="J725" s="94">
        <f t="shared" si="99"/>
        <v>2630</v>
      </c>
      <c r="K725" s="94">
        <f t="shared" si="100"/>
        <v>2550</v>
      </c>
      <c r="L725" s="94">
        <f t="shared" si="101"/>
        <v>2547</v>
      </c>
      <c r="M725" s="94">
        <f t="shared" si="102"/>
        <v>2548</v>
      </c>
      <c r="N725" s="95"/>
      <c r="O725" s="94">
        <f t="shared" si="103"/>
        <v>10794</v>
      </c>
      <c r="P725" s="94">
        <f t="shared" si="104"/>
        <v>0</v>
      </c>
      <c r="Q725" s="94">
        <f t="shared" si="105"/>
        <v>893</v>
      </c>
      <c r="R725" s="94">
        <f t="shared" si="106"/>
        <v>14235</v>
      </c>
      <c r="S725" s="131">
        <f t="shared" si="107"/>
        <v>1</v>
      </c>
    </row>
    <row r="726" spans="1:19">
      <c r="A726" s="91">
        <v>488</v>
      </c>
      <c r="B726" s="91">
        <v>488219244</v>
      </c>
      <c r="C726" s="92" t="s">
        <v>269</v>
      </c>
      <c r="D726" s="91">
        <v>219</v>
      </c>
      <c r="E726" s="92" t="s">
        <v>270</v>
      </c>
      <c r="F726" s="91">
        <v>244</v>
      </c>
      <c r="G726" s="92" t="s">
        <v>27</v>
      </c>
      <c r="H726" s="93">
        <v>166.98000000000002</v>
      </c>
      <c r="I726" s="93"/>
      <c r="J726" s="94">
        <f t="shared" si="99"/>
        <v>3737</v>
      </c>
      <c r="K726" s="94">
        <f t="shared" si="100"/>
        <v>4424</v>
      </c>
      <c r="L726" s="94">
        <f t="shared" si="101"/>
        <v>4430</v>
      </c>
      <c r="M726" s="94">
        <f t="shared" si="102"/>
        <v>4434</v>
      </c>
      <c r="N726" s="95"/>
      <c r="O726" s="94">
        <f t="shared" si="103"/>
        <v>10943</v>
      </c>
      <c r="P726" s="94">
        <f t="shared" si="104"/>
        <v>0</v>
      </c>
      <c r="Q726" s="94">
        <f t="shared" si="105"/>
        <v>893</v>
      </c>
      <c r="R726" s="94">
        <f t="shared" si="106"/>
        <v>16270</v>
      </c>
      <c r="S726" s="131">
        <f t="shared" si="107"/>
        <v>4</v>
      </c>
    </row>
    <row r="727" spans="1:19">
      <c r="A727" s="91">
        <v>488</v>
      </c>
      <c r="B727" s="91">
        <v>488219251</v>
      </c>
      <c r="C727" s="92" t="s">
        <v>269</v>
      </c>
      <c r="D727" s="91">
        <v>219</v>
      </c>
      <c r="E727" s="92" t="s">
        <v>270</v>
      </c>
      <c r="F727" s="91">
        <v>251</v>
      </c>
      <c r="G727" s="92" t="s">
        <v>242</v>
      </c>
      <c r="H727" s="93">
        <v>106.85000000000002</v>
      </c>
      <c r="I727" s="93"/>
      <c r="J727" s="94">
        <f t="shared" si="99"/>
        <v>1603</v>
      </c>
      <c r="K727" s="94">
        <f t="shared" si="100"/>
        <v>2131</v>
      </c>
      <c r="L727" s="94">
        <f t="shared" si="101"/>
        <v>2145</v>
      </c>
      <c r="M727" s="94">
        <f t="shared" si="102"/>
        <v>2146</v>
      </c>
      <c r="N727" s="95"/>
      <c r="O727" s="94">
        <f t="shared" si="103"/>
        <v>9725</v>
      </c>
      <c r="P727" s="94">
        <f t="shared" si="104"/>
        <v>0</v>
      </c>
      <c r="Q727" s="94">
        <f t="shared" si="105"/>
        <v>893</v>
      </c>
      <c r="R727" s="94">
        <f t="shared" si="106"/>
        <v>12764</v>
      </c>
      <c r="S727" s="131">
        <f t="shared" si="107"/>
        <v>1</v>
      </c>
    </row>
    <row r="728" spans="1:19">
      <c r="A728" s="91">
        <v>488</v>
      </c>
      <c r="B728" s="91">
        <v>488219264</v>
      </c>
      <c r="C728" s="92" t="s">
        <v>269</v>
      </c>
      <c r="D728" s="91">
        <v>219</v>
      </c>
      <c r="E728" s="92" t="s">
        <v>270</v>
      </c>
      <c r="F728" s="91">
        <v>264</v>
      </c>
      <c r="G728" s="92" t="s">
        <v>275</v>
      </c>
      <c r="H728" s="93">
        <v>23.54</v>
      </c>
      <c r="I728" s="93"/>
      <c r="J728" s="94">
        <f t="shared" si="99"/>
        <v>4112</v>
      </c>
      <c r="K728" s="94">
        <f t="shared" si="100"/>
        <v>4353</v>
      </c>
      <c r="L728" s="94">
        <f t="shared" si="101"/>
        <v>4344</v>
      </c>
      <c r="M728" s="94">
        <f t="shared" si="102"/>
        <v>4261</v>
      </c>
      <c r="N728" s="95"/>
      <c r="O728" s="94">
        <f t="shared" si="103"/>
        <v>9446</v>
      </c>
      <c r="P728" s="94">
        <f t="shared" si="104"/>
        <v>0</v>
      </c>
      <c r="Q728" s="94">
        <f t="shared" si="105"/>
        <v>893</v>
      </c>
      <c r="R728" s="94">
        <f t="shared" si="106"/>
        <v>14600</v>
      </c>
      <c r="S728" s="131">
        <f t="shared" si="107"/>
        <v>-83</v>
      </c>
    </row>
    <row r="729" spans="1:19">
      <c r="A729" s="91">
        <v>488</v>
      </c>
      <c r="B729" s="91">
        <v>488219285</v>
      </c>
      <c r="C729" s="92" t="s">
        <v>269</v>
      </c>
      <c r="D729" s="91">
        <v>219</v>
      </c>
      <c r="E729" s="92" t="s">
        <v>270</v>
      </c>
      <c r="F729" s="91">
        <v>285</v>
      </c>
      <c r="G729" s="92" t="s">
        <v>28</v>
      </c>
      <c r="H729" s="93">
        <v>1</v>
      </c>
      <c r="I729" s="93"/>
      <c r="J729" s="94">
        <f t="shared" si="99"/>
        <v>3161</v>
      </c>
      <c r="K729" s="94">
        <f t="shared" si="100"/>
        <v>3260</v>
      </c>
      <c r="L729" s="94">
        <f t="shared" si="101"/>
        <v>3257</v>
      </c>
      <c r="M729" s="94">
        <f t="shared" si="102"/>
        <v>3258</v>
      </c>
      <c r="N729" s="95"/>
      <c r="O729" s="94">
        <f t="shared" si="103"/>
        <v>10636</v>
      </c>
      <c r="P729" s="94">
        <f t="shared" si="104"/>
        <v>0</v>
      </c>
      <c r="Q729" s="94">
        <f t="shared" si="105"/>
        <v>893</v>
      </c>
      <c r="R729" s="94">
        <f t="shared" si="106"/>
        <v>14787</v>
      </c>
      <c r="S729" s="131">
        <f t="shared" si="107"/>
        <v>1</v>
      </c>
    </row>
    <row r="730" spans="1:19">
      <c r="A730" s="91">
        <v>488</v>
      </c>
      <c r="B730" s="91">
        <v>488219336</v>
      </c>
      <c r="C730" s="92" t="s">
        <v>269</v>
      </c>
      <c r="D730" s="91">
        <v>219</v>
      </c>
      <c r="E730" s="92" t="s">
        <v>270</v>
      </c>
      <c r="F730" s="91">
        <v>336</v>
      </c>
      <c r="G730" s="92" t="s">
        <v>30</v>
      </c>
      <c r="H730" s="93">
        <v>224.96</v>
      </c>
      <c r="I730" s="93"/>
      <c r="J730" s="94">
        <f t="shared" si="99"/>
        <v>1312</v>
      </c>
      <c r="K730" s="94">
        <f t="shared" si="100"/>
        <v>1312</v>
      </c>
      <c r="L730" s="94">
        <f t="shared" si="101"/>
        <v>1851</v>
      </c>
      <c r="M730" s="94">
        <f t="shared" si="102"/>
        <v>1857</v>
      </c>
      <c r="N730" s="95"/>
      <c r="O730" s="94">
        <f t="shared" si="103"/>
        <v>9838</v>
      </c>
      <c r="P730" s="94">
        <f t="shared" si="104"/>
        <v>0</v>
      </c>
      <c r="Q730" s="94">
        <f t="shared" si="105"/>
        <v>893</v>
      </c>
      <c r="R730" s="94">
        <f t="shared" si="106"/>
        <v>12588</v>
      </c>
      <c r="S730" s="131">
        <f t="shared" si="107"/>
        <v>6</v>
      </c>
    </row>
    <row r="731" spans="1:19">
      <c r="A731" s="91">
        <v>488</v>
      </c>
      <c r="B731" s="91">
        <v>488219625</v>
      </c>
      <c r="C731" s="92" t="s">
        <v>269</v>
      </c>
      <c r="D731" s="91">
        <v>219</v>
      </c>
      <c r="E731" s="92" t="s">
        <v>270</v>
      </c>
      <c r="F731" s="91">
        <v>625</v>
      </c>
      <c r="G731" s="92" t="s">
        <v>92</v>
      </c>
      <c r="H731" s="93">
        <v>1</v>
      </c>
      <c r="I731" s="93"/>
      <c r="J731" s="94">
        <f t="shared" si="99"/>
        <v>1650</v>
      </c>
      <c r="K731" s="94">
        <f t="shared" si="100"/>
        <v>1677</v>
      </c>
      <c r="L731" s="94">
        <f t="shared" si="101"/>
        <v>1663</v>
      </c>
      <c r="M731" s="94">
        <f t="shared" si="102"/>
        <v>1663</v>
      </c>
      <c r="N731" s="95"/>
      <c r="O731" s="94">
        <f t="shared" si="103"/>
        <v>8808</v>
      </c>
      <c r="P731" s="94">
        <f t="shared" si="104"/>
        <v>0</v>
      </c>
      <c r="Q731" s="94">
        <f t="shared" si="105"/>
        <v>893</v>
      </c>
      <c r="R731" s="94">
        <f t="shared" si="106"/>
        <v>11364</v>
      </c>
      <c r="S731" s="131">
        <f t="shared" si="107"/>
        <v>0</v>
      </c>
    </row>
    <row r="732" spans="1:19">
      <c r="A732" s="91">
        <v>488</v>
      </c>
      <c r="B732" s="91">
        <v>488219760</v>
      </c>
      <c r="C732" s="92" t="s">
        <v>269</v>
      </c>
      <c r="D732" s="91">
        <v>219</v>
      </c>
      <c r="E732" s="92" t="s">
        <v>270</v>
      </c>
      <c r="F732" s="91">
        <v>760</v>
      </c>
      <c r="G732" s="92" t="s">
        <v>262</v>
      </c>
      <c r="H732" s="93">
        <v>4</v>
      </c>
      <c r="I732" s="93"/>
      <c r="J732" s="94">
        <f t="shared" si="99"/>
        <v>1583</v>
      </c>
      <c r="K732" s="94">
        <f t="shared" si="100"/>
        <v>1982</v>
      </c>
      <c r="L732" s="94">
        <f t="shared" si="101"/>
        <v>2001</v>
      </c>
      <c r="M732" s="94">
        <f t="shared" si="102"/>
        <v>2002</v>
      </c>
      <c r="N732" s="95"/>
      <c r="O732" s="94">
        <f t="shared" si="103"/>
        <v>10210</v>
      </c>
      <c r="P732" s="94">
        <f t="shared" si="104"/>
        <v>0</v>
      </c>
      <c r="Q732" s="94">
        <f t="shared" si="105"/>
        <v>893</v>
      </c>
      <c r="R732" s="94">
        <f t="shared" si="106"/>
        <v>13105</v>
      </c>
      <c r="S732" s="131">
        <f t="shared" si="107"/>
        <v>1</v>
      </c>
    </row>
    <row r="733" spans="1:19">
      <c r="A733" s="91">
        <v>488</v>
      </c>
      <c r="B733" s="91">
        <v>488219780</v>
      </c>
      <c r="C733" s="92" t="s">
        <v>269</v>
      </c>
      <c r="D733" s="91">
        <v>219</v>
      </c>
      <c r="E733" s="92" t="s">
        <v>270</v>
      </c>
      <c r="F733" s="91">
        <v>780</v>
      </c>
      <c r="G733" s="92" t="s">
        <v>243</v>
      </c>
      <c r="H733" s="93">
        <v>46</v>
      </c>
      <c r="I733" s="93"/>
      <c r="J733" s="94">
        <f t="shared" si="99"/>
        <v>1329</v>
      </c>
      <c r="K733" s="94">
        <f t="shared" si="100"/>
        <v>1778</v>
      </c>
      <c r="L733" s="94">
        <f t="shared" si="101"/>
        <v>1790</v>
      </c>
      <c r="M733" s="94">
        <f t="shared" si="102"/>
        <v>1790</v>
      </c>
      <c r="N733" s="95"/>
      <c r="O733" s="94">
        <f t="shared" si="103"/>
        <v>10861</v>
      </c>
      <c r="P733" s="94">
        <f t="shared" si="104"/>
        <v>0</v>
      </c>
      <c r="Q733" s="94">
        <f t="shared" si="105"/>
        <v>893</v>
      </c>
      <c r="R733" s="94">
        <f t="shared" si="106"/>
        <v>13544</v>
      </c>
      <c r="S733" s="131">
        <f t="shared" si="107"/>
        <v>0</v>
      </c>
    </row>
    <row r="734" spans="1:19">
      <c r="A734" s="91">
        <v>489</v>
      </c>
      <c r="B734" s="91">
        <v>489020020</v>
      </c>
      <c r="C734" s="92" t="s">
        <v>276</v>
      </c>
      <c r="D734" s="91">
        <v>20</v>
      </c>
      <c r="E734" s="92" t="s">
        <v>125</v>
      </c>
      <c r="F734" s="91">
        <v>20</v>
      </c>
      <c r="G734" s="92" t="s">
        <v>125</v>
      </c>
      <c r="H734" s="93">
        <v>160.96000000000004</v>
      </c>
      <c r="I734" s="93"/>
      <c r="J734" s="94">
        <f t="shared" si="99"/>
        <v>2761</v>
      </c>
      <c r="K734" s="94">
        <f t="shared" si="100"/>
        <v>3058</v>
      </c>
      <c r="L734" s="94">
        <f t="shared" si="101"/>
        <v>3080</v>
      </c>
      <c r="M734" s="94">
        <f t="shared" si="102"/>
        <v>3081</v>
      </c>
      <c r="N734" s="95"/>
      <c r="O734" s="94">
        <f t="shared" si="103"/>
        <v>10653</v>
      </c>
      <c r="P734" s="94">
        <f t="shared" si="104"/>
        <v>0</v>
      </c>
      <c r="Q734" s="94">
        <f t="shared" si="105"/>
        <v>893</v>
      </c>
      <c r="R734" s="94">
        <f t="shared" si="106"/>
        <v>14627</v>
      </c>
      <c r="S734" s="131">
        <f t="shared" si="107"/>
        <v>1</v>
      </c>
    </row>
    <row r="735" spans="1:19">
      <c r="A735" s="91">
        <v>489</v>
      </c>
      <c r="B735" s="91">
        <v>489020036</v>
      </c>
      <c r="C735" s="92" t="s">
        <v>276</v>
      </c>
      <c r="D735" s="91">
        <v>20</v>
      </c>
      <c r="E735" s="92" t="s">
        <v>125</v>
      </c>
      <c r="F735" s="91">
        <v>36</v>
      </c>
      <c r="G735" s="92" t="s">
        <v>126</v>
      </c>
      <c r="H735" s="93">
        <v>110.24999999999999</v>
      </c>
      <c r="I735" s="93"/>
      <c r="J735" s="94">
        <f t="shared" si="99"/>
        <v>4465</v>
      </c>
      <c r="K735" s="94">
        <f t="shared" si="100"/>
        <v>4537</v>
      </c>
      <c r="L735" s="94">
        <f t="shared" si="101"/>
        <v>4530</v>
      </c>
      <c r="M735" s="94">
        <f t="shared" si="102"/>
        <v>4535</v>
      </c>
      <c r="N735" s="95"/>
      <c r="O735" s="94">
        <f t="shared" si="103"/>
        <v>10298</v>
      </c>
      <c r="P735" s="94">
        <f t="shared" si="104"/>
        <v>0</v>
      </c>
      <c r="Q735" s="94">
        <f t="shared" si="105"/>
        <v>893</v>
      </c>
      <c r="R735" s="94">
        <f t="shared" si="106"/>
        <v>15726</v>
      </c>
      <c r="S735" s="131">
        <f t="shared" si="107"/>
        <v>5</v>
      </c>
    </row>
    <row r="736" spans="1:19">
      <c r="A736" s="91">
        <v>489</v>
      </c>
      <c r="B736" s="91">
        <v>489020052</v>
      </c>
      <c r="C736" s="92" t="s">
        <v>276</v>
      </c>
      <c r="D736" s="91">
        <v>20</v>
      </c>
      <c r="E736" s="92" t="s">
        <v>125</v>
      </c>
      <c r="F736" s="91">
        <v>52</v>
      </c>
      <c r="G736" s="92" t="s">
        <v>251</v>
      </c>
      <c r="H736" s="93">
        <v>12.139999999999999</v>
      </c>
      <c r="I736" s="93"/>
      <c r="J736" s="94">
        <f t="shared" si="99"/>
        <v>3373</v>
      </c>
      <c r="K736" s="94">
        <f t="shared" si="100"/>
        <v>3329</v>
      </c>
      <c r="L736" s="94">
        <f t="shared" si="101"/>
        <v>3358</v>
      </c>
      <c r="M736" s="94">
        <f t="shared" si="102"/>
        <v>3359</v>
      </c>
      <c r="N736" s="95"/>
      <c r="O736" s="94">
        <f t="shared" si="103"/>
        <v>11024</v>
      </c>
      <c r="P736" s="94">
        <f t="shared" si="104"/>
        <v>0</v>
      </c>
      <c r="Q736" s="94">
        <f t="shared" si="105"/>
        <v>893</v>
      </c>
      <c r="R736" s="94">
        <f t="shared" si="106"/>
        <v>15276</v>
      </c>
      <c r="S736" s="131">
        <f t="shared" si="107"/>
        <v>1</v>
      </c>
    </row>
    <row r="737" spans="1:19">
      <c r="A737" s="91">
        <v>489</v>
      </c>
      <c r="B737" s="91">
        <v>489020096</v>
      </c>
      <c r="C737" s="92" t="s">
        <v>276</v>
      </c>
      <c r="D737" s="91">
        <v>20</v>
      </c>
      <c r="E737" s="92" t="s">
        <v>125</v>
      </c>
      <c r="F737" s="91">
        <v>96</v>
      </c>
      <c r="G737" s="92" t="s">
        <v>210</v>
      </c>
      <c r="H737" s="93">
        <v>70.580000000000013</v>
      </c>
      <c r="I737" s="93"/>
      <c r="J737" s="94">
        <f t="shared" si="99"/>
        <v>5295</v>
      </c>
      <c r="K737" s="94">
        <f t="shared" si="100"/>
        <v>5772</v>
      </c>
      <c r="L737" s="94">
        <f t="shared" si="101"/>
        <v>5811</v>
      </c>
      <c r="M737" s="94">
        <f t="shared" si="102"/>
        <v>5813</v>
      </c>
      <c r="N737" s="95"/>
      <c r="O737" s="94">
        <f t="shared" si="103"/>
        <v>10751</v>
      </c>
      <c r="P737" s="94">
        <f t="shared" si="104"/>
        <v>0</v>
      </c>
      <c r="Q737" s="94">
        <f t="shared" si="105"/>
        <v>893</v>
      </c>
      <c r="R737" s="94">
        <f t="shared" si="106"/>
        <v>17457</v>
      </c>
      <c r="S737" s="131">
        <f t="shared" si="107"/>
        <v>2</v>
      </c>
    </row>
    <row r="738" spans="1:19">
      <c r="A738" s="91">
        <v>489</v>
      </c>
      <c r="B738" s="91">
        <v>489020172</v>
      </c>
      <c r="C738" s="92" t="s">
        <v>276</v>
      </c>
      <c r="D738" s="91">
        <v>20</v>
      </c>
      <c r="E738" s="92" t="s">
        <v>125</v>
      </c>
      <c r="F738" s="91">
        <v>172</v>
      </c>
      <c r="G738" s="92" t="s">
        <v>256</v>
      </c>
      <c r="H738" s="93">
        <v>47.88</v>
      </c>
      <c r="I738" s="93"/>
      <c r="J738" s="94">
        <f t="shared" si="99"/>
        <v>5929</v>
      </c>
      <c r="K738" s="94">
        <f t="shared" si="100"/>
        <v>6723</v>
      </c>
      <c r="L738" s="94">
        <f t="shared" si="101"/>
        <v>6700</v>
      </c>
      <c r="M738" s="94">
        <f t="shared" si="102"/>
        <v>6701</v>
      </c>
      <c r="N738" s="95"/>
      <c r="O738" s="94">
        <f t="shared" si="103"/>
        <v>10227</v>
      </c>
      <c r="P738" s="94">
        <f t="shared" si="104"/>
        <v>0</v>
      </c>
      <c r="Q738" s="94">
        <f t="shared" si="105"/>
        <v>893</v>
      </c>
      <c r="R738" s="94">
        <f t="shared" si="106"/>
        <v>17821</v>
      </c>
      <c r="S738" s="131">
        <f t="shared" si="107"/>
        <v>1</v>
      </c>
    </row>
    <row r="739" spans="1:19">
      <c r="A739" s="91">
        <v>489</v>
      </c>
      <c r="B739" s="91">
        <v>489020201</v>
      </c>
      <c r="C739" s="92" t="s">
        <v>276</v>
      </c>
      <c r="D739" s="91">
        <v>20</v>
      </c>
      <c r="E739" s="92" t="s">
        <v>125</v>
      </c>
      <c r="F739" s="91">
        <v>201</v>
      </c>
      <c r="G739" s="92" t="s">
        <v>9</v>
      </c>
      <c r="H739" s="93">
        <v>1.34</v>
      </c>
      <c r="I739" s="93"/>
      <c r="J739" s="94" t="str">
        <f t="shared" si="99"/>
        <v/>
      </c>
      <c r="K739" s="94" t="str">
        <f t="shared" si="100"/>
        <v/>
      </c>
      <c r="L739" s="94" t="str">
        <f t="shared" si="101"/>
        <v/>
      </c>
      <c r="M739" s="94">
        <f t="shared" si="102"/>
        <v>202</v>
      </c>
      <c r="N739" s="95"/>
      <c r="O739" s="94">
        <f t="shared" si="103"/>
        <v>12111</v>
      </c>
      <c r="P739" s="94">
        <f t="shared" si="104"/>
        <v>0</v>
      </c>
      <c r="Q739" s="94">
        <f t="shared" si="105"/>
        <v>893</v>
      </c>
      <c r="R739" s="94">
        <f t="shared" si="106"/>
        <v>13206</v>
      </c>
      <c r="S739" s="131" t="str">
        <f t="shared" si="107"/>
        <v/>
      </c>
    </row>
    <row r="740" spans="1:19">
      <c r="A740" s="91">
        <v>489</v>
      </c>
      <c r="B740" s="91">
        <v>489020239</v>
      </c>
      <c r="C740" s="92" t="s">
        <v>276</v>
      </c>
      <c r="D740" s="91">
        <v>20</v>
      </c>
      <c r="E740" s="92" t="s">
        <v>125</v>
      </c>
      <c r="F740" s="91">
        <v>239</v>
      </c>
      <c r="G740" s="92" t="s">
        <v>250</v>
      </c>
      <c r="H740" s="93">
        <v>75.34</v>
      </c>
      <c r="I740" s="93"/>
      <c r="J740" s="94">
        <f t="shared" si="99"/>
        <v>3569</v>
      </c>
      <c r="K740" s="94">
        <f t="shared" si="100"/>
        <v>3605</v>
      </c>
      <c r="L740" s="94">
        <f t="shared" si="101"/>
        <v>3582</v>
      </c>
      <c r="M740" s="94">
        <f t="shared" si="102"/>
        <v>3581</v>
      </c>
      <c r="N740" s="95"/>
      <c r="O740" s="94">
        <f t="shared" si="103"/>
        <v>10350</v>
      </c>
      <c r="P740" s="94">
        <f t="shared" si="104"/>
        <v>0</v>
      </c>
      <c r="Q740" s="94">
        <f t="shared" si="105"/>
        <v>893</v>
      </c>
      <c r="R740" s="94">
        <f t="shared" si="106"/>
        <v>14824</v>
      </c>
      <c r="S740" s="131">
        <f t="shared" si="107"/>
        <v>-1</v>
      </c>
    </row>
    <row r="741" spans="1:19">
      <c r="A741" s="91">
        <v>489</v>
      </c>
      <c r="B741" s="91">
        <v>489020242</v>
      </c>
      <c r="C741" s="92" t="s">
        <v>276</v>
      </c>
      <c r="D741" s="91">
        <v>20</v>
      </c>
      <c r="E741" s="92" t="s">
        <v>125</v>
      </c>
      <c r="F741" s="91">
        <v>242</v>
      </c>
      <c r="G741" s="92" t="s">
        <v>277</v>
      </c>
      <c r="H741" s="93">
        <v>3.71</v>
      </c>
      <c r="I741" s="93"/>
      <c r="J741" s="94">
        <f t="shared" si="99"/>
        <v>24423</v>
      </c>
      <c r="K741" s="94">
        <f t="shared" si="100"/>
        <v>24423</v>
      </c>
      <c r="L741" s="94">
        <f t="shared" si="101"/>
        <v>30368</v>
      </c>
      <c r="M741" s="94">
        <f t="shared" si="102"/>
        <v>30430</v>
      </c>
      <c r="N741" s="95"/>
      <c r="O741" s="94">
        <f t="shared" si="103"/>
        <v>11160</v>
      </c>
      <c r="P741" s="94">
        <f t="shared" si="104"/>
        <v>0</v>
      </c>
      <c r="Q741" s="94">
        <f t="shared" si="105"/>
        <v>893</v>
      </c>
      <c r="R741" s="94">
        <f t="shared" si="106"/>
        <v>42483</v>
      </c>
      <c r="S741" s="131">
        <f t="shared" si="107"/>
        <v>62</v>
      </c>
    </row>
    <row r="742" spans="1:19">
      <c r="A742" s="91">
        <v>489</v>
      </c>
      <c r="B742" s="91">
        <v>489020261</v>
      </c>
      <c r="C742" s="92" t="s">
        <v>276</v>
      </c>
      <c r="D742" s="91">
        <v>20</v>
      </c>
      <c r="E742" s="92" t="s">
        <v>125</v>
      </c>
      <c r="F742" s="91">
        <v>261</v>
      </c>
      <c r="G742" s="92" t="s">
        <v>127</v>
      </c>
      <c r="H742" s="93">
        <v>187.76999999999995</v>
      </c>
      <c r="I742" s="93"/>
      <c r="J742" s="94">
        <f t="shared" si="99"/>
        <v>5112</v>
      </c>
      <c r="K742" s="94">
        <f t="shared" si="100"/>
        <v>5394</v>
      </c>
      <c r="L742" s="94">
        <f t="shared" si="101"/>
        <v>5385</v>
      </c>
      <c r="M742" s="94">
        <f t="shared" si="102"/>
        <v>5385</v>
      </c>
      <c r="N742" s="95"/>
      <c r="O742" s="94">
        <f t="shared" si="103"/>
        <v>10132</v>
      </c>
      <c r="P742" s="94">
        <f t="shared" si="104"/>
        <v>0</v>
      </c>
      <c r="Q742" s="94">
        <f t="shared" si="105"/>
        <v>893</v>
      </c>
      <c r="R742" s="94">
        <f t="shared" si="106"/>
        <v>16410</v>
      </c>
      <c r="S742" s="131">
        <f t="shared" si="107"/>
        <v>0</v>
      </c>
    </row>
    <row r="743" spans="1:19">
      <c r="A743" s="91">
        <v>489</v>
      </c>
      <c r="B743" s="91">
        <v>489020264</v>
      </c>
      <c r="C743" s="92" t="s">
        <v>276</v>
      </c>
      <c r="D743" s="91">
        <v>20</v>
      </c>
      <c r="E743" s="92" t="s">
        <v>125</v>
      </c>
      <c r="F743" s="91">
        <v>264</v>
      </c>
      <c r="G743" s="92" t="s">
        <v>275</v>
      </c>
      <c r="H743" s="93">
        <v>1</v>
      </c>
      <c r="I743" s="93"/>
      <c r="J743" s="94">
        <f t="shared" si="99"/>
        <v>4264</v>
      </c>
      <c r="K743" s="94">
        <f t="shared" si="100"/>
        <v>4513</v>
      </c>
      <c r="L743" s="94">
        <f t="shared" si="101"/>
        <v>4504</v>
      </c>
      <c r="M743" s="94">
        <f t="shared" si="102"/>
        <v>4417</v>
      </c>
      <c r="N743" s="95"/>
      <c r="O743" s="94">
        <f t="shared" si="103"/>
        <v>9794</v>
      </c>
      <c r="P743" s="94">
        <f t="shared" si="104"/>
        <v>0</v>
      </c>
      <c r="Q743" s="94">
        <f t="shared" si="105"/>
        <v>893</v>
      </c>
      <c r="R743" s="94">
        <f t="shared" si="106"/>
        <v>15104</v>
      </c>
      <c r="S743" s="131">
        <f t="shared" si="107"/>
        <v>-87</v>
      </c>
    </row>
    <row r="744" spans="1:19">
      <c r="A744" s="91">
        <v>489</v>
      </c>
      <c r="B744" s="91">
        <v>489020300</v>
      </c>
      <c r="C744" s="92" t="s">
        <v>276</v>
      </c>
      <c r="D744" s="91">
        <v>20</v>
      </c>
      <c r="E744" s="92" t="s">
        <v>125</v>
      </c>
      <c r="F744" s="91">
        <v>300</v>
      </c>
      <c r="G744" s="92" t="s">
        <v>128</v>
      </c>
      <c r="H744" s="93">
        <v>2</v>
      </c>
      <c r="I744" s="93"/>
      <c r="J744" s="94">
        <f t="shared" si="99"/>
        <v>23214</v>
      </c>
      <c r="K744" s="94">
        <f t="shared" si="100"/>
        <v>20369</v>
      </c>
      <c r="L744" s="94">
        <f t="shared" si="101"/>
        <v>20248</v>
      </c>
      <c r="M744" s="94">
        <f t="shared" si="102"/>
        <v>20248</v>
      </c>
      <c r="N744" s="95"/>
      <c r="O744" s="94">
        <f t="shared" si="103"/>
        <v>9794</v>
      </c>
      <c r="P744" s="94">
        <f t="shared" si="104"/>
        <v>0</v>
      </c>
      <c r="Q744" s="94">
        <f t="shared" si="105"/>
        <v>893</v>
      </c>
      <c r="R744" s="94">
        <f t="shared" si="106"/>
        <v>30935</v>
      </c>
      <c r="S744" s="131">
        <f t="shared" si="107"/>
        <v>0</v>
      </c>
    </row>
    <row r="745" spans="1:19">
      <c r="A745" s="91">
        <v>489</v>
      </c>
      <c r="B745" s="91">
        <v>489020310</v>
      </c>
      <c r="C745" s="92" t="s">
        <v>276</v>
      </c>
      <c r="D745" s="91">
        <v>20</v>
      </c>
      <c r="E745" s="92" t="s">
        <v>125</v>
      </c>
      <c r="F745" s="91">
        <v>310</v>
      </c>
      <c r="G745" s="92" t="s">
        <v>259</v>
      </c>
      <c r="H745" s="93">
        <v>26.310000000000002</v>
      </c>
      <c r="I745" s="93"/>
      <c r="J745" s="94">
        <f t="shared" si="99"/>
        <v>2152</v>
      </c>
      <c r="K745" s="94">
        <f t="shared" si="100"/>
        <v>2274</v>
      </c>
      <c r="L745" s="94">
        <f t="shared" si="101"/>
        <v>2264</v>
      </c>
      <c r="M745" s="94">
        <f t="shared" si="102"/>
        <v>2265</v>
      </c>
      <c r="N745" s="95"/>
      <c r="O745" s="94">
        <f t="shared" si="103"/>
        <v>10559</v>
      </c>
      <c r="P745" s="94">
        <f t="shared" si="104"/>
        <v>0</v>
      </c>
      <c r="Q745" s="94">
        <f t="shared" si="105"/>
        <v>893</v>
      </c>
      <c r="R745" s="94">
        <f t="shared" si="106"/>
        <v>13717</v>
      </c>
      <c r="S745" s="131">
        <f t="shared" si="107"/>
        <v>1</v>
      </c>
    </row>
    <row r="746" spans="1:19">
      <c r="A746" s="91">
        <v>489</v>
      </c>
      <c r="B746" s="91">
        <v>489020645</v>
      </c>
      <c r="C746" s="92" t="s">
        <v>276</v>
      </c>
      <c r="D746" s="91">
        <v>20</v>
      </c>
      <c r="E746" s="92" t="s">
        <v>125</v>
      </c>
      <c r="F746" s="91">
        <v>645</v>
      </c>
      <c r="G746" s="92" t="s">
        <v>129</v>
      </c>
      <c r="H746" s="93">
        <v>72.410000000000011</v>
      </c>
      <c r="I746" s="93"/>
      <c r="J746" s="94">
        <f t="shared" si="99"/>
        <v>3535</v>
      </c>
      <c r="K746" s="94">
        <f t="shared" si="100"/>
        <v>3535</v>
      </c>
      <c r="L746" s="94">
        <f t="shared" si="101"/>
        <v>4431</v>
      </c>
      <c r="M746" s="94">
        <f t="shared" si="102"/>
        <v>4461</v>
      </c>
      <c r="N746" s="95"/>
      <c r="O746" s="94">
        <f t="shared" si="103"/>
        <v>10527</v>
      </c>
      <c r="P746" s="94">
        <f t="shared" si="104"/>
        <v>0</v>
      </c>
      <c r="Q746" s="94">
        <f t="shared" si="105"/>
        <v>893</v>
      </c>
      <c r="R746" s="94">
        <f t="shared" si="106"/>
        <v>15881</v>
      </c>
      <c r="S746" s="131">
        <f t="shared" si="107"/>
        <v>30</v>
      </c>
    </row>
    <row r="747" spans="1:19">
      <c r="A747" s="91">
        <v>489</v>
      </c>
      <c r="B747" s="91">
        <v>489020660</v>
      </c>
      <c r="C747" s="92" t="s">
        <v>276</v>
      </c>
      <c r="D747" s="91">
        <v>20</v>
      </c>
      <c r="E747" s="92" t="s">
        <v>125</v>
      </c>
      <c r="F747" s="91">
        <v>660</v>
      </c>
      <c r="G747" s="92" t="s">
        <v>130</v>
      </c>
      <c r="H747" s="93">
        <v>16.25</v>
      </c>
      <c r="I747" s="93"/>
      <c r="J747" s="94">
        <f t="shared" si="99"/>
        <v>9188</v>
      </c>
      <c r="K747" s="94">
        <f t="shared" si="100"/>
        <v>10076</v>
      </c>
      <c r="L747" s="94">
        <f t="shared" si="101"/>
        <v>10065</v>
      </c>
      <c r="M747" s="94">
        <f t="shared" si="102"/>
        <v>10065</v>
      </c>
      <c r="N747" s="95"/>
      <c r="O747" s="94">
        <f t="shared" si="103"/>
        <v>10988</v>
      </c>
      <c r="P747" s="94">
        <f t="shared" si="104"/>
        <v>0</v>
      </c>
      <c r="Q747" s="94">
        <f t="shared" si="105"/>
        <v>893</v>
      </c>
      <c r="R747" s="94">
        <f t="shared" si="106"/>
        <v>21946</v>
      </c>
      <c r="S747" s="131">
        <f t="shared" si="107"/>
        <v>0</v>
      </c>
    </row>
    <row r="748" spans="1:19">
      <c r="A748" s="91">
        <v>489</v>
      </c>
      <c r="B748" s="91">
        <v>489020712</v>
      </c>
      <c r="C748" s="92" t="s">
        <v>276</v>
      </c>
      <c r="D748" s="91">
        <v>20</v>
      </c>
      <c r="E748" s="92" t="s">
        <v>125</v>
      </c>
      <c r="F748" s="91">
        <v>712</v>
      </c>
      <c r="G748" s="92" t="s">
        <v>124</v>
      </c>
      <c r="H748" s="93">
        <v>31.17</v>
      </c>
      <c r="I748" s="93"/>
      <c r="J748" s="94">
        <f t="shared" si="99"/>
        <v>7183</v>
      </c>
      <c r="K748" s="94">
        <f t="shared" si="100"/>
        <v>7691</v>
      </c>
      <c r="L748" s="94">
        <f t="shared" si="101"/>
        <v>7696</v>
      </c>
      <c r="M748" s="94">
        <f t="shared" si="102"/>
        <v>7696</v>
      </c>
      <c r="N748" s="95"/>
      <c r="O748" s="94">
        <f t="shared" si="103"/>
        <v>10559</v>
      </c>
      <c r="P748" s="94">
        <f t="shared" si="104"/>
        <v>0</v>
      </c>
      <c r="Q748" s="94">
        <f t="shared" si="105"/>
        <v>893</v>
      </c>
      <c r="R748" s="94">
        <f t="shared" si="106"/>
        <v>19148</v>
      </c>
      <c r="S748" s="131">
        <f t="shared" si="107"/>
        <v>0</v>
      </c>
    </row>
    <row r="749" spans="1:19">
      <c r="A749" s="91">
        <v>491</v>
      </c>
      <c r="B749" s="91">
        <v>491095072</v>
      </c>
      <c r="C749" s="92" t="s">
        <v>278</v>
      </c>
      <c r="D749" s="91">
        <v>95</v>
      </c>
      <c r="E749" s="92" t="s">
        <v>279</v>
      </c>
      <c r="F749" s="91">
        <v>72</v>
      </c>
      <c r="G749" s="92" t="s">
        <v>280</v>
      </c>
      <c r="H749" s="93">
        <v>1</v>
      </c>
      <c r="I749" s="93"/>
      <c r="J749" s="94">
        <f t="shared" si="99"/>
        <v>2072</v>
      </c>
      <c r="K749" s="94">
        <f t="shared" si="100"/>
        <v>2409</v>
      </c>
      <c r="L749" s="94">
        <f t="shared" si="101"/>
        <v>2412</v>
      </c>
      <c r="M749" s="94">
        <f t="shared" si="102"/>
        <v>2412</v>
      </c>
      <c r="N749" s="95"/>
      <c r="O749" s="94">
        <f t="shared" si="103"/>
        <v>10185</v>
      </c>
      <c r="P749" s="94">
        <f t="shared" si="104"/>
        <v>0</v>
      </c>
      <c r="Q749" s="94">
        <f t="shared" si="105"/>
        <v>893</v>
      </c>
      <c r="R749" s="94">
        <f t="shared" si="106"/>
        <v>13490</v>
      </c>
      <c r="S749" s="131">
        <f t="shared" si="107"/>
        <v>0</v>
      </c>
    </row>
    <row r="750" spans="1:19">
      <c r="A750" s="91">
        <v>491</v>
      </c>
      <c r="B750" s="91">
        <v>491095095</v>
      </c>
      <c r="C750" s="92" t="s">
        <v>278</v>
      </c>
      <c r="D750" s="91">
        <v>95</v>
      </c>
      <c r="E750" s="92" t="s">
        <v>279</v>
      </c>
      <c r="F750" s="91">
        <v>95</v>
      </c>
      <c r="G750" s="92" t="s">
        <v>279</v>
      </c>
      <c r="H750" s="93">
        <v>1170</v>
      </c>
      <c r="I750" s="93"/>
      <c r="J750" s="94">
        <f t="shared" si="99"/>
        <v>132</v>
      </c>
      <c r="K750" s="94">
        <f t="shared" si="100"/>
        <v>117</v>
      </c>
      <c r="L750" s="94">
        <f t="shared" si="101"/>
        <v>90</v>
      </c>
      <c r="M750" s="94">
        <f t="shared" si="102"/>
        <v>91</v>
      </c>
      <c r="N750" s="95"/>
      <c r="O750" s="94">
        <f t="shared" si="103"/>
        <v>10612</v>
      </c>
      <c r="P750" s="94">
        <f t="shared" si="104"/>
        <v>0</v>
      </c>
      <c r="Q750" s="94">
        <f t="shared" si="105"/>
        <v>893</v>
      </c>
      <c r="R750" s="94">
        <f t="shared" si="106"/>
        <v>11596</v>
      </c>
      <c r="S750" s="131">
        <f t="shared" si="107"/>
        <v>1</v>
      </c>
    </row>
    <row r="751" spans="1:19">
      <c r="A751" s="91">
        <v>491</v>
      </c>
      <c r="B751" s="91">
        <v>491095201</v>
      </c>
      <c r="C751" s="92" t="s">
        <v>278</v>
      </c>
      <c r="D751" s="91">
        <v>95</v>
      </c>
      <c r="E751" s="92" t="s">
        <v>279</v>
      </c>
      <c r="F751" s="91">
        <v>201</v>
      </c>
      <c r="G751" s="92" t="s">
        <v>9</v>
      </c>
      <c r="H751" s="93">
        <v>1.05</v>
      </c>
      <c r="I751" s="93"/>
      <c r="J751" s="94" t="str">
        <f t="shared" si="99"/>
        <v/>
      </c>
      <c r="K751" s="94" t="str">
        <f t="shared" si="100"/>
        <v/>
      </c>
      <c r="L751" s="94" t="str">
        <f t="shared" si="101"/>
        <v/>
      </c>
      <c r="M751" s="94">
        <f t="shared" si="102"/>
        <v>202</v>
      </c>
      <c r="N751" s="95"/>
      <c r="O751" s="94">
        <f t="shared" si="103"/>
        <v>12111</v>
      </c>
      <c r="P751" s="94">
        <f t="shared" si="104"/>
        <v>0</v>
      </c>
      <c r="Q751" s="94">
        <f t="shared" si="105"/>
        <v>893</v>
      </c>
      <c r="R751" s="94">
        <f t="shared" si="106"/>
        <v>13206</v>
      </c>
      <c r="S751" s="131" t="str">
        <f t="shared" si="107"/>
        <v/>
      </c>
    </row>
    <row r="752" spans="1:19">
      <c r="A752" s="91">
        <v>491</v>
      </c>
      <c r="B752" s="91">
        <v>491095218</v>
      </c>
      <c r="C752" s="92" t="s">
        <v>278</v>
      </c>
      <c r="D752" s="91">
        <v>95</v>
      </c>
      <c r="E752" s="92" t="s">
        <v>279</v>
      </c>
      <c r="F752" s="91">
        <v>218</v>
      </c>
      <c r="G752" s="92" t="s">
        <v>168</v>
      </c>
      <c r="H752" s="93">
        <v>0.88</v>
      </c>
      <c r="I752" s="93"/>
      <c r="J752" s="94" t="str">
        <f t="shared" si="99"/>
        <v/>
      </c>
      <c r="K752" s="94">
        <f t="shared" si="100"/>
        <v>3187</v>
      </c>
      <c r="L752" s="94">
        <f t="shared" si="101"/>
        <v>3229</v>
      </c>
      <c r="M752" s="94">
        <f t="shared" si="102"/>
        <v>3230</v>
      </c>
      <c r="N752" s="95"/>
      <c r="O752" s="94">
        <f t="shared" si="103"/>
        <v>9776</v>
      </c>
      <c r="P752" s="94">
        <f t="shared" si="104"/>
        <v>0</v>
      </c>
      <c r="Q752" s="94">
        <f t="shared" si="105"/>
        <v>893</v>
      </c>
      <c r="R752" s="94">
        <f t="shared" si="106"/>
        <v>13899</v>
      </c>
      <c r="S752" s="131">
        <f t="shared" si="107"/>
        <v>1</v>
      </c>
    </row>
    <row r="753" spans="1:19">
      <c r="A753" s="91">
        <v>491</v>
      </c>
      <c r="B753" s="91">
        <v>491095273</v>
      </c>
      <c r="C753" s="92" t="s">
        <v>278</v>
      </c>
      <c r="D753" s="91">
        <v>95</v>
      </c>
      <c r="E753" s="92" t="s">
        <v>279</v>
      </c>
      <c r="F753" s="91">
        <v>273</v>
      </c>
      <c r="G753" s="92" t="s">
        <v>281</v>
      </c>
      <c r="H753" s="93">
        <v>5.08</v>
      </c>
      <c r="I753" s="93"/>
      <c r="J753" s="94">
        <f t="shared" si="99"/>
        <v>3742</v>
      </c>
      <c r="K753" s="94">
        <f t="shared" si="100"/>
        <v>2793</v>
      </c>
      <c r="L753" s="94">
        <f t="shared" si="101"/>
        <v>2767</v>
      </c>
      <c r="M753" s="94">
        <f t="shared" si="102"/>
        <v>2767</v>
      </c>
      <c r="N753" s="95"/>
      <c r="O753" s="94">
        <f t="shared" si="103"/>
        <v>10413</v>
      </c>
      <c r="P753" s="94">
        <f t="shared" si="104"/>
        <v>0</v>
      </c>
      <c r="Q753" s="94">
        <f t="shared" si="105"/>
        <v>893</v>
      </c>
      <c r="R753" s="94">
        <f t="shared" si="106"/>
        <v>14073</v>
      </c>
      <c r="S753" s="131">
        <f t="shared" si="107"/>
        <v>0</v>
      </c>
    </row>
    <row r="754" spans="1:19">
      <c r="A754" s="91">
        <v>491</v>
      </c>
      <c r="B754" s="91">
        <v>491095292</v>
      </c>
      <c r="C754" s="92" t="s">
        <v>278</v>
      </c>
      <c r="D754" s="91">
        <v>95</v>
      </c>
      <c r="E754" s="92" t="s">
        <v>279</v>
      </c>
      <c r="F754" s="91">
        <v>292</v>
      </c>
      <c r="G754" s="92" t="s">
        <v>282</v>
      </c>
      <c r="H754" s="93">
        <v>7</v>
      </c>
      <c r="I754" s="93"/>
      <c r="J754" s="94">
        <f t="shared" si="99"/>
        <v>1744</v>
      </c>
      <c r="K754" s="94">
        <f t="shared" si="100"/>
        <v>2047</v>
      </c>
      <c r="L754" s="94">
        <f t="shared" si="101"/>
        <v>2050</v>
      </c>
      <c r="M754" s="94">
        <f t="shared" si="102"/>
        <v>2050</v>
      </c>
      <c r="N754" s="95"/>
      <c r="O754" s="94">
        <f t="shared" si="103"/>
        <v>9892</v>
      </c>
      <c r="P754" s="94">
        <f t="shared" si="104"/>
        <v>0</v>
      </c>
      <c r="Q754" s="94">
        <f t="shared" si="105"/>
        <v>893</v>
      </c>
      <c r="R754" s="94">
        <f t="shared" si="106"/>
        <v>12835</v>
      </c>
      <c r="S754" s="131">
        <f t="shared" si="107"/>
        <v>0</v>
      </c>
    </row>
    <row r="755" spans="1:19">
      <c r="A755" s="91">
        <v>491</v>
      </c>
      <c r="B755" s="91">
        <v>491095331</v>
      </c>
      <c r="C755" s="92" t="s">
        <v>278</v>
      </c>
      <c r="D755" s="91">
        <v>95</v>
      </c>
      <c r="E755" s="92" t="s">
        <v>279</v>
      </c>
      <c r="F755" s="91">
        <v>331</v>
      </c>
      <c r="G755" s="92" t="s">
        <v>283</v>
      </c>
      <c r="H755" s="93">
        <v>19.91</v>
      </c>
      <c r="I755" s="93"/>
      <c r="J755" s="94">
        <f t="shared" si="99"/>
        <v>3150</v>
      </c>
      <c r="K755" s="94">
        <f t="shared" si="100"/>
        <v>3742</v>
      </c>
      <c r="L755" s="94">
        <f t="shared" si="101"/>
        <v>3724</v>
      </c>
      <c r="M755" s="94">
        <f t="shared" si="102"/>
        <v>3725</v>
      </c>
      <c r="N755" s="95"/>
      <c r="O755" s="94">
        <f t="shared" si="103"/>
        <v>10502</v>
      </c>
      <c r="P755" s="94">
        <f t="shared" si="104"/>
        <v>0</v>
      </c>
      <c r="Q755" s="94">
        <f t="shared" si="105"/>
        <v>893</v>
      </c>
      <c r="R755" s="94">
        <f t="shared" si="106"/>
        <v>15120</v>
      </c>
      <c r="S755" s="131">
        <f t="shared" si="107"/>
        <v>1</v>
      </c>
    </row>
    <row r="756" spans="1:19">
      <c r="A756" s="91">
        <v>491</v>
      </c>
      <c r="B756" s="91">
        <v>491095650</v>
      </c>
      <c r="C756" s="92" t="s">
        <v>278</v>
      </c>
      <c r="D756" s="91">
        <v>95</v>
      </c>
      <c r="E756" s="92" t="s">
        <v>279</v>
      </c>
      <c r="F756" s="91">
        <v>650</v>
      </c>
      <c r="G756" s="92" t="s">
        <v>175</v>
      </c>
      <c r="H756" s="93">
        <v>1</v>
      </c>
      <c r="I756" s="93"/>
      <c r="J756" s="94">
        <f t="shared" si="99"/>
        <v>2906</v>
      </c>
      <c r="K756" s="94" t="str">
        <f t="shared" si="100"/>
        <v/>
      </c>
      <c r="L756" s="94" t="str">
        <f t="shared" si="101"/>
        <v/>
      </c>
      <c r="M756" s="94">
        <f t="shared" si="102"/>
        <v>3567</v>
      </c>
      <c r="N756" s="95"/>
      <c r="O756" s="94">
        <f t="shared" si="103"/>
        <v>12631</v>
      </c>
      <c r="P756" s="94">
        <f t="shared" si="104"/>
        <v>0</v>
      </c>
      <c r="Q756" s="94">
        <f t="shared" si="105"/>
        <v>893</v>
      </c>
      <c r="R756" s="94">
        <f t="shared" si="106"/>
        <v>17091</v>
      </c>
      <c r="S756" s="131" t="str">
        <f t="shared" si="107"/>
        <v/>
      </c>
    </row>
    <row r="757" spans="1:19">
      <c r="A757" s="91">
        <v>491</v>
      </c>
      <c r="B757" s="91">
        <v>491095665</v>
      </c>
      <c r="C757" s="92" t="s">
        <v>278</v>
      </c>
      <c r="D757" s="91">
        <v>95</v>
      </c>
      <c r="E757" s="92" t="s">
        <v>279</v>
      </c>
      <c r="F757" s="91">
        <v>665</v>
      </c>
      <c r="G757" s="92" t="s">
        <v>260</v>
      </c>
      <c r="H757" s="93">
        <v>1</v>
      </c>
      <c r="I757" s="93"/>
      <c r="J757" s="94">
        <f t="shared" si="99"/>
        <v>1404</v>
      </c>
      <c r="K757" s="94" t="str">
        <f t="shared" si="100"/>
        <v/>
      </c>
      <c r="L757" s="94" t="str">
        <f t="shared" si="101"/>
        <v/>
      </c>
      <c r="M757" s="94">
        <f t="shared" si="102"/>
        <v>1787</v>
      </c>
      <c r="N757" s="95"/>
      <c r="O757" s="94">
        <f t="shared" si="103"/>
        <v>9666</v>
      </c>
      <c r="P757" s="94">
        <f t="shared" si="104"/>
        <v>0</v>
      </c>
      <c r="Q757" s="94">
        <f t="shared" si="105"/>
        <v>893</v>
      </c>
      <c r="R757" s="94">
        <f t="shared" si="106"/>
        <v>12346</v>
      </c>
      <c r="S757" s="131" t="str">
        <f t="shared" si="107"/>
        <v/>
      </c>
    </row>
    <row r="758" spans="1:19">
      <c r="A758" s="91">
        <v>491</v>
      </c>
      <c r="B758" s="91">
        <v>491095763</v>
      </c>
      <c r="C758" s="92" t="s">
        <v>278</v>
      </c>
      <c r="D758" s="91">
        <v>95</v>
      </c>
      <c r="E758" s="92" t="s">
        <v>279</v>
      </c>
      <c r="F758" s="91">
        <v>763</v>
      </c>
      <c r="G758" s="92" t="s">
        <v>284</v>
      </c>
      <c r="H758" s="93">
        <v>2.85</v>
      </c>
      <c r="I758" s="93"/>
      <c r="J758" s="94">
        <f t="shared" si="99"/>
        <v>2971</v>
      </c>
      <c r="K758" s="94">
        <f t="shared" si="100"/>
        <v>2538</v>
      </c>
      <c r="L758" s="94">
        <f t="shared" si="101"/>
        <v>2549</v>
      </c>
      <c r="M758" s="94">
        <f t="shared" si="102"/>
        <v>2549</v>
      </c>
      <c r="N758" s="95"/>
      <c r="O758" s="94">
        <f t="shared" si="103"/>
        <v>9794</v>
      </c>
      <c r="P758" s="94">
        <f t="shared" si="104"/>
        <v>0</v>
      </c>
      <c r="Q758" s="94">
        <f t="shared" si="105"/>
        <v>893</v>
      </c>
      <c r="R758" s="94">
        <f t="shared" si="106"/>
        <v>13236</v>
      </c>
      <c r="S758" s="131">
        <f t="shared" si="107"/>
        <v>0</v>
      </c>
    </row>
    <row r="759" spans="1:19">
      <c r="A759" s="91">
        <v>492</v>
      </c>
      <c r="B759" s="91">
        <v>492281137</v>
      </c>
      <c r="C759" s="92" t="s">
        <v>285</v>
      </c>
      <c r="D759" s="91">
        <v>281</v>
      </c>
      <c r="E759" s="92" t="s">
        <v>146</v>
      </c>
      <c r="F759" s="91">
        <v>137</v>
      </c>
      <c r="G759" s="92" t="s">
        <v>196</v>
      </c>
      <c r="H759" s="93">
        <v>3.46</v>
      </c>
      <c r="I759" s="93"/>
      <c r="J759" s="94">
        <f t="shared" si="99"/>
        <v>217</v>
      </c>
      <c r="K759" s="94">
        <f t="shared" si="100"/>
        <v>39</v>
      </c>
      <c r="L759" s="94">
        <f t="shared" si="101"/>
        <v>217</v>
      </c>
      <c r="M759" s="94">
        <f t="shared" si="102"/>
        <v>20</v>
      </c>
      <c r="N759" s="95"/>
      <c r="O759" s="94">
        <f t="shared" si="103"/>
        <v>11795</v>
      </c>
      <c r="P759" s="94">
        <f t="shared" si="104"/>
        <v>0</v>
      </c>
      <c r="Q759" s="94">
        <f t="shared" si="105"/>
        <v>893</v>
      </c>
      <c r="R759" s="94">
        <f t="shared" si="106"/>
        <v>12708</v>
      </c>
      <c r="S759" s="131">
        <f t="shared" si="107"/>
        <v>-197</v>
      </c>
    </row>
    <row r="760" spans="1:19">
      <c r="A760" s="91">
        <v>492</v>
      </c>
      <c r="B760" s="91">
        <v>492281281</v>
      </c>
      <c r="C760" s="92" t="s">
        <v>285</v>
      </c>
      <c r="D760" s="91">
        <v>281</v>
      </c>
      <c r="E760" s="92" t="s">
        <v>146</v>
      </c>
      <c r="F760" s="91">
        <v>281</v>
      </c>
      <c r="G760" s="92" t="s">
        <v>146</v>
      </c>
      <c r="H760" s="93">
        <v>353.14</v>
      </c>
      <c r="I760" s="93"/>
      <c r="J760" s="94">
        <f t="shared" si="99"/>
        <v>0</v>
      </c>
      <c r="K760" s="94">
        <f t="shared" si="100"/>
        <v>3</v>
      </c>
      <c r="L760" s="94">
        <f t="shared" si="101"/>
        <v>18</v>
      </c>
      <c r="M760" s="94">
        <f t="shared" si="102"/>
        <v>19</v>
      </c>
      <c r="N760" s="95"/>
      <c r="O760" s="94">
        <f t="shared" si="103"/>
        <v>12118</v>
      </c>
      <c r="P760" s="94">
        <f t="shared" si="104"/>
        <v>0</v>
      </c>
      <c r="Q760" s="94">
        <f t="shared" si="105"/>
        <v>893</v>
      </c>
      <c r="R760" s="94">
        <f t="shared" si="106"/>
        <v>13030</v>
      </c>
      <c r="S760" s="131">
        <f t="shared" si="107"/>
        <v>1</v>
      </c>
    </row>
    <row r="761" spans="1:19">
      <c r="A761" s="91">
        <v>493</v>
      </c>
      <c r="B761" s="91">
        <v>493093035</v>
      </c>
      <c r="C761" s="92" t="s">
        <v>286</v>
      </c>
      <c r="D761" s="91">
        <v>93</v>
      </c>
      <c r="E761" s="92" t="s">
        <v>14</v>
      </c>
      <c r="F761" s="91">
        <v>35</v>
      </c>
      <c r="G761" s="92" t="s">
        <v>11</v>
      </c>
      <c r="H761" s="93">
        <v>34.68</v>
      </c>
      <c r="I761" s="93"/>
      <c r="J761" s="94">
        <f t="shared" si="99"/>
        <v>3714</v>
      </c>
      <c r="K761" s="94">
        <f t="shared" si="100"/>
        <v>4429</v>
      </c>
      <c r="L761" s="94">
        <f t="shared" si="101"/>
        <v>4413</v>
      </c>
      <c r="M761" s="94">
        <f t="shared" si="102"/>
        <v>4419</v>
      </c>
      <c r="N761" s="95"/>
      <c r="O761" s="94">
        <f t="shared" si="103"/>
        <v>12569</v>
      </c>
      <c r="P761" s="94">
        <f t="shared" si="104"/>
        <v>0</v>
      </c>
      <c r="Q761" s="94">
        <f t="shared" si="105"/>
        <v>893</v>
      </c>
      <c r="R761" s="94">
        <f t="shared" si="106"/>
        <v>17881</v>
      </c>
      <c r="S761" s="131">
        <f t="shared" si="107"/>
        <v>6</v>
      </c>
    </row>
    <row r="762" spans="1:19">
      <c r="A762" s="91">
        <v>493</v>
      </c>
      <c r="B762" s="91">
        <v>493093049</v>
      </c>
      <c r="C762" s="92" t="s">
        <v>286</v>
      </c>
      <c r="D762" s="91">
        <v>93</v>
      </c>
      <c r="E762" s="92" t="s">
        <v>14</v>
      </c>
      <c r="F762" s="91">
        <v>49</v>
      </c>
      <c r="G762" s="92" t="s">
        <v>73</v>
      </c>
      <c r="H762" s="93">
        <v>1</v>
      </c>
      <c r="I762" s="93"/>
      <c r="J762" s="94">
        <f t="shared" si="99"/>
        <v>14525</v>
      </c>
      <c r="K762" s="94">
        <f t="shared" si="100"/>
        <v>14891</v>
      </c>
      <c r="L762" s="94">
        <f t="shared" si="101"/>
        <v>14858</v>
      </c>
      <c r="M762" s="94">
        <f t="shared" si="102"/>
        <v>14859</v>
      </c>
      <c r="N762" s="95"/>
      <c r="O762" s="94">
        <f t="shared" si="103"/>
        <v>11741</v>
      </c>
      <c r="P762" s="94">
        <f t="shared" si="104"/>
        <v>0</v>
      </c>
      <c r="Q762" s="94">
        <f t="shared" si="105"/>
        <v>893</v>
      </c>
      <c r="R762" s="94">
        <f t="shared" si="106"/>
        <v>27493</v>
      </c>
      <c r="S762" s="131">
        <f t="shared" si="107"/>
        <v>1</v>
      </c>
    </row>
    <row r="763" spans="1:19">
      <c r="A763" s="91">
        <v>493</v>
      </c>
      <c r="B763" s="91">
        <v>493093057</v>
      </c>
      <c r="C763" s="92" t="s">
        <v>286</v>
      </c>
      <c r="D763" s="91">
        <v>93</v>
      </c>
      <c r="E763" s="92" t="s">
        <v>14</v>
      </c>
      <c r="F763" s="91">
        <v>57</v>
      </c>
      <c r="G763" s="92" t="s">
        <v>13</v>
      </c>
      <c r="H763" s="93">
        <v>97.57</v>
      </c>
      <c r="I763" s="93"/>
      <c r="J763" s="94">
        <f t="shared" si="99"/>
        <v>648</v>
      </c>
      <c r="K763" s="94">
        <f t="shared" si="100"/>
        <v>650</v>
      </c>
      <c r="L763" s="94">
        <f t="shared" si="101"/>
        <v>624</v>
      </c>
      <c r="M763" s="94">
        <f t="shared" si="102"/>
        <v>626</v>
      </c>
      <c r="N763" s="95"/>
      <c r="O763" s="94">
        <f t="shared" si="103"/>
        <v>12306</v>
      </c>
      <c r="P763" s="94">
        <f t="shared" si="104"/>
        <v>0</v>
      </c>
      <c r="Q763" s="94">
        <f t="shared" si="105"/>
        <v>893</v>
      </c>
      <c r="R763" s="94">
        <f t="shared" si="106"/>
        <v>13825</v>
      </c>
      <c r="S763" s="131">
        <f t="shared" si="107"/>
        <v>2</v>
      </c>
    </row>
    <row r="764" spans="1:19">
      <c r="A764" s="91">
        <v>493</v>
      </c>
      <c r="B764" s="91">
        <v>493093093</v>
      </c>
      <c r="C764" s="92" t="s">
        <v>286</v>
      </c>
      <c r="D764" s="91">
        <v>93</v>
      </c>
      <c r="E764" s="92" t="s">
        <v>14</v>
      </c>
      <c r="F764" s="91">
        <v>93</v>
      </c>
      <c r="G764" s="92" t="s">
        <v>14</v>
      </c>
      <c r="H764" s="93">
        <v>51.140000000000008</v>
      </c>
      <c r="I764" s="93"/>
      <c r="J764" s="94">
        <f t="shared" si="99"/>
        <v>337</v>
      </c>
      <c r="K764" s="94">
        <f t="shared" si="100"/>
        <v>313</v>
      </c>
      <c r="L764" s="94">
        <f t="shared" si="101"/>
        <v>317</v>
      </c>
      <c r="M764" s="94">
        <f t="shared" si="102"/>
        <v>320</v>
      </c>
      <c r="N764" s="95"/>
      <c r="O764" s="94">
        <f t="shared" si="103"/>
        <v>11171</v>
      </c>
      <c r="P764" s="94">
        <f t="shared" si="104"/>
        <v>0</v>
      </c>
      <c r="Q764" s="94">
        <f t="shared" si="105"/>
        <v>893</v>
      </c>
      <c r="R764" s="94">
        <f t="shared" si="106"/>
        <v>12384</v>
      </c>
      <c r="S764" s="131">
        <f t="shared" si="107"/>
        <v>3</v>
      </c>
    </row>
    <row r="765" spans="1:19">
      <c r="A765" s="91">
        <v>493</v>
      </c>
      <c r="B765" s="91">
        <v>493093163</v>
      </c>
      <c r="C765" s="92" t="s">
        <v>286</v>
      </c>
      <c r="D765" s="91">
        <v>93</v>
      </c>
      <c r="E765" s="92" t="s">
        <v>14</v>
      </c>
      <c r="F765" s="91">
        <v>163</v>
      </c>
      <c r="G765" s="92" t="s">
        <v>16</v>
      </c>
      <c r="H765" s="93">
        <v>6.8</v>
      </c>
      <c r="I765" s="93"/>
      <c r="J765" s="94">
        <f t="shared" si="99"/>
        <v>258</v>
      </c>
      <c r="K765" s="94">
        <f t="shared" si="100"/>
        <v>708</v>
      </c>
      <c r="L765" s="94">
        <f t="shared" si="101"/>
        <v>258</v>
      </c>
      <c r="M765" s="94">
        <f t="shared" si="102"/>
        <v>558</v>
      </c>
      <c r="N765" s="95"/>
      <c r="O765" s="94">
        <f t="shared" si="103"/>
        <v>13206</v>
      </c>
      <c r="P765" s="94">
        <f t="shared" si="104"/>
        <v>0</v>
      </c>
      <c r="Q765" s="94">
        <f t="shared" si="105"/>
        <v>893</v>
      </c>
      <c r="R765" s="94">
        <f t="shared" si="106"/>
        <v>14657</v>
      </c>
      <c r="S765" s="131">
        <f t="shared" si="107"/>
        <v>300</v>
      </c>
    </row>
    <row r="766" spans="1:19">
      <c r="A766" s="91">
        <v>493</v>
      </c>
      <c r="B766" s="91">
        <v>493093165</v>
      </c>
      <c r="C766" s="92" t="s">
        <v>286</v>
      </c>
      <c r="D766" s="91">
        <v>93</v>
      </c>
      <c r="E766" s="92" t="s">
        <v>14</v>
      </c>
      <c r="F766" s="91">
        <v>165</v>
      </c>
      <c r="G766" s="92" t="s">
        <v>17</v>
      </c>
      <c r="H766" s="93">
        <v>10.45</v>
      </c>
      <c r="I766" s="93"/>
      <c r="J766" s="94">
        <f t="shared" si="99"/>
        <v>647</v>
      </c>
      <c r="K766" s="94">
        <f t="shared" si="100"/>
        <v>573</v>
      </c>
      <c r="L766" s="94">
        <f t="shared" si="101"/>
        <v>635</v>
      </c>
      <c r="M766" s="94">
        <f t="shared" si="102"/>
        <v>638</v>
      </c>
      <c r="N766" s="95"/>
      <c r="O766" s="94">
        <f t="shared" si="103"/>
        <v>11692</v>
      </c>
      <c r="P766" s="94">
        <f t="shared" si="104"/>
        <v>0</v>
      </c>
      <c r="Q766" s="94">
        <f t="shared" si="105"/>
        <v>893</v>
      </c>
      <c r="R766" s="94">
        <f t="shared" si="106"/>
        <v>13223</v>
      </c>
      <c r="S766" s="131">
        <f t="shared" si="107"/>
        <v>3</v>
      </c>
    </row>
    <row r="767" spans="1:19">
      <c r="A767" s="91">
        <v>493</v>
      </c>
      <c r="B767" s="91">
        <v>493093176</v>
      </c>
      <c r="C767" s="92" t="s">
        <v>286</v>
      </c>
      <c r="D767" s="91">
        <v>93</v>
      </c>
      <c r="E767" s="92" t="s">
        <v>14</v>
      </c>
      <c r="F767" s="91">
        <v>176</v>
      </c>
      <c r="G767" s="92" t="s">
        <v>78</v>
      </c>
      <c r="H767" s="93">
        <v>1.72</v>
      </c>
      <c r="I767" s="93"/>
      <c r="J767" s="94">
        <f t="shared" si="99"/>
        <v>3843</v>
      </c>
      <c r="K767" s="94">
        <f t="shared" si="100"/>
        <v>3888</v>
      </c>
      <c r="L767" s="94">
        <f t="shared" si="101"/>
        <v>3897</v>
      </c>
      <c r="M767" s="94">
        <f t="shared" si="102"/>
        <v>3898</v>
      </c>
      <c r="N767" s="95"/>
      <c r="O767" s="94">
        <f t="shared" si="103"/>
        <v>11800</v>
      </c>
      <c r="P767" s="94">
        <f t="shared" si="104"/>
        <v>0</v>
      </c>
      <c r="Q767" s="94">
        <f t="shared" si="105"/>
        <v>893</v>
      </c>
      <c r="R767" s="94">
        <f t="shared" si="106"/>
        <v>16591</v>
      </c>
      <c r="S767" s="131">
        <f t="shared" si="107"/>
        <v>1</v>
      </c>
    </row>
    <row r="768" spans="1:19">
      <c r="A768" s="91">
        <v>493</v>
      </c>
      <c r="B768" s="91">
        <v>493093248</v>
      </c>
      <c r="C768" s="92" t="s">
        <v>286</v>
      </c>
      <c r="D768" s="91">
        <v>93</v>
      </c>
      <c r="E768" s="92" t="s">
        <v>14</v>
      </c>
      <c r="F768" s="91">
        <v>248</v>
      </c>
      <c r="G768" s="92" t="s">
        <v>18</v>
      </c>
      <c r="H768" s="93">
        <v>19.940000000000001</v>
      </c>
      <c r="I768" s="93"/>
      <c r="J768" s="94">
        <f t="shared" si="99"/>
        <v>1298</v>
      </c>
      <c r="K768" s="94">
        <f t="shared" si="100"/>
        <v>420</v>
      </c>
      <c r="L768" s="94">
        <f t="shared" si="101"/>
        <v>1174</v>
      </c>
      <c r="M768" s="94">
        <f t="shared" si="102"/>
        <v>1183</v>
      </c>
      <c r="N768" s="95"/>
      <c r="O768" s="94">
        <f t="shared" si="103"/>
        <v>11965</v>
      </c>
      <c r="P768" s="94">
        <f t="shared" si="104"/>
        <v>0</v>
      </c>
      <c r="Q768" s="94">
        <f t="shared" si="105"/>
        <v>893</v>
      </c>
      <c r="R768" s="94">
        <f t="shared" si="106"/>
        <v>14041</v>
      </c>
      <c r="S768" s="131">
        <f t="shared" si="107"/>
        <v>9</v>
      </c>
    </row>
    <row r="769" spans="1:19">
      <c r="A769" s="91">
        <v>493</v>
      </c>
      <c r="B769" s="91">
        <v>493093262</v>
      </c>
      <c r="C769" s="92" t="s">
        <v>286</v>
      </c>
      <c r="D769" s="91">
        <v>93</v>
      </c>
      <c r="E769" s="92" t="s">
        <v>14</v>
      </c>
      <c r="F769" s="91">
        <v>262</v>
      </c>
      <c r="G769" s="92" t="s">
        <v>19</v>
      </c>
      <c r="H769" s="93">
        <v>1</v>
      </c>
      <c r="I769" s="93"/>
      <c r="J769" s="94" t="str">
        <f t="shared" si="99"/>
        <v/>
      </c>
      <c r="K769" s="94">
        <f t="shared" si="100"/>
        <v>4715</v>
      </c>
      <c r="L769" s="94">
        <f t="shared" si="101"/>
        <v>4685</v>
      </c>
      <c r="M769" s="94">
        <f t="shared" si="102"/>
        <v>4685</v>
      </c>
      <c r="N769" s="95"/>
      <c r="O769" s="94">
        <f t="shared" si="103"/>
        <v>10161</v>
      </c>
      <c r="P769" s="94">
        <f t="shared" si="104"/>
        <v>0</v>
      </c>
      <c r="Q769" s="94">
        <f t="shared" si="105"/>
        <v>893</v>
      </c>
      <c r="R769" s="94">
        <f t="shared" si="106"/>
        <v>15739</v>
      </c>
      <c r="S769" s="131">
        <f t="shared" si="107"/>
        <v>0</v>
      </c>
    </row>
    <row r="770" spans="1:19">
      <c r="A770" s="91">
        <v>493</v>
      </c>
      <c r="B770" s="91">
        <v>493093274</v>
      </c>
      <c r="C770" s="92" t="s">
        <v>286</v>
      </c>
      <c r="D770" s="91">
        <v>93</v>
      </c>
      <c r="E770" s="92" t="s">
        <v>14</v>
      </c>
      <c r="F770" s="91">
        <v>274</v>
      </c>
      <c r="G770" s="92" t="s">
        <v>60</v>
      </c>
      <c r="H770" s="93">
        <v>0.84</v>
      </c>
      <c r="I770" s="93"/>
      <c r="J770" s="94">
        <f t="shared" si="99"/>
        <v>5508</v>
      </c>
      <c r="K770" s="94" t="str">
        <f t="shared" si="100"/>
        <v/>
      </c>
      <c r="L770" s="94" t="str">
        <f t="shared" si="101"/>
        <v/>
      </c>
      <c r="M770" s="94">
        <f t="shared" si="102"/>
        <v>5792</v>
      </c>
      <c r="N770" s="95"/>
      <c r="O770" s="94">
        <f t="shared" si="103"/>
        <v>11980</v>
      </c>
      <c r="P770" s="94">
        <f t="shared" si="104"/>
        <v>0</v>
      </c>
      <c r="Q770" s="94">
        <f t="shared" si="105"/>
        <v>893</v>
      </c>
      <c r="R770" s="94">
        <f t="shared" si="106"/>
        <v>18665</v>
      </c>
      <c r="S770" s="131" t="str">
        <f t="shared" si="107"/>
        <v/>
      </c>
    </row>
    <row r="771" spans="1:19">
      <c r="A771" s="91">
        <v>494</v>
      </c>
      <c r="B771" s="91">
        <v>494093035</v>
      </c>
      <c r="C771" s="92" t="s">
        <v>287</v>
      </c>
      <c r="D771" s="91">
        <v>93</v>
      </c>
      <c r="E771" s="92" t="s">
        <v>14</v>
      </c>
      <c r="F771" s="91">
        <v>35</v>
      </c>
      <c r="G771" s="92" t="s">
        <v>11</v>
      </c>
      <c r="H771" s="93">
        <v>4</v>
      </c>
      <c r="I771" s="93"/>
      <c r="J771" s="94">
        <f t="shared" si="99"/>
        <v>3589</v>
      </c>
      <c r="K771" s="94">
        <f t="shared" si="100"/>
        <v>4279</v>
      </c>
      <c r="L771" s="94">
        <f t="shared" si="101"/>
        <v>4264</v>
      </c>
      <c r="M771" s="94">
        <f t="shared" si="102"/>
        <v>4270</v>
      </c>
      <c r="N771" s="95"/>
      <c r="O771" s="94">
        <f t="shared" si="103"/>
        <v>12145</v>
      </c>
      <c r="P771" s="94">
        <f t="shared" si="104"/>
        <v>0</v>
      </c>
      <c r="Q771" s="94">
        <f t="shared" si="105"/>
        <v>893</v>
      </c>
      <c r="R771" s="94">
        <f t="shared" si="106"/>
        <v>17308</v>
      </c>
      <c r="S771" s="131">
        <f t="shared" si="107"/>
        <v>6</v>
      </c>
    </row>
    <row r="772" spans="1:19">
      <c r="A772" s="91">
        <v>494</v>
      </c>
      <c r="B772" s="91">
        <v>494093049</v>
      </c>
      <c r="C772" s="92" t="s">
        <v>287</v>
      </c>
      <c r="D772" s="91">
        <v>93</v>
      </c>
      <c r="E772" s="92" t="s">
        <v>14</v>
      </c>
      <c r="F772" s="91">
        <v>49</v>
      </c>
      <c r="G772" s="92" t="s">
        <v>73</v>
      </c>
      <c r="H772" s="93">
        <v>0.12</v>
      </c>
      <c r="I772" s="93"/>
      <c r="J772" s="94" t="str">
        <f t="shared" si="99"/>
        <v/>
      </c>
      <c r="K772" s="94">
        <f t="shared" si="100"/>
        <v>14891</v>
      </c>
      <c r="L772" s="94">
        <f t="shared" si="101"/>
        <v>14858</v>
      </c>
      <c r="M772" s="94">
        <f t="shared" si="102"/>
        <v>14859</v>
      </c>
      <c r="N772" s="95"/>
      <c r="O772" s="94">
        <f t="shared" si="103"/>
        <v>11741</v>
      </c>
      <c r="P772" s="94">
        <f t="shared" si="104"/>
        <v>0</v>
      </c>
      <c r="Q772" s="94">
        <f t="shared" si="105"/>
        <v>893</v>
      </c>
      <c r="R772" s="94">
        <f t="shared" si="106"/>
        <v>27493</v>
      </c>
      <c r="S772" s="131">
        <f t="shared" si="107"/>
        <v>1</v>
      </c>
    </row>
    <row r="773" spans="1:19">
      <c r="A773" s="91">
        <v>494</v>
      </c>
      <c r="B773" s="91">
        <v>494093056</v>
      </c>
      <c r="C773" s="92" t="s">
        <v>287</v>
      </c>
      <c r="D773" s="91">
        <v>93</v>
      </c>
      <c r="E773" s="92" t="s">
        <v>14</v>
      </c>
      <c r="F773" s="91">
        <v>56</v>
      </c>
      <c r="G773" s="92" t="s">
        <v>133</v>
      </c>
      <c r="H773" s="93">
        <v>3</v>
      </c>
      <c r="I773" s="93"/>
      <c r="J773" s="94">
        <f t="shared" si="99"/>
        <v>3629</v>
      </c>
      <c r="K773" s="94">
        <f t="shared" si="100"/>
        <v>4044</v>
      </c>
      <c r="L773" s="94">
        <f t="shared" si="101"/>
        <v>4031</v>
      </c>
      <c r="M773" s="94">
        <f t="shared" si="102"/>
        <v>4031</v>
      </c>
      <c r="N773" s="95"/>
      <c r="O773" s="94">
        <f t="shared" si="103"/>
        <v>10377</v>
      </c>
      <c r="P773" s="94">
        <f t="shared" si="104"/>
        <v>0</v>
      </c>
      <c r="Q773" s="94">
        <f t="shared" si="105"/>
        <v>893</v>
      </c>
      <c r="R773" s="94">
        <f t="shared" si="106"/>
        <v>15301</v>
      </c>
      <c r="S773" s="131">
        <f t="shared" si="107"/>
        <v>0</v>
      </c>
    </row>
    <row r="774" spans="1:19">
      <c r="A774" s="91">
        <v>494</v>
      </c>
      <c r="B774" s="91">
        <v>494093057</v>
      </c>
      <c r="C774" s="92" t="s">
        <v>287</v>
      </c>
      <c r="D774" s="91">
        <v>93</v>
      </c>
      <c r="E774" s="92" t="s">
        <v>14</v>
      </c>
      <c r="F774" s="91">
        <v>57</v>
      </c>
      <c r="G774" s="92" t="s">
        <v>13</v>
      </c>
      <c r="H774" s="93">
        <v>54.629999999999995</v>
      </c>
      <c r="I774" s="93"/>
      <c r="J774" s="94">
        <f t="shared" si="99"/>
        <v>638</v>
      </c>
      <c r="K774" s="94">
        <f t="shared" si="100"/>
        <v>639</v>
      </c>
      <c r="L774" s="94">
        <f t="shared" si="101"/>
        <v>614</v>
      </c>
      <c r="M774" s="94">
        <f t="shared" si="102"/>
        <v>616</v>
      </c>
      <c r="N774" s="95"/>
      <c r="O774" s="94">
        <f t="shared" si="103"/>
        <v>12101</v>
      </c>
      <c r="P774" s="94">
        <f t="shared" si="104"/>
        <v>0</v>
      </c>
      <c r="Q774" s="94">
        <f t="shared" si="105"/>
        <v>893</v>
      </c>
      <c r="R774" s="94">
        <f t="shared" si="106"/>
        <v>13610</v>
      </c>
      <c r="S774" s="131">
        <f t="shared" si="107"/>
        <v>2</v>
      </c>
    </row>
    <row r="775" spans="1:19">
      <c r="A775" s="91">
        <v>494</v>
      </c>
      <c r="B775" s="91">
        <v>494093071</v>
      </c>
      <c r="C775" s="92" t="s">
        <v>287</v>
      </c>
      <c r="D775" s="91">
        <v>93</v>
      </c>
      <c r="E775" s="92" t="s">
        <v>14</v>
      </c>
      <c r="F775" s="91">
        <v>71</v>
      </c>
      <c r="G775" s="92" t="s">
        <v>218</v>
      </c>
      <c r="H775" s="93">
        <v>1.52</v>
      </c>
      <c r="I775" s="93"/>
      <c r="J775" s="94" t="str">
        <f t="shared" si="99"/>
        <v/>
      </c>
      <c r="K775" s="94" t="str">
        <f t="shared" si="100"/>
        <v/>
      </c>
      <c r="L775" s="94" t="str">
        <f t="shared" si="101"/>
        <v/>
      </c>
      <c r="M775" s="94">
        <f t="shared" si="102"/>
        <v>5081</v>
      </c>
      <c r="N775" s="95"/>
      <c r="O775" s="94">
        <f t="shared" si="103"/>
        <v>9778</v>
      </c>
      <c r="P775" s="94">
        <f t="shared" si="104"/>
        <v>0</v>
      </c>
      <c r="Q775" s="94">
        <f t="shared" si="105"/>
        <v>893</v>
      </c>
      <c r="R775" s="94">
        <f t="shared" si="106"/>
        <v>15752</v>
      </c>
      <c r="S775" s="131" t="str">
        <f t="shared" si="107"/>
        <v/>
      </c>
    </row>
    <row r="776" spans="1:19">
      <c r="A776" s="91">
        <v>494</v>
      </c>
      <c r="B776" s="91">
        <v>494093093</v>
      </c>
      <c r="C776" s="92" t="s">
        <v>287</v>
      </c>
      <c r="D776" s="91">
        <v>93</v>
      </c>
      <c r="E776" s="92" t="s">
        <v>14</v>
      </c>
      <c r="F776" s="91">
        <v>93</v>
      </c>
      <c r="G776" s="92" t="s">
        <v>14</v>
      </c>
      <c r="H776" s="93">
        <v>335.98000000000008</v>
      </c>
      <c r="I776" s="93"/>
      <c r="J776" s="94">
        <f t="shared" si="99"/>
        <v>354</v>
      </c>
      <c r="K776" s="94">
        <f t="shared" si="100"/>
        <v>328</v>
      </c>
      <c r="L776" s="94">
        <f t="shared" si="101"/>
        <v>333</v>
      </c>
      <c r="M776" s="94">
        <f t="shared" si="102"/>
        <v>336</v>
      </c>
      <c r="N776" s="95"/>
      <c r="O776" s="94">
        <f t="shared" si="103"/>
        <v>11726</v>
      </c>
      <c r="P776" s="94">
        <f t="shared" si="104"/>
        <v>0</v>
      </c>
      <c r="Q776" s="94">
        <f t="shared" si="105"/>
        <v>893</v>
      </c>
      <c r="R776" s="94">
        <f t="shared" si="106"/>
        <v>12955</v>
      </c>
      <c r="S776" s="131">
        <f t="shared" si="107"/>
        <v>3</v>
      </c>
    </row>
    <row r="777" spans="1:19">
      <c r="A777" s="91">
        <v>494</v>
      </c>
      <c r="B777" s="91">
        <v>494093128</v>
      </c>
      <c r="C777" s="92" t="s">
        <v>287</v>
      </c>
      <c r="D777" s="91">
        <v>93</v>
      </c>
      <c r="E777" s="92" t="s">
        <v>14</v>
      </c>
      <c r="F777" s="91">
        <v>128</v>
      </c>
      <c r="G777" s="92" t="s">
        <v>122</v>
      </c>
      <c r="H777" s="93">
        <v>1</v>
      </c>
      <c r="I777" s="93"/>
      <c r="J777" s="94" t="str">
        <f t="shared" si="99"/>
        <v/>
      </c>
      <c r="K777" s="94">
        <f t="shared" si="100"/>
        <v>524</v>
      </c>
      <c r="L777" s="94">
        <f t="shared" si="101"/>
        <v>517</v>
      </c>
      <c r="M777" s="94">
        <f t="shared" si="102"/>
        <v>517</v>
      </c>
      <c r="N777" s="95"/>
      <c r="O777" s="94">
        <f t="shared" si="103"/>
        <v>10161</v>
      </c>
      <c r="P777" s="94">
        <f t="shared" si="104"/>
        <v>0</v>
      </c>
      <c r="Q777" s="94">
        <f t="shared" si="105"/>
        <v>893</v>
      </c>
      <c r="R777" s="94">
        <f t="shared" si="106"/>
        <v>11571</v>
      </c>
      <c r="S777" s="131">
        <f t="shared" si="107"/>
        <v>0</v>
      </c>
    </row>
    <row r="778" spans="1:19">
      <c r="A778" s="91">
        <v>494</v>
      </c>
      <c r="B778" s="91">
        <v>494093149</v>
      </c>
      <c r="C778" s="92" t="s">
        <v>287</v>
      </c>
      <c r="D778" s="91">
        <v>93</v>
      </c>
      <c r="E778" s="92" t="s">
        <v>14</v>
      </c>
      <c r="F778" s="91">
        <v>149</v>
      </c>
      <c r="G778" s="92" t="s">
        <v>77</v>
      </c>
      <c r="H778" s="93">
        <v>2</v>
      </c>
      <c r="I778" s="93"/>
      <c r="J778" s="94">
        <f t="shared" ref="J778:J841" si="108">IFERROR(VLOOKUP($B778,_18Q1g,9,FALSE),"")</f>
        <v>71</v>
      </c>
      <c r="K778" s="94">
        <f t="shared" ref="K778:K841" si="109">IFERROR(VLOOKUP($B778,_18Q2b,9,FALSE),"")</f>
        <v>64</v>
      </c>
      <c r="L778" s="94">
        <f t="shared" ref="L778:L841" si="110">IFERROR(VLOOKUP($B778,_18Q3,9,FALSE),"")</f>
        <v>16</v>
      </c>
      <c r="M778" s="94">
        <f t="shared" ref="M778:M841" si="111">IFERROR(VLOOKUP($B778,_18live,9,FALSE),"")</f>
        <v>15</v>
      </c>
      <c r="N778" s="95"/>
      <c r="O778" s="94">
        <f t="shared" ref="O778:O841" si="112">IFERROR(VLOOKUP($B778,_18live,8,FALSE),"")</f>
        <v>12390</v>
      </c>
      <c r="P778" s="94">
        <f t="shared" ref="P778:P841" si="113">IFERROR(VLOOKUP($B778,_18live,10,FALSE),"")</f>
        <v>0</v>
      </c>
      <c r="Q778" s="94">
        <f t="shared" ref="Q778:Q841" si="114">IFERROR(VLOOKUP($B778,_18live,11,FALSE),"")</f>
        <v>893</v>
      </c>
      <c r="R778" s="94">
        <f t="shared" ref="R778:R841" si="115">IFERROR(VLOOKUP($B778,_18live,12,FALSE),"")</f>
        <v>13298</v>
      </c>
      <c r="S778" s="131">
        <f t="shared" ref="S778:S841" si="116">IFERROR(R778-IFERROR(VLOOKUP($B778,_18Q3,12,FALSE),""),"")</f>
        <v>-1</v>
      </c>
    </row>
    <row r="779" spans="1:19">
      <c r="A779" s="91">
        <v>494</v>
      </c>
      <c r="B779" s="91">
        <v>494093163</v>
      </c>
      <c r="C779" s="92" t="s">
        <v>287</v>
      </c>
      <c r="D779" s="91">
        <v>93</v>
      </c>
      <c r="E779" s="92" t="s">
        <v>14</v>
      </c>
      <c r="F779" s="91">
        <v>163</v>
      </c>
      <c r="G779" s="92" t="s">
        <v>16</v>
      </c>
      <c r="H779" s="93">
        <v>4</v>
      </c>
      <c r="I779" s="93"/>
      <c r="J779" s="94">
        <f t="shared" si="108"/>
        <v>270</v>
      </c>
      <c r="K779" s="94">
        <f t="shared" si="109"/>
        <v>740</v>
      </c>
      <c r="L779" s="94">
        <f t="shared" si="110"/>
        <v>270</v>
      </c>
      <c r="M779" s="94">
        <f t="shared" si="111"/>
        <v>584</v>
      </c>
      <c r="N779" s="95"/>
      <c r="O779" s="94">
        <f t="shared" si="112"/>
        <v>13817</v>
      </c>
      <c r="P779" s="94">
        <f t="shared" si="113"/>
        <v>0</v>
      </c>
      <c r="Q779" s="94">
        <f t="shared" si="114"/>
        <v>893</v>
      </c>
      <c r="R779" s="94">
        <f t="shared" si="115"/>
        <v>15294</v>
      </c>
      <c r="S779" s="131">
        <f t="shared" si="116"/>
        <v>314</v>
      </c>
    </row>
    <row r="780" spans="1:19">
      <c r="A780" s="91">
        <v>494</v>
      </c>
      <c r="B780" s="91">
        <v>494093165</v>
      </c>
      <c r="C780" s="92" t="s">
        <v>287</v>
      </c>
      <c r="D780" s="91">
        <v>93</v>
      </c>
      <c r="E780" s="92" t="s">
        <v>14</v>
      </c>
      <c r="F780" s="91">
        <v>165</v>
      </c>
      <c r="G780" s="92" t="s">
        <v>17</v>
      </c>
      <c r="H780" s="93">
        <v>66.14</v>
      </c>
      <c r="I780" s="93"/>
      <c r="J780" s="94">
        <f t="shared" si="108"/>
        <v>642</v>
      </c>
      <c r="K780" s="94">
        <f t="shared" si="109"/>
        <v>568</v>
      </c>
      <c r="L780" s="94">
        <f t="shared" si="110"/>
        <v>631</v>
      </c>
      <c r="M780" s="94">
        <f t="shared" si="111"/>
        <v>633</v>
      </c>
      <c r="N780" s="95"/>
      <c r="O780" s="94">
        <f t="shared" si="112"/>
        <v>11605</v>
      </c>
      <c r="P780" s="94">
        <f t="shared" si="113"/>
        <v>0</v>
      </c>
      <c r="Q780" s="94">
        <f t="shared" si="114"/>
        <v>893</v>
      </c>
      <c r="R780" s="94">
        <f t="shared" si="115"/>
        <v>13131</v>
      </c>
      <c r="S780" s="131">
        <f t="shared" si="116"/>
        <v>2</v>
      </c>
    </row>
    <row r="781" spans="1:19">
      <c r="A781" s="91">
        <v>494</v>
      </c>
      <c r="B781" s="91">
        <v>494093176</v>
      </c>
      <c r="C781" s="92" t="s">
        <v>287</v>
      </c>
      <c r="D781" s="91">
        <v>93</v>
      </c>
      <c r="E781" s="92" t="s">
        <v>14</v>
      </c>
      <c r="F781" s="91">
        <v>176</v>
      </c>
      <c r="G781" s="92" t="s">
        <v>78</v>
      </c>
      <c r="H781" s="93">
        <v>13.56</v>
      </c>
      <c r="I781" s="93"/>
      <c r="J781" s="94">
        <f t="shared" si="108"/>
        <v>4044</v>
      </c>
      <c r="K781" s="94">
        <f t="shared" si="109"/>
        <v>4091</v>
      </c>
      <c r="L781" s="94">
        <f t="shared" si="110"/>
        <v>4101</v>
      </c>
      <c r="M781" s="94">
        <f t="shared" si="111"/>
        <v>4102</v>
      </c>
      <c r="N781" s="95"/>
      <c r="O781" s="94">
        <f t="shared" si="112"/>
        <v>12417</v>
      </c>
      <c r="P781" s="94">
        <f t="shared" si="113"/>
        <v>0</v>
      </c>
      <c r="Q781" s="94">
        <f t="shared" si="114"/>
        <v>893</v>
      </c>
      <c r="R781" s="94">
        <f t="shared" si="115"/>
        <v>17412</v>
      </c>
      <c r="S781" s="131">
        <f t="shared" si="116"/>
        <v>1</v>
      </c>
    </row>
    <row r="782" spans="1:19">
      <c r="A782" s="91">
        <v>494</v>
      </c>
      <c r="B782" s="91">
        <v>494093178</v>
      </c>
      <c r="C782" s="92" t="s">
        <v>287</v>
      </c>
      <c r="D782" s="91">
        <v>93</v>
      </c>
      <c r="E782" s="92" t="s">
        <v>14</v>
      </c>
      <c r="F782" s="91">
        <v>178</v>
      </c>
      <c r="G782" s="92" t="s">
        <v>219</v>
      </c>
      <c r="H782" s="93">
        <v>2</v>
      </c>
      <c r="I782" s="93"/>
      <c r="J782" s="94">
        <f t="shared" si="108"/>
        <v>958</v>
      </c>
      <c r="K782" s="94">
        <f t="shared" si="109"/>
        <v>1036</v>
      </c>
      <c r="L782" s="94">
        <f t="shared" si="110"/>
        <v>1030</v>
      </c>
      <c r="M782" s="94">
        <f t="shared" si="111"/>
        <v>1030</v>
      </c>
      <c r="N782" s="95"/>
      <c r="O782" s="94">
        <f t="shared" si="112"/>
        <v>9883</v>
      </c>
      <c r="P782" s="94">
        <f t="shared" si="113"/>
        <v>0</v>
      </c>
      <c r="Q782" s="94">
        <f t="shared" si="114"/>
        <v>893</v>
      </c>
      <c r="R782" s="94">
        <f t="shared" si="115"/>
        <v>11806</v>
      </c>
      <c r="S782" s="131">
        <f t="shared" si="116"/>
        <v>0</v>
      </c>
    </row>
    <row r="783" spans="1:19">
      <c r="A783" s="91">
        <v>494</v>
      </c>
      <c r="B783" s="91">
        <v>494093181</v>
      </c>
      <c r="C783" s="92" t="s">
        <v>287</v>
      </c>
      <c r="D783" s="91">
        <v>93</v>
      </c>
      <c r="E783" s="92" t="s">
        <v>14</v>
      </c>
      <c r="F783" s="91">
        <v>181</v>
      </c>
      <c r="G783" s="92" t="s">
        <v>79</v>
      </c>
      <c r="H783" s="93">
        <v>0.45</v>
      </c>
      <c r="I783" s="93"/>
      <c r="J783" s="94" t="str">
        <f t="shared" si="108"/>
        <v/>
      </c>
      <c r="K783" s="94" t="str">
        <f t="shared" si="109"/>
        <v/>
      </c>
      <c r="L783" s="94" t="str">
        <f t="shared" si="110"/>
        <v/>
      </c>
      <c r="M783" s="94">
        <f t="shared" si="111"/>
        <v>731</v>
      </c>
      <c r="N783" s="95"/>
      <c r="O783" s="94">
        <f t="shared" si="112"/>
        <v>10836</v>
      </c>
      <c r="P783" s="94">
        <f t="shared" si="113"/>
        <v>0</v>
      </c>
      <c r="Q783" s="94">
        <f t="shared" si="114"/>
        <v>893</v>
      </c>
      <c r="R783" s="94">
        <f t="shared" si="115"/>
        <v>12460</v>
      </c>
      <c r="S783" s="131" t="str">
        <f t="shared" si="116"/>
        <v/>
      </c>
    </row>
    <row r="784" spans="1:19">
      <c r="A784" s="91">
        <v>494</v>
      </c>
      <c r="B784" s="91">
        <v>494093248</v>
      </c>
      <c r="C784" s="92" t="s">
        <v>287</v>
      </c>
      <c r="D784" s="91">
        <v>93</v>
      </c>
      <c r="E784" s="92" t="s">
        <v>14</v>
      </c>
      <c r="F784" s="91">
        <v>248</v>
      </c>
      <c r="G784" s="92" t="s">
        <v>18</v>
      </c>
      <c r="H784" s="93">
        <v>165.13</v>
      </c>
      <c r="I784" s="93"/>
      <c r="J784" s="94">
        <f t="shared" si="108"/>
        <v>1290</v>
      </c>
      <c r="K784" s="94">
        <f t="shared" si="109"/>
        <v>418</v>
      </c>
      <c r="L784" s="94">
        <f t="shared" si="110"/>
        <v>1167</v>
      </c>
      <c r="M784" s="94">
        <f t="shared" si="111"/>
        <v>1176</v>
      </c>
      <c r="N784" s="95"/>
      <c r="O784" s="94">
        <f t="shared" si="112"/>
        <v>11894</v>
      </c>
      <c r="P784" s="94">
        <f t="shared" si="113"/>
        <v>0</v>
      </c>
      <c r="Q784" s="94">
        <f t="shared" si="114"/>
        <v>893</v>
      </c>
      <c r="R784" s="94">
        <f t="shared" si="115"/>
        <v>13963</v>
      </c>
      <c r="S784" s="131">
        <f t="shared" si="116"/>
        <v>9</v>
      </c>
    </row>
    <row r="785" spans="1:19">
      <c r="A785" s="91">
        <v>494</v>
      </c>
      <c r="B785" s="91">
        <v>494093258</v>
      </c>
      <c r="C785" s="92" t="s">
        <v>287</v>
      </c>
      <c r="D785" s="91">
        <v>93</v>
      </c>
      <c r="E785" s="92" t="s">
        <v>14</v>
      </c>
      <c r="F785" s="91">
        <v>258</v>
      </c>
      <c r="G785" s="92" t="s">
        <v>98</v>
      </c>
      <c r="H785" s="93">
        <v>0.16</v>
      </c>
      <c r="I785" s="93"/>
      <c r="J785" s="94">
        <f t="shared" si="108"/>
        <v>4552</v>
      </c>
      <c r="K785" s="94" t="str">
        <f t="shared" si="109"/>
        <v/>
      </c>
      <c r="L785" s="94" t="str">
        <f t="shared" si="110"/>
        <v/>
      </c>
      <c r="M785" s="94">
        <f t="shared" si="111"/>
        <v>3713</v>
      </c>
      <c r="N785" s="95"/>
      <c r="O785" s="94">
        <f t="shared" si="112"/>
        <v>11631</v>
      </c>
      <c r="P785" s="94">
        <f t="shared" si="113"/>
        <v>0</v>
      </c>
      <c r="Q785" s="94">
        <f t="shared" si="114"/>
        <v>893</v>
      </c>
      <c r="R785" s="94">
        <f t="shared" si="115"/>
        <v>16237</v>
      </c>
      <c r="S785" s="131" t="str">
        <f t="shared" si="116"/>
        <v/>
      </c>
    </row>
    <row r="786" spans="1:19">
      <c r="A786" s="91">
        <v>494</v>
      </c>
      <c r="B786" s="91">
        <v>494093262</v>
      </c>
      <c r="C786" s="92" t="s">
        <v>287</v>
      </c>
      <c r="D786" s="91">
        <v>93</v>
      </c>
      <c r="E786" s="92" t="s">
        <v>14</v>
      </c>
      <c r="F786" s="91">
        <v>262</v>
      </c>
      <c r="G786" s="92" t="s">
        <v>19</v>
      </c>
      <c r="H786" s="93">
        <v>10.5</v>
      </c>
      <c r="I786" s="93"/>
      <c r="J786" s="94">
        <f t="shared" si="108"/>
        <v>3895</v>
      </c>
      <c r="K786" s="94">
        <f t="shared" si="109"/>
        <v>4852</v>
      </c>
      <c r="L786" s="94">
        <f t="shared" si="110"/>
        <v>4821</v>
      </c>
      <c r="M786" s="94">
        <f t="shared" si="111"/>
        <v>4821</v>
      </c>
      <c r="N786" s="95"/>
      <c r="O786" s="94">
        <f t="shared" si="112"/>
        <v>10457</v>
      </c>
      <c r="P786" s="94">
        <f t="shared" si="113"/>
        <v>0</v>
      </c>
      <c r="Q786" s="94">
        <f t="shared" si="114"/>
        <v>893</v>
      </c>
      <c r="R786" s="94">
        <f t="shared" si="115"/>
        <v>16171</v>
      </c>
      <c r="S786" s="131">
        <f t="shared" si="116"/>
        <v>0</v>
      </c>
    </row>
    <row r="787" spans="1:19">
      <c r="A787" s="91">
        <v>494</v>
      </c>
      <c r="B787" s="91">
        <v>494093274</v>
      </c>
      <c r="C787" s="92" t="s">
        <v>287</v>
      </c>
      <c r="D787" s="91">
        <v>93</v>
      </c>
      <c r="E787" s="92" t="s">
        <v>14</v>
      </c>
      <c r="F787" s="91">
        <v>274</v>
      </c>
      <c r="G787" s="92" t="s">
        <v>60</v>
      </c>
      <c r="H787" s="93">
        <v>0.15000000000000002</v>
      </c>
      <c r="I787" s="93"/>
      <c r="J787" s="94">
        <f t="shared" si="108"/>
        <v>5508</v>
      </c>
      <c r="K787" s="94" t="str">
        <f t="shared" si="109"/>
        <v/>
      </c>
      <c r="L787" s="94" t="str">
        <f t="shared" si="110"/>
        <v/>
      </c>
      <c r="M787" s="94">
        <f t="shared" si="111"/>
        <v>5792</v>
      </c>
      <c r="N787" s="95"/>
      <c r="O787" s="94">
        <f t="shared" si="112"/>
        <v>11980</v>
      </c>
      <c r="P787" s="94">
        <f t="shared" si="113"/>
        <v>0</v>
      </c>
      <c r="Q787" s="94">
        <f t="shared" si="114"/>
        <v>893</v>
      </c>
      <c r="R787" s="94">
        <f t="shared" si="115"/>
        <v>18665</v>
      </c>
      <c r="S787" s="131" t="str">
        <f t="shared" si="116"/>
        <v/>
      </c>
    </row>
    <row r="788" spans="1:19">
      <c r="A788" s="91">
        <v>494</v>
      </c>
      <c r="B788" s="91">
        <v>494093284</v>
      </c>
      <c r="C788" s="92" t="s">
        <v>287</v>
      </c>
      <c r="D788" s="91">
        <v>93</v>
      </c>
      <c r="E788" s="92" t="s">
        <v>14</v>
      </c>
      <c r="F788" s="91">
        <v>284</v>
      </c>
      <c r="G788" s="92" t="s">
        <v>140</v>
      </c>
      <c r="H788" s="93">
        <v>2</v>
      </c>
      <c r="I788" s="93"/>
      <c r="J788" s="94">
        <f t="shared" si="108"/>
        <v>4899</v>
      </c>
      <c r="K788" s="94">
        <f t="shared" si="109"/>
        <v>5220</v>
      </c>
      <c r="L788" s="94">
        <f t="shared" si="110"/>
        <v>5161</v>
      </c>
      <c r="M788" s="94">
        <f t="shared" si="111"/>
        <v>5162</v>
      </c>
      <c r="N788" s="95"/>
      <c r="O788" s="94">
        <f t="shared" si="112"/>
        <v>15163</v>
      </c>
      <c r="P788" s="94">
        <f t="shared" si="113"/>
        <v>0</v>
      </c>
      <c r="Q788" s="94">
        <f t="shared" si="114"/>
        <v>893</v>
      </c>
      <c r="R788" s="94">
        <f t="shared" si="115"/>
        <v>21218</v>
      </c>
      <c r="S788" s="131">
        <f t="shared" si="116"/>
        <v>1</v>
      </c>
    </row>
    <row r="789" spans="1:19">
      <c r="A789" s="91">
        <v>494</v>
      </c>
      <c r="B789" s="91">
        <v>494093293</v>
      </c>
      <c r="C789" s="92" t="s">
        <v>287</v>
      </c>
      <c r="D789" s="91">
        <v>93</v>
      </c>
      <c r="E789" s="92" t="s">
        <v>14</v>
      </c>
      <c r="F789" s="91">
        <v>293</v>
      </c>
      <c r="G789" s="92" t="s">
        <v>171</v>
      </c>
      <c r="H789" s="93">
        <v>3</v>
      </c>
      <c r="I789" s="93"/>
      <c r="J789" s="94">
        <f t="shared" si="108"/>
        <v>774</v>
      </c>
      <c r="K789" s="94">
        <f t="shared" si="109"/>
        <v>1070</v>
      </c>
      <c r="L789" s="94">
        <f t="shared" si="110"/>
        <v>1095</v>
      </c>
      <c r="M789" s="94">
        <f t="shared" si="111"/>
        <v>1095</v>
      </c>
      <c r="N789" s="95"/>
      <c r="O789" s="94">
        <f t="shared" si="112"/>
        <v>12748</v>
      </c>
      <c r="P789" s="94">
        <f t="shared" si="113"/>
        <v>0</v>
      </c>
      <c r="Q789" s="94">
        <f t="shared" si="114"/>
        <v>893</v>
      </c>
      <c r="R789" s="94">
        <f t="shared" si="115"/>
        <v>14736</v>
      </c>
      <c r="S789" s="131">
        <f t="shared" si="116"/>
        <v>0</v>
      </c>
    </row>
    <row r="790" spans="1:19">
      <c r="A790" s="91">
        <v>496</v>
      </c>
      <c r="B790" s="91">
        <v>496201003</v>
      </c>
      <c r="C790" s="92" t="s">
        <v>288</v>
      </c>
      <c r="D790" s="91">
        <v>201</v>
      </c>
      <c r="E790" s="92" t="s">
        <v>9</v>
      </c>
      <c r="F790" s="91">
        <v>3</v>
      </c>
      <c r="G790" s="92" t="s">
        <v>317</v>
      </c>
      <c r="H790" s="93">
        <v>0.1</v>
      </c>
      <c r="I790" s="93"/>
      <c r="J790" s="94" t="str">
        <f t="shared" si="108"/>
        <v/>
      </c>
      <c r="K790" s="94" t="str">
        <f t="shared" si="109"/>
        <v/>
      </c>
      <c r="L790" s="94" t="str">
        <f t="shared" si="110"/>
        <v/>
      </c>
      <c r="M790" s="94">
        <f t="shared" si="111"/>
        <v>1967</v>
      </c>
      <c r="N790" s="95"/>
      <c r="O790" s="94">
        <f t="shared" si="112"/>
        <v>9700</v>
      </c>
      <c r="P790" s="94">
        <f t="shared" si="113"/>
        <v>0</v>
      </c>
      <c r="Q790" s="94">
        <f t="shared" si="114"/>
        <v>893</v>
      </c>
      <c r="R790" s="94">
        <f t="shared" si="115"/>
        <v>12560</v>
      </c>
      <c r="S790" s="131" t="str">
        <f t="shared" si="116"/>
        <v/>
      </c>
    </row>
    <row r="791" spans="1:19">
      <c r="A791" s="91">
        <v>496</v>
      </c>
      <c r="B791" s="91">
        <v>496201072</v>
      </c>
      <c r="C791" s="92" t="s">
        <v>288</v>
      </c>
      <c r="D791" s="91">
        <v>201</v>
      </c>
      <c r="E791" s="92" t="s">
        <v>9</v>
      </c>
      <c r="F791" s="91">
        <v>72</v>
      </c>
      <c r="G791" s="92" t="s">
        <v>280</v>
      </c>
      <c r="H791" s="93">
        <v>4.8</v>
      </c>
      <c r="I791" s="93"/>
      <c r="J791" s="94">
        <f t="shared" si="108"/>
        <v>2110</v>
      </c>
      <c r="K791" s="94">
        <f t="shared" si="109"/>
        <v>2453</v>
      </c>
      <c r="L791" s="94">
        <f t="shared" si="110"/>
        <v>2457</v>
      </c>
      <c r="M791" s="94">
        <f t="shared" si="111"/>
        <v>2457</v>
      </c>
      <c r="N791" s="95"/>
      <c r="O791" s="94">
        <f t="shared" si="112"/>
        <v>10374</v>
      </c>
      <c r="P791" s="94">
        <f t="shared" si="113"/>
        <v>0</v>
      </c>
      <c r="Q791" s="94">
        <f t="shared" si="114"/>
        <v>893</v>
      </c>
      <c r="R791" s="94">
        <f t="shared" si="115"/>
        <v>13724</v>
      </c>
      <c r="S791" s="131">
        <f t="shared" si="116"/>
        <v>0</v>
      </c>
    </row>
    <row r="792" spans="1:19">
      <c r="A792" s="91">
        <v>496</v>
      </c>
      <c r="B792" s="91">
        <v>496201095</v>
      </c>
      <c r="C792" s="92" t="s">
        <v>288</v>
      </c>
      <c r="D792" s="91">
        <v>201</v>
      </c>
      <c r="E792" s="92" t="s">
        <v>9</v>
      </c>
      <c r="F792" s="91">
        <v>95</v>
      </c>
      <c r="G792" s="92" t="s">
        <v>279</v>
      </c>
      <c r="H792" s="93">
        <v>1</v>
      </c>
      <c r="I792" s="93"/>
      <c r="J792" s="94" t="str">
        <f t="shared" si="108"/>
        <v/>
      </c>
      <c r="K792" s="94">
        <f t="shared" si="109"/>
        <v>135</v>
      </c>
      <c r="L792" s="94">
        <f t="shared" si="110"/>
        <v>104</v>
      </c>
      <c r="M792" s="94">
        <f t="shared" si="111"/>
        <v>105</v>
      </c>
      <c r="N792" s="95"/>
      <c r="O792" s="94">
        <f t="shared" si="112"/>
        <v>12275</v>
      </c>
      <c r="P792" s="94">
        <f t="shared" si="113"/>
        <v>0</v>
      </c>
      <c r="Q792" s="94">
        <f t="shared" si="114"/>
        <v>893</v>
      </c>
      <c r="R792" s="94">
        <f t="shared" si="115"/>
        <v>13273</v>
      </c>
      <c r="S792" s="131">
        <f t="shared" si="116"/>
        <v>1</v>
      </c>
    </row>
    <row r="793" spans="1:19">
      <c r="A793" s="91">
        <v>496</v>
      </c>
      <c r="B793" s="91">
        <v>496201172</v>
      </c>
      <c r="C793" s="92" t="s">
        <v>288</v>
      </c>
      <c r="D793" s="91">
        <v>201</v>
      </c>
      <c r="E793" s="92" t="s">
        <v>9</v>
      </c>
      <c r="F793" s="91">
        <v>172</v>
      </c>
      <c r="G793" s="92" t="s">
        <v>256</v>
      </c>
      <c r="H793" s="93">
        <v>0.5</v>
      </c>
      <c r="I793" s="93"/>
      <c r="J793" s="94" t="str">
        <f t="shared" si="108"/>
        <v/>
      </c>
      <c r="K793" s="94" t="str">
        <f t="shared" si="109"/>
        <v/>
      </c>
      <c r="L793" s="94" t="str">
        <f t="shared" si="110"/>
        <v/>
      </c>
      <c r="M793" s="94">
        <f t="shared" si="111"/>
        <v>6771</v>
      </c>
      <c r="N793" s="95"/>
      <c r="O793" s="94">
        <f t="shared" si="112"/>
        <v>10334</v>
      </c>
      <c r="P793" s="94">
        <f t="shared" si="113"/>
        <v>0</v>
      </c>
      <c r="Q793" s="94">
        <f t="shared" si="114"/>
        <v>893</v>
      </c>
      <c r="R793" s="94">
        <f t="shared" si="115"/>
        <v>17998</v>
      </c>
      <c r="S793" s="131" t="str">
        <f t="shared" si="116"/>
        <v/>
      </c>
    </row>
    <row r="794" spans="1:19">
      <c r="A794" s="91">
        <v>496</v>
      </c>
      <c r="B794" s="91">
        <v>496201182</v>
      </c>
      <c r="C794" s="92" t="s">
        <v>288</v>
      </c>
      <c r="D794" s="91">
        <v>201</v>
      </c>
      <c r="E794" s="92" t="s">
        <v>9</v>
      </c>
      <c r="F794" s="91">
        <v>182</v>
      </c>
      <c r="G794" s="92" t="s">
        <v>257</v>
      </c>
      <c r="H794" s="93">
        <v>0.85</v>
      </c>
      <c r="I794" s="93"/>
      <c r="J794" s="94" t="str">
        <f t="shared" si="108"/>
        <v/>
      </c>
      <c r="K794" s="94">
        <f t="shared" si="109"/>
        <v>3118</v>
      </c>
      <c r="L794" s="94">
        <f t="shared" si="110"/>
        <v>3121</v>
      </c>
      <c r="M794" s="94">
        <f t="shared" si="111"/>
        <v>3128</v>
      </c>
      <c r="N794" s="95"/>
      <c r="O794" s="94">
        <f t="shared" si="112"/>
        <v>10205</v>
      </c>
      <c r="P794" s="94">
        <f t="shared" si="113"/>
        <v>0</v>
      </c>
      <c r="Q794" s="94">
        <f t="shared" si="114"/>
        <v>893</v>
      </c>
      <c r="R794" s="94">
        <f t="shared" si="115"/>
        <v>14226</v>
      </c>
      <c r="S794" s="131">
        <f t="shared" si="116"/>
        <v>7</v>
      </c>
    </row>
    <row r="795" spans="1:19">
      <c r="A795" s="91">
        <v>496</v>
      </c>
      <c r="B795" s="91">
        <v>496201201</v>
      </c>
      <c r="C795" s="92" t="s">
        <v>288</v>
      </c>
      <c r="D795" s="91">
        <v>201</v>
      </c>
      <c r="E795" s="92" t="s">
        <v>9</v>
      </c>
      <c r="F795" s="91">
        <v>201</v>
      </c>
      <c r="G795" s="92" t="s">
        <v>9</v>
      </c>
      <c r="H795" s="93">
        <v>493.9</v>
      </c>
      <c r="I795" s="93"/>
      <c r="J795" s="94">
        <f t="shared" si="108"/>
        <v>159</v>
      </c>
      <c r="K795" s="94">
        <f t="shared" si="109"/>
        <v>194</v>
      </c>
      <c r="L795" s="94">
        <f t="shared" si="110"/>
        <v>187</v>
      </c>
      <c r="M795" s="94">
        <f t="shared" si="111"/>
        <v>187</v>
      </c>
      <c r="N795" s="95"/>
      <c r="O795" s="94">
        <f t="shared" si="112"/>
        <v>11224</v>
      </c>
      <c r="P795" s="94">
        <f t="shared" si="113"/>
        <v>775.03072196620587</v>
      </c>
      <c r="Q795" s="94">
        <f t="shared" si="114"/>
        <v>893</v>
      </c>
      <c r="R795" s="94">
        <f t="shared" si="115"/>
        <v>13079.030721966206</v>
      </c>
      <c r="S795" s="131">
        <f t="shared" si="116"/>
        <v>775.03072196620633</v>
      </c>
    </row>
    <row r="796" spans="1:19">
      <c r="A796" s="91">
        <v>496</v>
      </c>
      <c r="B796" s="91">
        <v>496201310</v>
      </c>
      <c r="C796" s="92" t="s">
        <v>288</v>
      </c>
      <c r="D796" s="91">
        <v>201</v>
      </c>
      <c r="E796" s="92" t="s">
        <v>9</v>
      </c>
      <c r="F796" s="91">
        <v>310</v>
      </c>
      <c r="G796" s="92" t="s">
        <v>259</v>
      </c>
      <c r="H796" s="93">
        <v>1</v>
      </c>
      <c r="I796" s="93"/>
      <c r="J796" s="94">
        <f t="shared" si="108"/>
        <v>1823</v>
      </c>
      <c r="K796" s="94">
        <f t="shared" si="109"/>
        <v>1927</v>
      </c>
      <c r="L796" s="94">
        <f t="shared" si="110"/>
        <v>1918</v>
      </c>
      <c r="M796" s="94">
        <f t="shared" si="111"/>
        <v>1919</v>
      </c>
      <c r="N796" s="95"/>
      <c r="O796" s="94">
        <f t="shared" si="112"/>
        <v>8944</v>
      </c>
      <c r="P796" s="94">
        <f t="shared" si="113"/>
        <v>0</v>
      </c>
      <c r="Q796" s="94">
        <f t="shared" si="114"/>
        <v>893</v>
      </c>
      <c r="R796" s="94">
        <f t="shared" si="115"/>
        <v>11756</v>
      </c>
      <c r="S796" s="131">
        <f t="shared" si="116"/>
        <v>1</v>
      </c>
    </row>
    <row r="797" spans="1:19">
      <c r="A797" s="91">
        <v>496</v>
      </c>
      <c r="B797" s="91">
        <v>496201331</v>
      </c>
      <c r="C797" s="92" t="s">
        <v>288</v>
      </c>
      <c r="D797" s="91">
        <v>201</v>
      </c>
      <c r="E797" s="92" t="s">
        <v>9</v>
      </c>
      <c r="F797" s="91">
        <v>331</v>
      </c>
      <c r="G797" s="92" t="s">
        <v>283</v>
      </c>
      <c r="H797" s="93">
        <v>1</v>
      </c>
      <c r="I797" s="93"/>
      <c r="J797" s="94">
        <f t="shared" si="108"/>
        <v>3937</v>
      </c>
      <c r="K797" s="94">
        <f t="shared" si="109"/>
        <v>4677</v>
      </c>
      <c r="L797" s="94">
        <f t="shared" si="110"/>
        <v>4655</v>
      </c>
      <c r="M797" s="94">
        <f t="shared" si="111"/>
        <v>4656</v>
      </c>
      <c r="N797" s="95"/>
      <c r="O797" s="94">
        <f t="shared" si="112"/>
        <v>13125</v>
      </c>
      <c r="P797" s="94">
        <f t="shared" si="113"/>
        <v>0</v>
      </c>
      <c r="Q797" s="94">
        <f t="shared" si="114"/>
        <v>893</v>
      </c>
      <c r="R797" s="94">
        <f t="shared" si="115"/>
        <v>18674</v>
      </c>
      <c r="S797" s="131">
        <f t="shared" si="116"/>
        <v>1</v>
      </c>
    </row>
    <row r="798" spans="1:19">
      <c r="A798" s="91">
        <v>496</v>
      </c>
      <c r="B798" s="91">
        <v>496201348</v>
      </c>
      <c r="C798" s="92" t="s">
        <v>288</v>
      </c>
      <c r="D798" s="91">
        <v>201</v>
      </c>
      <c r="E798" s="92" t="s">
        <v>9</v>
      </c>
      <c r="F798" s="91">
        <v>348</v>
      </c>
      <c r="G798" s="92" t="s">
        <v>100</v>
      </c>
      <c r="H798" s="93">
        <v>0.4</v>
      </c>
      <c r="I798" s="93"/>
      <c r="J798" s="94" t="str">
        <f t="shared" si="108"/>
        <v/>
      </c>
      <c r="K798" s="94" t="str">
        <f t="shared" si="109"/>
        <v/>
      </c>
      <c r="L798" s="94" t="str">
        <f t="shared" si="110"/>
        <v/>
      </c>
      <c r="M798" s="94">
        <f t="shared" si="111"/>
        <v>103</v>
      </c>
      <c r="N798" s="95"/>
      <c r="O798" s="94">
        <f t="shared" si="112"/>
        <v>12356</v>
      </c>
      <c r="P798" s="94">
        <f t="shared" si="113"/>
        <v>0</v>
      </c>
      <c r="Q798" s="94">
        <f t="shared" si="114"/>
        <v>893</v>
      </c>
      <c r="R798" s="94">
        <f t="shared" si="115"/>
        <v>13352</v>
      </c>
      <c r="S798" s="131" t="str">
        <f t="shared" si="116"/>
        <v/>
      </c>
    </row>
    <row r="799" spans="1:19">
      <c r="A799" s="91">
        <v>496</v>
      </c>
      <c r="B799" s="91">
        <v>496201665</v>
      </c>
      <c r="C799" s="92" t="s">
        <v>288</v>
      </c>
      <c r="D799" s="91">
        <v>201</v>
      </c>
      <c r="E799" s="92" t="s">
        <v>9</v>
      </c>
      <c r="F799" s="91">
        <v>665</v>
      </c>
      <c r="G799" s="92" t="s">
        <v>260</v>
      </c>
      <c r="H799" s="93">
        <v>1</v>
      </c>
      <c r="I799" s="93"/>
      <c r="J799" s="94">
        <f t="shared" si="108"/>
        <v>2030</v>
      </c>
      <c r="K799" s="94">
        <f t="shared" si="109"/>
        <v>2591</v>
      </c>
      <c r="L799" s="94">
        <f t="shared" si="110"/>
        <v>2583</v>
      </c>
      <c r="M799" s="94">
        <f t="shared" si="111"/>
        <v>2583</v>
      </c>
      <c r="N799" s="95"/>
      <c r="O799" s="94">
        <f t="shared" si="112"/>
        <v>13975</v>
      </c>
      <c r="P799" s="94">
        <f t="shared" si="113"/>
        <v>0</v>
      </c>
      <c r="Q799" s="94">
        <f t="shared" si="114"/>
        <v>893</v>
      </c>
      <c r="R799" s="94">
        <f t="shared" si="115"/>
        <v>17451</v>
      </c>
      <c r="S799" s="131">
        <f t="shared" si="116"/>
        <v>0</v>
      </c>
    </row>
    <row r="800" spans="1:19">
      <c r="A800" s="91">
        <v>496</v>
      </c>
      <c r="B800" s="91">
        <v>496201740</v>
      </c>
      <c r="C800" s="92" t="s">
        <v>288</v>
      </c>
      <c r="D800" s="91">
        <v>201</v>
      </c>
      <c r="E800" s="92" t="s">
        <v>9</v>
      </c>
      <c r="F800" s="91">
        <v>740</v>
      </c>
      <c r="G800" s="92" t="s">
        <v>261</v>
      </c>
      <c r="H800" s="93">
        <v>0.9</v>
      </c>
      <c r="I800" s="93"/>
      <c r="J800" s="94" t="str">
        <f t="shared" si="108"/>
        <v/>
      </c>
      <c r="K800" s="94">
        <f t="shared" si="109"/>
        <v>3978</v>
      </c>
      <c r="L800" s="94">
        <f t="shared" si="110"/>
        <v>4013</v>
      </c>
      <c r="M800" s="94">
        <f t="shared" si="111"/>
        <v>4013</v>
      </c>
      <c r="N800" s="95"/>
      <c r="O800" s="94">
        <f t="shared" si="112"/>
        <v>9864</v>
      </c>
      <c r="P800" s="94">
        <f t="shared" si="113"/>
        <v>0</v>
      </c>
      <c r="Q800" s="94">
        <f t="shared" si="114"/>
        <v>893</v>
      </c>
      <c r="R800" s="94">
        <f t="shared" si="115"/>
        <v>14770</v>
      </c>
      <c r="S800" s="131">
        <f t="shared" si="116"/>
        <v>0</v>
      </c>
    </row>
    <row r="801" spans="1:19">
      <c r="A801" s="91">
        <v>497</v>
      </c>
      <c r="B801" s="91">
        <v>497117005</v>
      </c>
      <c r="C801" s="92" t="s">
        <v>290</v>
      </c>
      <c r="D801" s="91">
        <v>117</v>
      </c>
      <c r="E801" s="92" t="s">
        <v>35</v>
      </c>
      <c r="F801" s="91">
        <v>5</v>
      </c>
      <c r="G801" s="92" t="s">
        <v>147</v>
      </c>
      <c r="H801" s="93">
        <v>5</v>
      </c>
      <c r="I801" s="93"/>
      <c r="J801" s="94">
        <f t="shared" si="108"/>
        <v>3407</v>
      </c>
      <c r="K801" s="94">
        <f t="shared" si="109"/>
        <v>3514</v>
      </c>
      <c r="L801" s="94">
        <f t="shared" si="110"/>
        <v>3505</v>
      </c>
      <c r="M801" s="94">
        <f t="shared" si="111"/>
        <v>3505</v>
      </c>
      <c r="N801" s="95"/>
      <c r="O801" s="94">
        <f t="shared" si="112"/>
        <v>8710</v>
      </c>
      <c r="P801" s="94">
        <f t="shared" si="113"/>
        <v>0</v>
      </c>
      <c r="Q801" s="94">
        <f t="shared" si="114"/>
        <v>893</v>
      </c>
      <c r="R801" s="94">
        <f t="shared" si="115"/>
        <v>13108</v>
      </c>
      <c r="S801" s="131">
        <f t="shared" si="116"/>
        <v>0</v>
      </c>
    </row>
    <row r="802" spans="1:19">
      <c r="A802" s="91">
        <v>497</v>
      </c>
      <c r="B802" s="91">
        <v>497117008</v>
      </c>
      <c r="C802" s="92" t="s">
        <v>290</v>
      </c>
      <c r="D802" s="91">
        <v>117</v>
      </c>
      <c r="E802" s="92" t="s">
        <v>35</v>
      </c>
      <c r="F802" s="91">
        <v>8</v>
      </c>
      <c r="G802" s="92" t="s">
        <v>186</v>
      </c>
      <c r="H802" s="93">
        <v>73</v>
      </c>
      <c r="I802" s="93"/>
      <c r="J802" s="94">
        <f t="shared" si="108"/>
        <v>8926</v>
      </c>
      <c r="K802" s="94">
        <f t="shared" si="109"/>
        <v>9869</v>
      </c>
      <c r="L802" s="94">
        <f t="shared" si="110"/>
        <v>9822</v>
      </c>
      <c r="M802" s="94">
        <f t="shared" si="111"/>
        <v>9823</v>
      </c>
      <c r="N802" s="95"/>
      <c r="O802" s="94">
        <f t="shared" si="112"/>
        <v>9655</v>
      </c>
      <c r="P802" s="94">
        <f t="shared" si="113"/>
        <v>0</v>
      </c>
      <c r="Q802" s="94">
        <f t="shared" si="114"/>
        <v>893</v>
      </c>
      <c r="R802" s="94">
        <f t="shared" si="115"/>
        <v>20371</v>
      </c>
      <c r="S802" s="131">
        <f t="shared" si="116"/>
        <v>1</v>
      </c>
    </row>
    <row r="803" spans="1:19">
      <c r="A803" s="91">
        <v>497</v>
      </c>
      <c r="B803" s="91">
        <v>497117024</v>
      </c>
      <c r="C803" s="92" t="s">
        <v>290</v>
      </c>
      <c r="D803" s="91">
        <v>117</v>
      </c>
      <c r="E803" s="92" t="s">
        <v>35</v>
      </c>
      <c r="F803" s="91">
        <v>24</v>
      </c>
      <c r="G803" s="92" t="s">
        <v>33</v>
      </c>
      <c r="H803" s="93">
        <v>18</v>
      </c>
      <c r="I803" s="93"/>
      <c r="J803" s="94">
        <f t="shared" si="108"/>
        <v>2026</v>
      </c>
      <c r="K803" s="94">
        <f t="shared" si="109"/>
        <v>2041</v>
      </c>
      <c r="L803" s="94">
        <f t="shared" si="110"/>
        <v>2047</v>
      </c>
      <c r="M803" s="94">
        <f t="shared" si="111"/>
        <v>2048</v>
      </c>
      <c r="N803" s="95"/>
      <c r="O803" s="94">
        <f t="shared" si="112"/>
        <v>9217</v>
      </c>
      <c r="P803" s="94">
        <f t="shared" si="113"/>
        <v>0</v>
      </c>
      <c r="Q803" s="94">
        <f t="shared" si="114"/>
        <v>893</v>
      </c>
      <c r="R803" s="94">
        <f t="shared" si="115"/>
        <v>12158</v>
      </c>
      <c r="S803" s="131">
        <f t="shared" si="116"/>
        <v>1</v>
      </c>
    </row>
    <row r="804" spans="1:19">
      <c r="A804" s="91">
        <v>497</v>
      </c>
      <c r="B804" s="91">
        <v>497117061</v>
      </c>
      <c r="C804" s="92" t="s">
        <v>290</v>
      </c>
      <c r="D804" s="91">
        <v>117</v>
      </c>
      <c r="E804" s="92" t="s">
        <v>35</v>
      </c>
      <c r="F804" s="91">
        <v>61</v>
      </c>
      <c r="G804" s="92" t="s">
        <v>148</v>
      </c>
      <c r="H804" s="93">
        <v>17</v>
      </c>
      <c r="I804" s="93"/>
      <c r="J804" s="94">
        <f t="shared" si="108"/>
        <v>492</v>
      </c>
      <c r="K804" s="94">
        <f t="shared" si="109"/>
        <v>492</v>
      </c>
      <c r="L804" s="94">
        <f t="shared" si="110"/>
        <v>432</v>
      </c>
      <c r="M804" s="94">
        <f t="shared" si="111"/>
        <v>432</v>
      </c>
      <c r="N804" s="95"/>
      <c r="O804" s="94">
        <f t="shared" si="112"/>
        <v>10347</v>
      </c>
      <c r="P804" s="94">
        <f t="shared" si="113"/>
        <v>0</v>
      </c>
      <c r="Q804" s="94">
        <f t="shared" si="114"/>
        <v>893</v>
      </c>
      <c r="R804" s="94">
        <f t="shared" si="115"/>
        <v>11672</v>
      </c>
      <c r="S804" s="131">
        <f t="shared" si="116"/>
        <v>0</v>
      </c>
    </row>
    <row r="805" spans="1:19">
      <c r="A805" s="91">
        <v>497</v>
      </c>
      <c r="B805" s="91">
        <v>497117068</v>
      </c>
      <c r="C805" s="92" t="s">
        <v>290</v>
      </c>
      <c r="D805" s="91">
        <v>117</v>
      </c>
      <c r="E805" s="92" t="s">
        <v>35</v>
      </c>
      <c r="F805" s="91">
        <v>68</v>
      </c>
      <c r="G805" s="92" t="s">
        <v>291</v>
      </c>
      <c r="H805" s="93">
        <v>3</v>
      </c>
      <c r="I805" s="93"/>
      <c r="J805" s="94">
        <f t="shared" si="108"/>
        <v>6034</v>
      </c>
      <c r="K805" s="94">
        <f t="shared" si="109"/>
        <v>6034</v>
      </c>
      <c r="L805" s="94">
        <f t="shared" si="110"/>
        <v>8540</v>
      </c>
      <c r="M805" s="94">
        <f t="shared" si="111"/>
        <v>8557</v>
      </c>
      <c r="N805" s="95"/>
      <c r="O805" s="94">
        <f t="shared" si="112"/>
        <v>8450</v>
      </c>
      <c r="P805" s="94">
        <f t="shared" si="113"/>
        <v>0</v>
      </c>
      <c r="Q805" s="94">
        <f t="shared" si="114"/>
        <v>893</v>
      </c>
      <c r="R805" s="94">
        <f t="shared" si="115"/>
        <v>17900</v>
      </c>
      <c r="S805" s="131">
        <f t="shared" si="116"/>
        <v>17</v>
      </c>
    </row>
    <row r="806" spans="1:19">
      <c r="A806" s="91">
        <v>497</v>
      </c>
      <c r="B806" s="91">
        <v>497117074</v>
      </c>
      <c r="C806" s="92" t="s">
        <v>290</v>
      </c>
      <c r="D806" s="91">
        <v>117</v>
      </c>
      <c r="E806" s="92" t="s">
        <v>35</v>
      </c>
      <c r="F806" s="91">
        <v>74</v>
      </c>
      <c r="G806" s="92" t="s">
        <v>292</v>
      </c>
      <c r="H806" s="93">
        <v>6</v>
      </c>
      <c r="I806" s="93"/>
      <c r="J806" s="94">
        <f t="shared" si="108"/>
        <v>5573</v>
      </c>
      <c r="K806" s="94">
        <f t="shared" si="109"/>
        <v>5500</v>
      </c>
      <c r="L806" s="94">
        <f t="shared" si="110"/>
        <v>5431</v>
      </c>
      <c r="M806" s="94">
        <f t="shared" si="111"/>
        <v>5431</v>
      </c>
      <c r="N806" s="95"/>
      <c r="O806" s="94">
        <f t="shared" si="112"/>
        <v>8361</v>
      </c>
      <c r="P806" s="94">
        <f t="shared" si="113"/>
        <v>0</v>
      </c>
      <c r="Q806" s="94">
        <f t="shared" si="114"/>
        <v>893</v>
      </c>
      <c r="R806" s="94">
        <f t="shared" si="115"/>
        <v>14685</v>
      </c>
      <c r="S806" s="131">
        <f t="shared" si="116"/>
        <v>0</v>
      </c>
    </row>
    <row r="807" spans="1:19">
      <c r="A807" s="91">
        <v>497</v>
      </c>
      <c r="B807" s="91">
        <v>497117086</v>
      </c>
      <c r="C807" s="92" t="s">
        <v>290</v>
      </c>
      <c r="D807" s="91">
        <v>117</v>
      </c>
      <c r="E807" s="92" t="s">
        <v>35</v>
      </c>
      <c r="F807" s="91">
        <v>86</v>
      </c>
      <c r="G807" s="92" t="s">
        <v>185</v>
      </c>
      <c r="H807" s="93">
        <v>33</v>
      </c>
      <c r="I807" s="93"/>
      <c r="J807" s="94">
        <f t="shared" si="108"/>
        <v>1249</v>
      </c>
      <c r="K807" s="94">
        <f t="shared" si="109"/>
        <v>1345</v>
      </c>
      <c r="L807" s="94">
        <f t="shared" si="110"/>
        <v>1351</v>
      </c>
      <c r="M807" s="94">
        <f t="shared" si="111"/>
        <v>1352</v>
      </c>
      <c r="N807" s="95"/>
      <c r="O807" s="94">
        <f t="shared" si="112"/>
        <v>8722</v>
      </c>
      <c r="P807" s="94">
        <f t="shared" si="113"/>
        <v>0</v>
      </c>
      <c r="Q807" s="94">
        <f t="shared" si="114"/>
        <v>893</v>
      </c>
      <c r="R807" s="94">
        <f t="shared" si="115"/>
        <v>10967</v>
      </c>
      <c r="S807" s="131">
        <f t="shared" si="116"/>
        <v>1</v>
      </c>
    </row>
    <row r="808" spans="1:19">
      <c r="A808" s="91">
        <v>497</v>
      </c>
      <c r="B808" s="91">
        <v>497117087</v>
      </c>
      <c r="C808" s="92" t="s">
        <v>290</v>
      </c>
      <c r="D808" s="91">
        <v>117</v>
      </c>
      <c r="E808" s="92" t="s">
        <v>35</v>
      </c>
      <c r="F808" s="91">
        <v>87</v>
      </c>
      <c r="G808" s="92" t="s">
        <v>149</v>
      </c>
      <c r="H808" s="93">
        <v>2</v>
      </c>
      <c r="I808" s="93"/>
      <c r="J808" s="94">
        <f t="shared" si="108"/>
        <v>3343</v>
      </c>
      <c r="K808" s="94">
        <f t="shared" si="109"/>
        <v>3458</v>
      </c>
      <c r="L808" s="94">
        <f t="shared" si="110"/>
        <v>3459</v>
      </c>
      <c r="M808" s="94">
        <f t="shared" si="111"/>
        <v>3459</v>
      </c>
      <c r="N808" s="95"/>
      <c r="O808" s="94">
        <f t="shared" si="112"/>
        <v>9033</v>
      </c>
      <c r="P808" s="94">
        <f t="shared" si="113"/>
        <v>0</v>
      </c>
      <c r="Q808" s="94">
        <f t="shared" si="114"/>
        <v>893</v>
      </c>
      <c r="R808" s="94">
        <f t="shared" si="115"/>
        <v>13385</v>
      </c>
      <c r="S808" s="131">
        <f t="shared" si="116"/>
        <v>0</v>
      </c>
    </row>
    <row r="809" spans="1:19">
      <c r="A809" s="91">
        <v>497</v>
      </c>
      <c r="B809" s="91">
        <v>497117091</v>
      </c>
      <c r="C809" s="92" t="s">
        <v>290</v>
      </c>
      <c r="D809" s="91">
        <v>117</v>
      </c>
      <c r="E809" s="92" t="s">
        <v>35</v>
      </c>
      <c r="F809" s="91">
        <v>91</v>
      </c>
      <c r="G809" s="92" t="s">
        <v>34</v>
      </c>
      <c r="H809" s="93">
        <v>0.5</v>
      </c>
      <c r="I809" s="93"/>
      <c r="J809" s="94" t="str">
        <f t="shared" si="108"/>
        <v/>
      </c>
      <c r="K809" s="94" t="str">
        <f t="shared" si="109"/>
        <v/>
      </c>
      <c r="L809" s="94" t="str">
        <f t="shared" si="110"/>
        <v/>
      </c>
      <c r="M809" s="94">
        <f t="shared" si="111"/>
        <v>12116</v>
      </c>
      <c r="N809" s="95"/>
      <c r="O809" s="94">
        <f t="shared" si="112"/>
        <v>9620</v>
      </c>
      <c r="P809" s="94">
        <f t="shared" si="113"/>
        <v>0</v>
      </c>
      <c r="Q809" s="94">
        <f t="shared" si="114"/>
        <v>893</v>
      </c>
      <c r="R809" s="94">
        <f t="shared" si="115"/>
        <v>22629</v>
      </c>
      <c r="S809" s="131" t="str">
        <f t="shared" si="116"/>
        <v/>
      </c>
    </row>
    <row r="810" spans="1:19">
      <c r="A810" s="91">
        <v>497</v>
      </c>
      <c r="B810" s="91">
        <v>497117111</v>
      </c>
      <c r="C810" s="92" t="s">
        <v>290</v>
      </c>
      <c r="D810" s="91">
        <v>117</v>
      </c>
      <c r="E810" s="92" t="s">
        <v>35</v>
      </c>
      <c r="F810" s="91">
        <v>111</v>
      </c>
      <c r="G810" s="92" t="s">
        <v>237</v>
      </c>
      <c r="H810" s="93">
        <v>8.65</v>
      </c>
      <c r="I810" s="93"/>
      <c r="J810" s="94">
        <f t="shared" si="108"/>
        <v>2255</v>
      </c>
      <c r="K810" s="94">
        <f t="shared" si="109"/>
        <v>2749</v>
      </c>
      <c r="L810" s="94">
        <f t="shared" si="110"/>
        <v>2772</v>
      </c>
      <c r="M810" s="94">
        <f t="shared" si="111"/>
        <v>2772</v>
      </c>
      <c r="N810" s="95"/>
      <c r="O810" s="94">
        <f t="shared" si="112"/>
        <v>9419</v>
      </c>
      <c r="P810" s="94">
        <f t="shared" si="113"/>
        <v>0</v>
      </c>
      <c r="Q810" s="94">
        <f t="shared" si="114"/>
        <v>893</v>
      </c>
      <c r="R810" s="94">
        <f t="shared" si="115"/>
        <v>13084</v>
      </c>
      <c r="S810" s="131">
        <f t="shared" si="116"/>
        <v>0</v>
      </c>
    </row>
    <row r="811" spans="1:19">
      <c r="A811" s="91">
        <v>497</v>
      </c>
      <c r="B811" s="91">
        <v>497117114</v>
      </c>
      <c r="C811" s="92" t="s">
        <v>290</v>
      </c>
      <c r="D811" s="91">
        <v>117</v>
      </c>
      <c r="E811" s="92" t="s">
        <v>35</v>
      </c>
      <c r="F811" s="91">
        <v>114</v>
      </c>
      <c r="G811" s="92" t="s">
        <v>32</v>
      </c>
      <c r="H811" s="93">
        <v>16.5</v>
      </c>
      <c r="I811" s="93"/>
      <c r="J811" s="94">
        <f t="shared" si="108"/>
        <v>2168</v>
      </c>
      <c r="K811" s="94">
        <f t="shared" si="109"/>
        <v>2344</v>
      </c>
      <c r="L811" s="94">
        <f t="shared" si="110"/>
        <v>2367</v>
      </c>
      <c r="M811" s="94">
        <f t="shared" si="111"/>
        <v>2367</v>
      </c>
      <c r="N811" s="95"/>
      <c r="O811" s="94">
        <f t="shared" si="112"/>
        <v>8607</v>
      </c>
      <c r="P811" s="94">
        <f t="shared" si="113"/>
        <v>0</v>
      </c>
      <c r="Q811" s="94">
        <f t="shared" si="114"/>
        <v>893</v>
      </c>
      <c r="R811" s="94">
        <f t="shared" si="115"/>
        <v>11867</v>
      </c>
      <c r="S811" s="131">
        <f t="shared" si="116"/>
        <v>0</v>
      </c>
    </row>
    <row r="812" spans="1:19">
      <c r="A812" s="91">
        <v>497</v>
      </c>
      <c r="B812" s="91">
        <v>497117117</v>
      </c>
      <c r="C812" s="92" t="s">
        <v>290</v>
      </c>
      <c r="D812" s="91">
        <v>117</v>
      </c>
      <c r="E812" s="92" t="s">
        <v>35</v>
      </c>
      <c r="F812" s="91">
        <v>117</v>
      </c>
      <c r="G812" s="92" t="s">
        <v>35</v>
      </c>
      <c r="H812" s="93">
        <v>32.54</v>
      </c>
      <c r="I812" s="93"/>
      <c r="J812" s="94">
        <f t="shared" si="108"/>
        <v>3387</v>
      </c>
      <c r="K812" s="94">
        <f t="shared" si="109"/>
        <v>4180</v>
      </c>
      <c r="L812" s="94">
        <f t="shared" si="110"/>
        <v>4259</v>
      </c>
      <c r="M812" s="94">
        <f t="shared" si="111"/>
        <v>4264</v>
      </c>
      <c r="N812" s="95"/>
      <c r="O812" s="94">
        <f t="shared" si="112"/>
        <v>9124</v>
      </c>
      <c r="P812" s="94">
        <f t="shared" si="113"/>
        <v>0</v>
      </c>
      <c r="Q812" s="94">
        <f t="shared" si="114"/>
        <v>893</v>
      </c>
      <c r="R812" s="94">
        <f t="shared" si="115"/>
        <v>14281</v>
      </c>
      <c r="S812" s="131">
        <f t="shared" si="116"/>
        <v>5</v>
      </c>
    </row>
    <row r="813" spans="1:19">
      <c r="A813" s="91">
        <v>497</v>
      </c>
      <c r="B813" s="91">
        <v>497117137</v>
      </c>
      <c r="C813" s="92" t="s">
        <v>290</v>
      </c>
      <c r="D813" s="91">
        <v>117</v>
      </c>
      <c r="E813" s="92" t="s">
        <v>35</v>
      </c>
      <c r="F813" s="91">
        <v>137</v>
      </c>
      <c r="G813" s="92" t="s">
        <v>196</v>
      </c>
      <c r="H813" s="93">
        <v>34</v>
      </c>
      <c r="I813" s="93"/>
      <c r="J813" s="94">
        <f t="shared" si="108"/>
        <v>164</v>
      </c>
      <c r="K813" s="94">
        <f t="shared" si="109"/>
        <v>29</v>
      </c>
      <c r="L813" s="94">
        <f t="shared" si="110"/>
        <v>164</v>
      </c>
      <c r="M813" s="94">
        <f t="shared" si="111"/>
        <v>15</v>
      </c>
      <c r="N813" s="95"/>
      <c r="O813" s="94">
        <f t="shared" si="112"/>
        <v>8885</v>
      </c>
      <c r="P813" s="94">
        <f t="shared" si="113"/>
        <v>0</v>
      </c>
      <c r="Q813" s="94">
        <f t="shared" si="114"/>
        <v>893</v>
      </c>
      <c r="R813" s="94">
        <f t="shared" si="115"/>
        <v>9793</v>
      </c>
      <c r="S813" s="131">
        <f t="shared" si="116"/>
        <v>-149</v>
      </c>
    </row>
    <row r="814" spans="1:19">
      <c r="A814" s="91">
        <v>497</v>
      </c>
      <c r="B814" s="91">
        <v>497117154</v>
      </c>
      <c r="C814" s="92" t="s">
        <v>290</v>
      </c>
      <c r="D814" s="91">
        <v>117</v>
      </c>
      <c r="E814" s="92" t="s">
        <v>35</v>
      </c>
      <c r="F814" s="91">
        <v>154</v>
      </c>
      <c r="G814" s="92" t="s">
        <v>293</v>
      </c>
      <c r="H814" s="93">
        <v>4</v>
      </c>
      <c r="I814" s="93"/>
      <c r="J814" s="94">
        <f t="shared" si="108"/>
        <v>9910</v>
      </c>
      <c r="K814" s="94">
        <f t="shared" si="109"/>
        <v>9910</v>
      </c>
      <c r="L814" s="94">
        <f t="shared" si="110"/>
        <v>8389</v>
      </c>
      <c r="M814" s="94">
        <f t="shared" si="111"/>
        <v>8352</v>
      </c>
      <c r="N814" s="95"/>
      <c r="O814" s="94">
        <f t="shared" si="112"/>
        <v>8290</v>
      </c>
      <c r="P814" s="94">
        <f t="shared" si="113"/>
        <v>0</v>
      </c>
      <c r="Q814" s="94">
        <f t="shared" si="114"/>
        <v>893</v>
      </c>
      <c r="R814" s="94">
        <f t="shared" si="115"/>
        <v>17535</v>
      </c>
      <c r="S814" s="131">
        <f t="shared" si="116"/>
        <v>-37</v>
      </c>
    </row>
    <row r="815" spans="1:19">
      <c r="A815" s="91">
        <v>497</v>
      </c>
      <c r="B815" s="91">
        <v>497117159</v>
      </c>
      <c r="C815" s="92" t="s">
        <v>290</v>
      </c>
      <c r="D815" s="91">
        <v>117</v>
      </c>
      <c r="E815" s="92" t="s">
        <v>35</v>
      </c>
      <c r="F815" s="91">
        <v>159</v>
      </c>
      <c r="G815" s="92" t="s">
        <v>150</v>
      </c>
      <c r="H815" s="93">
        <v>5</v>
      </c>
      <c r="I815" s="93"/>
      <c r="J815" s="94">
        <f t="shared" si="108"/>
        <v>4520</v>
      </c>
      <c r="K815" s="94">
        <f t="shared" si="109"/>
        <v>4497</v>
      </c>
      <c r="L815" s="94">
        <f t="shared" si="110"/>
        <v>4502</v>
      </c>
      <c r="M815" s="94">
        <f t="shared" si="111"/>
        <v>4502</v>
      </c>
      <c r="N815" s="95"/>
      <c r="O815" s="94">
        <f t="shared" si="112"/>
        <v>9524</v>
      </c>
      <c r="P815" s="94">
        <f t="shared" si="113"/>
        <v>0</v>
      </c>
      <c r="Q815" s="94">
        <f t="shared" si="114"/>
        <v>893</v>
      </c>
      <c r="R815" s="94">
        <f t="shared" si="115"/>
        <v>14919</v>
      </c>
      <c r="S815" s="131">
        <f t="shared" si="116"/>
        <v>0</v>
      </c>
    </row>
    <row r="816" spans="1:19">
      <c r="A816" s="91">
        <v>497</v>
      </c>
      <c r="B816" s="91">
        <v>497117210</v>
      </c>
      <c r="C816" s="92" t="s">
        <v>290</v>
      </c>
      <c r="D816" s="91">
        <v>117</v>
      </c>
      <c r="E816" s="92" t="s">
        <v>35</v>
      </c>
      <c r="F816" s="91">
        <v>210</v>
      </c>
      <c r="G816" s="92" t="s">
        <v>188</v>
      </c>
      <c r="H816" s="93">
        <v>51.15</v>
      </c>
      <c r="I816" s="93"/>
      <c r="J816" s="94">
        <f t="shared" si="108"/>
        <v>2794</v>
      </c>
      <c r="K816" s="94">
        <f t="shared" si="109"/>
        <v>2975</v>
      </c>
      <c r="L816" s="94">
        <f t="shared" si="110"/>
        <v>2955</v>
      </c>
      <c r="M816" s="94">
        <f t="shared" si="111"/>
        <v>2945</v>
      </c>
      <c r="N816" s="95"/>
      <c r="O816" s="94">
        <f t="shared" si="112"/>
        <v>8699</v>
      </c>
      <c r="P816" s="94">
        <f t="shared" si="113"/>
        <v>0</v>
      </c>
      <c r="Q816" s="94">
        <f t="shared" si="114"/>
        <v>893</v>
      </c>
      <c r="R816" s="94">
        <f t="shared" si="115"/>
        <v>12537</v>
      </c>
      <c r="S816" s="131">
        <f t="shared" si="116"/>
        <v>-10</v>
      </c>
    </row>
    <row r="817" spans="1:19">
      <c r="A817" s="91">
        <v>497</v>
      </c>
      <c r="B817" s="91">
        <v>497117223</v>
      </c>
      <c r="C817" s="92" t="s">
        <v>290</v>
      </c>
      <c r="D817" s="91">
        <v>117</v>
      </c>
      <c r="E817" s="92" t="s">
        <v>35</v>
      </c>
      <c r="F817" s="91">
        <v>223</v>
      </c>
      <c r="G817" s="92" t="s">
        <v>294</v>
      </c>
      <c r="H817" s="93">
        <v>2</v>
      </c>
      <c r="I817" s="93"/>
      <c r="J817" s="94">
        <f t="shared" si="108"/>
        <v>1100</v>
      </c>
      <c r="K817" s="94">
        <f t="shared" si="109"/>
        <v>696</v>
      </c>
      <c r="L817" s="94">
        <f t="shared" si="110"/>
        <v>658</v>
      </c>
      <c r="M817" s="94">
        <f t="shared" si="111"/>
        <v>658</v>
      </c>
      <c r="N817" s="95"/>
      <c r="O817" s="94">
        <f t="shared" si="112"/>
        <v>8406</v>
      </c>
      <c r="P817" s="94">
        <f t="shared" si="113"/>
        <v>0</v>
      </c>
      <c r="Q817" s="94">
        <f t="shared" si="114"/>
        <v>893</v>
      </c>
      <c r="R817" s="94">
        <f t="shared" si="115"/>
        <v>9957</v>
      </c>
      <c r="S817" s="131">
        <f t="shared" si="116"/>
        <v>0</v>
      </c>
    </row>
    <row r="818" spans="1:19">
      <c r="A818" s="91">
        <v>497</v>
      </c>
      <c r="B818" s="91">
        <v>497117230</v>
      </c>
      <c r="C818" s="92" t="s">
        <v>290</v>
      </c>
      <c r="D818" s="91">
        <v>117</v>
      </c>
      <c r="E818" s="92" t="s">
        <v>35</v>
      </c>
      <c r="F818" s="91">
        <v>230</v>
      </c>
      <c r="G818" s="92" t="s">
        <v>347</v>
      </c>
      <c r="H818" s="93">
        <v>4</v>
      </c>
      <c r="I818" s="93"/>
      <c r="J818" s="94">
        <f t="shared" si="108"/>
        <v>12352</v>
      </c>
      <c r="K818" s="94">
        <f t="shared" si="109"/>
        <v>11432</v>
      </c>
      <c r="L818" s="94">
        <f t="shared" si="110"/>
        <v>11561</v>
      </c>
      <c r="M818" s="94">
        <f t="shared" si="111"/>
        <v>11571</v>
      </c>
      <c r="N818" s="95"/>
      <c r="O818" s="94">
        <f t="shared" si="112"/>
        <v>10247</v>
      </c>
      <c r="P818" s="94">
        <f t="shared" si="113"/>
        <v>0</v>
      </c>
      <c r="Q818" s="94">
        <f t="shared" si="114"/>
        <v>893</v>
      </c>
      <c r="R818" s="94">
        <f t="shared" si="115"/>
        <v>22711</v>
      </c>
      <c r="S818" s="131">
        <f t="shared" si="116"/>
        <v>10</v>
      </c>
    </row>
    <row r="819" spans="1:19">
      <c r="A819" s="91">
        <v>497</v>
      </c>
      <c r="B819" s="91">
        <v>497117272</v>
      </c>
      <c r="C819" s="92" t="s">
        <v>290</v>
      </c>
      <c r="D819" s="91">
        <v>117</v>
      </c>
      <c r="E819" s="92" t="s">
        <v>35</v>
      </c>
      <c r="F819" s="91">
        <v>272</v>
      </c>
      <c r="G819" s="92" t="s">
        <v>295</v>
      </c>
      <c r="H819" s="93">
        <v>2</v>
      </c>
      <c r="I819" s="93"/>
      <c r="J819" s="94">
        <f t="shared" si="108"/>
        <v>9384</v>
      </c>
      <c r="K819" s="94">
        <f t="shared" si="109"/>
        <v>9384</v>
      </c>
      <c r="L819" s="94">
        <f t="shared" si="110"/>
        <v>9876</v>
      </c>
      <c r="M819" s="94">
        <f t="shared" si="111"/>
        <v>9880</v>
      </c>
      <c r="N819" s="95"/>
      <c r="O819" s="94">
        <f t="shared" si="112"/>
        <v>8406</v>
      </c>
      <c r="P819" s="94">
        <f t="shared" si="113"/>
        <v>0</v>
      </c>
      <c r="Q819" s="94">
        <f t="shared" si="114"/>
        <v>893</v>
      </c>
      <c r="R819" s="94">
        <f t="shared" si="115"/>
        <v>19179</v>
      </c>
      <c r="S819" s="131">
        <f t="shared" si="116"/>
        <v>4</v>
      </c>
    </row>
    <row r="820" spans="1:19">
      <c r="A820" s="91">
        <v>497</v>
      </c>
      <c r="B820" s="91">
        <v>497117278</v>
      </c>
      <c r="C820" s="92" t="s">
        <v>290</v>
      </c>
      <c r="D820" s="91">
        <v>117</v>
      </c>
      <c r="E820" s="92" t="s">
        <v>35</v>
      </c>
      <c r="F820" s="91">
        <v>278</v>
      </c>
      <c r="G820" s="92" t="s">
        <v>190</v>
      </c>
      <c r="H820" s="93">
        <v>36.5</v>
      </c>
      <c r="I820" s="93"/>
      <c r="J820" s="94">
        <f t="shared" si="108"/>
        <v>2857</v>
      </c>
      <c r="K820" s="94">
        <f t="shared" si="109"/>
        <v>2589</v>
      </c>
      <c r="L820" s="94">
        <f t="shared" si="110"/>
        <v>2554</v>
      </c>
      <c r="M820" s="94">
        <f t="shared" si="111"/>
        <v>2554</v>
      </c>
      <c r="N820" s="95"/>
      <c r="O820" s="94">
        <f t="shared" si="112"/>
        <v>8864</v>
      </c>
      <c r="P820" s="94">
        <f t="shared" si="113"/>
        <v>0</v>
      </c>
      <c r="Q820" s="94">
        <f t="shared" si="114"/>
        <v>893</v>
      </c>
      <c r="R820" s="94">
        <f t="shared" si="115"/>
        <v>12311</v>
      </c>
      <c r="S820" s="131">
        <f t="shared" si="116"/>
        <v>0</v>
      </c>
    </row>
    <row r="821" spans="1:19">
      <c r="A821" s="91">
        <v>497</v>
      </c>
      <c r="B821" s="91">
        <v>497117281</v>
      </c>
      <c r="C821" s="92" t="s">
        <v>290</v>
      </c>
      <c r="D821" s="91">
        <v>117</v>
      </c>
      <c r="E821" s="92" t="s">
        <v>35</v>
      </c>
      <c r="F821" s="91">
        <v>281</v>
      </c>
      <c r="G821" s="92" t="s">
        <v>146</v>
      </c>
      <c r="H821" s="93">
        <v>57.9</v>
      </c>
      <c r="I821" s="93"/>
      <c r="J821" s="94">
        <f t="shared" si="108"/>
        <v>0</v>
      </c>
      <c r="K821" s="94">
        <f t="shared" si="109"/>
        <v>3</v>
      </c>
      <c r="L821" s="94">
        <f t="shared" si="110"/>
        <v>17</v>
      </c>
      <c r="M821" s="94">
        <f t="shared" si="111"/>
        <v>18</v>
      </c>
      <c r="N821" s="95"/>
      <c r="O821" s="94">
        <f t="shared" si="112"/>
        <v>11542</v>
      </c>
      <c r="P821" s="94">
        <f t="shared" si="113"/>
        <v>0</v>
      </c>
      <c r="Q821" s="94">
        <f t="shared" si="114"/>
        <v>893</v>
      </c>
      <c r="R821" s="94">
        <f t="shared" si="115"/>
        <v>12453</v>
      </c>
      <c r="S821" s="131">
        <f t="shared" si="116"/>
        <v>1</v>
      </c>
    </row>
    <row r="822" spans="1:19">
      <c r="A822" s="91">
        <v>497</v>
      </c>
      <c r="B822" s="91">
        <v>497117289</v>
      </c>
      <c r="C822" s="92" t="s">
        <v>290</v>
      </c>
      <c r="D822" s="91">
        <v>117</v>
      </c>
      <c r="E822" s="92" t="s">
        <v>35</v>
      </c>
      <c r="F822" s="91">
        <v>289</v>
      </c>
      <c r="G822" s="92" t="s">
        <v>348</v>
      </c>
      <c r="H822" s="93">
        <v>1</v>
      </c>
      <c r="I822" s="93"/>
      <c r="J822" s="94">
        <f t="shared" si="108"/>
        <v>3771</v>
      </c>
      <c r="K822" s="94">
        <f t="shared" si="109"/>
        <v>4194</v>
      </c>
      <c r="L822" s="94">
        <f t="shared" si="110"/>
        <v>4197</v>
      </c>
      <c r="M822" s="94">
        <f t="shared" si="111"/>
        <v>4197</v>
      </c>
      <c r="N822" s="95"/>
      <c r="O822" s="94">
        <f t="shared" si="112"/>
        <v>10307</v>
      </c>
      <c r="P822" s="94">
        <f t="shared" si="113"/>
        <v>0</v>
      </c>
      <c r="Q822" s="94">
        <f t="shared" si="114"/>
        <v>893</v>
      </c>
      <c r="R822" s="94">
        <f t="shared" si="115"/>
        <v>15397</v>
      </c>
      <c r="S822" s="131">
        <f t="shared" si="116"/>
        <v>0</v>
      </c>
    </row>
    <row r="823" spans="1:19">
      <c r="A823" s="91">
        <v>497</v>
      </c>
      <c r="B823" s="91">
        <v>497117325</v>
      </c>
      <c r="C823" s="92" t="s">
        <v>290</v>
      </c>
      <c r="D823" s="91">
        <v>117</v>
      </c>
      <c r="E823" s="92" t="s">
        <v>35</v>
      </c>
      <c r="F823" s="91">
        <v>325</v>
      </c>
      <c r="G823" s="92" t="s">
        <v>198</v>
      </c>
      <c r="H823" s="93">
        <v>5.42</v>
      </c>
      <c r="I823" s="93"/>
      <c r="J823" s="94">
        <f t="shared" si="108"/>
        <v>1212</v>
      </c>
      <c r="K823" s="94">
        <f t="shared" si="109"/>
        <v>1017</v>
      </c>
      <c r="L823" s="94">
        <f t="shared" si="110"/>
        <v>1042</v>
      </c>
      <c r="M823" s="94">
        <f t="shared" si="111"/>
        <v>1042</v>
      </c>
      <c r="N823" s="95"/>
      <c r="O823" s="94">
        <f t="shared" si="112"/>
        <v>8332</v>
      </c>
      <c r="P823" s="94">
        <f t="shared" si="113"/>
        <v>0</v>
      </c>
      <c r="Q823" s="94">
        <f t="shared" si="114"/>
        <v>893</v>
      </c>
      <c r="R823" s="94">
        <f t="shared" si="115"/>
        <v>10267</v>
      </c>
      <c r="S823" s="131">
        <f t="shared" si="116"/>
        <v>0</v>
      </c>
    </row>
    <row r="824" spans="1:19">
      <c r="A824" s="91">
        <v>497</v>
      </c>
      <c r="B824" s="91">
        <v>497117327</v>
      </c>
      <c r="C824" s="92" t="s">
        <v>290</v>
      </c>
      <c r="D824" s="91">
        <v>117</v>
      </c>
      <c r="E824" s="92" t="s">
        <v>35</v>
      </c>
      <c r="F824" s="91">
        <v>327</v>
      </c>
      <c r="G824" s="92" t="s">
        <v>191</v>
      </c>
      <c r="H824" s="93">
        <v>2.5</v>
      </c>
      <c r="I824" s="93"/>
      <c r="J824" s="94">
        <f t="shared" si="108"/>
        <v>5686</v>
      </c>
      <c r="K824" s="94">
        <f t="shared" si="109"/>
        <v>6989</v>
      </c>
      <c r="L824" s="94">
        <f t="shared" si="110"/>
        <v>6961</v>
      </c>
      <c r="M824" s="94">
        <f t="shared" si="111"/>
        <v>6961</v>
      </c>
      <c r="N824" s="95"/>
      <c r="O824" s="94">
        <f t="shared" si="112"/>
        <v>8450</v>
      </c>
      <c r="P824" s="94">
        <f t="shared" si="113"/>
        <v>0</v>
      </c>
      <c r="Q824" s="94">
        <f t="shared" si="114"/>
        <v>893</v>
      </c>
      <c r="R824" s="94">
        <f t="shared" si="115"/>
        <v>16304</v>
      </c>
      <c r="S824" s="131">
        <f t="shared" si="116"/>
        <v>0</v>
      </c>
    </row>
    <row r="825" spans="1:19">
      <c r="A825" s="91">
        <v>497</v>
      </c>
      <c r="B825" s="91">
        <v>497117332</v>
      </c>
      <c r="C825" s="92" t="s">
        <v>290</v>
      </c>
      <c r="D825" s="91">
        <v>117</v>
      </c>
      <c r="E825" s="92" t="s">
        <v>35</v>
      </c>
      <c r="F825" s="91">
        <v>332</v>
      </c>
      <c r="G825" s="92" t="s">
        <v>199</v>
      </c>
      <c r="H825" s="93">
        <v>1</v>
      </c>
      <c r="I825" s="93"/>
      <c r="J825" s="94">
        <f t="shared" si="108"/>
        <v>829</v>
      </c>
      <c r="K825" s="94">
        <f t="shared" si="109"/>
        <v>778</v>
      </c>
      <c r="L825" s="94">
        <f t="shared" si="110"/>
        <v>771</v>
      </c>
      <c r="M825" s="94">
        <f t="shared" si="111"/>
        <v>771</v>
      </c>
      <c r="N825" s="95"/>
      <c r="O825" s="94">
        <f t="shared" si="112"/>
        <v>8428</v>
      </c>
      <c r="P825" s="94">
        <f t="shared" si="113"/>
        <v>0</v>
      </c>
      <c r="Q825" s="94">
        <f t="shared" si="114"/>
        <v>893</v>
      </c>
      <c r="R825" s="94">
        <f t="shared" si="115"/>
        <v>10092</v>
      </c>
      <c r="S825" s="131">
        <f t="shared" si="116"/>
        <v>0</v>
      </c>
    </row>
    <row r="826" spans="1:19">
      <c r="A826" s="91">
        <v>497</v>
      </c>
      <c r="B826" s="91">
        <v>497117340</v>
      </c>
      <c r="C826" s="92" t="s">
        <v>290</v>
      </c>
      <c r="D826" s="91">
        <v>117</v>
      </c>
      <c r="E826" s="92" t="s">
        <v>35</v>
      </c>
      <c r="F826" s="91">
        <v>340</v>
      </c>
      <c r="G826" s="92" t="s">
        <v>192</v>
      </c>
      <c r="H826" s="93">
        <v>3.5</v>
      </c>
      <c r="I826" s="93"/>
      <c r="J826" s="94">
        <f t="shared" si="108"/>
        <v>5779</v>
      </c>
      <c r="K826" s="94">
        <f t="shared" si="109"/>
        <v>6974</v>
      </c>
      <c r="L826" s="94">
        <f t="shared" si="110"/>
        <v>6785</v>
      </c>
      <c r="M826" s="94">
        <f t="shared" si="111"/>
        <v>6778</v>
      </c>
      <c r="N826" s="95"/>
      <c r="O826" s="94">
        <f t="shared" si="112"/>
        <v>8450</v>
      </c>
      <c r="P826" s="94">
        <f t="shared" si="113"/>
        <v>0</v>
      </c>
      <c r="Q826" s="94">
        <f t="shared" si="114"/>
        <v>893</v>
      </c>
      <c r="R826" s="94">
        <f t="shared" si="115"/>
        <v>16121</v>
      </c>
      <c r="S826" s="131">
        <f t="shared" si="116"/>
        <v>-7</v>
      </c>
    </row>
    <row r="827" spans="1:19">
      <c r="A827" s="91">
        <v>497</v>
      </c>
      <c r="B827" s="91">
        <v>497117605</v>
      </c>
      <c r="C827" s="92" t="s">
        <v>290</v>
      </c>
      <c r="D827" s="91">
        <v>117</v>
      </c>
      <c r="E827" s="92" t="s">
        <v>35</v>
      </c>
      <c r="F827" s="91">
        <v>605</v>
      </c>
      <c r="G827" s="92" t="s">
        <v>193</v>
      </c>
      <c r="H827" s="93">
        <v>40.5</v>
      </c>
      <c r="I827" s="93"/>
      <c r="J827" s="94">
        <f t="shared" si="108"/>
        <v>6695</v>
      </c>
      <c r="K827" s="94">
        <f t="shared" si="109"/>
        <v>6696</v>
      </c>
      <c r="L827" s="94">
        <f t="shared" si="110"/>
        <v>6490</v>
      </c>
      <c r="M827" s="94">
        <f t="shared" si="111"/>
        <v>6480</v>
      </c>
      <c r="N827" s="95"/>
      <c r="O827" s="94">
        <f t="shared" si="112"/>
        <v>8685</v>
      </c>
      <c r="P827" s="94">
        <f t="shared" si="113"/>
        <v>0</v>
      </c>
      <c r="Q827" s="94">
        <f t="shared" si="114"/>
        <v>893</v>
      </c>
      <c r="R827" s="94">
        <f t="shared" si="115"/>
        <v>16058</v>
      </c>
      <c r="S827" s="131">
        <f t="shared" si="116"/>
        <v>-10</v>
      </c>
    </row>
    <row r="828" spans="1:19">
      <c r="A828" s="91">
        <v>497</v>
      </c>
      <c r="B828" s="91">
        <v>497117670</v>
      </c>
      <c r="C828" s="92" t="s">
        <v>290</v>
      </c>
      <c r="D828" s="91">
        <v>117</v>
      </c>
      <c r="E828" s="92" t="s">
        <v>35</v>
      </c>
      <c r="F828" s="91">
        <v>670</v>
      </c>
      <c r="G828" s="92" t="s">
        <v>37</v>
      </c>
      <c r="H828" s="93">
        <v>7</v>
      </c>
      <c r="I828" s="93"/>
      <c r="J828" s="94">
        <f t="shared" si="108"/>
        <v>8408</v>
      </c>
      <c r="K828" s="94">
        <f t="shared" si="109"/>
        <v>9675</v>
      </c>
      <c r="L828" s="94">
        <f t="shared" si="110"/>
        <v>9953</v>
      </c>
      <c r="M828" s="94">
        <f t="shared" si="111"/>
        <v>9976</v>
      </c>
      <c r="N828" s="95"/>
      <c r="O828" s="94">
        <f t="shared" si="112"/>
        <v>11035</v>
      </c>
      <c r="P828" s="94">
        <f t="shared" si="113"/>
        <v>0</v>
      </c>
      <c r="Q828" s="94">
        <f t="shared" si="114"/>
        <v>893</v>
      </c>
      <c r="R828" s="94">
        <f t="shared" si="115"/>
        <v>21904</v>
      </c>
      <c r="S828" s="131">
        <f t="shared" si="116"/>
        <v>23</v>
      </c>
    </row>
    <row r="829" spans="1:19">
      <c r="A829" s="91">
        <v>497</v>
      </c>
      <c r="B829" s="91">
        <v>497117674</v>
      </c>
      <c r="C829" s="92" t="s">
        <v>290</v>
      </c>
      <c r="D829" s="91">
        <v>117</v>
      </c>
      <c r="E829" s="92" t="s">
        <v>35</v>
      </c>
      <c r="F829" s="91">
        <v>674</v>
      </c>
      <c r="G829" s="92" t="s">
        <v>38</v>
      </c>
      <c r="H829" s="93">
        <v>13</v>
      </c>
      <c r="I829" s="93"/>
      <c r="J829" s="94">
        <f t="shared" si="108"/>
        <v>3855</v>
      </c>
      <c r="K829" s="94">
        <f t="shared" si="109"/>
        <v>4024</v>
      </c>
      <c r="L829" s="94">
        <f t="shared" si="110"/>
        <v>4011</v>
      </c>
      <c r="M829" s="94">
        <f t="shared" si="111"/>
        <v>4010</v>
      </c>
      <c r="N829" s="95"/>
      <c r="O829" s="94">
        <f t="shared" si="112"/>
        <v>9018</v>
      </c>
      <c r="P829" s="94">
        <f t="shared" si="113"/>
        <v>0</v>
      </c>
      <c r="Q829" s="94">
        <f t="shared" si="114"/>
        <v>893</v>
      </c>
      <c r="R829" s="94">
        <f t="shared" si="115"/>
        <v>13921</v>
      </c>
      <c r="S829" s="131">
        <f t="shared" si="116"/>
        <v>-1</v>
      </c>
    </row>
    <row r="830" spans="1:19">
      <c r="A830" s="91">
        <v>497</v>
      </c>
      <c r="B830" s="91">
        <v>497117680</v>
      </c>
      <c r="C830" s="92" t="s">
        <v>290</v>
      </c>
      <c r="D830" s="91">
        <v>117</v>
      </c>
      <c r="E830" s="92" t="s">
        <v>35</v>
      </c>
      <c r="F830" s="91">
        <v>680</v>
      </c>
      <c r="G830" s="92" t="s">
        <v>152</v>
      </c>
      <c r="H830" s="93">
        <v>1</v>
      </c>
      <c r="I830" s="93"/>
      <c r="J830" s="94" t="str">
        <f t="shared" si="108"/>
        <v/>
      </c>
      <c r="K830" s="94" t="str">
        <f t="shared" si="109"/>
        <v/>
      </c>
      <c r="L830" s="94" t="str">
        <f t="shared" si="110"/>
        <v/>
      </c>
      <c r="M830" s="94">
        <f t="shared" si="111"/>
        <v>3429</v>
      </c>
      <c r="N830" s="95"/>
      <c r="O830" s="94">
        <f t="shared" si="112"/>
        <v>9842</v>
      </c>
      <c r="P830" s="94">
        <f t="shared" si="113"/>
        <v>0</v>
      </c>
      <c r="Q830" s="94">
        <f t="shared" si="114"/>
        <v>893</v>
      </c>
      <c r="R830" s="94">
        <f t="shared" si="115"/>
        <v>14164</v>
      </c>
      <c r="S830" s="131" t="str">
        <f t="shared" si="116"/>
        <v/>
      </c>
    </row>
    <row r="831" spans="1:19">
      <c r="A831" s="91">
        <v>497</v>
      </c>
      <c r="B831" s="91">
        <v>497117683</v>
      </c>
      <c r="C831" s="92" t="s">
        <v>290</v>
      </c>
      <c r="D831" s="91">
        <v>117</v>
      </c>
      <c r="E831" s="92" t="s">
        <v>35</v>
      </c>
      <c r="F831" s="91">
        <v>683</v>
      </c>
      <c r="G831" s="92" t="s">
        <v>39</v>
      </c>
      <c r="H831" s="93">
        <v>3</v>
      </c>
      <c r="I831" s="93"/>
      <c r="J831" s="94">
        <f t="shared" si="108"/>
        <v>6123</v>
      </c>
      <c r="K831" s="94">
        <f t="shared" si="109"/>
        <v>7016</v>
      </c>
      <c r="L831" s="94">
        <f t="shared" si="110"/>
        <v>7074</v>
      </c>
      <c r="M831" s="94">
        <f t="shared" si="111"/>
        <v>7075</v>
      </c>
      <c r="N831" s="95"/>
      <c r="O831" s="94">
        <f t="shared" si="112"/>
        <v>10135</v>
      </c>
      <c r="P831" s="94">
        <f t="shared" si="113"/>
        <v>0</v>
      </c>
      <c r="Q831" s="94">
        <f t="shared" si="114"/>
        <v>893</v>
      </c>
      <c r="R831" s="94">
        <f t="shared" si="115"/>
        <v>18103</v>
      </c>
      <c r="S831" s="131">
        <f t="shared" si="116"/>
        <v>1</v>
      </c>
    </row>
    <row r="832" spans="1:19">
      <c r="A832" s="91">
        <v>497</v>
      </c>
      <c r="B832" s="91">
        <v>497117728</v>
      </c>
      <c r="C832" s="92" t="s">
        <v>290</v>
      </c>
      <c r="D832" s="91">
        <v>117</v>
      </c>
      <c r="E832" s="92" t="s">
        <v>35</v>
      </c>
      <c r="F832" s="91">
        <v>728</v>
      </c>
      <c r="G832" s="92" t="s">
        <v>349</v>
      </c>
      <c r="H832" s="93">
        <v>1</v>
      </c>
      <c r="I832" s="93"/>
      <c r="J832" s="94">
        <f t="shared" si="108"/>
        <v>4526</v>
      </c>
      <c r="K832" s="94">
        <f t="shared" si="109"/>
        <v>1273</v>
      </c>
      <c r="L832" s="94">
        <f t="shared" si="110"/>
        <v>1330</v>
      </c>
      <c r="M832" s="94">
        <f t="shared" si="111"/>
        <v>1331</v>
      </c>
      <c r="N832" s="95"/>
      <c r="O832" s="94">
        <f t="shared" si="112"/>
        <v>10401</v>
      </c>
      <c r="P832" s="94">
        <f t="shared" si="113"/>
        <v>0</v>
      </c>
      <c r="Q832" s="94">
        <f t="shared" si="114"/>
        <v>893</v>
      </c>
      <c r="R832" s="94">
        <f t="shared" si="115"/>
        <v>12625</v>
      </c>
      <c r="S832" s="131">
        <f t="shared" si="116"/>
        <v>1</v>
      </c>
    </row>
    <row r="833" spans="1:19">
      <c r="A833" s="91">
        <v>497</v>
      </c>
      <c r="B833" s="91">
        <v>497117755</v>
      </c>
      <c r="C833" s="92" t="s">
        <v>290</v>
      </c>
      <c r="D833" s="91">
        <v>117</v>
      </c>
      <c r="E833" s="92" t="s">
        <v>35</v>
      </c>
      <c r="F833" s="91">
        <v>755</v>
      </c>
      <c r="G833" s="92" t="s">
        <v>42</v>
      </c>
      <c r="H833" s="93">
        <v>1</v>
      </c>
      <c r="I833" s="93"/>
      <c r="J833" s="94">
        <f t="shared" si="108"/>
        <v>3105</v>
      </c>
      <c r="K833" s="94">
        <f t="shared" si="109"/>
        <v>3445</v>
      </c>
      <c r="L833" s="94">
        <f t="shared" si="110"/>
        <v>3492</v>
      </c>
      <c r="M833" s="94">
        <f t="shared" si="111"/>
        <v>3493</v>
      </c>
      <c r="N833" s="95"/>
      <c r="O833" s="94">
        <f t="shared" si="112"/>
        <v>8094</v>
      </c>
      <c r="P833" s="94">
        <f t="shared" si="113"/>
        <v>0</v>
      </c>
      <c r="Q833" s="94">
        <f t="shared" si="114"/>
        <v>893</v>
      </c>
      <c r="R833" s="94">
        <f t="shared" si="115"/>
        <v>12480</v>
      </c>
      <c r="S833" s="131">
        <f t="shared" si="116"/>
        <v>1</v>
      </c>
    </row>
    <row r="834" spans="1:19">
      <c r="A834" s="91">
        <v>497</v>
      </c>
      <c r="B834" s="91">
        <v>497117766</v>
      </c>
      <c r="C834" s="92" t="s">
        <v>290</v>
      </c>
      <c r="D834" s="91">
        <v>117</v>
      </c>
      <c r="E834" s="92" t="s">
        <v>35</v>
      </c>
      <c r="F834" s="91">
        <v>766</v>
      </c>
      <c r="G834" s="92" t="s">
        <v>240</v>
      </c>
      <c r="H834" s="93">
        <v>1</v>
      </c>
      <c r="I834" s="93"/>
      <c r="J834" s="94">
        <f t="shared" si="108"/>
        <v>3230</v>
      </c>
      <c r="K834" s="94">
        <f t="shared" si="109"/>
        <v>3674</v>
      </c>
      <c r="L834" s="94">
        <f t="shared" si="110"/>
        <v>3680</v>
      </c>
      <c r="M834" s="94">
        <f t="shared" si="111"/>
        <v>3680</v>
      </c>
      <c r="N834" s="95"/>
      <c r="O834" s="94">
        <f t="shared" si="112"/>
        <v>10542</v>
      </c>
      <c r="P834" s="94">
        <f t="shared" si="113"/>
        <v>0</v>
      </c>
      <c r="Q834" s="94">
        <f t="shared" si="114"/>
        <v>893</v>
      </c>
      <c r="R834" s="94">
        <f t="shared" si="115"/>
        <v>15115</v>
      </c>
      <c r="S834" s="131">
        <f t="shared" si="116"/>
        <v>0</v>
      </c>
    </row>
    <row r="835" spans="1:19">
      <c r="A835" s="91">
        <v>498</v>
      </c>
      <c r="B835" s="91">
        <v>498281281</v>
      </c>
      <c r="C835" s="92" t="s">
        <v>296</v>
      </c>
      <c r="D835" s="91">
        <v>281</v>
      </c>
      <c r="E835" s="92" t="s">
        <v>146</v>
      </c>
      <c r="F835" s="91">
        <v>281</v>
      </c>
      <c r="G835" s="92" t="s">
        <v>146</v>
      </c>
      <c r="H835" s="93">
        <v>317.55000000000007</v>
      </c>
      <c r="I835" s="93"/>
      <c r="J835" s="94">
        <f t="shared" si="108"/>
        <v>0</v>
      </c>
      <c r="K835" s="94">
        <f t="shared" si="109"/>
        <v>3</v>
      </c>
      <c r="L835" s="94">
        <f t="shared" si="110"/>
        <v>17</v>
      </c>
      <c r="M835" s="94">
        <f t="shared" si="111"/>
        <v>18</v>
      </c>
      <c r="N835" s="95"/>
      <c r="O835" s="94">
        <f t="shared" si="112"/>
        <v>11507</v>
      </c>
      <c r="P835" s="94">
        <f t="shared" si="113"/>
        <v>0</v>
      </c>
      <c r="Q835" s="94">
        <f t="shared" si="114"/>
        <v>893</v>
      </c>
      <c r="R835" s="94">
        <f t="shared" si="115"/>
        <v>12418</v>
      </c>
      <c r="S835" s="131">
        <f t="shared" si="116"/>
        <v>1</v>
      </c>
    </row>
    <row r="836" spans="1:19">
      <c r="A836" s="91">
        <v>499</v>
      </c>
      <c r="B836" s="91">
        <v>499061005</v>
      </c>
      <c r="C836" s="92" t="s">
        <v>382</v>
      </c>
      <c r="D836" s="91">
        <v>61</v>
      </c>
      <c r="E836" s="92" t="s">
        <v>148</v>
      </c>
      <c r="F836" s="91">
        <v>5</v>
      </c>
      <c r="G836" s="92" t="s">
        <v>147</v>
      </c>
      <c r="H836" s="93">
        <v>0.5</v>
      </c>
      <c r="I836" s="93"/>
      <c r="J836" s="94" t="str">
        <f t="shared" si="108"/>
        <v/>
      </c>
      <c r="K836" s="94" t="str">
        <f t="shared" si="109"/>
        <v/>
      </c>
      <c r="L836" s="94" t="str">
        <f t="shared" si="110"/>
        <v/>
      </c>
      <c r="M836" s="94">
        <f t="shared" si="111"/>
        <v>4260</v>
      </c>
      <c r="N836" s="95"/>
      <c r="O836" s="94">
        <f t="shared" si="112"/>
        <v>10585</v>
      </c>
      <c r="P836" s="94">
        <f t="shared" si="113"/>
        <v>0</v>
      </c>
      <c r="Q836" s="94">
        <f t="shared" si="114"/>
        <v>893</v>
      </c>
      <c r="R836" s="94">
        <f t="shared" si="115"/>
        <v>15738</v>
      </c>
      <c r="S836" s="131" t="str">
        <f t="shared" si="116"/>
        <v/>
      </c>
    </row>
    <row r="837" spans="1:19">
      <c r="A837" s="91">
        <v>499</v>
      </c>
      <c r="B837" s="91">
        <v>499061061</v>
      </c>
      <c r="C837" s="92" t="s">
        <v>382</v>
      </c>
      <c r="D837" s="91">
        <v>61</v>
      </c>
      <c r="E837" s="92" t="s">
        <v>148</v>
      </c>
      <c r="F837" s="91">
        <v>61</v>
      </c>
      <c r="G837" s="92" t="s">
        <v>148</v>
      </c>
      <c r="H837" s="93">
        <v>119.44000000000001</v>
      </c>
      <c r="I837" s="93"/>
      <c r="J837" s="94">
        <f t="shared" si="108"/>
        <v>506</v>
      </c>
      <c r="K837" s="94">
        <f t="shared" si="109"/>
        <v>506</v>
      </c>
      <c r="L837" s="94">
        <f t="shared" si="110"/>
        <v>445</v>
      </c>
      <c r="M837" s="94">
        <f t="shared" si="111"/>
        <v>445</v>
      </c>
      <c r="N837" s="95"/>
      <c r="O837" s="94">
        <f t="shared" si="112"/>
        <v>10651</v>
      </c>
      <c r="P837" s="94">
        <f t="shared" si="113"/>
        <v>0</v>
      </c>
      <c r="Q837" s="94">
        <f t="shared" si="114"/>
        <v>893</v>
      </c>
      <c r="R837" s="94">
        <f t="shared" si="115"/>
        <v>11989</v>
      </c>
      <c r="S837" s="131">
        <f t="shared" si="116"/>
        <v>0</v>
      </c>
    </row>
    <row r="838" spans="1:19">
      <c r="A838" s="91">
        <v>499</v>
      </c>
      <c r="B838" s="91">
        <v>499061111</v>
      </c>
      <c r="C838" s="92" t="s">
        <v>382</v>
      </c>
      <c r="D838" s="91">
        <v>61</v>
      </c>
      <c r="E838" s="92" t="s">
        <v>148</v>
      </c>
      <c r="F838" s="91">
        <v>111</v>
      </c>
      <c r="G838" s="92" t="s">
        <v>237</v>
      </c>
      <c r="H838" s="93">
        <v>1</v>
      </c>
      <c r="I838" s="93"/>
      <c r="J838" s="94" t="str">
        <f t="shared" si="108"/>
        <v/>
      </c>
      <c r="K838" s="94" t="str">
        <f t="shared" si="109"/>
        <v/>
      </c>
      <c r="L838" s="94" t="str">
        <f t="shared" si="110"/>
        <v/>
      </c>
      <c r="M838" s="94">
        <f t="shared" si="111"/>
        <v>2982</v>
      </c>
      <c r="N838" s="95"/>
      <c r="O838" s="94">
        <f t="shared" si="112"/>
        <v>10130</v>
      </c>
      <c r="P838" s="94">
        <f t="shared" si="113"/>
        <v>0</v>
      </c>
      <c r="Q838" s="94">
        <f t="shared" si="114"/>
        <v>893</v>
      </c>
      <c r="R838" s="94">
        <f t="shared" si="115"/>
        <v>14005</v>
      </c>
      <c r="S838" s="131" t="str">
        <f t="shared" si="116"/>
        <v/>
      </c>
    </row>
    <row r="839" spans="1:19">
      <c r="A839" s="91">
        <v>499</v>
      </c>
      <c r="B839" s="91">
        <v>499061137</v>
      </c>
      <c r="C839" s="92" t="s">
        <v>382</v>
      </c>
      <c r="D839" s="91">
        <v>61</v>
      </c>
      <c r="E839" s="92" t="s">
        <v>148</v>
      </c>
      <c r="F839" s="91">
        <v>137</v>
      </c>
      <c r="G839" s="92" t="s">
        <v>196</v>
      </c>
      <c r="H839" s="93">
        <v>2</v>
      </c>
      <c r="I839" s="93"/>
      <c r="J839" s="94" t="str">
        <f t="shared" si="108"/>
        <v/>
      </c>
      <c r="K839" s="94">
        <f t="shared" si="109"/>
        <v>42</v>
      </c>
      <c r="L839" s="94">
        <f t="shared" si="110"/>
        <v>233</v>
      </c>
      <c r="M839" s="94">
        <f t="shared" si="111"/>
        <v>21</v>
      </c>
      <c r="N839" s="95"/>
      <c r="O839" s="94">
        <f t="shared" si="112"/>
        <v>12685</v>
      </c>
      <c r="P839" s="94">
        <f t="shared" si="113"/>
        <v>0</v>
      </c>
      <c r="Q839" s="94">
        <f t="shared" si="114"/>
        <v>893</v>
      </c>
      <c r="R839" s="94">
        <f t="shared" si="115"/>
        <v>13599</v>
      </c>
      <c r="S839" s="131">
        <f t="shared" si="116"/>
        <v>-212</v>
      </c>
    </row>
    <row r="840" spans="1:19">
      <c r="A840" s="91">
        <v>499</v>
      </c>
      <c r="B840" s="91">
        <v>499061161</v>
      </c>
      <c r="C840" s="92" t="s">
        <v>382</v>
      </c>
      <c r="D840" s="91">
        <v>61</v>
      </c>
      <c r="E840" s="92" t="s">
        <v>148</v>
      </c>
      <c r="F840" s="91">
        <v>161</v>
      </c>
      <c r="G840" s="92" t="s">
        <v>151</v>
      </c>
      <c r="H840" s="93">
        <v>11</v>
      </c>
      <c r="I840" s="93"/>
      <c r="J840" s="94">
        <f t="shared" si="108"/>
        <v>4442</v>
      </c>
      <c r="K840" s="94">
        <f t="shared" si="109"/>
        <v>5014</v>
      </c>
      <c r="L840" s="94">
        <f t="shared" si="110"/>
        <v>5037</v>
      </c>
      <c r="M840" s="94">
        <f t="shared" si="111"/>
        <v>5037</v>
      </c>
      <c r="N840" s="95"/>
      <c r="O840" s="94">
        <f t="shared" si="112"/>
        <v>11808</v>
      </c>
      <c r="P840" s="94">
        <f t="shared" si="113"/>
        <v>0</v>
      </c>
      <c r="Q840" s="94">
        <f t="shared" si="114"/>
        <v>893</v>
      </c>
      <c r="R840" s="94">
        <f t="shared" si="115"/>
        <v>17738</v>
      </c>
      <c r="S840" s="131">
        <f t="shared" si="116"/>
        <v>0</v>
      </c>
    </row>
    <row r="841" spans="1:19">
      <c r="A841" s="91">
        <v>499</v>
      </c>
      <c r="B841" s="91">
        <v>499061210</v>
      </c>
      <c r="C841" s="92" t="s">
        <v>382</v>
      </c>
      <c r="D841" s="91">
        <v>61</v>
      </c>
      <c r="E841" s="92" t="s">
        <v>148</v>
      </c>
      <c r="F841" s="91">
        <v>210</v>
      </c>
      <c r="G841" s="92" t="s">
        <v>188</v>
      </c>
      <c r="H841" s="93">
        <v>0.5</v>
      </c>
      <c r="I841" s="93"/>
      <c r="J841" s="94" t="str">
        <f t="shared" si="108"/>
        <v/>
      </c>
      <c r="K841" s="94" t="str">
        <f t="shared" si="109"/>
        <v/>
      </c>
      <c r="L841" s="94" t="str">
        <f t="shared" si="110"/>
        <v/>
      </c>
      <c r="M841" s="94">
        <f t="shared" si="111"/>
        <v>3442</v>
      </c>
      <c r="N841" s="95"/>
      <c r="O841" s="94">
        <f t="shared" si="112"/>
        <v>10167</v>
      </c>
      <c r="P841" s="94">
        <f t="shared" si="113"/>
        <v>0</v>
      </c>
      <c r="Q841" s="94">
        <f t="shared" si="114"/>
        <v>893</v>
      </c>
      <c r="R841" s="94">
        <f t="shared" si="115"/>
        <v>14502</v>
      </c>
      <c r="S841" s="131" t="str">
        <f t="shared" si="116"/>
        <v/>
      </c>
    </row>
    <row r="842" spans="1:19">
      <c r="A842" s="91">
        <v>499</v>
      </c>
      <c r="B842" s="91">
        <v>499061227</v>
      </c>
      <c r="C842" s="92" t="s">
        <v>382</v>
      </c>
      <c r="D842" s="91">
        <v>61</v>
      </c>
      <c r="E842" s="92" t="s">
        <v>148</v>
      </c>
      <c r="F842" s="91">
        <v>227</v>
      </c>
      <c r="G842" s="92" t="s">
        <v>239</v>
      </c>
      <c r="H842" s="93">
        <v>1</v>
      </c>
      <c r="I842" s="93"/>
      <c r="J842" s="94" t="str">
        <f t="shared" ref="J842:J905" si="117">IFERROR(VLOOKUP($B842,_18Q1g,9,FALSE),"")</f>
        <v/>
      </c>
      <c r="K842" s="94">
        <f t="shared" ref="K842:K905" si="118">IFERROR(VLOOKUP($B842,_18Q2b,9,FALSE),"")</f>
        <v>2399</v>
      </c>
      <c r="L842" s="94">
        <f t="shared" ref="L842:L905" si="119">IFERROR(VLOOKUP($B842,_18Q3,9,FALSE),"")</f>
        <v>2385</v>
      </c>
      <c r="M842" s="94">
        <f t="shared" ref="M842:M905" si="120">IFERROR(VLOOKUP($B842,_18live,9,FALSE),"")</f>
        <v>2385</v>
      </c>
      <c r="N842" s="95"/>
      <c r="O842" s="94">
        <f t="shared" ref="O842:O905" si="121">IFERROR(VLOOKUP($B842,_18live,8,FALSE),"")</f>
        <v>10660</v>
      </c>
      <c r="P842" s="94">
        <f t="shared" ref="P842:P905" si="122">IFERROR(VLOOKUP($B842,_18live,10,FALSE),"")</f>
        <v>0</v>
      </c>
      <c r="Q842" s="94">
        <f t="shared" ref="Q842:Q905" si="123">IFERROR(VLOOKUP($B842,_18live,11,FALSE),"")</f>
        <v>893</v>
      </c>
      <c r="R842" s="94">
        <f t="shared" ref="R842:R905" si="124">IFERROR(VLOOKUP($B842,_18live,12,FALSE),"")</f>
        <v>13938</v>
      </c>
      <c r="S842" s="131">
        <f t="shared" ref="S842:S905" si="125">IFERROR(R842-IFERROR(VLOOKUP($B842,_18Q3,12,FALSE),""),"")</f>
        <v>0</v>
      </c>
    </row>
    <row r="843" spans="1:19">
      <c r="A843" s="91">
        <v>499</v>
      </c>
      <c r="B843" s="91">
        <v>499061281</v>
      </c>
      <c r="C843" s="92" t="s">
        <v>382</v>
      </c>
      <c r="D843" s="91">
        <v>61</v>
      </c>
      <c r="E843" s="92" t="s">
        <v>148</v>
      </c>
      <c r="F843" s="91">
        <v>281</v>
      </c>
      <c r="G843" s="92" t="s">
        <v>146</v>
      </c>
      <c r="H843" s="93">
        <v>323.09999999999997</v>
      </c>
      <c r="I843" s="93"/>
      <c r="J843" s="94">
        <f t="shared" si="117"/>
        <v>0</v>
      </c>
      <c r="K843" s="94">
        <f t="shared" si="118"/>
        <v>3</v>
      </c>
      <c r="L843" s="94">
        <f t="shared" si="119"/>
        <v>16</v>
      </c>
      <c r="M843" s="94">
        <f t="shared" si="120"/>
        <v>17</v>
      </c>
      <c r="N843" s="95"/>
      <c r="O843" s="94">
        <f t="shared" si="121"/>
        <v>10976</v>
      </c>
      <c r="P843" s="94">
        <f t="shared" si="122"/>
        <v>0</v>
      </c>
      <c r="Q843" s="94">
        <f t="shared" si="123"/>
        <v>893</v>
      </c>
      <c r="R843" s="94">
        <f t="shared" si="124"/>
        <v>11886</v>
      </c>
      <c r="S843" s="131">
        <f t="shared" si="125"/>
        <v>1</v>
      </c>
    </row>
    <row r="844" spans="1:19">
      <c r="A844" s="91">
        <v>499</v>
      </c>
      <c r="B844" s="91">
        <v>499061332</v>
      </c>
      <c r="C844" s="92" t="s">
        <v>382</v>
      </c>
      <c r="D844" s="91">
        <v>61</v>
      </c>
      <c r="E844" s="92" t="s">
        <v>148</v>
      </c>
      <c r="F844" s="91">
        <v>332</v>
      </c>
      <c r="G844" s="92" t="s">
        <v>199</v>
      </c>
      <c r="H844" s="93">
        <v>31.259999999999998</v>
      </c>
      <c r="I844" s="93"/>
      <c r="J844" s="94">
        <f t="shared" si="117"/>
        <v>1145</v>
      </c>
      <c r="K844" s="94">
        <f t="shared" si="118"/>
        <v>1076</v>
      </c>
      <c r="L844" s="94">
        <f t="shared" si="119"/>
        <v>1065</v>
      </c>
      <c r="M844" s="94">
        <f t="shared" si="120"/>
        <v>1065</v>
      </c>
      <c r="N844" s="95"/>
      <c r="O844" s="94">
        <f t="shared" si="121"/>
        <v>11650</v>
      </c>
      <c r="P844" s="94">
        <f t="shared" si="122"/>
        <v>0</v>
      </c>
      <c r="Q844" s="94">
        <f t="shared" si="123"/>
        <v>893</v>
      </c>
      <c r="R844" s="94">
        <f t="shared" si="124"/>
        <v>13608</v>
      </c>
      <c r="S844" s="131">
        <f t="shared" si="125"/>
        <v>0</v>
      </c>
    </row>
    <row r="845" spans="1:19">
      <c r="A845" s="91">
        <v>3501</v>
      </c>
      <c r="B845" s="91">
        <v>3501137061</v>
      </c>
      <c r="C845" s="92" t="s">
        <v>298</v>
      </c>
      <c r="D845" s="91">
        <v>137</v>
      </c>
      <c r="E845" s="92" t="s">
        <v>196</v>
      </c>
      <c r="F845" s="91">
        <v>61</v>
      </c>
      <c r="G845" s="92" t="s">
        <v>148</v>
      </c>
      <c r="H845" s="93">
        <v>25.220000000000002</v>
      </c>
      <c r="I845" s="93"/>
      <c r="J845" s="94">
        <f t="shared" si="117"/>
        <v>581</v>
      </c>
      <c r="K845" s="94">
        <f t="shared" si="118"/>
        <v>581</v>
      </c>
      <c r="L845" s="94">
        <f t="shared" si="119"/>
        <v>510</v>
      </c>
      <c r="M845" s="94">
        <f t="shared" si="120"/>
        <v>511</v>
      </c>
      <c r="N845" s="95"/>
      <c r="O845" s="94">
        <f t="shared" si="121"/>
        <v>12223</v>
      </c>
      <c r="P845" s="94">
        <f t="shared" si="122"/>
        <v>0</v>
      </c>
      <c r="Q845" s="94">
        <f t="shared" si="123"/>
        <v>893</v>
      </c>
      <c r="R845" s="94">
        <f t="shared" si="124"/>
        <v>13627</v>
      </c>
      <c r="S845" s="131">
        <f t="shared" si="125"/>
        <v>1</v>
      </c>
    </row>
    <row r="846" spans="1:19">
      <c r="A846" s="91">
        <v>3501</v>
      </c>
      <c r="B846" s="91">
        <v>3501137086</v>
      </c>
      <c r="C846" s="92" t="s">
        <v>298</v>
      </c>
      <c r="D846" s="91">
        <v>137</v>
      </c>
      <c r="E846" s="92" t="s">
        <v>196</v>
      </c>
      <c r="F846" s="91">
        <v>86</v>
      </c>
      <c r="G846" s="92" t="s">
        <v>185</v>
      </c>
      <c r="H846" s="93">
        <v>1</v>
      </c>
      <c r="I846" s="93"/>
      <c r="J846" s="94">
        <f t="shared" si="117"/>
        <v>1403</v>
      </c>
      <c r="K846" s="94">
        <f t="shared" si="118"/>
        <v>1510</v>
      </c>
      <c r="L846" s="94">
        <f t="shared" si="119"/>
        <v>1517</v>
      </c>
      <c r="M846" s="94">
        <f t="shared" si="120"/>
        <v>1518</v>
      </c>
      <c r="N846" s="95"/>
      <c r="O846" s="94">
        <f t="shared" si="121"/>
        <v>9794</v>
      </c>
      <c r="P846" s="94">
        <f t="shared" si="122"/>
        <v>0</v>
      </c>
      <c r="Q846" s="94">
        <f t="shared" si="123"/>
        <v>893</v>
      </c>
      <c r="R846" s="94">
        <f t="shared" si="124"/>
        <v>12205</v>
      </c>
      <c r="S846" s="131">
        <f t="shared" si="125"/>
        <v>1</v>
      </c>
    </row>
    <row r="847" spans="1:19">
      <c r="A847" s="91">
        <v>3501</v>
      </c>
      <c r="B847" s="91">
        <v>3501137127</v>
      </c>
      <c r="C847" s="92" t="s">
        <v>298</v>
      </c>
      <c r="D847" s="91">
        <v>137</v>
      </c>
      <c r="E847" s="92" t="s">
        <v>196</v>
      </c>
      <c r="F847" s="91">
        <v>127</v>
      </c>
      <c r="G847" s="92" t="s">
        <v>187</v>
      </c>
      <c r="H847" s="93">
        <v>1</v>
      </c>
      <c r="I847" s="93"/>
      <c r="J847" s="94">
        <f t="shared" si="117"/>
        <v>4716</v>
      </c>
      <c r="K847" s="94">
        <f t="shared" si="118"/>
        <v>4252</v>
      </c>
      <c r="L847" s="94">
        <f t="shared" si="119"/>
        <v>4118</v>
      </c>
      <c r="M847" s="94">
        <f t="shared" si="120"/>
        <v>4117</v>
      </c>
      <c r="N847" s="95"/>
      <c r="O847" s="94">
        <f t="shared" si="121"/>
        <v>9794</v>
      </c>
      <c r="P847" s="94">
        <f t="shared" si="122"/>
        <v>0</v>
      </c>
      <c r="Q847" s="94">
        <f t="shared" si="123"/>
        <v>893</v>
      </c>
      <c r="R847" s="94">
        <f t="shared" si="124"/>
        <v>14804</v>
      </c>
      <c r="S847" s="131">
        <f t="shared" si="125"/>
        <v>-1</v>
      </c>
    </row>
    <row r="848" spans="1:19">
      <c r="A848" s="91">
        <v>3501</v>
      </c>
      <c r="B848" s="91">
        <v>3501137137</v>
      </c>
      <c r="C848" s="92" t="s">
        <v>298</v>
      </c>
      <c r="D848" s="91">
        <v>137</v>
      </c>
      <c r="E848" s="92" t="s">
        <v>196</v>
      </c>
      <c r="F848" s="91">
        <v>137</v>
      </c>
      <c r="G848" s="92" t="s">
        <v>196</v>
      </c>
      <c r="H848" s="93">
        <v>194.49</v>
      </c>
      <c r="I848" s="93"/>
      <c r="J848" s="94">
        <f t="shared" si="117"/>
        <v>239</v>
      </c>
      <c r="K848" s="94">
        <f t="shared" si="118"/>
        <v>43</v>
      </c>
      <c r="L848" s="94">
        <f t="shared" si="119"/>
        <v>239</v>
      </c>
      <c r="M848" s="94">
        <f t="shared" si="120"/>
        <v>22</v>
      </c>
      <c r="N848" s="95"/>
      <c r="O848" s="94">
        <f t="shared" si="121"/>
        <v>13007</v>
      </c>
      <c r="P848" s="94">
        <f t="shared" si="122"/>
        <v>1102.0052444855776</v>
      </c>
      <c r="Q848" s="94">
        <f t="shared" si="123"/>
        <v>893</v>
      </c>
      <c r="R848" s="94">
        <f t="shared" si="124"/>
        <v>15024.005244485577</v>
      </c>
      <c r="S848" s="131">
        <f t="shared" si="125"/>
        <v>885.00524448557735</v>
      </c>
    </row>
    <row r="849" spans="1:19">
      <c r="A849" s="91">
        <v>3501</v>
      </c>
      <c r="B849" s="91">
        <v>3501137161</v>
      </c>
      <c r="C849" s="92" t="s">
        <v>298</v>
      </c>
      <c r="D849" s="91">
        <v>137</v>
      </c>
      <c r="E849" s="92" t="s">
        <v>196</v>
      </c>
      <c r="F849" s="91">
        <v>161</v>
      </c>
      <c r="G849" s="92" t="s">
        <v>151</v>
      </c>
      <c r="H849" s="93">
        <v>1</v>
      </c>
      <c r="I849" s="93"/>
      <c r="J849" s="94">
        <f t="shared" si="117"/>
        <v>3919</v>
      </c>
      <c r="K849" s="94">
        <f t="shared" si="118"/>
        <v>4424</v>
      </c>
      <c r="L849" s="94">
        <f t="shared" si="119"/>
        <v>4444</v>
      </c>
      <c r="M849" s="94">
        <f t="shared" si="120"/>
        <v>4444</v>
      </c>
      <c r="N849" s="95"/>
      <c r="O849" s="94">
        <f t="shared" si="121"/>
        <v>10418</v>
      </c>
      <c r="P849" s="94">
        <f t="shared" si="122"/>
        <v>0</v>
      </c>
      <c r="Q849" s="94">
        <f t="shared" si="123"/>
        <v>893</v>
      </c>
      <c r="R849" s="94">
        <f t="shared" si="124"/>
        <v>15755</v>
      </c>
      <c r="S849" s="131">
        <f t="shared" si="125"/>
        <v>0</v>
      </c>
    </row>
    <row r="850" spans="1:19">
      <c r="A850" s="91">
        <v>3501</v>
      </c>
      <c r="B850" s="91">
        <v>3501137210</v>
      </c>
      <c r="C850" s="92" t="s">
        <v>298</v>
      </c>
      <c r="D850" s="91">
        <v>137</v>
      </c>
      <c r="E850" s="92" t="s">
        <v>196</v>
      </c>
      <c r="F850" s="91">
        <v>210</v>
      </c>
      <c r="G850" s="92" t="s">
        <v>188</v>
      </c>
      <c r="H850" s="93">
        <v>1</v>
      </c>
      <c r="I850" s="93"/>
      <c r="J850" s="94">
        <f t="shared" si="117"/>
        <v>4488</v>
      </c>
      <c r="K850" s="94">
        <f t="shared" si="118"/>
        <v>4779</v>
      </c>
      <c r="L850" s="94">
        <f t="shared" si="119"/>
        <v>4747</v>
      </c>
      <c r="M850" s="94">
        <f t="shared" si="120"/>
        <v>4731</v>
      </c>
      <c r="N850" s="95"/>
      <c r="O850" s="94">
        <f t="shared" si="121"/>
        <v>13975</v>
      </c>
      <c r="P850" s="94">
        <f t="shared" si="122"/>
        <v>0</v>
      </c>
      <c r="Q850" s="94">
        <f t="shared" si="123"/>
        <v>893</v>
      </c>
      <c r="R850" s="94">
        <f t="shared" si="124"/>
        <v>19599</v>
      </c>
      <c r="S850" s="131">
        <f t="shared" si="125"/>
        <v>-16</v>
      </c>
    </row>
    <row r="851" spans="1:19">
      <c r="A851" s="91">
        <v>3501</v>
      </c>
      <c r="B851" s="91">
        <v>3501137278</v>
      </c>
      <c r="C851" s="92" t="s">
        <v>298</v>
      </c>
      <c r="D851" s="91">
        <v>137</v>
      </c>
      <c r="E851" s="92" t="s">
        <v>196</v>
      </c>
      <c r="F851" s="91">
        <v>278</v>
      </c>
      <c r="G851" s="92" t="s">
        <v>190</v>
      </c>
      <c r="H851" s="93">
        <v>1.32</v>
      </c>
      <c r="I851" s="93"/>
      <c r="J851" s="94">
        <f t="shared" si="117"/>
        <v>3156</v>
      </c>
      <c r="K851" s="94">
        <f t="shared" si="118"/>
        <v>2860</v>
      </c>
      <c r="L851" s="94">
        <f t="shared" si="119"/>
        <v>2821</v>
      </c>
      <c r="M851" s="94">
        <f t="shared" si="120"/>
        <v>2822</v>
      </c>
      <c r="N851" s="95"/>
      <c r="O851" s="94">
        <f t="shared" si="121"/>
        <v>9794</v>
      </c>
      <c r="P851" s="94">
        <f t="shared" si="122"/>
        <v>0</v>
      </c>
      <c r="Q851" s="94">
        <f t="shared" si="123"/>
        <v>893</v>
      </c>
      <c r="R851" s="94">
        <f t="shared" si="124"/>
        <v>13509</v>
      </c>
      <c r="S851" s="131">
        <f t="shared" si="125"/>
        <v>1</v>
      </c>
    </row>
    <row r="852" spans="1:19">
      <c r="A852" s="91">
        <v>3501</v>
      </c>
      <c r="B852" s="91">
        <v>3501137281</v>
      </c>
      <c r="C852" s="92" t="s">
        <v>298</v>
      </c>
      <c r="D852" s="91">
        <v>137</v>
      </c>
      <c r="E852" s="92" t="s">
        <v>196</v>
      </c>
      <c r="F852" s="91">
        <v>281</v>
      </c>
      <c r="G852" s="92" t="s">
        <v>146</v>
      </c>
      <c r="H852" s="93">
        <v>60.28</v>
      </c>
      <c r="I852" s="93"/>
      <c r="J852" s="94">
        <f t="shared" si="117"/>
        <v>0</v>
      </c>
      <c r="K852" s="94">
        <f t="shared" si="118"/>
        <v>3</v>
      </c>
      <c r="L852" s="94">
        <f t="shared" si="119"/>
        <v>19</v>
      </c>
      <c r="M852" s="94">
        <f t="shared" si="120"/>
        <v>20</v>
      </c>
      <c r="N852" s="95"/>
      <c r="O852" s="94">
        <f t="shared" si="121"/>
        <v>12941</v>
      </c>
      <c r="P852" s="94">
        <f t="shared" si="122"/>
        <v>0</v>
      </c>
      <c r="Q852" s="94">
        <f t="shared" si="123"/>
        <v>893</v>
      </c>
      <c r="R852" s="94">
        <f t="shared" si="124"/>
        <v>13854</v>
      </c>
      <c r="S852" s="131">
        <f t="shared" si="125"/>
        <v>1</v>
      </c>
    </row>
    <row r="853" spans="1:19">
      <c r="A853" s="91">
        <v>3501</v>
      </c>
      <c r="B853" s="91">
        <v>3501137325</v>
      </c>
      <c r="C853" s="92" t="s">
        <v>298</v>
      </c>
      <c r="D853" s="91">
        <v>137</v>
      </c>
      <c r="E853" s="92" t="s">
        <v>196</v>
      </c>
      <c r="F853" s="91">
        <v>325</v>
      </c>
      <c r="G853" s="92" t="s">
        <v>198</v>
      </c>
      <c r="H853" s="93">
        <v>0.57999999999999996</v>
      </c>
      <c r="I853" s="93"/>
      <c r="J853" s="94">
        <f t="shared" si="117"/>
        <v>2033</v>
      </c>
      <c r="K853" s="94">
        <f t="shared" si="118"/>
        <v>1705</v>
      </c>
      <c r="L853" s="94">
        <f t="shared" si="119"/>
        <v>1747</v>
      </c>
      <c r="M853" s="94">
        <f t="shared" si="120"/>
        <v>1747</v>
      </c>
      <c r="N853" s="95"/>
      <c r="O853" s="94">
        <f t="shared" si="121"/>
        <v>13975</v>
      </c>
      <c r="P853" s="94">
        <f t="shared" si="122"/>
        <v>0</v>
      </c>
      <c r="Q853" s="94">
        <f t="shared" si="123"/>
        <v>893</v>
      </c>
      <c r="R853" s="94">
        <f t="shared" si="124"/>
        <v>16615</v>
      </c>
      <c r="S853" s="131">
        <f t="shared" si="125"/>
        <v>0</v>
      </c>
    </row>
    <row r="854" spans="1:19">
      <c r="A854" s="91">
        <v>3501</v>
      </c>
      <c r="B854" s="91">
        <v>3501137332</v>
      </c>
      <c r="C854" s="92" t="s">
        <v>298</v>
      </c>
      <c r="D854" s="91">
        <v>137</v>
      </c>
      <c r="E854" s="92" t="s">
        <v>196</v>
      </c>
      <c r="F854" s="91">
        <v>332</v>
      </c>
      <c r="G854" s="92" t="s">
        <v>199</v>
      </c>
      <c r="H854" s="93">
        <v>3.29</v>
      </c>
      <c r="I854" s="93"/>
      <c r="J854" s="94">
        <f t="shared" si="117"/>
        <v>963</v>
      </c>
      <c r="K854" s="94">
        <f t="shared" si="118"/>
        <v>905</v>
      </c>
      <c r="L854" s="94">
        <f t="shared" si="119"/>
        <v>896</v>
      </c>
      <c r="M854" s="94">
        <f t="shared" si="120"/>
        <v>896</v>
      </c>
      <c r="N854" s="95"/>
      <c r="O854" s="94">
        <f t="shared" si="121"/>
        <v>9794</v>
      </c>
      <c r="P854" s="94">
        <f t="shared" si="122"/>
        <v>0</v>
      </c>
      <c r="Q854" s="94">
        <f t="shared" si="123"/>
        <v>893</v>
      </c>
      <c r="R854" s="94">
        <f t="shared" si="124"/>
        <v>11583</v>
      </c>
      <c r="S854" s="131">
        <f t="shared" si="125"/>
        <v>0</v>
      </c>
    </row>
    <row r="855" spans="1:19">
      <c r="A855" s="91">
        <v>3502</v>
      </c>
      <c r="B855" s="91">
        <v>3502281061</v>
      </c>
      <c r="C855" s="92" t="s">
        <v>299</v>
      </c>
      <c r="D855" s="91">
        <v>281</v>
      </c>
      <c r="E855" s="92" t="s">
        <v>146</v>
      </c>
      <c r="F855" s="91">
        <v>61</v>
      </c>
      <c r="G855" s="92" t="s">
        <v>148</v>
      </c>
      <c r="H855" s="93">
        <v>1</v>
      </c>
      <c r="I855" s="93"/>
      <c r="J855" s="94">
        <f t="shared" si="117"/>
        <v>584</v>
      </c>
      <c r="K855" s="94">
        <f t="shared" si="118"/>
        <v>584</v>
      </c>
      <c r="L855" s="94">
        <f t="shared" si="119"/>
        <v>513</v>
      </c>
      <c r="M855" s="94">
        <f t="shared" si="120"/>
        <v>513</v>
      </c>
      <c r="N855" s="95"/>
      <c r="O855" s="94">
        <f t="shared" si="121"/>
        <v>12275</v>
      </c>
      <c r="P855" s="94">
        <f t="shared" si="122"/>
        <v>0</v>
      </c>
      <c r="Q855" s="94">
        <f t="shared" si="123"/>
        <v>893</v>
      </c>
      <c r="R855" s="94">
        <f t="shared" si="124"/>
        <v>13681</v>
      </c>
      <c r="S855" s="131">
        <f t="shared" si="125"/>
        <v>0</v>
      </c>
    </row>
    <row r="856" spans="1:19">
      <c r="A856" s="91">
        <v>3502</v>
      </c>
      <c r="B856" s="91">
        <v>3502281137</v>
      </c>
      <c r="C856" s="92" t="s">
        <v>299</v>
      </c>
      <c r="D856" s="91">
        <v>281</v>
      </c>
      <c r="E856" s="92" t="s">
        <v>146</v>
      </c>
      <c r="F856" s="91">
        <v>137</v>
      </c>
      <c r="G856" s="92" t="s">
        <v>196</v>
      </c>
      <c r="H856" s="93">
        <v>1</v>
      </c>
      <c r="I856" s="93"/>
      <c r="J856" s="94">
        <f t="shared" si="117"/>
        <v>192</v>
      </c>
      <c r="K856" s="94">
        <f t="shared" si="118"/>
        <v>34</v>
      </c>
      <c r="L856" s="94">
        <f t="shared" si="119"/>
        <v>192</v>
      </c>
      <c r="M856" s="94">
        <f t="shared" si="120"/>
        <v>17</v>
      </c>
      <c r="N856" s="95"/>
      <c r="O856" s="94">
        <f t="shared" si="121"/>
        <v>10413</v>
      </c>
      <c r="P856" s="94">
        <f t="shared" si="122"/>
        <v>0</v>
      </c>
      <c r="Q856" s="94">
        <f t="shared" si="123"/>
        <v>893</v>
      </c>
      <c r="R856" s="94">
        <f t="shared" si="124"/>
        <v>11323</v>
      </c>
      <c r="S856" s="131">
        <f t="shared" si="125"/>
        <v>-175</v>
      </c>
    </row>
    <row r="857" spans="1:19">
      <c r="A857" s="91">
        <v>3502</v>
      </c>
      <c r="B857" s="91">
        <v>3502281281</v>
      </c>
      <c r="C857" s="92" t="s">
        <v>299</v>
      </c>
      <c r="D857" s="91">
        <v>281</v>
      </c>
      <c r="E857" s="92" t="s">
        <v>146</v>
      </c>
      <c r="F857" s="91">
        <v>281</v>
      </c>
      <c r="G857" s="92" t="s">
        <v>146</v>
      </c>
      <c r="H857" s="93">
        <v>438.7</v>
      </c>
      <c r="I857" s="93"/>
      <c r="J857" s="94">
        <f t="shared" si="117"/>
        <v>0</v>
      </c>
      <c r="K857" s="94">
        <f t="shared" si="118"/>
        <v>3</v>
      </c>
      <c r="L857" s="94">
        <f t="shared" si="119"/>
        <v>17</v>
      </c>
      <c r="M857" s="94">
        <f t="shared" si="120"/>
        <v>19</v>
      </c>
      <c r="N857" s="95"/>
      <c r="O857" s="94">
        <f t="shared" si="121"/>
        <v>12019</v>
      </c>
      <c r="P857" s="94">
        <f t="shared" si="122"/>
        <v>0</v>
      </c>
      <c r="Q857" s="94">
        <f t="shared" si="123"/>
        <v>893</v>
      </c>
      <c r="R857" s="94">
        <f t="shared" si="124"/>
        <v>12931</v>
      </c>
      <c r="S857" s="131">
        <f t="shared" si="125"/>
        <v>2</v>
      </c>
    </row>
    <row r="858" spans="1:19">
      <c r="A858" s="91">
        <v>3503</v>
      </c>
      <c r="B858" s="91">
        <v>3503160031</v>
      </c>
      <c r="C858" s="92" t="s">
        <v>374</v>
      </c>
      <c r="D858" s="91">
        <v>160</v>
      </c>
      <c r="E858" s="92" t="s">
        <v>134</v>
      </c>
      <c r="F858" s="91">
        <v>31</v>
      </c>
      <c r="G858" s="92" t="s">
        <v>76</v>
      </c>
      <c r="H858" s="93">
        <v>10</v>
      </c>
      <c r="I858" s="93"/>
      <c r="J858" s="94">
        <f t="shared" si="117"/>
        <v>4085</v>
      </c>
      <c r="K858" s="94">
        <f t="shared" si="118"/>
        <v>4605</v>
      </c>
      <c r="L858" s="94">
        <f t="shared" si="119"/>
        <v>4617</v>
      </c>
      <c r="M858" s="94">
        <f t="shared" si="120"/>
        <v>4617</v>
      </c>
      <c r="N858" s="95"/>
      <c r="O858" s="94">
        <f t="shared" si="121"/>
        <v>9953</v>
      </c>
      <c r="P858" s="94">
        <f t="shared" si="122"/>
        <v>0</v>
      </c>
      <c r="Q858" s="94">
        <f t="shared" si="123"/>
        <v>893</v>
      </c>
      <c r="R858" s="94">
        <f t="shared" si="124"/>
        <v>15463</v>
      </c>
      <c r="S858" s="131">
        <f t="shared" si="125"/>
        <v>0</v>
      </c>
    </row>
    <row r="859" spans="1:19">
      <c r="A859" s="91">
        <v>3503</v>
      </c>
      <c r="B859" s="91">
        <v>3503160044</v>
      </c>
      <c r="C859" s="92" t="s">
        <v>374</v>
      </c>
      <c r="D859" s="91">
        <v>160</v>
      </c>
      <c r="E859" s="92" t="s">
        <v>134</v>
      </c>
      <c r="F859" s="91">
        <v>44</v>
      </c>
      <c r="G859" s="92" t="s">
        <v>12</v>
      </c>
      <c r="H859" s="93">
        <v>1</v>
      </c>
      <c r="I859" s="93"/>
      <c r="J859" s="94">
        <f t="shared" si="117"/>
        <v>554</v>
      </c>
      <c r="K859" s="94">
        <f t="shared" si="118"/>
        <v>554</v>
      </c>
      <c r="L859" s="94">
        <f t="shared" si="119"/>
        <v>196</v>
      </c>
      <c r="M859" s="94">
        <f t="shared" si="120"/>
        <v>193</v>
      </c>
      <c r="N859" s="95"/>
      <c r="O859" s="94">
        <f t="shared" si="121"/>
        <v>8406</v>
      </c>
      <c r="P859" s="94">
        <f t="shared" si="122"/>
        <v>0</v>
      </c>
      <c r="Q859" s="94">
        <f t="shared" si="123"/>
        <v>893</v>
      </c>
      <c r="R859" s="94">
        <f t="shared" si="124"/>
        <v>9492</v>
      </c>
      <c r="S859" s="131">
        <f t="shared" si="125"/>
        <v>-3</v>
      </c>
    </row>
    <row r="860" spans="1:19">
      <c r="A860" s="91">
        <v>3503</v>
      </c>
      <c r="B860" s="91">
        <v>3503160048</v>
      </c>
      <c r="C860" s="92" t="s">
        <v>374</v>
      </c>
      <c r="D860" s="91">
        <v>160</v>
      </c>
      <c r="E860" s="92" t="s">
        <v>134</v>
      </c>
      <c r="F860" s="91">
        <v>48</v>
      </c>
      <c r="G860" s="92" t="s">
        <v>217</v>
      </c>
      <c r="H860" s="93">
        <v>1</v>
      </c>
      <c r="I860" s="93"/>
      <c r="J860" s="94">
        <f t="shared" si="117"/>
        <v>6656</v>
      </c>
      <c r="K860" s="94">
        <f t="shared" si="118"/>
        <v>6717</v>
      </c>
      <c r="L860" s="94">
        <f t="shared" si="119"/>
        <v>6715</v>
      </c>
      <c r="M860" s="94">
        <f t="shared" si="120"/>
        <v>6715</v>
      </c>
      <c r="N860" s="95"/>
      <c r="O860" s="94">
        <f t="shared" si="121"/>
        <v>8450</v>
      </c>
      <c r="P860" s="94">
        <f t="shared" si="122"/>
        <v>0</v>
      </c>
      <c r="Q860" s="94">
        <f t="shared" si="123"/>
        <v>893</v>
      </c>
      <c r="R860" s="94">
        <f t="shared" si="124"/>
        <v>16058</v>
      </c>
      <c r="S860" s="131">
        <f t="shared" si="125"/>
        <v>0</v>
      </c>
    </row>
    <row r="861" spans="1:19">
      <c r="A861" s="91">
        <v>3503</v>
      </c>
      <c r="B861" s="91">
        <v>3503160056</v>
      </c>
      <c r="C861" s="92" t="s">
        <v>374</v>
      </c>
      <c r="D861" s="91">
        <v>160</v>
      </c>
      <c r="E861" s="92" t="s">
        <v>134</v>
      </c>
      <c r="F861" s="91">
        <v>56</v>
      </c>
      <c r="G861" s="92" t="s">
        <v>133</v>
      </c>
      <c r="H861" s="93">
        <v>2.5</v>
      </c>
      <c r="I861" s="93"/>
      <c r="J861" s="94">
        <f t="shared" si="117"/>
        <v>2940</v>
      </c>
      <c r="K861" s="94">
        <f t="shared" si="118"/>
        <v>3276</v>
      </c>
      <c r="L861" s="94">
        <f t="shared" si="119"/>
        <v>3266</v>
      </c>
      <c r="M861" s="94">
        <f t="shared" si="120"/>
        <v>3266</v>
      </c>
      <c r="N861" s="95"/>
      <c r="O861" s="94">
        <f t="shared" si="121"/>
        <v>8406</v>
      </c>
      <c r="P861" s="94">
        <f t="shared" si="122"/>
        <v>0</v>
      </c>
      <c r="Q861" s="94">
        <f t="shared" si="123"/>
        <v>893</v>
      </c>
      <c r="R861" s="94">
        <f t="shared" si="124"/>
        <v>12565</v>
      </c>
      <c r="S861" s="131">
        <f t="shared" si="125"/>
        <v>0</v>
      </c>
    </row>
    <row r="862" spans="1:19">
      <c r="A862" s="91">
        <v>3503</v>
      </c>
      <c r="B862" s="91">
        <v>3503160079</v>
      </c>
      <c r="C862" s="92" t="s">
        <v>374</v>
      </c>
      <c r="D862" s="91">
        <v>160</v>
      </c>
      <c r="E862" s="92" t="s">
        <v>134</v>
      </c>
      <c r="F862" s="91">
        <v>79</v>
      </c>
      <c r="G862" s="92" t="s">
        <v>86</v>
      </c>
      <c r="H862" s="93">
        <v>56.28</v>
      </c>
      <c r="I862" s="93"/>
      <c r="J862" s="94">
        <f t="shared" si="117"/>
        <v>621</v>
      </c>
      <c r="K862" s="94">
        <f t="shared" si="118"/>
        <v>988</v>
      </c>
      <c r="L862" s="94">
        <f t="shared" si="119"/>
        <v>980</v>
      </c>
      <c r="M862" s="94">
        <f t="shared" si="120"/>
        <v>980</v>
      </c>
      <c r="N862" s="95"/>
      <c r="O862" s="94">
        <f t="shared" si="121"/>
        <v>9676</v>
      </c>
      <c r="P862" s="94">
        <f t="shared" si="122"/>
        <v>0</v>
      </c>
      <c r="Q862" s="94">
        <f t="shared" si="123"/>
        <v>893</v>
      </c>
      <c r="R862" s="94">
        <f t="shared" si="124"/>
        <v>11549</v>
      </c>
      <c r="S862" s="131">
        <f t="shared" si="125"/>
        <v>0</v>
      </c>
    </row>
    <row r="863" spans="1:19">
      <c r="A863" s="91">
        <v>3503</v>
      </c>
      <c r="B863" s="91">
        <v>3503160149</v>
      </c>
      <c r="C863" s="92" t="s">
        <v>374</v>
      </c>
      <c r="D863" s="91">
        <v>160</v>
      </c>
      <c r="E863" s="92" t="s">
        <v>134</v>
      </c>
      <c r="F863" s="91">
        <v>149</v>
      </c>
      <c r="G863" s="92" t="s">
        <v>77</v>
      </c>
      <c r="H863" s="93">
        <v>1</v>
      </c>
      <c r="I863" s="93" t="s">
        <v>373</v>
      </c>
      <c r="J863" s="94">
        <f t="shared" si="117"/>
        <v>73</v>
      </c>
      <c r="K863" s="94">
        <f t="shared" si="118"/>
        <v>65</v>
      </c>
      <c r="L863" s="94">
        <f t="shared" si="119"/>
        <v>16</v>
      </c>
      <c r="M863" s="94">
        <f t="shared" si="120"/>
        <v>15</v>
      </c>
      <c r="N863" s="95"/>
      <c r="O863" s="94">
        <f t="shared" si="121"/>
        <v>12631</v>
      </c>
      <c r="P863" s="94">
        <f t="shared" si="122"/>
        <v>0</v>
      </c>
      <c r="Q863" s="94">
        <f t="shared" si="123"/>
        <v>893</v>
      </c>
      <c r="R863" s="94">
        <f t="shared" si="124"/>
        <v>13539</v>
      </c>
      <c r="S863" s="131">
        <f t="shared" si="125"/>
        <v>-1</v>
      </c>
    </row>
    <row r="864" spans="1:19">
      <c r="A864" s="91">
        <v>3503</v>
      </c>
      <c r="B864" s="91">
        <v>3503160160</v>
      </c>
      <c r="C864" s="92" t="s">
        <v>374</v>
      </c>
      <c r="D864" s="91">
        <v>160</v>
      </c>
      <c r="E864" s="92" t="s">
        <v>134</v>
      </c>
      <c r="F864" s="91">
        <v>160</v>
      </c>
      <c r="G864" s="92" t="s">
        <v>134</v>
      </c>
      <c r="H864" s="93">
        <v>675.25</v>
      </c>
      <c r="I864" s="93"/>
      <c r="J864" s="94">
        <f t="shared" si="117"/>
        <v>437</v>
      </c>
      <c r="K864" s="94">
        <f t="shared" si="118"/>
        <v>351</v>
      </c>
      <c r="L864" s="94">
        <f t="shared" si="119"/>
        <v>342</v>
      </c>
      <c r="M864" s="94">
        <f t="shared" si="120"/>
        <v>319</v>
      </c>
      <c r="N864" s="95"/>
      <c r="O864" s="94">
        <f t="shared" si="121"/>
        <v>10846</v>
      </c>
      <c r="P864" s="94">
        <f t="shared" si="122"/>
        <v>767.01002981837883</v>
      </c>
      <c r="Q864" s="94">
        <f t="shared" si="123"/>
        <v>893</v>
      </c>
      <c r="R864" s="94">
        <f t="shared" si="124"/>
        <v>12825.010029818379</v>
      </c>
      <c r="S864" s="131">
        <f t="shared" si="125"/>
        <v>744.01002981837883</v>
      </c>
    </row>
    <row r="865" spans="1:19">
      <c r="A865" s="91">
        <v>3503</v>
      </c>
      <c r="B865" s="91">
        <v>3503160229</v>
      </c>
      <c r="C865" s="92" t="s">
        <v>374</v>
      </c>
      <c r="D865" s="91">
        <v>160</v>
      </c>
      <c r="E865" s="92" t="s">
        <v>134</v>
      </c>
      <c r="F865" s="91">
        <v>229</v>
      </c>
      <c r="G865" s="92" t="s">
        <v>97</v>
      </c>
      <c r="H865" s="93">
        <v>2</v>
      </c>
      <c r="I865" s="93"/>
      <c r="J865" s="94" t="str">
        <f t="shared" si="117"/>
        <v/>
      </c>
      <c r="K865" s="94">
        <f t="shared" si="118"/>
        <v>1024</v>
      </c>
      <c r="L865" s="94">
        <f t="shared" si="119"/>
        <v>1024</v>
      </c>
      <c r="M865" s="94">
        <f t="shared" si="120"/>
        <v>1866</v>
      </c>
      <c r="N865" s="95"/>
      <c r="O865" s="94">
        <f t="shared" si="121"/>
        <v>10820</v>
      </c>
      <c r="P865" s="94">
        <f t="shared" si="122"/>
        <v>0</v>
      </c>
      <c r="Q865" s="94">
        <f t="shared" si="123"/>
        <v>893</v>
      </c>
      <c r="R865" s="94">
        <f t="shared" si="124"/>
        <v>13579</v>
      </c>
      <c r="S865" s="131">
        <f t="shared" si="125"/>
        <v>842</v>
      </c>
    </row>
    <row r="866" spans="1:19">
      <c r="A866" s="91">
        <v>3503</v>
      </c>
      <c r="B866" s="91">
        <v>3503160295</v>
      </c>
      <c r="C866" s="92" t="s">
        <v>374</v>
      </c>
      <c r="D866" s="91">
        <v>160</v>
      </c>
      <c r="E866" s="92" t="s">
        <v>134</v>
      </c>
      <c r="F866" s="91">
        <v>295</v>
      </c>
      <c r="G866" s="92" t="s">
        <v>135</v>
      </c>
      <c r="H866" s="93">
        <v>2</v>
      </c>
      <c r="I866" s="93"/>
      <c r="J866" s="94">
        <f t="shared" si="117"/>
        <v>3945</v>
      </c>
      <c r="K866" s="94">
        <f t="shared" si="118"/>
        <v>4027</v>
      </c>
      <c r="L866" s="94">
        <f t="shared" si="119"/>
        <v>4037</v>
      </c>
      <c r="M866" s="94">
        <f t="shared" si="120"/>
        <v>4037</v>
      </c>
      <c r="N866" s="95"/>
      <c r="O866" s="94">
        <f t="shared" si="121"/>
        <v>8442</v>
      </c>
      <c r="P866" s="94">
        <f t="shared" si="122"/>
        <v>0</v>
      </c>
      <c r="Q866" s="94">
        <f t="shared" si="123"/>
        <v>893</v>
      </c>
      <c r="R866" s="94">
        <f t="shared" si="124"/>
        <v>13372</v>
      </c>
      <c r="S866" s="131">
        <f t="shared" si="125"/>
        <v>0</v>
      </c>
    </row>
    <row r="867" spans="1:19">
      <c r="A867" s="91">
        <v>3503</v>
      </c>
      <c r="B867" s="91">
        <v>3503160301</v>
      </c>
      <c r="C867" s="92" t="s">
        <v>374</v>
      </c>
      <c r="D867" s="91">
        <v>160</v>
      </c>
      <c r="E867" s="92" t="s">
        <v>134</v>
      </c>
      <c r="F867" s="91">
        <v>301</v>
      </c>
      <c r="G867" s="92" t="s">
        <v>132</v>
      </c>
      <c r="H867" s="93">
        <v>1.0899999999999999</v>
      </c>
      <c r="I867" s="93"/>
      <c r="J867" s="94">
        <f t="shared" si="117"/>
        <v>4395</v>
      </c>
      <c r="K867" s="94" t="str">
        <f t="shared" si="118"/>
        <v/>
      </c>
      <c r="L867" s="94" t="str">
        <f t="shared" si="119"/>
        <v/>
      </c>
      <c r="M867" s="94">
        <f t="shared" si="120"/>
        <v>4541</v>
      </c>
      <c r="N867" s="95"/>
      <c r="O867" s="94">
        <f t="shared" si="121"/>
        <v>12587</v>
      </c>
      <c r="P867" s="94">
        <f t="shared" si="122"/>
        <v>0</v>
      </c>
      <c r="Q867" s="94">
        <f t="shared" si="123"/>
        <v>893</v>
      </c>
      <c r="R867" s="94">
        <f t="shared" si="124"/>
        <v>18021</v>
      </c>
      <c r="S867" s="131" t="str">
        <f t="shared" si="125"/>
        <v/>
      </c>
    </row>
    <row r="868" spans="1:19">
      <c r="A868" s="91">
        <v>3503</v>
      </c>
      <c r="B868" s="91">
        <v>3503160673</v>
      </c>
      <c r="C868" s="92" t="s">
        <v>374</v>
      </c>
      <c r="D868" s="91">
        <v>160</v>
      </c>
      <c r="E868" s="92" t="s">
        <v>134</v>
      </c>
      <c r="F868" s="91">
        <v>673</v>
      </c>
      <c r="G868" s="92" t="s">
        <v>137</v>
      </c>
      <c r="H868" s="93">
        <v>0.74</v>
      </c>
      <c r="I868" s="93"/>
      <c r="J868" s="94" t="str">
        <f t="shared" si="117"/>
        <v/>
      </c>
      <c r="K868" s="94" t="str">
        <f t="shared" si="118"/>
        <v/>
      </c>
      <c r="L868" s="94" t="str">
        <f t="shared" si="119"/>
        <v/>
      </c>
      <c r="M868" s="94">
        <f t="shared" si="120"/>
        <v>4453</v>
      </c>
      <c r="N868" s="95"/>
      <c r="O868" s="94">
        <f t="shared" si="121"/>
        <v>9381</v>
      </c>
      <c r="P868" s="94">
        <f t="shared" si="122"/>
        <v>0</v>
      </c>
      <c r="Q868" s="94">
        <f t="shared" si="123"/>
        <v>893</v>
      </c>
      <c r="R868" s="94">
        <f t="shared" si="124"/>
        <v>14727</v>
      </c>
      <c r="S868" s="131" t="str">
        <f t="shared" si="125"/>
        <v/>
      </c>
    </row>
    <row r="869" spans="1:19">
      <c r="A869" s="91">
        <v>3503</v>
      </c>
      <c r="B869" s="91">
        <v>3503160735</v>
      </c>
      <c r="C869" s="92" t="s">
        <v>374</v>
      </c>
      <c r="D869" s="91">
        <v>160</v>
      </c>
      <c r="E869" s="92" t="s">
        <v>134</v>
      </c>
      <c r="F869" s="91">
        <v>735</v>
      </c>
      <c r="G869" s="92" t="s">
        <v>119</v>
      </c>
      <c r="H869" s="93">
        <v>3</v>
      </c>
      <c r="I869" s="93"/>
      <c r="J869" s="94">
        <f t="shared" si="117"/>
        <v>4440</v>
      </c>
      <c r="K869" s="94">
        <f t="shared" si="118"/>
        <v>5046</v>
      </c>
      <c r="L869" s="94">
        <f t="shared" si="119"/>
        <v>5046</v>
      </c>
      <c r="M869" s="94">
        <f t="shared" si="120"/>
        <v>5046</v>
      </c>
      <c r="N869" s="95"/>
      <c r="O869" s="94">
        <f t="shared" si="121"/>
        <v>12609</v>
      </c>
      <c r="P869" s="94">
        <f t="shared" si="122"/>
        <v>0</v>
      </c>
      <c r="Q869" s="94">
        <f t="shared" si="123"/>
        <v>893</v>
      </c>
      <c r="R869" s="94">
        <f t="shared" si="124"/>
        <v>18548</v>
      </c>
      <c r="S869" s="131">
        <f t="shared" si="125"/>
        <v>0</v>
      </c>
    </row>
    <row r="870" spans="1:19">
      <c r="A870" s="91">
        <v>3504</v>
      </c>
      <c r="B870" s="91">
        <v>3504035035</v>
      </c>
      <c r="C870" s="92" t="s">
        <v>301</v>
      </c>
      <c r="D870" s="91">
        <v>35</v>
      </c>
      <c r="E870" s="92" t="s">
        <v>11</v>
      </c>
      <c r="F870" s="91">
        <v>35</v>
      </c>
      <c r="G870" s="92" t="s">
        <v>11</v>
      </c>
      <c r="H870" s="93">
        <v>257.14</v>
      </c>
      <c r="I870" s="93"/>
      <c r="J870" s="94">
        <f t="shared" si="117"/>
        <v>3922</v>
      </c>
      <c r="K870" s="94">
        <f t="shared" si="118"/>
        <v>4677</v>
      </c>
      <c r="L870" s="94">
        <f t="shared" si="119"/>
        <v>4660</v>
      </c>
      <c r="M870" s="94">
        <f t="shared" si="120"/>
        <v>4666</v>
      </c>
      <c r="N870" s="95"/>
      <c r="O870" s="94">
        <f t="shared" si="121"/>
        <v>13274</v>
      </c>
      <c r="P870" s="94">
        <f t="shared" si="122"/>
        <v>716.99551327098754</v>
      </c>
      <c r="Q870" s="94">
        <f t="shared" si="123"/>
        <v>893</v>
      </c>
      <c r="R870" s="94">
        <f t="shared" si="124"/>
        <v>19549.995513270987</v>
      </c>
      <c r="S870" s="131">
        <f t="shared" si="125"/>
        <v>722.99551327098743</v>
      </c>
    </row>
    <row r="871" spans="1:19">
      <c r="A871" s="91">
        <v>3504</v>
      </c>
      <c r="B871" s="91">
        <v>3504035044</v>
      </c>
      <c r="C871" s="92" t="s">
        <v>301</v>
      </c>
      <c r="D871" s="91">
        <v>35</v>
      </c>
      <c r="E871" s="92" t="s">
        <v>11</v>
      </c>
      <c r="F871" s="91">
        <v>44</v>
      </c>
      <c r="G871" s="92" t="s">
        <v>12</v>
      </c>
      <c r="H871" s="93">
        <v>1.52</v>
      </c>
      <c r="I871" s="93"/>
      <c r="J871" s="94">
        <f t="shared" si="117"/>
        <v>983</v>
      </c>
      <c r="K871" s="94">
        <f t="shared" si="118"/>
        <v>983</v>
      </c>
      <c r="L871" s="94">
        <f t="shared" si="119"/>
        <v>348</v>
      </c>
      <c r="M871" s="94">
        <f t="shared" si="120"/>
        <v>342</v>
      </c>
      <c r="N871" s="95"/>
      <c r="O871" s="94">
        <f t="shared" si="121"/>
        <v>14923</v>
      </c>
      <c r="P871" s="94">
        <f t="shared" si="122"/>
        <v>0</v>
      </c>
      <c r="Q871" s="94">
        <f t="shared" si="123"/>
        <v>893</v>
      </c>
      <c r="R871" s="94">
        <f t="shared" si="124"/>
        <v>16158</v>
      </c>
      <c r="S871" s="131">
        <f t="shared" si="125"/>
        <v>-6</v>
      </c>
    </row>
    <row r="872" spans="1:19">
      <c r="A872" s="91">
        <v>3504</v>
      </c>
      <c r="B872" s="91">
        <v>3504035057</v>
      </c>
      <c r="C872" s="92" t="s">
        <v>301</v>
      </c>
      <c r="D872" s="91">
        <v>35</v>
      </c>
      <c r="E872" s="92" t="s">
        <v>11</v>
      </c>
      <c r="F872" s="91">
        <v>57</v>
      </c>
      <c r="G872" s="92" t="s">
        <v>13</v>
      </c>
      <c r="H872" s="93">
        <v>1</v>
      </c>
      <c r="I872" s="93"/>
      <c r="J872" s="94">
        <f t="shared" si="117"/>
        <v>550</v>
      </c>
      <c r="K872" s="94">
        <f t="shared" si="118"/>
        <v>552</v>
      </c>
      <c r="L872" s="94">
        <f t="shared" si="119"/>
        <v>529</v>
      </c>
      <c r="M872" s="94">
        <f t="shared" si="120"/>
        <v>531</v>
      </c>
      <c r="N872" s="95"/>
      <c r="O872" s="94">
        <f t="shared" si="121"/>
        <v>10438</v>
      </c>
      <c r="P872" s="94">
        <f t="shared" si="122"/>
        <v>0</v>
      </c>
      <c r="Q872" s="94">
        <f t="shared" si="123"/>
        <v>893</v>
      </c>
      <c r="R872" s="94">
        <f t="shared" si="124"/>
        <v>11862</v>
      </c>
      <c r="S872" s="131">
        <f t="shared" si="125"/>
        <v>2</v>
      </c>
    </row>
    <row r="873" spans="1:19">
      <c r="A873" s="91">
        <v>3504</v>
      </c>
      <c r="B873" s="91">
        <v>3504035088</v>
      </c>
      <c r="C873" s="92" t="s">
        <v>301</v>
      </c>
      <c r="D873" s="91">
        <v>35</v>
      </c>
      <c r="E873" s="92" t="s">
        <v>11</v>
      </c>
      <c r="F873" s="91">
        <v>88</v>
      </c>
      <c r="G873" s="92" t="s">
        <v>91</v>
      </c>
      <c r="H873" s="93">
        <v>1</v>
      </c>
      <c r="I873" s="93"/>
      <c r="J873" s="94" t="str">
        <f t="shared" si="117"/>
        <v/>
      </c>
      <c r="K873" s="94">
        <f t="shared" si="118"/>
        <v>2866</v>
      </c>
      <c r="L873" s="94">
        <f t="shared" si="119"/>
        <v>2881</v>
      </c>
      <c r="M873" s="94">
        <f t="shared" si="120"/>
        <v>2881</v>
      </c>
      <c r="N873" s="95"/>
      <c r="O873" s="94">
        <f t="shared" si="121"/>
        <v>9580</v>
      </c>
      <c r="P873" s="94">
        <f t="shared" si="122"/>
        <v>0</v>
      </c>
      <c r="Q873" s="94">
        <f t="shared" si="123"/>
        <v>893</v>
      </c>
      <c r="R873" s="94">
        <f t="shared" si="124"/>
        <v>13354</v>
      </c>
      <c r="S873" s="131">
        <f t="shared" si="125"/>
        <v>0</v>
      </c>
    </row>
    <row r="874" spans="1:19">
      <c r="A874" s="91">
        <v>3504</v>
      </c>
      <c r="B874" s="91">
        <v>3504035163</v>
      </c>
      <c r="C874" s="92" t="s">
        <v>301</v>
      </c>
      <c r="D874" s="91">
        <v>35</v>
      </c>
      <c r="E874" s="92" t="s">
        <v>11</v>
      </c>
      <c r="F874" s="91">
        <v>163</v>
      </c>
      <c r="G874" s="92" t="s">
        <v>16</v>
      </c>
      <c r="H874" s="93">
        <v>0.46</v>
      </c>
      <c r="I874" s="93"/>
      <c r="J874" s="94" t="str">
        <f t="shared" si="117"/>
        <v/>
      </c>
      <c r="K874" s="94" t="str">
        <f t="shared" si="118"/>
        <v/>
      </c>
      <c r="L874" s="94" t="str">
        <f t="shared" si="119"/>
        <v/>
      </c>
      <c r="M874" s="94">
        <f t="shared" si="120"/>
        <v>505</v>
      </c>
      <c r="N874" s="95"/>
      <c r="O874" s="94">
        <f t="shared" si="121"/>
        <v>11960</v>
      </c>
      <c r="P874" s="94">
        <f t="shared" si="122"/>
        <v>0</v>
      </c>
      <c r="Q874" s="94">
        <f t="shared" si="123"/>
        <v>893</v>
      </c>
      <c r="R874" s="94">
        <f t="shared" si="124"/>
        <v>13358</v>
      </c>
      <c r="S874" s="131" t="str">
        <f t="shared" si="125"/>
        <v/>
      </c>
    </row>
    <row r="875" spans="1:19">
      <c r="A875" s="91">
        <v>3504</v>
      </c>
      <c r="B875" s="91">
        <v>3504035189</v>
      </c>
      <c r="C875" s="92" t="s">
        <v>301</v>
      </c>
      <c r="D875" s="91">
        <v>35</v>
      </c>
      <c r="E875" s="92" t="s">
        <v>11</v>
      </c>
      <c r="F875" s="91">
        <v>189</v>
      </c>
      <c r="G875" s="92" t="s">
        <v>24</v>
      </c>
      <c r="H875" s="93">
        <v>2.94</v>
      </c>
      <c r="I875" s="93"/>
      <c r="J875" s="94" t="str">
        <f t="shared" si="117"/>
        <v/>
      </c>
      <c r="K875" s="94">
        <f t="shared" si="118"/>
        <v>3879</v>
      </c>
      <c r="L875" s="94">
        <f t="shared" si="119"/>
        <v>3886</v>
      </c>
      <c r="M875" s="94">
        <f t="shared" si="120"/>
        <v>3886</v>
      </c>
      <c r="N875" s="95"/>
      <c r="O875" s="94">
        <f t="shared" si="121"/>
        <v>9699</v>
      </c>
      <c r="P875" s="94">
        <f t="shared" si="122"/>
        <v>0</v>
      </c>
      <c r="Q875" s="94">
        <f t="shared" si="123"/>
        <v>893</v>
      </c>
      <c r="R875" s="94">
        <f t="shared" si="124"/>
        <v>14478</v>
      </c>
      <c r="S875" s="131">
        <f t="shared" si="125"/>
        <v>0</v>
      </c>
    </row>
    <row r="876" spans="1:19">
      <c r="A876" s="91">
        <v>3504</v>
      </c>
      <c r="B876" s="91">
        <v>3504035308</v>
      </c>
      <c r="C876" s="92" t="s">
        <v>301</v>
      </c>
      <c r="D876" s="91">
        <v>35</v>
      </c>
      <c r="E876" s="92" t="s">
        <v>11</v>
      </c>
      <c r="F876" s="91">
        <v>308</v>
      </c>
      <c r="G876" s="92" t="s">
        <v>20</v>
      </c>
      <c r="H876" s="93">
        <v>0.97</v>
      </c>
      <c r="I876" s="93"/>
      <c r="J876" s="94" t="str">
        <f t="shared" si="117"/>
        <v/>
      </c>
      <c r="K876" s="94">
        <f t="shared" si="118"/>
        <v>6948</v>
      </c>
      <c r="L876" s="94">
        <f t="shared" si="119"/>
        <v>6937</v>
      </c>
      <c r="M876" s="94">
        <f t="shared" si="120"/>
        <v>6937</v>
      </c>
      <c r="N876" s="95"/>
      <c r="O876" s="94">
        <f t="shared" si="121"/>
        <v>11954</v>
      </c>
      <c r="P876" s="94">
        <f t="shared" si="122"/>
        <v>0</v>
      </c>
      <c r="Q876" s="94">
        <f t="shared" si="123"/>
        <v>893</v>
      </c>
      <c r="R876" s="94">
        <f t="shared" si="124"/>
        <v>19784</v>
      </c>
      <c r="S876" s="131">
        <f t="shared" si="125"/>
        <v>0</v>
      </c>
    </row>
    <row r="877" spans="1:19">
      <c r="A877" s="91">
        <v>3506</v>
      </c>
      <c r="B877" s="91">
        <v>3506262035</v>
      </c>
      <c r="C877" s="92" t="s">
        <v>302</v>
      </c>
      <c r="D877" s="91">
        <v>262</v>
      </c>
      <c r="E877" s="92" t="s">
        <v>19</v>
      </c>
      <c r="F877" s="91">
        <v>35</v>
      </c>
      <c r="G877" s="92" t="s">
        <v>11</v>
      </c>
      <c r="H877" s="93">
        <v>2</v>
      </c>
      <c r="I877" s="93"/>
      <c r="J877" s="94">
        <f t="shared" si="117"/>
        <v>2985</v>
      </c>
      <c r="K877" s="94">
        <f t="shared" si="118"/>
        <v>3560</v>
      </c>
      <c r="L877" s="94">
        <f t="shared" si="119"/>
        <v>3547</v>
      </c>
      <c r="M877" s="94">
        <f t="shared" si="120"/>
        <v>3552</v>
      </c>
      <c r="N877" s="95"/>
      <c r="O877" s="94">
        <f t="shared" si="121"/>
        <v>10103</v>
      </c>
      <c r="P877" s="94">
        <f t="shared" si="122"/>
        <v>0</v>
      </c>
      <c r="Q877" s="94">
        <f t="shared" si="123"/>
        <v>893</v>
      </c>
      <c r="R877" s="94">
        <f t="shared" si="124"/>
        <v>14548</v>
      </c>
      <c r="S877" s="131">
        <f t="shared" si="125"/>
        <v>5</v>
      </c>
    </row>
    <row r="878" spans="1:19">
      <c r="A878" s="91">
        <v>3506</v>
      </c>
      <c r="B878" s="91">
        <v>3506262049</v>
      </c>
      <c r="C878" s="92" t="s">
        <v>302</v>
      </c>
      <c r="D878" s="91">
        <v>262</v>
      </c>
      <c r="E878" s="92" t="s">
        <v>19</v>
      </c>
      <c r="F878" s="91">
        <v>49</v>
      </c>
      <c r="G878" s="92" t="s">
        <v>73</v>
      </c>
      <c r="H878" s="93">
        <v>2</v>
      </c>
      <c r="I878" s="93"/>
      <c r="J878" s="94">
        <f t="shared" si="117"/>
        <v>15185</v>
      </c>
      <c r="K878" s="94">
        <f t="shared" si="118"/>
        <v>15568</v>
      </c>
      <c r="L878" s="94">
        <f t="shared" si="119"/>
        <v>15534</v>
      </c>
      <c r="M878" s="94">
        <f t="shared" si="120"/>
        <v>15535</v>
      </c>
      <c r="N878" s="95"/>
      <c r="O878" s="94">
        <f t="shared" si="121"/>
        <v>12275</v>
      </c>
      <c r="P878" s="94">
        <f t="shared" si="122"/>
        <v>0</v>
      </c>
      <c r="Q878" s="94">
        <f t="shared" si="123"/>
        <v>893</v>
      </c>
      <c r="R878" s="94">
        <f t="shared" si="124"/>
        <v>28703</v>
      </c>
      <c r="S878" s="131">
        <f t="shared" si="125"/>
        <v>1</v>
      </c>
    </row>
    <row r="879" spans="1:19">
      <c r="A879" s="91">
        <v>3506</v>
      </c>
      <c r="B879" s="91">
        <v>3506262057</v>
      </c>
      <c r="C879" s="92" t="s">
        <v>302</v>
      </c>
      <c r="D879" s="91">
        <v>262</v>
      </c>
      <c r="E879" s="92" t="s">
        <v>19</v>
      </c>
      <c r="F879" s="91">
        <v>57</v>
      </c>
      <c r="G879" s="92" t="s">
        <v>13</v>
      </c>
      <c r="H879" s="93">
        <v>1</v>
      </c>
      <c r="I879" s="93"/>
      <c r="J879" s="94">
        <f t="shared" si="117"/>
        <v>626</v>
      </c>
      <c r="K879" s="94">
        <f t="shared" si="118"/>
        <v>628</v>
      </c>
      <c r="L879" s="94">
        <f t="shared" si="119"/>
        <v>603</v>
      </c>
      <c r="M879" s="94">
        <f t="shared" si="120"/>
        <v>605</v>
      </c>
      <c r="N879" s="95"/>
      <c r="O879" s="94">
        <f t="shared" si="121"/>
        <v>11884</v>
      </c>
      <c r="P879" s="94">
        <f t="shared" si="122"/>
        <v>0</v>
      </c>
      <c r="Q879" s="94">
        <f t="shared" si="123"/>
        <v>893</v>
      </c>
      <c r="R879" s="94">
        <f t="shared" si="124"/>
        <v>13382</v>
      </c>
      <c r="S879" s="131">
        <f t="shared" si="125"/>
        <v>2</v>
      </c>
    </row>
    <row r="880" spans="1:19">
      <c r="A880" s="91">
        <v>3506</v>
      </c>
      <c r="B880" s="91">
        <v>3506262071</v>
      </c>
      <c r="C880" s="92" t="s">
        <v>302</v>
      </c>
      <c r="D880" s="91">
        <v>262</v>
      </c>
      <c r="E880" s="92" t="s">
        <v>19</v>
      </c>
      <c r="F880" s="91">
        <v>71</v>
      </c>
      <c r="G880" s="92" t="s">
        <v>218</v>
      </c>
      <c r="H880" s="93">
        <v>2</v>
      </c>
      <c r="I880" s="93"/>
      <c r="J880" s="94">
        <f t="shared" si="117"/>
        <v>5549</v>
      </c>
      <c r="K880" s="94">
        <f t="shared" si="118"/>
        <v>7071</v>
      </c>
      <c r="L880" s="94">
        <f t="shared" si="119"/>
        <v>7061</v>
      </c>
      <c r="M880" s="94">
        <f t="shared" si="120"/>
        <v>7262</v>
      </c>
      <c r="N880" s="95"/>
      <c r="O880" s="94">
        <f t="shared" si="121"/>
        <v>13975</v>
      </c>
      <c r="P880" s="94">
        <f t="shared" si="122"/>
        <v>0</v>
      </c>
      <c r="Q880" s="94">
        <f t="shared" si="123"/>
        <v>893</v>
      </c>
      <c r="R880" s="94">
        <f t="shared" si="124"/>
        <v>22130</v>
      </c>
      <c r="S880" s="131">
        <f t="shared" si="125"/>
        <v>201</v>
      </c>
    </row>
    <row r="881" spans="1:19">
      <c r="A881" s="91">
        <v>3506</v>
      </c>
      <c r="B881" s="91">
        <v>3506262093</v>
      </c>
      <c r="C881" s="92" t="s">
        <v>302</v>
      </c>
      <c r="D881" s="91">
        <v>262</v>
      </c>
      <c r="E881" s="92" t="s">
        <v>19</v>
      </c>
      <c r="F881" s="91">
        <v>93</v>
      </c>
      <c r="G881" s="92" t="s">
        <v>14</v>
      </c>
      <c r="H881" s="93">
        <v>7</v>
      </c>
      <c r="I881" s="93"/>
      <c r="J881" s="94">
        <f t="shared" si="117"/>
        <v>345</v>
      </c>
      <c r="K881" s="94">
        <f t="shared" si="118"/>
        <v>320</v>
      </c>
      <c r="L881" s="94">
        <f t="shared" si="119"/>
        <v>325</v>
      </c>
      <c r="M881" s="94">
        <f t="shared" si="120"/>
        <v>328</v>
      </c>
      <c r="N881" s="95"/>
      <c r="O881" s="94">
        <f t="shared" si="121"/>
        <v>11442</v>
      </c>
      <c r="P881" s="94">
        <f t="shared" si="122"/>
        <v>0</v>
      </c>
      <c r="Q881" s="94">
        <f t="shared" si="123"/>
        <v>893</v>
      </c>
      <c r="R881" s="94">
        <f t="shared" si="124"/>
        <v>12663</v>
      </c>
      <c r="S881" s="131">
        <f t="shared" si="125"/>
        <v>3</v>
      </c>
    </row>
    <row r="882" spans="1:19">
      <c r="A882" s="91">
        <v>3506</v>
      </c>
      <c r="B882" s="91">
        <v>3506262105</v>
      </c>
      <c r="C882" s="92" t="s">
        <v>302</v>
      </c>
      <c r="D882" s="91">
        <v>262</v>
      </c>
      <c r="E882" s="92" t="s">
        <v>19</v>
      </c>
      <c r="F882" s="91">
        <v>105</v>
      </c>
      <c r="G882" s="92" t="s">
        <v>246</v>
      </c>
      <c r="H882" s="93">
        <v>1</v>
      </c>
      <c r="I882" s="93"/>
      <c r="J882" s="94" t="str">
        <f t="shared" si="117"/>
        <v/>
      </c>
      <c r="K882" s="94">
        <f t="shared" si="118"/>
        <v>3279</v>
      </c>
      <c r="L882" s="94">
        <f t="shared" si="119"/>
        <v>3269</v>
      </c>
      <c r="M882" s="94">
        <f t="shared" si="120"/>
        <v>3269</v>
      </c>
      <c r="N882" s="95"/>
      <c r="O882" s="94">
        <f t="shared" si="121"/>
        <v>9482</v>
      </c>
      <c r="P882" s="94">
        <f t="shared" si="122"/>
        <v>0</v>
      </c>
      <c r="Q882" s="94">
        <f t="shared" si="123"/>
        <v>893</v>
      </c>
      <c r="R882" s="94">
        <f t="shared" si="124"/>
        <v>13644</v>
      </c>
      <c r="S882" s="131">
        <f t="shared" si="125"/>
        <v>0</v>
      </c>
    </row>
    <row r="883" spans="1:19">
      <c r="A883" s="91">
        <v>3506</v>
      </c>
      <c r="B883" s="91">
        <v>3506262128</v>
      </c>
      <c r="C883" s="92" t="s">
        <v>302</v>
      </c>
      <c r="D883" s="91">
        <v>262</v>
      </c>
      <c r="E883" s="92" t="s">
        <v>19</v>
      </c>
      <c r="F883" s="91">
        <v>128</v>
      </c>
      <c r="G883" s="92" t="s">
        <v>122</v>
      </c>
      <c r="H883" s="93">
        <v>1</v>
      </c>
      <c r="I883" s="93"/>
      <c r="J883" s="94" t="str">
        <f t="shared" si="117"/>
        <v/>
      </c>
      <c r="K883" s="94">
        <f t="shared" si="118"/>
        <v>568</v>
      </c>
      <c r="L883" s="94">
        <f t="shared" si="119"/>
        <v>561</v>
      </c>
      <c r="M883" s="94">
        <f t="shared" si="120"/>
        <v>561</v>
      </c>
      <c r="N883" s="95"/>
      <c r="O883" s="94">
        <f t="shared" si="121"/>
        <v>11023</v>
      </c>
      <c r="P883" s="94">
        <f t="shared" si="122"/>
        <v>0</v>
      </c>
      <c r="Q883" s="94">
        <f t="shared" si="123"/>
        <v>893</v>
      </c>
      <c r="R883" s="94">
        <f t="shared" si="124"/>
        <v>12477</v>
      </c>
      <c r="S883" s="131">
        <f t="shared" si="125"/>
        <v>0</v>
      </c>
    </row>
    <row r="884" spans="1:19">
      <c r="A884" s="91">
        <v>3506</v>
      </c>
      <c r="B884" s="91">
        <v>3506262149</v>
      </c>
      <c r="C884" s="92" t="s">
        <v>302</v>
      </c>
      <c r="D884" s="91">
        <v>262</v>
      </c>
      <c r="E884" s="92" t="s">
        <v>19</v>
      </c>
      <c r="F884" s="91">
        <v>149</v>
      </c>
      <c r="G884" s="92" t="s">
        <v>77</v>
      </c>
      <c r="H884" s="93">
        <v>3</v>
      </c>
      <c r="I884" s="93"/>
      <c r="J884" s="94">
        <f t="shared" si="117"/>
        <v>70</v>
      </c>
      <c r="K884" s="94">
        <f t="shared" si="118"/>
        <v>63</v>
      </c>
      <c r="L884" s="94">
        <f t="shared" si="119"/>
        <v>15</v>
      </c>
      <c r="M884" s="94">
        <f t="shared" si="120"/>
        <v>15</v>
      </c>
      <c r="N884" s="95"/>
      <c r="O884" s="94">
        <f t="shared" si="121"/>
        <v>12235</v>
      </c>
      <c r="P884" s="94">
        <f t="shared" si="122"/>
        <v>0</v>
      </c>
      <c r="Q884" s="94">
        <f t="shared" si="123"/>
        <v>893</v>
      </c>
      <c r="R884" s="94">
        <f t="shared" si="124"/>
        <v>13143</v>
      </c>
      <c r="S884" s="131">
        <f t="shared" si="125"/>
        <v>0</v>
      </c>
    </row>
    <row r="885" spans="1:19">
      <c r="A885" s="91">
        <v>3506</v>
      </c>
      <c r="B885" s="91">
        <v>3506262163</v>
      </c>
      <c r="C885" s="92" t="s">
        <v>302</v>
      </c>
      <c r="D885" s="91">
        <v>262</v>
      </c>
      <c r="E885" s="92" t="s">
        <v>19</v>
      </c>
      <c r="F885" s="91">
        <v>163</v>
      </c>
      <c r="G885" s="92" t="s">
        <v>16</v>
      </c>
      <c r="H885" s="93">
        <v>148.81</v>
      </c>
      <c r="I885" s="93"/>
      <c r="J885" s="94">
        <f t="shared" si="117"/>
        <v>221</v>
      </c>
      <c r="K885" s="94">
        <f t="shared" si="118"/>
        <v>608</v>
      </c>
      <c r="L885" s="94">
        <f t="shared" si="119"/>
        <v>221</v>
      </c>
      <c r="M885" s="94">
        <f t="shared" si="120"/>
        <v>479</v>
      </c>
      <c r="N885" s="95"/>
      <c r="O885" s="94">
        <f t="shared" si="121"/>
        <v>11349</v>
      </c>
      <c r="P885" s="94">
        <f t="shared" si="122"/>
        <v>0</v>
      </c>
      <c r="Q885" s="94">
        <f t="shared" si="123"/>
        <v>893</v>
      </c>
      <c r="R885" s="94">
        <f t="shared" si="124"/>
        <v>12721</v>
      </c>
      <c r="S885" s="131">
        <f t="shared" si="125"/>
        <v>258</v>
      </c>
    </row>
    <row r="886" spans="1:19">
      <c r="A886" s="91">
        <v>3506</v>
      </c>
      <c r="B886" s="91">
        <v>3506262164</v>
      </c>
      <c r="C886" s="92" t="s">
        <v>302</v>
      </c>
      <c r="D886" s="91">
        <v>262</v>
      </c>
      <c r="E886" s="92" t="s">
        <v>19</v>
      </c>
      <c r="F886" s="91">
        <v>164</v>
      </c>
      <c r="G886" s="92" t="s">
        <v>95</v>
      </c>
      <c r="H886" s="93">
        <v>1</v>
      </c>
      <c r="I886" s="93"/>
      <c r="J886" s="94" t="str">
        <f t="shared" si="117"/>
        <v/>
      </c>
      <c r="K886" s="94">
        <f t="shared" si="118"/>
        <v>4567</v>
      </c>
      <c r="L886" s="94">
        <f t="shared" si="119"/>
        <v>4581</v>
      </c>
      <c r="M886" s="94">
        <f t="shared" si="120"/>
        <v>4581</v>
      </c>
      <c r="N886" s="95"/>
      <c r="O886" s="94">
        <f t="shared" si="121"/>
        <v>9618</v>
      </c>
      <c r="P886" s="94">
        <f t="shared" si="122"/>
        <v>0</v>
      </c>
      <c r="Q886" s="94">
        <f t="shared" si="123"/>
        <v>893</v>
      </c>
      <c r="R886" s="94">
        <f t="shared" si="124"/>
        <v>15092</v>
      </c>
      <c r="S886" s="131">
        <f t="shared" si="125"/>
        <v>0</v>
      </c>
    </row>
    <row r="887" spans="1:19">
      <c r="A887" s="91">
        <v>3506</v>
      </c>
      <c r="B887" s="91">
        <v>3506262165</v>
      </c>
      <c r="C887" s="92" t="s">
        <v>302</v>
      </c>
      <c r="D887" s="91">
        <v>262</v>
      </c>
      <c r="E887" s="92" t="s">
        <v>19</v>
      </c>
      <c r="F887" s="91">
        <v>165</v>
      </c>
      <c r="G887" s="92" t="s">
        <v>17</v>
      </c>
      <c r="H887" s="93">
        <v>55</v>
      </c>
      <c r="I887" s="93"/>
      <c r="J887" s="94">
        <f t="shared" si="117"/>
        <v>602</v>
      </c>
      <c r="K887" s="94">
        <f t="shared" si="118"/>
        <v>533</v>
      </c>
      <c r="L887" s="94">
        <f t="shared" si="119"/>
        <v>591</v>
      </c>
      <c r="M887" s="94">
        <f t="shared" si="120"/>
        <v>593</v>
      </c>
      <c r="N887" s="95"/>
      <c r="O887" s="94">
        <f t="shared" si="121"/>
        <v>10873</v>
      </c>
      <c r="P887" s="94">
        <f t="shared" si="122"/>
        <v>0</v>
      </c>
      <c r="Q887" s="94">
        <f t="shared" si="123"/>
        <v>893</v>
      </c>
      <c r="R887" s="94">
        <f t="shared" si="124"/>
        <v>12359</v>
      </c>
      <c r="S887" s="131">
        <f t="shared" si="125"/>
        <v>2</v>
      </c>
    </row>
    <row r="888" spans="1:19">
      <c r="A888" s="91">
        <v>3506</v>
      </c>
      <c r="B888" s="91">
        <v>3506262176</v>
      </c>
      <c r="C888" s="92" t="s">
        <v>302</v>
      </c>
      <c r="D888" s="91">
        <v>262</v>
      </c>
      <c r="E888" s="92" t="s">
        <v>19</v>
      </c>
      <c r="F888" s="91">
        <v>176</v>
      </c>
      <c r="G888" s="92" t="s">
        <v>78</v>
      </c>
      <c r="H888" s="93">
        <v>10</v>
      </c>
      <c r="I888" s="93"/>
      <c r="J888" s="94">
        <f t="shared" si="117"/>
        <v>3484</v>
      </c>
      <c r="K888" s="94">
        <f t="shared" si="118"/>
        <v>3524</v>
      </c>
      <c r="L888" s="94">
        <f t="shared" si="119"/>
        <v>3533</v>
      </c>
      <c r="M888" s="94">
        <f t="shared" si="120"/>
        <v>3534</v>
      </c>
      <c r="N888" s="95"/>
      <c r="O888" s="94">
        <f t="shared" si="121"/>
        <v>10698</v>
      </c>
      <c r="P888" s="94">
        <f t="shared" si="122"/>
        <v>0</v>
      </c>
      <c r="Q888" s="94">
        <f t="shared" si="123"/>
        <v>893</v>
      </c>
      <c r="R888" s="94">
        <f t="shared" si="124"/>
        <v>15125</v>
      </c>
      <c r="S888" s="131">
        <f t="shared" si="125"/>
        <v>1</v>
      </c>
    </row>
    <row r="889" spans="1:19">
      <c r="A889" s="91">
        <v>3506</v>
      </c>
      <c r="B889" s="91">
        <v>3506262178</v>
      </c>
      <c r="C889" s="92" t="s">
        <v>302</v>
      </c>
      <c r="D889" s="91">
        <v>262</v>
      </c>
      <c r="E889" s="92" t="s">
        <v>19</v>
      </c>
      <c r="F889" s="91">
        <v>178</v>
      </c>
      <c r="G889" s="92" t="s">
        <v>219</v>
      </c>
      <c r="H889" s="93">
        <v>7</v>
      </c>
      <c r="I889" s="93"/>
      <c r="J889" s="94">
        <f t="shared" si="117"/>
        <v>1171</v>
      </c>
      <c r="K889" s="94">
        <f t="shared" si="118"/>
        <v>1266</v>
      </c>
      <c r="L889" s="94">
        <f t="shared" si="119"/>
        <v>1259</v>
      </c>
      <c r="M889" s="94">
        <f t="shared" si="120"/>
        <v>1259</v>
      </c>
      <c r="N889" s="95"/>
      <c r="O889" s="94">
        <f t="shared" si="121"/>
        <v>12080</v>
      </c>
      <c r="P889" s="94">
        <f t="shared" si="122"/>
        <v>0</v>
      </c>
      <c r="Q889" s="94">
        <f t="shared" si="123"/>
        <v>893</v>
      </c>
      <c r="R889" s="94">
        <f t="shared" si="124"/>
        <v>14232</v>
      </c>
      <c r="S889" s="131">
        <f t="shared" si="125"/>
        <v>0</v>
      </c>
    </row>
    <row r="890" spans="1:19">
      <c r="A890" s="91">
        <v>3506</v>
      </c>
      <c r="B890" s="91">
        <v>3506262229</v>
      </c>
      <c r="C890" s="92" t="s">
        <v>302</v>
      </c>
      <c r="D890" s="91">
        <v>262</v>
      </c>
      <c r="E890" s="92" t="s">
        <v>19</v>
      </c>
      <c r="F890" s="91">
        <v>229</v>
      </c>
      <c r="G890" s="92" t="s">
        <v>97</v>
      </c>
      <c r="H890" s="93">
        <v>18.509999999999998</v>
      </c>
      <c r="I890" s="93"/>
      <c r="J890" s="94">
        <f t="shared" si="117"/>
        <v>964</v>
      </c>
      <c r="K890" s="94">
        <f t="shared" si="118"/>
        <v>964</v>
      </c>
      <c r="L890" s="94">
        <f t="shared" si="119"/>
        <v>964</v>
      </c>
      <c r="M890" s="94">
        <f t="shared" si="120"/>
        <v>1755</v>
      </c>
      <c r="N890" s="95"/>
      <c r="O890" s="94">
        <f t="shared" si="121"/>
        <v>10180</v>
      </c>
      <c r="P890" s="94">
        <f t="shared" si="122"/>
        <v>0</v>
      </c>
      <c r="Q890" s="94">
        <f t="shared" si="123"/>
        <v>893</v>
      </c>
      <c r="R890" s="94">
        <f t="shared" si="124"/>
        <v>12828</v>
      </c>
      <c r="S890" s="131">
        <f t="shared" si="125"/>
        <v>791</v>
      </c>
    </row>
    <row r="891" spans="1:19">
      <c r="A891" s="91">
        <v>3506</v>
      </c>
      <c r="B891" s="91">
        <v>3506262248</v>
      </c>
      <c r="C891" s="92" t="s">
        <v>302</v>
      </c>
      <c r="D891" s="91">
        <v>262</v>
      </c>
      <c r="E891" s="92" t="s">
        <v>19</v>
      </c>
      <c r="F891" s="91">
        <v>248</v>
      </c>
      <c r="G891" s="92" t="s">
        <v>18</v>
      </c>
      <c r="H891" s="93">
        <v>6</v>
      </c>
      <c r="I891" s="93"/>
      <c r="J891" s="94">
        <f t="shared" si="117"/>
        <v>1155</v>
      </c>
      <c r="K891" s="94">
        <f t="shared" si="118"/>
        <v>374</v>
      </c>
      <c r="L891" s="94">
        <f t="shared" si="119"/>
        <v>1045</v>
      </c>
      <c r="M891" s="94">
        <f t="shared" si="120"/>
        <v>1053</v>
      </c>
      <c r="N891" s="95"/>
      <c r="O891" s="94">
        <f t="shared" si="121"/>
        <v>10648</v>
      </c>
      <c r="P891" s="94">
        <f t="shared" si="122"/>
        <v>0</v>
      </c>
      <c r="Q891" s="94">
        <f t="shared" si="123"/>
        <v>893</v>
      </c>
      <c r="R891" s="94">
        <f t="shared" si="124"/>
        <v>12594</v>
      </c>
      <c r="S891" s="131">
        <f t="shared" si="125"/>
        <v>8</v>
      </c>
    </row>
    <row r="892" spans="1:19">
      <c r="A892" s="91">
        <v>3506</v>
      </c>
      <c r="B892" s="91">
        <v>3506262258</v>
      </c>
      <c r="C892" s="92" t="s">
        <v>302</v>
      </c>
      <c r="D892" s="91">
        <v>262</v>
      </c>
      <c r="E892" s="92" t="s">
        <v>19</v>
      </c>
      <c r="F892" s="91">
        <v>258</v>
      </c>
      <c r="G892" s="92" t="s">
        <v>98</v>
      </c>
      <c r="H892" s="93">
        <v>7</v>
      </c>
      <c r="I892" s="93"/>
      <c r="J892" s="94">
        <f t="shared" si="117"/>
        <v>3812</v>
      </c>
      <c r="K892" s="94">
        <f t="shared" si="118"/>
        <v>3122</v>
      </c>
      <c r="L892" s="94">
        <f t="shared" si="119"/>
        <v>3106</v>
      </c>
      <c r="M892" s="94">
        <f t="shared" si="120"/>
        <v>3109</v>
      </c>
      <c r="N892" s="95"/>
      <c r="O892" s="94">
        <f t="shared" si="121"/>
        <v>9740</v>
      </c>
      <c r="P892" s="94">
        <f t="shared" si="122"/>
        <v>0</v>
      </c>
      <c r="Q892" s="94">
        <f t="shared" si="123"/>
        <v>893</v>
      </c>
      <c r="R892" s="94">
        <f t="shared" si="124"/>
        <v>13742</v>
      </c>
      <c r="S892" s="131">
        <f t="shared" si="125"/>
        <v>3</v>
      </c>
    </row>
    <row r="893" spans="1:19">
      <c r="A893" s="91">
        <v>3506</v>
      </c>
      <c r="B893" s="91">
        <v>3506262262</v>
      </c>
      <c r="C893" s="92" t="s">
        <v>302</v>
      </c>
      <c r="D893" s="91">
        <v>262</v>
      </c>
      <c r="E893" s="92" t="s">
        <v>19</v>
      </c>
      <c r="F893" s="91">
        <v>262</v>
      </c>
      <c r="G893" s="92" t="s">
        <v>19</v>
      </c>
      <c r="H893" s="93">
        <v>64.849999999999994</v>
      </c>
      <c r="I893" s="93"/>
      <c r="J893" s="94">
        <f t="shared" si="117"/>
        <v>3771</v>
      </c>
      <c r="K893" s="94">
        <f t="shared" si="118"/>
        <v>4698</v>
      </c>
      <c r="L893" s="94">
        <f t="shared" si="119"/>
        <v>4668</v>
      </c>
      <c r="M893" s="94">
        <f t="shared" si="120"/>
        <v>4668</v>
      </c>
      <c r="N893" s="95"/>
      <c r="O893" s="94">
        <f t="shared" si="121"/>
        <v>10124</v>
      </c>
      <c r="P893" s="94">
        <f t="shared" si="122"/>
        <v>0</v>
      </c>
      <c r="Q893" s="94">
        <f t="shared" si="123"/>
        <v>893</v>
      </c>
      <c r="R893" s="94">
        <f t="shared" si="124"/>
        <v>15685</v>
      </c>
      <c r="S893" s="131">
        <f t="shared" si="125"/>
        <v>0</v>
      </c>
    </row>
    <row r="894" spans="1:19">
      <c r="A894" s="91">
        <v>3506</v>
      </c>
      <c r="B894" s="91">
        <v>3506262274</v>
      </c>
      <c r="C894" s="92" t="s">
        <v>302</v>
      </c>
      <c r="D894" s="91">
        <v>262</v>
      </c>
      <c r="E894" s="92" t="s">
        <v>19</v>
      </c>
      <c r="F894" s="91">
        <v>274</v>
      </c>
      <c r="G894" s="92" t="s">
        <v>60</v>
      </c>
      <c r="H894" s="93">
        <v>3</v>
      </c>
      <c r="I894" s="93"/>
      <c r="J894" s="94">
        <f t="shared" si="117"/>
        <v>4645</v>
      </c>
      <c r="K894" s="94">
        <f t="shared" si="118"/>
        <v>4903</v>
      </c>
      <c r="L894" s="94">
        <f t="shared" si="119"/>
        <v>4883</v>
      </c>
      <c r="M894" s="94">
        <f t="shared" si="120"/>
        <v>4884</v>
      </c>
      <c r="N894" s="95"/>
      <c r="O894" s="94">
        <f t="shared" si="121"/>
        <v>10103</v>
      </c>
      <c r="P894" s="94">
        <f t="shared" si="122"/>
        <v>0</v>
      </c>
      <c r="Q894" s="94">
        <f t="shared" si="123"/>
        <v>893</v>
      </c>
      <c r="R894" s="94">
        <f t="shared" si="124"/>
        <v>15880</v>
      </c>
      <c r="S894" s="131">
        <f t="shared" si="125"/>
        <v>1</v>
      </c>
    </row>
    <row r="895" spans="1:19">
      <c r="A895" s="91">
        <v>3506</v>
      </c>
      <c r="B895" s="91">
        <v>3506262284</v>
      </c>
      <c r="C895" s="92" t="s">
        <v>302</v>
      </c>
      <c r="D895" s="91">
        <v>262</v>
      </c>
      <c r="E895" s="92" t="s">
        <v>19</v>
      </c>
      <c r="F895" s="91">
        <v>284</v>
      </c>
      <c r="G895" s="92" t="s">
        <v>140</v>
      </c>
      <c r="H895" s="93">
        <v>2.85</v>
      </c>
      <c r="I895" s="93"/>
      <c r="J895" s="94">
        <f t="shared" si="117"/>
        <v>2990</v>
      </c>
      <c r="K895" s="94">
        <f t="shared" si="118"/>
        <v>3186</v>
      </c>
      <c r="L895" s="94">
        <f t="shared" si="119"/>
        <v>3150</v>
      </c>
      <c r="M895" s="94">
        <f t="shared" si="120"/>
        <v>3151</v>
      </c>
      <c r="N895" s="95"/>
      <c r="O895" s="94">
        <f t="shared" si="121"/>
        <v>9254</v>
      </c>
      <c r="P895" s="94">
        <f t="shared" si="122"/>
        <v>0</v>
      </c>
      <c r="Q895" s="94">
        <f t="shared" si="123"/>
        <v>893</v>
      </c>
      <c r="R895" s="94">
        <f t="shared" si="124"/>
        <v>13298</v>
      </c>
      <c r="S895" s="131">
        <f t="shared" si="125"/>
        <v>1</v>
      </c>
    </row>
    <row r="896" spans="1:19">
      <c r="A896" s="91">
        <v>3506</v>
      </c>
      <c r="B896" s="91">
        <v>3506262295</v>
      </c>
      <c r="C896" s="92" t="s">
        <v>302</v>
      </c>
      <c r="D896" s="91">
        <v>262</v>
      </c>
      <c r="E896" s="92" t="s">
        <v>19</v>
      </c>
      <c r="F896" s="91">
        <v>295</v>
      </c>
      <c r="G896" s="92" t="s">
        <v>135</v>
      </c>
      <c r="H896" s="93">
        <v>2</v>
      </c>
      <c r="I896" s="93"/>
      <c r="J896" s="94">
        <f t="shared" si="117"/>
        <v>4537</v>
      </c>
      <c r="K896" s="94">
        <f t="shared" si="118"/>
        <v>4631</v>
      </c>
      <c r="L896" s="94">
        <f t="shared" si="119"/>
        <v>4642</v>
      </c>
      <c r="M896" s="94">
        <f t="shared" si="120"/>
        <v>4643</v>
      </c>
      <c r="N896" s="95"/>
      <c r="O896" s="94">
        <f t="shared" si="121"/>
        <v>9708</v>
      </c>
      <c r="P896" s="94">
        <f t="shared" si="122"/>
        <v>0</v>
      </c>
      <c r="Q896" s="94">
        <f t="shared" si="123"/>
        <v>893</v>
      </c>
      <c r="R896" s="94">
        <f t="shared" si="124"/>
        <v>15244</v>
      </c>
      <c r="S896" s="131">
        <f t="shared" si="125"/>
        <v>1</v>
      </c>
    </row>
    <row r="897" spans="1:19">
      <c r="A897" s="91">
        <v>3506</v>
      </c>
      <c r="B897" s="91">
        <v>3506262305</v>
      </c>
      <c r="C897" s="92" t="s">
        <v>302</v>
      </c>
      <c r="D897" s="91">
        <v>262</v>
      </c>
      <c r="E897" s="92" t="s">
        <v>19</v>
      </c>
      <c r="F897" s="91">
        <v>305</v>
      </c>
      <c r="G897" s="92" t="s">
        <v>221</v>
      </c>
      <c r="H897" s="93">
        <v>2</v>
      </c>
      <c r="I897" s="93"/>
      <c r="J897" s="94">
        <f t="shared" si="117"/>
        <v>2902</v>
      </c>
      <c r="K897" s="94">
        <f t="shared" si="118"/>
        <v>2902</v>
      </c>
      <c r="L897" s="94">
        <f t="shared" si="119"/>
        <v>2917</v>
      </c>
      <c r="M897" s="94">
        <f t="shared" si="120"/>
        <v>2917</v>
      </c>
      <c r="N897" s="95"/>
      <c r="O897" s="94">
        <f t="shared" si="121"/>
        <v>8944</v>
      </c>
      <c r="P897" s="94">
        <f t="shared" si="122"/>
        <v>0</v>
      </c>
      <c r="Q897" s="94">
        <f t="shared" si="123"/>
        <v>893</v>
      </c>
      <c r="R897" s="94">
        <f t="shared" si="124"/>
        <v>12754</v>
      </c>
      <c r="S897" s="131">
        <f t="shared" si="125"/>
        <v>0</v>
      </c>
    </row>
    <row r="898" spans="1:19">
      <c r="A898" s="91">
        <v>3506</v>
      </c>
      <c r="B898" s="91">
        <v>3506262346</v>
      </c>
      <c r="C898" s="92" t="s">
        <v>302</v>
      </c>
      <c r="D898" s="91">
        <v>262</v>
      </c>
      <c r="E898" s="92" t="s">
        <v>19</v>
      </c>
      <c r="F898" s="91">
        <v>346</v>
      </c>
      <c r="G898" s="92" t="s">
        <v>21</v>
      </c>
      <c r="H898" s="93">
        <v>2</v>
      </c>
      <c r="I898" s="93"/>
      <c r="J898" s="94">
        <f t="shared" si="117"/>
        <v>2502</v>
      </c>
      <c r="K898" s="94">
        <f t="shared" si="118"/>
        <v>1434</v>
      </c>
      <c r="L898" s="94">
        <f t="shared" si="119"/>
        <v>1429</v>
      </c>
      <c r="M898" s="94">
        <f t="shared" si="120"/>
        <v>1429</v>
      </c>
      <c r="N898" s="95"/>
      <c r="O898" s="94">
        <f t="shared" si="121"/>
        <v>12842</v>
      </c>
      <c r="P898" s="94">
        <f t="shared" si="122"/>
        <v>0</v>
      </c>
      <c r="Q898" s="94">
        <f t="shared" si="123"/>
        <v>893</v>
      </c>
      <c r="R898" s="94">
        <f t="shared" si="124"/>
        <v>15164</v>
      </c>
      <c r="S898" s="131">
        <f t="shared" si="125"/>
        <v>0</v>
      </c>
    </row>
    <row r="899" spans="1:19">
      <c r="A899" s="91">
        <v>3506</v>
      </c>
      <c r="B899" s="91">
        <v>3506262347</v>
      </c>
      <c r="C899" s="92" t="s">
        <v>302</v>
      </c>
      <c r="D899" s="91">
        <v>262</v>
      </c>
      <c r="E899" s="92" t="s">
        <v>19</v>
      </c>
      <c r="F899" s="91">
        <v>347</v>
      </c>
      <c r="G899" s="92" t="s">
        <v>82</v>
      </c>
      <c r="H899" s="93">
        <v>4</v>
      </c>
      <c r="I899" s="93"/>
      <c r="J899" s="94">
        <f t="shared" si="117"/>
        <v>3890</v>
      </c>
      <c r="K899" s="94">
        <f t="shared" si="118"/>
        <v>4132</v>
      </c>
      <c r="L899" s="94">
        <f t="shared" si="119"/>
        <v>4126</v>
      </c>
      <c r="M899" s="94">
        <f t="shared" si="120"/>
        <v>4126</v>
      </c>
      <c r="N899" s="95"/>
      <c r="O899" s="94">
        <f t="shared" si="121"/>
        <v>9524</v>
      </c>
      <c r="P899" s="94">
        <f t="shared" si="122"/>
        <v>0</v>
      </c>
      <c r="Q899" s="94">
        <f t="shared" si="123"/>
        <v>893</v>
      </c>
      <c r="R899" s="94">
        <f t="shared" si="124"/>
        <v>14543</v>
      </c>
      <c r="S899" s="131">
        <f t="shared" si="125"/>
        <v>0</v>
      </c>
    </row>
    <row r="900" spans="1:19">
      <c r="A900" s="91">
        <v>3507</v>
      </c>
      <c r="B900" s="91">
        <v>3507201072</v>
      </c>
      <c r="C900" s="92" t="s">
        <v>303</v>
      </c>
      <c r="D900" s="91">
        <v>201</v>
      </c>
      <c r="E900" s="92" t="s">
        <v>9</v>
      </c>
      <c r="F900" s="91">
        <v>72</v>
      </c>
      <c r="G900" s="92" t="s">
        <v>280</v>
      </c>
      <c r="H900" s="93">
        <v>1.42</v>
      </c>
      <c r="I900" s="93"/>
      <c r="J900" s="94">
        <f t="shared" si="117"/>
        <v>1992</v>
      </c>
      <c r="K900" s="94">
        <f t="shared" si="118"/>
        <v>2316</v>
      </c>
      <c r="L900" s="94">
        <f t="shared" si="119"/>
        <v>2319</v>
      </c>
      <c r="M900" s="94">
        <f t="shared" si="120"/>
        <v>2319</v>
      </c>
      <c r="N900" s="95"/>
      <c r="O900" s="94">
        <f t="shared" si="121"/>
        <v>9794</v>
      </c>
      <c r="P900" s="94">
        <f t="shared" si="122"/>
        <v>0</v>
      </c>
      <c r="Q900" s="94">
        <f t="shared" si="123"/>
        <v>893</v>
      </c>
      <c r="R900" s="94">
        <f t="shared" si="124"/>
        <v>13006</v>
      </c>
      <c r="S900" s="131">
        <f t="shared" si="125"/>
        <v>0</v>
      </c>
    </row>
    <row r="901" spans="1:19">
      <c r="A901" s="91">
        <v>3507</v>
      </c>
      <c r="B901" s="91">
        <v>3507201095</v>
      </c>
      <c r="C901" s="92" t="s">
        <v>303</v>
      </c>
      <c r="D901" s="91">
        <v>201</v>
      </c>
      <c r="E901" s="92" t="s">
        <v>9</v>
      </c>
      <c r="F901" s="91">
        <v>95</v>
      </c>
      <c r="G901" s="92" t="s">
        <v>279</v>
      </c>
      <c r="H901" s="93">
        <v>2.19</v>
      </c>
      <c r="I901" s="93"/>
      <c r="J901" s="94">
        <f t="shared" si="117"/>
        <v>147</v>
      </c>
      <c r="K901" s="94">
        <f t="shared" si="118"/>
        <v>131</v>
      </c>
      <c r="L901" s="94">
        <f t="shared" si="119"/>
        <v>101</v>
      </c>
      <c r="M901" s="94">
        <f t="shared" si="120"/>
        <v>102</v>
      </c>
      <c r="N901" s="95"/>
      <c r="O901" s="94">
        <f t="shared" si="121"/>
        <v>11884</v>
      </c>
      <c r="P901" s="94">
        <f t="shared" si="122"/>
        <v>0</v>
      </c>
      <c r="Q901" s="94">
        <f t="shared" si="123"/>
        <v>893</v>
      </c>
      <c r="R901" s="94">
        <f t="shared" si="124"/>
        <v>12879</v>
      </c>
      <c r="S901" s="131">
        <f t="shared" si="125"/>
        <v>1</v>
      </c>
    </row>
    <row r="902" spans="1:19">
      <c r="A902" s="91">
        <v>3507</v>
      </c>
      <c r="B902" s="91">
        <v>3507201201</v>
      </c>
      <c r="C902" s="92" t="s">
        <v>303</v>
      </c>
      <c r="D902" s="91">
        <v>201</v>
      </c>
      <c r="E902" s="92" t="s">
        <v>9</v>
      </c>
      <c r="F902" s="91">
        <v>201</v>
      </c>
      <c r="G902" s="92" t="s">
        <v>9</v>
      </c>
      <c r="H902" s="93">
        <v>223.65</v>
      </c>
      <c r="I902" s="93"/>
      <c r="J902" s="94">
        <f t="shared" si="117"/>
        <v>184</v>
      </c>
      <c r="K902" s="94">
        <f t="shared" si="118"/>
        <v>226</v>
      </c>
      <c r="L902" s="94">
        <f t="shared" si="119"/>
        <v>217</v>
      </c>
      <c r="M902" s="94">
        <f t="shared" si="120"/>
        <v>218</v>
      </c>
      <c r="N902" s="95"/>
      <c r="O902" s="94">
        <f t="shared" si="121"/>
        <v>13034</v>
      </c>
      <c r="P902" s="94">
        <f t="shared" si="122"/>
        <v>2350.0279017857142</v>
      </c>
      <c r="Q902" s="94">
        <f t="shared" si="123"/>
        <v>893</v>
      </c>
      <c r="R902" s="94">
        <f t="shared" si="124"/>
        <v>16495.027901785714</v>
      </c>
      <c r="S902" s="131">
        <f t="shared" si="125"/>
        <v>2351.0279017857138</v>
      </c>
    </row>
    <row r="903" spans="1:19">
      <c r="A903" s="91">
        <v>3507</v>
      </c>
      <c r="B903" s="91">
        <v>3507201310</v>
      </c>
      <c r="C903" s="92" t="s">
        <v>303</v>
      </c>
      <c r="D903" s="91">
        <v>201</v>
      </c>
      <c r="E903" s="92" t="s">
        <v>9</v>
      </c>
      <c r="F903" s="91">
        <v>310</v>
      </c>
      <c r="G903" s="92" t="s">
        <v>259</v>
      </c>
      <c r="H903" s="93">
        <v>0.42</v>
      </c>
      <c r="I903" s="93"/>
      <c r="J903" s="94" t="str">
        <f t="shared" si="117"/>
        <v/>
      </c>
      <c r="K903" s="94">
        <f t="shared" si="118"/>
        <v>2447</v>
      </c>
      <c r="L903" s="94">
        <f t="shared" si="119"/>
        <v>2436</v>
      </c>
      <c r="M903" s="94">
        <f t="shared" si="120"/>
        <v>2437</v>
      </c>
      <c r="N903" s="95"/>
      <c r="O903" s="94">
        <f t="shared" si="121"/>
        <v>11361</v>
      </c>
      <c r="P903" s="94">
        <f t="shared" si="122"/>
        <v>0</v>
      </c>
      <c r="Q903" s="94">
        <f t="shared" si="123"/>
        <v>893</v>
      </c>
      <c r="R903" s="94">
        <f t="shared" si="124"/>
        <v>14691</v>
      </c>
      <c r="S903" s="131">
        <f t="shared" si="125"/>
        <v>1</v>
      </c>
    </row>
    <row r="904" spans="1:19">
      <c r="A904" s="91">
        <v>3507</v>
      </c>
      <c r="B904" s="91">
        <v>3507201740</v>
      </c>
      <c r="C904" s="92" t="s">
        <v>303</v>
      </c>
      <c r="D904" s="91">
        <v>201</v>
      </c>
      <c r="E904" s="92" t="s">
        <v>9</v>
      </c>
      <c r="F904" s="91">
        <v>740</v>
      </c>
      <c r="G904" s="92" t="s">
        <v>261</v>
      </c>
      <c r="H904" s="93">
        <v>1</v>
      </c>
      <c r="I904" s="93"/>
      <c r="J904" s="94">
        <f t="shared" si="117"/>
        <v>3896</v>
      </c>
      <c r="K904" s="94">
        <f t="shared" si="118"/>
        <v>3950</v>
      </c>
      <c r="L904" s="94">
        <f t="shared" si="119"/>
        <v>3984</v>
      </c>
      <c r="M904" s="94">
        <f t="shared" si="120"/>
        <v>3984</v>
      </c>
      <c r="N904" s="95"/>
      <c r="O904" s="94">
        <f t="shared" si="121"/>
        <v>9794</v>
      </c>
      <c r="P904" s="94">
        <f t="shared" si="122"/>
        <v>0</v>
      </c>
      <c r="Q904" s="94">
        <f t="shared" si="123"/>
        <v>893</v>
      </c>
      <c r="R904" s="94">
        <f t="shared" si="124"/>
        <v>14671</v>
      </c>
      <c r="S904" s="131">
        <f t="shared" si="125"/>
        <v>0</v>
      </c>
    </row>
    <row r="905" spans="1:19">
      <c r="A905" s="91">
        <v>3508</v>
      </c>
      <c r="B905" s="91">
        <v>3508281061</v>
      </c>
      <c r="C905" s="92" t="s">
        <v>304</v>
      </c>
      <c r="D905" s="91">
        <v>281</v>
      </c>
      <c r="E905" s="92" t="s">
        <v>146</v>
      </c>
      <c r="F905" s="91">
        <v>61</v>
      </c>
      <c r="G905" s="92" t="s">
        <v>148</v>
      </c>
      <c r="H905" s="93">
        <v>6.04</v>
      </c>
      <c r="I905" s="93"/>
      <c r="J905" s="94">
        <f t="shared" si="117"/>
        <v>565</v>
      </c>
      <c r="K905" s="94">
        <f t="shared" si="118"/>
        <v>565</v>
      </c>
      <c r="L905" s="94">
        <f t="shared" si="119"/>
        <v>496</v>
      </c>
      <c r="M905" s="94">
        <f t="shared" si="120"/>
        <v>497</v>
      </c>
      <c r="N905" s="95"/>
      <c r="O905" s="94">
        <f t="shared" si="121"/>
        <v>11884</v>
      </c>
      <c r="P905" s="94">
        <f t="shared" si="122"/>
        <v>0</v>
      </c>
      <c r="Q905" s="94">
        <f t="shared" si="123"/>
        <v>893</v>
      </c>
      <c r="R905" s="94">
        <f t="shared" si="124"/>
        <v>13274</v>
      </c>
      <c r="S905" s="131">
        <f t="shared" si="125"/>
        <v>1</v>
      </c>
    </row>
    <row r="906" spans="1:19">
      <c r="A906" s="91">
        <v>3508</v>
      </c>
      <c r="B906" s="91">
        <v>3508281137</v>
      </c>
      <c r="C906" s="92" t="s">
        <v>304</v>
      </c>
      <c r="D906" s="91">
        <v>281</v>
      </c>
      <c r="E906" s="92" t="s">
        <v>146</v>
      </c>
      <c r="F906" s="91">
        <v>137</v>
      </c>
      <c r="G906" s="92" t="s">
        <v>196</v>
      </c>
      <c r="H906" s="93">
        <v>9.2000000000000011</v>
      </c>
      <c r="I906" s="93"/>
      <c r="J906" s="94">
        <f t="shared" ref="J906:J938" si="126">IFERROR(VLOOKUP($B906,_18Q1g,9,FALSE),"")</f>
        <v>224</v>
      </c>
      <c r="K906" s="94">
        <f t="shared" ref="K906:K938" si="127">IFERROR(VLOOKUP($B906,_18Q2b,9,FALSE),"")</f>
        <v>40</v>
      </c>
      <c r="L906" s="94">
        <f t="shared" ref="L906:L938" si="128">IFERROR(VLOOKUP($B906,_18Q3,9,FALSE),"")</f>
        <v>224</v>
      </c>
      <c r="M906" s="94">
        <f t="shared" ref="M906:M938" si="129">IFERROR(VLOOKUP($B906,_18live,9,FALSE),"")</f>
        <v>20</v>
      </c>
      <c r="N906" s="95"/>
      <c r="O906" s="94">
        <f t="shared" ref="O906:O938" si="130">IFERROR(VLOOKUP($B906,_18live,8,FALSE),"")</f>
        <v>12194</v>
      </c>
      <c r="P906" s="94">
        <f t="shared" ref="P906:P938" si="131">IFERROR(VLOOKUP($B906,_18live,10,FALSE),"")</f>
        <v>0</v>
      </c>
      <c r="Q906" s="94">
        <f t="shared" ref="Q906:Q938" si="132">IFERROR(VLOOKUP($B906,_18live,11,FALSE),"")</f>
        <v>893</v>
      </c>
      <c r="R906" s="94">
        <f t="shared" ref="R906:R938" si="133">IFERROR(VLOOKUP($B906,_18live,12,FALSE),"")</f>
        <v>13107</v>
      </c>
      <c r="S906" s="131">
        <f t="shared" ref="S906:S938" si="134">IFERROR(R906-IFERROR(VLOOKUP($B906,_18Q3,12,FALSE),""),"")</f>
        <v>-204</v>
      </c>
    </row>
    <row r="907" spans="1:19">
      <c r="A907" s="91">
        <v>3508</v>
      </c>
      <c r="B907" s="91">
        <v>3508281281</v>
      </c>
      <c r="C907" s="92" t="s">
        <v>304</v>
      </c>
      <c r="D907" s="91">
        <v>281</v>
      </c>
      <c r="E907" s="92" t="s">
        <v>146</v>
      </c>
      <c r="F907" s="91">
        <v>281</v>
      </c>
      <c r="G907" s="92" t="s">
        <v>146</v>
      </c>
      <c r="H907" s="93">
        <v>174.29999999999984</v>
      </c>
      <c r="I907" s="93"/>
      <c r="J907" s="94">
        <f t="shared" si="126"/>
        <v>0</v>
      </c>
      <c r="K907" s="94">
        <f t="shared" si="127"/>
        <v>3</v>
      </c>
      <c r="L907" s="94">
        <f t="shared" si="128"/>
        <v>19</v>
      </c>
      <c r="M907" s="94">
        <f t="shared" si="129"/>
        <v>21</v>
      </c>
      <c r="N907" s="95"/>
      <c r="O907" s="94">
        <f t="shared" si="130"/>
        <v>13485</v>
      </c>
      <c r="P907" s="94">
        <f t="shared" si="131"/>
        <v>0</v>
      </c>
      <c r="Q907" s="94">
        <f t="shared" si="132"/>
        <v>893</v>
      </c>
      <c r="R907" s="94">
        <f t="shared" si="133"/>
        <v>14399</v>
      </c>
      <c r="S907" s="131">
        <f t="shared" si="134"/>
        <v>2</v>
      </c>
    </row>
    <row r="908" spans="1:19">
      <c r="A908" s="91">
        <v>3508</v>
      </c>
      <c r="B908" s="91">
        <v>3508281332</v>
      </c>
      <c r="C908" s="92" t="s">
        <v>304</v>
      </c>
      <c r="D908" s="91">
        <v>281</v>
      </c>
      <c r="E908" s="92" t="s">
        <v>146</v>
      </c>
      <c r="F908" s="91">
        <v>332</v>
      </c>
      <c r="G908" s="92" t="s">
        <v>199</v>
      </c>
      <c r="H908" s="93">
        <v>1</v>
      </c>
      <c r="I908" s="93"/>
      <c r="J908" s="94">
        <f t="shared" si="126"/>
        <v>1435</v>
      </c>
      <c r="K908" s="94">
        <f t="shared" si="127"/>
        <v>1348</v>
      </c>
      <c r="L908" s="94">
        <f t="shared" si="128"/>
        <v>1335</v>
      </c>
      <c r="M908" s="94">
        <f t="shared" si="129"/>
        <v>1334</v>
      </c>
      <c r="N908" s="95"/>
      <c r="O908" s="94">
        <f t="shared" si="130"/>
        <v>14594</v>
      </c>
      <c r="P908" s="94">
        <f t="shared" si="131"/>
        <v>0</v>
      </c>
      <c r="Q908" s="94">
        <f t="shared" si="132"/>
        <v>893</v>
      </c>
      <c r="R908" s="94">
        <f t="shared" si="133"/>
        <v>16821</v>
      </c>
      <c r="S908" s="131">
        <f t="shared" si="134"/>
        <v>-1</v>
      </c>
    </row>
    <row r="909" spans="1:19">
      <c r="A909" s="91">
        <v>3509</v>
      </c>
      <c r="B909" s="91">
        <v>3509095095</v>
      </c>
      <c r="C909" s="92" t="s">
        <v>305</v>
      </c>
      <c r="D909" s="91">
        <v>95</v>
      </c>
      <c r="E909" s="92" t="s">
        <v>279</v>
      </c>
      <c r="F909" s="91">
        <v>95</v>
      </c>
      <c r="G909" s="92" t="s">
        <v>279</v>
      </c>
      <c r="H909" s="93">
        <v>393.57</v>
      </c>
      <c r="I909" s="93"/>
      <c r="J909" s="94">
        <f t="shared" si="126"/>
        <v>132</v>
      </c>
      <c r="K909" s="94">
        <f t="shared" si="127"/>
        <v>117</v>
      </c>
      <c r="L909" s="94">
        <f t="shared" si="128"/>
        <v>90</v>
      </c>
      <c r="M909" s="94">
        <f t="shared" si="129"/>
        <v>91</v>
      </c>
      <c r="N909" s="95"/>
      <c r="O909" s="94">
        <f t="shared" si="130"/>
        <v>10635</v>
      </c>
      <c r="P909" s="94">
        <f t="shared" si="131"/>
        <v>0</v>
      </c>
      <c r="Q909" s="94">
        <f t="shared" si="132"/>
        <v>893</v>
      </c>
      <c r="R909" s="94">
        <f t="shared" si="133"/>
        <v>11619</v>
      </c>
      <c r="S909" s="131">
        <f t="shared" si="134"/>
        <v>1</v>
      </c>
    </row>
    <row r="910" spans="1:19">
      <c r="A910" s="91">
        <v>3509</v>
      </c>
      <c r="B910" s="91">
        <v>3509095167</v>
      </c>
      <c r="C910" s="92" t="s">
        <v>305</v>
      </c>
      <c r="D910" s="91">
        <v>95</v>
      </c>
      <c r="E910" s="92" t="s">
        <v>279</v>
      </c>
      <c r="F910" s="91">
        <v>167</v>
      </c>
      <c r="G910" s="92" t="s">
        <v>164</v>
      </c>
      <c r="H910" s="93">
        <v>0.56000000000000005</v>
      </c>
      <c r="I910" s="93"/>
      <c r="J910" s="94" t="str">
        <f t="shared" si="126"/>
        <v/>
      </c>
      <c r="K910" s="94">
        <f t="shared" si="127"/>
        <v>3803</v>
      </c>
      <c r="L910" s="94">
        <f t="shared" si="128"/>
        <v>3803</v>
      </c>
      <c r="M910" s="94">
        <f t="shared" si="129"/>
        <v>3803</v>
      </c>
      <c r="N910" s="95"/>
      <c r="O910" s="94">
        <f t="shared" si="130"/>
        <v>10288</v>
      </c>
      <c r="P910" s="94">
        <f t="shared" si="131"/>
        <v>0</v>
      </c>
      <c r="Q910" s="94">
        <f t="shared" si="132"/>
        <v>893</v>
      </c>
      <c r="R910" s="94">
        <f t="shared" si="133"/>
        <v>14984</v>
      </c>
      <c r="S910" s="131">
        <f t="shared" si="134"/>
        <v>0</v>
      </c>
    </row>
    <row r="911" spans="1:19">
      <c r="A911" s="91">
        <v>3509</v>
      </c>
      <c r="B911" s="91">
        <v>3509095331</v>
      </c>
      <c r="C911" s="92" t="s">
        <v>305</v>
      </c>
      <c r="D911" s="91">
        <v>95</v>
      </c>
      <c r="E911" s="92" t="s">
        <v>279</v>
      </c>
      <c r="F911" s="91">
        <v>331</v>
      </c>
      <c r="G911" s="92" t="s">
        <v>283</v>
      </c>
      <c r="H911" s="93">
        <v>2</v>
      </c>
      <c r="I911" s="93"/>
      <c r="J911" s="94">
        <f t="shared" si="126"/>
        <v>2428</v>
      </c>
      <c r="K911" s="94">
        <f t="shared" si="127"/>
        <v>2884</v>
      </c>
      <c r="L911" s="94">
        <f t="shared" si="128"/>
        <v>2870</v>
      </c>
      <c r="M911" s="94">
        <f t="shared" si="129"/>
        <v>2871</v>
      </c>
      <c r="N911" s="95"/>
      <c r="O911" s="94">
        <f t="shared" si="130"/>
        <v>8094</v>
      </c>
      <c r="P911" s="94">
        <f t="shared" si="131"/>
        <v>0</v>
      </c>
      <c r="Q911" s="94">
        <f t="shared" si="132"/>
        <v>893</v>
      </c>
      <c r="R911" s="94">
        <f t="shared" si="133"/>
        <v>11858</v>
      </c>
      <c r="S911" s="131">
        <f t="shared" si="134"/>
        <v>1</v>
      </c>
    </row>
    <row r="912" spans="1:19">
      <c r="A912" s="91">
        <v>3509</v>
      </c>
      <c r="B912" s="91">
        <v>3509095763</v>
      </c>
      <c r="C912" s="92" t="s">
        <v>305</v>
      </c>
      <c r="D912" s="91">
        <v>95</v>
      </c>
      <c r="E912" s="92" t="s">
        <v>279</v>
      </c>
      <c r="F912" s="91">
        <v>763</v>
      </c>
      <c r="G912" s="92" t="s">
        <v>284</v>
      </c>
      <c r="H912" s="93">
        <v>1</v>
      </c>
      <c r="I912" s="93"/>
      <c r="J912" s="94" t="str">
        <f t="shared" si="126"/>
        <v/>
      </c>
      <c r="K912" s="94" t="str">
        <f t="shared" si="127"/>
        <v/>
      </c>
      <c r="L912" s="94" t="str">
        <f t="shared" si="128"/>
        <v/>
      </c>
      <c r="M912" s="94">
        <f t="shared" si="129"/>
        <v>2826</v>
      </c>
      <c r="N912" s="95"/>
      <c r="O912" s="94">
        <f t="shared" si="130"/>
        <v>10861</v>
      </c>
      <c r="P912" s="94">
        <f t="shared" si="131"/>
        <v>0</v>
      </c>
      <c r="Q912" s="94">
        <f t="shared" si="132"/>
        <v>893</v>
      </c>
      <c r="R912" s="94">
        <f t="shared" si="133"/>
        <v>14580</v>
      </c>
      <c r="S912" s="131" t="str">
        <f t="shared" si="134"/>
        <v/>
      </c>
    </row>
    <row r="913" spans="1:19">
      <c r="A913" s="91">
        <v>3510</v>
      </c>
      <c r="B913" s="91">
        <v>3510281005</v>
      </c>
      <c r="C913" s="92" t="s">
        <v>306</v>
      </c>
      <c r="D913" s="91">
        <v>281</v>
      </c>
      <c r="E913" s="92" t="s">
        <v>146</v>
      </c>
      <c r="F913" s="91">
        <v>5</v>
      </c>
      <c r="G913" s="92" t="s">
        <v>147</v>
      </c>
      <c r="H913" s="93">
        <v>1</v>
      </c>
      <c r="I913" s="93"/>
      <c r="J913" s="94">
        <f t="shared" si="126"/>
        <v>4941</v>
      </c>
      <c r="K913" s="94">
        <f t="shared" si="127"/>
        <v>5096</v>
      </c>
      <c r="L913" s="94">
        <f t="shared" si="128"/>
        <v>5083</v>
      </c>
      <c r="M913" s="94">
        <f t="shared" si="129"/>
        <v>5083</v>
      </c>
      <c r="N913" s="95"/>
      <c r="O913" s="94">
        <f t="shared" si="130"/>
        <v>12631</v>
      </c>
      <c r="P913" s="94">
        <f t="shared" si="131"/>
        <v>0</v>
      </c>
      <c r="Q913" s="94">
        <f t="shared" si="132"/>
        <v>893</v>
      </c>
      <c r="R913" s="94">
        <f t="shared" si="133"/>
        <v>18607</v>
      </c>
      <c r="S913" s="131">
        <f t="shared" si="134"/>
        <v>0</v>
      </c>
    </row>
    <row r="914" spans="1:19">
      <c r="A914" s="91">
        <v>3510</v>
      </c>
      <c r="B914" s="91">
        <v>3510281061</v>
      </c>
      <c r="C914" s="92" t="s">
        <v>306</v>
      </c>
      <c r="D914" s="91">
        <v>281</v>
      </c>
      <c r="E914" s="92" t="s">
        <v>146</v>
      </c>
      <c r="F914" s="91">
        <v>61</v>
      </c>
      <c r="G914" s="92" t="s">
        <v>148</v>
      </c>
      <c r="H914" s="93">
        <v>5</v>
      </c>
      <c r="I914" s="93"/>
      <c r="J914" s="94">
        <f t="shared" si="126"/>
        <v>495</v>
      </c>
      <c r="K914" s="94">
        <f t="shared" si="127"/>
        <v>495</v>
      </c>
      <c r="L914" s="94">
        <f t="shared" si="128"/>
        <v>435</v>
      </c>
      <c r="M914" s="94">
        <f t="shared" si="129"/>
        <v>435</v>
      </c>
      <c r="N914" s="95"/>
      <c r="O914" s="94">
        <f t="shared" si="130"/>
        <v>10413</v>
      </c>
      <c r="P914" s="94">
        <f t="shared" si="131"/>
        <v>0</v>
      </c>
      <c r="Q914" s="94">
        <f t="shared" si="132"/>
        <v>893</v>
      </c>
      <c r="R914" s="94">
        <f t="shared" si="133"/>
        <v>11741</v>
      </c>
      <c r="S914" s="131">
        <f t="shared" si="134"/>
        <v>0</v>
      </c>
    </row>
    <row r="915" spans="1:19">
      <c r="A915" s="91">
        <v>3510</v>
      </c>
      <c r="B915" s="91">
        <v>3510281210</v>
      </c>
      <c r="C915" s="92" t="s">
        <v>306</v>
      </c>
      <c r="D915" s="91">
        <v>281</v>
      </c>
      <c r="E915" s="92" t="s">
        <v>146</v>
      </c>
      <c r="F915" s="91">
        <v>210</v>
      </c>
      <c r="G915" s="92" t="s">
        <v>188</v>
      </c>
      <c r="H915" s="93">
        <v>1</v>
      </c>
      <c r="I915" s="93"/>
      <c r="J915" s="94" t="str">
        <f t="shared" si="126"/>
        <v/>
      </c>
      <c r="K915" s="94">
        <f t="shared" si="127"/>
        <v>3477</v>
      </c>
      <c r="L915" s="94">
        <f t="shared" si="128"/>
        <v>3453</v>
      </c>
      <c r="M915" s="94">
        <f t="shared" si="129"/>
        <v>3442</v>
      </c>
      <c r="N915" s="95"/>
      <c r="O915" s="94">
        <f t="shared" si="130"/>
        <v>10167</v>
      </c>
      <c r="P915" s="94">
        <f t="shared" si="131"/>
        <v>0</v>
      </c>
      <c r="Q915" s="94">
        <f t="shared" si="132"/>
        <v>893</v>
      </c>
      <c r="R915" s="94">
        <f t="shared" si="133"/>
        <v>14502</v>
      </c>
      <c r="S915" s="131">
        <f t="shared" si="134"/>
        <v>-11</v>
      </c>
    </row>
    <row r="916" spans="1:19">
      <c r="A916" s="91">
        <v>3510</v>
      </c>
      <c r="B916" s="91">
        <v>3510281281</v>
      </c>
      <c r="C916" s="92" t="s">
        <v>306</v>
      </c>
      <c r="D916" s="91">
        <v>281</v>
      </c>
      <c r="E916" s="92" t="s">
        <v>146</v>
      </c>
      <c r="F916" s="91">
        <v>281</v>
      </c>
      <c r="G916" s="92" t="s">
        <v>146</v>
      </c>
      <c r="H916" s="93">
        <v>201.1</v>
      </c>
      <c r="I916" s="93"/>
      <c r="J916" s="94">
        <f t="shared" si="126"/>
        <v>0</v>
      </c>
      <c r="K916" s="94">
        <f t="shared" si="127"/>
        <v>3</v>
      </c>
      <c r="L916" s="94">
        <f t="shared" si="128"/>
        <v>17</v>
      </c>
      <c r="M916" s="94">
        <f t="shared" si="129"/>
        <v>19</v>
      </c>
      <c r="N916" s="95"/>
      <c r="O916" s="94">
        <f t="shared" si="130"/>
        <v>12010</v>
      </c>
      <c r="P916" s="94">
        <f t="shared" si="131"/>
        <v>0</v>
      </c>
      <c r="Q916" s="94">
        <f t="shared" si="132"/>
        <v>893</v>
      </c>
      <c r="R916" s="94">
        <f t="shared" si="133"/>
        <v>12922</v>
      </c>
      <c r="S916" s="131">
        <f t="shared" si="134"/>
        <v>2</v>
      </c>
    </row>
    <row r="917" spans="1:19">
      <c r="A917" s="91">
        <v>3510</v>
      </c>
      <c r="B917" s="91">
        <v>3510281293</v>
      </c>
      <c r="C917" s="92" t="s">
        <v>306</v>
      </c>
      <c r="D917" s="91">
        <v>281</v>
      </c>
      <c r="E917" s="92" t="s">
        <v>146</v>
      </c>
      <c r="F917" s="91">
        <v>293</v>
      </c>
      <c r="G917" s="92" t="s">
        <v>171</v>
      </c>
      <c r="H917" s="93">
        <v>1</v>
      </c>
      <c r="I917" s="93"/>
      <c r="J917" s="94" t="str">
        <f t="shared" si="126"/>
        <v/>
      </c>
      <c r="K917" s="94">
        <f t="shared" si="127"/>
        <v>955</v>
      </c>
      <c r="L917" s="94">
        <f t="shared" si="128"/>
        <v>978</v>
      </c>
      <c r="M917" s="94">
        <f t="shared" si="129"/>
        <v>978</v>
      </c>
      <c r="N917" s="95"/>
      <c r="O917" s="94">
        <f t="shared" si="130"/>
        <v>11386</v>
      </c>
      <c r="P917" s="94">
        <f t="shared" si="131"/>
        <v>0</v>
      </c>
      <c r="Q917" s="94">
        <f t="shared" si="132"/>
        <v>893</v>
      </c>
      <c r="R917" s="94">
        <f t="shared" si="133"/>
        <v>13257</v>
      </c>
      <c r="S917" s="131">
        <f t="shared" si="134"/>
        <v>0</v>
      </c>
    </row>
    <row r="918" spans="1:19">
      <c r="A918" s="91">
        <v>3510</v>
      </c>
      <c r="B918" s="91">
        <v>3510281332</v>
      </c>
      <c r="C918" s="92" t="s">
        <v>306</v>
      </c>
      <c r="D918" s="91">
        <v>281</v>
      </c>
      <c r="E918" s="92" t="s">
        <v>146</v>
      </c>
      <c r="F918" s="91">
        <v>332</v>
      </c>
      <c r="G918" s="92" t="s">
        <v>199</v>
      </c>
      <c r="H918" s="93">
        <v>1.27</v>
      </c>
      <c r="I918" s="93"/>
      <c r="J918" s="94">
        <f t="shared" si="126"/>
        <v>1133</v>
      </c>
      <c r="K918" s="94">
        <f t="shared" si="127"/>
        <v>1064</v>
      </c>
      <c r="L918" s="94">
        <f t="shared" si="128"/>
        <v>1054</v>
      </c>
      <c r="M918" s="94">
        <f t="shared" si="129"/>
        <v>1054</v>
      </c>
      <c r="N918" s="95"/>
      <c r="O918" s="94">
        <f t="shared" si="130"/>
        <v>11522</v>
      </c>
      <c r="P918" s="94">
        <f t="shared" si="131"/>
        <v>0</v>
      </c>
      <c r="Q918" s="94">
        <f t="shared" si="132"/>
        <v>893</v>
      </c>
      <c r="R918" s="94">
        <f t="shared" si="133"/>
        <v>13469</v>
      </c>
      <c r="S918" s="131">
        <f t="shared" si="134"/>
        <v>0</v>
      </c>
    </row>
    <row r="919" spans="1:19">
      <c r="A919" s="91">
        <v>3513</v>
      </c>
      <c r="B919" s="91">
        <v>3513044044</v>
      </c>
      <c r="C919" s="92" t="s">
        <v>307</v>
      </c>
      <c r="D919" s="91">
        <v>44</v>
      </c>
      <c r="E919" s="92" t="s">
        <v>12</v>
      </c>
      <c r="F919" s="91">
        <v>44</v>
      </c>
      <c r="G919" s="92" t="s">
        <v>12</v>
      </c>
      <c r="H919" s="93">
        <v>353.43</v>
      </c>
      <c r="I919" s="93"/>
      <c r="J919" s="94">
        <f t="shared" si="126"/>
        <v>699</v>
      </c>
      <c r="K919" s="94">
        <f t="shared" si="127"/>
        <v>699</v>
      </c>
      <c r="L919" s="94">
        <f t="shared" si="128"/>
        <v>247</v>
      </c>
      <c r="M919" s="94">
        <f t="shared" si="129"/>
        <v>243</v>
      </c>
      <c r="N919" s="95"/>
      <c r="O919" s="94">
        <f t="shared" si="130"/>
        <v>10612</v>
      </c>
      <c r="P919" s="94">
        <f t="shared" si="131"/>
        <v>0</v>
      </c>
      <c r="Q919" s="94">
        <f t="shared" si="132"/>
        <v>893</v>
      </c>
      <c r="R919" s="94">
        <f t="shared" si="133"/>
        <v>11748</v>
      </c>
      <c r="S919" s="131">
        <f t="shared" si="134"/>
        <v>-4</v>
      </c>
    </row>
    <row r="920" spans="1:19">
      <c r="A920" s="91">
        <v>3513</v>
      </c>
      <c r="B920" s="91">
        <v>3513044244</v>
      </c>
      <c r="C920" s="92" t="s">
        <v>307</v>
      </c>
      <c r="D920" s="91">
        <v>44</v>
      </c>
      <c r="E920" s="92" t="s">
        <v>12</v>
      </c>
      <c r="F920" s="91">
        <v>244</v>
      </c>
      <c r="G920" s="92" t="s">
        <v>27</v>
      </c>
      <c r="H920" s="93">
        <v>50.38000000000001</v>
      </c>
      <c r="I920" s="93"/>
      <c r="J920" s="94">
        <f t="shared" si="126"/>
        <v>3142</v>
      </c>
      <c r="K920" s="94">
        <f t="shared" si="127"/>
        <v>3720</v>
      </c>
      <c r="L920" s="94">
        <f t="shared" si="128"/>
        <v>3726</v>
      </c>
      <c r="M920" s="94">
        <f t="shared" si="129"/>
        <v>3729</v>
      </c>
      <c r="N920" s="95"/>
      <c r="O920" s="94">
        <f t="shared" si="130"/>
        <v>9202</v>
      </c>
      <c r="P920" s="94">
        <f t="shared" si="131"/>
        <v>0</v>
      </c>
      <c r="Q920" s="94">
        <f t="shared" si="132"/>
        <v>893</v>
      </c>
      <c r="R920" s="94">
        <f t="shared" si="133"/>
        <v>13824</v>
      </c>
      <c r="S920" s="131">
        <f t="shared" si="134"/>
        <v>3</v>
      </c>
    </row>
    <row r="921" spans="1:19">
      <c r="A921" s="91">
        <v>3513</v>
      </c>
      <c r="B921" s="91">
        <v>3513044251</v>
      </c>
      <c r="C921" s="92" t="s">
        <v>307</v>
      </c>
      <c r="D921" s="91">
        <v>44</v>
      </c>
      <c r="E921" s="92" t="s">
        <v>12</v>
      </c>
      <c r="F921" s="91">
        <v>251</v>
      </c>
      <c r="G921" s="92" t="s">
        <v>242</v>
      </c>
      <c r="H921" s="93">
        <v>0.51</v>
      </c>
      <c r="I921" s="93"/>
      <c r="J921" s="94" t="str">
        <f t="shared" si="126"/>
        <v/>
      </c>
      <c r="K921" s="94" t="str">
        <f t="shared" si="127"/>
        <v/>
      </c>
      <c r="L921" s="94" t="str">
        <f t="shared" si="128"/>
        <v/>
      </c>
      <c r="M921" s="94">
        <f t="shared" si="129"/>
        <v>2427</v>
      </c>
      <c r="N921" s="95"/>
      <c r="O921" s="94">
        <f t="shared" si="130"/>
        <v>10998</v>
      </c>
      <c r="P921" s="94">
        <f t="shared" si="131"/>
        <v>0</v>
      </c>
      <c r="Q921" s="94">
        <f t="shared" si="132"/>
        <v>893</v>
      </c>
      <c r="R921" s="94">
        <f t="shared" si="133"/>
        <v>14318</v>
      </c>
      <c r="S921" s="131" t="str">
        <f t="shared" si="134"/>
        <v/>
      </c>
    </row>
    <row r="922" spans="1:19">
      <c r="A922" s="91">
        <v>3513</v>
      </c>
      <c r="B922" s="91">
        <v>3513044285</v>
      </c>
      <c r="C922" s="92" t="s">
        <v>307</v>
      </c>
      <c r="D922" s="91">
        <v>44</v>
      </c>
      <c r="E922" s="92" t="s">
        <v>12</v>
      </c>
      <c r="F922" s="91">
        <v>285</v>
      </c>
      <c r="G922" s="92" t="s">
        <v>28</v>
      </c>
      <c r="H922" s="93">
        <v>0.02</v>
      </c>
      <c r="I922" s="93"/>
      <c r="J922" s="94" t="str">
        <f t="shared" si="126"/>
        <v/>
      </c>
      <c r="K922" s="94" t="str">
        <f t="shared" si="127"/>
        <v/>
      </c>
      <c r="L922" s="94" t="str">
        <f t="shared" si="128"/>
        <v/>
      </c>
      <c r="M922" s="94">
        <f t="shared" si="129"/>
        <v>3258</v>
      </c>
      <c r="N922" s="95"/>
      <c r="O922" s="94">
        <f t="shared" si="130"/>
        <v>10636</v>
      </c>
      <c r="P922" s="94">
        <f t="shared" si="131"/>
        <v>0</v>
      </c>
      <c r="Q922" s="94">
        <f t="shared" si="132"/>
        <v>893</v>
      </c>
      <c r="R922" s="94">
        <f t="shared" si="133"/>
        <v>14787</v>
      </c>
      <c r="S922" s="131" t="str">
        <f t="shared" si="134"/>
        <v/>
      </c>
    </row>
    <row r="923" spans="1:19">
      <c r="A923" s="91">
        <v>3513</v>
      </c>
      <c r="B923" s="91">
        <v>3513044293</v>
      </c>
      <c r="C923" s="92" t="s">
        <v>307</v>
      </c>
      <c r="D923" s="91">
        <v>44</v>
      </c>
      <c r="E923" s="92" t="s">
        <v>12</v>
      </c>
      <c r="F923" s="91">
        <v>293</v>
      </c>
      <c r="G923" s="92" t="s">
        <v>171</v>
      </c>
      <c r="H923" s="93">
        <v>13.200000000000001</v>
      </c>
      <c r="I923" s="93"/>
      <c r="J923" s="94">
        <f t="shared" si="126"/>
        <v>619</v>
      </c>
      <c r="K923" s="94">
        <f t="shared" si="127"/>
        <v>855</v>
      </c>
      <c r="L923" s="94">
        <f t="shared" si="128"/>
        <v>875</v>
      </c>
      <c r="M923" s="94">
        <f t="shared" si="129"/>
        <v>875</v>
      </c>
      <c r="N923" s="95"/>
      <c r="O923" s="94">
        <f t="shared" si="130"/>
        <v>10185</v>
      </c>
      <c r="P923" s="94">
        <f t="shared" si="131"/>
        <v>0</v>
      </c>
      <c r="Q923" s="94">
        <f t="shared" si="132"/>
        <v>893</v>
      </c>
      <c r="R923" s="94">
        <f t="shared" si="133"/>
        <v>11953</v>
      </c>
      <c r="S923" s="131">
        <f t="shared" si="134"/>
        <v>0</v>
      </c>
    </row>
    <row r="924" spans="1:19">
      <c r="A924" s="91">
        <v>3514</v>
      </c>
      <c r="B924" s="91">
        <v>3514281061</v>
      </c>
      <c r="C924" s="92" t="s">
        <v>332</v>
      </c>
      <c r="D924" s="91">
        <v>281</v>
      </c>
      <c r="E924" s="92" t="s">
        <v>146</v>
      </c>
      <c r="F924" s="91">
        <v>61</v>
      </c>
      <c r="G924" s="92" t="s">
        <v>148</v>
      </c>
      <c r="H924" s="93">
        <v>2</v>
      </c>
      <c r="I924" s="93"/>
      <c r="J924" s="94" t="str">
        <f t="shared" si="126"/>
        <v/>
      </c>
      <c r="K924" s="94">
        <f t="shared" si="127"/>
        <v>563</v>
      </c>
      <c r="L924" s="94">
        <f t="shared" si="128"/>
        <v>494</v>
      </c>
      <c r="M924" s="94">
        <f t="shared" si="129"/>
        <v>494</v>
      </c>
      <c r="N924" s="95"/>
      <c r="O924" s="94">
        <f t="shared" si="130"/>
        <v>11831</v>
      </c>
      <c r="P924" s="94">
        <f t="shared" si="131"/>
        <v>0</v>
      </c>
      <c r="Q924" s="94">
        <f t="shared" si="132"/>
        <v>893</v>
      </c>
      <c r="R924" s="94">
        <f t="shared" si="133"/>
        <v>13218</v>
      </c>
      <c r="S924" s="131">
        <f t="shared" si="134"/>
        <v>0</v>
      </c>
    </row>
    <row r="925" spans="1:19">
      <c r="A925" s="91">
        <v>3514</v>
      </c>
      <c r="B925" s="91">
        <v>3514281281</v>
      </c>
      <c r="C925" s="92" t="s">
        <v>332</v>
      </c>
      <c r="D925" s="91">
        <v>281</v>
      </c>
      <c r="E925" s="92" t="s">
        <v>146</v>
      </c>
      <c r="F925" s="91">
        <v>281</v>
      </c>
      <c r="G925" s="92" t="s">
        <v>146</v>
      </c>
      <c r="H925" s="93">
        <v>85.56</v>
      </c>
      <c r="I925" s="93"/>
      <c r="J925" s="94">
        <f t="shared" si="126"/>
        <v>0</v>
      </c>
      <c r="K925" s="94">
        <f t="shared" si="127"/>
        <v>3</v>
      </c>
      <c r="L925" s="94">
        <f t="shared" si="128"/>
        <v>18</v>
      </c>
      <c r="M925" s="94">
        <f t="shared" si="129"/>
        <v>20</v>
      </c>
      <c r="N925" s="95"/>
      <c r="O925" s="94">
        <f t="shared" si="130"/>
        <v>12541</v>
      </c>
      <c r="P925" s="94">
        <f t="shared" si="131"/>
        <v>0</v>
      </c>
      <c r="Q925" s="94">
        <f t="shared" si="132"/>
        <v>893</v>
      </c>
      <c r="R925" s="94">
        <f t="shared" si="133"/>
        <v>13454</v>
      </c>
      <c r="S925" s="131">
        <f t="shared" si="134"/>
        <v>2</v>
      </c>
    </row>
    <row r="926" spans="1:19">
      <c r="A926" s="91">
        <v>3515</v>
      </c>
      <c r="B926" s="91">
        <v>3515287043</v>
      </c>
      <c r="C926" s="92" t="s">
        <v>375</v>
      </c>
      <c r="D926" s="91">
        <v>287</v>
      </c>
      <c r="E926" s="92" t="s">
        <v>335</v>
      </c>
      <c r="F926" s="91">
        <v>43</v>
      </c>
      <c r="G926" s="92" t="s">
        <v>336</v>
      </c>
      <c r="H926" s="93">
        <v>2</v>
      </c>
      <c r="I926" s="93"/>
      <c r="J926" s="94">
        <f t="shared" si="126"/>
        <v>4845</v>
      </c>
      <c r="K926" s="94">
        <f t="shared" si="127"/>
        <v>4961</v>
      </c>
      <c r="L926" s="94">
        <f t="shared" si="128"/>
        <v>5033</v>
      </c>
      <c r="M926" s="94">
        <f t="shared" si="129"/>
        <v>5033</v>
      </c>
      <c r="N926" s="95"/>
      <c r="O926" s="94">
        <f t="shared" si="130"/>
        <v>9456</v>
      </c>
      <c r="P926" s="94">
        <f t="shared" si="131"/>
        <v>0</v>
      </c>
      <c r="Q926" s="94">
        <f t="shared" si="132"/>
        <v>893</v>
      </c>
      <c r="R926" s="94">
        <f t="shared" si="133"/>
        <v>15382</v>
      </c>
      <c r="S926" s="131">
        <f t="shared" si="134"/>
        <v>0</v>
      </c>
    </row>
    <row r="927" spans="1:19">
      <c r="A927" s="91">
        <v>3515</v>
      </c>
      <c r="B927" s="91">
        <v>3515287045</v>
      </c>
      <c r="C927" s="92" t="s">
        <v>375</v>
      </c>
      <c r="D927" s="91">
        <v>287</v>
      </c>
      <c r="E927" s="92" t="s">
        <v>335</v>
      </c>
      <c r="F927" s="91">
        <v>45</v>
      </c>
      <c r="G927" s="92" t="s">
        <v>337</v>
      </c>
      <c r="H927" s="93">
        <v>2</v>
      </c>
      <c r="I927" s="93"/>
      <c r="J927" s="94">
        <f t="shared" si="126"/>
        <v>3291</v>
      </c>
      <c r="K927" s="94">
        <f t="shared" si="127"/>
        <v>3627</v>
      </c>
      <c r="L927" s="94">
        <f t="shared" si="128"/>
        <v>3606</v>
      </c>
      <c r="M927" s="94">
        <f t="shared" si="129"/>
        <v>3606</v>
      </c>
      <c r="N927" s="95"/>
      <c r="O927" s="94">
        <f t="shared" si="130"/>
        <v>10227</v>
      </c>
      <c r="P927" s="94">
        <f t="shared" si="131"/>
        <v>0</v>
      </c>
      <c r="Q927" s="94">
        <f t="shared" si="132"/>
        <v>893</v>
      </c>
      <c r="R927" s="94">
        <f t="shared" si="133"/>
        <v>14726</v>
      </c>
      <c r="S927" s="131">
        <f t="shared" si="134"/>
        <v>0</v>
      </c>
    </row>
    <row r="928" spans="1:19">
      <c r="A928" s="91">
        <v>3515</v>
      </c>
      <c r="B928" s="91">
        <v>3515287135</v>
      </c>
      <c r="C928" s="92" t="s">
        <v>375</v>
      </c>
      <c r="D928" s="91">
        <v>287</v>
      </c>
      <c r="E928" s="92" t="s">
        <v>335</v>
      </c>
      <c r="F928" s="91">
        <v>135</v>
      </c>
      <c r="G928" s="92" t="s">
        <v>338</v>
      </c>
      <c r="H928" s="93">
        <v>1</v>
      </c>
      <c r="I928" s="93"/>
      <c r="J928" s="94">
        <f t="shared" si="126"/>
        <v>6448</v>
      </c>
      <c r="K928" s="94">
        <f t="shared" si="127"/>
        <v>6305</v>
      </c>
      <c r="L928" s="94">
        <f t="shared" si="128"/>
        <v>6485</v>
      </c>
      <c r="M928" s="94">
        <f t="shared" si="129"/>
        <v>6486</v>
      </c>
      <c r="N928" s="95"/>
      <c r="O928" s="94">
        <f t="shared" si="130"/>
        <v>10606</v>
      </c>
      <c r="P928" s="94">
        <f t="shared" si="131"/>
        <v>0</v>
      </c>
      <c r="Q928" s="94">
        <f t="shared" si="132"/>
        <v>893</v>
      </c>
      <c r="R928" s="94">
        <f t="shared" si="133"/>
        <v>17985</v>
      </c>
      <c r="S928" s="131">
        <f t="shared" si="134"/>
        <v>1</v>
      </c>
    </row>
    <row r="929" spans="1:19">
      <c r="A929" s="91">
        <v>3515</v>
      </c>
      <c r="B929" s="91">
        <v>3515287191</v>
      </c>
      <c r="C929" s="92" t="s">
        <v>375</v>
      </c>
      <c r="D929" s="91">
        <v>287</v>
      </c>
      <c r="E929" s="92" t="s">
        <v>335</v>
      </c>
      <c r="F929" s="91">
        <v>191</v>
      </c>
      <c r="G929" s="92" t="s">
        <v>238</v>
      </c>
      <c r="H929" s="93">
        <v>17</v>
      </c>
      <c r="I929" s="93"/>
      <c r="J929" s="94">
        <f t="shared" si="126"/>
        <v>3040</v>
      </c>
      <c r="K929" s="94">
        <f t="shared" si="127"/>
        <v>3040</v>
      </c>
      <c r="L929" s="94">
        <f t="shared" si="128"/>
        <v>3549</v>
      </c>
      <c r="M929" s="94">
        <f t="shared" si="129"/>
        <v>3552</v>
      </c>
      <c r="N929" s="95"/>
      <c r="O929" s="94">
        <f t="shared" si="130"/>
        <v>10099</v>
      </c>
      <c r="P929" s="94">
        <f t="shared" si="131"/>
        <v>0</v>
      </c>
      <c r="Q929" s="94">
        <f t="shared" si="132"/>
        <v>893</v>
      </c>
      <c r="R929" s="94">
        <f t="shared" si="133"/>
        <v>14544</v>
      </c>
      <c r="S929" s="131">
        <f t="shared" si="134"/>
        <v>3</v>
      </c>
    </row>
    <row r="930" spans="1:19">
      <c r="A930" s="91">
        <v>3515</v>
      </c>
      <c r="B930" s="91">
        <v>3515287215</v>
      </c>
      <c r="C930" s="92" t="s">
        <v>375</v>
      </c>
      <c r="D930" s="91">
        <v>287</v>
      </c>
      <c r="E930" s="92" t="s">
        <v>335</v>
      </c>
      <c r="F930" s="91">
        <v>215</v>
      </c>
      <c r="G930" s="92" t="s">
        <v>339</v>
      </c>
      <c r="H930" s="93">
        <v>7</v>
      </c>
      <c r="I930" s="93"/>
      <c r="J930" s="94">
        <f t="shared" si="126"/>
        <v>2358</v>
      </c>
      <c r="K930" s="94">
        <f t="shared" si="127"/>
        <v>2022</v>
      </c>
      <c r="L930" s="94">
        <f t="shared" si="128"/>
        <v>1991</v>
      </c>
      <c r="M930" s="94">
        <f t="shared" si="129"/>
        <v>1991</v>
      </c>
      <c r="N930" s="95"/>
      <c r="O930" s="94">
        <f t="shared" si="130"/>
        <v>10402</v>
      </c>
      <c r="P930" s="94">
        <f t="shared" si="131"/>
        <v>0</v>
      </c>
      <c r="Q930" s="94">
        <f t="shared" si="132"/>
        <v>893</v>
      </c>
      <c r="R930" s="94">
        <f t="shared" si="133"/>
        <v>13286</v>
      </c>
      <c r="S930" s="131">
        <f t="shared" si="134"/>
        <v>0</v>
      </c>
    </row>
    <row r="931" spans="1:19">
      <c r="A931" s="91">
        <v>3515</v>
      </c>
      <c r="B931" s="91">
        <v>3515287227</v>
      </c>
      <c r="C931" s="92" t="s">
        <v>375</v>
      </c>
      <c r="D931" s="91">
        <v>287</v>
      </c>
      <c r="E931" s="92" t="s">
        <v>335</v>
      </c>
      <c r="F931" s="91">
        <v>227</v>
      </c>
      <c r="G931" s="92" t="s">
        <v>239</v>
      </c>
      <c r="H931" s="93">
        <v>4</v>
      </c>
      <c r="I931" s="93"/>
      <c r="J931" s="94">
        <f t="shared" si="126"/>
        <v>2204</v>
      </c>
      <c r="K931" s="94">
        <f t="shared" si="127"/>
        <v>2399</v>
      </c>
      <c r="L931" s="94">
        <f t="shared" si="128"/>
        <v>2385</v>
      </c>
      <c r="M931" s="94">
        <f t="shared" si="129"/>
        <v>2385</v>
      </c>
      <c r="N931" s="95"/>
      <c r="O931" s="94">
        <f t="shared" si="130"/>
        <v>10660</v>
      </c>
      <c r="P931" s="94">
        <f t="shared" si="131"/>
        <v>0</v>
      </c>
      <c r="Q931" s="94">
        <f t="shared" si="132"/>
        <v>893</v>
      </c>
      <c r="R931" s="94">
        <f t="shared" si="133"/>
        <v>13938</v>
      </c>
      <c r="S931" s="131">
        <f t="shared" si="134"/>
        <v>0</v>
      </c>
    </row>
    <row r="932" spans="1:19">
      <c r="A932" s="91">
        <v>3515</v>
      </c>
      <c r="B932" s="91">
        <v>3515287277</v>
      </c>
      <c r="C932" s="92" t="s">
        <v>375</v>
      </c>
      <c r="D932" s="91">
        <v>287</v>
      </c>
      <c r="E932" s="92" t="s">
        <v>335</v>
      </c>
      <c r="F932" s="91">
        <v>277</v>
      </c>
      <c r="G932" s="92" t="s">
        <v>340</v>
      </c>
      <c r="H932" s="93">
        <v>65.009999999999991</v>
      </c>
      <c r="I932" s="93"/>
      <c r="J932" s="94">
        <f t="shared" si="126"/>
        <v>486</v>
      </c>
      <c r="K932" s="94">
        <f t="shared" si="127"/>
        <v>486</v>
      </c>
      <c r="L932" s="94">
        <f t="shared" si="128"/>
        <v>347</v>
      </c>
      <c r="M932" s="94">
        <f t="shared" si="129"/>
        <v>346</v>
      </c>
      <c r="N932" s="95"/>
      <c r="O932" s="94">
        <f t="shared" si="130"/>
        <v>11976</v>
      </c>
      <c r="P932" s="94">
        <f t="shared" si="131"/>
        <v>0</v>
      </c>
      <c r="Q932" s="94">
        <f t="shared" si="132"/>
        <v>893</v>
      </c>
      <c r="R932" s="94">
        <f t="shared" si="133"/>
        <v>13215</v>
      </c>
      <c r="S932" s="131">
        <f t="shared" si="134"/>
        <v>-1</v>
      </c>
    </row>
    <row r="933" spans="1:19">
      <c r="A933" s="91">
        <v>3515</v>
      </c>
      <c r="B933" s="91">
        <v>3515287287</v>
      </c>
      <c r="C933" s="92" t="s">
        <v>375</v>
      </c>
      <c r="D933" s="91">
        <v>287</v>
      </c>
      <c r="E933" s="92" t="s">
        <v>335</v>
      </c>
      <c r="F933" s="91">
        <v>287</v>
      </c>
      <c r="G933" s="92" t="s">
        <v>335</v>
      </c>
      <c r="H933" s="93">
        <v>13</v>
      </c>
      <c r="I933" s="93"/>
      <c r="J933" s="94">
        <f t="shared" si="126"/>
        <v>2588</v>
      </c>
      <c r="K933" s="94">
        <f t="shared" si="127"/>
        <v>3607</v>
      </c>
      <c r="L933" s="94">
        <f t="shared" si="128"/>
        <v>3583</v>
      </c>
      <c r="M933" s="94">
        <f t="shared" si="129"/>
        <v>3583</v>
      </c>
      <c r="N933" s="95"/>
      <c r="O933" s="94">
        <f t="shared" si="130"/>
        <v>9381</v>
      </c>
      <c r="P933" s="94">
        <f t="shared" si="131"/>
        <v>0</v>
      </c>
      <c r="Q933" s="94">
        <f t="shared" si="132"/>
        <v>893</v>
      </c>
      <c r="R933" s="94">
        <f t="shared" si="133"/>
        <v>13857</v>
      </c>
      <c r="S933" s="131">
        <f t="shared" si="134"/>
        <v>0</v>
      </c>
    </row>
    <row r="934" spans="1:19">
      <c r="A934" s="91">
        <v>3515</v>
      </c>
      <c r="B934" s="91">
        <v>3515287306</v>
      </c>
      <c r="C934" s="92" t="s">
        <v>375</v>
      </c>
      <c r="D934" s="91">
        <v>287</v>
      </c>
      <c r="E934" s="92" t="s">
        <v>335</v>
      </c>
      <c r="F934" s="91">
        <v>306</v>
      </c>
      <c r="G934" s="92" t="s">
        <v>341</v>
      </c>
      <c r="H934" s="93">
        <v>2</v>
      </c>
      <c r="I934" s="93"/>
      <c r="J934" s="94">
        <f t="shared" si="126"/>
        <v>1751</v>
      </c>
      <c r="K934" s="94">
        <f t="shared" si="127"/>
        <v>3279</v>
      </c>
      <c r="L934" s="94">
        <f t="shared" si="128"/>
        <v>3255</v>
      </c>
      <c r="M934" s="94">
        <f t="shared" si="129"/>
        <v>3255</v>
      </c>
      <c r="N934" s="95"/>
      <c r="O934" s="94">
        <f t="shared" si="130"/>
        <v>10064</v>
      </c>
      <c r="P934" s="94">
        <f t="shared" si="131"/>
        <v>0</v>
      </c>
      <c r="Q934" s="94">
        <f t="shared" si="132"/>
        <v>893</v>
      </c>
      <c r="R934" s="94">
        <f t="shared" si="133"/>
        <v>14212</v>
      </c>
      <c r="S934" s="131">
        <f t="shared" si="134"/>
        <v>0</v>
      </c>
    </row>
    <row r="935" spans="1:19">
      <c r="A935" s="91">
        <v>3515</v>
      </c>
      <c r="B935" s="91">
        <v>3515287316</v>
      </c>
      <c r="C935" s="92" t="s">
        <v>375</v>
      </c>
      <c r="D935" s="91">
        <v>287</v>
      </c>
      <c r="E935" s="92" t="s">
        <v>335</v>
      </c>
      <c r="F935" s="91">
        <v>316</v>
      </c>
      <c r="G935" s="92" t="s">
        <v>159</v>
      </c>
      <c r="H935" s="93">
        <v>9</v>
      </c>
      <c r="I935" s="93"/>
      <c r="J935" s="94">
        <f t="shared" si="126"/>
        <v>1091</v>
      </c>
      <c r="K935" s="94">
        <f t="shared" si="127"/>
        <v>1483</v>
      </c>
      <c r="L935" s="94">
        <f t="shared" si="128"/>
        <v>1543</v>
      </c>
      <c r="M935" s="94">
        <f t="shared" si="129"/>
        <v>1544</v>
      </c>
      <c r="N935" s="95"/>
      <c r="O935" s="94">
        <f t="shared" si="130"/>
        <v>11275</v>
      </c>
      <c r="P935" s="94">
        <f t="shared" si="131"/>
        <v>0</v>
      </c>
      <c r="Q935" s="94">
        <f t="shared" si="132"/>
        <v>893</v>
      </c>
      <c r="R935" s="94">
        <f t="shared" si="133"/>
        <v>13712</v>
      </c>
      <c r="S935" s="131">
        <f t="shared" si="134"/>
        <v>1</v>
      </c>
    </row>
    <row r="936" spans="1:19">
      <c r="A936" s="91">
        <v>3515</v>
      </c>
      <c r="B936" s="91">
        <v>3515287658</v>
      </c>
      <c r="C936" s="92" t="s">
        <v>375</v>
      </c>
      <c r="D936" s="91">
        <v>287</v>
      </c>
      <c r="E936" s="92" t="s">
        <v>335</v>
      </c>
      <c r="F936" s="91">
        <v>658</v>
      </c>
      <c r="G936" s="92" t="s">
        <v>345</v>
      </c>
      <c r="H936" s="93">
        <v>4.8499999999999996</v>
      </c>
      <c r="I936" s="93"/>
      <c r="J936" s="94" t="str">
        <f t="shared" si="126"/>
        <v/>
      </c>
      <c r="K936" s="94">
        <f t="shared" si="127"/>
        <v>1215</v>
      </c>
      <c r="L936" s="94">
        <f t="shared" si="128"/>
        <v>1251</v>
      </c>
      <c r="M936" s="94">
        <f t="shared" si="129"/>
        <v>1251</v>
      </c>
      <c r="N936" s="95"/>
      <c r="O936" s="94">
        <f t="shared" si="130"/>
        <v>9921</v>
      </c>
      <c r="P936" s="94">
        <f t="shared" si="131"/>
        <v>0</v>
      </c>
      <c r="Q936" s="94">
        <f t="shared" si="132"/>
        <v>893</v>
      </c>
      <c r="R936" s="94">
        <f t="shared" si="133"/>
        <v>12065</v>
      </c>
      <c r="S936" s="131">
        <f t="shared" si="134"/>
        <v>0</v>
      </c>
    </row>
    <row r="937" spans="1:19">
      <c r="A937" s="91">
        <v>3515</v>
      </c>
      <c r="B937" s="91">
        <v>3515287767</v>
      </c>
      <c r="C937" s="92" t="s">
        <v>375</v>
      </c>
      <c r="D937" s="91">
        <v>287</v>
      </c>
      <c r="E937" s="92" t="s">
        <v>335</v>
      </c>
      <c r="F937" s="91">
        <v>767</v>
      </c>
      <c r="G937" s="92" t="s">
        <v>267</v>
      </c>
      <c r="H937" s="93">
        <v>31</v>
      </c>
      <c r="I937" s="93"/>
      <c r="J937" s="94">
        <f t="shared" si="126"/>
        <v>1604</v>
      </c>
      <c r="K937" s="94">
        <f t="shared" si="127"/>
        <v>1604</v>
      </c>
      <c r="L937" s="94">
        <f t="shared" si="128"/>
        <v>2569</v>
      </c>
      <c r="M937" s="94">
        <f t="shared" si="129"/>
        <v>2589</v>
      </c>
      <c r="N937" s="95"/>
      <c r="O937" s="94">
        <f t="shared" si="130"/>
        <v>11213</v>
      </c>
      <c r="P937" s="94">
        <f t="shared" si="131"/>
        <v>0</v>
      </c>
      <c r="Q937" s="94">
        <f t="shared" si="132"/>
        <v>893</v>
      </c>
      <c r="R937" s="94">
        <f t="shared" si="133"/>
        <v>14695</v>
      </c>
      <c r="S937" s="131">
        <f t="shared" si="134"/>
        <v>20</v>
      </c>
    </row>
    <row r="938" spans="1:19">
      <c r="A938" s="91">
        <v>3515</v>
      </c>
      <c r="B938" s="91">
        <v>3515287778</v>
      </c>
      <c r="C938" s="92" t="s">
        <v>375</v>
      </c>
      <c r="D938" s="91">
        <v>287</v>
      </c>
      <c r="E938" s="92" t="s">
        <v>335</v>
      </c>
      <c r="F938" s="91">
        <v>778</v>
      </c>
      <c r="G938" s="92" t="s">
        <v>393</v>
      </c>
      <c r="H938" s="93">
        <v>2</v>
      </c>
      <c r="I938" s="93"/>
      <c r="J938" s="94" t="str">
        <f t="shared" si="126"/>
        <v/>
      </c>
      <c r="K938" s="94" t="str">
        <f t="shared" si="127"/>
        <v/>
      </c>
      <c r="L938" s="94" t="str">
        <f t="shared" si="128"/>
        <v/>
      </c>
      <c r="M938" s="94">
        <f t="shared" si="129"/>
        <v>811</v>
      </c>
      <c r="N938" s="95"/>
      <c r="O938" s="94">
        <f t="shared" si="130"/>
        <v>10840</v>
      </c>
      <c r="P938" s="94">
        <f t="shared" si="131"/>
        <v>0</v>
      </c>
      <c r="Q938" s="94">
        <f t="shared" si="132"/>
        <v>893</v>
      </c>
      <c r="R938" s="94">
        <f t="shared" si="133"/>
        <v>12544</v>
      </c>
      <c r="S938" s="131" t="str">
        <f t="shared" si="134"/>
        <v/>
      </c>
    </row>
    <row r="939" spans="1:19">
      <c r="A939" s="89" t="s">
        <v>308</v>
      </c>
      <c r="B939" s="89" t="s">
        <v>308</v>
      </c>
      <c r="C939" s="89" t="s">
        <v>308</v>
      </c>
      <c r="D939" s="89" t="s">
        <v>308</v>
      </c>
      <c r="E939" s="89" t="s">
        <v>308</v>
      </c>
      <c r="F939" s="89" t="s">
        <v>308</v>
      </c>
      <c r="G939" s="89" t="s">
        <v>308</v>
      </c>
      <c r="H939" s="90">
        <f>SUM(H10:H938)</f>
        <v>41251.939999999959</v>
      </c>
      <c r="I939" s="51"/>
      <c r="J939" s="89" t="s">
        <v>308</v>
      </c>
      <c r="K939" s="89" t="s">
        <v>308</v>
      </c>
      <c r="L939" s="89" t="s">
        <v>308</v>
      </c>
      <c r="M939" s="89" t="s">
        <v>308</v>
      </c>
      <c r="O939" s="89" t="s">
        <v>308</v>
      </c>
      <c r="P939" s="89" t="s">
        <v>308</v>
      </c>
      <c r="Q939" s="89" t="s">
        <v>308</v>
      </c>
      <c r="R939" s="89" t="s">
        <v>308</v>
      </c>
      <c r="S939" s="89" t="s">
        <v>308</v>
      </c>
    </row>
  </sheetData>
  <autoFilter ref="A9:T939"/>
  <pageMargins left="0.7" right="0.7" top="0.75" bottom="0.75" header="0.3" footer="0.3"/>
  <pageSetup scale="51" fitToHeight="500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T1284"/>
  <sheetViews>
    <sheetView showGridLines="0" workbookViewId="0">
      <pane ySplit="9" topLeftCell="A870" activePane="bottomLeft" state="frozen"/>
      <selection activeCell="A892" sqref="A892"/>
      <selection pane="bottomLeft" activeCell="A892" sqref="A892"/>
    </sheetView>
  </sheetViews>
  <sheetFormatPr defaultRowHeight="15.75"/>
  <cols>
    <col min="1" max="1" width="11" customWidth="1"/>
    <col min="2" max="2" width="6.42578125" customWidth="1"/>
    <col min="3" max="3" width="28" customWidth="1"/>
    <col min="4" max="4" width="5.85546875" customWidth="1"/>
    <col min="5" max="5" width="14" customWidth="1"/>
    <col min="6" max="6" width="6.5703125" customWidth="1"/>
    <col min="7" max="7" width="16.28515625" customWidth="1"/>
    <col min="8" max="8" width="1.7109375" customWidth="1"/>
    <col min="9" max="11" width="11.5703125" style="119" customWidth="1"/>
    <col min="12" max="13" width="9.7109375" hidden="1" customWidth="1"/>
    <col min="14" max="14" width="1.7109375" hidden="1" customWidth="1"/>
    <col min="15" max="15" width="12.7109375" hidden="1" customWidth="1"/>
    <col min="16" max="16" width="0.85546875" hidden="1" customWidth="1"/>
    <col min="17" max="17" width="17.28515625" style="96" hidden="1" customWidth="1"/>
    <col min="18" max="18" width="1" customWidth="1"/>
  </cols>
  <sheetData>
    <row r="1" spans="1:18" s="121" customFormat="1" ht="21">
      <c r="A1" s="120" t="s">
        <v>368</v>
      </c>
      <c r="B1" s="6"/>
      <c r="C1" s="6"/>
      <c r="D1" s="7"/>
      <c r="E1" s="7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121" customFormat="1" ht="21">
      <c r="A2" s="124" t="s">
        <v>402</v>
      </c>
      <c r="B2" s="6"/>
      <c r="C2" s="6"/>
      <c r="D2" s="7"/>
      <c r="E2" s="7"/>
      <c r="F2" s="6"/>
      <c r="G2" s="6"/>
      <c r="I2" s="122"/>
      <c r="J2" s="122"/>
      <c r="K2" s="122"/>
      <c r="Q2" s="123" t="s">
        <v>395</v>
      </c>
    </row>
    <row r="3" spans="1:18" ht="21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8" hidden="1">
      <c r="I4" s="111"/>
      <c r="J4" s="111"/>
      <c r="K4" s="111"/>
    </row>
    <row r="5" spans="1:18" hidden="1">
      <c r="I5" s="111"/>
      <c r="J5" s="111"/>
      <c r="K5" s="111"/>
    </row>
    <row r="6" spans="1:18" hidden="1">
      <c r="I6" s="111"/>
      <c r="J6" s="111"/>
      <c r="K6" s="111"/>
    </row>
    <row r="7" spans="1:18" hidden="1">
      <c r="I7" s="112"/>
      <c r="J7" s="111"/>
      <c r="K7" s="111"/>
    </row>
    <row r="8" spans="1:18" ht="9.6" customHeight="1">
      <c r="A8" s="97"/>
      <c r="Q8" s="98" t="s">
        <v>396</v>
      </c>
    </row>
    <row r="9" spans="1:18" ht="48.75">
      <c r="A9" s="99" t="s">
        <v>397</v>
      </c>
      <c r="B9" s="99" t="s">
        <v>0</v>
      </c>
      <c r="C9" s="99" t="s">
        <v>351</v>
      </c>
      <c r="D9" s="99" t="s">
        <v>1</v>
      </c>
      <c r="E9" s="99" t="s">
        <v>352</v>
      </c>
      <c r="F9" s="99" t="s">
        <v>2</v>
      </c>
      <c r="G9" s="127" t="s">
        <v>353</v>
      </c>
      <c r="H9" s="100"/>
      <c r="I9" s="125" t="s">
        <v>400</v>
      </c>
      <c r="J9" s="126" t="s">
        <v>401</v>
      </c>
      <c r="K9" s="145" t="s">
        <v>412</v>
      </c>
      <c r="L9" s="99" t="s">
        <v>358</v>
      </c>
      <c r="M9" s="99" t="s">
        <v>398</v>
      </c>
      <c r="N9" s="100"/>
      <c r="O9" s="99" t="s">
        <v>359</v>
      </c>
      <c r="Q9" s="101" t="s">
        <v>396</v>
      </c>
    </row>
    <row r="10" spans="1:18" ht="15">
      <c r="A10" s="102">
        <v>409201072</v>
      </c>
      <c r="B10" s="102">
        <v>409</v>
      </c>
      <c r="C10" s="103" t="s">
        <v>8</v>
      </c>
      <c r="D10" s="102">
        <v>201</v>
      </c>
      <c r="E10" s="103" t="s">
        <v>9</v>
      </c>
      <c r="F10" s="102">
        <v>72</v>
      </c>
      <c r="G10" s="103" t="s">
        <v>280</v>
      </c>
      <c r="H10" s="100"/>
      <c r="I10" s="113">
        <v>409201072</v>
      </c>
      <c r="J10" s="114">
        <v>0</v>
      </c>
      <c r="K10" s="114">
        <v>0</v>
      </c>
      <c r="L10" s="104">
        <v>3.2930660240273338E-3</v>
      </c>
      <c r="M10" s="104">
        <v>0</v>
      </c>
      <c r="N10" s="100"/>
      <c r="O10" s="105">
        <v>16508</v>
      </c>
      <c r="Q10" s="96" t="s">
        <v>327</v>
      </c>
    </row>
    <row r="11" spans="1:18" ht="15">
      <c r="A11" s="102">
        <v>409201094</v>
      </c>
      <c r="B11" s="102">
        <v>409</v>
      </c>
      <c r="C11" s="103" t="s">
        <v>8</v>
      </c>
      <c r="D11" s="102">
        <v>201</v>
      </c>
      <c r="E11" s="103" t="s">
        <v>9</v>
      </c>
      <c r="F11" s="102">
        <v>94</v>
      </c>
      <c r="G11" s="103" t="s">
        <v>289</v>
      </c>
      <c r="H11" s="100"/>
      <c r="I11" s="113">
        <v>409201094</v>
      </c>
      <c r="J11" s="114">
        <v>0</v>
      </c>
      <c r="K11" s="114">
        <v>0</v>
      </c>
      <c r="L11" s="104">
        <v>1.4904882954340163E-3</v>
      </c>
      <c r="M11" s="104">
        <v>0</v>
      </c>
      <c r="N11" s="100"/>
      <c r="O11" s="105">
        <v>11008</v>
      </c>
      <c r="Q11" s="96" t="s">
        <v>327</v>
      </c>
    </row>
    <row r="12" spans="1:18" ht="15">
      <c r="A12" s="102">
        <v>409201201</v>
      </c>
      <c r="B12" s="102">
        <v>409</v>
      </c>
      <c r="C12" s="103" t="s">
        <v>8</v>
      </c>
      <c r="D12" s="102">
        <v>201</v>
      </c>
      <c r="E12" s="103" t="s">
        <v>9</v>
      </c>
      <c r="F12" s="102">
        <v>201</v>
      </c>
      <c r="G12" s="103" t="s">
        <v>9</v>
      </c>
      <c r="H12" s="100"/>
      <c r="I12" s="113">
        <v>409201201</v>
      </c>
      <c r="J12" s="114">
        <v>0</v>
      </c>
      <c r="K12" s="114">
        <v>0</v>
      </c>
      <c r="L12" s="104">
        <v>7.0588512130873998E-2</v>
      </c>
      <c r="M12" s="104">
        <v>0</v>
      </c>
      <c r="N12" s="100"/>
      <c r="O12" s="105">
        <v>3553450</v>
      </c>
      <c r="Q12" s="96" t="s">
        <v>329</v>
      </c>
    </row>
    <row r="13" spans="1:18" ht="15">
      <c r="A13" s="102">
        <v>409201331</v>
      </c>
      <c r="B13" s="102">
        <v>409</v>
      </c>
      <c r="C13" s="103" t="s">
        <v>8</v>
      </c>
      <c r="D13" s="102">
        <v>201</v>
      </c>
      <c r="E13" s="103" t="s">
        <v>9</v>
      </c>
      <c r="F13" s="102">
        <v>331</v>
      </c>
      <c r="G13" s="103" t="s">
        <v>283</v>
      </c>
      <c r="H13" s="100"/>
      <c r="I13" s="113">
        <v>409201331</v>
      </c>
      <c r="J13" s="114">
        <v>0</v>
      </c>
      <c r="K13" s="114">
        <v>0</v>
      </c>
      <c r="L13" s="104">
        <v>1.0085884467959574E-2</v>
      </c>
      <c r="M13" s="104">
        <v>0</v>
      </c>
      <c r="N13" s="100"/>
      <c r="O13" s="105">
        <v>12736</v>
      </c>
      <c r="Q13" s="96" t="s">
        <v>327</v>
      </c>
    </row>
    <row r="14" spans="1:18" ht="15">
      <c r="A14" s="102">
        <v>410035035</v>
      </c>
      <c r="B14" s="102">
        <v>410</v>
      </c>
      <c r="C14" s="103" t="s">
        <v>10</v>
      </c>
      <c r="D14" s="102">
        <v>35</v>
      </c>
      <c r="E14" s="103" t="s">
        <v>11</v>
      </c>
      <c r="F14" s="102">
        <v>35</v>
      </c>
      <c r="G14" s="103" t="s">
        <v>11</v>
      </c>
      <c r="H14" s="100"/>
      <c r="I14" s="113">
        <v>410035035</v>
      </c>
      <c r="J14" s="114">
        <v>0</v>
      </c>
      <c r="K14" s="114">
        <v>0</v>
      </c>
      <c r="L14" s="104">
        <v>0.13683680435647133</v>
      </c>
      <c r="M14" s="104">
        <v>0</v>
      </c>
      <c r="N14" s="100"/>
      <c r="O14" s="105">
        <v>4560071</v>
      </c>
      <c r="Q14" s="96" t="s">
        <v>329</v>
      </c>
    </row>
    <row r="15" spans="1:18" ht="15">
      <c r="A15" s="102">
        <v>410035057</v>
      </c>
      <c r="B15" s="102">
        <v>410</v>
      </c>
      <c r="C15" s="103" t="s">
        <v>10</v>
      </c>
      <c r="D15" s="102">
        <v>35</v>
      </c>
      <c r="E15" s="103" t="s">
        <v>11</v>
      </c>
      <c r="F15" s="102">
        <v>57</v>
      </c>
      <c r="G15" s="103" t="s">
        <v>13</v>
      </c>
      <c r="H15" s="100"/>
      <c r="I15" s="113">
        <v>410035057</v>
      </c>
      <c r="J15" s="114">
        <v>0</v>
      </c>
      <c r="K15" s="114">
        <v>0</v>
      </c>
      <c r="L15" s="104">
        <v>0.11302446836752313</v>
      </c>
      <c r="M15" s="104">
        <v>0</v>
      </c>
      <c r="N15" s="100"/>
      <c r="O15" s="105">
        <v>4657953</v>
      </c>
      <c r="Q15" s="96" t="s">
        <v>331</v>
      </c>
    </row>
    <row r="16" spans="1:18" ht="15">
      <c r="A16" s="102">
        <v>410035093</v>
      </c>
      <c r="B16" s="102">
        <v>410</v>
      </c>
      <c r="C16" s="103" t="s">
        <v>10</v>
      </c>
      <c r="D16" s="102">
        <v>35</v>
      </c>
      <c r="E16" s="103" t="s">
        <v>11</v>
      </c>
      <c r="F16" s="102">
        <v>93</v>
      </c>
      <c r="G16" s="103" t="s">
        <v>14</v>
      </c>
      <c r="H16" s="100"/>
      <c r="I16" s="113">
        <v>410035093</v>
      </c>
      <c r="J16" s="114">
        <v>0</v>
      </c>
      <c r="K16" s="114">
        <v>0</v>
      </c>
      <c r="L16" s="104">
        <v>8.8854242477561116E-2</v>
      </c>
      <c r="M16" s="104">
        <v>0</v>
      </c>
      <c r="N16" s="100"/>
      <c r="O16" s="105">
        <v>139390</v>
      </c>
      <c r="Q16" s="96" t="s">
        <v>331</v>
      </c>
    </row>
    <row r="17" spans="1:17" ht="15">
      <c r="A17" s="102">
        <v>410035155</v>
      </c>
      <c r="B17" s="102">
        <v>410</v>
      </c>
      <c r="C17" s="103" t="s">
        <v>10</v>
      </c>
      <c r="D17" s="102">
        <v>35</v>
      </c>
      <c r="E17" s="103" t="s">
        <v>11</v>
      </c>
      <c r="F17" s="102">
        <v>155</v>
      </c>
      <c r="G17" s="103" t="s">
        <v>15</v>
      </c>
      <c r="H17" s="100"/>
      <c r="I17" s="113">
        <v>410035155</v>
      </c>
      <c r="J17" s="114">
        <v>0</v>
      </c>
      <c r="K17" s="114">
        <v>0</v>
      </c>
      <c r="L17" s="104">
        <v>2.0254304498049412E-4</v>
      </c>
      <c r="M17" s="104">
        <v>0</v>
      </c>
      <c r="N17" s="100"/>
      <c r="O17" s="105">
        <v>24857</v>
      </c>
      <c r="Q17" s="96" t="s">
        <v>329</v>
      </c>
    </row>
    <row r="18" spans="1:17" ht="15">
      <c r="A18" s="102">
        <v>410035163</v>
      </c>
      <c r="B18" s="102">
        <v>410</v>
      </c>
      <c r="C18" s="103" t="s">
        <v>10</v>
      </c>
      <c r="D18" s="102">
        <v>35</v>
      </c>
      <c r="E18" s="103" t="s">
        <v>11</v>
      </c>
      <c r="F18" s="102">
        <v>163</v>
      </c>
      <c r="G18" s="103" t="s">
        <v>16</v>
      </c>
      <c r="H18" s="100"/>
      <c r="I18" s="113">
        <v>410035163</v>
      </c>
      <c r="J18" s="114">
        <v>0</v>
      </c>
      <c r="K18" s="114">
        <v>0</v>
      </c>
      <c r="L18" s="104">
        <v>8.2937092743960869E-2</v>
      </c>
      <c r="M18" s="104">
        <v>0</v>
      </c>
      <c r="N18" s="100"/>
      <c r="O18" s="105">
        <v>138108</v>
      </c>
      <c r="Q18" s="96" t="s">
        <v>330</v>
      </c>
    </row>
    <row r="19" spans="1:17" ht="15">
      <c r="A19" s="102">
        <v>410035165</v>
      </c>
      <c r="B19" s="102">
        <v>410</v>
      </c>
      <c r="C19" s="103" t="s">
        <v>10</v>
      </c>
      <c r="D19" s="102">
        <v>35</v>
      </c>
      <c r="E19" s="103" t="s">
        <v>11</v>
      </c>
      <c r="F19" s="102">
        <v>165</v>
      </c>
      <c r="G19" s="103" t="s">
        <v>17</v>
      </c>
      <c r="H19" s="100"/>
      <c r="I19" s="113">
        <v>410035165</v>
      </c>
      <c r="J19" s="114">
        <v>0</v>
      </c>
      <c r="K19" s="114">
        <v>1177.8236385800628</v>
      </c>
      <c r="L19" s="104">
        <v>0.11066925878985934</v>
      </c>
      <c r="M19" s="104">
        <v>0</v>
      </c>
      <c r="N19" s="100"/>
      <c r="O19" s="105">
        <v>23962</v>
      </c>
      <c r="Q19" s="96" t="s">
        <v>327</v>
      </c>
    </row>
    <row r="20" spans="1:17" ht="15">
      <c r="A20" s="102">
        <v>410035248</v>
      </c>
      <c r="B20" s="102">
        <v>410</v>
      </c>
      <c r="C20" s="103" t="s">
        <v>10</v>
      </c>
      <c r="D20" s="102">
        <v>35</v>
      </c>
      <c r="E20" s="103" t="s">
        <v>11</v>
      </c>
      <c r="F20" s="102">
        <v>248</v>
      </c>
      <c r="G20" s="103" t="s">
        <v>18</v>
      </c>
      <c r="H20" s="100"/>
      <c r="I20" s="113">
        <v>410035248</v>
      </c>
      <c r="J20" s="114">
        <v>0</v>
      </c>
      <c r="K20" s="114">
        <v>0</v>
      </c>
      <c r="L20" s="104">
        <v>3.3292912535477122E-2</v>
      </c>
      <c r="M20" s="104">
        <v>0</v>
      </c>
      <c r="N20" s="100"/>
      <c r="O20" s="105">
        <v>273802</v>
      </c>
      <c r="Q20" s="96" t="s">
        <v>331</v>
      </c>
    </row>
    <row r="21" spans="1:17" ht="15">
      <c r="A21" s="102">
        <v>410035262</v>
      </c>
      <c r="B21" s="102">
        <v>410</v>
      </c>
      <c r="C21" s="103" t="s">
        <v>10</v>
      </c>
      <c r="D21" s="102">
        <v>35</v>
      </c>
      <c r="E21" s="103" t="s">
        <v>11</v>
      </c>
      <c r="F21" s="102">
        <v>262</v>
      </c>
      <c r="G21" s="103" t="s">
        <v>19</v>
      </c>
      <c r="H21" s="100"/>
      <c r="I21" s="113">
        <v>410035262</v>
      </c>
      <c r="J21" s="114">
        <v>0</v>
      </c>
      <c r="K21" s="114">
        <v>0</v>
      </c>
      <c r="L21" s="104">
        <v>5.048367957622911E-2</v>
      </c>
      <c r="M21" s="104">
        <v>0</v>
      </c>
      <c r="N21" s="100"/>
      <c r="O21" s="105">
        <v>55652</v>
      </c>
      <c r="Q21" s="96" t="s">
        <v>327</v>
      </c>
    </row>
    <row r="22" spans="1:17" ht="15">
      <c r="A22" s="102">
        <v>410035308</v>
      </c>
      <c r="B22" s="102">
        <v>410</v>
      </c>
      <c r="C22" s="103" t="s">
        <v>10</v>
      </c>
      <c r="D22" s="102">
        <v>35</v>
      </c>
      <c r="E22" s="103" t="s">
        <v>11</v>
      </c>
      <c r="F22" s="102">
        <v>308</v>
      </c>
      <c r="G22" s="103" t="s">
        <v>20</v>
      </c>
      <c r="H22" s="100"/>
      <c r="I22" s="113">
        <v>410035308</v>
      </c>
      <c r="J22" s="114">
        <v>0</v>
      </c>
      <c r="K22" s="114">
        <v>0</v>
      </c>
      <c r="L22" s="104">
        <v>2.8411905507595642E-3</v>
      </c>
      <c r="M22" s="104">
        <v>0</v>
      </c>
      <c r="N22" s="100"/>
      <c r="O22" s="105">
        <v>46568</v>
      </c>
      <c r="Q22" s="96" t="s">
        <v>330</v>
      </c>
    </row>
    <row r="23" spans="1:17" ht="15">
      <c r="A23" s="102">
        <v>410035346</v>
      </c>
      <c r="B23" s="102">
        <v>410</v>
      </c>
      <c r="C23" s="103" t="s">
        <v>10</v>
      </c>
      <c r="D23" s="102">
        <v>35</v>
      </c>
      <c r="E23" s="103" t="s">
        <v>11</v>
      </c>
      <c r="F23" s="102">
        <v>346</v>
      </c>
      <c r="G23" s="103" t="s">
        <v>21</v>
      </c>
      <c r="H23" s="100"/>
      <c r="I23" s="113">
        <v>410035346</v>
      </c>
      <c r="J23" s="114">
        <v>0</v>
      </c>
      <c r="K23" s="114">
        <v>0</v>
      </c>
      <c r="L23" s="104">
        <v>8.4293713987069908E-3</v>
      </c>
      <c r="M23" s="104">
        <v>0</v>
      </c>
      <c r="N23" s="100"/>
      <c r="O23" s="105">
        <v>67656</v>
      </c>
      <c r="Q23" s="96" t="s">
        <v>329</v>
      </c>
    </row>
    <row r="24" spans="1:17" ht="15">
      <c r="A24" s="102">
        <v>410035347</v>
      </c>
      <c r="B24" s="102">
        <v>410</v>
      </c>
      <c r="C24" s="103" t="s">
        <v>10</v>
      </c>
      <c r="D24" s="102">
        <v>35</v>
      </c>
      <c r="E24" s="103" t="s">
        <v>11</v>
      </c>
      <c r="F24" s="102">
        <v>347</v>
      </c>
      <c r="G24" s="103" t="s">
        <v>82</v>
      </c>
      <c r="H24" s="100"/>
      <c r="I24" s="113">
        <v>410035347</v>
      </c>
      <c r="J24" s="114">
        <v>0</v>
      </c>
      <c r="K24" s="114">
        <v>0</v>
      </c>
      <c r="L24" s="104">
        <v>3.8642286996571707E-3</v>
      </c>
      <c r="M24" s="104">
        <v>0</v>
      </c>
      <c r="N24" s="100"/>
      <c r="O24" s="105">
        <v>4732</v>
      </c>
      <c r="Q24" s="96" t="s">
        <v>327</v>
      </c>
    </row>
    <row r="25" spans="1:17" ht="15">
      <c r="A25" s="102">
        <v>410057035</v>
      </c>
      <c r="B25" s="102">
        <v>410</v>
      </c>
      <c r="C25" s="103" t="s">
        <v>10</v>
      </c>
      <c r="D25" s="102">
        <v>57</v>
      </c>
      <c r="E25" s="103" t="s">
        <v>13</v>
      </c>
      <c r="F25" s="102">
        <v>35</v>
      </c>
      <c r="G25" s="103" t="s">
        <v>11</v>
      </c>
      <c r="H25" s="100"/>
      <c r="I25" s="113">
        <v>410057035</v>
      </c>
      <c r="J25" s="114">
        <v>0</v>
      </c>
      <c r="K25" s="114">
        <v>0</v>
      </c>
      <c r="L25" s="104">
        <v>0.13683680435647133</v>
      </c>
      <c r="M25" s="104">
        <v>0</v>
      </c>
      <c r="N25" s="100"/>
      <c r="O25" s="105">
        <v>1365184</v>
      </c>
      <c r="Q25" s="96" t="s">
        <v>329</v>
      </c>
    </row>
    <row r="26" spans="1:17" ht="15">
      <c r="A26" s="102">
        <v>410057057</v>
      </c>
      <c r="B26" s="102">
        <v>410</v>
      </c>
      <c r="C26" s="103" t="s">
        <v>10</v>
      </c>
      <c r="D26" s="102">
        <v>57</v>
      </c>
      <c r="E26" s="103" t="s">
        <v>13</v>
      </c>
      <c r="F26" s="102">
        <v>57</v>
      </c>
      <c r="G26" s="103" t="s">
        <v>13</v>
      </c>
      <c r="H26" s="100"/>
      <c r="I26" s="113">
        <v>410057057</v>
      </c>
      <c r="J26" s="114">
        <v>0</v>
      </c>
      <c r="K26" s="114">
        <v>0</v>
      </c>
      <c r="L26" s="104">
        <v>0.11302446836752313</v>
      </c>
      <c r="M26" s="104">
        <v>0</v>
      </c>
      <c r="N26" s="100"/>
      <c r="O26" s="105">
        <v>1399554</v>
      </c>
      <c r="Q26" s="96" t="s">
        <v>331</v>
      </c>
    </row>
    <row r="27" spans="1:17" ht="15">
      <c r="A27" s="102">
        <v>410057071</v>
      </c>
      <c r="B27" s="102">
        <v>410</v>
      </c>
      <c r="C27" s="103" t="s">
        <v>10</v>
      </c>
      <c r="D27" s="102">
        <v>57</v>
      </c>
      <c r="E27" s="103" t="s">
        <v>13</v>
      </c>
      <c r="F27" s="102">
        <v>71</v>
      </c>
      <c r="G27" s="103" t="s">
        <v>218</v>
      </c>
      <c r="H27" s="100"/>
      <c r="I27" s="113">
        <v>410057071</v>
      </c>
      <c r="J27" s="114">
        <v>0</v>
      </c>
      <c r="K27" s="114">
        <v>0</v>
      </c>
      <c r="L27" s="104">
        <v>1.6519592808908986E-3</v>
      </c>
      <c r="M27" s="104">
        <v>0</v>
      </c>
      <c r="N27" s="100"/>
      <c r="O27" s="105">
        <v>9074</v>
      </c>
      <c r="Q27" s="96" t="s">
        <v>327</v>
      </c>
    </row>
    <row r="28" spans="1:17" ht="15">
      <c r="A28" s="102">
        <v>410057093</v>
      </c>
      <c r="B28" s="102">
        <v>410</v>
      </c>
      <c r="C28" s="103" t="s">
        <v>10</v>
      </c>
      <c r="D28" s="102">
        <v>57</v>
      </c>
      <c r="E28" s="103" t="s">
        <v>13</v>
      </c>
      <c r="F28" s="102">
        <v>93</v>
      </c>
      <c r="G28" s="103" t="s">
        <v>14</v>
      </c>
      <c r="H28" s="100"/>
      <c r="I28" s="113">
        <v>410057093</v>
      </c>
      <c r="J28" s="114">
        <v>0</v>
      </c>
      <c r="K28" s="114">
        <v>0</v>
      </c>
      <c r="L28" s="104">
        <v>8.8854242477561116E-2</v>
      </c>
      <c r="M28" s="104">
        <v>0</v>
      </c>
      <c r="N28" s="100"/>
      <c r="O28" s="105">
        <v>6075</v>
      </c>
      <c r="Q28" s="96" t="s">
        <v>327</v>
      </c>
    </row>
    <row r="29" spans="1:17" ht="15">
      <c r="A29" s="102">
        <v>410057163</v>
      </c>
      <c r="B29" s="102">
        <v>410</v>
      </c>
      <c r="C29" s="103" t="s">
        <v>10</v>
      </c>
      <c r="D29" s="102">
        <v>57</v>
      </c>
      <c r="E29" s="103" t="s">
        <v>13</v>
      </c>
      <c r="F29" s="102">
        <v>163</v>
      </c>
      <c r="G29" s="103" t="s">
        <v>16</v>
      </c>
      <c r="H29" s="100"/>
      <c r="I29" s="113">
        <v>410057163</v>
      </c>
      <c r="J29" s="114">
        <v>0</v>
      </c>
      <c r="K29" s="114">
        <v>0</v>
      </c>
      <c r="L29" s="104">
        <v>8.2937092743960869E-2</v>
      </c>
      <c r="M29" s="104">
        <v>0</v>
      </c>
      <c r="N29" s="100"/>
      <c r="O29" s="105">
        <v>23802</v>
      </c>
      <c r="Q29" s="96" t="s">
        <v>327</v>
      </c>
    </row>
    <row r="30" spans="1:17" ht="15">
      <c r="A30" s="102">
        <v>410057189</v>
      </c>
      <c r="B30" s="102">
        <v>410</v>
      </c>
      <c r="C30" s="103" t="s">
        <v>10</v>
      </c>
      <c r="D30" s="102">
        <v>57</v>
      </c>
      <c r="E30" s="103" t="s">
        <v>13</v>
      </c>
      <c r="F30" s="102">
        <v>189</v>
      </c>
      <c r="G30" s="103" t="s">
        <v>24</v>
      </c>
      <c r="H30" s="100"/>
      <c r="I30" s="113">
        <v>410057189</v>
      </c>
      <c r="J30" s="114">
        <v>0</v>
      </c>
      <c r="K30" s="114">
        <v>0</v>
      </c>
      <c r="L30" s="104">
        <v>2.2440202910259362E-3</v>
      </c>
      <c r="M30" s="104">
        <v>0</v>
      </c>
      <c r="N30" s="100"/>
      <c r="O30" s="105">
        <v>3220</v>
      </c>
      <c r="Q30" s="96" t="s">
        <v>327</v>
      </c>
    </row>
    <row r="31" spans="1:17" ht="15">
      <c r="A31" s="102">
        <v>410057248</v>
      </c>
      <c r="B31" s="102">
        <v>410</v>
      </c>
      <c r="C31" s="103" t="s">
        <v>10</v>
      </c>
      <c r="D31" s="102">
        <v>57</v>
      </c>
      <c r="E31" s="103" t="s">
        <v>13</v>
      </c>
      <c r="F31" s="102">
        <v>248</v>
      </c>
      <c r="G31" s="103" t="s">
        <v>18</v>
      </c>
      <c r="H31" s="100"/>
      <c r="I31" s="113">
        <v>410057248</v>
      </c>
      <c r="J31" s="114">
        <v>0</v>
      </c>
      <c r="K31" s="114">
        <v>0</v>
      </c>
      <c r="L31" s="104">
        <v>3.3292912535477122E-2</v>
      </c>
      <c r="M31" s="104">
        <v>0</v>
      </c>
      <c r="N31" s="100"/>
      <c r="O31" s="105">
        <v>111800</v>
      </c>
      <c r="Q31" s="96" t="s">
        <v>331</v>
      </c>
    </row>
    <row r="32" spans="1:17" ht="15">
      <c r="A32" s="102">
        <v>410057258</v>
      </c>
      <c r="B32" s="102">
        <v>410</v>
      </c>
      <c r="C32" s="103" t="s">
        <v>10</v>
      </c>
      <c r="D32" s="102">
        <v>57</v>
      </c>
      <c r="E32" s="103" t="s">
        <v>13</v>
      </c>
      <c r="F32" s="102">
        <v>258</v>
      </c>
      <c r="G32" s="103" t="s">
        <v>98</v>
      </c>
      <c r="H32" s="100"/>
      <c r="I32" s="113">
        <v>410057258</v>
      </c>
      <c r="J32" s="114">
        <v>0</v>
      </c>
      <c r="K32" s="114">
        <v>0</v>
      </c>
      <c r="L32" s="104">
        <v>8.1242450193152155E-2</v>
      </c>
      <c r="M32" s="104">
        <v>0</v>
      </c>
      <c r="N32" s="100"/>
      <c r="O32" s="105">
        <v>5158</v>
      </c>
      <c r="Q32" s="96" t="s">
        <v>327</v>
      </c>
    </row>
    <row r="33" spans="1:17" ht="15">
      <c r="A33" s="102">
        <v>410057346</v>
      </c>
      <c r="B33" s="102">
        <v>410</v>
      </c>
      <c r="C33" s="103" t="s">
        <v>10</v>
      </c>
      <c r="D33" s="102">
        <v>57</v>
      </c>
      <c r="E33" s="103" t="s">
        <v>13</v>
      </c>
      <c r="F33" s="102">
        <v>346</v>
      </c>
      <c r="G33" s="103" t="s">
        <v>21</v>
      </c>
      <c r="H33" s="100"/>
      <c r="I33" s="113">
        <v>410057346</v>
      </c>
      <c r="J33" s="114">
        <v>0</v>
      </c>
      <c r="K33" s="114">
        <v>0</v>
      </c>
      <c r="L33" s="104">
        <v>8.4293713987069908E-3</v>
      </c>
      <c r="M33" s="104">
        <v>0</v>
      </c>
      <c r="N33" s="100"/>
      <c r="O33" s="105">
        <v>19325</v>
      </c>
      <c r="Q33" s="96" t="s">
        <v>327</v>
      </c>
    </row>
    <row r="34" spans="1:17" ht="15">
      <c r="A34" s="102">
        <v>412035035</v>
      </c>
      <c r="B34" s="102">
        <v>412</v>
      </c>
      <c r="C34" s="103" t="s">
        <v>22</v>
      </c>
      <c r="D34" s="102">
        <v>35</v>
      </c>
      <c r="E34" s="103" t="s">
        <v>11</v>
      </c>
      <c r="F34" s="102">
        <v>35</v>
      </c>
      <c r="G34" s="103" t="s">
        <v>11</v>
      </c>
      <c r="H34" s="100"/>
      <c r="I34" s="113">
        <v>412035035</v>
      </c>
      <c r="J34" s="114">
        <v>0</v>
      </c>
      <c r="K34" s="114">
        <v>-52</v>
      </c>
      <c r="L34" s="104">
        <v>0.13683680435647133</v>
      </c>
      <c r="M34" s="104">
        <v>0</v>
      </c>
      <c r="N34" s="100"/>
      <c r="O34" s="105">
        <v>7053206</v>
      </c>
      <c r="Q34" s="96" t="s">
        <v>329</v>
      </c>
    </row>
    <row r="35" spans="1:17" ht="15">
      <c r="A35" s="102">
        <v>412035044</v>
      </c>
      <c r="B35" s="102">
        <v>412</v>
      </c>
      <c r="C35" s="103" t="s">
        <v>22</v>
      </c>
      <c r="D35" s="102">
        <v>35</v>
      </c>
      <c r="E35" s="103" t="s">
        <v>11</v>
      </c>
      <c r="F35" s="102">
        <v>44</v>
      </c>
      <c r="G35" s="103" t="s">
        <v>12</v>
      </c>
      <c r="H35" s="100"/>
      <c r="I35" s="113">
        <v>412035044</v>
      </c>
      <c r="J35" s="114">
        <v>0</v>
      </c>
      <c r="K35" s="114">
        <v>0</v>
      </c>
      <c r="L35" s="104">
        <v>3.5085153403205782E-2</v>
      </c>
      <c r="M35" s="104">
        <v>0</v>
      </c>
      <c r="N35" s="100"/>
      <c r="O35" s="105">
        <v>22538</v>
      </c>
      <c r="Q35" s="96" t="s">
        <v>329</v>
      </c>
    </row>
    <row r="36" spans="1:17" ht="15">
      <c r="A36" s="102">
        <v>412035073</v>
      </c>
      <c r="B36" s="102">
        <v>412</v>
      </c>
      <c r="C36" s="103" t="s">
        <v>22</v>
      </c>
      <c r="D36" s="102">
        <v>35</v>
      </c>
      <c r="E36" s="103" t="s">
        <v>11</v>
      </c>
      <c r="F36" s="102">
        <v>73</v>
      </c>
      <c r="G36" s="103" t="s">
        <v>23</v>
      </c>
      <c r="H36" s="100"/>
      <c r="I36" s="113">
        <v>412035073</v>
      </c>
      <c r="J36" s="114">
        <v>0</v>
      </c>
      <c r="K36" s="114">
        <v>0</v>
      </c>
      <c r="L36" s="104">
        <v>4.6915715384423474E-3</v>
      </c>
      <c r="M36" s="104">
        <v>0</v>
      </c>
      <c r="N36" s="100"/>
      <c r="O36" s="105">
        <v>22706</v>
      </c>
      <c r="Q36" s="96" t="s">
        <v>327</v>
      </c>
    </row>
    <row r="37" spans="1:17" ht="15">
      <c r="A37" s="102">
        <v>412035093</v>
      </c>
      <c r="B37" s="102">
        <v>412</v>
      </c>
      <c r="C37" s="103" t="s">
        <v>22</v>
      </c>
      <c r="D37" s="102">
        <v>35</v>
      </c>
      <c r="E37" s="103" t="s">
        <v>11</v>
      </c>
      <c r="F37" s="102">
        <v>93</v>
      </c>
      <c r="G37" s="103" t="s">
        <v>14</v>
      </c>
      <c r="H37" s="100"/>
      <c r="I37" s="113">
        <v>412035093</v>
      </c>
      <c r="J37" s="114">
        <v>0</v>
      </c>
      <c r="K37" s="114">
        <v>0</v>
      </c>
      <c r="L37" s="104">
        <v>8.8854242477561116E-2</v>
      </c>
      <c r="M37" s="104">
        <v>0</v>
      </c>
      <c r="N37" s="100"/>
      <c r="O37" s="105">
        <v>6909</v>
      </c>
      <c r="Q37" s="96" t="s">
        <v>327</v>
      </c>
    </row>
    <row r="38" spans="1:17" ht="15">
      <c r="A38" s="102">
        <v>412035189</v>
      </c>
      <c r="B38" s="102">
        <v>412</v>
      </c>
      <c r="C38" s="103" t="s">
        <v>22</v>
      </c>
      <c r="D38" s="102">
        <v>35</v>
      </c>
      <c r="E38" s="103" t="s">
        <v>11</v>
      </c>
      <c r="F38" s="102">
        <v>189</v>
      </c>
      <c r="G38" s="103" t="s">
        <v>24</v>
      </c>
      <c r="H38" s="100"/>
      <c r="I38" s="113">
        <v>412035189</v>
      </c>
      <c r="J38" s="114">
        <v>0</v>
      </c>
      <c r="K38" s="114">
        <v>0</v>
      </c>
      <c r="L38" s="104">
        <v>2.2440202910259362E-3</v>
      </c>
      <c r="M38" s="104">
        <v>0</v>
      </c>
      <c r="N38" s="100"/>
      <c r="O38" s="105">
        <v>38973</v>
      </c>
      <c r="Q38" s="96" t="s">
        <v>329</v>
      </c>
    </row>
    <row r="39" spans="1:17" ht="15">
      <c r="A39" s="102">
        <v>412035207</v>
      </c>
      <c r="B39" s="102">
        <v>412</v>
      </c>
      <c r="C39" s="103" t="s">
        <v>22</v>
      </c>
      <c r="D39" s="102">
        <v>35</v>
      </c>
      <c r="E39" s="103" t="s">
        <v>11</v>
      </c>
      <c r="F39" s="102">
        <v>207</v>
      </c>
      <c r="G39" s="103" t="s">
        <v>25</v>
      </c>
      <c r="H39" s="100"/>
      <c r="I39" s="113">
        <v>412035207</v>
      </c>
      <c r="J39" s="114">
        <v>0</v>
      </c>
      <c r="K39" s="114">
        <v>0</v>
      </c>
      <c r="L39" s="104">
        <v>4.8123858534654363E-4</v>
      </c>
      <c r="M39" s="104">
        <v>0</v>
      </c>
      <c r="N39" s="100"/>
      <c r="O39" s="105">
        <v>16599</v>
      </c>
      <c r="Q39" s="96" t="s">
        <v>327</v>
      </c>
    </row>
    <row r="40" spans="1:17" ht="15">
      <c r="A40" s="102">
        <v>412035220</v>
      </c>
      <c r="B40" s="102">
        <v>412</v>
      </c>
      <c r="C40" s="103" t="s">
        <v>22</v>
      </c>
      <c r="D40" s="102">
        <v>35</v>
      </c>
      <c r="E40" s="103" t="s">
        <v>11</v>
      </c>
      <c r="F40" s="102">
        <v>220</v>
      </c>
      <c r="G40" s="103" t="s">
        <v>26</v>
      </c>
      <c r="H40" s="100"/>
      <c r="I40" s="113">
        <v>412035220</v>
      </c>
      <c r="J40" s="114">
        <v>0</v>
      </c>
      <c r="K40" s="114">
        <v>0</v>
      </c>
      <c r="L40" s="104">
        <v>9.6580109379514438E-3</v>
      </c>
      <c r="M40" s="104">
        <v>0</v>
      </c>
      <c r="N40" s="100"/>
      <c r="O40" s="105">
        <v>66570</v>
      </c>
      <c r="Q40" s="96" t="s">
        <v>329</v>
      </c>
    </row>
    <row r="41" spans="1:17" ht="15">
      <c r="A41" s="102">
        <v>412035244</v>
      </c>
      <c r="B41" s="102">
        <v>412</v>
      </c>
      <c r="C41" s="103" t="s">
        <v>22</v>
      </c>
      <c r="D41" s="102">
        <v>35</v>
      </c>
      <c r="E41" s="103" t="s">
        <v>11</v>
      </c>
      <c r="F41" s="102">
        <v>244</v>
      </c>
      <c r="G41" s="103" t="s">
        <v>27</v>
      </c>
      <c r="H41" s="100"/>
      <c r="I41" s="113">
        <v>412035244</v>
      </c>
      <c r="J41" s="114">
        <v>0</v>
      </c>
      <c r="K41" s="114">
        <v>0</v>
      </c>
      <c r="L41" s="104">
        <v>8.3233957939585088E-2</v>
      </c>
      <c r="M41" s="104">
        <v>0</v>
      </c>
      <c r="N41" s="100"/>
      <c r="O41" s="105">
        <v>170131</v>
      </c>
      <c r="Q41" s="96" t="s">
        <v>331</v>
      </c>
    </row>
    <row r="42" spans="1:17" ht="15">
      <c r="A42" s="102">
        <v>412035285</v>
      </c>
      <c r="B42" s="102">
        <v>412</v>
      </c>
      <c r="C42" s="103" t="s">
        <v>22</v>
      </c>
      <c r="D42" s="102">
        <v>35</v>
      </c>
      <c r="E42" s="103" t="s">
        <v>11</v>
      </c>
      <c r="F42" s="102">
        <v>285</v>
      </c>
      <c r="G42" s="103" t="s">
        <v>28</v>
      </c>
      <c r="H42" s="100"/>
      <c r="I42" s="113">
        <v>412035285</v>
      </c>
      <c r="J42" s="114">
        <v>0</v>
      </c>
      <c r="K42" s="114">
        <v>0</v>
      </c>
      <c r="L42" s="104">
        <v>2.1945064259307315E-2</v>
      </c>
      <c r="M42" s="104">
        <v>0</v>
      </c>
      <c r="N42" s="100"/>
      <c r="O42" s="105">
        <v>49276</v>
      </c>
      <c r="Q42" s="96" t="s">
        <v>329</v>
      </c>
    </row>
    <row r="43" spans="1:17" ht="15">
      <c r="A43" s="102">
        <v>412035314</v>
      </c>
      <c r="B43" s="102">
        <v>412</v>
      </c>
      <c r="C43" s="103" t="s">
        <v>22</v>
      </c>
      <c r="D43" s="102">
        <v>35</v>
      </c>
      <c r="E43" s="103" t="s">
        <v>11</v>
      </c>
      <c r="F43" s="102">
        <v>314</v>
      </c>
      <c r="G43" s="103" t="s">
        <v>29</v>
      </c>
      <c r="H43" s="100"/>
      <c r="I43" s="113">
        <v>412035314</v>
      </c>
      <c r="J43" s="114">
        <v>0</v>
      </c>
      <c r="K43" s="114">
        <v>0</v>
      </c>
      <c r="L43" s="104">
        <v>4.8543527859241219E-3</v>
      </c>
      <c r="M43" s="104">
        <v>0</v>
      </c>
      <c r="N43" s="100"/>
      <c r="O43" s="105">
        <v>45864</v>
      </c>
      <c r="Q43" s="96" t="s">
        <v>329</v>
      </c>
    </row>
    <row r="44" spans="1:17" ht="15">
      <c r="A44" s="102">
        <v>412035336</v>
      </c>
      <c r="B44" s="102">
        <v>412</v>
      </c>
      <c r="C44" s="103" t="s">
        <v>22</v>
      </c>
      <c r="D44" s="102">
        <v>35</v>
      </c>
      <c r="E44" s="103" t="s">
        <v>11</v>
      </c>
      <c r="F44" s="102">
        <v>336</v>
      </c>
      <c r="G44" s="103" t="s">
        <v>30</v>
      </c>
      <c r="H44" s="100"/>
      <c r="I44" s="113">
        <v>412035336</v>
      </c>
      <c r="J44" s="114">
        <v>0</v>
      </c>
      <c r="K44" s="114">
        <v>0</v>
      </c>
      <c r="L44" s="104">
        <v>2.3631674861352887E-2</v>
      </c>
      <c r="M44" s="104">
        <v>0</v>
      </c>
      <c r="N44" s="100"/>
      <c r="O44" s="105">
        <v>11831</v>
      </c>
      <c r="Q44" s="96" t="s">
        <v>329</v>
      </c>
    </row>
    <row r="45" spans="1:17" ht="15">
      <c r="A45" s="102">
        <v>413114091</v>
      </c>
      <c r="B45" s="102">
        <v>413</v>
      </c>
      <c r="C45" s="103" t="s">
        <v>31</v>
      </c>
      <c r="D45" s="102">
        <v>114</v>
      </c>
      <c r="E45" s="103" t="s">
        <v>32</v>
      </c>
      <c r="F45" s="102">
        <v>91</v>
      </c>
      <c r="G45" s="103" t="s">
        <v>34</v>
      </c>
      <c r="H45" s="100"/>
      <c r="I45" s="113">
        <v>413114091</v>
      </c>
      <c r="J45" s="114">
        <v>0</v>
      </c>
      <c r="K45" s="114">
        <v>0</v>
      </c>
      <c r="L45" s="104">
        <v>3.3433026780449515E-2</v>
      </c>
      <c r="M45" s="104">
        <v>0</v>
      </c>
      <c r="N45" s="100"/>
      <c r="O45" s="105">
        <v>171992</v>
      </c>
      <c r="Q45" s="96" t="s">
        <v>329</v>
      </c>
    </row>
    <row r="46" spans="1:17" ht="15">
      <c r="A46" s="102">
        <v>413114114</v>
      </c>
      <c r="B46" s="102">
        <v>413</v>
      </c>
      <c r="C46" s="103" t="s">
        <v>31</v>
      </c>
      <c r="D46" s="102">
        <v>114</v>
      </c>
      <c r="E46" s="103" t="s">
        <v>32</v>
      </c>
      <c r="F46" s="102">
        <v>114</v>
      </c>
      <c r="G46" s="103" t="s">
        <v>32</v>
      </c>
      <c r="H46" s="100"/>
      <c r="I46" s="113">
        <v>413114114</v>
      </c>
      <c r="J46" s="114">
        <v>0</v>
      </c>
      <c r="K46" s="114">
        <v>0</v>
      </c>
      <c r="L46" s="104">
        <v>3.9463608300436319E-2</v>
      </c>
      <c r="M46" s="104">
        <v>0</v>
      </c>
      <c r="N46" s="100"/>
      <c r="O46" s="105">
        <v>817966</v>
      </c>
      <c r="Q46" s="96" t="s">
        <v>329</v>
      </c>
    </row>
    <row r="47" spans="1:17" ht="15">
      <c r="A47" s="102">
        <v>413114117</v>
      </c>
      <c r="B47" s="102">
        <v>413</v>
      </c>
      <c r="C47" s="103" t="s">
        <v>31</v>
      </c>
      <c r="D47" s="102">
        <v>114</v>
      </c>
      <c r="E47" s="103" t="s">
        <v>32</v>
      </c>
      <c r="F47" s="102">
        <v>117</v>
      </c>
      <c r="G47" s="103" t="s">
        <v>35</v>
      </c>
      <c r="H47" s="100"/>
      <c r="I47" s="113">
        <v>413114117</v>
      </c>
      <c r="J47" s="114">
        <v>0</v>
      </c>
      <c r="K47" s="114">
        <v>0</v>
      </c>
      <c r="L47" s="104">
        <v>6.905270769519388E-2</v>
      </c>
      <c r="M47" s="104">
        <v>0</v>
      </c>
      <c r="N47" s="100"/>
      <c r="O47" s="105">
        <v>18813</v>
      </c>
      <c r="Q47" s="96" t="s">
        <v>329</v>
      </c>
    </row>
    <row r="48" spans="1:17" ht="15">
      <c r="A48" s="102">
        <v>413114210</v>
      </c>
      <c r="B48" s="102">
        <v>413</v>
      </c>
      <c r="C48" s="103" t="s">
        <v>31</v>
      </c>
      <c r="D48" s="102">
        <v>114</v>
      </c>
      <c r="E48" s="103" t="s">
        <v>32</v>
      </c>
      <c r="F48" s="102">
        <v>210</v>
      </c>
      <c r="G48" s="103" t="s">
        <v>188</v>
      </c>
      <c r="H48" s="100"/>
      <c r="I48" s="113">
        <v>413114210</v>
      </c>
      <c r="J48" s="114">
        <v>0</v>
      </c>
      <c r="K48" s="114">
        <v>0</v>
      </c>
      <c r="L48" s="104">
        <v>5.8427134676595792E-2</v>
      </c>
      <c r="M48" s="104">
        <v>0</v>
      </c>
      <c r="N48" s="100"/>
      <c r="O48" s="105">
        <v>9063</v>
      </c>
      <c r="Q48" s="96" t="s">
        <v>329</v>
      </c>
    </row>
    <row r="49" spans="1:17" ht="15">
      <c r="A49" s="102">
        <v>413114253</v>
      </c>
      <c r="B49" s="102">
        <v>413</v>
      </c>
      <c r="C49" s="103" t="s">
        <v>31</v>
      </c>
      <c r="D49" s="102">
        <v>114</v>
      </c>
      <c r="E49" s="103" t="s">
        <v>32</v>
      </c>
      <c r="F49" s="102">
        <v>253</v>
      </c>
      <c r="G49" s="103" t="s">
        <v>36</v>
      </c>
      <c r="H49" s="100"/>
      <c r="I49" s="113">
        <v>413114253</v>
      </c>
      <c r="J49" s="114">
        <v>0</v>
      </c>
      <c r="K49" s="114">
        <v>0</v>
      </c>
      <c r="L49" s="104">
        <v>3.5562343663086644E-2</v>
      </c>
      <c r="M49" s="104">
        <v>0</v>
      </c>
      <c r="N49" s="100"/>
      <c r="O49" s="105">
        <v>67269</v>
      </c>
      <c r="Q49" s="96" t="s">
        <v>329</v>
      </c>
    </row>
    <row r="50" spans="1:17" ht="15">
      <c r="A50" s="102">
        <v>413114670</v>
      </c>
      <c r="B50" s="102">
        <v>413</v>
      </c>
      <c r="C50" s="103" t="s">
        <v>31</v>
      </c>
      <c r="D50" s="102">
        <v>114</v>
      </c>
      <c r="E50" s="103" t="s">
        <v>32</v>
      </c>
      <c r="F50" s="102">
        <v>670</v>
      </c>
      <c r="G50" s="103" t="s">
        <v>37</v>
      </c>
      <c r="H50" s="100"/>
      <c r="I50" s="113">
        <v>413114670</v>
      </c>
      <c r="J50" s="114">
        <v>0</v>
      </c>
      <c r="K50" s="114">
        <v>0</v>
      </c>
      <c r="L50" s="104">
        <v>6.3975225584856146E-2</v>
      </c>
      <c r="M50" s="104">
        <v>0</v>
      </c>
      <c r="N50" s="100"/>
      <c r="O50" s="105">
        <v>392568</v>
      </c>
      <c r="Q50" s="96" t="s">
        <v>329</v>
      </c>
    </row>
    <row r="51" spans="1:17" ht="15">
      <c r="A51" s="102">
        <v>413114674</v>
      </c>
      <c r="B51" s="102">
        <v>413</v>
      </c>
      <c r="C51" s="103" t="s">
        <v>31</v>
      </c>
      <c r="D51" s="102">
        <v>114</v>
      </c>
      <c r="E51" s="103" t="s">
        <v>32</v>
      </c>
      <c r="F51" s="102">
        <v>674</v>
      </c>
      <c r="G51" s="103" t="s">
        <v>38</v>
      </c>
      <c r="H51" s="100"/>
      <c r="I51" s="113">
        <v>413114674</v>
      </c>
      <c r="J51" s="114">
        <v>0</v>
      </c>
      <c r="K51" s="114">
        <v>0</v>
      </c>
      <c r="L51" s="104">
        <v>5.649676499726082E-2</v>
      </c>
      <c r="M51" s="104">
        <v>0</v>
      </c>
      <c r="N51" s="100"/>
      <c r="O51" s="105">
        <v>637673</v>
      </c>
      <c r="Q51" s="96" t="s">
        <v>329</v>
      </c>
    </row>
    <row r="52" spans="1:17" ht="15">
      <c r="A52" s="102">
        <v>413114683</v>
      </c>
      <c r="B52" s="102">
        <v>413</v>
      </c>
      <c r="C52" s="103" t="s">
        <v>31</v>
      </c>
      <c r="D52" s="102">
        <v>114</v>
      </c>
      <c r="E52" s="103" t="s">
        <v>32</v>
      </c>
      <c r="F52" s="102">
        <v>683</v>
      </c>
      <c r="G52" s="103" t="s">
        <v>39</v>
      </c>
      <c r="H52" s="100"/>
      <c r="I52" s="113">
        <v>413114683</v>
      </c>
      <c r="J52" s="114">
        <v>0</v>
      </c>
      <c r="K52" s="114">
        <v>0</v>
      </c>
      <c r="L52" s="104">
        <v>2.3670657705498161E-2</v>
      </c>
      <c r="M52" s="104">
        <v>0</v>
      </c>
      <c r="N52" s="100"/>
      <c r="O52" s="105">
        <v>46128</v>
      </c>
      <c r="Q52" s="96" t="s">
        <v>329</v>
      </c>
    </row>
    <row r="53" spans="1:17" ht="15">
      <c r="A53" s="102">
        <v>413114717</v>
      </c>
      <c r="B53" s="102">
        <v>413</v>
      </c>
      <c r="C53" s="103" t="s">
        <v>31</v>
      </c>
      <c r="D53" s="102">
        <v>114</v>
      </c>
      <c r="E53" s="103" t="s">
        <v>32</v>
      </c>
      <c r="F53" s="102">
        <v>717</v>
      </c>
      <c r="G53" s="103" t="s">
        <v>40</v>
      </c>
      <c r="H53" s="100"/>
      <c r="I53" s="113">
        <v>413114717</v>
      </c>
      <c r="J53" s="114">
        <v>0</v>
      </c>
      <c r="K53" s="114">
        <v>0</v>
      </c>
      <c r="L53" s="104">
        <v>5.0333454878800997E-2</v>
      </c>
      <c r="M53" s="104">
        <v>0</v>
      </c>
      <c r="N53" s="100"/>
      <c r="O53" s="105">
        <v>754463</v>
      </c>
      <c r="Q53" s="96" t="s">
        <v>329</v>
      </c>
    </row>
    <row r="54" spans="1:17" ht="15">
      <c r="A54" s="102">
        <v>413114720</v>
      </c>
      <c r="B54" s="102">
        <v>413</v>
      </c>
      <c r="C54" s="103" t="s">
        <v>31</v>
      </c>
      <c r="D54" s="102">
        <v>114</v>
      </c>
      <c r="E54" s="103" t="s">
        <v>32</v>
      </c>
      <c r="F54" s="102">
        <v>720</v>
      </c>
      <c r="G54" s="103" t="s">
        <v>230</v>
      </c>
      <c r="H54" s="100"/>
      <c r="I54" s="113">
        <v>413114720</v>
      </c>
      <c r="J54" s="114">
        <v>0</v>
      </c>
      <c r="K54" s="114">
        <v>0</v>
      </c>
      <c r="L54" s="104">
        <v>9.7852384993098521E-3</v>
      </c>
      <c r="M54" s="104">
        <v>0</v>
      </c>
      <c r="N54" s="100"/>
      <c r="O54" s="105">
        <v>12403</v>
      </c>
      <c r="Q54" s="96" t="s">
        <v>327</v>
      </c>
    </row>
    <row r="55" spans="1:17" ht="15">
      <c r="A55" s="102">
        <v>413114750</v>
      </c>
      <c r="B55" s="102">
        <v>413</v>
      </c>
      <c r="C55" s="103" t="s">
        <v>31</v>
      </c>
      <c r="D55" s="102">
        <v>114</v>
      </c>
      <c r="E55" s="103" t="s">
        <v>32</v>
      </c>
      <c r="F55" s="102">
        <v>750</v>
      </c>
      <c r="G55" s="103" t="s">
        <v>41</v>
      </c>
      <c r="H55" s="100"/>
      <c r="I55" s="113">
        <v>413114750</v>
      </c>
      <c r="J55" s="114">
        <v>0</v>
      </c>
      <c r="K55" s="114">
        <v>0</v>
      </c>
      <c r="L55" s="104">
        <v>2.5024921143680399E-2</v>
      </c>
      <c r="M55" s="104">
        <v>0</v>
      </c>
      <c r="N55" s="100"/>
      <c r="O55" s="105">
        <v>290712</v>
      </c>
      <c r="Q55" s="96" t="s">
        <v>329</v>
      </c>
    </row>
    <row r="56" spans="1:17" ht="15">
      <c r="A56" s="102">
        <v>413114755</v>
      </c>
      <c r="B56" s="102">
        <v>413</v>
      </c>
      <c r="C56" s="103" t="s">
        <v>31</v>
      </c>
      <c r="D56" s="102">
        <v>114</v>
      </c>
      <c r="E56" s="103" t="s">
        <v>32</v>
      </c>
      <c r="F56" s="102">
        <v>755</v>
      </c>
      <c r="G56" s="103" t="s">
        <v>42</v>
      </c>
      <c r="H56" s="100"/>
      <c r="I56" s="113">
        <v>413114755</v>
      </c>
      <c r="J56" s="114">
        <v>0</v>
      </c>
      <c r="K56" s="114">
        <v>0</v>
      </c>
      <c r="L56" s="104">
        <v>1.7591547688510414E-2</v>
      </c>
      <c r="M56" s="104">
        <v>0</v>
      </c>
      <c r="N56" s="100"/>
      <c r="O56" s="105">
        <v>115268</v>
      </c>
      <c r="Q56" s="96" t="s">
        <v>329</v>
      </c>
    </row>
    <row r="57" spans="1:17" ht="15">
      <c r="A57" s="102">
        <v>414603063</v>
      </c>
      <c r="B57" s="102">
        <v>414</v>
      </c>
      <c r="C57" s="103" t="s">
        <v>43</v>
      </c>
      <c r="D57" s="102">
        <v>603</v>
      </c>
      <c r="E57" s="103" t="s">
        <v>44</v>
      </c>
      <c r="F57" s="102">
        <v>63</v>
      </c>
      <c r="G57" s="103" t="s">
        <v>45</v>
      </c>
      <c r="H57" s="100"/>
      <c r="I57" s="113">
        <v>414603063</v>
      </c>
      <c r="J57" s="114">
        <v>0</v>
      </c>
      <c r="K57" s="114">
        <v>0</v>
      </c>
      <c r="L57" s="104">
        <v>1.055959442302532E-2</v>
      </c>
      <c r="M57" s="104">
        <v>0</v>
      </c>
      <c r="N57" s="100"/>
      <c r="O57" s="105">
        <v>29002</v>
      </c>
      <c r="Q57" s="96" t="s">
        <v>329</v>
      </c>
    </row>
    <row r="58" spans="1:17" ht="15">
      <c r="A58" s="102">
        <v>414603098</v>
      </c>
      <c r="B58" s="102">
        <v>414</v>
      </c>
      <c r="C58" s="103" t="s">
        <v>43</v>
      </c>
      <c r="D58" s="102">
        <v>603</v>
      </c>
      <c r="E58" s="103" t="s">
        <v>44</v>
      </c>
      <c r="F58" s="102">
        <v>98</v>
      </c>
      <c r="G58" s="103" t="s">
        <v>46</v>
      </c>
      <c r="H58" s="100"/>
      <c r="I58" s="113">
        <v>414603098</v>
      </c>
      <c r="J58" s="114">
        <v>0</v>
      </c>
      <c r="K58" s="114">
        <v>0</v>
      </c>
      <c r="L58" s="104">
        <v>3.6517439032579153E-2</v>
      </c>
      <c r="M58" s="104">
        <v>0</v>
      </c>
      <c r="N58" s="100"/>
      <c r="O58" s="105">
        <v>78450</v>
      </c>
      <c r="Q58" s="96" t="s">
        <v>329</v>
      </c>
    </row>
    <row r="59" spans="1:17" ht="15">
      <c r="A59" s="102">
        <v>414603148</v>
      </c>
      <c r="B59" s="102">
        <v>414</v>
      </c>
      <c r="C59" s="103" t="s">
        <v>43</v>
      </c>
      <c r="D59" s="102">
        <v>603</v>
      </c>
      <c r="E59" s="103" t="s">
        <v>44</v>
      </c>
      <c r="F59" s="102">
        <v>148</v>
      </c>
      <c r="G59" s="103" t="s">
        <v>47</v>
      </c>
      <c r="H59" s="100"/>
      <c r="I59" s="113">
        <v>414603148</v>
      </c>
      <c r="J59" s="114">
        <v>0</v>
      </c>
      <c r="K59" s="114">
        <v>0</v>
      </c>
      <c r="L59" s="104">
        <v>1.2975648719839302E-2</v>
      </c>
      <c r="M59" s="104">
        <v>0</v>
      </c>
      <c r="N59" s="100"/>
      <c r="O59" s="105">
        <v>43876</v>
      </c>
      <c r="Q59" s="96" t="s">
        <v>329</v>
      </c>
    </row>
    <row r="60" spans="1:17" ht="15">
      <c r="A60" s="102">
        <v>414603209</v>
      </c>
      <c r="B60" s="102">
        <v>414</v>
      </c>
      <c r="C60" s="103" t="s">
        <v>43</v>
      </c>
      <c r="D60" s="102">
        <v>603</v>
      </c>
      <c r="E60" s="103" t="s">
        <v>44</v>
      </c>
      <c r="F60" s="102">
        <v>209</v>
      </c>
      <c r="G60" s="103" t="s">
        <v>48</v>
      </c>
      <c r="H60" s="100"/>
      <c r="I60" s="113">
        <v>414603209</v>
      </c>
      <c r="J60" s="114">
        <v>0</v>
      </c>
      <c r="K60" s="114">
        <v>0</v>
      </c>
      <c r="L60" s="104">
        <v>3.5415666370921882E-2</v>
      </c>
      <c r="M60" s="104">
        <v>0</v>
      </c>
      <c r="N60" s="100"/>
      <c r="O60" s="105">
        <v>736741</v>
      </c>
      <c r="Q60" s="96" t="s">
        <v>329</v>
      </c>
    </row>
    <row r="61" spans="1:17" ht="15">
      <c r="A61" s="102">
        <v>414603236</v>
      </c>
      <c r="B61" s="102">
        <v>414</v>
      </c>
      <c r="C61" s="103" t="s">
        <v>43</v>
      </c>
      <c r="D61" s="102">
        <v>603</v>
      </c>
      <c r="E61" s="103" t="s">
        <v>44</v>
      </c>
      <c r="F61" s="102">
        <v>236</v>
      </c>
      <c r="G61" s="103" t="s">
        <v>49</v>
      </c>
      <c r="H61" s="100"/>
      <c r="I61" s="113">
        <v>414603236</v>
      </c>
      <c r="J61" s="114">
        <v>0</v>
      </c>
      <c r="K61" s="114">
        <v>0</v>
      </c>
      <c r="L61" s="104">
        <v>2.5849658408676431E-2</v>
      </c>
      <c r="M61" s="104">
        <v>0</v>
      </c>
      <c r="N61" s="100"/>
      <c r="O61" s="105">
        <v>2122141</v>
      </c>
      <c r="Q61" s="96" t="s">
        <v>329</v>
      </c>
    </row>
    <row r="62" spans="1:17" ht="15">
      <c r="A62" s="102">
        <v>414603263</v>
      </c>
      <c r="B62" s="102">
        <v>414</v>
      </c>
      <c r="C62" s="103" t="s">
        <v>43</v>
      </c>
      <c r="D62" s="102">
        <v>603</v>
      </c>
      <c r="E62" s="103" t="s">
        <v>44</v>
      </c>
      <c r="F62" s="102">
        <v>263</v>
      </c>
      <c r="G62" s="103" t="s">
        <v>50</v>
      </c>
      <c r="H62" s="100"/>
      <c r="I62" s="113">
        <v>414603263</v>
      </c>
      <c r="J62" s="114">
        <v>0</v>
      </c>
      <c r="K62" s="114">
        <v>0</v>
      </c>
      <c r="L62" s="104">
        <v>7.9097625034391231E-2</v>
      </c>
      <c r="M62" s="104">
        <v>0</v>
      </c>
      <c r="N62" s="100"/>
      <c r="O62" s="105">
        <v>73820</v>
      </c>
      <c r="Q62" s="96" t="s">
        <v>329</v>
      </c>
    </row>
    <row r="63" spans="1:17" ht="15">
      <c r="A63" s="102">
        <v>414603341</v>
      </c>
      <c r="B63" s="102">
        <v>414</v>
      </c>
      <c r="C63" s="103" t="s">
        <v>43</v>
      </c>
      <c r="D63" s="102">
        <v>603</v>
      </c>
      <c r="E63" s="103" t="s">
        <v>44</v>
      </c>
      <c r="F63" s="102">
        <v>341</v>
      </c>
      <c r="G63" s="103" t="s">
        <v>51</v>
      </c>
      <c r="H63" s="100"/>
      <c r="I63" s="113">
        <v>414603341</v>
      </c>
      <c r="J63" s="114">
        <v>0</v>
      </c>
      <c r="K63" s="114">
        <v>0</v>
      </c>
      <c r="L63" s="104">
        <v>2.4260650924647575E-3</v>
      </c>
      <c r="M63" s="104">
        <v>0</v>
      </c>
      <c r="N63" s="100"/>
      <c r="O63" s="105">
        <v>14465</v>
      </c>
      <c r="Q63" s="96" t="s">
        <v>327</v>
      </c>
    </row>
    <row r="64" spans="1:17" ht="15">
      <c r="A64" s="102">
        <v>414603349</v>
      </c>
      <c r="B64" s="102">
        <v>414</v>
      </c>
      <c r="C64" s="103" t="s">
        <v>43</v>
      </c>
      <c r="D64" s="102">
        <v>603</v>
      </c>
      <c r="E64" s="103" t="s">
        <v>44</v>
      </c>
      <c r="F64" s="102">
        <v>349</v>
      </c>
      <c r="G64" s="103" t="s">
        <v>310</v>
      </c>
      <c r="H64" s="100"/>
      <c r="I64" s="113">
        <v>414603349</v>
      </c>
      <c r="J64" s="114">
        <v>0</v>
      </c>
      <c r="K64" s="114">
        <v>0</v>
      </c>
      <c r="L64" s="104">
        <v>7.6741660256338792E-3</v>
      </c>
      <c r="M64" s="104">
        <v>0</v>
      </c>
      <c r="N64" s="100"/>
      <c r="O64" s="105">
        <v>11867</v>
      </c>
      <c r="Q64" s="96" t="s">
        <v>329</v>
      </c>
    </row>
    <row r="65" spans="1:17" ht="15">
      <c r="A65" s="102">
        <v>414603603</v>
      </c>
      <c r="B65" s="102">
        <v>414</v>
      </c>
      <c r="C65" s="103" t="s">
        <v>43</v>
      </c>
      <c r="D65" s="102">
        <v>603</v>
      </c>
      <c r="E65" s="103" t="s">
        <v>44</v>
      </c>
      <c r="F65" s="102">
        <v>603</v>
      </c>
      <c r="G65" s="103" t="s">
        <v>44</v>
      </c>
      <c r="H65" s="100"/>
      <c r="I65" s="113">
        <v>414603603</v>
      </c>
      <c r="J65" s="114">
        <v>0</v>
      </c>
      <c r="K65" s="114">
        <v>0</v>
      </c>
      <c r="L65" s="104">
        <v>5.0820525524279819E-2</v>
      </c>
      <c r="M65" s="104">
        <v>0</v>
      </c>
      <c r="N65" s="100"/>
      <c r="O65" s="105">
        <v>869837</v>
      </c>
      <c r="Q65" s="96" t="s">
        <v>329</v>
      </c>
    </row>
    <row r="66" spans="1:17" ht="15">
      <c r="A66" s="102">
        <v>414603635</v>
      </c>
      <c r="B66" s="102">
        <v>414</v>
      </c>
      <c r="C66" s="103" t="s">
        <v>43</v>
      </c>
      <c r="D66" s="102">
        <v>603</v>
      </c>
      <c r="E66" s="103" t="s">
        <v>44</v>
      </c>
      <c r="F66" s="102">
        <v>635</v>
      </c>
      <c r="G66" s="103" t="s">
        <v>52</v>
      </c>
      <c r="H66" s="100"/>
      <c r="I66" s="113">
        <v>414603635</v>
      </c>
      <c r="J66" s="114">
        <v>0</v>
      </c>
      <c r="K66" s="114">
        <v>0</v>
      </c>
      <c r="L66" s="104">
        <v>1.1374964827845275E-2</v>
      </c>
      <c r="M66" s="104">
        <v>0</v>
      </c>
      <c r="N66" s="100"/>
      <c r="O66" s="105">
        <v>287240</v>
      </c>
      <c r="Q66" s="96" t="s">
        <v>329</v>
      </c>
    </row>
    <row r="67" spans="1:17" ht="15">
      <c r="A67" s="102">
        <v>414603715</v>
      </c>
      <c r="B67" s="102">
        <v>414</v>
      </c>
      <c r="C67" s="103" t="s">
        <v>43</v>
      </c>
      <c r="D67" s="102">
        <v>603</v>
      </c>
      <c r="E67" s="103" t="s">
        <v>44</v>
      </c>
      <c r="F67" s="102">
        <v>715</v>
      </c>
      <c r="G67" s="103" t="s">
        <v>54</v>
      </c>
      <c r="H67" s="100"/>
      <c r="I67" s="113">
        <v>414603715</v>
      </c>
      <c r="J67" s="114">
        <v>0</v>
      </c>
      <c r="K67" s="114">
        <v>0</v>
      </c>
      <c r="L67" s="104">
        <v>2.7961720897825362E-2</v>
      </c>
      <c r="M67" s="104">
        <v>0</v>
      </c>
      <c r="N67" s="100"/>
      <c r="O67" s="105">
        <v>291434</v>
      </c>
      <c r="Q67" s="96" t="s">
        <v>329</v>
      </c>
    </row>
    <row r="68" spans="1:17" ht="15">
      <c r="A68" s="102">
        <v>416035035</v>
      </c>
      <c r="B68" s="102">
        <v>416</v>
      </c>
      <c r="C68" s="103" t="s">
        <v>55</v>
      </c>
      <c r="D68" s="102">
        <v>35</v>
      </c>
      <c r="E68" s="103" t="s">
        <v>11</v>
      </c>
      <c r="F68" s="102">
        <v>35</v>
      </c>
      <c r="G68" s="103" t="s">
        <v>11</v>
      </c>
      <c r="H68" s="100"/>
      <c r="I68" s="113">
        <v>416035035</v>
      </c>
      <c r="J68" s="114">
        <v>0</v>
      </c>
      <c r="K68" s="114">
        <v>0</v>
      </c>
      <c r="L68" s="104">
        <v>0.13683680435647133</v>
      </c>
      <c r="M68" s="104">
        <v>0</v>
      </c>
      <c r="N68" s="100"/>
      <c r="O68" s="105">
        <v>5835603</v>
      </c>
      <c r="Q68" s="96" t="s">
        <v>329</v>
      </c>
    </row>
    <row r="69" spans="1:17" ht="15">
      <c r="A69" s="102">
        <v>416035073</v>
      </c>
      <c r="B69" s="102">
        <v>416</v>
      </c>
      <c r="C69" s="103" t="s">
        <v>55</v>
      </c>
      <c r="D69" s="102">
        <v>35</v>
      </c>
      <c r="E69" s="103" t="s">
        <v>11</v>
      </c>
      <c r="F69" s="102">
        <v>73</v>
      </c>
      <c r="G69" s="103" t="s">
        <v>23</v>
      </c>
      <c r="H69" s="100"/>
      <c r="I69" s="113">
        <v>416035073</v>
      </c>
      <c r="J69" s="114">
        <v>0</v>
      </c>
      <c r="K69" s="114">
        <v>0</v>
      </c>
      <c r="L69" s="104">
        <v>4.6915715384423474E-3</v>
      </c>
      <c r="M69" s="104">
        <v>0</v>
      </c>
      <c r="N69" s="100"/>
      <c r="O69" s="105">
        <v>33818</v>
      </c>
      <c r="Q69" s="96" t="s">
        <v>329</v>
      </c>
    </row>
    <row r="70" spans="1:17" ht="15">
      <c r="A70" s="102">
        <v>416035244</v>
      </c>
      <c r="B70" s="102">
        <v>416</v>
      </c>
      <c r="C70" s="103" t="s">
        <v>55</v>
      </c>
      <c r="D70" s="102">
        <v>35</v>
      </c>
      <c r="E70" s="103" t="s">
        <v>11</v>
      </c>
      <c r="F70" s="102">
        <v>244</v>
      </c>
      <c r="G70" s="103" t="s">
        <v>27</v>
      </c>
      <c r="H70" s="100"/>
      <c r="I70" s="113">
        <v>416035244</v>
      </c>
      <c r="J70" s="114">
        <v>0</v>
      </c>
      <c r="K70" s="114">
        <v>0</v>
      </c>
      <c r="L70" s="104">
        <v>8.3233957939585088E-2</v>
      </c>
      <c r="M70" s="104">
        <v>0</v>
      </c>
      <c r="N70" s="100"/>
      <c r="O70" s="105">
        <v>111195</v>
      </c>
      <c r="Q70" s="96" t="s">
        <v>331</v>
      </c>
    </row>
    <row r="71" spans="1:17" ht="15">
      <c r="A71" s="102">
        <v>416035285</v>
      </c>
      <c r="B71" s="102">
        <v>416</v>
      </c>
      <c r="C71" s="103" t="s">
        <v>55</v>
      </c>
      <c r="D71" s="102">
        <v>35</v>
      </c>
      <c r="E71" s="103" t="s">
        <v>11</v>
      </c>
      <c r="F71" s="102">
        <v>285</v>
      </c>
      <c r="G71" s="103" t="s">
        <v>28</v>
      </c>
      <c r="H71" s="100"/>
      <c r="I71" s="113">
        <v>416035285</v>
      </c>
      <c r="J71" s="114">
        <v>0</v>
      </c>
      <c r="K71" s="114">
        <v>0</v>
      </c>
      <c r="L71" s="104">
        <v>2.1945064259307315E-2</v>
      </c>
      <c r="M71" s="104">
        <v>0</v>
      </c>
      <c r="N71" s="100"/>
      <c r="O71" s="105">
        <v>48316</v>
      </c>
      <c r="Q71" s="96" t="s">
        <v>329</v>
      </c>
    </row>
    <row r="72" spans="1:17" ht="15">
      <c r="A72" s="102">
        <v>416035305</v>
      </c>
      <c r="B72" s="102">
        <v>416</v>
      </c>
      <c r="C72" s="103" t="s">
        <v>55</v>
      </c>
      <c r="D72" s="102">
        <v>35</v>
      </c>
      <c r="E72" s="103" t="s">
        <v>11</v>
      </c>
      <c r="F72" s="102">
        <v>305</v>
      </c>
      <c r="G72" s="103" t="s">
        <v>221</v>
      </c>
      <c r="H72" s="100"/>
      <c r="I72" s="113">
        <v>416035305</v>
      </c>
      <c r="J72" s="114">
        <v>0</v>
      </c>
      <c r="K72" s="114">
        <v>0</v>
      </c>
      <c r="L72" s="104">
        <v>1.4074390886270138E-2</v>
      </c>
      <c r="M72" s="104">
        <v>0</v>
      </c>
      <c r="N72" s="100"/>
      <c r="O72" s="105">
        <v>21532</v>
      </c>
      <c r="Q72" s="96" t="s">
        <v>327</v>
      </c>
    </row>
    <row r="73" spans="1:17" ht="15">
      <c r="A73" s="102">
        <v>416035307</v>
      </c>
      <c r="B73" s="102">
        <v>416</v>
      </c>
      <c r="C73" s="103" t="s">
        <v>55</v>
      </c>
      <c r="D73" s="102">
        <v>35</v>
      </c>
      <c r="E73" s="103" t="s">
        <v>11</v>
      </c>
      <c r="F73" s="102">
        <v>307</v>
      </c>
      <c r="G73" s="103" t="s">
        <v>172</v>
      </c>
      <c r="H73" s="100"/>
      <c r="I73" s="113">
        <v>416035307</v>
      </c>
      <c r="J73" s="114">
        <v>0</v>
      </c>
      <c r="K73" s="114">
        <v>0</v>
      </c>
      <c r="L73" s="104">
        <v>5.7992697262384194E-3</v>
      </c>
      <c r="M73" s="104">
        <v>0</v>
      </c>
      <c r="N73" s="100"/>
      <c r="O73" s="105">
        <v>12495</v>
      </c>
      <c r="Q73" s="96" t="s">
        <v>327</v>
      </c>
    </row>
    <row r="74" spans="1:17" ht="15">
      <c r="A74" s="102">
        <v>417035035</v>
      </c>
      <c r="B74" s="102">
        <v>417</v>
      </c>
      <c r="C74" s="103" t="s">
        <v>56</v>
      </c>
      <c r="D74" s="102">
        <v>35</v>
      </c>
      <c r="E74" s="103" t="s">
        <v>11</v>
      </c>
      <c r="F74" s="102">
        <v>35</v>
      </c>
      <c r="G74" s="103" t="s">
        <v>11</v>
      </c>
      <c r="H74" s="100"/>
      <c r="I74" s="113">
        <v>417035035</v>
      </c>
      <c r="J74" s="114">
        <v>0</v>
      </c>
      <c r="K74" s="114">
        <v>0</v>
      </c>
      <c r="L74" s="104">
        <v>0.13683680435647133</v>
      </c>
      <c r="M74" s="104">
        <v>0</v>
      </c>
      <c r="N74" s="100"/>
      <c r="O74" s="105">
        <v>4156307</v>
      </c>
      <c r="Q74" s="96" t="s">
        <v>329</v>
      </c>
    </row>
    <row r="75" spans="1:17" ht="15">
      <c r="A75" s="102">
        <v>417035100</v>
      </c>
      <c r="B75" s="102">
        <v>417</v>
      </c>
      <c r="C75" s="103" t="s">
        <v>56</v>
      </c>
      <c r="D75" s="102">
        <v>35</v>
      </c>
      <c r="E75" s="103" t="s">
        <v>11</v>
      </c>
      <c r="F75" s="102">
        <v>100</v>
      </c>
      <c r="G75" s="103" t="s">
        <v>58</v>
      </c>
      <c r="H75" s="100"/>
      <c r="I75" s="113">
        <v>417035100</v>
      </c>
      <c r="J75" s="114">
        <v>0</v>
      </c>
      <c r="K75" s="114">
        <v>0</v>
      </c>
      <c r="L75" s="104">
        <v>3.1811379021214892E-2</v>
      </c>
      <c r="M75" s="104">
        <v>0</v>
      </c>
      <c r="N75" s="100"/>
      <c r="O75" s="105">
        <v>49062</v>
      </c>
      <c r="Q75" s="96" t="s">
        <v>327</v>
      </c>
    </row>
    <row r="76" spans="1:17" ht="15">
      <c r="A76" s="102">
        <v>417035133</v>
      </c>
      <c r="B76" s="102">
        <v>417</v>
      </c>
      <c r="C76" s="103" t="s">
        <v>56</v>
      </c>
      <c r="D76" s="102">
        <v>35</v>
      </c>
      <c r="E76" s="103" t="s">
        <v>11</v>
      </c>
      <c r="F76" s="102">
        <v>133</v>
      </c>
      <c r="G76" s="103" t="s">
        <v>59</v>
      </c>
      <c r="H76" s="100"/>
      <c r="I76" s="113">
        <v>417035133</v>
      </c>
      <c r="J76" s="114">
        <v>0</v>
      </c>
      <c r="K76" s="114">
        <v>0</v>
      </c>
      <c r="L76" s="104">
        <v>2.0069374734396603E-2</v>
      </c>
      <c r="M76" s="104">
        <v>0</v>
      </c>
      <c r="N76" s="100"/>
      <c r="O76" s="105">
        <v>27030</v>
      </c>
      <c r="Q76" s="96" t="s">
        <v>327</v>
      </c>
    </row>
    <row r="77" spans="1:17" ht="15">
      <c r="A77" s="102">
        <v>417035211</v>
      </c>
      <c r="B77" s="102">
        <v>417</v>
      </c>
      <c r="C77" s="103" t="s">
        <v>56</v>
      </c>
      <c r="D77" s="102">
        <v>35</v>
      </c>
      <c r="E77" s="103" t="s">
        <v>11</v>
      </c>
      <c r="F77" s="102">
        <v>211</v>
      </c>
      <c r="G77" s="103" t="s">
        <v>87</v>
      </c>
      <c r="H77" s="100"/>
      <c r="I77" s="113">
        <v>417035211</v>
      </c>
      <c r="J77" s="114">
        <v>0</v>
      </c>
      <c r="K77" s="114">
        <v>0</v>
      </c>
      <c r="L77" s="104">
        <v>1.3780763368893209E-3</v>
      </c>
      <c r="M77" s="104">
        <v>0</v>
      </c>
      <c r="N77" s="100"/>
      <c r="O77" s="105">
        <v>5156</v>
      </c>
      <c r="Q77" s="96" t="s">
        <v>327</v>
      </c>
    </row>
    <row r="78" spans="1:17" ht="15">
      <c r="A78" s="102">
        <v>417035244</v>
      </c>
      <c r="B78" s="102">
        <v>417</v>
      </c>
      <c r="C78" s="103" t="s">
        <v>56</v>
      </c>
      <c r="D78" s="102">
        <v>35</v>
      </c>
      <c r="E78" s="103" t="s">
        <v>11</v>
      </c>
      <c r="F78" s="102">
        <v>244</v>
      </c>
      <c r="G78" s="103" t="s">
        <v>27</v>
      </c>
      <c r="H78" s="100"/>
      <c r="I78" s="113">
        <v>417035244</v>
      </c>
      <c r="J78" s="114">
        <v>0</v>
      </c>
      <c r="K78" s="114">
        <v>0</v>
      </c>
      <c r="L78" s="104">
        <v>8.3233957939585088E-2</v>
      </c>
      <c r="M78" s="104">
        <v>0</v>
      </c>
      <c r="N78" s="100"/>
      <c r="O78" s="105">
        <v>14624</v>
      </c>
      <c r="Q78" s="96" t="s">
        <v>331</v>
      </c>
    </row>
    <row r="79" spans="1:17" ht="15">
      <c r="A79" s="102">
        <v>417035274</v>
      </c>
      <c r="B79" s="102">
        <v>417</v>
      </c>
      <c r="C79" s="103" t="s">
        <v>56</v>
      </c>
      <c r="D79" s="102">
        <v>35</v>
      </c>
      <c r="E79" s="103" t="s">
        <v>11</v>
      </c>
      <c r="F79" s="102">
        <v>274</v>
      </c>
      <c r="G79" s="103" t="s">
        <v>60</v>
      </c>
      <c r="H79" s="100"/>
      <c r="I79" s="113">
        <v>417035274</v>
      </c>
      <c r="J79" s="114">
        <v>0</v>
      </c>
      <c r="K79" s="114">
        <v>0</v>
      </c>
      <c r="L79" s="104">
        <v>8.3406445606989718E-2</v>
      </c>
      <c r="M79" s="104">
        <v>0</v>
      </c>
      <c r="N79" s="100"/>
      <c r="O79" s="105">
        <v>24936</v>
      </c>
      <c r="Q79" s="96" t="s">
        <v>329</v>
      </c>
    </row>
    <row r="80" spans="1:17" ht="15">
      <c r="A80" s="102">
        <v>418100014</v>
      </c>
      <c r="B80" s="102">
        <v>418</v>
      </c>
      <c r="C80" s="103" t="s">
        <v>61</v>
      </c>
      <c r="D80" s="102">
        <v>100</v>
      </c>
      <c r="E80" s="103" t="s">
        <v>58</v>
      </c>
      <c r="F80" s="102">
        <v>14</v>
      </c>
      <c r="G80" s="103" t="s">
        <v>62</v>
      </c>
      <c r="H80" s="100"/>
      <c r="I80" s="113">
        <v>418100014</v>
      </c>
      <c r="J80" s="114">
        <v>0</v>
      </c>
      <c r="K80" s="114">
        <v>0</v>
      </c>
      <c r="L80" s="104">
        <v>1.7951852171247677E-2</v>
      </c>
      <c r="M80" s="104">
        <v>0</v>
      </c>
      <c r="N80" s="100"/>
      <c r="O80" s="105">
        <v>270675</v>
      </c>
      <c r="Q80" s="96" t="s">
        <v>329</v>
      </c>
    </row>
    <row r="81" spans="1:20" ht="15">
      <c r="A81" s="102">
        <v>418100035</v>
      </c>
      <c r="B81" s="102">
        <v>418</v>
      </c>
      <c r="C81" s="103" t="s">
        <v>61</v>
      </c>
      <c r="D81" s="102">
        <v>100</v>
      </c>
      <c r="E81" s="103" t="s">
        <v>58</v>
      </c>
      <c r="F81" s="102">
        <v>35</v>
      </c>
      <c r="G81" s="103" t="s">
        <v>11</v>
      </c>
      <c r="H81" s="100"/>
      <c r="I81" s="113">
        <v>418100035</v>
      </c>
      <c r="J81" s="114">
        <v>0</v>
      </c>
      <c r="K81" s="114">
        <v>0</v>
      </c>
      <c r="L81" s="104">
        <v>0.13683680435647133</v>
      </c>
      <c r="M81" s="104">
        <v>0</v>
      </c>
      <c r="N81" s="100"/>
      <c r="O81" s="105">
        <v>10663</v>
      </c>
      <c r="Q81" s="96" t="s">
        <v>329</v>
      </c>
    </row>
    <row r="82" spans="1:20" ht="15">
      <c r="A82" s="102">
        <v>418100100</v>
      </c>
      <c r="B82" s="102">
        <v>418</v>
      </c>
      <c r="C82" s="103" t="s">
        <v>61</v>
      </c>
      <c r="D82" s="102">
        <v>100</v>
      </c>
      <c r="E82" s="103" t="s">
        <v>58</v>
      </c>
      <c r="F82" s="102">
        <v>100</v>
      </c>
      <c r="G82" s="103" t="s">
        <v>58</v>
      </c>
      <c r="H82" s="100"/>
      <c r="I82" s="113">
        <v>418100100</v>
      </c>
      <c r="J82" s="114">
        <v>0</v>
      </c>
      <c r="K82" s="114">
        <v>0</v>
      </c>
      <c r="L82" s="104">
        <v>3.1811379021214892E-2</v>
      </c>
      <c r="M82" s="104">
        <v>0</v>
      </c>
      <c r="N82" s="100"/>
      <c r="O82" s="105">
        <v>4399226</v>
      </c>
      <c r="Q82" s="96" t="s">
        <v>331</v>
      </c>
    </row>
    <row r="83" spans="1:20" ht="15">
      <c r="A83" s="102">
        <v>418100101</v>
      </c>
      <c r="B83" s="102">
        <v>418</v>
      </c>
      <c r="C83" s="103" t="s">
        <v>61</v>
      </c>
      <c r="D83" s="102">
        <v>100</v>
      </c>
      <c r="E83" s="103" t="s">
        <v>58</v>
      </c>
      <c r="F83" s="102">
        <v>101</v>
      </c>
      <c r="G83" s="103" t="s">
        <v>103</v>
      </c>
      <c r="H83" s="100"/>
      <c r="I83" s="113">
        <v>418100101</v>
      </c>
      <c r="J83" s="114">
        <v>0</v>
      </c>
      <c r="K83" s="114">
        <v>0</v>
      </c>
      <c r="L83" s="104">
        <v>5.3447646397144548E-2</v>
      </c>
      <c r="M83" s="104">
        <v>0</v>
      </c>
      <c r="N83" s="100"/>
      <c r="O83" s="105">
        <v>11373</v>
      </c>
      <c r="Q83" s="96" t="s">
        <v>327</v>
      </c>
    </row>
    <row r="84" spans="1:20" ht="15">
      <c r="A84" s="102">
        <v>418100110</v>
      </c>
      <c r="B84" s="102">
        <v>418</v>
      </c>
      <c r="C84" s="103" t="s">
        <v>61</v>
      </c>
      <c r="D84" s="102">
        <v>100</v>
      </c>
      <c r="E84" s="103" t="s">
        <v>58</v>
      </c>
      <c r="F84" s="102">
        <v>110</v>
      </c>
      <c r="G84" s="103" t="s">
        <v>104</v>
      </c>
      <c r="H84" s="100"/>
      <c r="I84" s="113">
        <v>418100110</v>
      </c>
      <c r="J84" s="114">
        <v>0</v>
      </c>
      <c r="K84" s="114">
        <v>0</v>
      </c>
      <c r="L84" s="104">
        <v>1.0412846849380422E-2</v>
      </c>
      <c r="M84" s="104">
        <v>0</v>
      </c>
      <c r="N84" s="100"/>
      <c r="O84" s="105">
        <v>10682</v>
      </c>
      <c r="Q84" s="96" t="s">
        <v>327</v>
      </c>
    </row>
    <row r="85" spans="1:20" ht="15">
      <c r="A85" s="102">
        <v>418100136</v>
      </c>
      <c r="B85" s="102">
        <v>418</v>
      </c>
      <c r="C85" s="103" t="s">
        <v>61</v>
      </c>
      <c r="D85" s="102">
        <v>100</v>
      </c>
      <c r="E85" s="103" t="s">
        <v>58</v>
      </c>
      <c r="F85" s="102">
        <v>136</v>
      </c>
      <c r="G85" s="103" t="s">
        <v>63</v>
      </c>
      <c r="H85" s="100"/>
      <c r="I85" s="113">
        <v>418100136</v>
      </c>
      <c r="J85" s="114">
        <v>0</v>
      </c>
      <c r="K85" s="114">
        <v>0</v>
      </c>
      <c r="L85" s="104">
        <v>2.929439556226585E-3</v>
      </c>
      <c r="M85" s="104">
        <v>0</v>
      </c>
      <c r="N85" s="100"/>
      <c r="O85" s="105">
        <v>83832</v>
      </c>
      <c r="Q85" s="96" t="s">
        <v>329</v>
      </c>
    </row>
    <row r="86" spans="1:20" ht="15">
      <c r="A86" s="102">
        <v>418100139</v>
      </c>
      <c r="B86" s="102">
        <v>418</v>
      </c>
      <c r="C86" s="103" t="s">
        <v>61</v>
      </c>
      <c r="D86" s="102">
        <v>100</v>
      </c>
      <c r="E86" s="103" t="s">
        <v>58</v>
      </c>
      <c r="F86" s="102">
        <v>139</v>
      </c>
      <c r="G86" s="103" t="s">
        <v>64</v>
      </c>
      <c r="H86" s="100"/>
      <c r="I86" s="113">
        <v>418100139</v>
      </c>
      <c r="J86" s="114">
        <v>0</v>
      </c>
      <c r="K86" s="114">
        <v>0</v>
      </c>
      <c r="L86" s="104">
        <v>3.1322482139312215E-3</v>
      </c>
      <c r="M86" s="104">
        <v>0</v>
      </c>
      <c r="N86" s="100"/>
      <c r="O86" s="105">
        <v>34938</v>
      </c>
      <c r="Q86" s="96" t="s">
        <v>329</v>
      </c>
    </row>
    <row r="87" spans="1:20" ht="15">
      <c r="A87" s="102">
        <v>418100170</v>
      </c>
      <c r="B87" s="102">
        <v>418</v>
      </c>
      <c r="C87" s="103" t="s">
        <v>61</v>
      </c>
      <c r="D87" s="102">
        <v>100</v>
      </c>
      <c r="E87" s="103" t="s">
        <v>58</v>
      </c>
      <c r="F87" s="102">
        <v>170</v>
      </c>
      <c r="G87" s="103" t="s">
        <v>65</v>
      </c>
      <c r="H87" s="100"/>
      <c r="I87" s="113">
        <v>418100170</v>
      </c>
      <c r="J87" s="114">
        <v>0</v>
      </c>
      <c r="K87" s="114">
        <v>0</v>
      </c>
      <c r="L87" s="104">
        <v>8.5894915537639699E-2</v>
      </c>
      <c r="M87" s="104">
        <v>0</v>
      </c>
      <c r="N87" s="100"/>
      <c r="O87" s="105">
        <v>51544</v>
      </c>
      <c r="Q87" s="96" t="s">
        <v>330</v>
      </c>
    </row>
    <row r="88" spans="1:20" ht="15">
      <c r="A88" s="102">
        <v>418100185</v>
      </c>
      <c r="B88" s="102">
        <v>418</v>
      </c>
      <c r="C88" s="103" t="s">
        <v>61</v>
      </c>
      <c r="D88" s="102">
        <v>100</v>
      </c>
      <c r="E88" s="103" t="s">
        <v>58</v>
      </c>
      <c r="F88" s="102">
        <v>185</v>
      </c>
      <c r="G88" s="103" t="s">
        <v>180</v>
      </c>
      <c r="H88" s="100"/>
      <c r="I88" s="113">
        <v>418100185</v>
      </c>
      <c r="J88" s="114">
        <v>0</v>
      </c>
      <c r="K88" s="114">
        <v>0</v>
      </c>
      <c r="L88" s="104">
        <v>2.472769307432893E-3</v>
      </c>
      <c r="M88" s="104">
        <v>0</v>
      </c>
      <c r="N88" s="100"/>
      <c r="O88" s="105">
        <v>9586</v>
      </c>
      <c r="Q88" s="96" t="s">
        <v>329</v>
      </c>
    </row>
    <row r="89" spans="1:20" ht="15">
      <c r="A89" s="102">
        <v>418100198</v>
      </c>
      <c r="B89" s="102">
        <v>418</v>
      </c>
      <c r="C89" s="103" t="s">
        <v>61</v>
      </c>
      <c r="D89" s="102">
        <v>100</v>
      </c>
      <c r="E89" s="103" t="s">
        <v>58</v>
      </c>
      <c r="F89" s="102">
        <v>198</v>
      </c>
      <c r="G89" s="103" t="s">
        <v>66</v>
      </c>
      <c r="H89" s="100"/>
      <c r="I89" s="113">
        <v>418100198</v>
      </c>
      <c r="J89" s="114">
        <v>0</v>
      </c>
      <c r="K89" s="114">
        <v>0</v>
      </c>
      <c r="L89" s="104">
        <v>4.753345987181635E-3</v>
      </c>
      <c r="M89" s="104">
        <v>0</v>
      </c>
      <c r="N89" s="100"/>
      <c r="O89" s="105">
        <v>338820</v>
      </c>
      <c r="Q89" s="96" t="s">
        <v>329</v>
      </c>
    </row>
    <row r="90" spans="1:20" ht="15">
      <c r="A90" s="102">
        <v>418100217</v>
      </c>
      <c r="B90" s="102">
        <v>418</v>
      </c>
      <c r="C90" s="103" t="s">
        <v>61</v>
      </c>
      <c r="D90" s="102">
        <v>100</v>
      </c>
      <c r="E90" s="103" t="s">
        <v>58</v>
      </c>
      <c r="F90" s="102">
        <v>217</v>
      </c>
      <c r="G90" s="103" t="s">
        <v>379</v>
      </c>
      <c r="H90" s="100"/>
      <c r="I90" s="113">
        <v>418100217</v>
      </c>
      <c r="J90" s="114">
        <v>0</v>
      </c>
      <c r="K90" s="114">
        <v>0</v>
      </c>
      <c r="L90" s="104">
        <v>3.9967312868752619E-5</v>
      </c>
      <c r="M90" s="104">
        <v>0</v>
      </c>
      <c r="N90" s="100"/>
      <c r="O90" s="105">
        <v>1356</v>
      </c>
      <c r="Q90" s="96" t="s">
        <v>327</v>
      </c>
    </row>
    <row r="91" spans="1:20" ht="15">
      <c r="A91" s="102">
        <v>418100276</v>
      </c>
      <c r="B91" s="102">
        <v>418</v>
      </c>
      <c r="C91" s="103" t="s">
        <v>61</v>
      </c>
      <c r="D91" s="102">
        <v>100</v>
      </c>
      <c r="E91" s="103" t="s">
        <v>58</v>
      </c>
      <c r="F91" s="102">
        <v>276</v>
      </c>
      <c r="G91" s="103" t="s">
        <v>67</v>
      </c>
      <c r="H91" s="100"/>
      <c r="I91" s="113">
        <v>418100276</v>
      </c>
      <c r="J91" s="114">
        <v>0</v>
      </c>
      <c r="K91" s="114">
        <v>0</v>
      </c>
      <c r="L91" s="104">
        <v>1.3939283113919251E-3</v>
      </c>
      <c r="M91" s="104">
        <v>0</v>
      </c>
      <c r="N91" s="100"/>
      <c r="O91" s="105">
        <v>15739</v>
      </c>
      <c r="Q91" s="96" t="s">
        <v>329</v>
      </c>
    </row>
    <row r="92" spans="1:20" ht="15">
      <c r="A92" s="102">
        <v>418100288</v>
      </c>
      <c r="B92" s="102">
        <v>418</v>
      </c>
      <c r="C92" s="103" t="s">
        <v>61</v>
      </c>
      <c r="D92" s="102">
        <v>100</v>
      </c>
      <c r="E92" s="103" t="s">
        <v>58</v>
      </c>
      <c r="F92" s="102">
        <v>288</v>
      </c>
      <c r="G92" s="103" t="s">
        <v>68</v>
      </c>
      <c r="H92" s="100"/>
      <c r="I92" s="113">
        <v>418100288</v>
      </c>
      <c r="J92" s="114">
        <v>0</v>
      </c>
      <c r="K92" s="114">
        <v>0</v>
      </c>
      <c r="L92" s="104">
        <v>9.2911487475604286E-4</v>
      </c>
      <c r="M92" s="104">
        <v>0</v>
      </c>
      <c r="N92" s="100"/>
      <c r="O92" s="105">
        <v>25746</v>
      </c>
      <c r="Q92" s="96" t="s">
        <v>329</v>
      </c>
    </row>
    <row r="93" spans="1:20" ht="15">
      <c r="A93" s="102">
        <v>418100304</v>
      </c>
      <c r="B93" s="102">
        <v>418</v>
      </c>
      <c r="C93" s="103" t="s">
        <v>61</v>
      </c>
      <c r="D93" s="102">
        <v>100</v>
      </c>
      <c r="E93" s="103" t="s">
        <v>58</v>
      </c>
      <c r="F93" s="102">
        <v>304</v>
      </c>
      <c r="G93" s="103" t="s">
        <v>69</v>
      </c>
      <c r="H93" s="100"/>
      <c r="I93" s="113">
        <v>418100304</v>
      </c>
      <c r="J93" s="114">
        <v>0</v>
      </c>
      <c r="K93" s="114">
        <v>0</v>
      </c>
      <c r="L93" s="104">
        <v>1.1884382857370768E-3</v>
      </c>
      <c r="M93" s="104">
        <v>0</v>
      </c>
      <c r="N93" s="100"/>
      <c r="O93" s="105">
        <v>16632</v>
      </c>
      <c r="Q93" s="96" t="s">
        <v>329</v>
      </c>
    </row>
    <row r="94" spans="1:20" ht="15">
      <c r="A94" s="102">
        <v>418100620</v>
      </c>
      <c r="B94" s="102">
        <v>418</v>
      </c>
      <c r="C94" s="103" t="s">
        <v>61</v>
      </c>
      <c r="D94" s="102">
        <v>100</v>
      </c>
      <c r="E94" s="103" t="s">
        <v>58</v>
      </c>
      <c r="F94" s="102">
        <v>620</v>
      </c>
      <c r="G94" s="103" t="s">
        <v>115</v>
      </c>
      <c r="H94" s="100"/>
      <c r="I94" s="113">
        <v>418100620</v>
      </c>
      <c r="J94" s="114">
        <v>0</v>
      </c>
      <c r="K94" s="114">
        <v>0</v>
      </c>
      <c r="L94" s="104">
        <v>2.6549502149665324E-2</v>
      </c>
      <c r="M94" s="104">
        <v>0</v>
      </c>
      <c r="N94" s="100"/>
      <c r="O94" s="105">
        <v>523</v>
      </c>
      <c r="Q94" s="96" t="s">
        <v>327</v>
      </c>
    </row>
    <row r="95" spans="1:20" ht="15">
      <c r="A95" s="102">
        <v>418100710</v>
      </c>
      <c r="B95" s="102">
        <v>418</v>
      </c>
      <c r="C95" s="103" t="s">
        <v>61</v>
      </c>
      <c r="D95" s="102">
        <v>100</v>
      </c>
      <c r="E95" s="103" t="s">
        <v>58</v>
      </c>
      <c r="F95" s="102">
        <v>710</v>
      </c>
      <c r="G95" s="103" t="s">
        <v>70</v>
      </c>
      <c r="H95" s="100"/>
      <c r="I95" s="113">
        <v>418100710</v>
      </c>
      <c r="J95" s="114">
        <v>0</v>
      </c>
      <c r="K95" s="114">
        <v>0</v>
      </c>
      <c r="L95" s="104">
        <v>3.6238221051999695E-3</v>
      </c>
      <c r="M95" s="104">
        <v>0</v>
      </c>
      <c r="N95" s="100"/>
      <c r="O95" s="105">
        <v>23134</v>
      </c>
      <c r="Q95" s="96" t="s">
        <v>329</v>
      </c>
    </row>
    <row r="96" spans="1:20" ht="15">
      <c r="A96" s="102">
        <v>419035035</v>
      </c>
      <c r="B96" s="102">
        <v>419</v>
      </c>
      <c r="C96" s="103" t="s">
        <v>71</v>
      </c>
      <c r="D96" s="102">
        <v>35</v>
      </c>
      <c r="E96" s="103" t="s">
        <v>11</v>
      </c>
      <c r="F96" s="102">
        <v>35</v>
      </c>
      <c r="G96" s="103" t="s">
        <v>11</v>
      </c>
      <c r="H96" s="100"/>
      <c r="I96" s="113">
        <v>419035035</v>
      </c>
      <c r="J96" s="114">
        <v>0</v>
      </c>
      <c r="K96" s="114">
        <v>-825</v>
      </c>
      <c r="L96" s="104">
        <v>0.13683680435647133</v>
      </c>
      <c r="M96" s="104">
        <v>0</v>
      </c>
      <c r="N96" s="100"/>
      <c r="O96" s="105">
        <v>2772608</v>
      </c>
      <c r="Q96" s="96" t="s">
        <v>329</v>
      </c>
      <c r="S96">
        <f>SUBTOTAL(9,K96:K106)</f>
        <v>593.87623473842541</v>
      </c>
      <c r="T96">
        <v>-825</v>
      </c>
    </row>
    <row r="97" spans="1:20" ht="15">
      <c r="A97" s="102">
        <v>419035044</v>
      </c>
      <c r="B97" s="102">
        <v>419</v>
      </c>
      <c r="C97" s="103" t="s">
        <v>71</v>
      </c>
      <c r="D97" s="102">
        <v>35</v>
      </c>
      <c r="E97" s="103" t="s">
        <v>11</v>
      </c>
      <c r="F97" s="102">
        <v>44</v>
      </c>
      <c r="G97" s="103" t="s">
        <v>12</v>
      </c>
      <c r="H97" s="100"/>
      <c r="I97" s="113">
        <v>419035044</v>
      </c>
      <c r="J97" s="114">
        <v>0</v>
      </c>
      <c r="K97" s="114">
        <v>114</v>
      </c>
      <c r="L97" s="104">
        <v>3.5085153403205782E-2</v>
      </c>
      <c r="M97" s="104">
        <v>0</v>
      </c>
      <c r="N97" s="100"/>
      <c r="O97" s="105">
        <v>63990</v>
      </c>
      <c r="Q97" s="96" t="s">
        <v>329</v>
      </c>
      <c r="T97">
        <v>0</v>
      </c>
    </row>
    <row r="98" spans="1:20" ht="15">
      <c r="A98" s="102">
        <v>419035049</v>
      </c>
      <c r="B98" s="102">
        <v>419</v>
      </c>
      <c r="C98" s="103" t="s">
        <v>71</v>
      </c>
      <c r="D98" s="102">
        <v>35</v>
      </c>
      <c r="E98" s="103" t="s">
        <v>11</v>
      </c>
      <c r="F98" s="102">
        <v>49</v>
      </c>
      <c r="G98" s="103" t="s">
        <v>73</v>
      </c>
      <c r="H98" s="100"/>
      <c r="I98" s="113">
        <v>419035049</v>
      </c>
      <c r="J98" s="114">
        <v>0</v>
      </c>
      <c r="K98" s="114">
        <v>199</v>
      </c>
      <c r="L98" s="104">
        <v>6.5217778818647432E-2</v>
      </c>
      <c r="M98" s="104">
        <v>0</v>
      </c>
      <c r="N98" s="100"/>
      <c r="O98" s="105">
        <v>120662</v>
      </c>
      <c r="Q98" s="96" t="s">
        <v>331</v>
      </c>
      <c r="T98">
        <v>114</v>
      </c>
    </row>
    <row r="99" spans="1:20" ht="15">
      <c r="A99" s="102">
        <v>419035093</v>
      </c>
      <c r="B99" s="102">
        <v>419</v>
      </c>
      <c r="C99" s="103" t="s">
        <v>71</v>
      </c>
      <c r="D99" s="102">
        <v>35</v>
      </c>
      <c r="E99" s="103" t="s">
        <v>11</v>
      </c>
      <c r="F99" s="102">
        <v>93</v>
      </c>
      <c r="G99" s="103" t="s">
        <v>14</v>
      </c>
      <c r="H99" s="100"/>
      <c r="I99" s="113">
        <v>419035093</v>
      </c>
      <c r="J99" s="114">
        <v>0</v>
      </c>
      <c r="K99" s="114">
        <v>77</v>
      </c>
      <c r="L99" s="104">
        <v>8.8854242477561116E-2</v>
      </c>
      <c r="M99" s="104">
        <v>0</v>
      </c>
      <c r="N99" s="100"/>
      <c r="O99" s="105">
        <v>45327</v>
      </c>
      <c r="Q99" s="96" t="s">
        <v>327</v>
      </c>
      <c r="T99">
        <v>199</v>
      </c>
    </row>
    <row r="100" spans="1:20" ht="15">
      <c r="A100" s="102">
        <v>419035165</v>
      </c>
      <c r="B100" s="102">
        <v>419</v>
      </c>
      <c r="C100" s="103" t="s">
        <v>71</v>
      </c>
      <c r="D100" s="102">
        <v>35</v>
      </c>
      <c r="E100" s="103" t="s">
        <v>11</v>
      </c>
      <c r="F100" s="102">
        <v>165</v>
      </c>
      <c r="G100" s="103" t="s">
        <v>17</v>
      </c>
      <c r="H100" s="100"/>
      <c r="I100" s="113">
        <v>419035165</v>
      </c>
      <c r="J100" s="114">
        <v>0</v>
      </c>
      <c r="K100" s="114">
        <v>677.87623473842541</v>
      </c>
      <c r="L100" s="104">
        <v>0.11066925878985934</v>
      </c>
      <c r="M100" s="104">
        <v>0</v>
      </c>
      <c r="N100" s="100"/>
      <c r="O100" s="105">
        <v>13345</v>
      </c>
      <c r="Q100" s="96" t="s">
        <v>329</v>
      </c>
      <c r="T100">
        <v>77</v>
      </c>
    </row>
    <row r="101" spans="1:20" ht="15">
      <c r="A101" s="102">
        <v>419035189</v>
      </c>
      <c r="B101" s="102">
        <v>419</v>
      </c>
      <c r="C101" s="103" t="s">
        <v>71</v>
      </c>
      <c r="D101" s="102">
        <v>35</v>
      </c>
      <c r="E101" s="103" t="s">
        <v>11</v>
      </c>
      <c r="F101" s="102">
        <v>189</v>
      </c>
      <c r="G101" s="103" t="s">
        <v>24</v>
      </c>
      <c r="H101" s="100"/>
      <c r="I101" s="113">
        <v>419035189</v>
      </c>
      <c r="J101" s="114">
        <v>0</v>
      </c>
      <c r="K101" s="114">
        <v>22</v>
      </c>
      <c r="L101" s="104">
        <v>2.2440202910259362E-3</v>
      </c>
      <c r="M101" s="104">
        <v>0</v>
      </c>
      <c r="N101" s="100"/>
      <c r="O101" s="105">
        <v>12840</v>
      </c>
      <c r="Q101" s="96" t="s">
        <v>327</v>
      </c>
      <c r="T101">
        <v>0</v>
      </c>
    </row>
    <row r="102" spans="1:20" ht="15">
      <c r="A102" s="102">
        <v>419035243</v>
      </c>
      <c r="B102" s="102">
        <v>419</v>
      </c>
      <c r="C102" s="103" t="s">
        <v>71</v>
      </c>
      <c r="D102" s="102">
        <v>35</v>
      </c>
      <c r="E102" s="103" t="s">
        <v>11</v>
      </c>
      <c r="F102" s="102">
        <v>243</v>
      </c>
      <c r="G102" s="103" t="s">
        <v>80</v>
      </c>
      <c r="H102" s="100"/>
      <c r="I102" s="113">
        <v>419035243</v>
      </c>
      <c r="J102" s="114">
        <v>0</v>
      </c>
      <c r="K102" s="114">
        <v>161</v>
      </c>
      <c r="L102" s="104">
        <v>4.832683992278433E-3</v>
      </c>
      <c r="M102" s="104">
        <v>0</v>
      </c>
      <c r="N102" s="100"/>
      <c r="O102" s="105">
        <v>93123</v>
      </c>
      <c r="Q102" s="96" t="s">
        <v>327</v>
      </c>
      <c r="T102">
        <v>161</v>
      </c>
    </row>
    <row r="103" spans="1:20" ht="15">
      <c r="A103" s="102">
        <v>419035244</v>
      </c>
      <c r="B103" s="102">
        <v>419</v>
      </c>
      <c r="C103" s="103" t="s">
        <v>71</v>
      </c>
      <c r="D103" s="102">
        <v>35</v>
      </c>
      <c r="E103" s="103" t="s">
        <v>11</v>
      </c>
      <c r="F103" s="102">
        <v>244</v>
      </c>
      <c r="G103" s="103" t="s">
        <v>27</v>
      </c>
      <c r="H103" s="100"/>
      <c r="I103" s="113">
        <v>419035244</v>
      </c>
      <c r="J103" s="114">
        <v>0</v>
      </c>
      <c r="K103" s="114">
        <v>100</v>
      </c>
      <c r="L103" s="104">
        <v>8.3233957939585088E-2</v>
      </c>
      <c r="M103" s="104">
        <v>0</v>
      </c>
      <c r="N103" s="100"/>
      <c r="O103" s="105">
        <v>58864</v>
      </c>
      <c r="Q103" s="96" t="s">
        <v>331</v>
      </c>
      <c r="T103">
        <v>100</v>
      </c>
    </row>
    <row r="104" spans="1:20" ht="15">
      <c r="A104" s="102">
        <v>419035248</v>
      </c>
      <c r="B104" s="102">
        <v>419</v>
      </c>
      <c r="C104" s="103" t="s">
        <v>71</v>
      </c>
      <c r="D104" s="102">
        <v>35</v>
      </c>
      <c r="E104" s="103" t="s">
        <v>11</v>
      </c>
      <c r="F104" s="102">
        <v>248</v>
      </c>
      <c r="G104" s="103" t="s">
        <v>18</v>
      </c>
      <c r="H104" s="100"/>
      <c r="I104" s="113">
        <v>419035248</v>
      </c>
      <c r="J104" s="114">
        <v>0</v>
      </c>
      <c r="K104" s="114">
        <v>20</v>
      </c>
      <c r="L104" s="104">
        <v>3.3292912535477122E-2</v>
      </c>
      <c r="M104" s="104">
        <v>0</v>
      </c>
      <c r="N104" s="100"/>
      <c r="O104" s="105">
        <v>12319</v>
      </c>
      <c r="Q104" s="96" t="s">
        <v>327</v>
      </c>
      <c r="T104">
        <v>26</v>
      </c>
    </row>
    <row r="105" spans="1:20" ht="15">
      <c r="A105" s="102">
        <v>419035258</v>
      </c>
      <c r="B105" s="102">
        <v>419</v>
      </c>
      <c r="C105" s="103" t="s">
        <v>71</v>
      </c>
      <c r="D105" s="102">
        <v>35</v>
      </c>
      <c r="E105" s="103" t="s">
        <v>11</v>
      </c>
      <c r="F105" s="102">
        <v>258</v>
      </c>
      <c r="G105" s="103" t="s">
        <v>98</v>
      </c>
      <c r="H105" s="100"/>
      <c r="I105" s="113">
        <v>419035258</v>
      </c>
      <c r="J105" s="114">
        <v>0</v>
      </c>
      <c r="K105" s="114">
        <v>26</v>
      </c>
      <c r="L105" s="104">
        <v>8.1242450193152155E-2</v>
      </c>
      <c r="M105" s="104">
        <v>0</v>
      </c>
      <c r="N105" s="100"/>
      <c r="O105" s="105">
        <v>15740</v>
      </c>
      <c r="Q105" s="96" t="s">
        <v>327</v>
      </c>
      <c r="T105">
        <v>0</v>
      </c>
    </row>
    <row r="106" spans="1:20" ht="15">
      <c r="A106" s="102">
        <v>419035285</v>
      </c>
      <c r="B106" s="102">
        <v>419</v>
      </c>
      <c r="C106" s="103" t="s">
        <v>71</v>
      </c>
      <c r="D106" s="102">
        <v>35</v>
      </c>
      <c r="E106" s="103" t="s">
        <v>11</v>
      </c>
      <c r="F106" s="102">
        <v>285</v>
      </c>
      <c r="G106" s="103" t="s">
        <v>28</v>
      </c>
      <c r="H106" s="100"/>
      <c r="I106" s="113">
        <v>419035285</v>
      </c>
      <c r="J106" s="114">
        <v>0</v>
      </c>
      <c r="K106" s="114">
        <v>22</v>
      </c>
      <c r="L106" s="104">
        <v>2.1945064259307315E-2</v>
      </c>
      <c r="M106" s="104">
        <v>0</v>
      </c>
      <c r="N106" s="100"/>
      <c r="O106" s="105">
        <v>13321</v>
      </c>
      <c r="Q106" s="96" t="s">
        <v>327</v>
      </c>
      <c r="T106">
        <v>22</v>
      </c>
    </row>
    <row r="107" spans="1:20" ht="15">
      <c r="A107" s="102">
        <v>420049010</v>
      </c>
      <c r="B107" s="102">
        <v>420</v>
      </c>
      <c r="C107" s="103" t="s">
        <v>72</v>
      </c>
      <c r="D107" s="102">
        <v>49</v>
      </c>
      <c r="E107" s="103" t="s">
        <v>73</v>
      </c>
      <c r="F107" s="102">
        <v>10</v>
      </c>
      <c r="G107" s="103" t="s">
        <v>74</v>
      </c>
      <c r="H107" s="100"/>
      <c r="I107" s="113">
        <v>420049010</v>
      </c>
      <c r="J107" s="114">
        <v>0</v>
      </c>
      <c r="K107" s="114">
        <v>0</v>
      </c>
      <c r="L107" s="104">
        <v>2.0924960834326298E-3</v>
      </c>
      <c r="M107" s="104">
        <v>0</v>
      </c>
      <c r="N107" s="100"/>
      <c r="O107" s="105">
        <v>87379</v>
      </c>
      <c r="Q107" s="96" t="s">
        <v>329</v>
      </c>
    </row>
    <row r="108" spans="1:20" ht="15">
      <c r="A108" s="102">
        <v>420049026</v>
      </c>
      <c r="B108" s="102">
        <v>420</v>
      </c>
      <c r="C108" s="103" t="s">
        <v>72</v>
      </c>
      <c r="D108" s="102">
        <v>49</v>
      </c>
      <c r="E108" s="103" t="s">
        <v>73</v>
      </c>
      <c r="F108" s="102">
        <v>26</v>
      </c>
      <c r="G108" s="103" t="s">
        <v>75</v>
      </c>
      <c r="H108" s="100"/>
      <c r="I108" s="113">
        <v>420049026</v>
      </c>
      <c r="J108" s="114">
        <v>0</v>
      </c>
      <c r="K108" s="114">
        <v>0</v>
      </c>
      <c r="L108" s="104">
        <v>8.6768797479228792E-4</v>
      </c>
      <c r="M108" s="104">
        <v>0</v>
      </c>
      <c r="N108" s="100"/>
      <c r="O108" s="105">
        <v>34118</v>
      </c>
      <c r="Q108" s="96" t="s">
        <v>329</v>
      </c>
    </row>
    <row r="109" spans="1:20" ht="15">
      <c r="A109" s="102">
        <v>420049031</v>
      </c>
      <c r="B109" s="102">
        <v>420</v>
      </c>
      <c r="C109" s="103" t="s">
        <v>72</v>
      </c>
      <c r="D109" s="102">
        <v>49</v>
      </c>
      <c r="E109" s="103" t="s">
        <v>73</v>
      </c>
      <c r="F109" s="102">
        <v>31</v>
      </c>
      <c r="G109" s="103" t="s">
        <v>76</v>
      </c>
      <c r="H109" s="100"/>
      <c r="I109" s="113">
        <v>420049031</v>
      </c>
      <c r="J109" s="114">
        <v>0</v>
      </c>
      <c r="K109" s="114">
        <v>0</v>
      </c>
      <c r="L109" s="104">
        <v>3.058450037044002E-2</v>
      </c>
      <c r="M109" s="104">
        <v>0</v>
      </c>
      <c r="N109" s="100"/>
      <c r="O109" s="105">
        <v>12552</v>
      </c>
      <c r="Q109" s="96" t="s">
        <v>329</v>
      </c>
    </row>
    <row r="110" spans="1:20" ht="15">
      <c r="A110" s="102">
        <v>420049035</v>
      </c>
      <c r="B110" s="102">
        <v>420</v>
      </c>
      <c r="C110" s="103" t="s">
        <v>72</v>
      </c>
      <c r="D110" s="102">
        <v>49</v>
      </c>
      <c r="E110" s="103" t="s">
        <v>73</v>
      </c>
      <c r="F110" s="102">
        <v>35</v>
      </c>
      <c r="G110" s="103" t="s">
        <v>11</v>
      </c>
      <c r="H110" s="100"/>
      <c r="I110" s="113">
        <v>420049035</v>
      </c>
      <c r="J110" s="114">
        <v>0</v>
      </c>
      <c r="K110" s="114">
        <v>0</v>
      </c>
      <c r="L110" s="104">
        <v>0.13683680435647133</v>
      </c>
      <c r="M110" s="104">
        <v>0</v>
      </c>
      <c r="N110" s="100"/>
      <c r="O110" s="105">
        <v>1290327</v>
      </c>
      <c r="Q110" s="96" t="s">
        <v>329</v>
      </c>
    </row>
    <row r="111" spans="1:20" ht="15">
      <c r="A111" s="102">
        <v>420049044</v>
      </c>
      <c r="B111" s="102">
        <v>420</v>
      </c>
      <c r="C111" s="103" t="s">
        <v>72</v>
      </c>
      <c r="D111" s="102">
        <v>49</v>
      </c>
      <c r="E111" s="103" t="s">
        <v>73</v>
      </c>
      <c r="F111" s="102">
        <v>44</v>
      </c>
      <c r="G111" s="103" t="s">
        <v>12</v>
      </c>
      <c r="H111" s="100"/>
      <c r="I111" s="113">
        <v>420049044</v>
      </c>
      <c r="J111" s="114">
        <v>0</v>
      </c>
      <c r="K111" s="114">
        <v>0</v>
      </c>
      <c r="L111" s="104">
        <v>3.5085153403205782E-2</v>
      </c>
      <c r="M111" s="104">
        <v>0</v>
      </c>
      <c r="N111" s="100"/>
      <c r="O111" s="105">
        <v>28488</v>
      </c>
      <c r="Q111" s="96" t="s">
        <v>329</v>
      </c>
    </row>
    <row r="112" spans="1:20" ht="15">
      <c r="A112" s="102">
        <v>420049049</v>
      </c>
      <c r="B112" s="102">
        <v>420</v>
      </c>
      <c r="C112" s="103" t="s">
        <v>72</v>
      </c>
      <c r="D112" s="102">
        <v>49</v>
      </c>
      <c r="E112" s="103" t="s">
        <v>73</v>
      </c>
      <c r="F112" s="102">
        <v>49</v>
      </c>
      <c r="G112" s="103" t="s">
        <v>73</v>
      </c>
      <c r="H112" s="100"/>
      <c r="I112" s="113">
        <v>420049049</v>
      </c>
      <c r="J112" s="114">
        <v>0</v>
      </c>
      <c r="K112" s="114">
        <v>0</v>
      </c>
      <c r="L112" s="104">
        <v>6.5217778818647432E-2</v>
      </c>
      <c r="M112" s="104">
        <v>0</v>
      </c>
      <c r="N112" s="100"/>
      <c r="O112" s="105">
        <v>3945474</v>
      </c>
      <c r="Q112" s="96" t="s">
        <v>330</v>
      </c>
    </row>
    <row r="113" spans="1:17" ht="15">
      <c r="A113" s="102">
        <v>420049057</v>
      </c>
      <c r="B113" s="102">
        <v>420</v>
      </c>
      <c r="C113" s="103" t="s">
        <v>72</v>
      </c>
      <c r="D113" s="102">
        <v>49</v>
      </c>
      <c r="E113" s="103" t="s">
        <v>73</v>
      </c>
      <c r="F113" s="102">
        <v>57</v>
      </c>
      <c r="G113" s="103" t="s">
        <v>13</v>
      </c>
      <c r="H113" s="100"/>
      <c r="I113" s="113">
        <v>420049057</v>
      </c>
      <c r="J113" s="114">
        <v>0</v>
      </c>
      <c r="K113" s="114">
        <v>0</v>
      </c>
      <c r="L113" s="104">
        <v>0.11302446836752313</v>
      </c>
      <c r="M113" s="104">
        <v>0</v>
      </c>
      <c r="N113" s="100"/>
      <c r="O113" s="105">
        <v>120102</v>
      </c>
      <c r="Q113" s="96" t="s">
        <v>330</v>
      </c>
    </row>
    <row r="114" spans="1:17" ht="15">
      <c r="A114" s="102">
        <v>420049067</v>
      </c>
      <c r="B114" s="102">
        <v>420</v>
      </c>
      <c r="C114" s="103" t="s">
        <v>72</v>
      </c>
      <c r="D114" s="102">
        <v>49</v>
      </c>
      <c r="E114" s="103" t="s">
        <v>73</v>
      </c>
      <c r="F114" s="102">
        <v>67</v>
      </c>
      <c r="G114" s="103" t="s">
        <v>234</v>
      </c>
      <c r="H114" s="100"/>
      <c r="I114" s="113">
        <v>420049067</v>
      </c>
      <c r="J114" s="114">
        <v>0</v>
      </c>
      <c r="K114" s="114">
        <v>0</v>
      </c>
      <c r="L114" s="104">
        <v>8.1786601696308848E-4</v>
      </c>
      <c r="M114" s="104">
        <v>0</v>
      </c>
      <c r="N114" s="100"/>
      <c r="O114" s="105">
        <v>14523</v>
      </c>
      <c r="Q114" s="96" t="s">
        <v>327</v>
      </c>
    </row>
    <row r="115" spans="1:17" ht="15">
      <c r="A115" s="102">
        <v>420049093</v>
      </c>
      <c r="B115" s="102">
        <v>420</v>
      </c>
      <c r="C115" s="103" t="s">
        <v>72</v>
      </c>
      <c r="D115" s="102">
        <v>49</v>
      </c>
      <c r="E115" s="103" t="s">
        <v>73</v>
      </c>
      <c r="F115" s="102">
        <v>93</v>
      </c>
      <c r="G115" s="103" t="s">
        <v>14</v>
      </c>
      <c r="H115" s="100"/>
      <c r="I115" s="113">
        <v>420049093</v>
      </c>
      <c r="J115" s="114">
        <v>0</v>
      </c>
      <c r="K115" s="114">
        <v>0</v>
      </c>
      <c r="L115" s="104">
        <v>8.8854242477561116E-2</v>
      </c>
      <c r="M115" s="104">
        <v>0</v>
      </c>
      <c r="N115" s="100"/>
      <c r="O115" s="105">
        <v>469045</v>
      </c>
      <c r="Q115" s="96" t="s">
        <v>331</v>
      </c>
    </row>
    <row r="116" spans="1:17" ht="15">
      <c r="A116" s="102">
        <v>420049149</v>
      </c>
      <c r="B116" s="102">
        <v>420</v>
      </c>
      <c r="C116" s="103" t="s">
        <v>72</v>
      </c>
      <c r="D116" s="102">
        <v>49</v>
      </c>
      <c r="E116" s="103" t="s">
        <v>73</v>
      </c>
      <c r="F116" s="102">
        <v>149</v>
      </c>
      <c r="G116" s="103" t="s">
        <v>77</v>
      </c>
      <c r="H116" s="100"/>
      <c r="I116" s="113">
        <v>420049149</v>
      </c>
      <c r="J116" s="114">
        <v>0</v>
      </c>
      <c r="K116" s="114">
        <v>0</v>
      </c>
      <c r="L116" s="104">
        <v>0.100663867998236</v>
      </c>
      <c r="M116" s="104">
        <v>0</v>
      </c>
      <c r="N116" s="100"/>
      <c r="O116" s="105">
        <v>8950</v>
      </c>
      <c r="Q116" s="96" t="s">
        <v>329</v>
      </c>
    </row>
    <row r="117" spans="1:17" ht="15">
      <c r="A117" s="102">
        <v>420049160</v>
      </c>
      <c r="B117" s="102">
        <v>420</v>
      </c>
      <c r="C117" s="103" t="s">
        <v>72</v>
      </c>
      <c r="D117" s="102">
        <v>49</v>
      </c>
      <c r="E117" s="103" t="s">
        <v>73</v>
      </c>
      <c r="F117" s="102">
        <v>160</v>
      </c>
      <c r="G117" s="103" t="s">
        <v>134</v>
      </c>
      <c r="H117" s="100"/>
      <c r="I117" s="113">
        <v>420049160</v>
      </c>
      <c r="J117" s="114">
        <v>0</v>
      </c>
      <c r="K117" s="114">
        <v>0</v>
      </c>
      <c r="L117" s="104">
        <v>9.8085533284176754E-2</v>
      </c>
      <c r="M117" s="104">
        <v>0</v>
      </c>
      <c r="N117" s="100"/>
      <c r="O117" s="105">
        <v>10865</v>
      </c>
      <c r="Q117" s="96" t="s">
        <v>327</v>
      </c>
    </row>
    <row r="118" spans="1:17" ht="15">
      <c r="A118" s="102">
        <v>420049163</v>
      </c>
      <c r="B118" s="102">
        <v>420</v>
      </c>
      <c r="C118" s="103" t="s">
        <v>72</v>
      </c>
      <c r="D118" s="102">
        <v>49</v>
      </c>
      <c r="E118" s="103" t="s">
        <v>73</v>
      </c>
      <c r="F118" s="102">
        <v>163</v>
      </c>
      <c r="G118" s="103" t="s">
        <v>16</v>
      </c>
      <c r="H118" s="100"/>
      <c r="I118" s="113">
        <v>420049163</v>
      </c>
      <c r="J118" s="114">
        <v>0</v>
      </c>
      <c r="K118" s="114">
        <v>0</v>
      </c>
      <c r="L118" s="104">
        <v>8.2937092743960869E-2</v>
      </c>
      <c r="M118" s="104">
        <v>0</v>
      </c>
      <c r="N118" s="100"/>
      <c r="O118" s="105">
        <v>31569</v>
      </c>
      <c r="Q118" s="96" t="s">
        <v>331</v>
      </c>
    </row>
    <row r="119" spans="1:17" ht="15">
      <c r="A119" s="102">
        <v>420049165</v>
      </c>
      <c r="B119" s="102">
        <v>420</v>
      </c>
      <c r="C119" s="103" t="s">
        <v>72</v>
      </c>
      <c r="D119" s="102">
        <v>49</v>
      </c>
      <c r="E119" s="103" t="s">
        <v>73</v>
      </c>
      <c r="F119" s="102">
        <v>165</v>
      </c>
      <c r="G119" s="103" t="s">
        <v>17</v>
      </c>
      <c r="H119" s="100"/>
      <c r="I119" s="113">
        <v>420049165</v>
      </c>
      <c r="J119" s="114">
        <v>0</v>
      </c>
      <c r="K119" s="114">
        <v>4658.9948985548981</v>
      </c>
      <c r="L119" s="104">
        <v>0.11066925878985934</v>
      </c>
      <c r="M119" s="104">
        <v>0</v>
      </c>
      <c r="N119" s="100"/>
      <c r="O119" s="105">
        <v>94784</v>
      </c>
      <c r="Q119" s="96" t="s">
        <v>329</v>
      </c>
    </row>
    <row r="120" spans="1:17" ht="15">
      <c r="A120" s="102">
        <v>420049176</v>
      </c>
      <c r="B120" s="102">
        <v>420</v>
      </c>
      <c r="C120" s="103" t="s">
        <v>72</v>
      </c>
      <c r="D120" s="102">
        <v>49</v>
      </c>
      <c r="E120" s="103" t="s">
        <v>73</v>
      </c>
      <c r="F120" s="102">
        <v>176</v>
      </c>
      <c r="G120" s="103" t="s">
        <v>78</v>
      </c>
      <c r="H120" s="100"/>
      <c r="I120" s="113">
        <v>420049176</v>
      </c>
      <c r="J120" s="114">
        <v>0</v>
      </c>
      <c r="K120" s="114">
        <v>0</v>
      </c>
      <c r="L120" s="104">
        <v>6.1214575721167293E-2</v>
      </c>
      <c r="M120" s="104">
        <v>0</v>
      </c>
      <c r="N120" s="100"/>
      <c r="O120" s="105">
        <v>150957</v>
      </c>
      <c r="Q120" s="96" t="s">
        <v>329</v>
      </c>
    </row>
    <row r="121" spans="1:17" ht="15">
      <c r="A121" s="102">
        <v>420049181</v>
      </c>
      <c r="B121" s="102">
        <v>420</v>
      </c>
      <c r="C121" s="103" t="s">
        <v>72</v>
      </c>
      <c r="D121" s="102">
        <v>49</v>
      </c>
      <c r="E121" s="103" t="s">
        <v>73</v>
      </c>
      <c r="F121" s="102">
        <v>181</v>
      </c>
      <c r="G121" s="103" t="s">
        <v>79</v>
      </c>
      <c r="H121" s="100"/>
      <c r="I121" s="113">
        <v>420049181</v>
      </c>
      <c r="J121" s="114">
        <v>0</v>
      </c>
      <c r="K121" s="114">
        <v>0</v>
      </c>
      <c r="L121" s="104">
        <v>1.3513609455126911E-2</v>
      </c>
      <c r="M121" s="104">
        <v>0</v>
      </c>
      <c r="N121" s="100"/>
      <c r="O121" s="105">
        <v>18886</v>
      </c>
      <c r="Q121" s="96" t="s">
        <v>331</v>
      </c>
    </row>
    <row r="122" spans="1:17" ht="15">
      <c r="A122" s="102">
        <v>420049207</v>
      </c>
      <c r="B122" s="102">
        <v>420</v>
      </c>
      <c r="C122" s="103" t="s">
        <v>72</v>
      </c>
      <c r="D122" s="102">
        <v>49</v>
      </c>
      <c r="E122" s="103" t="s">
        <v>73</v>
      </c>
      <c r="F122" s="102">
        <v>207</v>
      </c>
      <c r="G122" s="103" t="s">
        <v>25</v>
      </c>
      <c r="H122" s="100"/>
      <c r="I122" s="113">
        <v>420049207</v>
      </c>
      <c r="J122" s="114">
        <v>0</v>
      </c>
      <c r="K122" s="114">
        <v>0</v>
      </c>
      <c r="L122" s="104">
        <v>4.8123858534654363E-4</v>
      </c>
      <c r="M122" s="104">
        <v>0</v>
      </c>
      <c r="N122" s="100"/>
      <c r="O122" s="105">
        <v>66225</v>
      </c>
      <c r="Q122" s="96" t="s">
        <v>327</v>
      </c>
    </row>
    <row r="123" spans="1:17" ht="15">
      <c r="A123" s="102">
        <v>420049243</v>
      </c>
      <c r="B123" s="102">
        <v>420</v>
      </c>
      <c r="C123" s="103" t="s">
        <v>72</v>
      </c>
      <c r="D123" s="102">
        <v>49</v>
      </c>
      <c r="E123" s="103" t="s">
        <v>73</v>
      </c>
      <c r="F123" s="102">
        <v>243</v>
      </c>
      <c r="G123" s="103" t="s">
        <v>80</v>
      </c>
      <c r="H123" s="100"/>
      <c r="I123" s="113">
        <v>420049243</v>
      </c>
      <c r="J123" s="114">
        <v>0</v>
      </c>
      <c r="K123" s="114">
        <v>0</v>
      </c>
      <c r="L123" s="104">
        <v>4.832683992278433E-3</v>
      </c>
      <c r="M123" s="104">
        <v>0</v>
      </c>
      <c r="N123" s="100"/>
      <c r="O123" s="105">
        <v>53819</v>
      </c>
      <c r="Q123" s="96" t="s">
        <v>329</v>
      </c>
    </row>
    <row r="124" spans="1:17" ht="15">
      <c r="A124" s="102">
        <v>420049244</v>
      </c>
      <c r="B124" s="102">
        <v>420</v>
      </c>
      <c r="C124" s="103" t="s">
        <v>72</v>
      </c>
      <c r="D124" s="102">
        <v>49</v>
      </c>
      <c r="E124" s="103" t="s">
        <v>73</v>
      </c>
      <c r="F124" s="102">
        <v>244</v>
      </c>
      <c r="G124" s="103" t="s">
        <v>27</v>
      </c>
      <c r="H124" s="100"/>
      <c r="I124" s="113">
        <v>420049244</v>
      </c>
      <c r="J124" s="114">
        <v>0</v>
      </c>
      <c r="K124" s="114">
        <v>0</v>
      </c>
      <c r="L124" s="104">
        <v>8.3233957939585088E-2</v>
      </c>
      <c r="M124" s="104">
        <v>0</v>
      </c>
      <c r="N124" s="100"/>
      <c r="O124" s="105">
        <v>71472</v>
      </c>
      <c r="Q124" s="96" t="s">
        <v>331</v>
      </c>
    </row>
    <row r="125" spans="1:17" ht="15">
      <c r="A125" s="102">
        <v>420049248</v>
      </c>
      <c r="B125" s="102">
        <v>420</v>
      </c>
      <c r="C125" s="103" t="s">
        <v>72</v>
      </c>
      <c r="D125" s="102">
        <v>49</v>
      </c>
      <c r="E125" s="103" t="s">
        <v>73</v>
      </c>
      <c r="F125" s="102">
        <v>248</v>
      </c>
      <c r="G125" s="103" t="s">
        <v>18</v>
      </c>
      <c r="H125" s="100"/>
      <c r="I125" s="113">
        <v>420049248</v>
      </c>
      <c r="J125" s="114">
        <v>0</v>
      </c>
      <c r="K125" s="114">
        <v>0</v>
      </c>
      <c r="L125" s="104">
        <v>3.3292912535477122E-2</v>
      </c>
      <c r="M125" s="104">
        <v>0</v>
      </c>
      <c r="N125" s="100"/>
      <c r="O125" s="105">
        <v>58550</v>
      </c>
      <c r="Q125" s="96" t="s">
        <v>330</v>
      </c>
    </row>
    <row r="126" spans="1:17" ht="15">
      <c r="A126" s="102">
        <v>420049262</v>
      </c>
      <c r="B126" s="102">
        <v>420</v>
      </c>
      <c r="C126" s="103" t="s">
        <v>72</v>
      </c>
      <c r="D126" s="102">
        <v>49</v>
      </c>
      <c r="E126" s="103" t="s">
        <v>73</v>
      </c>
      <c r="F126" s="102">
        <v>262</v>
      </c>
      <c r="G126" s="103" t="s">
        <v>19</v>
      </c>
      <c r="H126" s="100"/>
      <c r="I126" s="113">
        <v>420049262</v>
      </c>
      <c r="J126" s="114">
        <v>0</v>
      </c>
      <c r="K126" s="114">
        <v>0</v>
      </c>
      <c r="L126" s="104">
        <v>5.048367957622911E-2</v>
      </c>
      <c r="M126" s="104">
        <v>0</v>
      </c>
      <c r="N126" s="100"/>
      <c r="O126" s="105">
        <v>18375</v>
      </c>
      <c r="Q126" s="96" t="s">
        <v>329</v>
      </c>
    </row>
    <row r="127" spans="1:17" ht="15">
      <c r="A127" s="102">
        <v>420049274</v>
      </c>
      <c r="B127" s="102">
        <v>420</v>
      </c>
      <c r="C127" s="103" t="s">
        <v>72</v>
      </c>
      <c r="D127" s="102">
        <v>49</v>
      </c>
      <c r="E127" s="103" t="s">
        <v>73</v>
      </c>
      <c r="F127" s="102">
        <v>274</v>
      </c>
      <c r="G127" s="103" t="s">
        <v>60</v>
      </c>
      <c r="H127" s="100"/>
      <c r="I127" s="113">
        <v>420049274</v>
      </c>
      <c r="J127" s="114">
        <v>0</v>
      </c>
      <c r="K127" s="114">
        <v>0</v>
      </c>
      <c r="L127" s="104">
        <v>8.3406445606989718E-2</v>
      </c>
      <c r="M127" s="104">
        <v>0</v>
      </c>
      <c r="N127" s="100"/>
      <c r="O127" s="105">
        <v>52488</v>
      </c>
      <c r="Q127" s="96" t="s">
        <v>329</v>
      </c>
    </row>
    <row r="128" spans="1:17" ht="15">
      <c r="A128" s="102">
        <v>420049308</v>
      </c>
      <c r="B128" s="102">
        <v>420</v>
      </c>
      <c r="C128" s="103" t="s">
        <v>72</v>
      </c>
      <c r="D128" s="102">
        <v>49</v>
      </c>
      <c r="E128" s="103" t="s">
        <v>73</v>
      </c>
      <c r="F128" s="102">
        <v>308</v>
      </c>
      <c r="G128" s="103" t="s">
        <v>20</v>
      </c>
      <c r="H128" s="100"/>
      <c r="I128" s="113">
        <v>420049308</v>
      </c>
      <c r="J128" s="114">
        <v>0</v>
      </c>
      <c r="K128" s="114">
        <v>0</v>
      </c>
      <c r="L128" s="104">
        <v>2.8411905507595642E-3</v>
      </c>
      <c r="M128" s="104">
        <v>0</v>
      </c>
      <c r="N128" s="100"/>
      <c r="O128" s="105">
        <v>20145</v>
      </c>
      <c r="Q128" s="96" t="s">
        <v>331</v>
      </c>
    </row>
    <row r="129" spans="1:17" ht="15">
      <c r="A129" s="102">
        <v>420049314</v>
      </c>
      <c r="B129" s="102">
        <v>420</v>
      </c>
      <c r="C129" s="103" t="s">
        <v>72</v>
      </c>
      <c r="D129" s="102">
        <v>49</v>
      </c>
      <c r="E129" s="103" t="s">
        <v>73</v>
      </c>
      <c r="F129" s="102">
        <v>314</v>
      </c>
      <c r="G129" s="103" t="s">
        <v>29</v>
      </c>
      <c r="H129" s="100"/>
      <c r="I129" s="113">
        <v>420049314</v>
      </c>
      <c r="J129" s="114">
        <v>0</v>
      </c>
      <c r="K129" s="114">
        <v>0</v>
      </c>
      <c r="L129" s="104">
        <v>4.8543527859241219E-3</v>
      </c>
      <c r="M129" s="104">
        <v>0</v>
      </c>
      <c r="N129" s="100"/>
      <c r="O129" s="105">
        <v>38480</v>
      </c>
      <c r="Q129" s="96" t="s">
        <v>327</v>
      </c>
    </row>
    <row r="130" spans="1:17" ht="15">
      <c r="A130" s="102">
        <v>420049347</v>
      </c>
      <c r="B130" s="102">
        <v>420</v>
      </c>
      <c r="C130" s="103" t="s">
        <v>72</v>
      </c>
      <c r="D130" s="102">
        <v>49</v>
      </c>
      <c r="E130" s="103" t="s">
        <v>73</v>
      </c>
      <c r="F130" s="102">
        <v>347</v>
      </c>
      <c r="G130" s="103" t="s">
        <v>82</v>
      </c>
      <c r="H130" s="100"/>
      <c r="I130" s="113">
        <v>420049347</v>
      </c>
      <c r="J130" s="114">
        <v>0</v>
      </c>
      <c r="K130" s="114">
        <v>0</v>
      </c>
      <c r="L130" s="104">
        <v>3.8642286996571707E-3</v>
      </c>
      <c r="M130" s="104">
        <v>0</v>
      </c>
      <c r="N130" s="100"/>
      <c r="O130" s="105">
        <v>49093</v>
      </c>
      <c r="Q130" s="96" t="s">
        <v>329</v>
      </c>
    </row>
    <row r="131" spans="1:17" ht="15">
      <c r="A131" s="102">
        <v>426149009</v>
      </c>
      <c r="B131" s="102">
        <v>426</v>
      </c>
      <c r="C131" s="103" t="s">
        <v>84</v>
      </c>
      <c r="D131" s="102">
        <v>149</v>
      </c>
      <c r="E131" s="103" t="s">
        <v>77</v>
      </c>
      <c r="F131" s="102">
        <v>9</v>
      </c>
      <c r="G131" s="103" t="s">
        <v>85</v>
      </c>
      <c r="H131" s="100"/>
      <c r="I131" s="113">
        <v>426149009</v>
      </c>
      <c r="J131" s="114">
        <v>0</v>
      </c>
      <c r="K131" s="114">
        <v>0</v>
      </c>
      <c r="L131" s="104">
        <v>1.265712892883977E-3</v>
      </c>
      <c r="M131" s="104">
        <v>0</v>
      </c>
      <c r="N131" s="100"/>
      <c r="O131" s="105">
        <v>4411</v>
      </c>
      <c r="Q131" s="96" t="s">
        <v>329</v>
      </c>
    </row>
    <row r="132" spans="1:17" ht="15">
      <c r="A132" s="102">
        <v>426149079</v>
      </c>
      <c r="B132" s="102">
        <v>426</v>
      </c>
      <c r="C132" s="103" t="s">
        <v>84</v>
      </c>
      <c r="D132" s="102">
        <v>149</v>
      </c>
      <c r="E132" s="103" t="s">
        <v>77</v>
      </c>
      <c r="F132" s="102">
        <v>79</v>
      </c>
      <c r="G132" s="103" t="s">
        <v>86</v>
      </c>
      <c r="H132" s="100"/>
      <c r="I132" s="113">
        <v>426149079</v>
      </c>
      <c r="J132" s="114">
        <v>0</v>
      </c>
      <c r="K132" s="114">
        <v>0</v>
      </c>
      <c r="L132" s="104">
        <v>5.2377769695073087E-2</v>
      </c>
      <c r="M132" s="104">
        <v>0</v>
      </c>
      <c r="N132" s="100"/>
      <c r="O132" s="105">
        <v>8784</v>
      </c>
      <c r="Q132" s="96" t="s">
        <v>329</v>
      </c>
    </row>
    <row r="133" spans="1:17" ht="15">
      <c r="A133" s="102">
        <v>426149128</v>
      </c>
      <c r="B133" s="102">
        <v>426</v>
      </c>
      <c r="C133" s="103" t="s">
        <v>84</v>
      </c>
      <c r="D133" s="102">
        <v>149</v>
      </c>
      <c r="E133" s="103" t="s">
        <v>77</v>
      </c>
      <c r="F133" s="102">
        <v>128</v>
      </c>
      <c r="G133" s="103" t="s">
        <v>122</v>
      </c>
      <c r="H133" s="100"/>
      <c r="I133" s="113">
        <v>426149128</v>
      </c>
      <c r="J133" s="114">
        <v>0</v>
      </c>
      <c r="K133" s="114">
        <v>0</v>
      </c>
      <c r="L133" s="104">
        <v>3.277662878186572E-2</v>
      </c>
      <c r="M133" s="104">
        <v>0</v>
      </c>
      <c r="N133" s="100"/>
      <c r="O133" s="105">
        <v>18388</v>
      </c>
      <c r="Q133" s="96" t="s">
        <v>327</v>
      </c>
    </row>
    <row r="134" spans="1:17" ht="15">
      <c r="A134" s="102">
        <v>426149149</v>
      </c>
      <c r="B134" s="102">
        <v>426</v>
      </c>
      <c r="C134" s="103" t="s">
        <v>84</v>
      </c>
      <c r="D134" s="102">
        <v>149</v>
      </c>
      <c r="E134" s="103" t="s">
        <v>77</v>
      </c>
      <c r="F134" s="102">
        <v>149</v>
      </c>
      <c r="G134" s="103" t="s">
        <v>77</v>
      </c>
      <c r="H134" s="100"/>
      <c r="I134" s="113">
        <v>426149149</v>
      </c>
      <c r="J134" s="114">
        <v>0</v>
      </c>
      <c r="K134" s="114">
        <v>0</v>
      </c>
      <c r="L134" s="104">
        <v>0.100663867998236</v>
      </c>
      <c r="M134" s="104">
        <v>0</v>
      </c>
      <c r="N134" s="100"/>
      <c r="O134" s="105">
        <v>3132434</v>
      </c>
      <c r="Q134" s="96" t="s">
        <v>329</v>
      </c>
    </row>
    <row r="135" spans="1:17" ht="15">
      <c r="A135" s="102">
        <v>426149181</v>
      </c>
      <c r="B135" s="102">
        <v>426</v>
      </c>
      <c r="C135" s="103" t="s">
        <v>84</v>
      </c>
      <c r="D135" s="102">
        <v>149</v>
      </c>
      <c r="E135" s="103" t="s">
        <v>77</v>
      </c>
      <c r="F135" s="102">
        <v>181</v>
      </c>
      <c r="G135" s="103" t="s">
        <v>79</v>
      </c>
      <c r="H135" s="100"/>
      <c r="I135" s="113">
        <v>426149181</v>
      </c>
      <c r="J135" s="114">
        <v>0</v>
      </c>
      <c r="K135" s="114">
        <v>0</v>
      </c>
      <c r="L135" s="104">
        <v>1.3513609455126911E-2</v>
      </c>
      <c r="M135" s="104">
        <v>0</v>
      </c>
      <c r="N135" s="100"/>
      <c r="O135" s="105">
        <v>178992</v>
      </c>
      <c r="Q135" s="96" t="s">
        <v>331</v>
      </c>
    </row>
    <row r="136" spans="1:17" ht="15">
      <c r="A136" s="102">
        <v>426149211</v>
      </c>
      <c r="B136" s="102">
        <v>426</v>
      </c>
      <c r="C136" s="103" t="s">
        <v>84</v>
      </c>
      <c r="D136" s="102">
        <v>149</v>
      </c>
      <c r="E136" s="103" t="s">
        <v>77</v>
      </c>
      <c r="F136" s="102">
        <v>211</v>
      </c>
      <c r="G136" s="103" t="s">
        <v>87</v>
      </c>
      <c r="H136" s="100"/>
      <c r="I136" s="113">
        <v>426149211</v>
      </c>
      <c r="J136" s="114">
        <v>0</v>
      </c>
      <c r="K136" s="114">
        <v>0</v>
      </c>
      <c r="L136" s="104">
        <v>1.3780763368893209E-3</v>
      </c>
      <c r="M136" s="104">
        <v>0</v>
      </c>
      <c r="N136" s="100"/>
      <c r="O136" s="105">
        <v>33381</v>
      </c>
      <c r="Q136" s="96" t="s">
        <v>327</v>
      </c>
    </row>
    <row r="137" spans="1:17" ht="15">
      <c r="A137" s="102">
        <v>428035035</v>
      </c>
      <c r="B137" s="102">
        <v>428</v>
      </c>
      <c r="C137" s="103" t="s">
        <v>318</v>
      </c>
      <c r="D137" s="102">
        <v>35</v>
      </c>
      <c r="E137" s="103" t="s">
        <v>11</v>
      </c>
      <c r="F137" s="102">
        <v>35</v>
      </c>
      <c r="G137" s="103" t="s">
        <v>11</v>
      </c>
      <c r="H137" s="100"/>
      <c r="I137" s="113">
        <v>428035035</v>
      </c>
      <c r="J137" s="114">
        <v>0</v>
      </c>
      <c r="K137" s="114">
        <v>0</v>
      </c>
      <c r="L137" s="104">
        <v>0.13683680435647133</v>
      </c>
      <c r="M137" s="104">
        <v>0</v>
      </c>
      <c r="N137" s="100"/>
      <c r="O137" s="105">
        <v>19891726</v>
      </c>
      <c r="Q137" s="96" t="s">
        <v>329</v>
      </c>
    </row>
    <row r="138" spans="1:17" ht="15">
      <c r="A138" s="102">
        <v>428035040</v>
      </c>
      <c r="B138" s="102">
        <v>428</v>
      </c>
      <c r="C138" s="103" t="s">
        <v>318</v>
      </c>
      <c r="D138" s="102">
        <v>35</v>
      </c>
      <c r="E138" s="103" t="s">
        <v>11</v>
      </c>
      <c r="F138" s="102">
        <v>40</v>
      </c>
      <c r="G138" s="103" t="s">
        <v>88</v>
      </c>
      <c r="H138" s="100"/>
      <c r="I138" s="113">
        <v>428035040</v>
      </c>
      <c r="J138" s="114">
        <v>0</v>
      </c>
      <c r="K138" s="114">
        <v>0</v>
      </c>
      <c r="L138" s="104">
        <v>3.6870714404844515E-3</v>
      </c>
      <c r="M138" s="104">
        <v>0</v>
      </c>
      <c r="N138" s="100"/>
      <c r="O138" s="105">
        <v>16616</v>
      </c>
      <c r="Q138" s="96" t="s">
        <v>329</v>
      </c>
    </row>
    <row r="139" spans="1:17" ht="15">
      <c r="A139" s="102">
        <v>428035044</v>
      </c>
      <c r="B139" s="102">
        <v>428</v>
      </c>
      <c r="C139" s="103" t="s">
        <v>318</v>
      </c>
      <c r="D139" s="102">
        <v>35</v>
      </c>
      <c r="E139" s="103" t="s">
        <v>11</v>
      </c>
      <c r="F139" s="102">
        <v>44</v>
      </c>
      <c r="G139" s="103" t="s">
        <v>12</v>
      </c>
      <c r="H139" s="100"/>
      <c r="I139" s="113">
        <v>428035044</v>
      </c>
      <c r="J139" s="114">
        <v>0</v>
      </c>
      <c r="K139" s="114">
        <v>0</v>
      </c>
      <c r="L139" s="104">
        <v>3.5085153403205782E-2</v>
      </c>
      <c r="M139" s="104">
        <v>0</v>
      </c>
      <c r="N139" s="100"/>
      <c r="O139" s="105">
        <v>98190</v>
      </c>
      <c r="Q139" s="96" t="s">
        <v>329</v>
      </c>
    </row>
    <row r="140" spans="1:17" ht="15">
      <c r="A140" s="102">
        <v>428035050</v>
      </c>
      <c r="B140" s="102">
        <v>428</v>
      </c>
      <c r="C140" s="103" t="s">
        <v>318</v>
      </c>
      <c r="D140" s="102">
        <v>35</v>
      </c>
      <c r="E140" s="103" t="s">
        <v>11</v>
      </c>
      <c r="F140" s="102">
        <v>50</v>
      </c>
      <c r="G140" s="103" t="s">
        <v>90</v>
      </c>
      <c r="H140" s="100"/>
      <c r="I140" s="113">
        <v>428035050</v>
      </c>
      <c r="J140" s="114">
        <v>0</v>
      </c>
      <c r="K140" s="114">
        <v>0</v>
      </c>
      <c r="L140" s="104">
        <v>2.3219602941191215E-3</v>
      </c>
      <c r="M140" s="104">
        <v>0</v>
      </c>
      <c r="N140" s="100"/>
      <c r="O140" s="105">
        <v>18837</v>
      </c>
      <c r="Q140" s="96" t="s">
        <v>329</v>
      </c>
    </row>
    <row r="141" spans="1:17" ht="15">
      <c r="A141" s="102">
        <v>428035057</v>
      </c>
      <c r="B141" s="102">
        <v>428</v>
      </c>
      <c r="C141" s="103" t="s">
        <v>318</v>
      </c>
      <c r="D141" s="102">
        <v>35</v>
      </c>
      <c r="E141" s="103" t="s">
        <v>11</v>
      </c>
      <c r="F141" s="102">
        <v>57</v>
      </c>
      <c r="G141" s="103" t="s">
        <v>13</v>
      </c>
      <c r="H141" s="100"/>
      <c r="I141" s="113">
        <v>428035057</v>
      </c>
      <c r="J141" s="114">
        <v>0</v>
      </c>
      <c r="K141" s="114">
        <v>0</v>
      </c>
      <c r="L141" s="104">
        <v>0.11302446836752313</v>
      </c>
      <c r="M141" s="104">
        <v>0</v>
      </c>
      <c r="N141" s="100"/>
      <c r="O141" s="105">
        <v>1786798</v>
      </c>
      <c r="Q141" s="96" t="s">
        <v>331</v>
      </c>
    </row>
    <row r="142" spans="1:17" ht="15">
      <c r="A142" s="102">
        <v>428035073</v>
      </c>
      <c r="B142" s="102">
        <v>428</v>
      </c>
      <c r="C142" s="103" t="s">
        <v>318</v>
      </c>
      <c r="D142" s="102">
        <v>35</v>
      </c>
      <c r="E142" s="103" t="s">
        <v>11</v>
      </c>
      <c r="F142" s="102">
        <v>73</v>
      </c>
      <c r="G142" s="103" t="s">
        <v>23</v>
      </c>
      <c r="H142" s="100"/>
      <c r="I142" s="113">
        <v>428035073</v>
      </c>
      <c r="J142" s="114">
        <v>0</v>
      </c>
      <c r="K142" s="114">
        <v>0</v>
      </c>
      <c r="L142" s="104">
        <v>4.6915715384423474E-3</v>
      </c>
      <c r="M142" s="104">
        <v>0</v>
      </c>
      <c r="N142" s="100"/>
      <c r="O142" s="105">
        <v>103831</v>
      </c>
      <c r="Q142" s="96" t="s">
        <v>329</v>
      </c>
    </row>
    <row r="143" spans="1:17" ht="15">
      <c r="A143" s="102">
        <v>428035093</v>
      </c>
      <c r="B143" s="102">
        <v>428</v>
      </c>
      <c r="C143" s="103" t="s">
        <v>318</v>
      </c>
      <c r="D143" s="102">
        <v>35</v>
      </c>
      <c r="E143" s="103" t="s">
        <v>11</v>
      </c>
      <c r="F143" s="102">
        <v>93</v>
      </c>
      <c r="G143" s="103" t="s">
        <v>14</v>
      </c>
      <c r="H143" s="100"/>
      <c r="I143" s="113">
        <v>428035093</v>
      </c>
      <c r="J143" s="114">
        <v>0</v>
      </c>
      <c r="K143" s="114">
        <v>0</v>
      </c>
      <c r="L143" s="104">
        <v>8.8854242477561116E-2</v>
      </c>
      <c r="M143" s="104">
        <v>0</v>
      </c>
      <c r="N143" s="100"/>
      <c r="O143" s="105">
        <v>67490</v>
      </c>
      <c r="Q143" s="96" t="s">
        <v>330</v>
      </c>
    </row>
    <row r="144" spans="1:17" ht="15">
      <c r="A144" s="102">
        <v>428035163</v>
      </c>
      <c r="B144" s="102">
        <v>428</v>
      </c>
      <c r="C144" s="103" t="s">
        <v>318</v>
      </c>
      <c r="D144" s="102">
        <v>35</v>
      </c>
      <c r="E144" s="103" t="s">
        <v>11</v>
      </c>
      <c r="F144" s="102">
        <v>163</v>
      </c>
      <c r="G144" s="103" t="s">
        <v>16</v>
      </c>
      <c r="H144" s="100"/>
      <c r="I144" s="113">
        <v>428035163</v>
      </c>
      <c r="J144" s="114">
        <v>0</v>
      </c>
      <c r="K144" s="114">
        <v>0</v>
      </c>
      <c r="L144" s="104">
        <v>8.2937092743960869E-2</v>
      </c>
      <c r="M144" s="104">
        <v>0</v>
      </c>
      <c r="N144" s="100"/>
      <c r="O144" s="105">
        <v>92253</v>
      </c>
      <c r="Q144" s="96" t="s">
        <v>331</v>
      </c>
    </row>
    <row r="145" spans="1:17" ht="15">
      <c r="A145" s="102">
        <v>428035165</v>
      </c>
      <c r="B145" s="102">
        <v>428</v>
      </c>
      <c r="C145" s="103" t="s">
        <v>318</v>
      </c>
      <c r="D145" s="102">
        <v>35</v>
      </c>
      <c r="E145" s="103" t="s">
        <v>11</v>
      </c>
      <c r="F145" s="102">
        <v>165</v>
      </c>
      <c r="G145" s="103" t="s">
        <v>17</v>
      </c>
      <c r="H145" s="100"/>
      <c r="I145" s="113">
        <v>428035165</v>
      </c>
      <c r="J145" s="114">
        <v>0</v>
      </c>
      <c r="K145" s="114">
        <v>1766.7354578700906</v>
      </c>
      <c r="L145" s="104">
        <v>0.11066925878985934</v>
      </c>
      <c r="M145" s="104">
        <v>0</v>
      </c>
      <c r="N145" s="100"/>
      <c r="O145" s="105">
        <v>35943</v>
      </c>
      <c r="Q145" s="96" t="s">
        <v>327</v>
      </c>
    </row>
    <row r="146" spans="1:17" ht="15">
      <c r="A146" s="102">
        <v>428035176</v>
      </c>
      <c r="B146" s="102">
        <v>428</v>
      </c>
      <c r="C146" s="103" t="s">
        <v>318</v>
      </c>
      <c r="D146" s="102">
        <v>35</v>
      </c>
      <c r="E146" s="103" t="s">
        <v>11</v>
      </c>
      <c r="F146" s="102">
        <v>176</v>
      </c>
      <c r="G146" s="103" t="s">
        <v>78</v>
      </c>
      <c r="H146" s="100"/>
      <c r="I146" s="113">
        <v>428035176</v>
      </c>
      <c r="J146" s="114">
        <v>0</v>
      </c>
      <c r="K146" s="114">
        <v>0</v>
      </c>
      <c r="L146" s="104">
        <v>6.1214575721167293E-2</v>
      </c>
      <c r="M146" s="104">
        <v>0</v>
      </c>
      <c r="N146" s="100"/>
      <c r="O146" s="105">
        <v>14744</v>
      </c>
      <c r="Q146" s="96" t="s">
        <v>327</v>
      </c>
    </row>
    <row r="147" spans="1:17" ht="15">
      <c r="A147" s="102">
        <v>428035189</v>
      </c>
      <c r="B147" s="102">
        <v>428</v>
      </c>
      <c r="C147" s="103" t="s">
        <v>318</v>
      </c>
      <c r="D147" s="102">
        <v>35</v>
      </c>
      <c r="E147" s="103" t="s">
        <v>11</v>
      </c>
      <c r="F147" s="102">
        <v>189</v>
      </c>
      <c r="G147" s="103" t="s">
        <v>24</v>
      </c>
      <c r="H147" s="100"/>
      <c r="I147" s="113">
        <v>428035189</v>
      </c>
      <c r="J147" s="114">
        <v>0</v>
      </c>
      <c r="K147" s="114">
        <v>0</v>
      </c>
      <c r="L147" s="104">
        <v>2.2440202910259362E-3</v>
      </c>
      <c r="M147" s="104">
        <v>0</v>
      </c>
      <c r="N147" s="100"/>
      <c r="O147" s="105">
        <v>35238</v>
      </c>
      <c r="Q147" s="96" t="s">
        <v>329</v>
      </c>
    </row>
    <row r="148" spans="1:17" ht="15">
      <c r="A148" s="102">
        <v>428035220</v>
      </c>
      <c r="B148" s="102">
        <v>428</v>
      </c>
      <c r="C148" s="103" t="s">
        <v>318</v>
      </c>
      <c r="D148" s="102">
        <v>35</v>
      </c>
      <c r="E148" s="103" t="s">
        <v>11</v>
      </c>
      <c r="F148" s="102">
        <v>220</v>
      </c>
      <c r="G148" s="103" t="s">
        <v>26</v>
      </c>
      <c r="H148" s="100"/>
      <c r="I148" s="113">
        <v>428035220</v>
      </c>
      <c r="J148" s="114">
        <v>0</v>
      </c>
      <c r="K148" s="114">
        <v>0</v>
      </c>
      <c r="L148" s="104">
        <v>9.6580109379514438E-3</v>
      </c>
      <c r="M148" s="104">
        <v>0</v>
      </c>
      <c r="N148" s="100"/>
      <c r="O148" s="105">
        <v>65128</v>
      </c>
      <c r="Q148" s="96" t="s">
        <v>329</v>
      </c>
    </row>
    <row r="149" spans="1:17" ht="15">
      <c r="A149" s="102">
        <v>428035229</v>
      </c>
      <c r="B149" s="102">
        <v>428</v>
      </c>
      <c r="C149" s="103" t="s">
        <v>318</v>
      </c>
      <c r="D149" s="102">
        <v>35</v>
      </c>
      <c r="E149" s="103" t="s">
        <v>11</v>
      </c>
      <c r="F149" s="102">
        <v>229</v>
      </c>
      <c r="G149" s="103" t="s">
        <v>97</v>
      </c>
      <c r="H149" s="100"/>
      <c r="I149" s="113">
        <v>428035229</v>
      </c>
      <c r="J149" s="114">
        <v>0</v>
      </c>
      <c r="K149" s="114">
        <v>0</v>
      </c>
      <c r="L149" s="104">
        <v>8.3791409623121711E-3</v>
      </c>
      <c r="M149" s="104">
        <v>0</v>
      </c>
      <c r="N149" s="100"/>
      <c r="O149" s="105">
        <v>5762</v>
      </c>
      <c r="Q149" s="96" t="s">
        <v>327</v>
      </c>
    </row>
    <row r="150" spans="1:17" ht="15">
      <c r="A150" s="102">
        <v>428035243</v>
      </c>
      <c r="B150" s="102">
        <v>428</v>
      </c>
      <c r="C150" s="103" t="s">
        <v>318</v>
      </c>
      <c r="D150" s="102">
        <v>35</v>
      </c>
      <c r="E150" s="103" t="s">
        <v>11</v>
      </c>
      <c r="F150" s="102">
        <v>243</v>
      </c>
      <c r="G150" s="103" t="s">
        <v>80</v>
      </c>
      <c r="H150" s="100"/>
      <c r="I150" s="113">
        <v>428035243</v>
      </c>
      <c r="J150" s="114">
        <v>0</v>
      </c>
      <c r="K150" s="114">
        <v>0</v>
      </c>
      <c r="L150" s="104">
        <v>4.832683992278433E-3</v>
      </c>
      <c r="M150" s="104">
        <v>0</v>
      </c>
      <c r="N150" s="100"/>
      <c r="O150" s="105">
        <v>62710</v>
      </c>
      <c r="Q150" s="96" t="s">
        <v>329</v>
      </c>
    </row>
    <row r="151" spans="1:17" ht="15">
      <c r="A151" s="102">
        <v>428035244</v>
      </c>
      <c r="B151" s="102">
        <v>428</v>
      </c>
      <c r="C151" s="103" t="s">
        <v>318</v>
      </c>
      <c r="D151" s="102">
        <v>35</v>
      </c>
      <c r="E151" s="103" t="s">
        <v>11</v>
      </c>
      <c r="F151" s="102">
        <v>244</v>
      </c>
      <c r="G151" s="103" t="s">
        <v>27</v>
      </c>
      <c r="H151" s="100"/>
      <c r="I151" s="113">
        <v>428035244</v>
      </c>
      <c r="J151" s="114">
        <v>0</v>
      </c>
      <c r="K151" s="114">
        <v>0</v>
      </c>
      <c r="L151" s="104">
        <v>8.3233957939585088E-2</v>
      </c>
      <c r="M151" s="104">
        <v>0</v>
      </c>
      <c r="N151" s="100"/>
      <c r="O151" s="105">
        <v>148810</v>
      </c>
      <c r="Q151" s="96" t="s">
        <v>331</v>
      </c>
    </row>
    <row r="152" spans="1:17" ht="15">
      <c r="A152" s="102">
        <v>428035248</v>
      </c>
      <c r="B152" s="102">
        <v>428</v>
      </c>
      <c r="C152" s="103" t="s">
        <v>318</v>
      </c>
      <c r="D152" s="102">
        <v>35</v>
      </c>
      <c r="E152" s="103" t="s">
        <v>11</v>
      </c>
      <c r="F152" s="102">
        <v>248</v>
      </c>
      <c r="G152" s="103" t="s">
        <v>18</v>
      </c>
      <c r="H152" s="100"/>
      <c r="I152" s="113">
        <v>428035248</v>
      </c>
      <c r="J152" s="114">
        <v>0</v>
      </c>
      <c r="K152" s="114">
        <v>0</v>
      </c>
      <c r="L152" s="104">
        <v>3.3292912535477122E-2</v>
      </c>
      <c r="M152" s="104">
        <v>0</v>
      </c>
      <c r="N152" s="100"/>
      <c r="O152" s="105">
        <v>221634</v>
      </c>
      <c r="Q152" s="96" t="s">
        <v>330</v>
      </c>
    </row>
    <row r="153" spans="1:17" ht="15">
      <c r="A153" s="102">
        <v>428035285</v>
      </c>
      <c r="B153" s="102">
        <v>428</v>
      </c>
      <c r="C153" s="103" t="s">
        <v>318</v>
      </c>
      <c r="D153" s="102">
        <v>35</v>
      </c>
      <c r="E153" s="103" t="s">
        <v>11</v>
      </c>
      <c r="F153" s="102">
        <v>285</v>
      </c>
      <c r="G153" s="103" t="s">
        <v>28</v>
      </c>
      <c r="H153" s="100"/>
      <c r="I153" s="113">
        <v>428035285</v>
      </c>
      <c r="J153" s="114">
        <v>0</v>
      </c>
      <c r="K153" s="114">
        <v>0</v>
      </c>
      <c r="L153" s="104">
        <v>2.1945064259307315E-2</v>
      </c>
      <c r="M153" s="104">
        <v>0</v>
      </c>
      <c r="N153" s="100"/>
      <c r="O153" s="105">
        <v>33936</v>
      </c>
      <c r="Q153" s="96" t="s">
        <v>329</v>
      </c>
    </row>
    <row r="154" spans="1:17" ht="15">
      <c r="A154" s="102">
        <v>428035308</v>
      </c>
      <c r="B154" s="102">
        <v>428</v>
      </c>
      <c r="C154" s="103" t="s">
        <v>318</v>
      </c>
      <c r="D154" s="102">
        <v>35</v>
      </c>
      <c r="E154" s="103" t="s">
        <v>11</v>
      </c>
      <c r="F154" s="102">
        <v>308</v>
      </c>
      <c r="G154" s="103" t="s">
        <v>20</v>
      </c>
      <c r="H154" s="100"/>
      <c r="I154" s="113">
        <v>428035308</v>
      </c>
      <c r="J154" s="114">
        <v>0</v>
      </c>
      <c r="K154" s="114">
        <v>0</v>
      </c>
      <c r="L154" s="104">
        <v>2.8411905507595642E-3</v>
      </c>
      <c r="M154" s="104">
        <v>0</v>
      </c>
      <c r="N154" s="100"/>
      <c r="O154" s="105">
        <v>24390</v>
      </c>
      <c r="Q154" s="96" t="s">
        <v>330</v>
      </c>
    </row>
    <row r="155" spans="1:17" ht="15">
      <c r="A155" s="102">
        <v>428035346</v>
      </c>
      <c r="B155" s="102">
        <v>428</v>
      </c>
      <c r="C155" s="103" t="s">
        <v>318</v>
      </c>
      <c r="D155" s="102">
        <v>35</v>
      </c>
      <c r="E155" s="103" t="s">
        <v>11</v>
      </c>
      <c r="F155" s="102">
        <v>346</v>
      </c>
      <c r="G155" s="103" t="s">
        <v>21</v>
      </c>
      <c r="H155" s="100"/>
      <c r="I155" s="113">
        <v>428035346</v>
      </c>
      <c r="J155" s="114">
        <v>0</v>
      </c>
      <c r="K155" s="114">
        <v>0</v>
      </c>
      <c r="L155" s="104">
        <v>8.4293713987069908E-3</v>
      </c>
      <c r="M155" s="104">
        <v>0</v>
      </c>
      <c r="N155" s="100"/>
      <c r="O155" s="105">
        <v>46199</v>
      </c>
      <c r="Q155" s="96" t="s">
        <v>329</v>
      </c>
    </row>
    <row r="156" spans="1:17" ht="15">
      <c r="A156" s="102">
        <v>429163030</v>
      </c>
      <c r="B156" s="102">
        <v>429</v>
      </c>
      <c r="C156" s="103" t="s">
        <v>93</v>
      </c>
      <c r="D156" s="102">
        <v>163</v>
      </c>
      <c r="E156" s="103" t="s">
        <v>16</v>
      </c>
      <c r="F156" s="102">
        <v>30</v>
      </c>
      <c r="G156" s="103" t="s">
        <v>94</v>
      </c>
      <c r="H156" s="100"/>
      <c r="I156" s="113">
        <v>429163030</v>
      </c>
      <c r="J156" s="114">
        <v>0</v>
      </c>
      <c r="K156" s="114">
        <v>0</v>
      </c>
      <c r="L156" s="104">
        <v>2.3419263238441388E-3</v>
      </c>
      <c r="M156" s="104">
        <v>0</v>
      </c>
      <c r="N156" s="100"/>
      <c r="O156" s="105">
        <v>76712</v>
      </c>
      <c r="Q156" s="96" t="s">
        <v>329</v>
      </c>
    </row>
    <row r="157" spans="1:17" ht="15">
      <c r="A157" s="102">
        <v>429163035</v>
      </c>
      <c r="B157" s="102">
        <v>429</v>
      </c>
      <c r="C157" s="103" t="s">
        <v>93</v>
      </c>
      <c r="D157" s="102">
        <v>163</v>
      </c>
      <c r="E157" s="103" t="s">
        <v>16</v>
      </c>
      <c r="F157" s="102">
        <v>35</v>
      </c>
      <c r="G157" s="103" t="s">
        <v>11</v>
      </c>
      <c r="H157" s="100"/>
      <c r="I157" s="113">
        <v>429163035</v>
      </c>
      <c r="J157" s="114">
        <v>0</v>
      </c>
      <c r="K157" s="114">
        <v>0</v>
      </c>
      <c r="L157" s="104">
        <v>0.13683680435647133</v>
      </c>
      <c r="M157" s="104">
        <v>0</v>
      </c>
      <c r="N157" s="100"/>
      <c r="O157" s="105">
        <v>43732</v>
      </c>
      <c r="Q157" s="96" t="s">
        <v>327</v>
      </c>
    </row>
    <row r="158" spans="1:17" ht="15">
      <c r="A158" s="102">
        <v>429163057</v>
      </c>
      <c r="B158" s="102">
        <v>429</v>
      </c>
      <c r="C158" s="103" t="s">
        <v>93</v>
      </c>
      <c r="D158" s="102">
        <v>163</v>
      </c>
      <c r="E158" s="103" t="s">
        <v>16</v>
      </c>
      <c r="F158" s="102">
        <v>57</v>
      </c>
      <c r="G158" s="103" t="s">
        <v>13</v>
      </c>
      <c r="H158" s="100"/>
      <c r="I158" s="113">
        <v>429163057</v>
      </c>
      <c r="J158" s="114">
        <v>0</v>
      </c>
      <c r="K158" s="114">
        <v>0</v>
      </c>
      <c r="L158" s="104">
        <v>0.11302446836752313</v>
      </c>
      <c r="M158" s="104">
        <v>0</v>
      </c>
      <c r="N158" s="100"/>
      <c r="O158" s="105">
        <v>14619</v>
      </c>
      <c r="Q158" s="96" t="s">
        <v>330</v>
      </c>
    </row>
    <row r="159" spans="1:17" ht="15">
      <c r="A159" s="102">
        <v>429163163</v>
      </c>
      <c r="B159" s="102">
        <v>429</v>
      </c>
      <c r="C159" s="103" t="s">
        <v>93</v>
      </c>
      <c r="D159" s="102">
        <v>163</v>
      </c>
      <c r="E159" s="103" t="s">
        <v>16</v>
      </c>
      <c r="F159" s="102">
        <v>163</v>
      </c>
      <c r="G159" s="103" t="s">
        <v>16</v>
      </c>
      <c r="H159" s="100"/>
      <c r="I159" s="113">
        <v>429163163</v>
      </c>
      <c r="J159" s="114">
        <v>0</v>
      </c>
      <c r="K159" s="114">
        <v>0</v>
      </c>
      <c r="L159" s="104">
        <v>8.2937092743960869E-2</v>
      </c>
      <c r="M159" s="104">
        <v>0</v>
      </c>
      <c r="N159" s="100"/>
      <c r="O159" s="105">
        <v>13477739</v>
      </c>
      <c r="Q159" s="96" t="s">
        <v>331</v>
      </c>
    </row>
    <row r="160" spans="1:17" ht="15">
      <c r="A160" s="102">
        <v>429163164</v>
      </c>
      <c r="B160" s="102">
        <v>429</v>
      </c>
      <c r="C160" s="103" t="s">
        <v>93</v>
      </c>
      <c r="D160" s="102">
        <v>163</v>
      </c>
      <c r="E160" s="103" t="s">
        <v>16</v>
      </c>
      <c r="F160" s="102">
        <v>164</v>
      </c>
      <c r="G160" s="103" t="s">
        <v>95</v>
      </c>
      <c r="H160" s="100"/>
      <c r="I160" s="113">
        <v>429163164</v>
      </c>
      <c r="J160" s="114">
        <v>0</v>
      </c>
      <c r="K160" s="114">
        <v>0</v>
      </c>
      <c r="L160" s="104">
        <v>1.1772088176461978E-3</v>
      </c>
      <c r="M160" s="104">
        <v>0</v>
      </c>
      <c r="N160" s="100"/>
      <c r="O160" s="105">
        <v>35234</v>
      </c>
      <c r="Q160" s="96" t="s">
        <v>329</v>
      </c>
    </row>
    <row r="161" spans="1:17" ht="15">
      <c r="A161" s="102">
        <v>429163168</v>
      </c>
      <c r="B161" s="102">
        <v>429</v>
      </c>
      <c r="C161" s="103" t="s">
        <v>93</v>
      </c>
      <c r="D161" s="102">
        <v>163</v>
      </c>
      <c r="E161" s="103" t="s">
        <v>16</v>
      </c>
      <c r="F161" s="102">
        <v>168</v>
      </c>
      <c r="G161" s="103" t="s">
        <v>96</v>
      </c>
      <c r="H161" s="100"/>
      <c r="I161" s="113">
        <v>429163168</v>
      </c>
      <c r="J161" s="114">
        <v>0</v>
      </c>
      <c r="K161" s="114">
        <v>0</v>
      </c>
      <c r="L161" s="104">
        <v>5.1213338646035673E-2</v>
      </c>
      <c r="M161" s="104">
        <v>0</v>
      </c>
      <c r="N161" s="100"/>
      <c r="O161" s="105">
        <v>25384</v>
      </c>
      <c r="Q161" s="96" t="s">
        <v>329</v>
      </c>
    </row>
    <row r="162" spans="1:17" ht="15">
      <c r="A162" s="102">
        <v>429163176</v>
      </c>
      <c r="B162" s="102">
        <v>429</v>
      </c>
      <c r="C162" s="103" t="s">
        <v>93</v>
      </c>
      <c r="D162" s="102">
        <v>163</v>
      </c>
      <c r="E162" s="103" t="s">
        <v>16</v>
      </c>
      <c r="F162" s="102">
        <v>176</v>
      </c>
      <c r="G162" s="103" t="s">
        <v>78</v>
      </c>
      <c r="H162" s="100"/>
      <c r="I162" s="113">
        <v>429163176</v>
      </c>
      <c r="J162" s="114">
        <v>0</v>
      </c>
      <c r="K162" s="114">
        <v>0</v>
      </c>
      <c r="L162" s="104">
        <v>6.1214575721167293E-2</v>
      </c>
      <c r="M162" s="104">
        <v>0</v>
      </c>
      <c r="N162" s="100"/>
      <c r="O162" s="105">
        <v>12566</v>
      </c>
      <c r="Q162" s="96" t="s">
        <v>329</v>
      </c>
    </row>
    <row r="163" spans="1:17" ht="15">
      <c r="A163" s="102">
        <v>429163229</v>
      </c>
      <c r="B163" s="102">
        <v>429</v>
      </c>
      <c r="C163" s="103" t="s">
        <v>93</v>
      </c>
      <c r="D163" s="102">
        <v>163</v>
      </c>
      <c r="E163" s="103" t="s">
        <v>16</v>
      </c>
      <c r="F163" s="102">
        <v>229</v>
      </c>
      <c r="G163" s="103" t="s">
        <v>97</v>
      </c>
      <c r="H163" s="100"/>
      <c r="I163" s="113">
        <v>429163229</v>
      </c>
      <c r="J163" s="114">
        <v>0</v>
      </c>
      <c r="K163" s="114">
        <v>0</v>
      </c>
      <c r="L163" s="104">
        <v>8.3791409623121711E-3</v>
      </c>
      <c r="M163" s="104">
        <v>0</v>
      </c>
      <c r="N163" s="100"/>
      <c r="O163" s="105">
        <v>155017</v>
      </c>
      <c r="Q163" s="96" t="s">
        <v>329</v>
      </c>
    </row>
    <row r="164" spans="1:17" ht="15">
      <c r="A164" s="102">
        <v>429163248</v>
      </c>
      <c r="B164" s="102">
        <v>429</v>
      </c>
      <c r="C164" s="103" t="s">
        <v>93</v>
      </c>
      <c r="D164" s="102">
        <v>163</v>
      </c>
      <c r="E164" s="103" t="s">
        <v>16</v>
      </c>
      <c r="F164" s="102">
        <v>248</v>
      </c>
      <c r="G164" s="103" t="s">
        <v>18</v>
      </c>
      <c r="H164" s="100"/>
      <c r="I164" s="113">
        <v>429163248</v>
      </c>
      <c r="J164" s="114">
        <v>0</v>
      </c>
      <c r="K164" s="114">
        <v>0</v>
      </c>
      <c r="L164" s="104">
        <v>3.3292912535477122E-2</v>
      </c>
      <c r="M164" s="104">
        <v>0</v>
      </c>
      <c r="N164" s="100"/>
      <c r="O164" s="105">
        <v>13580</v>
      </c>
      <c r="Q164" s="96" t="s">
        <v>331</v>
      </c>
    </row>
    <row r="165" spans="1:17" ht="15">
      <c r="A165" s="102">
        <v>429163258</v>
      </c>
      <c r="B165" s="102">
        <v>429</v>
      </c>
      <c r="C165" s="103" t="s">
        <v>93</v>
      </c>
      <c r="D165" s="102">
        <v>163</v>
      </c>
      <c r="E165" s="103" t="s">
        <v>16</v>
      </c>
      <c r="F165" s="102">
        <v>258</v>
      </c>
      <c r="G165" s="103" t="s">
        <v>98</v>
      </c>
      <c r="H165" s="100"/>
      <c r="I165" s="113">
        <v>429163258</v>
      </c>
      <c r="J165" s="114">
        <v>0</v>
      </c>
      <c r="K165" s="114">
        <v>0</v>
      </c>
      <c r="L165" s="104">
        <v>8.1242450193152155E-2</v>
      </c>
      <c r="M165" s="104">
        <v>0</v>
      </c>
      <c r="N165" s="100"/>
      <c r="O165" s="105">
        <v>157034</v>
      </c>
      <c r="Q165" s="96" t="s">
        <v>329</v>
      </c>
    </row>
    <row r="166" spans="1:17" ht="15">
      <c r="A166" s="102">
        <v>429163262</v>
      </c>
      <c r="B166" s="102">
        <v>429</v>
      </c>
      <c r="C166" s="103" t="s">
        <v>93</v>
      </c>
      <c r="D166" s="102">
        <v>163</v>
      </c>
      <c r="E166" s="103" t="s">
        <v>16</v>
      </c>
      <c r="F166" s="102">
        <v>262</v>
      </c>
      <c r="G166" s="103" t="s">
        <v>19</v>
      </c>
      <c r="H166" s="100"/>
      <c r="I166" s="113">
        <v>429163262</v>
      </c>
      <c r="J166" s="114">
        <v>0</v>
      </c>
      <c r="K166" s="114">
        <v>0</v>
      </c>
      <c r="L166" s="104">
        <v>5.048367957622911E-2</v>
      </c>
      <c r="M166" s="104">
        <v>0</v>
      </c>
      <c r="N166" s="100"/>
      <c r="O166" s="105">
        <v>120568</v>
      </c>
      <c r="Q166" s="96" t="s">
        <v>329</v>
      </c>
    </row>
    <row r="167" spans="1:17" ht="15">
      <c r="A167" s="102">
        <v>429163291</v>
      </c>
      <c r="B167" s="102">
        <v>429</v>
      </c>
      <c r="C167" s="103" t="s">
        <v>93</v>
      </c>
      <c r="D167" s="102">
        <v>163</v>
      </c>
      <c r="E167" s="103" t="s">
        <v>16</v>
      </c>
      <c r="F167" s="102">
        <v>291</v>
      </c>
      <c r="G167" s="103" t="s">
        <v>99</v>
      </c>
      <c r="H167" s="100"/>
      <c r="I167" s="113">
        <v>429163291</v>
      </c>
      <c r="J167" s="114">
        <v>0</v>
      </c>
      <c r="K167" s="114">
        <v>0</v>
      </c>
      <c r="L167" s="104">
        <v>8.0692533210078975E-3</v>
      </c>
      <c r="M167" s="104">
        <v>0</v>
      </c>
      <c r="N167" s="100"/>
      <c r="O167" s="105">
        <v>149639</v>
      </c>
      <c r="Q167" s="96" t="s">
        <v>329</v>
      </c>
    </row>
    <row r="168" spans="1:17" ht="15">
      <c r="A168" s="102">
        <v>430170009</v>
      </c>
      <c r="B168" s="102">
        <v>430</v>
      </c>
      <c r="C168" s="103" t="s">
        <v>101</v>
      </c>
      <c r="D168" s="102">
        <v>170</v>
      </c>
      <c r="E168" s="103" t="s">
        <v>65</v>
      </c>
      <c r="F168" s="102">
        <v>9</v>
      </c>
      <c r="G168" s="103" t="s">
        <v>85</v>
      </c>
      <c r="H168" s="100"/>
      <c r="I168" s="113">
        <v>430170009</v>
      </c>
      <c r="J168" s="114">
        <v>0</v>
      </c>
      <c r="K168" s="114">
        <v>0</v>
      </c>
      <c r="L168" s="104">
        <v>1.265712892883977E-3</v>
      </c>
      <c r="M168" s="104">
        <v>0</v>
      </c>
      <c r="N168" s="100"/>
      <c r="O168" s="105">
        <v>12445</v>
      </c>
      <c r="Q168" s="96" t="s">
        <v>329</v>
      </c>
    </row>
    <row r="169" spans="1:17" ht="15">
      <c r="A169" s="102">
        <v>430170014</v>
      </c>
      <c r="B169" s="102">
        <v>430</v>
      </c>
      <c r="C169" s="103" t="s">
        <v>101</v>
      </c>
      <c r="D169" s="102">
        <v>170</v>
      </c>
      <c r="E169" s="103" t="s">
        <v>65</v>
      </c>
      <c r="F169" s="102">
        <v>14</v>
      </c>
      <c r="G169" s="103" t="s">
        <v>62</v>
      </c>
      <c r="H169" s="100"/>
      <c r="I169" s="113">
        <v>430170014</v>
      </c>
      <c r="J169" s="114">
        <v>0</v>
      </c>
      <c r="K169" s="114">
        <v>0</v>
      </c>
      <c r="L169" s="104">
        <v>1.7951852171247677E-2</v>
      </c>
      <c r="M169" s="104">
        <v>0</v>
      </c>
      <c r="N169" s="100"/>
      <c r="O169" s="105">
        <v>310931</v>
      </c>
      <c r="Q169" s="96" t="s">
        <v>329</v>
      </c>
    </row>
    <row r="170" spans="1:17" ht="15">
      <c r="A170" s="102">
        <v>430170031</v>
      </c>
      <c r="B170" s="102">
        <v>430</v>
      </c>
      <c r="C170" s="103" t="s">
        <v>101</v>
      </c>
      <c r="D170" s="102">
        <v>170</v>
      </c>
      <c r="E170" s="103" t="s">
        <v>65</v>
      </c>
      <c r="F170" s="102">
        <v>31</v>
      </c>
      <c r="G170" s="103" t="s">
        <v>76</v>
      </c>
      <c r="H170" s="100"/>
      <c r="I170" s="113">
        <v>430170031</v>
      </c>
      <c r="J170" s="114">
        <v>0</v>
      </c>
      <c r="K170" s="114">
        <v>0</v>
      </c>
      <c r="L170" s="104">
        <v>3.058450037044002E-2</v>
      </c>
      <c r="M170" s="104">
        <v>0</v>
      </c>
      <c r="N170" s="100"/>
      <c r="O170" s="105">
        <v>28414</v>
      </c>
      <c r="Q170" s="96" t="s">
        <v>329</v>
      </c>
    </row>
    <row r="171" spans="1:17" ht="15">
      <c r="A171" s="102">
        <v>430170064</v>
      </c>
      <c r="B171" s="102">
        <v>430</v>
      </c>
      <c r="C171" s="103" t="s">
        <v>101</v>
      </c>
      <c r="D171" s="102">
        <v>170</v>
      </c>
      <c r="E171" s="103" t="s">
        <v>65</v>
      </c>
      <c r="F171" s="102">
        <v>64</v>
      </c>
      <c r="G171" s="103" t="s">
        <v>102</v>
      </c>
      <c r="H171" s="100"/>
      <c r="I171" s="113">
        <v>430170064</v>
      </c>
      <c r="J171" s="114">
        <v>0</v>
      </c>
      <c r="K171" s="114">
        <v>0</v>
      </c>
      <c r="L171" s="104">
        <v>2.657227215474529E-2</v>
      </c>
      <c r="M171" s="104">
        <v>0</v>
      </c>
      <c r="N171" s="100"/>
      <c r="O171" s="105">
        <v>591132</v>
      </c>
      <c r="Q171" s="96" t="s">
        <v>330</v>
      </c>
    </row>
    <row r="172" spans="1:17" ht="15">
      <c r="A172" s="102">
        <v>430170100</v>
      </c>
      <c r="B172" s="102">
        <v>430</v>
      </c>
      <c r="C172" s="103" t="s">
        <v>101</v>
      </c>
      <c r="D172" s="102">
        <v>170</v>
      </c>
      <c r="E172" s="103" t="s">
        <v>65</v>
      </c>
      <c r="F172" s="102">
        <v>100</v>
      </c>
      <c r="G172" s="103" t="s">
        <v>58</v>
      </c>
      <c r="H172" s="100"/>
      <c r="I172" s="113">
        <v>430170100</v>
      </c>
      <c r="J172" s="114">
        <v>0</v>
      </c>
      <c r="K172" s="114">
        <v>0</v>
      </c>
      <c r="L172" s="104">
        <v>3.1811379021214892E-2</v>
      </c>
      <c r="M172" s="104">
        <v>0</v>
      </c>
      <c r="N172" s="100"/>
      <c r="O172" s="105">
        <v>401695</v>
      </c>
      <c r="Q172" s="96" t="s">
        <v>331</v>
      </c>
    </row>
    <row r="173" spans="1:17" ht="15">
      <c r="A173" s="102">
        <v>430170101</v>
      </c>
      <c r="B173" s="102">
        <v>430</v>
      </c>
      <c r="C173" s="103" t="s">
        <v>101</v>
      </c>
      <c r="D173" s="102">
        <v>170</v>
      </c>
      <c r="E173" s="103" t="s">
        <v>65</v>
      </c>
      <c r="F173" s="102">
        <v>101</v>
      </c>
      <c r="G173" s="103" t="s">
        <v>103</v>
      </c>
      <c r="H173" s="100"/>
      <c r="I173" s="113">
        <v>430170101</v>
      </c>
      <c r="J173" s="114">
        <v>0</v>
      </c>
      <c r="K173" s="114">
        <v>0</v>
      </c>
      <c r="L173" s="104">
        <v>5.3447646397144548E-2</v>
      </c>
      <c r="M173" s="104">
        <v>0</v>
      </c>
      <c r="N173" s="100"/>
      <c r="O173" s="105">
        <v>9889</v>
      </c>
      <c r="Q173" s="96" t="s">
        <v>329</v>
      </c>
    </row>
    <row r="174" spans="1:17" ht="15">
      <c r="A174" s="102">
        <v>430170110</v>
      </c>
      <c r="B174" s="102">
        <v>430</v>
      </c>
      <c r="C174" s="103" t="s">
        <v>101</v>
      </c>
      <c r="D174" s="102">
        <v>170</v>
      </c>
      <c r="E174" s="103" t="s">
        <v>65</v>
      </c>
      <c r="F174" s="102">
        <v>110</v>
      </c>
      <c r="G174" s="103" t="s">
        <v>104</v>
      </c>
      <c r="H174" s="100"/>
      <c r="I174" s="113">
        <v>430170110</v>
      </c>
      <c r="J174" s="114">
        <v>0</v>
      </c>
      <c r="K174" s="114">
        <v>135</v>
      </c>
      <c r="L174" s="104">
        <v>1.0412846849380422E-2</v>
      </c>
      <c r="M174" s="104">
        <v>0</v>
      </c>
      <c r="N174" s="100"/>
      <c r="O174" s="105">
        <v>339690</v>
      </c>
      <c r="Q174" s="96" t="s">
        <v>329</v>
      </c>
    </row>
    <row r="175" spans="1:17" ht="15">
      <c r="A175" s="102">
        <v>430170125</v>
      </c>
      <c r="B175" s="102">
        <v>430</v>
      </c>
      <c r="C175" s="103" t="s">
        <v>101</v>
      </c>
      <c r="D175" s="102">
        <v>170</v>
      </c>
      <c r="E175" s="103" t="s">
        <v>65</v>
      </c>
      <c r="F175" s="102">
        <v>125</v>
      </c>
      <c r="G175" s="103" t="s">
        <v>105</v>
      </c>
      <c r="H175" s="100"/>
      <c r="I175" s="113">
        <v>430170125</v>
      </c>
      <c r="J175" s="114">
        <v>0</v>
      </c>
      <c r="K175" s="114">
        <v>0</v>
      </c>
      <c r="L175" s="104">
        <v>1.7490842828373099E-2</v>
      </c>
      <c r="M175" s="104">
        <v>0</v>
      </c>
      <c r="N175" s="100"/>
      <c r="O175" s="105">
        <v>14950</v>
      </c>
      <c r="Q175" s="96" t="s">
        <v>329</v>
      </c>
    </row>
    <row r="176" spans="1:17" ht="15">
      <c r="A176" s="102">
        <v>430170136</v>
      </c>
      <c r="B176" s="102">
        <v>430</v>
      </c>
      <c r="C176" s="103" t="s">
        <v>101</v>
      </c>
      <c r="D176" s="102">
        <v>170</v>
      </c>
      <c r="E176" s="103" t="s">
        <v>65</v>
      </c>
      <c r="F176" s="102">
        <v>136</v>
      </c>
      <c r="G176" s="103" t="s">
        <v>63</v>
      </c>
      <c r="H176" s="100"/>
      <c r="I176" s="113">
        <v>430170136</v>
      </c>
      <c r="J176" s="114">
        <v>0</v>
      </c>
      <c r="K176" s="114">
        <v>0</v>
      </c>
      <c r="L176" s="104">
        <v>2.929439556226585E-3</v>
      </c>
      <c r="M176" s="104">
        <v>0</v>
      </c>
      <c r="N176" s="100"/>
      <c r="O176" s="105">
        <v>13185</v>
      </c>
      <c r="Q176" s="96" t="s">
        <v>329</v>
      </c>
    </row>
    <row r="177" spans="1:17" ht="15">
      <c r="A177" s="102">
        <v>430170139</v>
      </c>
      <c r="B177" s="102">
        <v>430</v>
      </c>
      <c r="C177" s="103" t="s">
        <v>101</v>
      </c>
      <c r="D177" s="102">
        <v>170</v>
      </c>
      <c r="E177" s="103" t="s">
        <v>65</v>
      </c>
      <c r="F177" s="102">
        <v>139</v>
      </c>
      <c r="G177" s="103" t="s">
        <v>64</v>
      </c>
      <c r="H177" s="100"/>
      <c r="I177" s="113">
        <v>430170139</v>
      </c>
      <c r="J177" s="114">
        <v>0</v>
      </c>
      <c r="K177" s="114">
        <v>0</v>
      </c>
      <c r="L177" s="104">
        <v>3.1322482139312215E-3</v>
      </c>
      <c r="M177" s="104">
        <v>0</v>
      </c>
      <c r="N177" s="100"/>
      <c r="O177" s="105">
        <v>101879</v>
      </c>
      <c r="Q177" s="96" t="s">
        <v>329</v>
      </c>
    </row>
    <row r="178" spans="1:17" ht="15">
      <c r="A178" s="102">
        <v>430170141</v>
      </c>
      <c r="B178" s="102">
        <v>430</v>
      </c>
      <c r="C178" s="103" t="s">
        <v>101</v>
      </c>
      <c r="D178" s="102">
        <v>170</v>
      </c>
      <c r="E178" s="103" t="s">
        <v>65</v>
      </c>
      <c r="F178" s="102">
        <v>141</v>
      </c>
      <c r="G178" s="103" t="s">
        <v>106</v>
      </c>
      <c r="H178" s="100"/>
      <c r="I178" s="113">
        <v>430170141</v>
      </c>
      <c r="J178" s="114">
        <v>0</v>
      </c>
      <c r="K178" s="114">
        <v>0</v>
      </c>
      <c r="L178" s="104">
        <v>3.4242079043337884E-2</v>
      </c>
      <c r="M178" s="104">
        <v>0</v>
      </c>
      <c r="N178" s="100"/>
      <c r="O178" s="105">
        <v>1603672</v>
      </c>
      <c r="Q178" s="96" t="s">
        <v>329</v>
      </c>
    </row>
    <row r="179" spans="1:17" ht="15">
      <c r="A179" s="102">
        <v>430170153</v>
      </c>
      <c r="B179" s="102">
        <v>430</v>
      </c>
      <c r="C179" s="103" t="s">
        <v>101</v>
      </c>
      <c r="D179" s="102">
        <v>170</v>
      </c>
      <c r="E179" s="103" t="s">
        <v>65</v>
      </c>
      <c r="F179" s="102">
        <v>153</v>
      </c>
      <c r="G179" s="103" t="s">
        <v>107</v>
      </c>
      <c r="H179" s="100"/>
      <c r="I179" s="113">
        <v>430170153</v>
      </c>
      <c r="J179" s="114">
        <v>0</v>
      </c>
      <c r="K179" s="114">
        <v>0</v>
      </c>
      <c r="L179" s="104">
        <v>1.2041125519575509E-2</v>
      </c>
      <c r="M179" s="104">
        <v>0</v>
      </c>
      <c r="N179" s="100"/>
      <c r="O179" s="105">
        <v>25910</v>
      </c>
      <c r="Q179" s="96" t="s">
        <v>329</v>
      </c>
    </row>
    <row r="180" spans="1:17" ht="15">
      <c r="A180" s="102">
        <v>430170158</v>
      </c>
      <c r="B180" s="102">
        <v>430</v>
      </c>
      <c r="C180" s="103" t="s">
        <v>101</v>
      </c>
      <c r="D180" s="102">
        <v>170</v>
      </c>
      <c r="E180" s="103" t="s">
        <v>65</v>
      </c>
      <c r="F180" s="102">
        <v>158</v>
      </c>
      <c r="G180" s="103" t="s">
        <v>108</v>
      </c>
      <c r="H180" s="100"/>
      <c r="I180" s="113">
        <v>430170158</v>
      </c>
      <c r="J180" s="114">
        <v>0</v>
      </c>
      <c r="K180" s="114">
        <v>0</v>
      </c>
      <c r="L180" s="104">
        <v>3.5276372322245689E-2</v>
      </c>
      <c r="M180" s="104">
        <v>0</v>
      </c>
      <c r="N180" s="100"/>
      <c r="O180" s="105">
        <v>26734</v>
      </c>
      <c r="Q180" s="96" t="s">
        <v>329</v>
      </c>
    </row>
    <row r="181" spans="1:17" ht="15">
      <c r="A181" s="102">
        <v>430170170</v>
      </c>
      <c r="B181" s="102">
        <v>430</v>
      </c>
      <c r="C181" s="103" t="s">
        <v>101</v>
      </c>
      <c r="D181" s="102">
        <v>170</v>
      </c>
      <c r="E181" s="103" t="s">
        <v>65</v>
      </c>
      <c r="F181" s="102">
        <v>170</v>
      </c>
      <c r="G181" s="103" t="s">
        <v>65</v>
      </c>
      <c r="H181" s="100"/>
      <c r="I181" s="113">
        <v>430170170</v>
      </c>
      <c r="J181" s="114">
        <v>0</v>
      </c>
      <c r="K181" s="114">
        <v>204</v>
      </c>
      <c r="L181" s="104">
        <v>8.5894915537639699E-2</v>
      </c>
      <c r="M181" s="104">
        <v>0</v>
      </c>
      <c r="N181" s="100"/>
      <c r="O181" s="105">
        <v>6900574</v>
      </c>
      <c r="Q181" s="96" t="s">
        <v>330</v>
      </c>
    </row>
    <row r="182" spans="1:17" ht="15">
      <c r="A182" s="102">
        <v>430170174</v>
      </c>
      <c r="B182" s="102">
        <v>430</v>
      </c>
      <c r="C182" s="103" t="s">
        <v>101</v>
      </c>
      <c r="D182" s="102">
        <v>170</v>
      </c>
      <c r="E182" s="103" t="s">
        <v>65</v>
      </c>
      <c r="F182" s="102">
        <v>174</v>
      </c>
      <c r="G182" s="103" t="s">
        <v>109</v>
      </c>
      <c r="H182" s="100"/>
      <c r="I182" s="113">
        <v>430170174</v>
      </c>
      <c r="J182" s="114">
        <v>0</v>
      </c>
      <c r="K182" s="114">
        <v>0</v>
      </c>
      <c r="L182" s="104">
        <v>2.1565341257168153E-2</v>
      </c>
      <c r="M182" s="104">
        <v>0</v>
      </c>
      <c r="N182" s="100"/>
      <c r="O182" s="105">
        <v>370225</v>
      </c>
      <c r="Q182" s="96" t="s">
        <v>331</v>
      </c>
    </row>
    <row r="183" spans="1:17" ht="15">
      <c r="A183" s="102">
        <v>430170177</v>
      </c>
      <c r="B183" s="102">
        <v>430</v>
      </c>
      <c r="C183" s="103" t="s">
        <v>101</v>
      </c>
      <c r="D183" s="102">
        <v>170</v>
      </c>
      <c r="E183" s="103" t="s">
        <v>65</v>
      </c>
      <c r="F183" s="102">
        <v>177</v>
      </c>
      <c r="G183" s="103" t="s">
        <v>110</v>
      </c>
      <c r="H183" s="100"/>
      <c r="I183" s="113">
        <v>430170177</v>
      </c>
      <c r="J183" s="114">
        <v>0</v>
      </c>
      <c r="K183" s="114">
        <v>0</v>
      </c>
      <c r="L183" s="104">
        <v>4.7364484056045698E-3</v>
      </c>
      <c r="M183" s="104">
        <v>0</v>
      </c>
      <c r="N183" s="100"/>
      <c r="O183" s="105">
        <v>12543</v>
      </c>
      <c r="Q183" s="96" t="s">
        <v>329</v>
      </c>
    </row>
    <row r="184" spans="1:17" ht="15">
      <c r="A184" s="102">
        <v>430170185</v>
      </c>
      <c r="B184" s="102">
        <v>430</v>
      </c>
      <c r="C184" s="103" t="s">
        <v>101</v>
      </c>
      <c r="D184" s="102">
        <v>170</v>
      </c>
      <c r="E184" s="103" t="s">
        <v>65</v>
      </c>
      <c r="F184" s="102">
        <v>185</v>
      </c>
      <c r="G184" s="103" t="s">
        <v>180</v>
      </c>
      <c r="H184" s="100"/>
      <c r="I184" s="113">
        <v>430170185</v>
      </c>
      <c r="J184" s="114">
        <v>0</v>
      </c>
      <c r="K184" s="114">
        <v>0</v>
      </c>
      <c r="L184" s="104">
        <v>2.472769307432893E-3</v>
      </c>
      <c r="M184" s="104">
        <v>0</v>
      </c>
      <c r="N184" s="100"/>
      <c r="O184" s="105">
        <v>10915</v>
      </c>
      <c r="Q184" s="96" t="s">
        <v>327</v>
      </c>
    </row>
    <row r="185" spans="1:17" ht="15">
      <c r="A185" s="102">
        <v>430170198</v>
      </c>
      <c r="B185" s="102">
        <v>430</v>
      </c>
      <c r="C185" s="103" t="s">
        <v>101</v>
      </c>
      <c r="D185" s="102">
        <v>170</v>
      </c>
      <c r="E185" s="103" t="s">
        <v>65</v>
      </c>
      <c r="F185" s="102">
        <v>198</v>
      </c>
      <c r="G185" s="103" t="s">
        <v>66</v>
      </c>
      <c r="H185" s="100"/>
      <c r="I185" s="113">
        <v>430170198</v>
      </c>
      <c r="J185" s="114">
        <v>0</v>
      </c>
      <c r="K185" s="114">
        <v>0</v>
      </c>
      <c r="L185" s="104">
        <v>4.753345987181635E-3</v>
      </c>
      <c r="M185" s="104">
        <v>0</v>
      </c>
      <c r="N185" s="100"/>
      <c r="O185" s="105">
        <v>40722</v>
      </c>
      <c r="Q185" s="96" t="s">
        <v>329</v>
      </c>
    </row>
    <row r="186" spans="1:17" ht="15">
      <c r="A186" s="102">
        <v>430170271</v>
      </c>
      <c r="B186" s="102">
        <v>430</v>
      </c>
      <c r="C186" s="103" t="s">
        <v>101</v>
      </c>
      <c r="D186" s="102">
        <v>170</v>
      </c>
      <c r="E186" s="103" t="s">
        <v>65</v>
      </c>
      <c r="F186" s="102">
        <v>271</v>
      </c>
      <c r="G186" s="103" t="s">
        <v>111</v>
      </c>
      <c r="H186" s="100"/>
      <c r="I186" s="113">
        <v>430170271</v>
      </c>
      <c r="J186" s="114">
        <v>0</v>
      </c>
      <c r="K186" s="114">
        <v>0</v>
      </c>
      <c r="L186" s="104">
        <v>8.8569815262447213E-3</v>
      </c>
      <c r="M186" s="104">
        <v>0</v>
      </c>
      <c r="N186" s="100"/>
      <c r="O186" s="105">
        <v>589615</v>
      </c>
      <c r="Q186" s="96" t="s">
        <v>329</v>
      </c>
    </row>
    <row r="187" spans="1:17" ht="15">
      <c r="A187" s="102">
        <v>430170276</v>
      </c>
      <c r="B187" s="102">
        <v>430</v>
      </c>
      <c r="C187" s="103" t="s">
        <v>101</v>
      </c>
      <c r="D187" s="102">
        <v>170</v>
      </c>
      <c r="E187" s="103" t="s">
        <v>65</v>
      </c>
      <c r="F187" s="102">
        <v>276</v>
      </c>
      <c r="G187" s="103" t="s">
        <v>67</v>
      </c>
      <c r="H187" s="100"/>
      <c r="I187" s="113">
        <v>430170276</v>
      </c>
      <c r="J187" s="114">
        <v>0</v>
      </c>
      <c r="K187" s="114">
        <v>0</v>
      </c>
      <c r="L187" s="104">
        <v>1.3939283113919251E-3</v>
      </c>
      <c r="M187" s="104">
        <v>0</v>
      </c>
      <c r="N187" s="100"/>
      <c r="O187" s="105">
        <v>32595</v>
      </c>
      <c r="Q187" s="96" t="s">
        <v>327</v>
      </c>
    </row>
    <row r="188" spans="1:17" ht="15">
      <c r="A188" s="102">
        <v>430170288</v>
      </c>
      <c r="B188" s="102">
        <v>430</v>
      </c>
      <c r="C188" s="103" t="s">
        <v>101</v>
      </c>
      <c r="D188" s="102">
        <v>170</v>
      </c>
      <c r="E188" s="103" t="s">
        <v>65</v>
      </c>
      <c r="F188" s="102">
        <v>288</v>
      </c>
      <c r="G188" s="103" t="s">
        <v>68</v>
      </c>
      <c r="H188" s="100"/>
      <c r="I188" s="113">
        <v>430170288</v>
      </c>
      <c r="J188" s="114">
        <v>0</v>
      </c>
      <c r="K188" s="114">
        <v>0</v>
      </c>
      <c r="L188" s="104">
        <v>9.2911487475604286E-4</v>
      </c>
      <c r="M188" s="104">
        <v>0</v>
      </c>
      <c r="N188" s="100"/>
      <c r="O188" s="105">
        <v>11951</v>
      </c>
      <c r="Q188" s="96" t="s">
        <v>327</v>
      </c>
    </row>
    <row r="189" spans="1:17" ht="15">
      <c r="A189" s="102">
        <v>430170304</v>
      </c>
      <c r="B189" s="102">
        <v>430</v>
      </c>
      <c r="C189" s="103" t="s">
        <v>101</v>
      </c>
      <c r="D189" s="102">
        <v>170</v>
      </c>
      <c r="E189" s="103" t="s">
        <v>65</v>
      </c>
      <c r="F189" s="102">
        <v>304</v>
      </c>
      <c r="G189" s="103" t="s">
        <v>69</v>
      </c>
      <c r="H189" s="100"/>
      <c r="I189" s="113">
        <v>430170304</v>
      </c>
      <c r="J189" s="114">
        <v>0</v>
      </c>
      <c r="K189" s="114">
        <v>0</v>
      </c>
      <c r="L189" s="104">
        <v>1.1884382857370768E-3</v>
      </c>
      <c r="M189" s="104">
        <v>0</v>
      </c>
      <c r="N189" s="100"/>
      <c r="O189" s="105">
        <v>13326</v>
      </c>
      <c r="Q189" s="96" t="s">
        <v>329</v>
      </c>
    </row>
    <row r="190" spans="1:17" ht="15">
      <c r="A190" s="102">
        <v>430170308</v>
      </c>
      <c r="B190" s="102">
        <v>430</v>
      </c>
      <c r="C190" s="103" t="s">
        <v>101</v>
      </c>
      <c r="D190" s="102">
        <v>170</v>
      </c>
      <c r="E190" s="103" t="s">
        <v>65</v>
      </c>
      <c r="F190" s="102">
        <v>308</v>
      </c>
      <c r="G190" s="103" t="s">
        <v>20</v>
      </c>
      <c r="H190" s="100"/>
      <c r="I190" s="113">
        <v>430170308</v>
      </c>
      <c r="J190" s="114">
        <v>0</v>
      </c>
      <c r="K190" s="114">
        <v>0</v>
      </c>
      <c r="L190" s="104">
        <v>2.8411905507595642E-3</v>
      </c>
      <c r="M190" s="104">
        <v>0</v>
      </c>
      <c r="N190" s="100"/>
      <c r="O190" s="105">
        <v>15071</v>
      </c>
      <c r="Q190" s="96" t="s">
        <v>331</v>
      </c>
    </row>
    <row r="191" spans="1:17" ht="15">
      <c r="A191" s="102">
        <v>430170314</v>
      </c>
      <c r="B191" s="102">
        <v>430</v>
      </c>
      <c r="C191" s="103" t="s">
        <v>101</v>
      </c>
      <c r="D191" s="102">
        <v>170</v>
      </c>
      <c r="E191" s="103" t="s">
        <v>65</v>
      </c>
      <c r="F191" s="102">
        <v>314</v>
      </c>
      <c r="G191" s="103" t="s">
        <v>29</v>
      </c>
      <c r="H191" s="100"/>
      <c r="I191" s="113">
        <v>430170314</v>
      </c>
      <c r="J191" s="114">
        <v>0</v>
      </c>
      <c r="K191" s="114">
        <v>0</v>
      </c>
      <c r="L191" s="104">
        <v>4.8543527859241219E-3</v>
      </c>
      <c r="M191" s="104">
        <v>0</v>
      </c>
      <c r="N191" s="100"/>
      <c r="O191" s="105">
        <v>16448</v>
      </c>
      <c r="Q191" s="96" t="s">
        <v>329</v>
      </c>
    </row>
    <row r="192" spans="1:17" ht="15">
      <c r="A192" s="102">
        <v>430170321</v>
      </c>
      <c r="B192" s="102">
        <v>430</v>
      </c>
      <c r="C192" s="103" t="s">
        <v>101</v>
      </c>
      <c r="D192" s="102">
        <v>170</v>
      </c>
      <c r="E192" s="103" t="s">
        <v>65</v>
      </c>
      <c r="F192" s="102">
        <v>321</v>
      </c>
      <c r="G192" s="103" t="s">
        <v>112</v>
      </c>
      <c r="H192" s="100"/>
      <c r="I192" s="113">
        <v>430170321</v>
      </c>
      <c r="J192" s="114">
        <v>0</v>
      </c>
      <c r="K192" s="114">
        <v>0</v>
      </c>
      <c r="L192" s="104">
        <v>1.8325420798816039E-3</v>
      </c>
      <c r="M192" s="104">
        <v>0</v>
      </c>
      <c r="N192" s="100"/>
      <c r="O192" s="105">
        <v>96004</v>
      </c>
      <c r="Q192" s="96" t="s">
        <v>331</v>
      </c>
    </row>
    <row r="193" spans="1:17" ht="15">
      <c r="A193" s="102">
        <v>430170322</v>
      </c>
      <c r="B193" s="102">
        <v>430</v>
      </c>
      <c r="C193" s="103" t="s">
        <v>101</v>
      </c>
      <c r="D193" s="102">
        <v>170</v>
      </c>
      <c r="E193" s="103" t="s">
        <v>65</v>
      </c>
      <c r="F193" s="102">
        <v>322</v>
      </c>
      <c r="G193" s="103" t="s">
        <v>113</v>
      </c>
      <c r="H193" s="100"/>
      <c r="I193" s="113">
        <v>430170322</v>
      </c>
      <c r="J193" s="114">
        <v>0</v>
      </c>
      <c r="K193" s="114">
        <v>0</v>
      </c>
      <c r="L193" s="104">
        <v>2.0099077817272819E-2</v>
      </c>
      <c r="M193" s="104">
        <v>0</v>
      </c>
      <c r="N193" s="100"/>
      <c r="O193" s="105">
        <v>165075</v>
      </c>
      <c r="Q193" s="96" t="s">
        <v>329</v>
      </c>
    </row>
    <row r="194" spans="1:17" ht="15">
      <c r="A194" s="102">
        <v>430170326</v>
      </c>
      <c r="B194" s="102">
        <v>430</v>
      </c>
      <c r="C194" s="103" t="s">
        <v>101</v>
      </c>
      <c r="D194" s="102">
        <v>170</v>
      </c>
      <c r="E194" s="103" t="s">
        <v>65</v>
      </c>
      <c r="F194" s="102">
        <v>326</v>
      </c>
      <c r="G194" s="103" t="s">
        <v>114</v>
      </c>
      <c r="H194" s="100"/>
      <c r="I194" s="113">
        <v>430170326</v>
      </c>
      <c r="J194" s="114">
        <v>0</v>
      </c>
      <c r="K194" s="114">
        <v>0</v>
      </c>
      <c r="L194" s="104">
        <v>2.1518254281869837E-3</v>
      </c>
      <c r="M194" s="104">
        <v>0</v>
      </c>
      <c r="N194" s="100"/>
      <c r="O194" s="105">
        <v>25622</v>
      </c>
      <c r="Q194" s="96" t="s">
        <v>329</v>
      </c>
    </row>
    <row r="195" spans="1:17" ht="15">
      <c r="A195" s="102">
        <v>430170348</v>
      </c>
      <c r="B195" s="102">
        <v>430</v>
      </c>
      <c r="C195" s="103" t="s">
        <v>101</v>
      </c>
      <c r="D195" s="102">
        <v>170</v>
      </c>
      <c r="E195" s="103" t="s">
        <v>65</v>
      </c>
      <c r="F195" s="102">
        <v>348</v>
      </c>
      <c r="G195" s="103" t="s">
        <v>100</v>
      </c>
      <c r="H195" s="100"/>
      <c r="I195" s="113">
        <v>430170348</v>
      </c>
      <c r="J195" s="114">
        <v>0</v>
      </c>
      <c r="K195" s="114">
        <v>0</v>
      </c>
      <c r="L195" s="104">
        <v>6.8069051738561828E-2</v>
      </c>
      <c r="M195" s="104">
        <v>0</v>
      </c>
      <c r="N195" s="100"/>
      <c r="O195" s="105">
        <v>249429</v>
      </c>
      <c r="Q195" s="96" t="s">
        <v>329</v>
      </c>
    </row>
    <row r="196" spans="1:17" ht="15">
      <c r="A196" s="102">
        <v>430170616</v>
      </c>
      <c r="B196" s="102">
        <v>430</v>
      </c>
      <c r="C196" s="103" t="s">
        <v>101</v>
      </c>
      <c r="D196" s="102">
        <v>170</v>
      </c>
      <c r="E196" s="103" t="s">
        <v>65</v>
      </c>
      <c r="F196" s="102">
        <v>616</v>
      </c>
      <c r="G196" s="103" t="s">
        <v>83</v>
      </c>
      <c r="H196" s="100"/>
      <c r="I196" s="113">
        <v>430170616</v>
      </c>
      <c r="J196" s="114">
        <v>0</v>
      </c>
      <c r="K196" s="114">
        <v>0</v>
      </c>
      <c r="L196" s="104">
        <v>3.6335294052799658E-2</v>
      </c>
      <c r="M196" s="104">
        <v>0</v>
      </c>
      <c r="N196" s="100"/>
      <c r="O196" s="105">
        <v>13266</v>
      </c>
      <c r="Q196" s="96" t="s">
        <v>329</v>
      </c>
    </row>
    <row r="197" spans="1:17" ht="15">
      <c r="A197" s="102">
        <v>430170620</v>
      </c>
      <c r="B197" s="102">
        <v>430</v>
      </c>
      <c r="C197" s="103" t="s">
        <v>101</v>
      </c>
      <c r="D197" s="102">
        <v>170</v>
      </c>
      <c r="E197" s="103" t="s">
        <v>65</v>
      </c>
      <c r="F197" s="102">
        <v>620</v>
      </c>
      <c r="G197" s="103" t="s">
        <v>115</v>
      </c>
      <c r="H197" s="100"/>
      <c r="I197" s="113">
        <v>430170620</v>
      </c>
      <c r="J197" s="114">
        <v>0</v>
      </c>
      <c r="K197" s="114">
        <v>0</v>
      </c>
      <c r="L197" s="104">
        <v>2.6549502149665324E-2</v>
      </c>
      <c r="M197" s="104">
        <v>0</v>
      </c>
      <c r="N197" s="100"/>
      <c r="O197" s="105">
        <v>173352</v>
      </c>
      <c r="Q197" s="96" t="s">
        <v>329</v>
      </c>
    </row>
    <row r="198" spans="1:17" ht="15">
      <c r="A198" s="102">
        <v>430170695</v>
      </c>
      <c r="B198" s="102">
        <v>430</v>
      </c>
      <c r="C198" s="103" t="s">
        <v>101</v>
      </c>
      <c r="D198" s="102">
        <v>170</v>
      </c>
      <c r="E198" s="103" t="s">
        <v>65</v>
      </c>
      <c r="F198" s="102">
        <v>695</v>
      </c>
      <c r="G198" s="103" t="s">
        <v>116</v>
      </c>
      <c r="H198" s="100"/>
      <c r="I198" s="113">
        <v>430170695</v>
      </c>
      <c r="J198" s="114">
        <v>0</v>
      </c>
      <c r="K198" s="114">
        <v>0</v>
      </c>
      <c r="L198" s="104">
        <v>5.4031730291517267E-4</v>
      </c>
      <c r="M198" s="104">
        <v>0</v>
      </c>
      <c r="N198" s="100"/>
      <c r="O198" s="105">
        <v>15056</v>
      </c>
      <c r="Q198" s="96" t="s">
        <v>329</v>
      </c>
    </row>
    <row r="199" spans="1:17" ht="15">
      <c r="A199" s="102">
        <v>430170710</v>
      </c>
      <c r="B199" s="102">
        <v>430</v>
      </c>
      <c r="C199" s="103" t="s">
        <v>101</v>
      </c>
      <c r="D199" s="102">
        <v>170</v>
      </c>
      <c r="E199" s="103" t="s">
        <v>65</v>
      </c>
      <c r="F199" s="102">
        <v>710</v>
      </c>
      <c r="G199" s="103" t="s">
        <v>70</v>
      </c>
      <c r="H199" s="100"/>
      <c r="I199" s="113">
        <v>430170710</v>
      </c>
      <c r="J199" s="114">
        <v>0</v>
      </c>
      <c r="K199" s="114">
        <v>0</v>
      </c>
      <c r="L199" s="104">
        <v>3.6238221051999695E-3</v>
      </c>
      <c r="M199" s="104">
        <v>0</v>
      </c>
      <c r="N199" s="100"/>
      <c r="O199" s="105">
        <v>87279</v>
      </c>
      <c r="Q199" s="96" t="s">
        <v>329</v>
      </c>
    </row>
    <row r="200" spans="1:17" ht="15">
      <c r="A200" s="102">
        <v>430170725</v>
      </c>
      <c r="B200" s="102">
        <v>430</v>
      </c>
      <c r="C200" s="103" t="s">
        <v>101</v>
      </c>
      <c r="D200" s="102">
        <v>170</v>
      </c>
      <c r="E200" s="103" t="s">
        <v>65</v>
      </c>
      <c r="F200" s="102">
        <v>725</v>
      </c>
      <c r="G200" s="103" t="s">
        <v>117</v>
      </c>
      <c r="H200" s="100"/>
      <c r="I200" s="113">
        <v>430170725</v>
      </c>
      <c r="J200" s="114">
        <v>0</v>
      </c>
      <c r="K200" s="114">
        <v>0</v>
      </c>
      <c r="L200" s="104">
        <v>6.0946755877113751E-3</v>
      </c>
      <c r="M200" s="104">
        <v>0</v>
      </c>
      <c r="N200" s="100"/>
      <c r="O200" s="105">
        <v>57382</v>
      </c>
      <c r="Q200" s="96" t="s">
        <v>329</v>
      </c>
    </row>
    <row r="201" spans="1:17" ht="15">
      <c r="A201" s="102">
        <v>430170730</v>
      </c>
      <c r="B201" s="102">
        <v>430</v>
      </c>
      <c r="C201" s="103" t="s">
        <v>101</v>
      </c>
      <c r="D201" s="102">
        <v>170</v>
      </c>
      <c r="E201" s="103" t="s">
        <v>65</v>
      </c>
      <c r="F201" s="102">
        <v>730</v>
      </c>
      <c r="G201" s="103" t="s">
        <v>118</v>
      </c>
      <c r="H201" s="100"/>
      <c r="I201" s="113">
        <v>430170730</v>
      </c>
      <c r="J201" s="114">
        <v>0</v>
      </c>
      <c r="K201" s="114">
        <v>0</v>
      </c>
      <c r="L201" s="104">
        <v>1.321103459152639E-2</v>
      </c>
      <c r="M201" s="104">
        <v>0</v>
      </c>
      <c r="N201" s="100"/>
      <c r="O201" s="105">
        <v>226531</v>
      </c>
      <c r="Q201" s="96" t="s">
        <v>329</v>
      </c>
    </row>
    <row r="202" spans="1:17" ht="15">
      <c r="A202" s="102">
        <v>430170735</v>
      </c>
      <c r="B202" s="102">
        <v>430</v>
      </c>
      <c r="C202" s="103" t="s">
        <v>101</v>
      </c>
      <c r="D202" s="102">
        <v>170</v>
      </c>
      <c r="E202" s="103" t="s">
        <v>65</v>
      </c>
      <c r="F202" s="102">
        <v>735</v>
      </c>
      <c r="G202" s="103" t="s">
        <v>119</v>
      </c>
      <c r="H202" s="100"/>
      <c r="I202" s="113">
        <v>430170735</v>
      </c>
      <c r="J202" s="114">
        <v>0</v>
      </c>
      <c r="K202" s="114">
        <v>0</v>
      </c>
      <c r="L202" s="104">
        <v>2.2167229675611758E-2</v>
      </c>
      <c r="M202" s="104">
        <v>0</v>
      </c>
      <c r="N202" s="100"/>
      <c r="O202" s="105">
        <v>25616</v>
      </c>
      <c r="Q202" s="96" t="s">
        <v>329</v>
      </c>
    </row>
    <row r="203" spans="1:17" ht="15">
      <c r="A203" s="102">
        <v>430170775</v>
      </c>
      <c r="B203" s="102">
        <v>430</v>
      </c>
      <c r="C203" s="103" t="s">
        <v>101</v>
      </c>
      <c r="D203" s="102">
        <v>170</v>
      </c>
      <c r="E203" s="103" t="s">
        <v>65</v>
      </c>
      <c r="F203" s="102">
        <v>775</v>
      </c>
      <c r="G203" s="103" t="s">
        <v>120</v>
      </c>
      <c r="H203" s="100"/>
      <c r="I203" s="113">
        <v>430170775</v>
      </c>
      <c r="J203" s="114">
        <v>0</v>
      </c>
      <c r="K203" s="114">
        <v>0</v>
      </c>
      <c r="L203" s="104">
        <v>5.2817853333194881E-3</v>
      </c>
      <c r="M203" s="104">
        <v>0</v>
      </c>
      <c r="N203" s="100"/>
      <c r="O203" s="105">
        <v>42509</v>
      </c>
      <c r="Q203" s="96" t="s">
        <v>331</v>
      </c>
    </row>
    <row r="204" spans="1:17" ht="15">
      <c r="A204" s="102">
        <v>431149128</v>
      </c>
      <c r="B204" s="102">
        <v>431</v>
      </c>
      <c r="C204" s="103" t="s">
        <v>121</v>
      </c>
      <c r="D204" s="102">
        <v>149</v>
      </c>
      <c r="E204" s="103" t="s">
        <v>77</v>
      </c>
      <c r="F204" s="102">
        <v>128</v>
      </c>
      <c r="G204" s="103" t="s">
        <v>122</v>
      </c>
      <c r="H204" s="100"/>
      <c r="I204" s="113">
        <v>431149128</v>
      </c>
      <c r="J204" s="114">
        <v>0</v>
      </c>
      <c r="K204" s="114">
        <v>0</v>
      </c>
      <c r="L204" s="104">
        <v>3.277662878186572E-2</v>
      </c>
      <c r="M204" s="104">
        <v>0</v>
      </c>
      <c r="N204" s="100"/>
      <c r="O204" s="105">
        <v>34432</v>
      </c>
      <c r="Q204" s="96" t="s">
        <v>329</v>
      </c>
    </row>
    <row r="205" spans="1:17" ht="15">
      <c r="A205" s="102">
        <v>431149149</v>
      </c>
      <c r="B205" s="102">
        <v>431</v>
      </c>
      <c r="C205" s="103" t="s">
        <v>121</v>
      </c>
      <c r="D205" s="102">
        <v>149</v>
      </c>
      <c r="E205" s="103" t="s">
        <v>77</v>
      </c>
      <c r="F205" s="102">
        <v>149</v>
      </c>
      <c r="G205" s="103" t="s">
        <v>77</v>
      </c>
      <c r="H205" s="100"/>
      <c r="I205" s="113">
        <v>431149149</v>
      </c>
      <c r="J205" s="114">
        <v>0</v>
      </c>
      <c r="K205" s="114">
        <v>0</v>
      </c>
      <c r="L205" s="104">
        <v>0.100663867998236</v>
      </c>
      <c r="M205" s="104">
        <v>0</v>
      </c>
      <c r="N205" s="100"/>
      <c r="O205" s="105">
        <v>3070034</v>
      </c>
      <c r="Q205" s="96" t="s">
        <v>329</v>
      </c>
    </row>
    <row r="206" spans="1:17" ht="15">
      <c r="A206" s="102">
        <v>431149181</v>
      </c>
      <c r="B206" s="102">
        <v>431</v>
      </c>
      <c r="C206" s="103" t="s">
        <v>121</v>
      </c>
      <c r="D206" s="102">
        <v>149</v>
      </c>
      <c r="E206" s="103" t="s">
        <v>77</v>
      </c>
      <c r="F206" s="102">
        <v>181</v>
      </c>
      <c r="G206" s="103" t="s">
        <v>79</v>
      </c>
      <c r="H206" s="100"/>
      <c r="I206" s="113">
        <v>431149181</v>
      </c>
      <c r="J206" s="114">
        <v>0</v>
      </c>
      <c r="K206" s="114">
        <v>0</v>
      </c>
      <c r="L206" s="104">
        <v>1.3513609455126911E-2</v>
      </c>
      <c r="M206" s="104">
        <v>0</v>
      </c>
      <c r="N206" s="100"/>
      <c r="O206" s="105">
        <v>120014</v>
      </c>
      <c r="Q206" s="96" t="s">
        <v>330</v>
      </c>
    </row>
    <row r="207" spans="1:17" ht="15">
      <c r="A207" s="102">
        <v>432712020</v>
      </c>
      <c r="B207" s="102">
        <v>432</v>
      </c>
      <c r="C207" s="103" t="s">
        <v>123</v>
      </c>
      <c r="D207" s="102">
        <v>712</v>
      </c>
      <c r="E207" s="103" t="s">
        <v>124</v>
      </c>
      <c r="F207" s="102">
        <v>20</v>
      </c>
      <c r="G207" s="103" t="s">
        <v>125</v>
      </c>
      <c r="H207" s="100"/>
      <c r="I207" s="113">
        <v>432712020</v>
      </c>
      <c r="J207" s="114">
        <v>0</v>
      </c>
      <c r="K207" s="114">
        <v>0</v>
      </c>
      <c r="L207" s="104">
        <v>3.6988095461666239E-2</v>
      </c>
      <c r="M207" s="104">
        <v>0</v>
      </c>
      <c r="N207" s="100"/>
      <c r="O207" s="105">
        <v>591864</v>
      </c>
      <c r="Q207" s="96" t="s">
        <v>329</v>
      </c>
    </row>
    <row r="208" spans="1:17" ht="15">
      <c r="A208" s="102">
        <v>432712036</v>
      </c>
      <c r="B208" s="102">
        <v>432</v>
      </c>
      <c r="C208" s="103" t="s">
        <v>123</v>
      </c>
      <c r="D208" s="102">
        <v>712</v>
      </c>
      <c r="E208" s="103" t="s">
        <v>124</v>
      </c>
      <c r="F208" s="102">
        <v>36</v>
      </c>
      <c r="G208" s="103" t="s">
        <v>126</v>
      </c>
      <c r="H208" s="100"/>
      <c r="I208" s="113">
        <v>432712036</v>
      </c>
      <c r="J208" s="114">
        <v>0</v>
      </c>
      <c r="K208" s="114">
        <v>0</v>
      </c>
      <c r="L208" s="104">
        <v>6.2899334045471239E-2</v>
      </c>
      <c r="M208" s="104">
        <v>0</v>
      </c>
      <c r="N208" s="100"/>
      <c r="O208" s="105">
        <v>14200</v>
      </c>
      <c r="Q208" s="96" t="s">
        <v>327</v>
      </c>
    </row>
    <row r="209" spans="1:17" ht="15">
      <c r="A209" s="102">
        <v>432712261</v>
      </c>
      <c r="B209" s="102">
        <v>432</v>
      </c>
      <c r="C209" s="103" t="s">
        <v>123</v>
      </c>
      <c r="D209" s="102">
        <v>712</v>
      </c>
      <c r="E209" s="103" t="s">
        <v>124</v>
      </c>
      <c r="F209" s="102">
        <v>261</v>
      </c>
      <c r="G209" s="103" t="s">
        <v>127</v>
      </c>
      <c r="H209" s="100"/>
      <c r="I209" s="113">
        <v>432712261</v>
      </c>
      <c r="J209" s="114">
        <v>0</v>
      </c>
      <c r="K209" s="114">
        <v>0</v>
      </c>
      <c r="L209" s="104">
        <v>5.9771030223274665E-2</v>
      </c>
      <c r="M209" s="104">
        <v>0</v>
      </c>
      <c r="N209" s="100"/>
      <c r="O209" s="105">
        <v>127793</v>
      </c>
      <c r="Q209" s="96" t="s">
        <v>329</v>
      </c>
    </row>
    <row r="210" spans="1:17" ht="15">
      <c r="A210" s="102">
        <v>432712300</v>
      </c>
      <c r="B210" s="102">
        <v>432</v>
      </c>
      <c r="C210" s="103" t="s">
        <v>123</v>
      </c>
      <c r="D210" s="102">
        <v>712</v>
      </c>
      <c r="E210" s="103" t="s">
        <v>124</v>
      </c>
      <c r="F210" s="102">
        <v>300</v>
      </c>
      <c r="G210" s="103" t="s">
        <v>128</v>
      </c>
      <c r="H210" s="100"/>
      <c r="I210" s="113">
        <v>432712300</v>
      </c>
      <c r="J210" s="114">
        <v>0</v>
      </c>
      <c r="K210" s="114">
        <v>0</v>
      </c>
      <c r="L210" s="104">
        <v>2.4497686257858454E-2</v>
      </c>
      <c r="M210" s="104">
        <v>0</v>
      </c>
      <c r="N210" s="100"/>
      <c r="O210" s="105">
        <v>134028</v>
      </c>
      <c r="Q210" s="96" t="s">
        <v>329</v>
      </c>
    </row>
    <row r="211" spans="1:17" ht="15">
      <c r="A211" s="102">
        <v>432712645</v>
      </c>
      <c r="B211" s="102">
        <v>432</v>
      </c>
      <c r="C211" s="103" t="s">
        <v>123</v>
      </c>
      <c r="D211" s="102">
        <v>712</v>
      </c>
      <c r="E211" s="103" t="s">
        <v>124</v>
      </c>
      <c r="F211" s="102">
        <v>645</v>
      </c>
      <c r="G211" s="103" t="s">
        <v>129</v>
      </c>
      <c r="H211" s="100"/>
      <c r="I211" s="113">
        <v>432712645</v>
      </c>
      <c r="J211" s="114">
        <v>0</v>
      </c>
      <c r="K211" s="114">
        <v>0</v>
      </c>
      <c r="L211" s="104">
        <v>3.3733411623295545E-2</v>
      </c>
      <c r="M211" s="104">
        <v>0</v>
      </c>
      <c r="N211" s="100"/>
      <c r="O211" s="105">
        <v>651591</v>
      </c>
      <c r="Q211" s="96" t="s">
        <v>329</v>
      </c>
    </row>
    <row r="212" spans="1:17" ht="15">
      <c r="A212" s="102">
        <v>432712660</v>
      </c>
      <c r="B212" s="102">
        <v>432</v>
      </c>
      <c r="C212" s="103" t="s">
        <v>123</v>
      </c>
      <c r="D212" s="102">
        <v>712</v>
      </c>
      <c r="E212" s="103" t="s">
        <v>124</v>
      </c>
      <c r="F212" s="102">
        <v>660</v>
      </c>
      <c r="G212" s="103" t="s">
        <v>130</v>
      </c>
      <c r="H212" s="100"/>
      <c r="I212" s="113">
        <v>432712660</v>
      </c>
      <c r="J212" s="114">
        <v>0</v>
      </c>
      <c r="K212" s="114">
        <v>0</v>
      </c>
      <c r="L212" s="104">
        <v>5.3818492212253259E-2</v>
      </c>
      <c r="M212" s="104">
        <v>0</v>
      </c>
      <c r="N212" s="100"/>
      <c r="O212" s="105">
        <v>1079058</v>
      </c>
      <c r="Q212" s="96" t="s">
        <v>329</v>
      </c>
    </row>
    <row r="213" spans="1:17" ht="15">
      <c r="A213" s="102">
        <v>432712712</v>
      </c>
      <c r="B213" s="102">
        <v>432</v>
      </c>
      <c r="C213" s="103" t="s">
        <v>123</v>
      </c>
      <c r="D213" s="102">
        <v>712</v>
      </c>
      <c r="E213" s="103" t="s">
        <v>124</v>
      </c>
      <c r="F213" s="102">
        <v>712</v>
      </c>
      <c r="G213" s="103" t="s">
        <v>124</v>
      </c>
      <c r="H213" s="100"/>
      <c r="I213" s="113">
        <v>432712712</v>
      </c>
      <c r="J213" s="114">
        <v>0</v>
      </c>
      <c r="K213" s="114">
        <v>0</v>
      </c>
      <c r="L213" s="104">
        <v>3.5632043500116208E-2</v>
      </c>
      <c r="M213" s="104">
        <v>0</v>
      </c>
      <c r="N213" s="100"/>
      <c r="O213" s="105">
        <v>727028</v>
      </c>
      <c r="Q213" s="96" t="s">
        <v>329</v>
      </c>
    </row>
    <row r="214" spans="1:17" ht="15">
      <c r="A214" s="102">
        <v>435301009</v>
      </c>
      <c r="B214" s="102">
        <v>435</v>
      </c>
      <c r="C214" s="103" t="s">
        <v>131</v>
      </c>
      <c r="D214" s="102">
        <v>301</v>
      </c>
      <c r="E214" s="103" t="s">
        <v>132</v>
      </c>
      <c r="F214" s="102">
        <v>9</v>
      </c>
      <c r="G214" s="103" t="s">
        <v>85</v>
      </c>
      <c r="H214" s="100"/>
      <c r="I214" s="113">
        <v>435301009</v>
      </c>
      <c r="J214" s="114">
        <v>0</v>
      </c>
      <c r="K214" s="114">
        <v>0</v>
      </c>
      <c r="L214" s="104">
        <v>1.265712892883977E-3</v>
      </c>
      <c r="M214" s="104">
        <v>0</v>
      </c>
      <c r="N214" s="100"/>
      <c r="O214" s="105">
        <v>8011</v>
      </c>
      <c r="Q214" s="96" t="s">
        <v>329</v>
      </c>
    </row>
    <row r="215" spans="1:17" ht="15">
      <c r="A215" s="102">
        <v>435301031</v>
      </c>
      <c r="B215" s="102">
        <v>435</v>
      </c>
      <c r="C215" s="103" t="s">
        <v>131</v>
      </c>
      <c r="D215" s="102">
        <v>301</v>
      </c>
      <c r="E215" s="103" t="s">
        <v>132</v>
      </c>
      <c r="F215" s="102">
        <v>31</v>
      </c>
      <c r="G215" s="103" t="s">
        <v>76</v>
      </c>
      <c r="H215" s="100"/>
      <c r="I215" s="113">
        <v>435301031</v>
      </c>
      <c r="J215" s="114">
        <v>0</v>
      </c>
      <c r="K215" s="114">
        <v>0</v>
      </c>
      <c r="L215" s="104">
        <v>3.058450037044002E-2</v>
      </c>
      <c r="M215" s="104">
        <v>0</v>
      </c>
      <c r="N215" s="100"/>
      <c r="O215" s="105">
        <v>1949121</v>
      </c>
      <c r="Q215" s="96" t="s">
        <v>329</v>
      </c>
    </row>
    <row r="216" spans="1:17" ht="15">
      <c r="A216" s="102">
        <v>435301048</v>
      </c>
      <c r="B216" s="102">
        <v>435</v>
      </c>
      <c r="C216" s="103" t="s">
        <v>131</v>
      </c>
      <c r="D216" s="102">
        <v>301</v>
      </c>
      <c r="E216" s="103" t="s">
        <v>132</v>
      </c>
      <c r="F216" s="102">
        <v>48</v>
      </c>
      <c r="G216" s="103" t="s">
        <v>217</v>
      </c>
      <c r="H216" s="100"/>
      <c r="I216" s="113">
        <v>435301048</v>
      </c>
      <c r="J216" s="114">
        <v>0</v>
      </c>
      <c r="K216" s="114">
        <v>0</v>
      </c>
      <c r="L216" s="104">
        <v>1.0097983491179916E-3</v>
      </c>
      <c r="M216" s="104">
        <v>0</v>
      </c>
      <c r="N216" s="100"/>
      <c r="O216" s="105">
        <v>17770</v>
      </c>
      <c r="Q216" s="96" t="s">
        <v>327</v>
      </c>
    </row>
    <row r="217" spans="1:17" ht="15">
      <c r="A217" s="102">
        <v>435301056</v>
      </c>
      <c r="B217" s="102">
        <v>435</v>
      </c>
      <c r="C217" s="103" t="s">
        <v>131</v>
      </c>
      <c r="D217" s="102">
        <v>301</v>
      </c>
      <c r="E217" s="103" t="s">
        <v>132</v>
      </c>
      <c r="F217" s="102">
        <v>56</v>
      </c>
      <c r="G217" s="103" t="s">
        <v>133</v>
      </c>
      <c r="H217" s="100"/>
      <c r="I217" s="113">
        <v>435301056</v>
      </c>
      <c r="J217" s="114">
        <v>0</v>
      </c>
      <c r="K217" s="114">
        <v>0</v>
      </c>
      <c r="L217" s="104">
        <v>2.0366472228406148E-2</v>
      </c>
      <c r="M217" s="104">
        <v>0</v>
      </c>
      <c r="N217" s="100"/>
      <c r="O217" s="105">
        <v>1227158</v>
      </c>
      <c r="Q217" s="96" t="s">
        <v>329</v>
      </c>
    </row>
    <row r="218" spans="1:17" ht="15">
      <c r="A218" s="102">
        <v>435301079</v>
      </c>
      <c r="B218" s="102">
        <v>435</v>
      </c>
      <c r="C218" s="103" t="s">
        <v>131</v>
      </c>
      <c r="D218" s="102">
        <v>301</v>
      </c>
      <c r="E218" s="103" t="s">
        <v>132</v>
      </c>
      <c r="F218" s="102">
        <v>79</v>
      </c>
      <c r="G218" s="103" t="s">
        <v>86</v>
      </c>
      <c r="H218" s="100"/>
      <c r="I218" s="113">
        <v>435301079</v>
      </c>
      <c r="J218" s="114">
        <v>0</v>
      </c>
      <c r="K218" s="114">
        <v>0</v>
      </c>
      <c r="L218" s="104">
        <v>5.2377769695073087E-2</v>
      </c>
      <c r="M218" s="104">
        <v>0</v>
      </c>
      <c r="N218" s="100"/>
      <c r="O218" s="105">
        <v>1326348</v>
      </c>
      <c r="Q218" s="96" t="s">
        <v>329</v>
      </c>
    </row>
    <row r="219" spans="1:17" ht="15">
      <c r="A219" s="102">
        <v>435301125</v>
      </c>
      <c r="B219" s="102">
        <v>435</v>
      </c>
      <c r="C219" s="103" t="s">
        <v>131</v>
      </c>
      <c r="D219" s="102">
        <v>301</v>
      </c>
      <c r="E219" s="103" t="s">
        <v>132</v>
      </c>
      <c r="F219" s="102">
        <v>125</v>
      </c>
      <c r="G219" s="103" t="s">
        <v>105</v>
      </c>
      <c r="H219" s="100"/>
      <c r="I219" s="113">
        <v>435301125</v>
      </c>
      <c r="J219" s="114">
        <v>0</v>
      </c>
      <c r="K219" s="114">
        <v>0</v>
      </c>
      <c r="L219" s="104">
        <v>1.7490842828373099E-2</v>
      </c>
      <c r="M219" s="104">
        <v>0</v>
      </c>
      <c r="N219" s="100"/>
      <c r="O219" s="105">
        <v>6718</v>
      </c>
      <c r="Q219" s="96" t="s">
        <v>329</v>
      </c>
    </row>
    <row r="220" spans="1:17" ht="15">
      <c r="A220" s="102">
        <v>435301128</v>
      </c>
      <c r="B220" s="102">
        <v>435</v>
      </c>
      <c r="C220" s="103" t="s">
        <v>131</v>
      </c>
      <c r="D220" s="102">
        <v>301</v>
      </c>
      <c r="E220" s="103" t="s">
        <v>132</v>
      </c>
      <c r="F220" s="102">
        <v>128</v>
      </c>
      <c r="G220" s="103" t="s">
        <v>122</v>
      </c>
      <c r="H220" s="100"/>
      <c r="I220" s="113">
        <v>435301128</v>
      </c>
      <c r="J220" s="114">
        <v>0</v>
      </c>
      <c r="K220" s="114">
        <v>0</v>
      </c>
      <c r="L220" s="104">
        <v>3.277662878186572E-2</v>
      </c>
      <c r="M220" s="104">
        <v>0</v>
      </c>
      <c r="N220" s="100"/>
      <c r="O220" s="105">
        <v>4925</v>
      </c>
      <c r="Q220" s="96" t="s">
        <v>327</v>
      </c>
    </row>
    <row r="221" spans="1:17" ht="15">
      <c r="A221" s="102">
        <v>435301160</v>
      </c>
      <c r="B221" s="102">
        <v>435</v>
      </c>
      <c r="C221" s="103" t="s">
        <v>131</v>
      </c>
      <c r="D221" s="102">
        <v>301</v>
      </c>
      <c r="E221" s="103" t="s">
        <v>132</v>
      </c>
      <c r="F221" s="102">
        <v>160</v>
      </c>
      <c r="G221" s="103" t="s">
        <v>134</v>
      </c>
      <c r="H221" s="100"/>
      <c r="I221" s="113">
        <v>435301160</v>
      </c>
      <c r="J221" s="114">
        <v>0</v>
      </c>
      <c r="K221" s="114">
        <v>0</v>
      </c>
      <c r="L221" s="104">
        <v>9.8085533284176754E-2</v>
      </c>
      <c r="M221" s="104">
        <v>0</v>
      </c>
      <c r="N221" s="100"/>
      <c r="O221" s="105">
        <v>2146539</v>
      </c>
      <c r="Q221" s="96" t="s">
        <v>329</v>
      </c>
    </row>
    <row r="222" spans="1:17" ht="15">
      <c r="A222" s="102">
        <v>435301181</v>
      </c>
      <c r="B222" s="102">
        <v>435</v>
      </c>
      <c r="C222" s="103" t="s">
        <v>131</v>
      </c>
      <c r="D222" s="102">
        <v>301</v>
      </c>
      <c r="E222" s="103" t="s">
        <v>132</v>
      </c>
      <c r="F222" s="102">
        <v>181</v>
      </c>
      <c r="G222" s="103" t="s">
        <v>79</v>
      </c>
      <c r="H222" s="100"/>
      <c r="I222" s="113">
        <v>435301181</v>
      </c>
      <c r="J222" s="114">
        <v>0</v>
      </c>
      <c r="K222" s="114">
        <v>0</v>
      </c>
      <c r="L222" s="104">
        <v>1.3513609455126911E-2</v>
      </c>
      <c r="M222" s="104">
        <v>0</v>
      </c>
      <c r="N222" s="100"/>
      <c r="O222" s="105">
        <v>20342</v>
      </c>
      <c r="Q222" s="96" t="s">
        <v>331</v>
      </c>
    </row>
    <row r="223" spans="1:17" ht="15">
      <c r="A223" s="102">
        <v>435301211</v>
      </c>
      <c r="B223" s="102">
        <v>435</v>
      </c>
      <c r="C223" s="103" t="s">
        <v>131</v>
      </c>
      <c r="D223" s="102">
        <v>301</v>
      </c>
      <c r="E223" s="103" t="s">
        <v>132</v>
      </c>
      <c r="F223" s="102">
        <v>211</v>
      </c>
      <c r="G223" s="103" t="s">
        <v>87</v>
      </c>
      <c r="H223" s="100"/>
      <c r="I223" s="113">
        <v>435301211</v>
      </c>
      <c r="J223" s="114">
        <v>0</v>
      </c>
      <c r="K223" s="114">
        <v>0</v>
      </c>
      <c r="L223" s="104">
        <v>1.3780763368893209E-3</v>
      </c>
      <c r="M223" s="104">
        <v>0</v>
      </c>
      <c r="N223" s="100"/>
      <c r="O223" s="105">
        <v>11127</v>
      </c>
      <c r="Q223" s="96" t="s">
        <v>327</v>
      </c>
    </row>
    <row r="224" spans="1:17" ht="15">
      <c r="A224" s="102">
        <v>435301295</v>
      </c>
      <c r="B224" s="102">
        <v>435</v>
      </c>
      <c r="C224" s="103" t="s">
        <v>131</v>
      </c>
      <c r="D224" s="102">
        <v>301</v>
      </c>
      <c r="E224" s="103" t="s">
        <v>132</v>
      </c>
      <c r="F224" s="102">
        <v>295</v>
      </c>
      <c r="G224" s="103" t="s">
        <v>135</v>
      </c>
      <c r="H224" s="100"/>
      <c r="I224" s="113">
        <v>435301295</v>
      </c>
      <c r="J224" s="114">
        <v>0</v>
      </c>
      <c r="K224" s="114">
        <v>0</v>
      </c>
      <c r="L224" s="104">
        <v>2.2105795566318018E-2</v>
      </c>
      <c r="M224" s="104">
        <v>0</v>
      </c>
      <c r="N224" s="100"/>
      <c r="O224" s="105">
        <v>917934</v>
      </c>
      <c r="Q224" s="96" t="s">
        <v>329</v>
      </c>
    </row>
    <row r="225" spans="1:17" ht="15">
      <c r="A225" s="102">
        <v>435301301</v>
      </c>
      <c r="B225" s="102">
        <v>435</v>
      </c>
      <c r="C225" s="103" t="s">
        <v>131</v>
      </c>
      <c r="D225" s="102">
        <v>301</v>
      </c>
      <c r="E225" s="103" t="s">
        <v>132</v>
      </c>
      <c r="F225" s="102">
        <v>301</v>
      </c>
      <c r="G225" s="103" t="s">
        <v>132</v>
      </c>
      <c r="H225" s="100"/>
      <c r="I225" s="113">
        <v>435301301</v>
      </c>
      <c r="J225" s="114">
        <v>0</v>
      </c>
      <c r="K225" s="114">
        <v>0</v>
      </c>
      <c r="L225" s="104">
        <v>5.2872352709173578E-2</v>
      </c>
      <c r="M225" s="104">
        <v>0</v>
      </c>
      <c r="N225" s="100"/>
      <c r="O225" s="105">
        <v>1038028</v>
      </c>
      <c r="Q225" s="96" t="s">
        <v>329</v>
      </c>
    </row>
    <row r="226" spans="1:17" ht="15">
      <c r="A226" s="102">
        <v>435301326</v>
      </c>
      <c r="B226" s="102">
        <v>435</v>
      </c>
      <c r="C226" s="103" t="s">
        <v>131</v>
      </c>
      <c r="D226" s="102">
        <v>301</v>
      </c>
      <c r="E226" s="103" t="s">
        <v>132</v>
      </c>
      <c r="F226" s="102">
        <v>326</v>
      </c>
      <c r="G226" s="103" t="s">
        <v>114</v>
      </c>
      <c r="H226" s="100"/>
      <c r="I226" s="113">
        <v>435301326</v>
      </c>
      <c r="J226" s="114">
        <v>0</v>
      </c>
      <c r="K226" s="114">
        <v>0</v>
      </c>
      <c r="L226" s="104">
        <v>2.1518254281869837E-3</v>
      </c>
      <c r="M226" s="104">
        <v>0</v>
      </c>
      <c r="N226" s="100"/>
      <c r="O226" s="105">
        <v>68700</v>
      </c>
      <c r="Q226" s="96" t="s">
        <v>329</v>
      </c>
    </row>
    <row r="227" spans="1:17" ht="15">
      <c r="A227" s="102">
        <v>435301600</v>
      </c>
      <c r="B227" s="102">
        <v>435</v>
      </c>
      <c r="C227" s="103" t="s">
        <v>131</v>
      </c>
      <c r="D227" s="102">
        <v>301</v>
      </c>
      <c r="E227" s="103" t="s">
        <v>132</v>
      </c>
      <c r="F227" s="102">
        <v>600</v>
      </c>
      <c r="G227" s="103" t="s">
        <v>136</v>
      </c>
      <c r="H227" s="100"/>
      <c r="I227" s="113">
        <v>435301600</v>
      </c>
      <c r="J227" s="114">
        <v>0</v>
      </c>
      <c r="K227" s="114">
        <v>0</v>
      </c>
      <c r="L227" s="104">
        <v>4.1641670868152085E-3</v>
      </c>
      <c r="M227" s="104">
        <v>0</v>
      </c>
      <c r="N227" s="100"/>
      <c r="O227" s="105">
        <v>24242</v>
      </c>
      <c r="Q227" s="96" t="s">
        <v>329</v>
      </c>
    </row>
    <row r="228" spans="1:17" ht="15">
      <c r="A228" s="102">
        <v>435301673</v>
      </c>
      <c r="B228" s="102">
        <v>435</v>
      </c>
      <c r="C228" s="103" t="s">
        <v>131</v>
      </c>
      <c r="D228" s="102">
        <v>301</v>
      </c>
      <c r="E228" s="103" t="s">
        <v>132</v>
      </c>
      <c r="F228" s="102">
        <v>673</v>
      </c>
      <c r="G228" s="103" t="s">
        <v>137</v>
      </c>
      <c r="H228" s="100"/>
      <c r="I228" s="113">
        <v>435301673</v>
      </c>
      <c r="J228" s="114">
        <v>0</v>
      </c>
      <c r="K228" s="114">
        <v>0</v>
      </c>
      <c r="L228" s="104">
        <v>1.7669205442609883E-2</v>
      </c>
      <c r="M228" s="104">
        <v>0</v>
      </c>
      <c r="N228" s="100"/>
      <c r="O228" s="105">
        <v>248542</v>
      </c>
      <c r="Q228" s="96" t="s">
        <v>329</v>
      </c>
    </row>
    <row r="229" spans="1:17" ht="15">
      <c r="A229" s="102">
        <v>435301735</v>
      </c>
      <c r="B229" s="102">
        <v>435</v>
      </c>
      <c r="C229" s="103" t="s">
        <v>131</v>
      </c>
      <c r="D229" s="102">
        <v>301</v>
      </c>
      <c r="E229" s="103" t="s">
        <v>132</v>
      </c>
      <c r="F229" s="102">
        <v>735</v>
      </c>
      <c r="G229" s="103" t="s">
        <v>119</v>
      </c>
      <c r="H229" s="100"/>
      <c r="I229" s="113">
        <v>435301735</v>
      </c>
      <c r="J229" s="114">
        <v>0</v>
      </c>
      <c r="K229" s="114">
        <v>0</v>
      </c>
      <c r="L229" s="104">
        <v>2.2167229675611758E-2</v>
      </c>
      <c r="M229" s="104">
        <v>0</v>
      </c>
      <c r="N229" s="100"/>
      <c r="O229" s="105">
        <v>90720</v>
      </c>
      <c r="Q229" s="96" t="s">
        <v>329</v>
      </c>
    </row>
    <row r="230" spans="1:17" ht="15">
      <c r="A230" s="102">
        <v>436049001</v>
      </c>
      <c r="B230" s="102">
        <v>436</v>
      </c>
      <c r="C230" s="103" t="s">
        <v>138</v>
      </c>
      <c r="D230" s="102">
        <v>49</v>
      </c>
      <c r="E230" s="103" t="s">
        <v>73</v>
      </c>
      <c r="F230" s="102">
        <v>1</v>
      </c>
      <c r="G230" s="103" t="s">
        <v>57</v>
      </c>
      <c r="H230" s="100"/>
      <c r="I230" s="113">
        <v>436049001</v>
      </c>
      <c r="J230" s="114">
        <v>0</v>
      </c>
      <c r="K230" s="114">
        <v>-2</v>
      </c>
      <c r="L230" s="104">
        <v>1.5143588855431486E-2</v>
      </c>
      <c r="M230" s="104">
        <v>0</v>
      </c>
      <c r="N230" s="100"/>
      <c r="O230" s="105">
        <v>23004</v>
      </c>
      <c r="Q230" s="96" t="s">
        <v>329</v>
      </c>
    </row>
    <row r="231" spans="1:17" ht="15">
      <c r="A231" s="102">
        <v>436049010</v>
      </c>
      <c r="B231" s="102">
        <v>436</v>
      </c>
      <c r="C231" s="103" t="s">
        <v>138</v>
      </c>
      <c r="D231" s="102">
        <v>49</v>
      </c>
      <c r="E231" s="103" t="s">
        <v>73</v>
      </c>
      <c r="F231" s="102">
        <v>10</v>
      </c>
      <c r="G231" s="103" t="s">
        <v>74</v>
      </c>
      <c r="H231" s="100"/>
      <c r="I231" s="113">
        <v>436049010</v>
      </c>
      <c r="J231" s="114">
        <v>0</v>
      </c>
      <c r="K231" s="114">
        <v>0</v>
      </c>
      <c r="L231" s="104">
        <v>2.0924960834326298E-3</v>
      </c>
      <c r="M231" s="104">
        <v>0</v>
      </c>
      <c r="N231" s="100"/>
      <c r="O231" s="105">
        <v>50760</v>
      </c>
      <c r="Q231" s="96" t="s">
        <v>329</v>
      </c>
    </row>
    <row r="232" spans="1:17" ht="15">
      <c r="A232" s="102">
        <v>436049026</v>
      </c>
      <c r="B232" s="102">
        <v>436</v>
      </c>
      <c r="C232" s="103" t="s">
        <v>138</v>
      </c>
      <c r="D232" s="102">
        <v>49</v>
      </c>
      <c r="E232" s="103" t="s">
        <v>73</v>
      </c>
      <c r="F232" s="102">
        <v>26</v>
      </c>
      <c r="G232" s="103" t="s">
        <v>75</v>
      </c>
      <c r="H232" s="100"/>
      <c r="I232" s="113">
        <v>436049026</v>
      </c>
      <c r="J232" s="114">
        <v>0</v>
      </c>
      <c r="K232" s="114">
        <v>0</v>
      </c>
      <c r="L232" s="104">
        <v>8.6768797479228792E-4</v>
      </c>
      <c r="M232" s="104">
        <v>0</v>
      </c>
      <c r="N232" s="100"/>
      <c r="O232" s="105">
        <v>11875</v>
      </c>
      <c r="Q232" s="96" t="s">
        <v>327</v>
      </c>
    </row>
    <row r="233" spans="1:17" ht="15">
      <c r="A233" s="102">
        <v>436049035</v>
      </c>
      <c r="B233" s="102">
        <v>436</v>
      </c>
      <c r="C233" s="103" t="s">
        <v>138</v>
      </c>
      <c r="D233" s="102">
        <v>49</v>
      </c>
      <c r="E233" s="103" t="s">
        <v>73</v>
      </c>
      <c r="F233" s="102">
        <v>35</v>
      </c>
      <c r="G233" s="103" t="s">
        <v>11</v>
      </c>
      <c r="H233" s="100"/>
      <c r="I233" s="113">
        <v>436049035</v>
      </c>
      <c r="J233" s="114">
        <v>0</v>
      </c>
      <c r="K233" s="114">
        <v>-110</v>
      </c>
      <c r="L233" s="104">
        <v>0.13683680435647133</v>
      </c>
      <c r="M233" s="104">
        <v>0</v>
      </c>
      <c r="N233" s="100"/>
      <c r="O233" s="105">
        <v>1668952</v>
      </c>
      <c r="Q233" s="96" t="s">
        <v>329</v>
      </c>
    </row>
    <row r="234" spans="1:17" ht="15">
      <c r="A234" s="102">
        <v>436049044</v>
      </c>
      <c r="B234" s="102">
        <v>436</v>
      </c>
      <c r="C234" s="103" t="s">
        <v>138</v>
      </c>
      <c r="D234" s="102">
        <v>49</v>
      </c>
      <c r="E234" s="103" t="s">
        <v>73</v>
      </c>
      <c r="F234" s="102">
        <v>44</v>
      </c>
      <c r="G234" s="103" t="s">
        <v>12</v>
      </c>
      <c r="H234" s="100"/>
      <c r="I234" s="113">
        <v>436049044</v>
      </c>
      <c r="J234" s="114">
        <v>0</v>
      </c>
      <c r="K234" s="114">
        <v>-6</v>
      </c>
      <c r="L234" s="104">
        <v>3.5085153403205782E-2</v>
      </c>
      <c r="M234" s="104">
        <v>0</v>
      </c>
      <c r="N234" s="100"/>
      <c r="O234" s="105">
        <v>46536</v>
      </c>
      <c r="Q234" s="96" t="s">
        <v>329</v>
      </c>
    </row>
    <row r="235" spans="1:17" ht="15">
      <c r="A235" s="102">
        <v>436049046</v>
      </c>
      <c r="B235" s="102">
        <v>436</v>
      </c>
      <c r="C235" s="103" t="s">
        <v>138</v>
      </c>
      <c r="D235" s="102">
        <v>49</v>
      </c>
      <c r="E235" s="103" t="s">
        <v>73</v>
      </c>
      <c r="F235" s="102">
        <v>46</v>
      </c>
      <c r="G235" s="103" t="s">
        <v>89</v>
      </c>
      <c r="H235" s="100"/>
      <c r="I235" s="113">
        <v>436049046</v>
      </c>
      <c r="J235" s="114">
        <v>0</v>
      </c>
      <c r="K235" s="114">
        <v>0</v>
      </c>
      <c r="L235" s="104">
        <v>9.3373233871571926E-4</v>
      </c>
      <c r="M235" s="104">
        <v>0</v>
      </c>
      <c r="N235" s="100"/>
      <c r="O235" s="105">
        <v>27102</v>
      </c>
      <c r="Q235" s="96" t="s">
        <v>329</v>
      </c>
    </row>
    <row r="236" spans="1:17" ht="15">
      <c r="A236" s="102">
        <v>436049049</v>
      </c>
      <c r="B236" s="102">
        <v>436</v>
      </c>
      <c r="C236" s="103" t="s">
        <v>138</v>
      </c>
      <c r="D236" s="102">
        <v>49</v>
      </c>
      <c r="E236" s="103" t="s">
        <v>73</v>
      </c>
      <c r="F236" s="102">
        <v>49</v>
      </c>
      <c r="G236" s="103" t="s">
        <v>73</v>
      </c>
      <c r="H236" s="100"/>
      <c r="I236" s="113">
        <v>436049049</v>
      </c>
      <c r="J236" s="114">
        <v>0</v>
      </c>
      <c r="K236" s="114">
        <v>-59</v>
      </c>
      <c r="L236" s="104">
        <v>6.5217778818647432E-2</v>
      </c>
      <c r="M236" s="104">
        <v>0</v>
      </c>
      <c r="N236" s="100"/>
      <c r="O236" s="105">
        <v>3865065</v>
      </c>
      <c r="Q236" s="96" t="s">
        <v>330</v>
      </c>
    </row>
    <row r="237" spans="1:17" ht="15">
      <c r="A237" s="102">
        <v>436049057</v>
      </c>
      <c r="B237" s="102">
        <v>436</v>
      </c>
      <c r="C237" s="103" t="s">
        <v>138</v>
      </c>
      <c r="D237" s="102">
        <v>49</v>
      </c>
      <c r="E237" s="103" t="s">
        <v>73</v>
      </c>
      <c r="F237" s="102">
        <v>57</v>
      </c>
      <c r="G237" s="103" t="s">
        <v>13</v>
      </c>
      <c r="H237" s="100"/>
      <c r="I237" s="113">
        <v>436049057</v>
      </c>
      <c r="J237" s="114">
        <v>0</v>
      </c>
      <c r="K237" s="114">
        <v>0</v>
      </c>
      <c r="L237" s="104">
        <v>0.11302446836752313</v>
      </c>
      <c r="M237" s="104">
        <v>0</v>
      </c>
      <c r="N237" s="100"/>
      <c r="O237" s="105">
        <v>60265</v>
      </c>
      <c r="Q237" s="96" t="s">
        <v>330</v>
      </c>
    </row>
    <row r="238" spans="1:17" ht="15">
      <c r="A238" s="102">
        <v>436049073</v>
      </c>
      <c r="B238" s="102">
        <v>436</v>
      </c>
      <c r="C238" s="103" t="s">
        <v>138</v>
      </c>
      <c r="D238" s="102">
        <v>49</v>
      </c>
      <c r="E238" s="103" t="s">
        <v>73</v>
      </c>
      <c r="F238" s="102">
        <v>73</v>
      </c>
      <c r="G238" s="103" t="s">
        <v>23</v>
      </c>
      <c r="H238" s="100"/>
      <c r="I238" s="113">
        <v>436049073</v>
      </c>
      <c r="J238" s="114">
        <v>0</v>
      </c>
      <c r="K238" s="114">
        <v>-1</v>
      </c>
      <c r="L238" s="104">
        <v>4.6915715384423474E-3</v>
      </c>
      <c r="M238" s="104">
        <v>0</v>
      </c>
      <c r="N238" s="100"/>
      <c r="O238" s="105">
        <v>12800</v>
      </c>
      <c r="Q238" s="96" t="s">
        <v>327</v>
      </c>
    </row>
    <row r="239" spans="1:17" ht="15">
      <c r="A239" s="102">
        <v>436049093</v>
      </c>
      <c r="B239" s="102">
        <v>436</v>
      </c>
      <c r="C239" s="103" t="s">
        <v>138</v>
      </c>
      <c r="D239" s="102">
        <v>49</v>
      </c>
      <c r="E239" s="103" t="s">
        <v>73</v>
      </c>
      <c r="F239" s="102">
        <v>93</v>
      </c>
      <c r="G239" s="103" t="s">
        <v>14</v>
      </c>
      <c r="H239" s="100"/>
      <c r="I239" s="113">
        <v>436049093</v>
      </c>
      <c r="J239" s="114">
        <v>0</v>
      </c>
      <c r="K239" s="114">
        <v>-10</v>
      </c>
      <c r="L239" s="104">
        <v>8.8854242477561116E-2</v>
      </c>
      <c r="M239" s="104">
        <v>0</v>
      </c>
      <c r="N239" s="100"/>
      <c r="O239" s="105">
        <v>106623</v>
      </c>
      <c r="Q239" s="96" t="s">
        <v>330</v>
      </c>
    </row>
    <row r="240" spans="1:17" ht="15">
      <c r="A240" s="102">
        <v>436049133</v>
      </c>
      <c r="B240" s="102">
        <v>436</v>
      </c>
      <c r="C240" s="103" t="s">
        <v>138</v>
      </c>
      <c r="D240" s="102">
        <v>49</v>
      </c>
      <c r="E240" s="103" t="s">
        <v>73</v>
      </c>
      <c r="F240" s="102">
        <v>133</v>
      </c>
      <c r="G240" s="103" t="s">
        <v>59</v>
      </c>
      <c r="H240" s="100"/>
      <c r="I240" s="113">
        <v>436049133</v>
      </c>
      <c r="J240" s="114">
        <v>0</v>
      </c>
      <c r="K240" s="114">
        <v>0</v>
      </c>
      <c r="L240" s="104">
        <v>2.0069374734396603E-2</v>
      </c>
      <c r="M240" s="104">
        <v>0</v>
      </c>
      <c r="N240" s="100"/>
      <c r="O240" s="105">
        <v>10468</v>
      </c>
      <c r="Q240" s="96" t="s">
        <v>331</v>
      </c>
    </row>
    <row r="241" spans="1:17" ht="15">
      <c r="A241" s="102">
        <v>436049149</v>
      </c>
      <c r="B241" s="102">
        <v>436</v>
      </c>
      <c r="C241" s="103" t="s">
        <v>138</v>
      </c>
      <c r="D241" s="102">
        <v>49</v>
      </c>
      <c r="E241" s="103" t="s">
        <v>73</v>
      </c>
      <c r="F241" s="102">
        <v>149</v>
      </c>
      <c r="G241" s="103" t="s">
        <v>77</v>
      </c>
      <c r="H241" s="100"/>
      <c r="I241" s="113">
        <v>436049149</v>
      </c>
      <c r="J241" s="114">
        <v>0</v>
      </c>
      <c r="K241" s="114">
        <v>0</v>
      </c>
      <c r="L241" s="104">
        <v>0.100663867998236</v>
      </c>
      <c r="M241" s="104">
        <v>0</v>
      </c>
      <c r="N241" s="100"/>
      <c r="O241" s="105">
        <v>19044</v>
      </c>
      <c r="Q241" s="96" t="s">
        <v>329</v>
      </c>
    </row>
    <row r="242" spans="1:17" ht="15">
      <c r="A242" s="102">
        <v>436049165</v>
      </c>
      <c r="B242" s="102">
        <v>436</v>
      </c>
      <c r="C242" s="103" t="s">
        <v>138</v>
      </c>
      <c r="D242" s="102">
        <v>49</v>
      </c>
      <c r="E242" s="103" t="s">
        <v>73</v>
      </c>
      <c r="F242" s="102">
        <v>165</v>
      </c>
      <c r="G242" s="103" t="s">
        <v>17</v>
      </c>
      <c r="H242" s="100"/>
      <c r="I242" s="113">
        <v>436049165</v>
      </c>
      <c r="J242" s="114">
        <v>0</v>
      </c>
      <c r="K242" s="114">
        <v>14849.514009095787</v>
      </c>
      <c r="L242" s="104">
        <v>0.11066925878985934</v>
      </c>
      <c r="M242" s="104">
        <v>0</v>
      </c>
      <c r="N242" s="100"/>
      <c r="O242" s="105">
        <v>302103</v>
      </c>
      <c r="Q242" s="96" t="s">
        <v>329</v>
      </c>
    </row>
    <row r="243" spans="1:17" ht="15">
      <c r="A243" s="102">
        <v>436049176</v>
      </c>
      <c r="B243" s="102">
        <v>436</v>
      </c>
      <c r="C243" s="103" t="s">
        <v>138</v>
      </c>
      <c r="D243" s="102">
        <v>49</v>
      </c>
      <c r="E243" s="103" t="s">
        <v>73</v>
      </c>
      <c r="F243" s="102">
        <v>176</v>
      </c>
      <c r="G243" s="103" t="s">
        <v>78</v>
      </c>
      <c r="H243" s="100"/>
      <c r="I243" s="113">
        <v>436049176</v>
      </c>
      <c r="J243" s="114">
        <v>0</v>
      </c>
      <c r="K243" s="114">
        <v>0</v>
      </c>
      <c r="L243" s="104">
        <v>6.1214575721167293E-2</v>
      </c>
      <c r="M243" s="104">
        <v>0</v>
      </c>
      <c r="N243" s="100"/>
      <c r="O243" s="105">
        <v>220470</v>
      </c>
      <c r="Q243" s="96" t="s">
        <v>329</v>
      </c>
    </row>
    <row r="244" spans="1:17" ht="15">
      <c r="A244" s="102">
        <v>436049199</v>
      </c>
      <c r="B244" s="102">
        <v>436</v>
      </c>
      <c r="C244" s="103" t="s">
        <v>138</v>
      </c>
      <c r="D244" s="102">
        <v>49</v>
      </c>
      <c r="E244" s="103" t="s">
        <v>73</v>
      </c>
      <c r="F244" s="102">
        <v>199</v>
      </c>
      <c r="G244" s="103" t="s">
        <v>139</v>
      </c>
      <c r="H244" s="100"/>
      <c r="I244" s="113">
        <v>436049199</v>
      </c>
      <c r="J244" s="114">
        <v>0</v>
      </c>
      <c r="K244" s="114">
        <v>0</v>
      </c>
      <c r="L244" s="104">
        <v>2.9279405317728829E-4</v>
      </c>
      <c r="M244" s="104">
        <v>0</v>
      </c>
      <c r="N244" s="100"/>
      <c r="O244" s="105">
        <v>9765</v>
      </c>
      <c r="Q244" s="96" t="s">
        <v>327</v>
      </c>
    </row>
    <row r="245" spans="1:17" ht="15">
      <c r="A245" s="102">
        <v>436049201</v>
      </c>
      <c r="B245" s="102">
        <v>436</v>
      </c>
      <c r="C245" s="103" t="s">
        <v>138</v>
      </c>
      <c r="D245" s="102">
        <v>49</v>
      </c>
      <c r="E245" s="103" t="s">
        <v>73</v>
      </c>
      <c r="F245" s="102">
        <v>201</v>
      </c>
      <c r="G245" s="103" t="s">
        <v>9</v>
      </c>
      <c r="H245" s="100"/>
      <c r="I245" s="113">
        <v>436049201</v>
      </c>
      <c r="J245" s="114">
        <v>0</v>
      </c>
      <c r="K245" s="114">
        <v>0</v>
      </c>
      <c r="L245" s="104">
        <v>7.0588512130873998E-2</v>
      </c>
      <c r="M245" s="104">
        <v>0</v>
      </c>
      <c r="N245" s="100"/>
      <c r="O245" s="105">
        <v>11569</v>
      </c>
      <c r="Q245" s="96" t="s">
        <v>327</v>
      </c>
    </row>
    <row r="246" spans="1:17" ht="15">
      <c r="A246" s="102">
        <v>436049229</v>
      </c>
      <c r="B246" s="102">
        <v>436</v>
      </c>
      <c r="C246" s="103" t="s">
        <v>138</v>
      </c>
      <c r="D246" s="102">
        <v>49</v>
      </c>
      <c r="E246" s="103" t="s">
        <v>73</v>
      </c>
      <c r="F246" s="102">
        <v>229</v>
      </c>
      <c r="G246" s="103" t="s">
        <v>97</v>
      </c>
      <c r="H246" s="100"/>
      <c r="I246" s="113">
        <v>436049229</v>
      </c>
      <c r="J246" s="114">
        <v>0</v>
      </c>
      <c r="K246" s="114">
        <v>0</v>
      </c>
      <c r="L246" s="104">
        <v>8.3791409623121711E-3</v>
      </c>
      <c r="M246" s="104">
        <v>0</v>
      </c>
      <c r="N246" s="100"/>
      <c r="O246" s="105">
        <v>11020</v>
      </c>
      <c r="Q246" s="96" t="s">
        <v>329</v>
      </c>
    </row>
    <row r="247" spans="1:17" ht="15">
      <c r="A247" s="102">
        <v>436049244</v>
      </c>
      <c r="B247" s="102">
        <v>436</v>
      </c>
      <c r="C247" s="103" t="s">
        <v>138</v>
      </c>
      <c r="D247" s="102">
        <v>49</v>
      </c>
      <c r="E247" s="103" t="s">
        <v>73</v>
      </c>
      <c r="F247" s="102">
        <v>244</v>
      </c>
      <c r="G247" s="103" t="s">
        <v>27</v>
      </c>
      <c r="H247" s="100"/>
      <c r="I247" s="113">
        <v>436049244</v>
      </c>
      <c r="J247" s="114">
        <v>0</v>
      </c>
      <c r="K247" s="114">
        <v>-8</v>
      </c>
      <c r="L247" s="104">
        <v>8.3233957939585088E-2</v>
      </c>
      <c r="M247" s="104">
        <v>0</v>
      </c>
      <c r="N247" s="100"/>
      <c r="O247" s="105">
        <v>113320</v>
      </c>
      <c r="Q247" s="96" t="s">
        <v>330</v>
      </c>
    </row>
    <row r="248" spans="1:17" ht="15">
      <c r="A248" s="102">
        <v>436049248</v>
      </c>
      <c r="B248" s="102">
        <v>436</v>
      </c>
      <c r="C248" s="103" t="s">
        <v>138</v>
      </c>
      <c r="D248" s="102">
        <v>49</v>
      </c>
      <c r="E248" s="103" t="s">
        <v>73</v>
      </c>
      <c r="F248" s="102">
        <v>248</v>
      </c>
      <c r="G248" s="103" t="s">
        <v>18</v>
      </c>
      <c r="H248" s="100"/>
      <c r="I248" s="113">
        <v>436049248</v>
      </c>
      <c r="J248" s="114">
        <v>0</v>
      </c>
      <c r="K248" s="114">
        <v>88</v>
      </c>
      <c r="L248" s="104">
        <v>3.3292912535477122E-2</v>
      </c>
      <c r="M248" s="104">
        <v>0</v>
      </c>
      <c r="N248" s="100"/>
      <c r="O248" s="105">
        <v>60859</v>
      </c>
      <c r="Q248" s="96" t="s">
        <v>331</v>
      </c>
    </row>
    <row r="249" spans="1:17" ht="15">
      <c r="A249" s="102">
        <v>436049258</v>
      </c>
      <c r="B249" s="102">
        <v>436</v>
      </c>
      <c r="C249" s="103" t="s">
        <v>138</v>
      </c>
      <c r="D249" s="102">
        <v>49</v>
      </c>
      <c r="E249" s="103" t="s">
        <v>73</v>
      </c>
      <c r="F249" s="102">
        <v>258</v>
      </c>
      <c r="G249" s="103" t="s">
        <v>98</v>
      </c>
      <c r="H249" s="100"/>
      <c r="I249" s="113">
        <v>436049258</v>
      </c>
      <c r="J249" s="114">
        <v>0</v>
      </c>
      <c r="K249" s="114">
        <v>-1</v>
      </c>
      <c r="L249" s="104">
        <v>8.1242450193152155E-2</v>
      </c>
      <c r="M249" s="104">
        <v>0</v>
      </c>
      <c r="N249" s="100"/>
      <c r="O249" s="105">
        <v>14007</v>
      </c>
      <c r="Q249" s="96" t="s">
        <v>329</v>
      </c>
    </row>
    <row r="250" spans="1:17" ht="15">
      <c r="A250" s="102">
        <v>436049262</v>
      </c>
      <c r="B250" s="102">
        <v>436</v>
      </c>
      <c r="C250" s="103" t="s">
        <v>138</v>
      </c>
      <c r="D250" s="102">
        <v>49</v>
      </c>
      <c r="E250" s="103" t="s">
        <v>73</v>
      </c>
      <c r="F250" s="102">
        <v>262</v>
      </c>
      <c r="G250" s="103" t="s">
        <v>19</v>
      </c>
      <c r="H250" s="100"/>
      <c r="I250" s="113">
        <v>436049262</v>
      </c>
      <c r="J250" s="114">
        <v>0</v>
      </c>
      <c r="K250" s="114">
        <v>-2</v>
      </c>
      <c r="L250" s="104">
        <v>5.048367957622911E-2</v>
      </c>
      <c r="M250" s="104">
        <v>0</v>
      </c>
      <c r="N250" s="100"/>
      <c r="O250" s="105">
        <v>31164</v>
      </c>
      <c r="Q250" s="96" t="s">
        <v>329</v>
      </c>
    </row>
    <row r="251" spans="1:17" ht="15">
      <c r="A251" s="102">
        <v>436049274</v>
      </c>
      <c r="B251" s="102">
        <v>436</v>
      </c>
      <c r="C251" s="103" t="s">
        <v>138</v>
      </c>
      <c r="D251" s="102">
        <v>49</v>
      </c>
      <c r="E251" s="103" t="s">
        <v>73</v>
      </c>
      <c r="F251" s="102">
        <v>274</v>
      </c>
      <c r="G251" s="103" t="s">
        <v>60</v>
      </c>
      <c r="H251" s="100"/>
      <c r="I251" s="113">
        <v>436049274</v>
      </c>
      <c r="J251" s="114">
        <v>0</v>
      </c>
      <c r="K251" s="114">
        <v>-4</v>
      </c>
      <c r="L251" s="104">
        <v>8.3406445606989718E-2</v>
      </c>
      <c r="M251" s="104">
        <v>0</v>
      </c>
      <c r="N251" s="100"/>
      <c r="O251" s="105">
        <v>54532</v>
      </c>
      <c r="Q251" s="96" t="s">
        <v>329</v>
      </c>
    </row>
    <row r="252" spans="1:17" ht="15">
      <c r="A252" s="102">
        <v>436049284</v>
      </c>
      <c r="B252" s="102">
        <v>436</v>
      </c>
      <c r="C252" s="103" t="s">
        <v>138</v>
      </c>
      <c r="D252" s="102">
        <v>49</v>
      </c>
      <c r="E252" s="103" t="s">
        <v>73</v>
      </c>
      <c r="F252" s="102">
        <v>284</v>
      </c>
      <c r="G252" s="103" t="s">
        <v>140</v>
      </c>
      <c r="H252" s="100"/>
      <c r="I252" s="113">
        <v>436049284</v>
      </c>
      <c r="J252" s="114">
        <v>0</v>
      </c>
      <c r="K252" s="114">
        <v>0</v>
      </c>
      <c r="L252" s="104">
        <v>2.6135655929529555E-2</v>
      </c>
      <c r="M252" s="104">
        <v>0</v>
      </c>
      <c r="N252" s="100"/>
      <c r="O252" s="105">
        <v>26642</v>
      </c>
      <c r="Q252" s="96" t="s">
        <v>331</v>
      </c>
    </row>
    <row r="253" spans="1:17" ht="15">
      <c r="A253" s="102">
        <v>436049285</v>
      </c>
      <c r="B253" s="102">
        <v>436</v>
      </c>
      <c r="C253" s="103" t="s">
        <v>138</v>
      </c>
      <c r="D253" s="102">
        <v>49</v>
      </c>
      <c r="E253" s="103" t="s">
        <v>73</v>
      </c>
      <c r="F253" s="102">
        <v>285</v>
      </c>
      <c r="G253" s="103" t="s">
        <v>28</v>
      </c>
      <c r="H253" s="100"/>
      <c r="I253" s="113">
        <v>436049285</v>
      </c>
      <c r="J253" s="114">
        <v>0</v>
      </c>
      <c r="K253" s="114">
        <v>0</v>
      </c>
      <c r="L253" s="104">
        <v>2.1945064259307315E-2</v>
      </c>
      <c r="M253" s="104">
        <v>0</v>
      </c>
      <c r="N253" s="100"/>
      <c r="O253" s="105">
        <v>13060</v>
      </c>
      <c r="Q253" s="96" t="s">
        <v>329</v>
      </c>
    </row>
    <row r="254" spans="1:17" ht="15">
      <c r="A254" s="102">
        <v>436049308</v>
      </c>
      <c r="B254" s="102">
        <v>436</v>
      </c>
      <c r="C254" s="103" t="s">
        <v>138</v>
      </c>
      <c r="D254" s="102">
        <v>49</v>
      </c>
      <c r="E254" s="103" t="s">
        <v>73</v>
      </c>
      <c r="F254" s="102">
        <v>308</v>
      </c>
      <c r="G254" s="103" t="s">
        <v>20</v>
      </c>
      <c r="H254" s="100"/>
      <c r="I254" s="113">
        <v>436049308</v>
      </c>
      <c r="J254" s="114">
        <v>0</v>
      </c>
      <c r="K254" s="114">
        <v>-4</v>
      </c>
      <c r="L254" s="104">
        <v>2.8411905507595642E-3</v>
      </c>
      <c r="M254" s="104">
        <v>0</v>
      </c>
      <c r="N254" s="100"/>
      <c r="O254" s="105">
        <v>64168</v>
      </c>
      <c r="Q254" s="96" t="s">
        <v>331</v>
      </c>
    </row>
    <row r="255" spans="1:17" ht="15">
      <c r="A255" s="102">
        <v>436049336</v>
      </c>
      <c r="B255" s="102">
        <v>436</v>
      </c>
      <c r="C255" s="103" t="s">
        <v>138</v>
      </c>
      <c r="D255" s="102">
        <v>49</v>
      </c>
      <c r="E255" s="103" t="s">
        <v>73</v>
      </c>
      <c r="F255" s="102">
        <v>336</v>
      </c>
      <c r="G255" s="103" t="s">
        <v>30</v>
      </c>
      <c r="H255" s="100"/>
      <c r="I255" s="113">
        <v>436049336</v>
      </c>
      <c r="J255" s="114">
        <v>0</v>
      </c>
      <c r="K255" s="114">
        <v>-1</v>
      </c>
      <c r="L255" s="104">
        <v>2.3631674861352887E-2</v>
      </c>
      <c r="M255" s="104">
        <v>0</v>
      </c>
      <c r="N255" s="100"/>
      <c r="O255" s="105">
        <v>20886</v>
      </c>
      <c r="Q255" s="96" t="s">
        <v>327</v>
      </c>
    </row>
    <row r="256" spans="1:17" ht="15">
      <c r="A256" s="102">
        <v>436049346</v>
      </c>
      <c r="B256" s="102">
        <v>436</v>
      </c>
      <c r="C256" s="103" t="s">
        <v>138</v>
      </c>
      <c r="D256" s="102">
        <v>49</v>
      </c>
      <c r="E256" s="103" t="s">
        <v>73</v>
      </c>
      <c r="F256" s="102">
        <v>346</v>
      </c>
      <c r="G256" s="103" t="s">
        <v>21</v>
      </c>
      <c r="H256" s="100"/>
      <c r="I256" s="113">
        <v>436049346</v>
      </c>
      <c r="J256" s="114">
        <v>0</v>
      </c>
      <c r="K256" s="114">
        <v>0</v>
      </c>
      <c r="L256" s="104">
        <v>8.4293713987069908E-3</v>
      </c>
      <c r="M256" s="104">
        <v>0</v>
      </c>
      <c r="N256" s="100"/>
      <c r="O256" s="105">
        <v>12029</v>
      </c>
      <c r="Q256" s="96" t="s">
        <v>329</v>
      </c>
    </row>
    <row r="257" spans="1:17" ht="15">
      <c r="A257" s="102">
        <v>436049730</v>
      </c>
      <c r="B257" s="102">
        <v>436</v>
      </c>
      <c r="C257" s="103" t="s">
        <v>138</v>
      </c>
      <c r="D257" s="102">
        <v>49</v>
      </c>
      <c r="E257" s="103" t="s">
        <v>73</v>
      </c>
      <c r="F257" s="102">
        <v>730</v>
      </c>
      <c r="G257" s="103" t="s">
        <v>118</v>
      </c>
      <c r="H257" s="100"/>
      <c r="I257" s="113">
        <v>436049730</v>
      </c>
      <c r="J257" s="114">
        <v>0</v>
      </c>
      <c r="K257" s="114">
        <v>0</v>
      </c>
      <c r="L257" s="104">
        <v>1.321103459152639E-2</v>
      </c>
      <c r="M257" s="104">
        <v>0</v>
      </c>
      <c r="N257" s="100"/>
      <c r="O257" s="105">
        <v>12859</v>
      </c>
      <c r="Q257" s="96" t="s">
        <v>327</v>
      </c>
    </row>
    <row r="258" spans="1:17" ht="15">
      <c r="A258" s="102">
        <v>437035035</v>
      </c>
      <c r="B258" s="102">
        <v>437</v>
      </c>
      <c r="C258" s="103" t="s">
        <v>141</v>
      </c>
      <c r="D258" s="102">
        <v>35</v>
      </c>
      <c r="E258" s="103" t="s">
        <v>11</v>
      </c>
      <c r="F258" s="102">
        <v>35</v>
      </c>
      <c r="G258" s="103" t="s">
        <v>11</v>
      </c>
      <c r="H258" s="100"/>
      <c r="I258" s="113">
        <v>437035035</v>
      </c>
      <c r="J258" s="114">
        <v>0</v>
      </c>
      <c r="K258" s="114">
        <v>0</v>
      </c>
      <c r="L258" s="104">
        <v>0.13683680435647133</v>
      </c>
      <c r="M258" s="104">
        <v>0</v>
      </c>
      <c r="N258" s="100"/>
      <c r="O258" s="105">
        <v>4549477</v>
      </c>
      <c r="Q258" s="96" t="s">
        <v>329</v>
      </c>
    </row>
    <row r="259" spans="1:17" ht="15">
      <c r="A259" s="102">
        <v>437035044</v>
      </c>
      <c r="B259" s="102">
        <v>437</v>
      </c>
      <c r="C259" s="103" t="s">
        <v>141</v>
      </c>
      <c r="D259" s="102">
        <v>35</v>
      </c>
      <c r="E259" s="103" t="s">
        <v>11</v>
      </c>
      <c r="F259" s="102">
        <v>44</v>
      </c>
      <c r="G259" s="103" t="s">
        <v>12</v>
      </c>
      <c r="H259" s="100"/>
      <c r="I259" s="113">
        <v>437035044</v>
      </c>
      <c r="J259" s="114">
        <v>0</v>
      </c>
      <c r="K259" s="114">
        <v>0</v>
      </c>
      <c r="L259" s="104">
        <v>3.5085153403205782E-2</v>
      </c>
      <c r="M259" s="104">
        <v>0</v>
      </c>
      <c r="N259" s="100"/>
      <c r="O259" s="105">
        <v>27769</v>
      </c>
      <c r="Q259" s="96" t="s">
        <v>327</v>
      </c>
    </row>
    <row r="260" spans="1:17" ht="15">
      <c r="A260" s="102">
        <v>437035100</v>
      </c>
      <c r="B260" s="102">
        <v>437</v>
      </c>
      <c r="C260" s="103" t="s">
        <v>141</v>
      </c>
      <c r="D260" s="102">
        <v>35</v>
      </c>
      <c r="E260" s="103" t="s">
        <v>11</v>
      </c>
      <c r="F260" s="102">
        <v>100</v>
      </c>
      <c r="G260" s="103" t="s">
        <v>58</v>
      </c>
      <c r="H260" s="100"/>
      <c r="I260" s="113">
        <v>437035100</v>
      </c>
      <c r="J260" s="114">
        <v>0</v>
      </c>
      <c r="K260" s="114">
        <v>0</v>
      </c>
      <c r="L260" s="104">
        <v>3.1811379021214892E-2</v>
      </c>
      <c r="M260" s="104">
        <v>0</v>
      </c>
      <c r="N260" s="100"/>
      <c r="O260" s="105">
        <v>43740</v>
      </c>
      <c r="Q260" s="96" t="s">
        <v>330</v>
      </c>
    </row>
    <row r="261" spans="1:17" ht="15">
      <c r="A261" s="102">
        <v>437035163</v>
      </c>
      <c r="B261" s="102">
        <v>437</v>
      </c>
      <c r="C261" s="103" t="s">
        <v>141</v>
      </c>
      <c r="D261" s="102">
        <v>35</v>
      </c>
      <c r="E261" s="103" t="s">
        <v>11</v>
      </c>
      <c r="F261" s="102">
        <v>163</v>
      </c>
      <c r="G261" s="103" t="s">
        <v>16</v>
      </c>
      <c r="H261" s="100"/>
      <c r="I261" s="113">
        <v>437035163</v>
      </c>
      <c r="J261" s="114">
        <v>0</v>
      </c>
      <c r="K261" s="114">
        <v>0</v>
      </c>
      <c r="L261" s="104">
        <v>8.2937092743960869E-2</v>
      </c>
      <c r="M261" s="104">
        <v>0</v>
      </c>
      <c r="N261" s="100"/>
      <c r="O261" s="105">
        <v>11901</v>
      </c>
      <c r="Q261" s="96" t="s">
        <v>327</v>
      </c>
    </row>
    <row r="262" spans="1:17" ht="15">
      <c r="A262" s="102">
        <v>437035244</v>
      </c>
      <c r="B262" s="102">
        <v>437</v>
      </c>
      <c r="C262" s="103" t="s">
        <v>141</v>
      </c>
      <c r="D262" s="102">
        <v>35</v>
      </c>
      <c r="E262" s="103" t="s">
        <v>11</v>
      </c>
      <c r="F262" s="102">
        <v>244</v>
      </c>
      <c r="G262" s="103" t="s">
        <v>27</v>
      </c>
      <c r="H262" s="100"/>
      <c r="I262" s="113">
        <v>437035244</v>
      </c>
      <c r="J262" s="114">
        <v>0</v>
      </c>
      <c r="K262" s="114">
        <v>0</v>
      </c>
      <c r="L262" s="104">
        <v>8.3233957939585088E-2</v>
      </c>
      <c r="M262" s="104">
        <v>0</v>
      </c>
      <c r="N262" s="100"/>
      <c r="O262" s="105">
        <v>29672</v>
      </c>
      <c r="Q262" s="96" t="s">
        <v>330</v>
      </c>
    </row>
    <row r="263" spans="1:17" ht="15">
      <c r="A263" s="102">
        <v>438035035</v>
      </c>
      <c r="B263" s="102">
        <v>438</v>
      </c>
      <c r="C263" s="103" t="s">
        <v>142</v>
      </c>
      <c r="D263" s="102">
        <v>35</v>
      </c>
      <c r="E263" s="103" t="s">
        <v>11</v>
      </c>
      <c r="F263" s="102">
        <v>35</v>
      </c>
      <c r="G263" s="103" t="s">
        <v>11</v>
      </c>
      <c r="H263" s="100"/>
      <c r="I263" s="113">
        <v>438035035</v>
      </c>
      <c r="J263" s="114">
        <v>92</v>
      </c>
      <c r="K263" s="114">
        <v>-72</v>
      </c>
      <c r="L263" s="104">
        <v>0.13683680435647133</v>
      </c>
      <c r="M263" s="104">
        <v>0</v>
      </c>
      <c r="N263" s="100"/>
      <c r="O263" s="105">
        <v>5125235</v>
      </c>
      <c r="Q263" s="96" t="s">
        <v>329</v>
      </c>
    </row>
    <row r="264" spans="1:17" ht="15">
      <c r="A264" s="102">
        <v>438035057</v>
      </c>
      <c r="B264" s="102">
        <v>438</v>
      </c>
      <c r="C264" s="103" t="s">
        <v>142</v>
      </c>
      <c r="D264" s="102">
        <v>35</v>
      </c>
      <c r="E264" s="103" t="s">
        <v>11</v>
      </c>
      <c r="F264" s="102">
        <v>57</v>
      </c>
      <c r="G264" s="103" t="s">
        <v>13</v>
      </c>
      <c r="H264" s="100"/>
      <c r="I264" s="113">
        <v>438035057</v>
      </c>
      <c r="J264" s="114">
        <v>0</v>
      </c>
      <c r="K264" s="114">
        <v>-23</v>
      </c>
      <c r="L264" s="104">
        <v>0.11302446836752313</v>
      </c>
      <c r="M264" s="104">
        <v>0</v>
      </c>
      <c r="N264" s="100"/>
      <c r="O264" s="105">
        <v>30861</v>
      </c>
      <c r="Q264" s="96" t="s">
        <v>327</v>
      </c>
    </row>
    <row r="265" spans="1:17" ht="15">
      <c r="A265" s="102">
        <v>438035093</v>
      </c>
      <c r="B265" s="102">
        <v>438</v>
      </c>
      <c r="C265" s="103" t="s">
        <v>142</v>
      </c>
      <c r="D265" s="102">
        <v>35</v>
      </c>
      <c r="E265" s="103" t="s">
        <v>11</v>
      </c>
      <c r="F265" s="102">
        <v>93</v>
      </c>
      <c r="G265" s="103" t="s">
        <v>14</v>
      </c>
      <c r="H265" s="100"/>
      <c r="I265" s="113">
        <v>438035093</v>
      </c>
      <c r="J265" s="114">
        <v>0</v>
      </c>
      <c r="K265" s="114">
        <v>-2</v>
      </c>
      <c r="L265" s="104">
        <v>8.8854242477561116E-2</v>
      </c>
      <c r="M265" s="104">
        <v>0</v>
      </c>
      <c r="N265" s="100"/>
      <c r="O265" s="105">
        <v>2114</v>
      </c>
      <c r="Q265" s="96" t="s">
        <v>327</v>
      </c>
    </row>
    <row r="266" spans="1:17" ht="15">
      <c r="A266" s="102">
        <v>438035220</v>
      </c>
      <c r="B266" s="102">
        <v>438</v>
      </c>
      <c r="C266" s="103" t="s">
        <v>142</v>
      </c>
      <c r="D266" s="102">
        <v>35</v>
      </c>
      <c r="E266" s="103" t="s">
        <v>11</v>
      </c>
      <c r="F266" s="102">
        <v>220</v>
      </c>
      <c r="G266" s="103" t="s">
        <v>26</v>
      </c>
      <c r="H266" s="100"/>
      <c r="I266" s="113">
        <v>438035220</v>
      </c>
      <c r="J266" s="114">
        <v>0</v>
      </c>
      <c r="K266" s="114">
        <v>-24</v>
      </c>
      <c r="L266" s="104">
        <v>9.6580109379514438E-3</v>
      </c>
      <c r="M266" s="104">
        <v>0</v>
      </c>
      <c r="N266" s="100"/>
      <c r="O266" s="105">
        <v>28718</v>
      </c>
      <c r="Q266" s="96" t="s">
        <v>329</v>
      </c>
    </row>
    <row r="267" spans="1:17" ht="15">
      <c r="A267" s="102">
        <v>438035244</v>
      </c>
      <c r="B267" s="102">
        <v>438</v>
      </c>
      <c r="C267" s="103" t="s">
        <v>142</v>
      </c>
      <c r="D267" s="102">
        <v>35</v>
      </c>
      <c r="E267" s="103" t="s">
        <v>11</v>
      </c>
      <c r="F267" s="102">
        <v>244</v>
      </c>
      <c r="G267" s="103" t="s">
        <v>27</v>
      </c>
      <c r="H267" s="100"/>
      <c r="I267" s="113">
        <v>438035244</v>
      </c>
      <c r="J267" s="114">
        <v>0</v>
      </c>
      <c r="K267" s="114">
        <v>-93</v>
      </c>
      <c r="L267" s="104">
        <v>8.3233957939585088E-2</v>
      </c>
      <c r="M267" s="104">
        <v>0</v>
      </c>
      <c r="N267" s="100"/>
      <c r="O267" s="105">
        <v>124728</v>
      </c>
      <c r="Q267" s="96" t="s">
        <v>330</v>
      </c>
    </row>
    <row r="268" spans="1:17" ht="15">
      <c r="A268" s="102">
        <v>438035248</v>
      </c>
      <c r="B268" s="102">
        <v>438</v>
      </c>
      <c r="C268" s="103" t="s">
        <v>142</v>
      </c>
      <c r="D268" s="102">
        <v>35</v>
      </c>
      <c r="E268" s="103" t="s">
        <v>11</v>
      </c>
      <c r="F268" s="102">
        <v>248</v>
      </c>
      <c r="G268" s="103" t="s">
        <v>18</v>
      </c>
      <c r="H268" s="100"/>
      <c r="I268" s="113">
        <v>438035248</v>
      </c>
      <c r="J268" s="114">
        <v>0</v>
      </c>
      <c r="K268" s="114">
        <v>-10</v>
      </c>
      <c r="L268" s="104">
        <v>3.3292912535477122E-2</v>
      </c>
      <c r="M268" s="104">
        <v>0</v>
      </c>
      <c r="N268" s="100"/>
      <c r="O268" s="105">
        <v>12552</v>
      </c>
      <c r="Q268" s="96" t="s">
        <v>331</v>
      </c>
    </row>
    <row r="269" spans="1:17" ht="15">
      <c r="A269" s="102">
        <v>438035336</v>
      </c>
      <c r="B269" s="102">
        <v>438</v>
      </c>
      <c r="C269" s="103" t="s">
        <v>142</v>
      </c>
      <c r="D269" s="102">
        <v>35</v>
      </c>
      <c r="E269" s="103" t="s">
        <v>11</v>
      </c>
      <c r="F269" s="102">
        <v>336</v>
      </c>
      <c r="G269" s="103" t="s">
        <v>30</v>
      </c>
      <c r="H269" s="100"/>
      <c r="I269" s="113">
        <v>438035336</v>
      </c>
      <c r="J269" s="114">
        <v>0</v>
      </c>
      <c r="K269" s="114">
        <v>-9</v>
      </c>
      <c r="L269" s="104">
        <v>2.3631674861352887E-2</v>
      </c>
      <c r="M269" s="104">
        <v>0</v>
      </c>
      <c r="N269" s="100"/>
      <c r="O269" s="105">
        <v>11762</v>
      </c>
      <c r="Q269" s="96" t="s">
        <v>327</v>
      </c>
    </row>
    <row r="270" spans="1:17" ht="15">
      <c r="A270" s="102">
        <v>439035035</v>
      </c>
      <c r="B270" s="102">
        <v>439</v>
      </c>
      <c r="C270" s="103" t="s">
        <v>143</v>
      </c>
      <c r="D270" s="102">
        <v>35</v>
      </c>
      <c r="E270" s="103" t="s">
        <v>11</v>
      </c>
      <c r="F270" s="102">
        <v>35</v>
      </c>
      <c r="G270" s="103" t="s">
        <v>11</v>
      </c>
      <c r="H270" s="100"/>
      <c r="I270" s="113">
        <v>439035035</v>
      </c>
      <c r="J270" s="114">
        <v>0</v>
      </c>
      <c r="K270" s="114">
        <v>0</v>
      </c>
      <c r="L270" s="104">
        <v>0.13683680435647133</v>
      </c>
      <c r="M270" s="104">
        <v>0</v>
      </c>
      <c r="N270" s="100"/>
      <c r="O270" s="105">
        <v>6478682</v>
      </c>
      <c r="Q270" s="96" t="s">
        <v>329</v>
      </c>
    </row>
    <row r="271" spans="1:17" ht="15">
      <c r="A271" s="102">
        <v>439035046</v>
      </c>
      <c r="B271" s="102">
        <v>439</v>
      </c>
      <c r="C271" s="103" t="s">
        <v>143</v>
      </c>
      <c r="D271" s="102">
        <v>35</v>
      </c>
      <c r="E271" s="103" t="s">
        <v>11</v>
      </c>
      <c r="F271" s="102">
        <v>46</v>
      </c>
      <c r="G271" s="103" t="s">
        <v>89</v>
      </c>
      <c r="H271" s="100"/>
      <c r="I271" s="113">
        <v>439035046</v>
      </c>
      <c r="J271" s="114">
        <v>0</v>
      </c>
      <c r="K271" s="114">
        <v>0</v>
      </c>
      <c r="L271" s="104">
        <v>9.3373233871571926E-4</v>
      </c>
      <c r="M271" s="104">
        <v>0</v>
      </c>
      <c r="N271" s="100"/>
      <c r="O271" s="105">
        <v>16961</v>
      </c>
      <c r="Q271" s="96" t="s">
        <v>327</v>
      </c>
    </row>
    <row r="272" spans="1:17" ht="15">
      <c r="A272" s="102">
        <v>439035133</v>
      </c>
      <c r="B272" s="102">
        <v>439</v>
      </c>
      <c r="C272" s="103" t="s">
        <v>143</v>
      </c>
      <c r="D272" s="102">
        <v>35</v>
      </c>
      <c r="E272" s="103" t="s">
        <v>11</v>
      </c>
      <c r="F272" s="102">
        <v>133</v>
      </c>
      <c r="G272" s="103" t="s">
        <v>59</v>
      </c>
      <c r="H272" s="100"/>
      <c r="I272" s="113">
        <v>439035133</v>
      </c>
      <c r="J272" s="114">
        <v>0</v>
      </c>
      <c r="K272" s="114">
        <v>0</v>
      </c>
      <c r="L272" s="104">
        <v>2.0069374734396603E-2</v>
      </c>
      <c r="M272" s="104">
        <v>0</v>
      </c>
      <c r="N272" s="100"/>
      <c r="O272" s="105">
        <v>33348</v>
      </c>
      <c r="Q272" s="96" t="s">
        <v>330</v>
      </c>
    </row>
    <row r="273" spans="1:17" ht="15">
      <c r="A273" s="102">
        <v>439035176</v>
      </c>
      <c r="B273" s="102">
        <v>439</v>
      </c>
      <c r="C273" s="103" t="s">
        <v>143</v>
      </c>
      <c r="D273" s="102">
        <v>35</v>
      </c>
      <c r="E273" s="103" t="s">
        <v>11</v>
      </c>
      <c r="F273" s="102">
        <v>176</v>
      </c>
      <c r="G273" s="103" t="s">
        <v>78</v>
      </c>
      <c r="H273" s="100"/>
      <c r="I273" s="113">
        <v>439035176</v>
      </c>
      <c r="J273" s="114">
        <v>0</v>
      </c>
      <c r="K273" s="114">
        <v>0</v>
      </c>
      <c r="L273" s="104">
        <v>6.1214575721167293E-2</v>
      </c>
      <c r="M273" s="104">
        <v>0</v>
      </c>
      <c r="N273" s="100"/>
      <c r="O273" s="105">
        <v>13338</v>
      </c>
      <c r="Q273" s="96" t="s">
        <v>327</v>
      </c>
    </row>
    <row r="274" spans="1:17" ht="15">
      <c r="A274" s="102">
        <v>439035243</v>
      </c>
      <c r="B274" s="102">
        <v>439</v>
      </c>
      <c r="C274" s="103" t="s">
        <v>143</v>
      </c>
      <c r="D274" s="102">
        <v>35</v>
      </c>
      <c r="E274" s="103" t="s">
        <v>11</v>
      </c>
      <c r="F274" s="102">
        <v>243</v>
      </c>
      <c r="G274" s="103" t="s">
        <v>80</v>
      </c>
      <c r="H274" s="100"/>
      <c r="I274" s="113">
        <v>439035243</v>
      </c>
      <c r="J274" s="114">
        <v>0</v>
      </c>
      <c r="K274" s="114">
        <v>0</v>
      </c>
      <c r="L274" s="104">
        <v>4.832683992278433E-3</v>
      </c>
      <c r="M274" s="104">
        <v>0</v>
      </c>
      <c r="N274" s="100"/>
      <c r="O274" s="105">
        <v>13370</v>
      </c>
      <c r="Q274" s="96" t="s">
        <v>327</v>
      </c>
    </row>
    <row r="275" spans="1:17" ht="15">
      <c r="A275" s="102">
        <v>439035244</v>
      </c>
      <c r="B275" s="102">
        <v>439</v>
      </c>
      <c r="C275" s="103" t="s">
        <v>143</v>
      </c>
      <c r="D275" s="102">
        <v>35</v>
      </c>
      <c r="E275" s="103" t="s">
        <v>11</v>
      </c>
      <c r="F275" s="102">
        <v>244</v>
      </c>
      <c r="G275" s="103" t="s">
        <v>27</v>
      </c>
      <c r="H275" s="100"/>
      <c r="I275" s="113">
        <v>439035244</v>
      </c>
      <c r="J275" s="114">
        <v>0</v>
      </c>
      <c r="K275" s="114">
        <v>0</v>
      </c>
      <c r="L275" s="104">
        <v>8.3233957939585088E-2</v>
      </c>
      <c r="M275" s="104">
        <v>0</v>
      </c>
      <c r="N275" s="100"/>
      <c r="O275" s="105">
        <v>24817</v>
      </c>
      <c r="Q275" s="96" t="s">
        <v>327</v>
      </c>
    </row>
    <row r="276" spans="1:17" ht="15">
      <c r="A276" s="102">
        <v>440149128</v>
      </c>
      <c r="B276" s="102">
        <v>440</v>
      </c>
      <c r="C276" s="103" t="s">
        <v>144</v>
      </c>
      <c r="D276" s="102">
        <v>149</v>
      </c>
      <c r="E276" s="103" t="s">
        <v>77</v>
      </c>
      <c r="F276" s="102">
        <v>128</v>
      </c>
      <c r="G276" s="103" t="s">
        <v>122</v>
      </c>
      <c r="H276" s="100"/>
      <c r="I276" s="113">
        <v>440149128</v>
      </c>
      <c r="J276" s="114">
        <v>0</v>
      </c>
      <c r="K276" s="114">
        <v>0</v>
      </c>
      <c r="L276" s="104">
        <v>3.277662878186572E-2</v>
      </c>
      <c r="M276" s="104">
        <v>0</v>
      </c>
      <c r="N276" s="100"/>
      <c r="O276" s="105">
        <v>20792</v>
      </c>
      <c r="Q276" s="96" t="s">
        <v>329</v>
      </c>
    </row>
    <row r="277" spans="1:17" ht="15">
      <c r="A277" s="102">
        <v>440149149</v>
      </c>
      <c r="B277" s="102">
        <v>440</v>
      </c>
      <c r="C277" s="103" t="s">
        <v>144</v>
      </c>
      <c r="D277" s="102">
        <v>149</v>
      </c>
      <c r="E277" s="103" t="s">
        <v>77</v>
      </c>
      <c r="F277" s="102">
        <v>149</v>
      </c>
      <c r="G277" s="103" t="s">
        <v>77</v>
      </c>
      <c r="H277" s="100"/>
      <c r="I277" s="113">
        <v>440149149</v>
      </c>
      <c r="J277" s="114">
        <v>0</v>
      </c>
      <c r="K277" s="114">
        <v>0</v>
      </c>
      <c r="L277" s="104">
        <v>0.100663867998236</v>
      </c>
      <c r="M277" s="104">
        <v>0</v>
      </c>
      <c r="N277" s="100"/>
      <c r="O277" s="105">
        <v>4345585</v>
      </c>
      <c r="Q277" s="96" t="s">
        <v>329</v>
      </c>
    </row>
    <row r="278" spans="1:17" ht="15">
      <c r="A278" s="102">
        <v>440149181</v>
      </c>
      <c r="B278" s="102">
        <v>440</v>
      </c>
      <c r="C278" s="103" t="s">
        <v>144</v>
      </c>
      <c r="D278" s="102">
        <v>149</v>
      </c>
      <c r="E278" s="103" t="s">
        <v>77</v>
      </c>
      <c r="F278" s="102">
        <v>181</v>
      </c>
      <c r="G278" s="103" t="s">
        <v>79</v>
      </c>
      <c r="H278" s="100"/>
      <c r="I278" s="113">
        <v>440149181</v>
      </c>
      <c r="J278" s="114">
        <v>0</v>
      </c>
      <c r="K278" s="114">
        <v>0</v>
      </c>
      <c r="L278" s="104">
        <v>1.3513609455126911E-2</v>
      </c>
      <c r="M278" s="104">
        <v>0</v>
      </c>
      <c r="N278" s="100"/>
      <c r="O278" s="105">
        <v>184380</v>
      </c>
      <c r="Q278" s="96" t="s">
        <v>331</v>
      </c>
    </row>
    <row r="279" spans="1:17" ht="15">
      <c r="A279" s="102">
        <v>440149211</v>
      </c>
      <c r="B279" s="102">
        <v>440</v>
      </c>
      <c r="C279" s="103" t="s">
        <v>144</v>
      </c>
      <c r="D279" s="102">
        <v>149</v>
      </c>
      <c r="E279" s="103" t="s">
        <v>77</v>
      </c>
      <c r="F279" s="102">
        <v>211</v>
      </c>
      <c r="G279" s="103" t="s">
        <v>87</v>
      </c>
      <c r="H279" s="100"/>
      <c r="I279" s="113">
        <v>440149211</v>
      </c>
      <c r="J279" s="114">
        <v>0</v>
      </c>
      <c r="K279" s="114">
        <v>0</v>
      </c>
      <c r="L279" s="104">
        <v>1.3780763368893209E-3</v>
      </c>
      <c r="M279" s="104">
        <v>0</v>
      </c>
      <c r="N279" s="100"/>
      <c r="O279" s="105">
        <v>15110</v>
      </c>
      <c r="Q279" s="96" t="s">
        <v>329</v>
      </c>
    </row>
    <row r="280" spans="1:17" ht="15">
      <c r="A280" s="102">
        <v>441281005</v>
      </c>
      <c r="B280" s="102">
        <v>441</v>
      </c>
      <c r="C280" s="103" t="s">
        <v>145</v>
      </c>
      <c r="D280" s="102">
        <v>281</v>
      </c>
      <c r="E280" s="103" t="s">
        <v>146</v>
      </c>
      <c r="F280" s="102">
        <v>5</v>
      </c>
      <c r="G280" s="103" t="s">
        <v>147</v>
      </c>
      <c r="H280" s="100"/>
      <c r="I280" s="113">
        <v>441281005</v>
      </c>
      <c r="J280" s="114">
        <v>0</v>
      </c>
      <c r="K280" s="114">
        <v>0</v>
      </c>
      <c r="L280" s="104">
        <v>3.2291364299978339E-3</v>
      </c>
      <c r="M280" s="104">
        <v>0</v>
      </c>
      <c r="N280" s="100"/>
      <c r="O280" s="105">
        <v>15143</v>
      </c>
      <c r="Q280" s="96" t="s">
        <v>329</v>
      </c>
    </row>
    <row r="281" spans="1:17" ht="15">
      <c r="A281" s="102">
        <v>441281061</v>
      </c>
      <c r="B281" s="102">
        <v>441</v>
      </c>
      <c r="C281" s="103" t="s">
        <v>145</v>
      </c>
      <c r="D281" s="102">
        <v>281</v>
      </c>
      <c r="E281" s="103" t="s">
        <v>146</v>
      </c>
      <c r="F281" s="102">
        <v>61</v>
      </c>
      <c r="G281" s="103" t="s">
        <v>148</v>
      </c>
      <c r="H281" s="100"/>
      <c r="I281" s="113">
        <v>441281061</v>
      </c>
      <c r="J281" s="114">
        <v>0</v>
      </c>
      <c r="K281" s="114">
        <v>0</v>
      </c>
      <c r="L281" s="104">
        <v>2.7245319422031421E-2</v>
      </c>
      <c r="M281" s="104">
        <v>0</v>
      </c>
      <c r="N281" s="100"/>
      <c r="O281" s="105">
        <v>25911</v>
      </c>
      <c r="Q281" s="96" t="s">
        <v>329</v>
      </c>
    </row>
    <row r="282" spans="1:17" ht="15">
      <c r="A282" s="102">
        <v>441281087</v>
      </c>
      <c r="B282" s="102">
        <v>441</v>
      </c>
      <c r="C282" s="103" t="s">
        <v>145</v>
      </c>
      <c r="D282" s="102">
        <v>281</v>
      </c>
      <c r="E282" s="103" t="s">
        <v>146</v>
      </c>
      <c r="F282" s="102">
        <v>87</v>
      </c>
      <c r="G282" s="103" t="s">
        <v>149</v>
      </c>
      <c r="H282" s="100"/>
      <c r="I282" s="113">
        <v>441281087</v>
      </c>
      <c r="J282" s="114">
        <v>0</v>
      </c>
      <c r="K282" s="114">
        <v>0</v>
      </c>
      <c r="L282" s="104">
        <v>2.6505303659894583E-3</v>
      </c>
      <c r="M282" s="104">
        <v>0</v>
      </c>
      <c r="N282" s="100"/>
      <c r="O282" s="105">
        <v>26053</v>
      </c>
      <c r="Q282" s="96" t="s">
        <v>329</v>
      </c>
    </row>
    <row r="283" spans="1:17" ht="15">
      <c r="A283" s="102">
        <v>441281159</v>
      </c>
      <c r="B283" s="102">
        <v>441</v>
      </c>
      <c r="C283" s="103" t="s">
        <v>145</v>
      </c>
      <c r="D283" s="102">
        <v>281</v>
      </c>
      <c r="E283" s="103" t="s">
        <v>146</v>
      </c>
      <c r="F283" s="102">
        <v>159</v>
      </c>
      <c r="G283" s="103" t="s">
        <v>150</v>
      </c>
      <c r="H283" s="100"/>
      <c r="I283" s="113">
        <v>441281159</v>
      </c>
      <c r="J283" s="114">
        <v>0</v>
      </c>
      <c r="K283" s="114">
        <v>0</v>
      </c>
      <c r="L283" s="104">
        <v>2.4666086126632967E-3</v>
      </c>
      <c r="M283" s="104">
        <v>0</v>
      </c>
      <c r="N283" s="100"/>
      <c r="O283" s="105">
        <v>18268</v>
      </c>
      <c r="Q283" s="96" t="s">
        <v>329</v>
      </c>
    </row>
    <row r="284" spans="1:17" ht="15">
      <c r="A284" s="102">
        <v>441281161</v>
      </c>
      <c r="B284" s="102">
        <v>441</v>
      </c>
      <c r="C284" s="103" t="s">
        <v>145</v>
      </c>
      <c r="D284" s="102">
        <v>281</v>
      </c>
      <c r="E284" s="103" t="s">
        <v>146</v>
      </c>
      <c r="F284" s="102">
        <v>161</v>
      </c>
      <c r="G284" s="103" t="s">
        <v>151</v>
      </c>
      <c r="H284" s="100"/>
      <c r="I284" s="113">
        <v>441281161</v>
      </c>
      <c r="J284" s="114">
        <v>0</v>
      </c>
      <c r="K284" s="114">
        <v>0</v>
      </c>
      <c r="L284" s="104">
        <v>9.1881198268489277E-3</v>
      </c>
      <c r="M284" s="104">
        <v>0</v>
      </c>
      <c r="N284" s="100"/>
      <c r="O284" s="105">
        <v>30292</v>
      </c>
      <c r="Q284" s="96" t="s">
        <v>329</v>
      </c>
    </row>
    <row r="285" spans="1:17" ht="15">
      <c r="A285" s="102">
        <v>441281281</v>
      </c>
      <c r="B285" s="102">
        <v>441</v>
      </c>
      <c r="C285" s="103" t="s">
        <v>145</v>
      </c>
      <c r="D285" s="102">
        <v>281</v>
      </c>
      <c r="E285" s="103" t="s">
        <v>146</v>
      </c>
      <c r="F285" s="102">
        <v>281</v>
      </c>
      <c r="G285" s="103" t="s">
        <v>146</v>
      </c>
      <c r="H285" s="100"/>
      <c r="I285" s="113">
        <v>441281281</v>
      </c>
      <c r="J285" s="114">
        <v>0</v>
      </c>
      <c r="K285" s="114">
        <v>0</v>
      </c>
      <c r="L285" s="104">
        <v>0.10673928911016882</v>
      </c>
      <c r="M285" s="104">
        <v>0</v>
      </c>
      <c r="N285" s="100"/>
      <c r="O285" s="105">
        <v>16053326</v>
      </c>
      <c r="Q285" s="96" t="s">
        <v>329</v>
      </c>
    </row>
    <row r="286" spans="1:17" ht="15">
      <c r="A286" s="102">
        <v>441281332</v>
      </c>
      <c r="B286" s="102">
        <v>441</v>
      </c>
      <c r="C286" s="103" t="s">
        <v>145</v>
      </c>
      <c r="D286" s="102">
        <v>281</v>
      </c>
      <c r="E286" s="103" t="s">
        <v>146</v>
      </c>
      <c r="F286" s="102">
        <v>332</v>
      </c>
      <c r="G286" s="103" t="s">
        <v>199</v>
      </c>
      <c r="H286" s="100"/>
      <c r="I286" s="113">
        <v>441281332</v>
      </c>
      <c r="J286" s="114">
        <v>0</v>
      </c>
      <c r="K286" s="114">
        <v>0</v>
      </c>
      <c r="L286" s="104">
        <v>1.3737396857106249E-2</v>
      </c>
      <c r="M286" s="104">
        <v>0</v>
      </c>
      <c r="N286" s="100"/>
      <c r="O286" s="105">
        <v>7141</v>
      </c>
      <c r="Q286" s="96" t="s">
        <v>327</v>
      </c>
    </row>
    <row r="287" spans="1:17" ht="15">
      <c r="A287" s="102">
        <v>441281680</v>
      </c>
      <c r="B287" s="102">
        <v>441</v>
      </c>
      <c r="C287" s="103" t="s">
        <v>145</v>
      </c>
      <c r="D287" s="102">
        <v>281</v>
      </c>
      <c r="E287" s="103" t="s">
        <v>146</v>
      </c>
      <c r="F287" s="102">
        <v>680</v>
      </c>
      <c r="G287" s="103" t="s">
        <v>152</v>
      </c>
      <c r="H287" s="100"/>
      <c r="I287" s="113">
        <v>441281680</v>
      </c>
      <c r="J287" s="114">
        <v>0</v>
      </c>
      <c r="K287" s="114">
        <v>0</v>
      </c>
      <c r="L287" s="104">
        <v>1.1060781238116844E-3</v>
      </c>
      <c r="M287" s="104">
        <v>0</v>
      </c>
      <c r="N287" s="100"/>
      <c r="O287" s="105">
        <v>16618</v>
      </c>
      <c r="Q287" s="96" t="s">
        <v>329</v>
      </c>
    </row>
    <row r="288" spans="1:17" ht="15">
      <c r="A288" s="102">
        <v>441281766</v>
      </c>
      <c r="B288" s="102">
        <v>441</v>
      </c>
      <c r="C288" s="103" t="s">
        <v>145</v>
      </c>
      <c r="D288" s="102">
        <v>281</v>
      </c>
      <c r="E288" s="103" t="s">
        <v>146</v>
      </c>
      <c r="F288" s="102">
        <v>766</v>
      </c>
      <c r="G288" s="103" t="s">
        <v>240</v>
      </c>
      <c r="H288" s="100"/>
      <c r="I288" s="113">
        <v>441281766</v>
      </c>
      <c r="J288" s="114">
        <v>0</v>
      </c>
      <c r="K288" s="114">
        <v>0</v>
      </c>
      <c r="L288" s="104">
        <v>3.2733822464492434E-3</v>
      </c>
      <c r="M288" s="104">
        <v>0</v>
      </c>
      <c r="N288" s="100"/>
      <c r="O288" s="105">
        <v>20019</v>
      </c>
      <c r="Q288" s="96" t="s">
        <v>327</v>
      </c>
    </row>
    <row r="289" spans="1:17" ht="15">
      <c r="A289" s="102">
        <v>444035001</v>
      </c>
      <c r="B289" s="102">
        <v>444</v>
      </c>
      <c r="C289" s="103" t="s">
        <v>153</v>
      </c>
      <c r="D289" s="102">
        <v>35</v>
      </c>
      <c r="E289" s="103" t="s">
        <v>11</v>
      </c>
      <c r="F289" s="102">
        <v>1</v>
      </c>
      <c r="G289" s="103" t="s">
        <v>57</v>
      </c>
      <c r="H289" s="100"/>
      <c r="I289" s="113">
        <v>444035001</v>
      </c>
      <c r="J289" s="114">
        <v>0</v>
      </c>
      <c r="K289" s="114">
        <v>0</v>
      </c>
      <c r="L289" s="104">
        <v>1.5143588855431486E-2</v>
      </c>
      <c r="M289" s="104">
        <v>0</v>
      </c>
      <c r="N289" s="100"/>
      <c r="O289" s="105">
        <v>11026</v>
      </c>
      <c r="Q289" s="96" t="s">
        <v>329</v>
      </c>
    </row>
    <row r="290" spans="1:17" ht="15">
      <c r="A290" s="102">
        <v>444035035</v>
      </c>
      <c r="B290" s="102">
        <v>444</v>
      </c>
      <c r="C290" s="103" t="s">
        <v>153</v>
      </c>
      <c r="D290" s="102">
        <v>35</v>
      </c>
      <c r="E290" s="103" t="s">
        <v>11</v>
      </c>
      <c r="F290" s="102">
        <v>35</v>
      </c>
      <c r="G290" s="103" t="s">
        <v>11</v>
      </c>
      <c r="H290" s="100"/>
      <c r="I290" s="113">
        <v>444035035</v>
      </c>
      <c r="J290" s="114">
        <v>0</v>
      </c>
      <c r="K290" s="114">
        <v>0</v>
      </c>
      <c r="L290" s="104">
        <v>0.13683680435647133</v>
      </c>
      <c r="M290" s="104">
        <v>0</v>
      </c>
      <c r="N290" s="100"/>
      <c r="O290" s="105">
        <v>5957186</v>
      </c>
      <c r="Q290" s="96" t="s">
        <v>329</v>
      </c>
    </row>
    <row r="291" spans="1:17" ht="15">
      <c r="A291" s="102">
        <v>444035040</v>
      </c>
      <c r="B291" s="102">
        <v>444</v>
      </c>
      <c r="C291" s="103" t="s">
        <v>153</v>
      </c>
      <c r="D291" s="102">
        <v>35</v>
      </c>
      <c r="E291" s="103" t="s">
        <v>11</v>
      </c>
      <c r="F291" s="102">
        <v>40</v>
      </c>
      <c r="G291" s="103" t="s">
        <v>88</v>
      </c>
      <c r="H291" s="100"/>
      <c r="I291" s="113">
        <v>444035040</v>
      </c>
      <c r="J291" s="114">
        <v>0</v>
      </c>
      <c r="K291" s="114">
        <v>0</v>
      </c>
      <c r="L291" s="104">
        <v>3.6870714404844515E-3</v>
      </c>
      <c r="M291" s="104">
        <v>0</v>
      </c>
      <c r="N291" s="100"/>
      <c r="O291" s="105">
        <v>25128</v>
      </c>
      <c r="Q291" s="96" t="s">
        <v>327</v>
      </c>
    </row>
    <row r="292" spans="1:17" ht="15">
      <c r="A292" s="102">
        <v>444035044</v>
      </c>
      <c r="B292" s="102">
        <v>444</v>
      </c>
      <c r="C292" s="103" t="s">
        <v>153</v>
      </c>
      <c r="D292" s="102">
        <v>35</v>
      </c>
      <c r="E292" s="103" t="s">
        <v>11</v>
      </c>
      <c r="F292" s="102">
        <v>44</v>
      </c>
      <c r="G292" s="103" t="s">
        <v>12</v>
      </c>
      <c r="H292" s="100"/>
      <c r="I292" s="113">
        <v>444035044</v>
      </c>
      <c r="J292" s="114">
        <v>0</v>
      </c>
      <c r="K292" s="114">
        <v>0</v>
      </c>
      <c r="L292" s="104">
        <v>3.5085153403205782E-2</v>
      </c>
      <c r="M292" s="104">
        <v>0</v>
      </c>
      <c r="N292" s="100"/>
      <c r="O292" s="105">
        <v>36628</v>
      </c>
      <c r="Q292" s="96" t="s">
        <v>327</v>
      </c>
    </row>
    <row r="293" spans="1:17" ht="15">
      <c r="A293" s="102">
        <v>444035057</v>
      </c>
      <c r="B293" s="102">
        <v>444</v>
      </c>
      <c r="C293" s="103" t="s">
        <v>153</v>
      </c>
      <c r="D293" s="102">
        <v>35</v>
      </c>
      <c r="E293" s="103" t="s">
        <v>11</v>
      </c>
      <c r="F293" s="102">
        <v>57</v>
      </c>
      <c r="G293" s="103" t="s">
        <v>13</v>
      </c>
      <c r="H293" s="100"/>
      <c r="I293" s="113">
        <v>444035057</v>
      </c>
      <c r="J293" s="114">
        <v>0</v>
      </c>
      <c r="K293" s="114">
        <v>0</v>
      </c>
      <c r="L293" s="104">
        <v>0.11302446836752313</v>
      </c>
      <c r="M293" s="104">
        <v>0</v>
      </c>
      <c r="N293" s="100"/>
      <c r="O293" s="105">
        <v>22410</v>
      </c>
      <c r="Q293" s="96" t="s">
        <v>331</v>
      </c>
    </row>
    <row r="294" spans="1:17" ht="15">
      <c r="A294" s="102">
        <v>444035073</v>
      </c>
      <c r="B294" s="102">
        <v>444</v>
      </c>
      <c r="C294" s="103" t="s">
        <v>153</v>
      </c>
      <c r="D294" s="102">
        <v>35</v>
      </c>
      <c r="E294" s="103" t="s">
        <v>11</v>
      </c>
      <c r="F294" s="102">
        <v>73</v>
      </c>
      <c r="G294" s="103" t="s">
        <v>23</v>
      </c>
      <c r="H294" s="100"/>
      <c r="I294" s="113">
        <v>444035073</v>
      </c>
      <c r="J294" s="114">
        <v>0</v>
      </c>
      <c r="K294" s="114">
        <v>0</v>
      </c>
      <c r="L294" s="104">
        <v>4.6915715384423474E-3</v>
      </c>
      <c r="M294" s="104">
        <v>0</v>
      </c>
      <c r="N294" s="100"/>
      <c r="O294" s="105">
        <v>12163</v>
      </c>
      <c r="Q294" s="96" t="s">
        <v>327</v>
      </c>
    </row>
    <row r="295" spans="1:17" ht="15">
      <c r="A295" s="102">
        <v>444035220</v>
      </c>
      <c r="B295" s="102">
        <v>444</v>
      </c>
      <c r="C295" s="103" t="s">
        <v>153</v>
      </c>
      <c r="D295" s="102">
        <v>35</v>
      </c>
      <c r="E295" s="103" t="s">
        <v>11</v>
      </c>
      <c r="F295" s="102">
        <v>220</v>
      </c>
      <c r="G295" s="103" t="s">
        <v>26</v>
      </c>
      <c r="H295" s="100"/>
      <c r="I295" s="113">
        <v>444035220</v>
      </c>
      <c r="J295" s="114">
        <v>0</v>
      </c>
      <c r="K295" s="114">
        <v>0</v>
      </c>
      <c r="L295" s="104">
        <v>9.6580109379514438E-3</v>
      </c>
      <c r="M295" s="104">
        <v>0</v>
      </c>
      <c r="N295" s="100"/>
      <c r="O295" s="105">
        <v>14102</v>
      </c>
      <c r="Q295" s="96" t="s">
        <v>327</v>
      </c>
    </row>
    <row r="296" spans="1:17" ht="15">
      <c r="A296" s="102">
        <v>444035243</v>
      </c>
      <c r="B296" s="102">
        <v>444</v>
      </c>
      <c r="C296" s="103" t="s">
        <v>153</v>
      </c>
      <c r="D296" s="102">
        <v>35</v>
      </c>
      <c r="E296" s="103" t="s">
        <v>11</v>
      </c>
      <c r="F296" s="102">
        <v>243</v>
      </c>
      <c r="G296" s="103" t="s">
        <v>80</v>
      </c>
      <c r="H296" s="100"/>
      <c r="I296" s="113">
        <v>444035243</v>
      </c>
      <c r="J296" s="114">
        <v>0</v>
      </c>
      <c r="K296" s="114">
        <v>0</v>
      </c>
      <c r="L296" s="104">
        <v>4.832683992278433E-3</v>
      </c>
      <c r="M296" s="104">
        <v>0</v>
      </c>
      <c r="N296" s="100"/>
      <c r="O296" s="105">
        <v>10929</v>
      </c>
      <c r="Q296" s="96" t="s">
        <v>329</v>
      </c>
    </row>
    <row r="297" spans="1:17" ht="15">
      <c r="A297" s="102">
        <v>444035244</v>
      </c>
      <c r="B297" s="102">
        <v>444</v>
      </c>
      <c r="C297" s="103" t="s">
        <v>153</v>
      </c>
      <c r="D297" s="102">
        <v>35</v>
      </c>
      <c r="E297" s="103" t="s">
        <v>11</v>
      </c>
      <c r="F297" s="102">
        <v>244</v>
      </c>
      <c r="G297" s="103" t="s">
        <v>27</v>
      </c>
      <c r="H297" s="100"/>
      <c r="I297" s="113">
        <v>444035244</v>
      </c>
      <c r="J297" s="114">
        <v>0</v>
      </c>
      <c r="K297" s="114">
        <v>0</v>
      </c>
      <c r="L297" s="104">
        <v>8.3233957939585088E-2</v>
      </c>
      <c r="M297" s="104">
        <v>0</v>
      </c>
      <c r="N297" s="100"/>
      <c r="O297" s="105">
        <v>41356</v>
      </c>
      <c r="Q297" s="96" t="s">
        <v>331</v>
      </c>
    </row>
    <row r="298" spans="1:17" ht="15">
      <c r="A298" s="102">
        <v>444035336</v>
      </c>
      <c r="B298" s="102">
        <v>444</v>
      </c>
      <c r="C298" s="103" t="s">
        <v>153</v>
      </c>
      <c r="D298" s="102">
        <v>35</v>
      </c>
      <c r="E298" s="103" t="s">
        <v>11</v>
      </c>
      <c r="F298" s="102">
        <v>336</v>
      </c>
      <c r="G298" s="103" t="s">
        <v>30</v>
      </c>
      <c r="H298" s="100"/>
      <c r="I298" s="113">
        <v>444035336</v>
      </c>
      <c r="J298" s="114">
        <v>0</v>
      </c>
      <c r="K298" s="114">
        <v>0</v>
      </c>
      <c r="L298" s="104">
        <v>2.3631674861352887E-2</v>
      </c>
      <c r="M298" s="104">
        <v>0</v>
      </c>
      <c r="N298" s="100"/>
      <c r="O298" s="105">
        <v>24710</v>
      </c>
      <c r="Q298" s="96" t="s">
        <v>329</v>
      </c>
    </row>
    <row r="299" spans="1:17" ht="15">
      <c r="A299" s="102">
        <v>445348017</v>
      </c>
      <c r="B299" s="102">
        <v>445</v>
      </c>
      <c r="C299" s="103" t="s">
        <v>154</v>
      </c>
      <c r="D299" s="102">
        <v>348</v>
      </c>
      <c r="E299" s="103" t="s">
        <v>100</v>
      </c>
      <c r="F299" s="102">
        <v>17</v>
      </c>
      <c r="G299" s="103" t="s">
        <v>155</v>
      </c>
      <c r="H299" s="100"/>
      <c r="I299" s="113">
        <v>445348017</v>
      </c>
      <c r="J299" s="114">
        <v>0</v>
      </c>
      <c r="K299" s="114">
        <v>0</v>
      </c>
      <c r="L299" s="104">
        <v>6.4077546390205239E-3</v>
      </c>
      <c r="M299" s="104">
        <v>0</v>
      </c>
      <c r="N299" s="100"/>
      <c r="O299" s="105">
        <v>178881</v>
      </c>
      <c r="Q299" s="96" t="s">
        <v>331</v>
      </c>
    </row>
    <row r="300" spans="1:17" ht="15">
      <c r="A300" s="102">
        <v>445348064</v>
      </c>
      <c r="B300" s="102">
        <v>445</v>
      </c>
      <c r="C300" s="103" t="s">
        <v>154</v>
      </c>
      <c r="D300" s="102">
        <v>348</v>
      </c>
      <c r="E300" s="103" t="s">
        <v>100</v>
      </c>
      <c r="F300" s="102">
        <v>64</v>
      </c>
      <c r="G300" s="103" t="s">
        <v>102</v>
      </c>
      <c r="H300" s="100"/>
      <c r="I300" s="113">
        <v>445348064</v>
      </c>
      <c r="J300" s="114">
        <v>0</v>
      </c>
      <c r="K300" s="114">
        <v>0</v>
      </c>
      <c r="L300" s="104">
        <v>2.657227215474529E-2</v>
      </c>
      <c r="M300" s="104">
        <v>0</v>
      </c>
      <c r="N300" s="100"/>
      <c r="O300" s="105">
        <v>19076</v>
      </c>
      <c r="Q300" s="96" t="s">
        <v>331</v>
      </c>
    </row>
    <row r="301" spans="1:17" ht="15">
      <c r="A301" s="102">
        <v>445348151</v>
      </c>
      <c r="B301" s="102">
        <v>445</v>
      </c>
      <c r="C301" s="103" t="s">
        <v>154</v>
      </c>
      <c r="D301" s="102">
        <v>348</v>
      </c>
      <c r="E301" s="103" t="s">
        <v>100</v>
      </c>
      <c r="F301" s="102">
        <v>151</v>
      </c>
      <c r="G301" s="103" t="s">
        <v>156</v>
      </c>
      <c r="H301" s="100"/>
      <c r="I301" s="113">
        <v>445348151</v>
      </c>
      <c r="J301" s="114">
        <v>0</v>
      </c>
      <c r="K301" s="114">
        <v>0</v>
      </c>
      <c r="L301" s="104">
        <v>7.31728045815307E-3</v>
      </c>
      <c r="M301" s="104">
        <v>0</v>
      </c>
      <c r="N301" s="100"/>
      <c r="O301" s="105">
        <v>112350</v>
      </c>
      <c r="Q301" s="96" t="s">
        <v>329</v>
      </c>
    </row>
    <row r="302" spans="1:17" ht="15">
      <c r="A302" s="102">
        <v>445348153</v>
      </c>
      <c r="B302" s="102">
        <v>445</v>
      </c>
      <c r="C302" s="103" t="s">
        <v>154</v>
      </c>
      <c r="D302" s="102">
        <v>348</v>
      </c>
      <c r="E302" s="103" t="s">
        <v>100</v>
      </c>
      <c r="F302" s="102">
        <v>153</v>
      </c>
      <c r="G302" s="103" t="s">
        <v>107</v>
      </c>
      <c r="H302" s="100"/>
      <c r="I302" s="113">
        <v>445348153</v>
      </c>
      <c r="J302" s="114">
        <v>0</v>
      </c>
      <c r="K302" s="114">
        <v>0</v>
      </c>
      <c r="L302" s="104">
        <v>1.2041125519575509E-2</v>
      </c>
      <c r="M302" s="104">
        <v>0</v>
      </c>
      <c r="N302" s="100"/>
      <c r="O302" s="105">
        <v>17065</v>
      </c>
      <c r="Q302" s="96" t="s">
        <v>329</v>
      </c>
    </row>
    <row r="303" spans="1:17" ht="15">
      <c r="A303" s="102">
        <v>445348162</v>
      </c>
      <c r="B303" s="102">
        <v>445</v>
      </c>
      <c r="C303" s="103" t="s">
        <v>154</v>
      </c>
      <c r="D303" s="102">
        <v>348</v>
      </c>
      <c r="E303" s="103" t="s">
        <v>100</v>
      </c>
      <c r="F303" s="102">
        <v>162</v>
      </c>
      <c r="G303" s="103" t="s">
        <v>226</v>
      </c>
      <c r="H303" s="100"/>
      <c r="I303" s="113">
        <v>445348162</v>
      </c>
      <c r="J303" s="114">
        <v>0</v>
      </c>
      <c r="K303" s="114">
        <v>0</v>
      </c>
      <c r="L303" s="104">
        <v>2.4936118550582226E-2</v>
      </c>
      <c r="M303" s="104">
        <v>0</v>
      </c>
      <c r="N303" s="100"/>
      <c r="O303" s="105">
        <v>33046</v>
      </c>
      <c r="Q303" s="96" t="s">
        <v>329</v>
      </c>
    </row>
    <row r="304" spans="1:17" ht="15">
      <c r="A304" s="102">
        <v>445348186</v>
      </c>
      <c r="B304" s="102">
        <v>445</v>
      </c>
      <c r="C304" s="103" t="s">
        <v>154</v>
      </c>
      <c r="D304" s="102">
        <v>348</v>
      </c>
      <c r="E304" s="103" t="s">
        <v>100</v>
      </c>
      <c r="F304" s="102">
        <v>186</v>
      </c>
      <c r="G304" s="103" t="s">
        <v>157</v>
      </c>
      <c r="H304" s="100"/>
      <c r="I304" s="113">
        <v>445348186</v>
      </c>
      <c r="J304" s="114">
        <v>0</v>
      </c>
      <c r="K304" s="114">
        <v>0</v>
      </c>
      <c r="L304" s="104">
        <v>2.7056178154301973E-3</v>
      </c>
      <c r="M304" s="104">
        <v>0</v>
      </c>
      <c r="N304" s="100"/>
      <c r="O304" s="105">
        <v>30038</v>
      </c>
      <c r="Q304" s="96" t="s">
        <v>329</v>
      </c>
    </row>
    <row r="305" spans="1:17" ht="15">
      <c r="A305" s="102">
        <v>445348214</v>
      </c>
      <c r="B305" s="102">
        <v>445</v>
      </c>
      <c r="C305" s="103" t="s">
        <v>154</v>
      </c>
      <c r="D305" s="102">
        <v>348</v>
      </c>
      <c r="E305" s="103" t="s">
        <v>100</v>
      </c>
      <c r="F305" s="102">
        <v>214</v>
      </c>
      <c r="G305" s="103" t="s">
        <v>266</v>
      </c>
      <c r="H305" s="100"/>
      <c r="I305" s="113">
        <v>445348214</v>
      </c>
      <c r="J305" s="114">
        <v>0</v>
      </c>
      <c r="K305" s="114">
        <v>0</v>
      </c>
      <c r="L305" s="104">
        <v>1.2634915696382329E-3</v>
      </c>
      <c r="M305" s="104">
        <v>0</v>
      </c>
      <c r="N305" s="100"/>
      <c r="O305" s="105">
        <v>11545</v>
      </c>
      <c r="Q305" s="96" t="s">
        <v>327</v>
      </c>
    </row>
    <row r="306" spans="1:17" ht="15">
      <c r="A306" s="102">
        <v>445348226</v>
      </c>
      <c r="B306" s="102">
        <v>445</v>
      </c>
      <c r="C306" s="103" t="s">
        <v>154</v>
      </c>
      <c r="D306" s="102">
        <v>348</v>
      </c>
      <c r="E306" s="103" t="s">
        <v>100</v>
      </c>
      <c r="F306" s="102">
        <v>226</v>
      </c>
      <c r="G306" s="103" t="s">
        <v>158</v>
      </c>
      <c r="H306" s="100"/>
      <c r="I306" s="113">
        <v>445348226</v>
      </c>
      <c r="J306" s="114">
        <v>0</v>
      </c>
      <c r="K306" s="114">
        <v>0</v>
      </c>
      <c r="L306" s="104">
        <v>1.374335173384959E-2</v>
      </c>
      <c r="M306" s="104">
        <v>0</v>
      </c>
      <c r="N306" s="100"/>
      <c r="O306" s="105">
        <v>288727</v>
      </c>
      <c r="Q306" s="96" t="s">
        <v>329</v>
      </c>
    </row>
    <row r="307" spans="1:17" ht="15">
      <c r="A307" s="102">
        <v>445348271</v>
      </c>
      <c r="B307" s="102">
        <v>445</v>
      </c>
      <c r="C307" s="103" t="s">
        <v>154</v>
      </c>
      <c r="D307" s="102">
        <v>348</v>
      </c>
      <c r="E307" s="103" t="s">
        <v>100</v>
      </c>
      <c r="F307" s="102">
        <v>271</v>
      </c>
      <c r="G307" s="103" t="s">
        <v>111</v>
      </c>
      <c r="H307" s="100"/>
      <c r="I307" s="113">
        <v>445348271</v>
      </c>
      <c r="J307" s="114">
        <v>0</v>
      </c>
      <c r="K307" s="114">
        <v>0</v>
      </c>
      <c r="L307" s="104">
        <v>8.8569815262447213E-3</v>
      </c>
      <c r="M307" s="104">
        <v>0</v>
      </c>
      <c r="N307" s="100"/>
      <c r="O307" s="105">
        <v>45808</v>
      </c>
      <c r="Q307" s="96" t="s">
        <v>329</v>
      </c>
    </row>
    <row r="308" spans="1:17" ht="15">
      <c r="A308" s="102">
        <v>445348277</v>
      </c>
      <c r="B308" s="102">
        <v>445</v>
      </c>
      <c r="C308" s="103" t="s">
        <v>154</v>
      </c>
      <c r="D308" s="102">
        <v>348</v>
      </c>
      <c r="E308" s="103" t="s">
        <v>100</v>
      </c>
      <c r="F308" s="102">
        <v>277</v>
      </c>
      <c r="G308" s="103" t="s">
        <v>340</v>
      </c>
      <c r="H308" s="100"/>
      <c r="I308" s="113">
        <v>445348277</v>
      </c>
      <c r="J308" s="114">
        <v>0</v>
      </c>
      <c r="K308" s="114">
        <v>0</v>
      </c>
      <c r="L308" s="104">
        <v>4.1353881681115113E-4</v>
      </c>
      <c r="M308" s="104">
        <v>0</v>
      </c>
      <c r="N308" s="100"/>
      <c r="O308" s="105">
        <v>12063</v>
      </c>
      <c r="Q308" s="96" t="s">
        <v>327</v>
      </c>
    </row>
    <row r="309" spans="1:17" ht="15">
      <c r="A309" s="102">
        <v>445348316</v>
      </c>
      <c r="B309" s="102">
        <v>445</v>
      </c>
      <c r="C309" s="103" t="s">
        <v>154</v>
      </c>
      <c r="D309" s="102">
        <v>348</v>
      </c>
      <c r="E309" s="103" t="s">
        <v>100</v>
      </c>
      <c r="F309" s="102">
        <v>316</v>
      </c>
      <c r="G309" s="103" t="s">
        <v>159</v>
      </c>
      <c r="H309" s="100"/>
      <c r="I309" s="113">
        <v>445348316</v>
      </c>
      <c r="J309" s="114">
        <v>0</v>
      </c>
      <c r="K309" s="114">
        <v>0</v>
      </c>
      <c r="L309" s="104">
        <v>5.2579445380610971E-3</v>
      </c>
      <c r="M309" s="104">
        <v>0</v>
      </c>
      <c r="N309" s="100"/>
      <c r="O309" s="105">
        <v>125450</v>
      </c>
      <c r="Q309" s="96" t="s">
        <v>329</v>
      </c>
    </row>
    <row r="310" spans="1:17" ht="15">
      <c r="A310" s="102">
        <v>445348322</v>
      </c>
      <c r="B310" s="102">
        <v>445</v>
      </c>
      <c r="C310" s="103" t="s">
        <v>154</v>
      </c>
      <c r="D310" s="102">
        <v>348</v>
      </c>
      <c r="E310" s="103" t="s">
        <v>100</v>
      </c>
      <c r="F310" s="102">
        <v>322</v>
      </c>
      <c r="G310" s="103" t="s">
        <v>113</v>
      </c>
      <c r="H310" s="100"/>
      <c r="I310" s="113">
        <v>445348322</v>
      </c>
      <c r="J310" s="114">
        <v>0</v>
      </c>
      <c r="K310" s="114">
        <v>0</v>
      </c>
      <c r="L310" s="104">
        <v>2.0099077817272819E-2</v>
      </c>
      <c r="M310" s="104">
        <v>0</v>
      </c>
      <c r="N310" s="100"/>
      <c r="O310" s="105">
        <v>83885</v>
      </c>
      <c r="Q310" s="96" t="s">
        <v>329</v>
      </c>
    </row>
    <row r="311" spans="1:17" ht="15">
      <c r="A311" s="102">
        <v>445348348</v>
      </c>
      <c r="B311" s="102">
        <v>445</v>
      </c>
      <c r="C311" s="103" t="s">
        <v>154</v>
      </c>
      <c r="D311" s="102">
        <v>348</v>
      </c>
      <c r="E311" s="103" t="s">
        <v>100</v>
      </c>
      <c r="F311" s="102">
        <v>348</v>
      </c>
      <c r="G311" s="103" t="s">
        <v>100</v>
      </c>
      <c r="H311" s="100"/>
      <c r="I311" s="113">
        <v>445348348</v>
      </c>
      <c r="J311" s="114">
        <v>0</v>
      </c>
      <c r="K311" s="114">
        <v>0</v>
      </c>
      <c r="L311" s="104">
        <v>6.8069051738561828E-2</v>
      </c>
      <c r="M311" s="104">
        <v>0</v>
      </c>
      <c r="N311" s="100"/>
      <c r="O311" s="105">
        <v>13915392</v>
      </c>
      <c r="Q311" s="96" t="s">
        <v>329</v>
      </c>
    </row>
    <row r="312" spans="1:17" ht="15">
      <c r="A312" s="102">
        <v>445348616</v>
      </c>
      <c r="B312" s="102">
        <v>445</v>
      </c>
      <c r="C312" s="103" t="s">
        <v>154</v>
      </c>
      <c r="D312" s="102">
        <v>348</v>
      </c>
      <c r="E312" s="103" t="s">
        <v>100</v>
      </c>
      <c r="F312" s="102">
        <v>616</v>
      </c>
      <c r="G312" s="103" t="s">
        <v>83</v>
      </c>
      <c r="H312" s="100"/>
      <c r="I312" s="113">
        <v>445348616</v>
      </c>
      <c r="J312" s="114">
        <v>0</v>
      </c>
      <c r="K312" s="114">
        <v>0</v>
      </c>
      <c r="L312" s="104">
        <v>3.6335294052799658E-2</v>
      </c>
      <c r="M312" s="104">
        <v>0</v>
      </c>
      <c r="N312" s="100"/>
      <c r="O312" s="105">
        <v>13140</v>
      </c>
      <c r="Q312" s="96" t="s">
        <v>327</v>
      </c>
    </row>
    <row r="313" spans="1:17" ht="15">
      <c r="A313" s="102">
        <v>445348753</v>
      </c>
      <c r="B313" s="102">
        <v>445</v>
      </c>
      <c r="C313" s="103" t="s">
        <v>154</v>
      </c>
      <c r="D313" s="102">
        <v>348</v>
      </c>
      <c r="E313" s="103" t="s">
        <v>100</v>
      </c>
      <c r="F313" s="102">
        <v>753</v>
      </c>
      <c r="G313" s="103" t="s">
        <v>231</v>
      </c>
      <c r="H313" s="100"/>
      <c r="I313" s="113">
        <v>445348753</v>
      </c>
      <c r="J313" s="114">
        <v>0</v>
      </c>
      <c r="K313" s="114">
        <v>0</v>
      </c>
      <c r="L313" s="104">
        <v>1.1522263827647025E-2</v>
      </c>
      <c r="M313" s="104">
        <v>0</v>
      </c>
      <c r="N313" s="100"/>
      <c r="O313" s="105">
        <v>23657</v>
      </c>
      <c r="Q313" s="96" t="s">
        <v>327</v>
      </c>
    </row>
    <row r="314" spans="1:17" ht="15">
      <c r="A314" s="102">
        <v>445348767</v>
      </c>
      <c r="B314" s="102">
        <v>445</v>
      </c>
      <c r="C314" s="103" t="s">
        <v>154</v>
      </c>
      <c r="D314" s="102">
        <v>348</v>
      </c>
      <c r="E314" s="103" t="s">
        <v>100</v>
      </c>
      <c r="F314" s="102">
        <v>767</v>
      </c>
      <c r="G314" s="103" t="s">
        <v>267</v>
      </c>
      <c r="H314" s="100"/>
      <c r="I314" s="113">
        <v>445348767</v>
      </c>
      <c r="J314" s="114">
        <v>0</v>
      </c>
      <c r="K314" s="114">
        <v>0</v>
      </c>
      <c r="L314" s="104">
        <v>4.1347171332303152E-3</v>
      </c>
      <c r="M314" s="104">
        <v>0</v>
      </c>
      <c r="N314" s="100"/>
      <c r="O314" s="105">
        <v>52250</v>
      </c>
      <c r="Q314" s="96" t="s">
        <v>329</v>
      </c>
    </row>
    <row r="315" spans="1:17" ht="15">
      <c r="A315" s="102">
        <v>445348775</v>
      </c>
      <c r="B315" s="102">
        <v>445</v>
      </c>
      <c r="C315" s="103" t="s">
        <v>154</v>
      </c>
      <c r="D315" s="102">
        <v>348</v>
      </c>
      <c r="E315" s="103" t="s">
        <v>100</v>
      </c>
      <c r="F315" s="102">
        <v>775</v>
      </c>
      <c r="G315" s="103" t="s">
        <v>120</v>
      </c>
      <c r="H315" s="100"/>
      <c r="I315" s="113">
        <v>445348775</v>
      </c>
      <c r="J315" s="114">
        <v>0</v>
      </c>
      <c r="K315" s="114">
        <v>0</v>
      </c>
      <c r="L315" s="104">
        <v>5.2817853333194881E-3</v>
      </c>
      <c r="M315" s="104">
        <v>0</v>
      </c>
      <c r="N315" s="100"/>
      <c r="O315" s="105">
        <v>185790</v>
      </c>
      <c r="Q315" s="96" t="s">
        <v>330</v>
      </c>
    </row>
    <row r="316" spans="1:17" ht="15">
      <c r="A316" s="102">
        <v>446099016</v>
      </c>
      <c r="B316" s="102">
        <v>446</v>
      </c>
      <c r="C316" s="103" t="s">
        <v>160</v>
      </c>
      <c r="D316" s="102">
        <v>99</v>
      </c>
      <c r="E316" s="103" t="s">
        <v>161</v>
      </c>
      <c r="F316" s="102">
        <v>16</v>
      </c>
      <c r="G316" s="103" t="s">
        <v>162</v>
      </c>
      <c r="H316" s="100"/>
      <c r="I316" s="113">
        <v>446099016</v>
      </c>
      <c r="J316" s="114">
        <v>0</v>
      </c>
      <c r="K316" s="114">
        <v>0</v>
      </c>
      <c r="L316" s="104">
        <v>4.1149798490991304E-2</v>
      </c>
      <c r="M316" s="104">
        <v>0</v>
      </c>
      <c r="N316" s="100"/>
      <c r="O316" s="105">
        <v>2928264</v>
      </c>
      <c r="Q316" s="96" t="s">
        <v>329</v>
      </c>
    </row>
    <row r="317" spans="1:17" ht="15">
      <c r="A317" s="102">
        <v>446099018</v>
      </c>
      <c r="B317" s="102">
        <v>446</v>
      </c>
      <c r="C317" s="103" t="s">
        <v>160</v>
      </c>
      <c r="D317" s="102">
        <v>99</v>
      </c>
      <c r="E317" s="103" t="s">
        <v>161</v>
      </c>
      <c r="F317" s="102">
        <v>18</v>
      </c>
      <c r="G317" s="103" t="s">
        <v>163</v>
      </c>
      <c r="H317" s="100"/>
      <c r="I317" s="113">
        <v>446099018</v>
      </c>
      <c r="J317" s="114">
        <v>0</v>
      </c>
      <c r="K317" s="114">
        <v>0</v>
      </c>
      <c r="L317" s="104">
        <v>1.8490918913116772E-2</v>
      </c>
      <c r="M317" s="104">
        <v>0</v>
      </c>
      <c r="N317" s="100"/>
      <c r="O317" s="105">
        <v>179460</v>
      </c>
      <c r="Q317" s="96" t="s">
        <v>329</v>
      </c>
    </row>
    <row r="318" spans="1:17" ht="15">
      <c r="A318" s="102">
        <v>446099035</v>
      </c>
      <c r="B318" s="102">
        <v>446</v>
      </c>
      <c r="C318" s="103" t="s">
        <v>160</v>
      </c>
      <c r="D318" s="102">
        <v>99</v>
      </c>
      <c r="E318" s="103" t="s">
        <v>161</v>
      </c>
      <c r="F318" s="102">
        <v>35</v>
      </c>
      <c r="G318" s="103" t="s">
        <v>11</v>
      </c>
      <c r="H318" s="100"/>
      <c r="I318" s="113">
        <v>446099035</v>
      </c>
      <c r="J318" s="114">
        <v>0</v>
      </c>
      <c r="K318" s="114">
        <v>0</v>
      </c>
      <c r="L318" s="104">
        <v>0.13683680435647133</v>
      </c>
      <c r="M318" s="104">
        <v>0</v>
      </c>
      <c r="N318" s="100"/>
      <c r="O318" s="105">
        <v>32362</v>
      </c>
      <c r="Q318" s="96" t="s">
        <v>329</v>
      </c>
    </row>
    <row r="319" spans="1:17" ht="15">
      <c r="A319" s="102">
        <v>446099044</v>
      </c>
      <c r="B319" s="102">
        <v>446</v>
      </c>
      <c r="C319" s="103" t="s">
        <v>160</v>
      </c>
      <c r="D319" s="102">
        <v>99</v>
      </c>
      <c r="E319" s="103" t="s">
        <v>161</v>
      </c>
      <c r="F319" s="102">
        <v>44</v>
      </c>
      <c r="G319" s="103" t="s">
        <v>12</v>
      </c>
      <c r="H319" s="100"/>
      <c r="I319" s="113">
        <v>446099044</v>
      </c>
      <c r="J319" s="114">
        <v>0</v>
      </c>
      <c r="K319" s="114">
        <v>591</v>
      </c>
      <c r="L319" s="104">
        <v>3.5085153403205782E-2</v>
      </c>
      <c r="M319" s="104">
        <v>0</v>
      </c>
      <c r="N319" s="100"/>
      <c r="O319" s="105">
        <v>3901726</v>
      </c>
      <c r="Q319" s="96" t="s">
        <v>329</v>
      </c>
    </row>
    <row r="320" spans="1:17" ht="15">
      <c r="A320" s="102">
        <v>446099050</v>
      </c>
      <c r="B320" s="102">
        <v>446</v>
      </c>
      <c r="C320" s="103" t="s">
        <v>160</v>
      </c>
      <c r="D320" s="102">
        <v>99</v>
      </c>
      <c r="E320" s="103" t="s">
        <v>161</v>
      </c>
      <c r="F320" s="102">
        <v>50</v>
      </c>
      <c r="G320" s="103" t="s">
        <v>90</v>
      </c>
      <c r="H320" s="100"/>
      <c r="I320" s="113">
        <v>446099050</v>
      </c>
      <c r="J320" s="114">
        <v>0</v>
      </c>
      <c r="K320" s="114">
        <v>0</v>
      </c>
      <c r="L320" s="104">
        <v>2.3219602941191215E-3</v>
      </c>
      <c r="M320" s="104">
        <v>0</v>
      </c>
      <c r="N320" s="100"/>
      <c r="O320" s="105">
        <v>61130</v>
      </c>
      <c r="Q320" s="96" t="s">
        <v>329</v>
      </c>
    </row>
    <row r="321" spans="1:17" ht="15">
      <c r="A321" s="102">
        <v>446099083</v>
      </c>
      <c r="B321" s="102">
        <v>446</v>
      </c>
      <c r="C321" s="103" t="s">
        <v>160</v>
      </c>
      <c r="D321" s="102">
        <v>99</v>
      </c>
      <c r="E321" s="103" t="s">
        <v>161</v>
      </c>
      <c r="F321" s="102">
        <v>83</v>
      </c>
      <c r="G321" s="103" t="s">
        <v>253</v>
      </c>
      <c r="H321" s="100"/>
      <c r="I321" s="113">
        <v>446099083</v>
      </c>
      <c r="J321" s="114">
        <v>0</v>
      </c>
      <c r="K321" s="114">
        <v>0</v>
      </c>
      <c r="L321" s="104">
        <v>2.7199966264809597E-3</v>
      </c>
      <c r="M321" s="104">
        <v>0</v>
      </c>
      <c r="N321" s="100"/>
      <c r="O321" s="105">
        <v>13996</v>
      </c>
      <c r="Q321" s="96" t="s">
        <v>327</v>
      </c>
    </row>
    <row r="322" spans="1:17" ht="15">
      <c r="A322" s="102">
        <v>446099088</v>
      </c>
      <c r="B322" s="102">
        <v>446</v>
      </c>
      <c r="C322" s="103" t="s">
        <v>160</v>
      </c>
      <c r="D322" s="102">
        <v>99</v>
      </c>
      <c r="E322" s="103" t="s">
        <v>161</v>
      </c>
      <c r="F322" s="102">
        <v>88</v>
      </c>
      <c r="G322" s="103" t="s">
        <v>91</v>
      </c>
      <c r="H322" s="100"/>
      <c r="I322" s="113">
        <v>446099088</v>
      </c>
      <c r="J322" s="114">
        <v>0</v>
      </c>
      <c r="K322" s="114">
        <v>0</v>
      </c>
      <c r="L322" s="104">
        <v>3.0959037401252242E-3</v>
      </c>
      <c r="M322" s="104">
        <v>0</v>
      </c>
      <c r="N322" s="100"/>
      <c r="O322" s="105">
        <v>138794</v>
      </c>
      <c r="Q322" s="96" t="s">
        <v>329</v>
      </c>
    </row>
    <row r="323" spans="1:17" ht="15">
      <c r="A323" s="102">
        <v>446099099</v>
      </c>
      <c r="B323" s="102">
        <v>446</v>
      </c>
      <c r="C323" s="103" t="s">
        <v>160</v>
      </c>
      <c r="D323" s="102">
        <v>99</v>
      </c>
      <c r="E323" s="103" t="s">
        <v>161</v>
      </c>
      <c r="F323" s="102">
        <v>99</v>
      </c>
      <c r="G323" s="103" t="s">
        <v>161</v>
      </c>
      <c r="H323" s="100"/>
      <c r="I323" s="113">
        <v>446099099</v>
      </c>
      <c r="J323" s="114">
        <v>0</v>
      </c>
      <c r="K323" s="114">
        <v>0</v>
      </c>
      <c r="L323" s="104">
        <v>3.9220087470190221E-2</v>
      </c>
      <c r="M323" s="104">
        <v>0</v>
      </c>
      <c r="N323" s="100"/>
      <c r="O323" s="105">
        <v>1598822</v>
      </c>
      <c r="Q323" s="96" t="s">
        <v>329</v>
      </c>
    </row>
    <row r="324" spans="1:17" ht="15">
      <c r="A324" s="102">
        <v>446099101</v>
      </c>
      <c r="B324" s="102">
        <v>446</v>
      </c>
      <c r="C324" s="103" t="s">
        <v>160</v>
      </c>
      <c r="D324" s="102">
        <v>99</v>
      </c>
      <c r="E324" s="103" t="s">
        <v>161</v>
      </c>
      <c r="F324" s="102">
        <v>101</v>
      </c>
      <c r="G324" s="103" t="s">
        <v>103</v>
      </c>
      <c r="H324" s="100"/>
      <c r="I324" s="113">
        <v>446099101</v>
      </c>
      <c r="J324" s="114">
        <v>0</v>
      </c>
      <c r="K324" s="114">
        <v>0</v>
      </c>
      <c r="L324" s="104">
        <v>5.3447646397144548E-2</v>
      </c>
      <c r="M324" s="104">
        <v>0</v>
      </c>
      <c r="N324" s="100"/>
      <c r="O324" s="105">
        <v>11373</v>
      </c>
      <c r="Q324" s="96" t="s">
        <v>327</v>
      </c>
    </row>
    <row r="325" spans="1:17" ht="15">
      <c r="A325" s="102">
        <v>446099133</v>
      </c>
      <c r="B325" s="102">
        <v>446</v>
      </c>
      <c r="C325" s="103" t="s">
        <v>160</v>
      </c>
      <c r="D325" s="102">
        <v>99</v>
      </c>
      <c r="E325" s="103" t="s">
        <v>161</v>
      </c>
      <c r="F325" s="102">
        <v>133</v>
      </c>
      <c r="G325" s="103" t="s">
        <v>59</v>
      </c>
      <c r="H325" s="100"/>
      <c r="I325" s="113">
        <v>446099133</v>
      </c>
      <c r="J325" s="114">
        <v>0</v>
      </c>
      <c r="K325" s="114">
        <v>0</v>
      </c>
      <c r="L325" s="104">
        <v>2.0069374734396603E-2</v>
      </c>
      <c r="M325" s="104">
        <v>0</v>
      </c>
      <c r="N325" s="100"/>
      <c r="O325" s="105">
        <v>20764</v>
      </c>
      <c r="Q325" s="96" t="s">
        <v>327</v>
      </c>
    </row>
    <row r="326" spans="1:17" ht="15">
      <c r="A326" s="102">
        <v>446099167</v>
      </c>
      <c r="B326" s="102">
        <v>446</v>
      </c>
      <c r="C326" s="103" t="s">
        <v>160</v>
      </c>
      <c r="D326" s="102">
        <v>99</v>
      </c>
      <c r="E326" s="103" t="s">
        <v>161</v>
      </c>
      <c r="F326" s="102">
        <v>167</v>
      </c>
      <c r="G326" s="103" t="s">
        <v>164</v>
      </c>
      <c r="H326" s="100"/>
      <c r="I326" s="113">
        <v>446099167</v>
      </c>
      <c r="J326" s="114">
        <v>0</v>
      </c>
      <c r="K326" s="114">
        <v>0</v>
      </c>
      <c r="L326" s="104">
        <v>2.0150011178551877E-2</v>
      </c>
      <c r="M326" s="104">
        <v>0</v>
      </c>
      <c r="N326" s="100"/>
      <c r="O326" s="105">
        <v>1089699</v>
      </c>
      <c r="Q326" s="96" t="s">
        <v>329</v>
      </c>
    </row>
    <row r="327" spans="1:17" ht="15">
      <c r="A327" s="102">
        <v>446099175</v>
      </c>
      <c r="B327" s="102">
        <v>446</v>
      </c>
      <c r="C327" s="103" t="s">
        <v>160</v>
      </c>
      <c r="D327" s="102">
        <v>99</v>
      </c>
      <c r="E327" s="103" t="s">
        <v>161</v>
      </c>
      <c r="F327" s="102">
        <v>175</v>
      </c>
      <c r="G327" s="103" t="s">
        <v>165</v>
      </c>
      <c r="H327" s="100"/>
      <c r="I327" s="113">
        <v>446099175</v>
      </c>
      <c r="J327" s="114">
        <v>0</v>
      </c>
      <c r="K327" s="114">
        <v>0</v>
      </c>
      <c r="L327" s="104">
        <v>7.8726396170760067E-4</v>
      </c>
      <c r="M327" s="104">
        <v>0</v>
      </c>
      <c r="N327" s="100"/>
      <c r="O327" s="105">
        <v>13714</v>
      </c>
      <c r="Q327" s="96" t="s">
        <v>327</v>
      </c>
    </row>
    <row r="328" spans="1:17" ht="15">
      <c r="A328" s="102">
        <v>446099177</v>
      </c>
      <c r="B328" s="102">
        <v>446</v>
      </c>
      <c r="C328" s="103" t="s">
        <v>160</v>
      </c>
      <c r="D328" s="102">
        <v>99</v>
      </c>
      <c r="E328" s="103" t="s">
        <v>161</v>
      </c>
      <c r="F328" s="102">
        <v>177</v>
      </c>
      <c r="G328" s="103" t="s">
        <v>110</v>
      </c>
      <c r="H328" s="100"/>
      <c r="I328" s="113">
        <v>446099177</v>
      </c>
      <c r="J328" s="114">
        <v>0</v>
      </c>
      <c r="K328" s="114">
        <v>0</v>
      </c>
      <c r="L328" s="104">
        <v>4.7364484056045698E-3</v>
      </c>
      <c r="M328" s="104">
        <v>0</v>
      </c>
      <c r="N328" s="100"/>
      <c r="O328" s="105">
        <v>50851</v>
      </c>
      <c r="Q328" s="96" t="s">
        <v>329</v>
      </c>
    </row>
    <row r="329" spans="1:17" ht="15">
      <c r="A329" s="102">
        <v>446099208</v>
      </c>
      <c r="B329" s="102">
        <v>446</v>
      </c>
      <c r="C329" s="103" t="s">
        <v>160</v>
      </c>
      <c r="D329" s="102">
        <v>99</v>
      </c>
      <c r="E329" s="103" t="s">
        <v>161</v>
      </c>
      <c r="F329" s="102">
        <v>208</v>
      </c>
      <c r="G329" s="103" t="s">
        <v>166</v>
      </c>
      <c r="H329" s="100"/>
      <c r="I329" s="113">
        <v>446099208</v>
      </c>
      <c r="J329" s="114">
        <v>0</v>
      </c>
      <c r="K329" s="114">
        <v>0</v>
      </c>
      <c r="L329" s="104">
        <v>2.2293104563617452E-3</v>
      </c>
      <c r="M329" s="104">
        <v>0</v>
      </c>
      <c r="N329" s="100"/>
      <c r="O329" s="105">
        <v>13768</v>
      </c>
      <c r="Q329" s="96" t="s">
        <v>329</v>
      </c>
    </row>
    <row r="330" spans="1:17" ht="15">
      <c r="A330" s="102">
        <v>446099212</v>
      </c>
      <c r="B330" s="102">
        <v>446</v>
      </c>
      <c r="C330" s="103" t="s">
        <v>160</v>
      </c>
      <c r="D330" s="102">
        <v>99</v>
      </c>
      <c r="E330" s="103" t="s">
        <v>161</v>
      </c>
      <c r="F330" s="102">
        <v>212</v>
      </c>
      <c r="G330" s="103" t="s">
        <v>167</v>
      </c>
      <c r="H330" s="100"/>
      <c r="I330" s="113">
        <v>446099212</v>
      </c>
      <c r="J330" s="114">
        <v>0</v>
      </c>
      <c r="K330" s="114">
        <v>0</v>
      </c>
      <c r="L330" s="104">
        <v>2.3431491717683755E-2</v>
      </c>
      <c r="M330" s="104">
        <v>0</v>
      </c>
      <c r="N330" s="100"/>
      <c r="O330" s="105">
        <v>1082962</v>
      </c>
      <c r="Q330" s="96" t="s">
        <v>329</v>
      </c>
    </row>
    <row r="331" spans="1:17" ht="15">
      <c r="A331" s="102">
        <v>446099218</v>
      </c>
      <c r="B331" s="102">
        <v>446</v>
      </c>
      <c r="C331" s="103" t="s">
        <v>160</v>
      </c>
      <c r="D331" s="102">
        <v>99</v>
      </c>
      <c r="E331" s="103" t="s">
        <v>161</v>
      </c>
      <c r="F331" s="102">
        <v>218</v>
      </c>
      <c r="G331" s="103" t="s">
        <v>168</v>
      </c>
      <c r="H331" s="100"/>
      <c r="I331" s="113">
        <v>446099218</v>
      </c>
      <c r="J331" s="114">
        <v>0</v>
      </c>
      <c r="K331" s="114">
        <v>0</v>
      </c>
      <c r="L331" s="104">
        <v>4.192039877735191E-2</v>
      </c>
      <c r="M331" s="104">
        <v>0</v>
      </c>
      <c r="N331" s="100"/>
      <c r="O331" s="105">
        <v>1317169</v>
      </c>
      <c r="Q331" s="96" t="s">
        <v>329</v>
      </c>
    </row>
    <row r="332" spans="1:17" ht="15">
      <c r="A332" s="102">
        <v>446099220</v>
      </c>
      <c r="B332" s="102">
        <v>446</v>
      </c>
      <c r="C332" s="103" t="s">
        <v>160</v>
      </c>
      <c r="D332" s="102">
        <v>99</v>
      </c>
      <c r="E332" s="103" t="s">
        <v>161</v>
      </c>
      <c r="F332" s="102">
        <v>220</v>
      </c>
      <c r="G332" s="103" t="s">
        <v>26</v>
      </c>
      <c r="H332" s="100"/>
      <c r="I332" s="113">
        <v>446099220</v>
      </c>
      <c r="J332" s="114">
        <v>0</v>
      </c>
      <c r="K332" s="114">
        <v>0</v>
      </c>
      <c r="L332" s="104">
        <v>9.6580109379514438E-3</v>
      </c>
      <c r="M332" s="104">
        <v>0</v>
      </c>
      <c r="N332" s="100"/>
      <c r="O332" s="105">
        <v>235259</v>
      </c>
      <c r="Q332" s="96" t="s">
        <v>329</v>
      </c>
    </row>
    <row r="333" spans="1:17" ht="15">
      <c r="A333" s="102">
        <v>446099238</v>
      </c>
      <c r="B333" s="102">
        <v>446</v>
      </c>
      <c r="C333" s="103" t="s">
        <v>160</v>
      </c>
      <c r="D333" s="102">
        <v>99</v>
      </c>
      <c r="E333" s="103" t="s">
        <v>161</v>
      </c>
      <c r="F333" s="102">
        <v>238</v>
      </c>
      <c r="G333" s="103" t="s">
        <v>169</v>
      </c>
      <c r="H333" s="100"/>
      <c r="I333" s="113">
        <v>446099238</v>
      </c>
      <c r="J333" s="114">
        <v>0</v>
      </c>
      <c r="K333" s="114">
        <v>0</v>
      </c>
      <c r="L333" s="104">
        <v>2.093456582491E-2</v>
      </c>
      <c r="M333" s="104">
        <v>0</v>
      </c>
      <c r="N333" s="100"/>
      <c r="O333" s="105">
        <v>149314</v>
      </c>
      <c r="Q333" s="96" t="s">
        <v>329</v>
      </c>
    </row>
    <row r="334" spans="1:17" ht="15">
      <c r="A334" s="102">
        <v>446099244</v>
      </c>
      <c r="B334" s="102">
        <v>446</v>
      </c>
      <c r="C334" s="103" t="s">
        <v>160</v>
      </c>
      <c r="D334" s="102">
        <v>99</v>
      </c>
      <c r="E334" s="103" t="s">
        <v>161</v>
      </c>
      <c r="F334" s="102">
        <v>244</v>
      </c>
      <c r="G334" s="103" t="s">
        <v>27</v>
      </c>
      <c r="H334" s="100"/>
      <c r="I334" s="113">
        <v>446099244</v>
      </c>
      <c r="J334" s="114">
        <v>0</v>
      </c>
      <c r="K334" s="114">
        <v>0</v>
      </c>
      <c r="L334" s="104">
        <v>8.3233957939585088E-2</v>
      </c>
      <c r="M334" s="104">
        <v>0</v>
      </c>
      <c r="N334" s="100"/>
      <c r="O334" s="105">
        <v>95808</v>
      </c>
      <c r="Q334" s="96" t="s">
        <v>331</v>
      </c>
    </row>
    <row r="335" spans="1:17" ht="15">
      <c r="A335" s="102">
        <v>446099266</v>
      </c>
      <c r="B335" s="102">
        <v>446</v>
      </c>
      <c r="C335" s="103" t="s">
        <v>160</v>
      </c>
      <c r="D335" s="102">
        <v>99</v>
      </c>
      <c r="E335" s="103" t="s">
        <v>161</v>
      </c>
      <c r="F335" s="102">
        <v>266</v>
      </c>
      <c r="G335" s="103" t="s">
        <v>170</v>
      </c>
      <c r="H335" s="100"/>
      <c r="I335" s="113">
        <v>446099266</v>
      </c>
      <c r="J335" s="114">
        <v>0</v>
      </c>
      <c r="K335" s="114">
        <v>0</v>
      </c>
      <c r="L335" s="104">
        <v>1.8544018130771174E-3</v>
      </c>
      <c r="M335" s="104">
        <v>0</v>
      </c>
      <c r="N335" s="100"/>
      <c r="O335" s="105">
        <v>88052</v>
      </c>
      <c r="Q335" s="96" t="s">
        <v>329</v>
      </c>
    </row>
    <row r="336" spans="1:17" ht="15">
      <c r="A336" s="102">
        <v>446099285</v>
      </c>
      <c r="B336" s="102">
        <v>446</v>
      </c>
      <c r="C336" s="103" t="s">
        <v>160</v>
      </c>
      <c r="D336" s="102">
        <v>99</v>
      </c>
      <c r="E336" s="103" t="s">
        <v>161</v>
      </c>
      <c r="F336" s="102">
        <v>285</v>
      </c>
      <c r="G336" s="103" t="s">
        <v>28</v>
      </c>
      <c r="H336" s="100"/>
      <c r="I336" s="113">
        <v>446099285</v>
      </c>
      <c r="J336" s="114">
        <v>0</v>
      </c>
      <c r="K336" s="114">
        <v>0</v>
      </c>
      <c r="L336" s="104">
        <v>2.1945064259307315E-2</v>
      </c>
      <c r="M336" s="104">
        <v>0</v>
      </c>
      <c r="N336" s="100"/>
      <c r="O336" s="105">
        <v>892810</v>
      </c>
      <c r="Q336" s="96" t="s">
        <v>329</v>
      </c>
    </row>
    <row r="337" spans="1:17" ht="15">
      <c r="A337" s="102">
        <v>446099293</v>
      </c>
      <c r="B337" s="102">
        <v>446</v>
      </c>
      <c r="C337" s="103" t="s">
        <v>160</v>
      </c>
      <c r="D337" s="102">
        <v>99</v>
      </c>
      <c r="E337" s="103" t="s">
        <v>161</v>
      </c>
      <c r="F337" s="102">
        <v>293</v>
      </c>
      <c r="G337" s="103" t="s">
        <v>171</v>
      </c>
      <c r="H337" s="100"/>
      <c r="I337" s="113">
        <v>446099293</v>
      </c>
      <c r="J337" s="114">
        <v>0</v>
      </c>
      <c r="K337" s="114">
        <v>0</v>
      </c>
      <c r="L337" s="104">
        <v>1.6252590924376159E-3</v>
      </c>
      <c r="M337" s="104">
        <v>0</v>
      </c>
      <c r="N337" s="100"/>
      <c r="O337" s="105">
        <v>64778</v>
      </c>
      <c r="Q337" s="96" t="s">
        <v>329</v>
      </c>
    </row>
    <row r="338" spans="1:17" ht="15">
      <c r="A338" s="102">
        <v>446099307</v>
      </c>
      <c r="B338" s="102">
        <v>446</v>
      </c>
      <c r="C338" s="103" t="s">
        <v>160</v>
      </c>
      <c r="D338" s="102">
        <v>99</v>
      </c>
      <c r="E338" s="103" t="s">
        <v>161</v>
      </c>
      <c r="F338" s="102">
        <v>307</v>
      </c>
      <c r="G338" s="103" t="s">
        <v>172</v>
      </c>
      <c r="H338" s="100"/>
      <c r="I338" s="113">
        <v>446099307</v>
      </c>
      <c r="J338" s="114">
        <v>0</v>
      </c>
      <c r="K338" s="114">
        <v>0</v>
      </c>
      <c r="L338" s="104">
        <v>5.7992697262384194E-3</v>
      </c>
      <c r="M338" s="104">
        <v>0</v>
      </c>
      <c r="N338" s="100"/>
      <c r="O338" s="105">
        <v>172410</v>
      </c>
      <c r="Q338" s="96" t="s">
        <v>329</v>
      </c>
    </row>
    <row r="339" spans="1:17" ht="15">
      <c r="A339" s="102">
        <v>446099323</v>
      </c>
      <c r="B339" s="102">
        <v>446</v>
      </c>
      <c r="C339" s="103" t="s">
        <v>160</v>
      </c>
      <c r="D339" s="102">
        <v>99</v>
      </c>
      <c r="E339" s="103" t="s">
        <v>161</v>
      </c>
      <c r="F339" s="102">
        <v>323</v>
      </c>
      <c r="G339" s="103" t="s">
        <v>173</v>
      </c>
      <c r="H339" s="100"/>
      <c r="I339" s="113">
        <v>446099323</v>
      </c>
      <c r="J339" s="114">
        <v>0</v>
      </c>
      <c r="K339" s="114">
        <v>0</v>
      </c>
      <c r="L339" s="104">
        <v>2.3506514228498875E-3</v>
      </c>
      <c r="M339" s="104">
        <v>0</v>
      </c>
      <c r="N339" s="100"/>
      <c r="O339" s="105">
        <v>31602</v>
      </c>
      <c r="Q339" s="96" t="s">
        <v>329</v>
      </c>
    </row>
    <row r="340" spans="1:17" ht="15">
      <c r="A340" s="102">
        <v>446099336</v>
      </c>
      <c r="B340" s="102">
        <v>446</v>
      </c>
      <c r="C340" s="103" t="s">
        <v>160</v>
      </c>
      <c r="D340" s="102">
        <v>99</v>
      </c>
      <c r="E340" s="103" t="s">
        <v>161</v>
      </c>
      <c r="F340" s="102">
        <v>336</v>
      </c>
      <c r="G340" s="103" t="s">
        <v>30</v>
      </c>
      <c r="H340" s="100"/>
      <c r="I340" s="113">
        <v>446099336</v>
      </c>
      <c r="J340" s="114">
        <v>0</v>
      </c>
      <c r="K340" s="114">
        <v>0</v>
      </c>
      <c r="L340" s="104">
        <v>2.3631674861352887E-2</v>
      </c>
      <c r="M340" s="104">
        <v>0</v>
      </c>
      <c r="N340" s="100"/>
      <c r="O340" s="105">
        <v>15444</v>
      </c>
      <c r="Q340" s="96" t="s">
        <v>327</v>
      </c>
    </row>
    <row r="341" spans="1:17" ht="15">
      <c r="A341" s="102">
        <v>446099350</v>
      </c>
      <c r="B341" s="102">
        <v>446</v>
      </c>
      <c r="C341" s="103" t="s">
        <v>160</v>
      </c>
      <c r="D341" s="102">
        <v>99</v>
      </c>
      <c r="E341" s="103" t="s">
        <v>161</v>
      </c>
      <c r="F341" s="102">
        <v>350</v>
      </c>
      <c r="G341" s="103" t="s">
        <v>174</v>
      </c>
      <c r="H341" s="100"/>
      <c r="I341" s="113">
        <v>446099350</v>
      </c>
      <c r="J341" s="114">
        <v>0</v>
      </c>
      <c r="K341" s="114">
        <v>0</v>
      </c>
      <c r="L341" s="104">
        <v>1.2526411718199917E-2</v>
      </c>
      <c r="M341" s="104">
        <v>0</v>
      </c>
      <c r="N341" s="100"/>
      <c r="O341" s="105">
        <v>55408</v>
      </c>
      <c r="Q341" s="96" t="s">
        <v>329</v>
      </c>
    </row>
    <row r="342" spans="1:17" ht="15">
      <c r="A342" s="102">
        <v>446099625</v>
      </c>
      <c r="B342" s="102">
        <v>446</v>
      </c>
      <c r="C342" s="103" t="s">
        <v>160</v>
      </c>
      <c r="D342" s="102">
        <v>99</v>
      </c>
      <c r="E342" s="103" t="s">
        <v>161</v>
      </c>
      <c r="F342" s="102">
        <v>625</v>
      </c>
      <c r="G342" s="103" t="s">
        <v>92</v>
      </c>
      <c r="H342" s="100"/>
      <c r="I342" s="113">
        <v>446099625</v>
      </c>
      <c r="J342" s="114">
        <v>0</v>
      </c>
      <c r="K342" s="114">
        <v>0</v>
      </c>
      <c r="L342" s="104">
        <v>1.5510183605077635E-3</v>
      </c>
      <c r="M342" s="104">
        <v>0</v>
      </c>
      <c r="N342" s="100"/>
      <c r="O342" s="105">
        <v>72846</v>
      </c>
      <c r="Q342" s="96" t="s">
        <v>329</v>
      </c>
    </row>
    <row r="343" spans="1:17" ht="15">
      <c r="A343" s="102">
        <v>446099690</v>
      </c>
      <c r="B343" s="102">
        <v>446</v>
      </c>
      <c r="C343" s="103" t="s">
        <v>160</v>
      </c>
      <c r="D343" s="102">
        <v>99</v>
      </c>
      <c r="E343" s="103" t="s">
        <v>161</v>
      </c>
      <c r="F343" s="102">
        <v>690</v>
      </c>
      <c r="G343" s="103" t="s">
        <v>176</v>
      </c>
      <c r="H343" s="100"/>
      <c r="I343" s="113">
        <v>446099690</v>
      </c>
      <c r="J343" s="114">
        <v>0</v>
      </c>
      <c r="K343" s="114">
        <v>0</v>
      </c>
      <c r="L343" s="104">
        <v>5.6717267667399946E-3</v>
      </c>
      <c r="M343" s="104">
        <v>0</v>
      </c>
      <c r="N343" s="100"/>
      <c r="O343" s="105">
        <v>134280</v>
      </c>
      <c r="Q343" s="96" t="s">
        <v>329</v>
      </c>
    </row>
    <row r="344" spans="1:17" ht="15">
      <c r="A344" s="102">
        <v>447101014</v>
      </c>
      <c r="B344" s="102">
        <v>447</v>
      </c>
      <c r="C344" s="103" t="s">
        <v>177</v>
      </c>
      <c r="D344" s="102">
        <v>101</v>
      </c>
      <c r="E344" s="103" t="s">
        <v>103</v>
      </c>
      <c r="F344" s="102">
        <v>14</v>
      </c>
      <c r="G344" s="103" t="s">
        <v>62</v>
      </c>
      <c r="H344" s="100"/>
      <c r="I344" s="113">
        <v>447101014</v>
      </c>
      <c r="J344" s="114">
        <v>0</v>
      </c>
      <c r="K344" s="114">
        <v>0</v>
      </c>
      <c r="L344" s="104">
        <v>1.7951852171247677E-2</v>
      </c>
      <c r="M344" s="104">
        <v>0</v>
      </c>
      <c r="N344" s="100"/>
      <c r="O344" s="105">
        <v>4184</v>
      </c>
      <c r="Q344" s="96" t="s">
        <v>327</v>
      </c>
    </row>
    <row r="345" spans="1:17" ht="15">
      <c r="A345" s="102">
        <v>447101025</v>
      </c>
      <c r="B345" s="102">
        <v>447</v>
      </c>
      <c r="C345" s="103" t="s">
        <v>177</v>
      </c>
      <c r="D345" s="102">
        <v>101</v>
      </c>
      <c r="E345" s="103" t="s">
        <v>103</v>
      </c>
      <c r="F345" s="102">
        <v>25</v>
      </c>
      <c r="G345" s="103" t="s">
        <v>178</v>
      </c>
      <c r="H345" s="100"/>
      <c r="I345" s="113">
        <v>447101025</v>
      </c>
      <c r="J345" s="114">
        <v>0</v>
      </c>
      <c r="K345" s="114">
        <v>0</v>
      </c>
      <c r="L345" s="104">
        <v>1.3072140193868591E-2</v>
      </c>
      <c r="M345" s="104">
        <v>0</v>
      </c>
      <c r="N345" s="100"/>
      <c r="O345" s="105">
        <v>395491</v>
      </c>
      <c r="Q345" s="96" t="s">
        <v>329</v>
      </c>
    </row>
    <row r="346" spans="1:17" ht="15">
      <c r="A346" s="102">
        <v>447101101</v>
      </c>
      <c r="B346" s="102">
        <v>447</v>
      </c>
      <c r="C346" s="103" t="s">
        <v>177</v>
      </c>
      <c r="D346" s="102">
        <v>101</v>
      </c>
      <c r="E346" s="103" t="s">
        <v>103</v>
      </c>
      <c r="F346" s="102">
        <v>101</v>
      </c>
      <c r="G346" s="103" t="s">
        <v>103</v>
      </c>
      <c r="H346" s="100"/>
      <c r="I346" s="113">
        <v>447101101</v>
      </c>
      <c r="J346" s="114">
        <v>0</v>
      </c>
      <c r="K346" s="114">
        <v>0</v>
      </c>
      <c r="L346" s="104">
        <v>5.3447646397144548E-2</v>
      </c>
      <c r="M346" s="104">
        <v>0</v>
      </c>
      <c r="N346" s="100"/>
      <c r="O346" s="105">
        <v>3641370</v>
      </c>
      <c r="Q346" s="96" t="s">
        <v>329</v>
      </c>
    </row>
    <row r="347" spans="1:17" ht="15">
      <c r="A347" s="102">
        <v>447101138</v>
      </c>
      <c r="B347" s="102">
        <v>447</v>
      </c>
      <c r="C347" s="103" t="s">
        <v>177</v>
      </c>
      <c r="D347" s="102">
        <v>101</v>
      </c>
      <c r="E347" s="103" t="s">
        <v>103</v>
      </c>
      <c r="F347" s="102">
        <v>138</v>
      </c>
      <c r="G347" s="103" t="s">
        <v>179</v>
      </c>
      <c r="H347" s="100"/>
      <c r="I347" s="113">
        <v>447101138</v>
      </c>
      <c r="J347" s="114">
        <v>0</v>
      </c>
      <c r="K347" s="114">
        <v>0</v>
      </c>
      <c r="L347" s="104">
        <v>2.3699355152112362E-3</v>
      </c>
      <c r="M347" s="104">
        <v>0</v>
      </c>
      <c r="N347" s="100"/>
      <c r="O347" s="105">
        <v>25736</v>
      </c>
      <c r="Q347" s="96" t="s">
        <v>327</v>
      </c>
    </row>
    <row r="348" spans="1:17" ht="15">
      <c r="A348" s="102">
        <v>447101139</v>
      </c>
      <c r="B348" s="102">
        <v>447</v>
      </c>
      <c r="C348" s="103" t="s">
        <v>177</v>
      </c>
      <c r="D348" s="102">
        <v>101</v>
      </c>
      <c r="E348" s="103" t="s">
        <v>103</v>
      </c>
      <c r="F348" s="102">
        <v>139</v>
      </c>
      <c r="G348" s="103" t="s">
        <v>64</v>
      </c>
      <c r="H348" s="100"/>
      <c r="I348" s="113">
        <v>447101139</v>
      </c>
      <c r="J348" s="114">
        <v>0</v>
      </c>
      <c r="K348" s="114">
        <v>0</v>
      </c>
      <c r="L348" s="104">
        <v>3.1322482139312215E-3</v>
      </c>
      <c r="M348" s="104">
        <v>0</v>
      </c>
      <c r="N348" s="100"/>
      <c r="O348" s="105">
        <v>6466</v>
      </c>
      <c r="Q348" s="96" t="s">
        <v>327</v>
      </c>
    </row>
    <row r="349" spans="1:17" ht="15">
      <c r="A349" s="102">
        <v>447101167</v>
      </c>
      <c r="B349" s="102">
        <v>447</v>
      </c>
      <c r="C349" s="103" t="s">
        <v>177</v>
      </c>
      <c r="D349" s="102">
        <v>101</v>
      </c>
      <c r="E349" s="103" t="s">
        <v>103</v>
      </c>
      <c r="F349" s="102">
        <v>167</v>
      </c>
      <c r="G349" s="103" t="s">
        <v>164</v>
      </c>
      <c r="H349" s="100"/>
      <c r="I349" s="113">
        <v>447101167</v>
      </c>
      <c r="J349" s="114">
        <v>0</v>
      </c>
      <c r="K349" s="114">
        <v>0</v>
      </c>
      <c r="L349" s="104">
        <v>2.0150011178551877E-2</v>
      </c>
      <c r="M349" s="104">
        <v>0</v>
      </c>
      <c r="N349" s="100"/>
      <c r="O349" s="105">
        <v>10880</v>
      </c>
      <c r="Q349" s="96" t="s">
        <v>329</v>
      </c>
    </row>
    <row r="350" spans="1:17" ht="15">
      <c r="A350" s="102">
        <v>447101177</v>
      </c>
      <c r="B350" s="102">
        <v>447</v>
      </c>
      <c r="C350" s="103" t="s">
        <v>177</v>
      </c>
      <c r="D350" s="102">
        <v>101</v>
      </c>
      <c r="E350" s="103" t="s">
        <v>103</v>
      </c>
      <c r="F350" s="102">
        <v>177</v>
      </c>
      <c r="G350" s="103" t="s">
        <v>110</v>
      </c>
      <c r="H350" s="100"/>
      <c r="I350" s="113">
        <v>447101177</v>
      </c>
      <c r="J350" s="114">
        <v>0</v>
      </c>
      <c r="K350" s="114">
        <v>0</v>
      </c>
      <c r="L350" s="104">
        <v>4.7364484056045698E-3</v>
      </c>
      <c r="M350" s="104">
        <v>0</v>
      </c>
      <c r="N350" s="100"/>
      <c r="O350" s="105">
        <v>76674</v>
      </c>
      <c r="Q350" s="96" t="s">
        <v>329</v>
      </c>
    </row>
    <row r="351" spans="1:17" ht="15">
      <c r="A351" s="102">
        <v>447101185</v>
      </c>
      <c r="B351" s="102">
        <v>447</v>
      </c>
      <c r="C351" s="103" t="s">
        <v>177</v>
      </c>
      <c r="D351" s="102">
        <v>101</v>
      </c>
      <c r="E351" s="103" t="s">
        <v>103</v>
      </c>
      <c r="F351" s="102">
        <v>185</v>
      </c>
      <c r="G351" s="103" t="s">
        <v>180</v>
      </c>
      <c r="H351" s="100"/>
      <c r="I351" s="113">
        <v>447101185</v>
      </c>
      <c r="J351" s="114">
        <v>0</v>
      </c>
      <c r="K351" s="114">
        <v>0</v>
      </c>
      <c r="L351" s="104">
        <v>2.472769307432893E-3</v>
      </c>
      <c r="M351" s="104">
        <v>0</v>
      </c>
      <c r="N351" s="100"/>
      <c r="O351" s="105">
        <v>139552</v>
      </c>
      <c r="Q351" s="96" t="s">
        <v>329</v>
      </c>
    </row>
    <row r="352" spans="1:17" ht="15">
      <c r="A352" s="102">
        <v>447101187</v>
      </c>
      <c r="B352" s="102">
        <v>447</v>
      </c>
      <c r="C352" s="103" t="s">
        <v>177</v>
      </c>
      <c r="D352" s="102">
        <v>101</v>
      </c>
      <c r="E352" s="103" t="s">
        <v>103</v>
      </c>
      <c r="F352" s="102">
        <v>187</v>
      </c>
      <c r="G352" s="103" t="s">
        <v>181</v>
      </c>
      <c r="H352" s="100"/>
      <c r="I352" s="113">
        <v>447101187</v>
      </c>
      <c r="J352" s="114">
        <v>0</v>
      </c>
      <c r="K352" s="114">
        <v>0</v>
      </c>
      <c r="L352" s="104">
        <v>3.1393412524363738E-3</v>
      </c>
      <c r="M352" s="104">
        <v>0</v>
      </c>
      <c r="N352" s="100"/>
      <c r="O352" s="105">
        <v>52956</v>
      </c>
      <c r="Q352" s="96" t="s">
        <v>327</v>
      </c>
    </row>
    <row r="353" spans="1:17" ht="15">
      <c r="A353" s="102">
        <v>447101208</v>
      </c>
      <c r="B353" s="102">
        <v>447</v>
      </c>
      <c r="C353" s="103" t="s">
        <v>177</v>
      </c>
      <c r="D353" s="102">
        <v>101</v>
      </c>
      <c r="E353" s="103" t="s">
        <v>103</v>
      </c>
      <c r="F353" s="102">
        <v>208</v>
      </c>
      <c r="G353" s="103" t="s">
        <v>166</v>
      </c>
      <c r="H353" s="100"/>
      <c r="I353" s="113">
        <v>447101208</v>
      </c>
      <c r="J353" s="114">
        <v>0</v>
      </c>
      <c r="K353" s="114">
        <v>0</v>
      </c>
      <c r="L353" s="104">
        <v>2.2293104563617452E-3</v>
      </c>
      <c r="M353" s="104">
        <v>0</v>
      </c>
      <c r="N353" s="100"/>
      <c r="O353" s="105">
        <v>14456</v>
      </c>
      <c r="Q353" s="96" t="s">
        <v>327</v>
      </c>
    </row>
    <row r="354" spans="1:17" ht="15">
      <c r="A354" s="102">
        <v>447101212</v>
      </c>
      <c r="B354" s="102">
        <v>447</v>
      </c>
      <c r="C354" s="103" t="s">
        <v>177</v>
      </c>
      <c r="D354" s="102">
        <v>101</v>
      </c>
      <c r="E354" s="103" t="s">
        <v>103</v>
      </c>
      <c r="F354" s="102">
        <v>212</v>
      </c>
      <c r="G354" s="103" t="s">
        <v>167</v>
      </c>
      <c r="H354" s="100"/>
      <c r="I354" s="113">
        <v>447101212</v>
      </c>
      <c r="J354" s="114">
        <v>0</v>
      </c>
      <c r="K354" s="114">
        <v>0</v>
      </c>
      <c r="L354" s="104">
        <v>2.3431491717683755E-2</v>
      </c>
      <c r="M354" s="104">
        <v>0</v>
      </c>
      <c r="N354" s="100"/>
      <c r="O354" s="105">
        <v>19313</v>
      </c>
      <c r="Q354" s="96" t="s">
        <v>327</v>
      </c>
    </row>
    <row r="355" spans="1:17" ht="15">
      <c r="A355" s="102">
        <v>447101214</v>
      </c>
      <c r="B355" s="102">
        <v>447</v>
      </c>
      <c r="C355" s="103" t="s">
        <v>177</v>
      </c>
      <c r="D355" s="102">
        <v>101</v>
      </c>
      <c r="E355" s="103" t="s">
        <v>103</v>
      </c>
      <c r="F355" s="102">
        <v>214</v>
      </c>
      <c r="G355" s="103" t="s">
        <v>266</v>
      </c>
      <c r="H355" s="100"/>
      <c r="I355" s="113">
        <v>447101214</v>
      </c>
      <c r="J355" s="114">
        <v>0</v>
      </c>
      <c r="K355" s="114">
        <v>0</v>
      </c>
      <c r="L355" s="104">
        <v>1.2634915696382329E-3</v>
      </c>
      <c r="M355" s="104">
        <v>0</v>
      </c>
      <c r="N355" s="100"/>
      <c r="O355" s="105">
        <v>11545</v>
      </c>
      <c r="Q355" s="96" t="s">
        <v>327</v>
      </c>
    </row>
    <row r="356" spans="1:17" ht="15">
      <c r="A356" s="102">
        <v>447101218</v>
      </c>
      <c r="B356" s="102">
        <v>447</v>
      </c>
      <c r="C356" s="103" t="s">
        <v>177</v>
      </c>
      <c r="D356" s="102">
        <v>101</v>
      </c>
      <c r="E356" s="103" t="s">
        <v>103</v>
      </c>
      <c r="F356" s="102">
        <v>218</v>
      </c>
      <c r="G356" s="103" t="s">
        <v>168</v>
      </c>
      <c r="H356" s="100"/>
      <c r="I356" s="113">
        <v>447101218</v>
      </c>
      <c r="J356" s="114">
        <v>0</v>
      </c>
      <c r="K356" s="114">
        <v>0</v>
      </c>
      <c r="L356" s="104">
        <v>4.192039877735191E-2</v>
      </c>
      <c r="M356" s="104">
        <v>0</v>
      </c>
      <c r="N356" s="100"/>
      <c r="O356" s="105">
        <v>24198</v>
      </c>
      <c r="Q356" s="96" t="s">
        <v>327</v>
      </c>
    </row>
    <row r="357" spans="1:17" ht="15">
      <c r="A357" s="102">
        <v>447101220</v>
      </c>
      <c r="B357" s="102">
        <v>447</v>
      </c>
      <c r="C357" s="103" t="s">
        <v>177</v>
      </c>
      <c r="D357" s="102">
        <v>101</v>
      </c>
      <c r="E357" s="103" t="s">
        <v>103</v>
      </c>
      <c r="F357" s="102">
        <v>220</v>
      </c>
      <c r="G357" s="103" t="s">
        <v>26</v>
      </c>
      <c r="H357" s="100"/>
      <c r="I357" s="113">
        <v>447101220</v>
      </c>
      <c r="J357" s="114">
        <v>0</v>
      </c>
      <c r="K357" s="114">
        <v>0</v>
      </c>
      <c r="L357" s="104">
        <v>9.6580109379514438E-3</v>
      </c>
      <c r="M357" s="104">
        <v>0</v>
      </c>
      <c r="N357" s="100"/>
      <c r="O357" s="105">
        <v>12388</v>
      </c>
      <c r="Q357" s="96" t="s">
        <v>327</v>
      </c>
    </row>
    <row r="358" spans="1:17" ht="15">
      <c r="A358" s="102">
        <v>447101238</v>
      </c>
      <c r="B358" s="102">
        <v>447</v>
      </c>
      <c r="C358" s="103" t="s">
        <v>177</v>
      </c>
      <c r="D358" s="102">
        <v>101</v>
      </c>
      <c r="E358" s="103" t="s">
        <v>103</v>
      </c>
      <c r="F358" s="102">
        <v>238</v>
      </c>
      <c r="G358" s="103" t="s">
        <v>169</v>
      </c>
      <c r="H358" s="100"/>
      <c r="I358" s="113">
        <v>447101238</v>
      </c>
      <c r="J358" s="114">
        <v>0</v>
      </c>
      <c r="K358" s="114">
        <v>0</v>
      </c>
      <c r="L358" s="104">
        <v>2.093456582491E-2</v>
      </c>
      <c r="M358" s="104">
        <v>0</v>
      </c>
      <c r="N358" s="100"/>
      <c r="O358" s="105">
        <v>69505</v>
      </c>
      <c r="Q358" s="96" t="s">
        <v>327</v>
      </c>
    </row>
    <row r="359" spans="1:17" ht="15">
      <c r="A359" s="102">
        <v>447101307</v>
      </c>
      <c r="B359" s="102">
        <v>447</v>
      </c>
      <c r="C359" s="103" t="s">
        <v>177</v>
      </c>
      <c r="D359" s="102">
        <v>101</v>
      </c>
      <c r="E359" s="103" t="s">
        <v>103</v>
      </c>
      <c r="F359" s="102">
        <v>307</v>
      </c>
      <c r="G359" s="103" t="s">
        <v>172</v>
      </c>
      <c r="H359" s="100"/>
      <c r="I359" s="113">
        <v>447101307</v>
      </c>
      <c r="J359" s="114">
        <v>0</v>
      </c>
      <c r="K359" s="114">
        <v>0</v>
      </c>
      <c r="L359" s="104">
        <v>5.7992697262384194E-3</v>
      </c>
      <c r="M359" s="104">
        <v>0</v>
      </c>
      <c r="N359" s="100"/>
      <c r="O359" s="105">
        <v>77790</v>
      </c>
      <c r="Q359" s="96" t="s">
        <v>327</v>
      </c>
    </row>
    <row r="360" spans="1:17" ht="15">
      <c r="A360" s="102">
        <v>447101335</v>
      </c>
      <c r="B360" s="102">
        <v>447</v>
      </c>
      <c r="C360" s="103" t="s">
        <v>177</v>
      </c>
      <c r="D360" s="102">
        <v>101</v>
      </c>
      <c r="E360" s="103" t="s">
        <v>103</v>
      </c>
      <c r="F360" s="102">
        <v>335</v>
      </c>
      <c r="G360" s="103" t="s">
        <v>312</v>
      </c>
      <c r="H360" s="100"/>
      <c r="I360" s="113">
        <v>447101335</v>
      </c>
      <c r="J360" s="114">
        <v>0</v>
      </c>
      <c r="K360" s="114">
        <v>0</v>
      </c>
      <c r="L360" s="104">
        <v>6.4157959501208483E-4</v>
      </c>
      <c r="M360" s="104">
        <v>0</v>
      </c>
      <c r="N360" s="100"/>
      <c r="O360" s="105">
        <v>31320</v>
      </c>
      <c r="Q360" s="96" t="s">
        <v>327</v>
      </c>
    </row>
    <row r="361" spans="1:17" ht="15">
      <c r="A361" s="102">
        <v>447101350</v>
      </c>
      <c r="B361" s="102">
        <v>447</v>
      </c>
      <c r="C361" s="103" t="s">
        <v>177</v>
      </c>
      <c r="D361" s="102">
        <v>101</v>
      </c>
      <c r="E361" s="103" t="s">
        <v>103</v>
      </c>
      <c r="F361" s="102">
        <v>350</v>
      </c>
      <c r="G361" s="103" t="s">
        <v>174</v>
      </c>
      <c r="H361" s="100"/>
      <c r="I361" s="113">
        <v>447101350</v>
      </c>
      <c r="J361" s="114">
        <v>0</v>
      </c>
      <c r="K361" s="114">
        <v>0</v>
      </c>
      <c r="L361" s="104">
        <v>1.2526411718199917E-2</v>
      </c>
      <c r="M361" s="104">
        <v>0</v>
      </c>
      <c r="N361" s="100"/>
      <c r="O361" s="105">
        <v>129106</v>
      </c>
      <c r="Q361" s="96" t="s">
        <v>327</v>
      </c>
    </row>
    <row r="362" spans="1:17" ht="15">
      <c r="A362" s="102">
        <v>447101622</v>
      </c>
      <c r="B362" s="102">
        <v>447</v>
      </c>
      <c r="C362" s="103" t="s">
        <v>177</v>
      </c>
      <c r="D362" s="102">
        <v>101</v>
      </c>
      <c r="E362" s="103" t="s">
        <v>103</v>
      </c>
      <c r="F362" s="102">
        <v>622</v>
      </c>
      <c r="G362" s="103" t="s">
        <v>182</v>
      </c>
      <c r="H362" s="100"/>
      <c r="I362" s="113">
        <v>447101622</v>
      </c>
      <c r="J362" s="114">
        <v>0</v>
      </c>
      <c r="K362" s="114">
        <v>0</v>
      </c>
      <c r="L362" s="104">
        <v>9.9978122612021797E-4</v>
      </c>
      <c r="M362" s="104">
        <v>0</v>
      </c>
      <c r="N362" s="100"/>
      <c r="O362" s="105">
        <v>20853</v>
      </c>
      <c r="Q362" s="96" t="s">
        <v>327</v>
      </c>
    </row>
    <row r="363" spans="1:17" ht="15">
      <c r="A363" s="102">
        <v>447101650</v>
      </c>
      <c r="B363" s="102">
        <v>447</v>
      </c>
      <c r="C363" s="103" t="s">
        <v>177</v>
      </c>
      <c r="D363" s="102">
        <v>101</v>
      </c>
      <c r="E363" s="103" t="s">
        <v>103</v>
      </c>
      <c r="F363" s="102">
        <v>650</v>
      </c>
      <c r="G363" s="103" t="s">
        <v>175</v>
      </c>
      <c r="H363" s="100"/>
      <c r="I363" s="113">
        <v>447101650</v>
      </c>
      <c r="J363" s="114">
        <v>0</v>
      </c>
      <c r="K363" s="114">
        <v>0</v>
      </c>
      <c r="L363" s="104">
        <v>5.6375929534345287E-4</v>
      </c>
      <c r="M363" s="104">
        <v>0</v>
      </c>
      <c r="N363" s="100"/>
      <c r="O363" s="105">
        <v>5022</v>
      </c>
      <c r="Q363" s="96" t="s">
        <v>329</v>
      </c>
    </row>
    <row r="364" spans="1:17" ht="15">
      <c r="A364" s="102">
        <v>447101690</v>
      </c>
      <c r="B364" s="102">
        <v>447</v>
      </c>
      <c r="C364" s="103" t="s">
        <v>177</v>
      </c>
      <c r="D364" s="102">
        <v>101</v>
      </c>
      <c r="E364" s="103" t="s">
        <v>103</v>
      </c>
      <c r="F364" s="102">
        <v>690</v>
      </c>
      <c r="G364" s="103" t="s">
        <v>176</v>
      </c>
      <c r="H364" s="100"/>
      <c r="I364" s="113">
        <v>447101690</v>
      </c>
      <c r="J364" s="114">
        <v>0</v>
      </c>
      <c r="K364" s="114">
        <v>0</v>
      </c>
      <c r="L364" s="104">
        <v>5.6717267667399946E-3</v>
      </c>
      <c r="M364" s="104">
        <v>0</v>
      </c>
      <c r="N364" s="100"/>
      <c r="O364" s="105">
        <v>24514</v>
      </c>
      <c r="Q364" s="96" t="s">
        <v>327</v>
      </c>
    </row>
    <row r="365" spans="1:17" ht="15">
      <c r="A365" s="102">
        <v>449035035</v>
      </c>
      <c r="B365" s="102">
        <v>449</v>
      </c>
      <c r="C365" s="103" t="s">
        <v>183</v>
      </c>
      <c r="D365" s="102">
        <v>35</v>
      </c>
      <c r="E365" s="103" t="s">
        <v>11</v>
      </c>
      <c r="F365" s="102">
        <v>35</v>
      </c>
      <c r="G365" s="103" t="s">
        <v>11</v>
      </c>
      <c r="H365" s="100"/>
      <c r="I365" s="113">
        <v>449035035</v>
      </c>
      <c r="J365" s="114">
        <v>0</v>
      </c>
      <c r="K365" s="114">
        <v>92</v>
      </c>
      <c r="L365" s="104">
        <v>0.13683680435647133</v>
      </c>
      <c r="M365" s="104">
        <v>0</v>
      </c>
      <c r="N365" s="100"/>
      <c r="O365" s="105">
        <v>8922762</v>
      </c>
      <c r="Q365" s="96" t="s">
        <v>329</v>
      </c>
    </row>
    <row r="366" spans="1:17" ht="15">
      <c r="A366" s="102">
        <v>449035044</v>
      </c>
      <c r="B366" s="102">
        <v>449</v>
      </c>
      <c r="C366" s="103" t="s">
        <v>183</v>
      </c>
      <c r="D366" s="102">
        <v>35</v>
      </c>
      <c r="E366" s="103" t="s">
        <v>11</v>
      </c>
      <c r="F366" s="102">
        <v>44</v>
      </c>
      <c r="G366" s="103" t="s">
        <v>12</v>
      </c>
      <c r="H366" s="100"/>
      <c r="I366" s="113">
        <v>449035044</v>
      </c>
      <c r="J366" s="114">
        <v>0</v>
      </c>
      <c r="K366" s="114">
        <v>0</v>
      </c>
      <c r="L366" s="104">
        <v>3.5085153403205782E-2</v>
      </c>
      <c r="M366" s="104">
        <v>0</v>
      </c>
      <c r="N366" s="100"/>
      <c r="O366" s="105">
        <v>13864</v>
      </c>
      <c r="Q366" s="96" t="s">
        <v>329</v>
      </c>
    </row>
    <row r="367" spans="1:17" ht="15">
      <c r="A367" s="102">
        <v>449035049</v>
      </c>
      <c r="B367" s="102">
        <v>449</v>
      </c>
      <c r="C367" s="103" t="s">
        <v>183</v>
      </c>
      <c r="D367" s="102">
        <v>35</v>
      </c>
      <c r="E367" s="103" t="s">
        <v>11</v>
      </c>
      <c r="F367" s="102">
        <v>49</v>
      </c>
      <c r="G367" s="103" t="s">
        <v>73</v>
      </c>
      <c r="H367" s="100"/>
      <c r="I367" s="113">
        <v>449035049</v>
      </c>
      <c r="J367" s="114">
        <v>0</v>
      </c>
      <c r="K367" s="114">
        <v>0</v>
      </c>
      <c r="L367" s="104">
        <v>6.5217778818647432E-2</v>
      </c>
      <c r="M367" s="104">
        <v>0</v>
      </c>
      <c r="N367" s="100"/>
      <c r="O367" s="105">
        <v>28203</v>
      </c>
      <c r="Q367" s="96" t="s">
        <v>330</v>
      </c>
    </row>
    <row r="368" spans="1:17" ht="15">
      <c r="A368" s="102">
        <v>449035057</v>
      </c>
      <c r="B368" s="102">
        <v>449</v>
      </c>
      <c r="C368" s="103" t="s">
        <v>183</v>
      </c>
      <c r="D368" s="102">
        <v>35</v>
      </c>
      <c r="E368" s="103" t="s">
        <v>11</v>
      </c>
      <c r="F368" s="102">
        <v>57</v>
      </c>
      <c r="G368" s="103" t="s">
        <v>13</v>
      </c>
      <c r="H368" s="100"/>
      <c r="I368" s="113">
        <v>449035057</v>
      </c>
      <c r="J368" s="114">
        <v>0</v>
      </c>
      <c r="K368" s="114">
        <v>0</v>
      </c>
      <c r="L368" s="104">
        <v>0.11302446836752313</v>
      </c>
      <c r="M368" s="104">
        <v>0</v>
      </c>
      <c r="N368" s="100"/>
      <c r="O368" s="105">
        <v>11111</v>
      </c>
      <c r="Q368" s="96" t="s">
        <v>327</v>
      </c>
    </row>
    <row r="369" spans="1:17" ht="15">
      <c r="A369" s="102">
        <v>449035165</v>
      </c>
      <c r="B369" s="102">
        <v>449</v>
      </c>
      <c r="C369" s="103" t="s">
        <v>183</v>
      </c>
      <c r="D369" s="102">
        <v>35</v>
      </c>
      <c r="E369" s="103" t="s">
        <v>11</v>
      </c>
      <c r="F369" s="102">
        <v>165</v>
      </c>
      <c r="G369" s="103" t="s">
        <v>17</v>
      </c>
      <c r="H369" s="100"/>
      <c r="I369" s="113">
        <v>449035165</v>
      </c>
      <c r="J369" s="114">
        <v>0</v>
      </c>
      <c r="K369" s="114">
        <v>519.35917557954053</v>
      </c>
      <c r="L369" s="104">
        <v>0.11066925878985934</v>
      </c>
      <c r="M369" s="104">
        <v>0</v>
      </c>
      <c r="N369" s="100"/>
      <c r="O369" s="105">
        <v>10566</v>
      </c>
      <c r="Q369" s="96" t="s">
        <v>329</v>
      </c>
    </row>
    <row r="370" spans="1:17" ht="15">
      <c r="A370" s="102">
        <v>449035170</v>
      </c>
      <c r="B370" s="102">
        <v>449</v>
      </c>
      <c r="C370" s="103" t="s">
        <v>183</v>
      </c>
      <c r="D370" s="102">
        <v>35</v>
      </c>
      <c r="E370" s="103" t="s">
        <v>11</v>
      </c>
      <c r="F370" s="102">
        <v>170</v>
      </c>
      <c r="G370" s="103" t="s">
        <v>65</v>
      </c>
      <c r="H370" s="100"/>
      <c r="I370" s="113">
        <v>449035170</v>
      </c>
      <c r="J370" s="114">
        <v>0</v>
      </c>
      <c r="K370" s="114">
        <v>-1</v>
      </c>
      <c r="L370" s="104">
        <v>8.5894915537639699E-2</v>
      </c>
      <c r="M370" s="104">
        <v>0</v>
      </c>
      <c r="N370" s="100"/>
      <c r="O370" s="105">
        <v>17246</v>
      </c>
      <c r="Q370" s="96" t="s">
        <v>330</v>
      </c>
    </row>
    <row r="371" spans="1:17" ht="15">
      <c r="A371" s="102">
        <v>449035220</v>
      </c>
      <c r="B371" s="102">
        <v>449</v>
      </c>
      <c r="C371" s="103" t="s">
        <v>183</v>
      </c>
      <c r="D371" s="102">
        <v>35</v>
      </c>
      <c r="E371" s="103" t="s">
        <v>11</v>
      </c>
      <c r="F371" s="102">
        <v>220</v>
      </c>
      <c r="G371" s="103" t="s">
        <v>26</v>
      </c>
      <c r="H371" s="100"/>
      <c r="I371" s="113">
        <v>449035220</v>
      </c>
      <c r="J371" s="114">
        <v>0</v>
      </c>
      <c r="K371" s="114">
        <v>0</v>
      </c>
      <c r="L371" s="104">
        <v>9.6580109379514438E-3</v>
      </c>
      <c r="M371" s="104">
        <v>0</v>
      </c>
      <c r="N371" s="100"/>
      <c r="O371" s="105">
        <v>459</v>
      </c>
      <c r="Q371" s="96" t="s">
        <v>329</v>
      </c>
    </row>
    <row r="372" spans="1:17" ht="15">
      <c r="A372" s="102">
        <v>449035243</v>
      </c>
      <c r="B372" s="102">
        <v>449</v>
      </c>
      <c r="C372" s="103" t="s">
        <v>183</v>
      </c>
      <c r="D372" s="102">
        <v>35</v>
      </c>
      <c r="E372" s="103" t="s">
        <v>11</v>
      </c>
      <c r="F372" s="102">
        <v>243</v>
      </c>
      <c r="G372" s="103" t="s">
        <v>80</v>
      </c>
      <c r="H372" s="100"/>
      <c r="I372" s="113">
        <v>449035243</v>
      </c>
      <c r="J372" s="114">
        <v>0</v>
      </c>
      <c r="K372" s="114">
        <v>-1</v>
      </c>
      <c r="L372" s="104">
        <v>4.832683992278433E-3</v>
      </c>
      <c r="M372" s="104">
        <v>0</v>
      </c>
      <c r="N372" s="100"/>
      <c r="O372" s="105">
        <v>69178</v>
      </c>
      <c r="Q372" s="96" t="s">
        <v>329</v>
      </c>
    </row>
    <row r="373" spans="1:17" ht="15">
      <c r="A373" s="102">
        <v>449035244</v>
      </c>
      <c r="B373" s="102">
        <v>449</v>
      </c>
      <c r="C373" s="103" t="s">
        <v>183</v>
      </c>
      <c r="D373" s="102">
        <v>35</v>
      </c>
      <c r="E373" s="103" t="s">
        <v>11</v>
      </c>
      <c r="F373" s="102">
        <v>244</v>
      </c>
      <c r="G373" s="103" t="s">
        <v>27</v>
      </c>
      <c r="H373" s="100"/>
      <c r="I373" s="113">
        <v>449035244</v>
      </c>
      <c r="J373" s="114">
        <v>0</v>
      </c>
      <c r="K373" s="114">
        <v>0</v>
      </c>
      <c r="L373" s="104">
        <v>8.3233957939585088E-2</v>
      </c>
      <c r="M373" s="104">
        <v>0</v>
      </c>
      <c r="N373" s="100"/>
      <c r="O373" s="105">
        <v>33198</v>
      </c>
      <c r="Q373" s="96" t="s">
        <v>331</v>
      </c>
    </row>
    <row r="374" spans="1:17" ht="15">
      <c r="A374" s="102">
        <v>449035248</v>
      </c>
      <c r="B374" s="102">
        <v>449</v>
      </c>
      <c r="C374" s="103" t="s">
        <v>183</v>
      </c>
      <c r="D374" s="102">
        <v>35</v>
      </c>
      <c r="E374" s="103" t="s">
        <v>11</v>
      </c>
      <c r="F374" s="102">
        <v>248</v>
      </c>
      <c r="G374" s="103" t="s">
        <v>18</v>
      </c>
      <c r="H374" s="100"/>
      <c r="I374" s="113">
        <v>449035248</v>
      </c>
      <c r="J374" s="114">
        <v>0</v>
      </c>
      <c r="K374" s="114">
        <v>0</v>
      </c>
      <c r="L374" s="104">
        <v>3.3292912535477122E-2</v>
      </c>
      <c r="M374" s="104">
        <v>0</v>
      </c>
      <c r="N374" s="100"/>
      <c r="O374" s="105">
        <v>6534</v>
      </c>
      <c r="Q374" s="96" t="s">
        <v>327</v>
      </c>
    </row>
    <row r="375" spans="1:17" ht="15">
      <c r="A375" s="102">
        <v>449035285</v>
      </c>
      <c r="B375" s="102">
        <v>449</v>
      </c>
      <c r="C375" s="103" t="s">
        <v>183</v>
      </c>
      <c r="D375" s="102">
        <v>35</v>
      </c>
      <c r="E375" s="103" t="s">
        <v>11</v>
      </c>
      <c r="F375" s="102">
        <v>285</v>
      </c>
      <c r="G375" s="103" t="s">
        <v>28</v>
      </c>
      <c r="H375" s="100"/>
      <c r="I375" s="113">
        <v>449035285</v>
      </c>
      <c r="J375" s="114">
        <v>0</v>
      </c>
      <c r="K375" s="114">
        <v>0</v>
      </c>
      <c r="L375" s="104">
        <v>2.1945064259307315E-2</v>
      </c>
      <c r="M375" s="104">
        <v>0</v>
      </c>
      <c r="N375" s="100"/>
      <c r="O375" s="105">
        <v>54291</v>
      </c>
      <c r="Q375" s="96" t="s">
        <v>329</v>
      </c>
    </row>
    <row r="376" spans="1:17" ht="15">
      <c r="A376" s="102">
        <v>449035336</v>
      </c>
      <c r="B376" s="102">
        <v>449</v>
      </c>
      <c r="C376" s="103" t="s">
        <v>183</v>
      </c>
      <c r="D376" s="102">
        <v>35</v>
      </c>
      <c r="E376" s="103" t="s">
        <v>11</v>
      </c>
      <c r="F376" s="102">
        <v>336</v>
      </c>
      <c r="G376" s="103" t="s">
        <v>30</v>
      </c>
      <c r="H376" s="100"/>
      <c r="I376" s="113">
        <v>449035336</v>
      </c>
      <c r="J376" s="114">
        <v>0</v>
      </c>
      <c r="K376" s="114">
        <v>0</v>
      </c>
      <c r="L376" s="104">
        <v>2.3631674861352887E-2</v>
      </c>
      <c r="M376" s="104">
        <v>0</v>
      </c>
      <c r="N376" s="100"/>
      <c r="O376" s="105">
        <v>16324</v>
      </c>
      <c r="Q376" s="96" t="s">
        <v>329</v>
      </c>
    </row>
    <row r="377" spans="1:17" ht="15">
      <c r="A377" s="102">
        <v>450086008</v>
      </c>
      <c r="B377" s="102">
        <v>450</v>
      </c>
      <c r="C377" s="103" t="s">
        <v>184</v>
      </c>
      <c r="D377" s="102">
        <v>86</v>
      </c>
      <c r="E377" s="103" t="s">
        <v>185</v>
      </c>
      <c r="F377" s="102">
        <v>8</v>
      </c>
      <c r="G377" s="103" t="s">
        <v>186</v>
      </c>
      <c r="H377" s="100"/>
      <c r="I377" s="113">
        <v>450086008</v>
      </c>
      <c r="J377" s="114">
        <v>0</v>
      </c>
      <c r="K377" s="114">
        <v>0</v>
      </c>
      <c r="L377" s="104">
        <v>6.4408457213566431E-2</v>
      </c>
      <c r="M377" s="104">
        <v>0</v>
      </c>
      <c r="N377" s="100"/>
      <c r="O377" s="105">
        <v>79330</v>
      </c>
      <c r="Q377" s="96" t="s">
        <v>329</v>
      </c>
    </row>
    <row r="378" spans="1:17" ht="15">
      <c r="A378" s="102">
        <v>450086086</v>
      </c>
      <c r="B378" s="102">
        <v>450</v>
      </c>
      <c r="C378" s="103" t="s">
        <v>184</v>
      </c>
      <c r="D378" s="102">
        <v>86</v>
      </c>
      <c r="E378" s="103" t="s">
        <v>185</v>
      </c>
      <c r="F378" s="102">
        <v>86</v>
      </c>
      <c r="G378" s="103" t="s">
        <v>185</v>
      </c>
      <c r="H378" s="100"/>
      <c r="I378" s="113">
        <v>450086086</v>
      </c>
      <c r="J378" s="114">
        <v>0</v>
      </c>
      <c r="K378" s="114">
        <v>0</v>
      </c>
      <c r="L378" s="104">
        <v>4.9053199432531655E-2</v>
      </c>
      <c r="M378" s="104">
        <v>0</v>
      </c>
      <c r="N378" s="100"/>
      <c r="O378" s="105">
        <v>527982</v>
      </c>
      <c r="Q378" s="96" t="s">
        <v>329</v>
      </c>
    </row>
    <row r="379" spans="1:17" ht="15">
      <c r="A379" s="102">
        <v>450086117</v>
      </c>
      <c r="B379" s="102">
        <v>450</v>
      </c>
      <c r="C379" s="103" t="s">
        <v>184</v>
      </c>
      <c r="D379" s="102">
        <v>86</v>
      </c>
      <c r="E379" s="103" t="s">
        <v>185</v>
      </c>
      <c r="F379" s="102">
        <v>117</v>
      </c>
      <c r="G379" s="103" t="s">
        <v>35</v>
      </c>
      <c r="H379" s="100"/>
      <c r="I379" s="113">
        <v>450086117</v>
      </c>
      <c r="J379" s="114">
        <v>0</v>
      </c>
      <c r="K379" s="114">
        <v>0</v>
      </c>
      <c r="L379" s="104">
        <v>6.905270769519388E-2</v>
      </c>
      <c r="M379" s="104">
        <v>0</v>
      </c>
      <c r="N379" s="100"/>
      <c r="O379" s="105">
        <v>66725</v>
      </c>
      <c r="Q379" s="96" t="s">
        <v>329</v>
      </c>
    </row>
    <row r="380" spans="1:17" ht="15">
      <c r="A380" s="102">
        <v>450086127</v>
      </c>
      <c r="B380" s="102">
        <v>450</v>
      </c>
      <c r="C380" s="103" t="s">
        <v>184</v>
      </c>
      <c r="D380" s="102">
        <v>86</v>
      </c>
      <c r="E380" s="103" t="s">
        <v>185</v>
      </c>
      <c r="F380" s="102">
        <v>127</v>
      </c>
      <c r="G380" s="103" t="s">
        <v>187</v>
      </c>
      <c r="H380" s="100"/>
      <c r="I380" s="113">
        <v>450086127</v>
      </c>
      <c r="J380" s="114">
        <v>0</v>
      </c>
      <c r="K380" s="114">
        <v>0</v>
      </c>
      <c r="L380" s="104">
        <v>2.2249224086992543E-2</v>
      </c>
      <c r="M380" s="104">
        <v>0</v>
      </c>
      <c r="N380" s="100"/>
      <c r="O380" s="105">
        <v>96640</v>
      </c>
      <c r="Q380" s="96" t="s">
        <v>329</v>
      </c>
    </row>
    <row r="381" spans="1:17" ht="15">
      <c r="A381" s="102">
        <v>450086137</v>
      </c>
      <c r="B381" s="102">
        <v>450</v>
      </c>
      <c r="C381" s="103" t="s">
        <v>184</v>
      </c>
      <c r="D381" s="102">
        <v>86</v>
      </c>
      <c r="E381" s="103" t="s">
        <v>185</v>
      </c>
      <c r="F381" s="102">
        <v>137</v>
      </c>
      <c r="G381" s="103" t="s">
        <v>196</v>
      </c>
      <c r="H381" s="100"/>
      <c r="I381" s="113">
        <v>450086137</v>
      </c>
      <c r="J381" s="114">
        <v>0</v>
      </c>
      <c r="K381" s="114">
        <v>0</v>
      </c>
      <c r="L381" s="104">
        <v>0.13277893899795287</v>
      </c>
      <c r="M381" s="104">
        <v>0</v>
      </c>
      <c r="N381" s="100"/>
      <c r="O381" s="105">
        <v>6271</v>
      </c>
      <c r="Q381" s="96" t="s">
        <v>327</v>
      </c>
    </row>
    <row r="382" spans="1:17" ht="15">
      <c r="A382" s="102">
        <v>450086210</v>
      </c>
      <c r="B382" s="102">
        <v>450</v>
      </c>
      <c r="C382" s="103" t="s">
        <v>184</v>
      </c>
      <c r="D382" s="102">
        <v>86</v>
      </c>
      <c r="E382" s="103" t="s">
        <v>185</v>
      </c>
      <c r="F382" s="102">
        <v>210</v>
      </c>
      <c r="G382" s="103" t="s">
        <v>188</v>
      </c>
      <c r="H382" s="100"/>
      <c r="I382" s="113">
        <v>450086210</v>
      </c>
      <c r="J382" s="114">
        <v>0</v>
      </c>
      <c r="K382" s="114">
        <v>2724</v>
      </c>
      <c r="L382" s="104">
        <v>5.8427134676595792E-2</v>
      </c>
      <c r="M382" s="104">
        <v>0</v>
      </c>
      <c r="N382" s="100"/>
      <c r="O382" s="105">
        <v>1096279</v>
      </c>
      <c r="Q382" s="96" t="s">
        <v>329</v>
      </c>
    </row>
    <row r="383" spans="1:17" ht="15">
      <c r="A383" s="102">
        <v>450086275</v>
      </c>
      <c r="B383" s="102">
        <v>450</v>
      </c>
      <c r="C383" s="103" t="s">
        <v>184</v>
      </c>
      <c r="D383" s="102">
        <v>86</v>
      </c>
      <c r="E383" s="103" t="s">
        <v>185</v>
      </c>
      <c r="F383" s="102">
        <v>275</v>
      </c>
      <c r="G383" s="103" t="s">
        <v>189</v>
      </c>
      <c r="H383" s="100"/>
      <c r="I383" s="113">
        <v>450086275</v>
      </c>
      <c r="J383" s="114">
        <v>0</v>
      </c>
      <c r="K383" s="114">
        <v>0</v>
      </c>
      <c r="L383" s="104">
        <v>7.844291313213677E-3</v>
      </c>
      <c r="M383" s="104">
        <v>0</v>
      </c>
      <c r="N383" s="100"/>
      <c r="O383" s="105">
        <v>45487</v>
      </c>
      <c r="Q383" s="96" t="s">
        <v>329</v>
      </c>
    </row>
    <row r="384" spans="1:17" ht="15">
      <c r="A384" s="102">
        <v>450086278</v>
      </c>
      <c r="B384" s="102">
        <v>450</v>
      </c>
      <c r="C384" s="103" t="s">
        <v>184</v>
      </c>
      <c r="D384" s="102">
        <v>86</v>
      </c>
      <c r="E384" s="103" t="s">
        <v>185</v>
      </c>
      <c r="F384" s="102">
        <v>278</v>
      </c>
      <c r="G384" s="103" t="s">
        <v>190</v>
      </c>
      <c r="H384" s="100"/>
      <c r="I384" s="113">
        <v>450086278</v>
      </c>
      <c r="J384" s="114">
        <v>0</v>
      </c>
      <c r="K384" s="114">
        <v>0</v>
      </c>
      <c r="L384" s="104">
        <v>4.3349488169131971E-2</v>
      </c>
      <c r="M384" s="104">
        <v>0</v>
      </c>
      <c r="N384" s="100"/>
      <c r="O384" s="105">
        <v>96300</v>
      </c>
      <c r="Q384" s="96" t="s">
        <v>329</v>
      </c>
    </row>
    <row r="385" spans="1:17" ht="15">
      <c r="A385" s="102">
        <v>450086327</v>
      </c>
      <c r="B385" s="102">
        <v>450</v>
      </c>
      <c r="C385" s="103" t="s">
        <v>184</v>
      </c>
      <c r="D385" s="102">
        <v>86</v>
      </c>
      <c r="E385" s="103" t="s">
        <v>185</v>
      </c>
      <c r="F385" s="102">
        <v>327</v>
      </c>
      <c r="G385" s="103" t="s">
        <v>191</v>
      </c>
      <c r="H385" s="100"/>
      <c r="I385" s="113">
        <v>450086327</v>
      </c>
      <c r="J385" s="114">
        <v>0</v>
      </c>
      <c r="K385" s="114">
        <v>0</v>
      </c>
      <c r="L385" s="104">
        <v>3.8346820389105599E-2</v>
      </c>
      <c r="M385" s="104">
        <v>0</v>
      </c>
      <c r="N385" s="100"/>
      <c r="O385" s="105">
        <v>54194</v>
      </c>
      <c r="Q385" s="96" t="s">
        <v>329</v>
      </c>
    </row>
    <row r="386" spans="1:17" ht="15">
      <c r="A386" s="102">
        <v>450086337</v>
      </c>
      <c r="B386" s="102">
        <v>450</v>
      </c>
      <c r="C386" s="103" t="s">
        <v>184</v>
      </c>
      <c r="D386" s="102">
        <v>86</v>
      </c>
      <c r="E386" s="103" t="s">
        <v>185</v>
      </c>
      <c r="F386" s="102">
        <v>337</v>
      </c>
      <c r="G386" s="103" t="s">
        <v>311</v>
      </c>
      <c r="H386" s="100"/>
      <c r="I386" s="113">
        <v>450086337</v>
      </c>
      <c r="J386" s="114">
        <v>0</v>
      </c>
      <c r="K386" s="114">
        <v>0</v>
      </c>
      <c r="L386" s="104">
        <v>1.193950317177409E-2</v>
      </c>
      <c r="M386" s="104">
        <v>0</v>
      </c>
      <c r="N386" s="100"/>
      <c r="O386" s="105">
        <v>24134</v>
      </c>
      <c r="Q386" s="96" t="s">
        <v>327</v>
      </c>
    </row>
    <row r="387" spans="1:17" ht="15">
      <c r="A387" s="102">
        <v>450086340</v>
      </c>
      <c r="B387" s="102">
        <v>450</v>
      </c>
      <c r="C387" s="103" t="s">
        <v>184</v>
      </c>
      <c r="D387" s="102">
        <v>86</v>
      </c>
      <c r="E387" s="103" t="s">
        <v>185</v>
      </c>
      <c r="F387" s="102">
        <v>340</v>
      </c>
      <c r="G387" s="103" t="s">
        <v>192</v>
      </c>
      <c r="H387" s="100"/>
      <c r="I387" s="113">
        <v>450086340</v>
      </c>
      <c r="J387" s="114">
        <v>0</v>
      </c>
      <c r="K387" s="114">
        <v>0</v>
      </c>
      <c r="L387" s="104">
        <v>8.2710610853280506E-2</v>
      </c>
      <c r="M387" s="104">
        <v>0</v>
      </c>
      <c r="N387" s="100"/>
      <c r="O387" s="105">
        <v>193590</v>
      </c>
      <c r="Q387" s="96" t="s">
        <v>329</v>
      </c>
    </row>
    <row r="388" spans="1:17" ht="15">
      <c r="A388" s="102">
        <v>450086605</v>
      </c>
      <c r="B388" s="102">
        <v>450</v>
      </c>
      <c r="C388" s="103" t="s">
        <v>184</v>
      </c>
      <c r="D388" s="102">
        <v>86</v>
      </c>
      <c r="E388" s="103" t="s">
        <v>185</v>
      </c>
      <c r="F388" s="102">
        <v>605</v>
      </c>
      <c r="G388" s="103" t="s">
        <v>193</v>
      </c>
      <c r="H388" s="100"/>
      <c r="I388" s="113">
        <v>450086605</v>
      </c>
      <c r="J388" s="114">
        <v>0</v>
      </c>
      <c r="K388" s="114">
        <v>0</v>
      </c>
      <c r="L388" s="104">
        <v>5.4830011357387944E-2</v>
      </c>
      <c r="M388" s="104">
        <v>0</v>
      </c>
      <c r="N388" s="100"/>
      <c r="O388" s="105">
        <v>27892</v>
      </c>
      <c r="Q388" s="96" t="s">
        <v>329</v>
      </c>
    </row>
    <row r="389" spans="1:17" ht="15">
      <c r="A389" s="102">
        <v>450086632</v>
      </c>
      <c r="B389" s="102">
        <v>450</v>
      </c>
      <c r="C389" s="103" t="s">
        <v>184</v>
      </c>
      <c r="D389" s="102">
        <v>86</v>
      </c>
      <c r="E389" s="103" t="s">
        <v>185</v>
      </c>
      <c r="F389" s="102">
        <v>632</v>
      </c>
      <c r="G389" s="103" t="s">
        <v>194</v>
      </c>
      <c r="H389" s="100"/>
      <c r="I389" s="113">
        <v>450086632</v>
      </c>
      <c r="J389" s="114">
        <v>0</v>
      </c>
      <c r="K389" s="114">
        <v>0</v>
      </c>
      <c r="L389" s="104">
        <v>1.9782363008169459E-2</v>
      </c>
      <c r="M389" s="104">
        <v>0</v>
      </c>
      <c r="N389" s="100"/>
      <c r="O389" s="105">
        <v>45948</v>
      </c>
      <c r="Q389" s="96" t="s">
        <v>329</v>
      </c>
    </row>
    <row r="390" spans="1:17" ht="15">
      <c r="A390" s="102">
        <v>450086635</v>
      </c>
      <c r="B390" s="102">
        <v>450</v>
      </c>
      <c r="C390" s="103" t="s">
        <v>184</v>
      </c>
      <c r="D390" s="102">
        <v>86</v>
      </c>
      <c r="E390" s="103" t="s">
        <v>185</v>
      </c>
      <c r="F390" s="102">
        <v>635</v>
      </c>
      <c r="G390" s="103" t="s">
        <v>52</v>
      </c>
      <c r="H390" s="100"/>
      <c r="I390" s="113">
        <v>450086635</v>
      </c>
      <c r="J390" s="114">
        <v>0</v>
      </c>
      <c r="K390" s="114">
        <v>0</v>
      </c>
      <c r="L390" s="104">
        <v>1.1374964827845275E-2</v>
      </c>
      <c r="M390" s="104">
        <v>0</v>
      </c>
      <c r="N390" s="100"/>
      <c r="O390" s="105">
        <v>5970</v>
      </c>
      <c r="Q390" s="96" t="s">
        <v>329</v>
      </c>
    </row>
    <row r="391" spans="1:17" ht="15">
      <c r="A391" s="102">
        <v>450086674</v>
      </c>
      <c r="B391" s="102">
        <v>450</v>
      </c>
      <c r="C391" s="103" t="s">
        <v>184</v>
      </c>
      <c r="D391" s="102">
        <v>86</v>
      </c>
      <c r="E391" s="103" t="s">
        <v>185</v>
      </c>
      <c r="F391" s="102">
        <v>674</v>
      </c>
      <c r="G391" s="103" t="s">
        <v>38</v>
      </c>
      <c r="H391" s="100"/>
      <c r="I391" s="113">
        <v>450086674</v>
      </c>
      <c r="J391" s="114">
        <v>0</v>
      </c>
      <c r="K391" s="114">
        <v>-2644</v>
      </c>
      <c r="L391" s="104">
        <v>5.649676499726082E-2</v>
      </c>
      <c r="M391" s="104">
        <v>0</v>
      </c>
      <c r="N391" s="100"/>
      <c r="O391" s="105">
        <v>32849</v>
      </c>
      <c r="Q391" s="96" t="s">
        <v>329</v>
      </c>
    </row>
    <row r="392" spans="1:17" ht="15">
      <c r="A392" s="102">
        <v>450086683</v>
      </c>
      <c r="B392" s="102">
        <v>450</v>
      </c>
      <c r="C392" s="103" t="s">
        <v>184</v>
      </c>
      <c r="D392" s="102">
        <v>86</v>
      </c>
      <c r="E392" s="103" t="s">
        <v>185</v>
      </c>
      <c r="F392" s="102">
        <v>683</v>
      </c>
      <c r="G392" s="103" t="s">
        <v>39</v>
      </c>
      <c r="H392" s="100"/>
      <c r="I392" s="113">
        <v>450086683</v>
      </c>
      <c r="J392" s="114">
        <v>0</v>
      </c>
      <c r="K392" s="114">
        <v>0</v>
      </c>
      <c r="L392" s="104">
        <v>2.3670657705498161E-2</v>
      </c>
      <c r="M392" s="104">
        <v>0</v>
      </c>
      <c r="N392" s="100"/>
      <c r="O392" s="105">
        <v>113998</v>
      </c>
      <c r="Q392" s="96" t="s">
        <v>329</v>
      </c>
    </row>
    <row r="393" spans="1:17" ht="15">
      <c r="A393" s="102">
        <v>450086717</v>
      </c>
      <c r="B393" s="102">
        <v>450</v>
      </c>
      <c r="C393" s="103" t="s">
        <v>184</v>
      </c>
      <c r="D393" s="102">
        <v>86</v>
      </c>
      <c r="E393" s="103" t="s">
        <v>185</v>
      </c>
      <c r="F393" s="102">
        <v>717</v>
      </c>
      <c r="G393" s="103" t="s">
        <v>40</v>
      </c>
      <c r="H393" s="100"/>
      <c r="I393" s="113">
        <v>450086717</v>
      </c>
      <c r="J393" s="114">
        <v>0</v>
      </c>
      <c r="K393" s="114">
        <v>0</v>
      </c>
      <c r="L393" s="104">
        <v>5.0333454878800997E-2</v>
      </c>
      <c r="M393" s="104">
        <v>0</v>
      </c>
      <c r="N393" s="100"/>
      <c r="O393" s="105">
        <v>12040</v>
      </c>
      <c r="Q393" s="96" t="s">
        <v>329</v>
      </c>
    </row>
    <row r="394" spans="1:17" ht="15">
      <c r="A394" s="102">
        <v>453137061</v>
      </c>
      <c r="B394" s="102">
        <v>453</v>
      </c>
      <c r="C394" s="103" t="s">
        <v>195</v>
      </c>
      <c r="D394" s="102">
        <v>137</v>
      </c>
      <c r="E394" s="103" t="s">
        <v>196</v>
      </c>
      <c r="F394" s="102">
        <v>61</v>
      </c>
      <c r="G394" s="103" t="s">
        <v>148</v>
      </c>
      <c r="H394" s="100"/>
      <c r="I394" s="113">
        <v>453137061</v>
      </c>
      <c r="J394" s="114">
        <v>0</v>
      </c>
      <c r="K394" s="114">
        <v>0</v>
      </c>
      <c r="L394" s="104">
        <v>2.7245319422031421E-2</v>
      </c>
      <c r="M394" s="104">
        <v>0</v>
      </c>
      <c r="N394" s="100"/>
      <c r="O394" s="105">
        <v>607970</v>
      </c>
      <c r="Q394" s="96" t="s">
        <v>329</v>
      </c>
    </row>
    <row r="395" spans="1:17" ht="15">
      <c r="A395" s="102">
        <v>453137086</v>
      </c>
      <c r="B395" s="102">
        <v>453</v>
      </c>
      <c r="C395" s="103" t="s">
        <v>195</v>
      </c>
      <c r="D395" s="102">
        <v>137</v>
      </c>
      <c r="E395" s="103" t="s">
        <v>196</v>
      </c>
      <c r="F395" s="102">
        <v>86</v>
      </c>
      <c r="G395" s="103" t="s">
        <v>185</v>
      </c>
      <c r="H395" s="100"/>
      <c r="I395" s="113">
        <v>453137086</v>
      </c>
      <c r="J395" s="114">
        <v>0</v>
      </c>
      <c r="K395" s="114">
        <v>0</v>
      </c>
      <c r="L395" s="104">
        <v>4.9053199432531655E-2</v>
      </c>
      <c r="M395" s="104">
        <v>0</v>
      </c>
      <c r="N395" s="100"/>
      <c r="O395" s="105">
        <v>58116</v>
      </c>
      <c r="Q395" s="96" t="s">
        <v>329</v>
      </c>
    </row>
    <row r="396" spans="1:17" ht="15">
      <c r="A396" s="102">
        <v>453137137</v>
      </c>
      <c r="B396" s="102">
        <v>453</v>
      </c>
      <c r="C396" s="103" t="s">
        <v>195</v>
      </c>
      <c r="D396" s="102">
        <v>137</v>
      </c>
      <c r="E396" s="103" t="s">
        <v>196</v>
      </c>
      <c r="F396" s="102">
        <v>137</v>
      </c>
      <c r="G396" s="103" t="s">
        <v>196</v>
      </c>
      <c r="H396" s="100"/>
      <c r="I396" s="113">
        <v>453137137</v>
      </c>
      <c r="J396" s="114">
        <v>0</v>
      </c>
      <c r="K396" s="114">
        <v>0</v>
      </c>
      <c r="L396" s="104">
        <v>0.13277893899795287</v>
      </c>
      <c r="M396" s="104">
        <v>0</v>
      </c>
      <c r="N396" s="100"/>
      <c r="O396" s="105">
        <v>6396506</v>
      </c>
      <c r="Q396" s="96" t="s">
        <v>329</v>
      </c>
    </row>
    <row r="397" spans="1:17" ht="15">
      <c r="A397" s="102">
        <v>453137161</v>
      </c>
      <c r="B397" s="102">
        <v>453</v>
      </c>
      <c r="C397" s="103" t="s">
        <v>195</v>
      </c>
      <c r="D397" s="102">
        <v>137</v>
      </c>
      <c r="E397" s="103" t="s">
        <v>196</v>
      </c>
      <c r="F397" s="102">
        <v>161</v>
      </c>
      <c r="G397" s="103" t="s">
        <v>151</v>
      </c>
      <c r="H397" s="100"/>
      <c r="I397" s="113">
        <v>453137161</v>
      </c>
      <c r="J397" s="114">
        <v>0</v>
      </c>
      <c r="K397" s="114">
        <v>0</v>
      </c>
      <c r="L397" s="104">
        <v>9.1881198268489277E-3</v>
      </c>
      <c r="M397" s="104">
        <v>0</v>
      </c>
      <c r="N397" s="100"/>
      <c r="O397" s="105">
        <v>12500</v>
      </c>
      <c r="Q397" s="96" t="s">
        <v>327</v>
      </c>
    </row>
    <row r="398" spans="1:17" ht="15">
      <c r="A398" s="102">
        <v>453137236</v>
      </c>
      <c r="B398" s="102">
        <v>453</v>
      </c>
      <c r="C398" s="103" t="s">
        <v>195</v>
      </c>
      <c r="D398" s="102">
        <v>137</v>
      </c>
      <c r="E398" s="103" t="s">
        <v>196</v>
      </c>
      <c r="F398" s="102">
        <v>236</v>
      </c>
      <c r="G398" s="103" t="s">
        <v>49</v>
      </c>
      <c r="H398" s="100"/>
      <c r="I398" s="113">
        <v>453137236</v>
      </c>
      <c r="J398" s="114">
        <v>0</v>
      </c>
      <c r="K398" s="114">
        <v>0</v>
      </c>
      <c r="L398" s="104">
        <v>2.5849658408676431E-2</v>
      </c>
      <c r="M398" s="104">
        <v>0</v>
      </c>
      <c r="N398" s="100"/>
      <c r="O398" s="105">
        <v>37231</v>
      </c>
      <c r="Q398" s="96" t="s">
        <v>327</v>
      </c>
    </row>
    <row r="399" spans="1:17" ht="15">
      <c r="A399" s="102">
        <v>453137278</v>
      </c>
      <c r="B399" s="102">
        <v>453</v>
      </c>
      <c r="C399" s="103" t="s">
        <v>195</v>
      </c>
      <c r="D399" s="102">
        <v>137</v>
      </c>
      <c r="E399" s="103" t="s">
        <v>196</v>
      </c>
      <c r="F399" s="102">
        <v>278</v>
      </c>
      <c r="G399" s="103" t="s">
        <v>190</v>
      </c>
      <c r="H399" s="100"/>
      <c r="I399" s="113">
        <v>453137278</v>
      </c>
      <c r="J399" s="114">
        <v>0</v>
      </c>
      <c r="K399" s="114">
        <v>0</v>
      </c>
      <c r="L399" s="104">
        <v>4.3349488169131971E-2</v>
      </c>
      <c r="M399" s="104">
        <v>0</v>
      </c>
      <c r="N399" s="100"/>
      <c r="O399" s="105">
        <v>65966</v>
      </c>
      <c r="Q399" s="96" t="s">
        <v>329</v>
      </c>
    </row>
    <row r="400" spans="1:17" ht="15">
      <c r="A400" s="102">
        <v>453137281</v>
      </c>
      <c r="B400" s="102">
        <v>453</v>
      </c>
      <c r="C400" s="103" t="s">
        <v>195</v>
      </c>
      <c r="D400" s="102">
        <v>137</v>
      </c>
      <c r="E400" s="103" t="s">
        <v>196</v>
      </c>
      <c r="F400" s="102">
        <v>281</v>
      </c>
      <c r="G400" s="103" t="s">
        <v>146</v>
      </c>
      <c r="H400" s="100"/>
      <c r="I400" s="113">
        <v>453137281</v>
      </c>
      <c r="J400" s="114">
        <v>0</v>
      </c>
      <c r="K400" s="114">
        <v>0</v>
      </c>
      <c r="L400" s="104">
        <v>0.10673928911016882</v>
      </c>
      <c r="M400" s="104">
        <v>0</v>
      </c>
      <c r="N400" s="100"/>
      <c r="O400" s="105">
        <v>914039</v>
      </c>
      <c r="Q400" s="96" t="s">
        <v>329</v>
      </c>
    </row>
    <row r="401" spans="1:17" ht="15">
      <c r="A401" s="102">
        <v>453137325</v>
      </c>
      <c r="B401" s="102">
        <v>453</v>
      </c>
      <c r="C401" s="103" t="s">
        <v>195</v>
      </c>
      <c r="D401" s="102">
        <v>137</v>
      </c>
      <c r="E401" s="103" t="s">
        <v>196</v>
      </c>
      <c r="F401" s="102">
        <v>325</v>
      </c>
      <c r="G401" s="103" t="s">
        <v>198</v>
      </c>
      <c r="H401" s="100"/>
      <c r="I401" s="113">
        <v>453137325</v>
      </c>
      <c r="J401" s="114">
        <v>0</v>
      </c>
      <c r="K401" s="114">
        <v>0</v>
      </c>
      <c r="L401" s="104">
        <v>2.4651611657778099E-3</v>
      </c>
      <c r="M401" s="104">
        <v>0</v>
      </c>
      <c r="N401" s="100"/>
      <c r="O401" s="105">
        <v>12312</v>
      </c>
      <c r="Q401" s="96" t="s">
        <v>329</v>
      </c>
    </row>
    <row r="402" spans="1:17" ht="15">
      <c r="A402" s="102">
        <v>453137332</v>
      </c>
      <c r="B402" s="102">
        <v>453</v>
      </c>
      <c r="C402" s="103" t="s">
        <v>195</v>
      </c>
      <c r="D402" s="102">
        <v>137</v>
      </c>
      <c r="E402" s="103" t="s">
        <v>196</v>
      </c>
      <c r="F402" s="102">
        <v>332</v>
      </c>
      <c r="G402" s="103" t="s">
        <v>199</v>
      </c>
      <c r="H402" s="100"/>
      <c r="I402" s="113">
        <v>453137332</v>
      </c>
      <c r="J402" s="114">
        <v>0</v>
      </c>
      <c r="K402" s="114">
        <v>0</v>
      </c>
      <c r="L402" s="104">
        <v>1.3737396857106249E-2</v>
      </c>
      <c r="M402" s="104">
        <v>0</v>
      </c>
      <c r="N402" s="100"/>
      <c r="O402" s="105">
        <v>66738</v>
      </c>
      <c r="Q402" s="96" t="s">
        <v>329</v>
      </c>
    </row>
    <row r="403" spans="1:17" ht="15">
      <c r="A403" s="102">
        <v>454149009</v>
      </c>
      <c r="B403" s="102">
        <v>454</v>
      </c>
      <c r="C403" s="103" t="s">
        <v>200</v>
      </c>
      <c r="D403" s="102">
        <v>149</v>
      </c>
      <c r="E403" s="103" t="s">
        <v>77</v>
      </c>
      <c r="F403" s="102">
        <v>9</v>
      </c>
      <c r="G403" s="103" t="s">
        <v>85</v>
      </c>
      <c r="H403" s="100"/>
      <c r="I403" s="113">
        <v>454149009</v>
      </c>
      <c r="J403" s="114">
        <v>0</v>
      </c>
      <c r="K403" s="114">
        <v>0</v>
      </c>
      <c r="L403" s="104">
        <v>1.265712892883977E-3</v>
      </c>
      <c r="M403" s="104">
        <v>0</v>
      </c>
      <c r="N403" s="100"/>
      <c r="O403" s="105">
        <v>76020</v>
      </c>
      <c r="Q403" s="96" t="s">
        <v>329</v>
      </c>
    </row>
    <row r="404" spans="1:17" ht="15">
      <c r="A404" s="102">
        <v>454149128</v>
      </c>
      <c r="B404" s="102">
        <v>454</v>
      </c>
      <c r="C404" s="103" t="s">
        <v>200</v>
      </c>
      <c r="D404" s="102">
        <v>149</v>
      </c>
      <c r="E404" s="103" t="s">
        <v>77</v>
      </c>
      <c r="F404" s="102">
        <v>128</v>
      </c>
      <c r="G404" s="103" t="s">
        <v>122</v>
      </c>
      <c r="H404" s="100"/>
      <c r="I404" s="113">
        <v>454149128</v>
      </c>
      <c r="J404" s="114">
        <v>0</v>
      </c>
      <c r="K404" s="114">
        <v>0</v>
      </c>
      <c r="L404" s="104">
        <v>3.277662878186572E-2</v>
      </c>
      <c r="M404" s="104">
        <v>0</v>
      </c>
      <c r="N404" s="100"/>
      <c r="O404" s="105">
        <v>94695</v>
      </c>
      <c r="Q404" s="96" t="s">
        <v>329</v>
      </c>
    </row>
    <row r="405" spans="1:17" ht="15">
      <c r="A405" s="102">
        <v>454149149</v>
      </c>
      <c r="B405" s="102">
        <v>454</v>
      </c>
      <c r="C405" s="103" t="s">
        <v>200</v>
      </c>
      <c r="D405" s="102">
        <v>149</v>
      </c>
      <c r="E405" s="103" t="s">
        <v>77</v>
      </c>
      <c r="F405" s="102">
        <v>149</v>
      </c>
      <c r="G405" s="103" t="s">
        <v>77</v>
      </c>
      <c r="H405" s="100"/>
      <c r="I405" s="113">
        <v>454149149</v>
      </c>
      <c r="J405" s="114">
        <v>0</v>
      </c>
      <c r="K405" s="114">
        <v>0</v>
      </c>
      <c r="L405" s="104">
        <v>0.100663867998236</v>
      </c>
      <c r="M405" s="104">
        <v>0</v>
      </c>
      <c r="N405" s="100"/>
      <c r="O405" s="105">
        <v>7559689</v>
      </c>
      <c r="Q405" s="96" t="s">
        <v>329</v>
      </c>
    </row>
    <row r="406" spans="1:17" ht="15">
      <c r="A406" s="102">
        <v>454149181</v>
      </c>
      <c r="B406" s="102">
        <v>454</v>
      </c>
      <c r="C406" s="103" t="s">
        <v>200</v>
      </c>
      <c r="D406" s="102">
        <v>149</v>
      </c>
      <c r="E406" s="103" t="s">
        <v>77</v>
      </c>
      <c r="F406" s="102">
        <v>181</v>
      </c>
      <c r="G406" s="103" t="s">
        <v>79</v>
      </c>
      <c r="H406" s="100"/>
      <c r="I406" s="113">
        <v>454149181</v>
      </c>
      <c r="J406" s="114">
        <v>0</v>
      </c>
      <c r="K406" s="114">
        <v>0</v>
      </c>
      <c r="L406" s="104">
        <v>1.3513609455126911E-2</v>
      </c>
      <c r="M406" s="104">
        <v>0</v>
      </c>
      <c r="N406" s="100"/>
      <c r="O406" s="105">
        <v>497459</v>
      </c>
      <c r="Q406" s="96" t="s">
        <v>331</v>
      </c>
    </row>
    <row r="407" spans="1:17" ht="15">
      <c r="A407" s="102">
        <v>455128007</v>
      </c>
      <c r="B407" s="102">
        <v>455</v>
      </c>
      <c r="C407" s="103" t="s">
        <v>201</v>
      </c>
      <c r="D407" s="102">
        <v>128</v>
      </c>
      <c r="E407" s="103" t="s">
        <v>122</v>
      </c>
      <c r="F407" s="102">
        <v>7</v>
      </c>
      <c r="G407" s="103" t="s">
        <v>202</v>
      </c>
      <c r="H407" s="100"/>
      <c r="I407" s="113">
        <v>455128007</v>
      </c>
      <c r="J407" s="114">
        <v>0</v>
      </c>
      <c r="K407" s="114">
        <v>0</v>
      </c>
      <c r="L407" s="104">
        <v>1.8111872107794049E-2</v>
      </c>
      <c r="M407" s="104">
        <v>0</v>
      </c>
      <c r="N407" s="100"/>
      <c r="O407" s="105">
        <v>32394</v>
      </c>
      <c r="Q407" s="96" t="s">
        <v>329</v>
      </c>
    </row>
    <row r="408" spans="1:17" ht="15">
      <c r="A408" s="102">
        <v>455128128</v>
      </c>
      <c r="B408" s="102">
        <v>455</v>
      </c>
      <c r="C408" s="103" t="s">
        <v>201</v>
      </c>
      <c r="D408" s="102">
        <v>128</v>
      </c>
      <c r="E408" s="103" t="s">
        <v>122</v>
      </c>
      <c r="F408" s="102">
        <v>128</v>
      </c>
      <c r="G408" s="103" t="s">
        <v>122</v>
      </c>
      <c r="H408" s="100"/>
      <c r="I408" s="113">
        <v>455128128</v>
      </c>
      <c r="J408" s="114">
        <v>0</v>
      </c>
      <c r="K408" s="114">
        <v>0</v>
      </c>
      <c r="L408" s="104">
        <v>3.277662878186572E-2</v>
      </c>
      <c r="M408" s="104">
        <v>0</v>
      </c>
      <c r="N408" s="100"/>
      <c r="O408" s="105">
        <v>2790156</v>
      </c>
      <c r="Q408" s="96" t="s">
        <v>329</v>
      </c>
    </row>
    <row r="409" spans="1:17" ht="15">
      <c r="A409" s="102">
        <v>455128149</v>
      </c>
      <c r="B409" s="102">
        <v>455</v>
      </c>
      <c r="C409" s="103" t="s">
        <v>201</v>
      </c>
      <c r="D409" s="102">
        <v>128</v>
      </c>
      <c r="E409" s="103" t="s">
        <v>122</v>
      </c>
      <c r="F409" s="102">
        <v>149</v>
      </c>
      <c r="G409" s="103" t="s">
        <v>77</v>
      </c>
      <c r="H409" s="100"/>
      <c r="I409" s="113">
        <v>455128149</v>
      </c>
      <c r="J409" s="114">
        <v>0</v>
      </c>
      <c r="K409" s="114">
        <v>0</v>
      </c>
      <c r="L409" s="104">
        <v>0.100663867998236</v>
      </c>
      <c r="M409" s="104">
        <v>0</v>
      </c>
      <c r="N409" s="100"/>
      <c r="O409" s="105">
        <v>6624</v>
      </c>
      <c r="Q409" s="96" t="s">
        <v>327</v>
      </c>
    </row>
    <row r="410" spans="1:17" ht="15">
      <c r="A410" s="102">
        <v>455128181</v>
      </c>
      <c r="B410" s="102">
        <v>455</v>
      </c>
      <c r="C410" s="103" t="s">
        <v>201</v>
      </c>
      <c r="D410" s="102">
        <v>128</v>
      </c>
      <c r="E410" s="103" t="s">
        <v>122</v>
      </c>
      <c r="F410" s="102">
        <v>181</v>
      </c>
      <c r="G410" s="103" t="s">
        <v>79</v>
      </c>
      <c r="H410" s="100"/>
      <c r="I410" s="113">
        <v>455128181</v>
      </c>
      <c r="J410" s="114">
        <v>0</v>
      </c>
      <c r="K410" s="114">
        <v>0</v>
      </c>
      <c r="L410" s="104">
        <v>1.3513609455126911E-2</v>
      </c>
      <c r="M410" s="104">
        <v>0</v>
      </c>
      <c r="N410" s="100"/>
      <c r="O410" s="105">
        <v>33007</v>
      </c>
      <c r="Q410" s="96" t="s">
        <v>331</v>
      </c>
    </row>
    <row r="411" spans="1:17" ht="15">
      <c r="A411" s="102">
        <v>455128745</v>
      </c>
      <c r="B411" s="102">
        <v>455</v>
      </c>
      <c r="C411" s="103" t="s">
        <v>201</v>
      </c>
      <c r="D411" s="102">
        <v>128</v>
      </c>
      <c r="E411" s="103" t="s">
        <v>122</v>
      </c>
      <c r="F411" s="102">
        <v>745</v>
      </c>
      <c r="G411" s="103" t="s">
        <v>247</v>
      </c>
      <c r="H411" s="100"/>
      <c r="I411" s="113">
        <v>455128745</v>
      </c>
      <c r="J411" s="114">
        <v>0</v>
      </c>
      <c r="K411" s="114">
        <v>0</v>
      </c>
      <c r="L411" s="104">
        <v>1.0945731128473244E-2</v>
      </c>
      <c r="M411" s="104">
        <v>0</v>
      </c>
      <c r="N411" s="100"/>
      <c r="O411" s="105">
        <v>18049</v>
      </c>
      <c r="Q411" s="96" t="s">
        <v>329</v>
      </c>
    </row>
    <row r="412" spans="1:17" ht="15">
      <c r="A412" s="102">
        <v>456160009</v>
      </c>
      <c r="B412" s="102">
        <v>456</v>
      </c>
      <c r="C412" s="103" t="s">
        <v>203</v>
      </c>
      <c r="D412" s="102">
        <v>160</v>
      </c>
      <c r="E412" s="103" t="s">
        <v>134</v>
      </c>
      <c r="F412" s="102">
        <v>9</v>
      </c>
      <c r="G412" s="103" t="s">
        <v>85</v>
      </c>
      <c r="H412" s="100"/>
      <c r="I412" s="113">
        <v>456160009</v>
      </c>
      <c r="J412" s="114">
        <v>0</v>
      </c>
      <c r="K412" s="114">
        <v>0</v>
      </c>
      <c r="L412" s="104">
        <v>1.265712892883977E-3</v>
      </c>
      <c r="M412" s="104">
        <v>0</v>
      </c>
      <c r="N412" s="100"/>
      <c r="O412" s="105">
        <v>12279</v>
      </c>
      <c r="Q412" s="96" t="s">
        <v>329</v>
      </c>
    </row>
    <row r="413" spans="1:17" ht="15">
      <c r="A413" s="102">
        <v>456160031</v>
      </c>
      <c r="B413" s="102">
        <v>456</v>
      </c>
      <c r="C413" s="103" t="s">
        <v>203</v>
      </c>
      <c r="D413" s="102">
        <v>160</v>
      </c>
      <c r="E413" s="103" t="s">
        <v>134</v>
      </c>
      <c r="F413" s="102">
        <v>31</v>
      </c>
      <c r="G413" s="103" t="s">
        <v>76</v>
      </c>
      <c r="H413" s="100"/>
      <c r="I413" s="113">
        <v>456160031</v>
      </c>
      <c r="J413" s="114">
        <v>0</v>
      </c>
      <c r="K413" s="114">
        <v>0</v>
      </c>
      <c r="L413" s="104">
        <v>3.058450037044002E-2</v>
      </c>
      <c r="M413" s="104">
        <v>0</v>
      </c>
      <c r="N413" s="100"/>
      <c r="O413" s="105">
        <v>33158</v>
      </c>
      <c r="Q413" s="96" t="s">
        <v>329</v>
      </c>
    </row>
    <row r="414" spans="1:17" ht="15">
      <c r="A414" s="102">
        <v>456160056</v>
      </c>
      <c r="B414" s="102">
        <v>456</v>
      </c>
      <c r="C414" s="103" t="s">
        <v>203</v>
      </c>
      <c r="D414" s="102">
        <v>160</v>
      </c>
      <c r="E414" s="103" t="s">
        <v>134</v>
      </c>
      <c r="F414" s="102">
        <v>56</v>
      </c>
      <c r="G414" s="103" t="s">
        <v>133</v>
      </c>
      <c r="H414" s="100"/>
      <c r="I414" s="113">
        <v>456160056</v>
      </c>
      <c r="J414" s="114">
        <v>0</v>
      </c>
      <c r="K414" s="114">
        <v>0</v>
      </c>
      <c r="L414" s="104">
        <v>2.0366472228406148E-2</v>
      </c>
      <c r="M414" s="104">
        <v>0</v>
      </c>
      <c r="N414" s="100"/>
      <c r="O414" s="105">
        <v>34668</v>
      </c>
      <c r="Q414" s="96" t="s">
        <v>329</v>
      </c>
    </row>
    <row r="415" spans="1:17" ht="15">
      <c r="A415" s="102">
        <v>456160079</v>
      </c>
      <c r="B415" s="102">
        <v>456</v>
      </c>
      <c r="C415" s="103" t="s">
        <v>203</v>
      </c>
      <c r="D415" s="102">
        <v>160</v>
      </c>
      <c r="E415" s="103" t="s">
        <v>134</v>
      </c>
      <c r="F415" s="102">
        <v>79</v>
      </c>
      <c r="G415" s="103" t="s">
        <v>86</v>
      </c>
      <c r="H415" s="100"/>
      <c r="I415" s="113">
        <v>456160079</v>
      </c>
      <c r="J415" s="114">
        <v>0</v>
      </c>
      <c r="K415" s="114">
        <v>0</v>
      </c>
      <c r="L415" s="104">
        <v>5.2377769695073087E-2</v>
      </c>
      <c r="M415" s="104">
        <v>0</v>
      </c>
      <c r="N415" s="100"/>
      <c r="O415" s="105">
        <v>286880</v>
      </c>
      <c r="Q415" s="96" t="s">
        <v>329</v>
      </c>
    </row>
    <row r="416" spans="1:17" ht="15">
      <c r="A416" s="102">
        <v>456160100</v>
      </c>
      <c r="B416" s="102">
        <v>456</v>
      </c>
      <c r="C416" s="103" t="s">
        <v>203</v>
      </c>
      <c r="D416" s="102">
        <v>160</v>
      </c>
      <c r="E416" s="103" t="s">
        <v>134</v>
      </c>
      <c r="F416" s="102">
        <v>100</v>
      </c>
      <c r="G416" s="103" t="s">
        <v>58</v>
      </c>
      <c r="H416" s="100"/>
      <c r="I416" s="113">
        <v>456160100</v>
      </c>
      <c r="J416" s="114">
        <v>0</v>
      </c>
      <c r="K416" s="114">
        <v>0</v>
      </c>
      <c r="L416" s="104">
        <v>3.1811379021214892E-2</v>
      </c>
      <c r="M416" s="104">
        <v>0</v>
      </c>
      <c r="N416" s="100"/>
      <c r="O416" s="105">
        <v>15182</v>
      </c>
      <c r="Q416" s="96" t="s">
        <v>327</v>
      </c>
    </row>
    <row r="417" spans="1:17" ht="15">
      <c r="A417" s="102">
        <v>456160149</v>
      </c>
      <c r="B417" s="102">
        <v>456</v>
      </c>
      <c r="C417" s="103" t="s">
        <v>203</v>
      </c>
      <c r="D417" s="102">
        <v>160</v>
      </c>
      <c r="E417" s="103" t="s">
        <v>134</v>
      </c>
      <c r="F417" s="102">
        <v>149</v>
      </c>
      <c r="G417" s="103" t="s">
        <v>77</v>
      </c>
      <c r="H417" s="100"/>
      <c r="I417" s="113">
        <v>456160149</v>
      </c>
      <c r="J417" s="114">
        <v>0</v>
      </c>
      <c r="K417" s="114">
        <v>0</v>
      </c>
      <c r="L417" s="104">
        <v>0.100663867998236</v>
      </c>
      <c r="M417" s="104">
        <v>0</v>
      </c>
      <c r="N417" s="100"/>
      <c r="O417" s="105">
        <v>40518</v>
      </c>
      <c r="Q417" s="96" t="s">
        <v>329</v>
      </c>
    </row>
    <row r="418" spans="1:17" ht="15">
      <c r="A418" s="102">
        <v>456160160</v>
      </c>
      <c r="B418" s="102">
        <v>456</v>
      </c>
      <c r="C418" s="103" t="s">
        <v>203</v>
      </c>
      <c r="D418" s="102">
        <v>160</v>
      </c>
      <c r="E418" s="103" t="s">
        <v>134</v>
      </c>
      <c r="F418" s="102">
        <v>160</v>
      </c>
      <c r="G418" s="103" t="s">
        <v>134</v>
      </c>
      <c r="H418" s="100"/>
      <c r="I418" s="113">
        <v>456160160</v>
      </c>
      <c r="J418" s="114">
        <v>0</v>
      </c>
      <c r="K418" s="114">
        <v>0</v>
      </c>
      <c r="L418" s="104">
        <v>9.8085533284176754E-2</v>
      </c>
      <c r="M418" s="104">
        <v>0</v>
      </c>
      <c r="N418" s="100"/>
      <c r="O418" s="105">
        <v>9027755</v>
      </c>
      <c r="Q418" s="96" t="s">
        <v>329</v>
      </c>
    </row>
    <row r="419" spans="1:17" ht="15">
      <c r="A419" s="102">
        <v>456160170</v>
      </c>
      <c r="B419" s="102">
        <v>456</v>
      </c>
      <c r="C419" s="103" t="s">
        <v>203</v>
      </c>
      <c r="D419" s="102">
        <v>160</v>
      </c>
      <c r="E419" s="103" t="s">
        <v>134</v>
      </c>
      <c r="F419" s="102">
        <v>170</v>
      </c>
      <c r="G419" s="103" t="s">
        <v>65</v>
      </c>
      <c r="H419" s="100"/>
      <c r="I419" s="113">
        <v>456160170</v>
      </c>
      <c r="J419" s="114">
        <v>0</v>
      </c>
      <c r="K419" s="114">
        <v>0</v>
      </c>
      <c r="L419" s="104">
        <v>8.5894915537639699E-2</v>
      </c>
      <c r="M419" s="104">
        <v>0</v>
      </c>
      <c r="N419" s="100"/>
      <c r="O419" s="105">
        <v>23440</v>
      </c>
      <c r="Q419" s="96" t="s">
        <v>331</v>
      </c>
    </row>
    <row r="420" spans="1:17" ht="15">
      <c r="A420" s="102">
        <v>456160295</v>
      </c>
      <c r="B420" s="102">
        <v>456</v>
      </c>
      <c r="C420" s="103" t="s">
        <v>203</v>
      </c>
      <c r="D420" s="102">
        <v>160</v>
      </c>
      <c r="E420" s="103" t="s">
        <v>134</v>
      </c>
      <c r="F420" s="102">
        <v>295</v>
      </c>
      <c r="G420" s="103" t="s">
        <v>135</v>
      </c>
      <c r="H420" s="100"/>
      <c r="I420" s="113">
        <v>456160295</v>
      </c>
      <c r="J420" s="114">
        <v>0</v>
      </c>
      <c r="K420" s="114">
        <v>0</v>
      </c>
      <c r="L420" s="104">
        <v>2.2105795566318018E-2</v>
      </c>
      <c r="M420" s="104">
        <v>0</v>
      </c>
      <c r="N420" s="100"/>
      <c r="O420" s="105">
        <v>104024</v>
      </c>
      <c r="Q420" s="96" t="s">
        <v>329</v>
      </c>
    </row>
    <row r="421" spans="1:17" ht="15">
      <c r="A421" s="102">
        <v>456160301</v>
      </c>
      <c r="B421" s="102">
        <v>456</v>
      </c>
      <c r="C421" s="103" t="s">
        <v>203</v>
      </c>
      <c r="D421" s="102">
        <v>160</v>
      </c>
      <c r="E421" s="103" t="s">
        <v>134</v>
      </c>
      <c r="F421" s="102">
        <v>301</v>
      </c>
      <c r="G421" s="103" t="s">
        <v>132</v>
      </c>
      <c r="H421" s="100"/>
      <c r="I421" s="113">
        <v>456160301</v>
      </c>
      <c r="J421" s="114">
        <v>0</v>
      </c>
      <c r="K421" s="114">
        <v>0</v>
      </c>
      <c r="L421" s="104">
        <v>5.2872352709173578E-2</v>
      </c>
      <c r="M421" s="104">
        <v>0</v>
      </c>
      <c r="N421" s="100"/>
      <c r="O421" s="105">
        <v>21706</v>
      </c>
      <c r="Q421" s="96" t="s">
        <v>327</v>
      </c>
    </row>
    <row r="422" spans="1:17" ht="15">
      <c r="A422" s="102">
        <v>456160616</v>
      </c>
      <c r="B422" s="102">
        <v>456</v>
      </c>
      <c r="C422" s="103" t="s">
        <v>203</v>
      </c>
      <c r="D422" s="102">
        <v>160</v>
      </c>
      <c r="E422" s="103" t="s">
        <v>134</v>
      </c>
      <c r="F422" s="102">
        <v>616</v>
      </c>
      <c r="G422" s="103" t="s">
        <v>83</v>
      </c>
      <c r="H422" s="100"/>
      <c r="I422" s="113">
        <v>456160616</v>
      </c>
      <c r="J422" s="114">
        <v>0</v>
      </c>
      <c r="K422" s="114">
        <v>0</v>
      </c>
      <c r="L422" s="104">
        <v>3.6335294052799658E-2</v>
      </c>
      <c r="M422" s="104">
        <v>0</v>
      </c>
      <c r="N422" s="100"/>
      <c r="O422" s="105">
        <v>12994</v>
      </c>
      <c r="Q422" s="96" t="s">
        <v>327</v>
      </c>
    </row>
    <row r="423" spans="1:17" ht="15">
      <c r="A423" s="102">
        <v>458160031</v>
      </c>
      <c r="B423" s="102">
        <v>458</v>
      </c>
      <c r="C423" s="103" t="s">
        <v>204</v>
      </c>
      <c r="D423" s="102">
        <v>160</v>
      </c>
      <c r="E423" s="103" t="s">
        <v>134</v>
      </c>
      <c r="F423" s="102">
        <v>31</v>
      </c>
      <c r="G423" s="103" t="s">
        <v>76</v>
      </c>
      <c r="H423" s="100"/>
      <c r="I423" s="113">
        <v>458160031</v>
      </c>
      <c r="J423" s="114">
        <v>0</v>
      </c>
      <c r="K423" s="114">
        <v>0</v>
      </c>
      <c r="L423" s="104">
        <v>3.058450037044002E-2</v>
      </c>
      <c r="M423" s="104">
        <v>0</v>
      </c>
      <c r="N423" s="100"/>
      <c r="O423" s="105">
        <v>675</v>
      </c>
      <c r="Q423" s="96" t="s">
        <v>329</v>
      </c>
    </row>
    <row r="424" spans="1:17" ht="15">
      <c r="A424" s="102">
        <v>458160056</v>
      </c>
      <c r="B424" s="102">
        <v>458</v>
      </c>
      <c r="C424" s="103" t="s">
        <v>204</v>
      </c>
      <c r="D424" s="102">
        <v>160</v>
      </c>
      <c r="E424" s="103" t="s">
        <v>134</v>
      </c>
      <c r="F424" s="102">
        <v>56</v>
      </c>
      <c r="G424" s="103" t="s">
        <v>133</v>
      </c>
      <c r="H424" s="100"/>
      <c r="I424" s="113">
        <v>458160056</v>
      </c>
      <c r="J424" s="114">
        <v>0</v>
      </c>
      <c r="K424" s="114">
        <v>0</v>
      </c>
      <c r="L424" s="104">
        <v>2.0366472228406148E-2</v>
      </c>
      <c r="M424" s="104">
        <v>0</v>
      </c>
      <c r="N424" s="100"/>
      <c r="O424" s="105">
        <v>14885</v>
      </c>
      <c r="Q424" s="96" t="s">
        <v>327</v>
      </c>
    </row>
    <row r="425" spans="1:17" ht="15">
      <c r="A425" s="102">
        <v>458160079</v>
      </c>
      <c r="B425" s="102">
        <v>458</v>
      </c>
      <c r="C425" s="103" t="s">
        <v>204</v>
      </c>
      <c r="D425" s="102">
        <v>160</v>
      </c>
      <c r="E425" s="103" t="s">
        <v>134</v>
      </c>
      <c r="F425" s="102">
        <v>79</v>
      </c>
      <c r="G425" s="103" t="s">
        <v>86</v>
      </c>
      <c r="H425" s="100"/>
      <c r="I425" s="113">
        <v>458160079</v>
      </c>
      <c r="J425" s="114">
        <v>0</v>
      </c>
      <c r="K425" s="114">
        <v>0</v>
      </c>
      <c r="L425" s="104">
        <v>5.2377769695073087E-2</v>
      </c>
      <c r="M425" s="104">
        <v>0</v>
      </c>
      <c r="N425" s="100"/>
      <c r="O425" s="105">
        <v>164209</v>
      </c>
      <c r="Q425" s="96" t="s">
        <v>329</v>
      </c>
    </row>
    <row r="426" spans="1:17" ht="15">
      <c r="A426" s="102">
        <v>458160149</v>
      </c>
      <c r="B426" s="102">
        <v>458</v>
      </c>
      <c r="C426" s="103" t="s">
        <v>204</v>
      </c>
      <c r="D426" s="102">
        <v>160</v>
      </c>
      <c r="E426" s="103" t="s">
        <v>134</v>
      </c>
      <c r="F426" s="102">
        <v>149</v>
      </c>
      <c r="G426" s="103" t="s">
        <v>77</v>
      </c>
      <c r="H426" s="100"/>
      <c r="I426" s="113">
        <v>458160149</v>
      </c>
      <c r="J426" s="114">
        <v>0</v>
      </c>
      <c r="K426" s="114">
        <v>0</v>
      </c>
      <c r="L426" s="104">
        <v>0.100663867998236</v>
      </c>
      <c r="M426" s="104">
        <v>0</v>
      </c>
      <c r="N426" s="100"/>
      <c r="O426" s="105">
        <v>12385</v>
      </c>
      <c r="Q426" s="96" t="s">
        <v>327</v>
      </c>
    </row>
    <row r="427" spans="1:17" ht="15">
      <c r="A427" s="102">
        <v>458160160</v>
      </c>
      <c r="B427" s="102">
        <v>458</v>
      </c>
      <c r="C427" s="103" t="s">
        <v>204</v>
      </c>
      <c r="D427" s="102">
        <v>160</v>
      </c>
      <c r="E427" s="103" t="s">
        <v>134</v>
      </c>
      <c r="F427" s="102">
        <v>160</v>
      </c>
      <c r="G427" s="103" t="s">
        <v>134</v>
      </c>
      <c r="H427" s="100"/>
      <c r="I427" s="113">
        <v>458160160</v>
      </c>
      <c r="J427" s="114">
        <v>0</v>
      </c>
      <c r="K427" s="114">
        <v>0</v>
      </c>
      <c r="L427" s="104">
        <v>9.8085533284176754E-2</v>
      </c>
      <c r="M427" s="104">
        <v>0</v>
      </c>
      <c r="N427" s="100"/>
      <c r="O427" s="105">
        <v>1083599</v>
      </c>
      <c r="Q427" s="96" t="s">
        <v>329</v>
      </c>
    </row>
    <row r="428" spans="1:17" ht="15">
      <c r="A428" s="102">
        <v>458160181</v>
      </c>
      <c r="B428" s="102">
        <v>458</v>
      </c>
      <c r="C428" s="103" t="s">
        <v>204</v>
      </c>
      <c r="D428" s="102">
        <v>160</v>
      </c>
      <c r="E428" s="103" t="s">
        <v>134</v>
      </c>
      <c r="F428" s="102">
        <v>181</v>
      </c>
      <c r="G428" s="103" t="s">
        <v>79</v>
      </c>
      <c r="H428" s="100"/>
      <c r="I428" s="113">
        <v>458160181</v>
      </c>
      <c r="J428" s="114">
        <v>0</v>
      </c>
      <c r="K428" s="114">
        <v>0</v>
      </c>
      <c r="L428" s="104">
        <v>1.3513609455126911E-2</v>
      </c>
      <c r="M428" s="104">
        <v>0</v>
      </c>
      <c r="N428" s="100"/>
      <c r="O428" s="105">
        <v>21758</v>
      </c>
      <c r="Q428" s="96" t="s">
        <v>327</v>
      </c>
    </row>
    <row r="429" spans="1:17" ht="15">
      <c r="A429" s="102">
        <v>458160295</v>
      </c>
      <c r="B429" s="102">
        <v>458</v>
      </c>
      <c r="C429" s="103" t="s">
        <v>204</v>
      </c>
      <c r="D429" s="102">
        <v>160</v>
      </c>
      <c r="E429" s="103" t="s">
        <v>134</v>
      </c>
      <c r="F429" s="102">
        <v>295</v>
      </c>
      <c r="G429" s="103" t="s">
        <v>135</v>
      </c>
      <c r="H429" s="100"/>
      <c r="I429" s="113">
        <v>458160295</v>
      </c>
      <c r="J429" s="114">
        <v>0</v>
      </c>
      <c r="K429" s="114">
        <v>0</v>
      </c>
      <c r="L429" s="104">
        <v>2.2105795566318018E-2</v>
      </c>
      <c r="M429" s="104">
        <v>0</v>
      </c>
      <c r="N429" s="100"/>
      <c r="O429" s="105">
        <v>13973</v>
      </c>
      <c r="Q429" s="96" t="s">
        <v>327</v>
      </c>
    </row>
    <row r="430" spans="1:17" ht="15">
      <c r="A430" s="102">
        <v>458160301</v>
      </c>
      <c r="B430" s="102">
        <v>458</v>
      </c>
      <c r="C430" s="103" t="s">
        <v>204</v>
      </c>
      <c r="D430" s="102">
        <v>160</v>
      </c>
      <c r="E430" s="103" t="s">
        <v>134</v>
      </c>
      <c r="F430" s="102">
        <v>301</v>
      </c>
      <c r="G430" s="103" t="s">
        <v>132</v>
      </c>
      <c r="H430" s="100"/>
      <c r="I430" s="113">
        <v>458160301</v>
      </c>
      <c r="J430" s="114">
        <v>0</v>
      </c>
      <c r="K430" s="114">
        <v>0</v>
      </c>
      <c r="L430" s="104">
        <v>5.2872352709173578E-2</v>
      </c>
      <c r="M430" s="104">
        <v>0</v>
      </c>
      <c r="N430" s="100"/>
      <c r="O430" s="105">
        <v>80464</v>
      </c>
      <c r="Q430" s="96" t="s">
        <v>329</v>
      </c>
    </row>
    <row r="431" spans="1:17" ht="15">
      <c r="A431" s="102">
        <v>458160326</v>
      </c>
      <c r="B431" s="102">
        <v>458</v>
      </c>
      <c r="C431" s="103" t="s">
        <v>204</v>
      </c>
      <c r="D431" s="102">
        <v>160</v>
      </c>
      <c r="E431" s="103" t="s">
        <v>134</v>
      </c>
      <c r="F431" s="102">
        <v>326</v>
      </c>
      <c r="G431" s="103" t="s">
        <v>114</v>
      </c>
      <c r="H431" s="100"/>
      <c r="I431" s="113">
        <v>458160326</v>
      </c>
      <c r="J431" s="114">
        <v>0</v>
      </c>
      <c r="K431" s="114">
        <v>0</v>
      </c>
      <c r="L431" s="104">
        <v>2.1518254281869837E-3</v>
      </c>
      <c r="M431" s="104">
        <v>0</v>
      </c>
      <c r="N431" s="100"/>
      <c r="O431" s="105">
        <v>1024</v>
      </c>
      <c r="Q431" s="96" t="s">
        <v>327</v>
      </c>
    </row>
    <row r="432" spans="1:17" ht="15">
      <c r="A432" s="102">
        <v>458160673</v>
      </c>
      <c r="B432" s="102">
        <v>458</v>
      </c>
      <c r="C432" s="103" t="s">
        <v>204</v>
      </c>
      <c r="D432" s="102">
        <v>160</v>
      </c>
      <c r="E432" s="103" t="s">
        <v>134</v>
      </c>
      <c r="F432" s="102">
        <v>673</v>
      </c>
      <c r="G432" s="103" t="s">
        <v>137</v>
      </c>
      <c r="H432" s="100"/>
      <c r="I432" s="113">
        <v>458160673</v>
      </c>
      <c r="J432" s="114">
        <v>0</v>
      </c>
      <c r="K432" s="114">
        <v>0</v>
      </c>
      <c r="L432" s="104">
        <v>1.7669205442609883E-2</v>
      </c>
      <c r="M432" s="104">
        <v>0</v>
      </c>
      <c r="N432" s="100"/>
      <c r="O432" s="105">
        <v>557</v>
      </c>
      <c r="Q432" s="96" t="s">
        <v>327</v>
      </c>
    </row>
    <row r="433" spans="1:17" ht="15">
      <c r="A433" s="102">
        <v>463035010</v>
      </c>
      <c r="B433" s="102">
        <v>463</v>
      </c>
      <c r="C433" s="103" t="s">
        <v>205</v>
      </c>
      <c r="D433" s="102">
        <v>35</v>
      </c>
      <c r="E433" s="103" t="s">
        <v>11</v>
      </c>
      <c r="F433" s="102">
        <v>10</v>
      </c>
      <c r="G433" s="103" t="s">
        <v>74</v>
      </c>
      <c r="H433" s="100"/>
      <c r="I433" s="113">
        <v>463035010</v>
      </c>
      <c r="J433" s="114">
        <v>0</v>
      </c>
      <c r="K433" s="114">
        <v>0</v>
      </c>
      <c r="L433" s="104">
        <v>2.0924960834326298E-3</v>
      </c>
      <c r="M433" s="104">
        <v>0</v>
      </c>
      <c r="N433" s="100"/>
      <c r="O433" s="105">
        <v>5311</v>
      </c>
      <c r="Q433" s="96" t="s">
        <v>327</v>
      </c>
    </row>
    <row r="434" spans="1:17" ht="15">
      <c r="A434" s="102">
        <v>463035035</v>
      </c>
      <c r="B434" s="102">
        <v>463</v>
      </c>
      <c r="C434" s="103" t="s">
        <v>205</v>
      </c>
      <c r="D434" s="102">
        <v>35</v>
      </c>
      <c r="E434" s="103" t="s">
        <v>11</v>
      </c>
      <c r="F434" s="102">
        <v>35</v>
      </c>
      <c r="G434" s="103" t="s">
        <v>11</v>
      </c>
      <c r="H434" s="100"/>
      <c r="I434" s="113">
        <v>463035035</v>
      </c>
      <c r="J434" s="114">
        <v>0</v>
      </c>
      <c r="K434" s="114">
        <v>16513</v>
      </c>
      <c r="L434" s="104">
        <v>0.13683680435647133</v>
      </c>
      <c r="M434" s="104">
        <v>0</v>
      </c>
      <c r="N434" s="100"/>
      <c r="O434" s="105">
        <v>7934055</v>
      </c>
      <c r="Q434" s="96" t="s">
        <v>329</v>
      </c>
    </row>
    <row r="435" spans="1:17" ht="15">
      <c r="A435" s="102">
        <v>463035174</v>
      </c>
      <c r="B435" s="102">
        <v>463</v>
      </c>
      <c r="C435" s="103" t="s">
        <v>205</v>
      </c>
      <c r="D435" s="102">
        <v>35</v>
      </c>
      <c r="E435" s="103" t="s">
        <v>11</v>
      </c>
      <c r="F435" s="102">
        <v>174</v>
      </c>
      <c r="G435" s="103" t="s">
        <v>109</v>
      </c>
      <c r="H435" s="100"/>
      <c r="I435" s="113">
        <v>463035174</v>
      </c>
      <c r="J435" s="114">
        <v>0</v>
      </c>
      <c r="K435" s="114">
        <v>0</v>
      </c>
      <c r="L435" s="104">
        <v>2.1565341257168153E-2</v>
      </c>
      <c r="M435" s="104">
        <v>0</v>
      </c>
      <c r="N435" s="100"/>
      <c r="O435" s="105">
        <v>13947</v>
      </c>
      <c r="Q435" s="96" t="s">
        <v>327</v>
      </c>
    </row>
    <row r="436" spans="1:17" ht="15">
      <c r="A436" s="102">
        <v>463035207</v>
      </c>
      <c r="B436" s="102">
        <v>463</v>
      </c>
      <c r="C436" s="103" t="s">
        <v>205</v>
      </c>
      <c r="D436" s="102">
        <v>35</v>
      </c>
      <c r="E436" s="103" t="s">
        <v>11</v>
      </c>
      <c r="F436" s="102">
        <v>207</v>
      </c>
      <c r="G436" s="103" t="s">
        <v>25</v>
      </c>
      <c r="H436" s="100"/>
      <c r="I436" s="113">
        <v>463035207</v>
      </c>
      <c r="J436" s="114">
        <v>0</v>
      </c>
      <c r="K436" s="114">
        <v>-17317</v>
      </c>
      <c r="L436" s="104"/>
      <c r="M436" s="104"/>
      <c r="N436" s="100"/>
      <c r="O436" s="105"/>
      <c r="Q436" s="96" t="s">
        <v>331</v>
      </c>
    </row>
    <row r="437" spans="1:17" ht="15">
      <c r="A437" s="102">
        <v>464168163</v>
      </c>
      <c r="B437" s="102">
        <v>464</v>
      </c>
      <c r="C437" s="103" t="s">
        <v>206</v>
      </c>
      <c r="D437" s="102">
        <v>168</v>
      </c>
      <c r="E437" s="103" t="s">
        <v>96</v>
      </c>
      <c r="F437" s="102">
        <v>163</v>
      </c>
      <c r="G437" s="103" t="s">
        <v>16</v>
      </c>
      <c r="H437" s="100"/>
      <c r="I437" s="113">
        <v>464168163</v>
      </c>
      <c r="J437" s="114">
        <v>0</v>
      </c>
      <c r="K437" s="114">
        <v>0</v>
      </c>
      <c r="L437" s="104">
        <v>8.2937092743960869E-2</v>
      </c>
      <c r="M437" s="104">
        <v>0</v>
      </c>
      <c r="N437" s="100"/>
      <c r="O437" s="105">
        <v>74874</v>
      </c>
      <c r="Q437" s="96" t="s">
        <v>329</v>
      </c>
    </row>
    <row r="438" spans="1:17" ht="15">
      <c r="A438" s="102">
        <v>464168168</v>
      </c>
      <c r="B438" s="102">
        <v>464</v>
      </c>
      <c r="C438" s="103" t="s">
        <v>206</v>
      </c>
      <c r="D438" s="102">
        <v>168</v>
      </c>
      <c r="E438" s="103" t="s">
        <v>96</v>
      </c>
      <c r="F438" s="102">
        <v>168</v>
      </c>
      <c r="G438" s="103" t="s">
        <v>96</v>
      </c>
      <c r="H438" s="100"/>
      <c r="I438" s="113">
        <v>464168168</v>
      </c>
      <c r="J438" s="114">
        <v>0</v>
      </c>
      <c r="K438" s="114">
        <v>0</v>
      </c>
      <c r="L438" s="104">
        <v>5.1213338646035673E-2</v>
      </c>
      <c r="M438" s="104">
        <v>0</v>
      </c>
      <c r="N438" s="100"/>
      <c r="O438" s="105">
        <v>2355306</v>
      </c>
      <c r="Q438" s="96" t="s">
        <v>329</v>
      </c>
    </row>
    <row r="439" spans="1:17" ht="15">
      <c r="A439" s="102">
        <v>464168196</v>
      </c>
      <c r="B439" s="102">
        <v>464</v>
      </c>
      <c r="C439" s="103" t="s">
        <v>206</v>
      </c>
      <c r="D439" s="102">
        <v>168</v>
      </c>
      <c r="E439" s="103" t="s">
        <v>96</v>
      </c>
      <c r="F439" s="102">
        <v>196</v>
      </c>
      <c r="G439" s="103" t="s">
        <v>207</v>
      </c>
      <c r="H439" s="100"/>
      <c r="I439" s="113">
        <v>464168196</v>
      </c>
      <c r="J439" s="114">
        <v>0</v>
      </c>
      <c r="K439" s="114">
        <v>0</v>
      </c>
      <c r="L439" s="104">
        <v>1.4019895084633452E-2</v>
      </c>
      <c r="M439" s="104">
        <v>0</v>
      </c>
      <c r="N439" s="100"/>
      <c r="O439" s="105">
        <v>48320</v>
      </c>
      <c r="Q439" s="96" t="s">
        <v>329</v>
      </c>
    </row>
    <row r="440" spans="1:17" ht="15">
      <c r="A440" s="102">
        <v>464168229</v>
      </c>
      <c r="B440" s="102">
        <v>464</v>
      </c>
      <c r="C440" s="103" t="s">
        <v>206</v>
      </c>
      <c r="D440" s="102">
        <v>168</v>
      </c>
      <c r="E440" s="103" t="s">
        <v>96</v>
      </c>
      <c r="F440" s="102">
        <v>229</v>
      </c>
      <c r="G440" s="103" t="s">
        <v>97</v>
      </c>
      <c r="H440" s="100"/>
      <c r="I440" s="113">
        <v>464168229</v>
      </c>
      <c r="J440" s="114">
        <v>0</v>
      </c>
      <c r="K440" s="114">
        <v>0</v>
      </c>
      <c r="L440" s="104">
        <v>8.3791409623121711E-3</v>
      </c>
      <c r="M440" s="104">
        <v>0</v>
      </c>
      <c r="N440" s="100"/>
      <c r="O440" s="105">
        <v>53031</v>
      </c>
      <c r="Q440" s="96" t="s">
        <v>329</v>
      </c>
    </row>
    <row r="441" spans="1:17" ht="15">
      <c r="A441" s="102">
        <v>464168258</v>
      </c>
      <c r="B441" s="102">
        <v>464</v>
      </c>
      <c r="C441" s="103" t="s">
        <v>206</v>
      </c>
      <c r="D441" s="102">
        <v>168</v>
      </c>
      <c r="E441" s="103" t="s">
        <v>96</v>
      </c>
      <c r="F441" s="102">
        <v>258</v>
      </c>
      <c r="G441" s="103" t="s">
        <v>98</v>
      </c>
      <c r="H441" s="100"/>
      <c r="I441" s="113">
        <v>464168258</v>
      </c>
      <c r="J441" s="114">
        <v>0</v>
      </c>
      <c r="K441" s="114">
        <v>0</v>
      </c>
      <c r="L441" s="104">
        <v>8.1242450193152155E-2</v>
      </c>
      <c r="M441" s="104">
        <v>0</v>
      </c>
      <c r="N441" s="100"/>
      <c r="O441" s="105">
        <v>113238</v>
      </c>
      <c r="Q441" s="96" t="s">
        <v>329</v>
      </c>
    </row>
    <row r="442" spans="1:17" ht="15">
      <c r="A442" s="102">
        <v>464168291</v>
      </c>
      <c r="B442" s="102">
        <v>464</v>
      </c>
      <c r="C442" s="103" t="s">
        <v>206</v>
      </c>
      <c r="D442" s="102">
        <v>168</v>
      </c>
      <c r="E442" s="103" t="s">
        <v>96</v>
      </c>
      <c r="F442" s="102">
        <v>291</v>
      </c>
      <c r="G442" s="103" t="s">
        <v>99</v>
      </c>
      <c r="H442" s="100"/>
      <c r="I442" s="113">
        <v>464168291</v>
      </c>
      <c r="J442" s="114">
        <v>0</v>
      </c>
      <c r="K442" s="114">
        <v>0</v>
      </c>
      <c r="L442" s="104">
        <v>8.0692533210078975E-3</v>
      </c>
      <c r="M442" s="104">
        <v>0</v>
      </c>
      <c r="N442" s="100"/>
      <c r="O442" s="105">
        <v>110855</v>
      </c>
      <c r="Q442" s="96" t="s">
        <v>329</v>
      </c>
    </row>
    <row r="443" spans="1:17" ht="15">
      <c r="A443" s="102">
        <v>466700096</v>
      </c>
      <c r="B443" s="102">
        <v>466</v>
      </c>
      <c r="C443" s="103" t="s">
        <v>208</v>
      </c>
      <c r="D443" s="102">
        <v>700</v>
      </c>
      <c r="E443" s="103" t="s">
        <v>209</v>
      </c>
      <c r="F443" s="102">
        <v>96</v>
      </c>
      <c r="G443" s="103" t="s">
        <v>210</v>
      </c>
      <c r="H443" s="100"/>
      <c r="I443" s="113">
        <v>466700096</v>
      </c>
      <c r="J443" s="114">
        <v>0</v>
      </c>
      <c r="K443" s="114">
        <v>0</v>
      </c>
      <c r="L443" s="104">
        <v>1.9166402991631002E-2</v>
      </c>
      <c r="M443" s="104">
        <v>0</v>
      </c>
      <c r="N443" s="100"/>
      <c r="O443" s="105">
        <v>70732</v>
      </c>
      <c r="Q443" s="96" t="s">
        <v>329</v>
      </c>
    </row>
    <row r="444" spans="1:17" ht="15">
      <c r="A444" s="102">
        <v>466700700</v>
      </c>
      <c r="B444" s="102">
        <v>466</v>
      </c>
      <c r="C444" s="103" t="s">
        <v>208</v>
      </c>
      <c r="D444" s="102">
        <v>700</v>
      </c>
      <c r="E444" s="103" t="s">
        <v>209</v>
      </c>
      <c r="F444" s="102">
        <v>700</v>
      </c>
      <c r="G444" s="103" t="s">
        <v>209</v>
      </c>
      <c r="H444" s="100"/>
      <c r="I444" s="113">
        <v>466700700</v>
      </c>
      <c r="J444" s="114">
        <v>-29621</v>
      </c>
      <c r="K444" s="114">
        <v>-29621</v>
      </c>
      <c r="L444" s="104">
        <v>4.255275774732515E-2</v>
      </c>
      <c r="M444" s="104">
        <v>0</v>
      </c>
      <c r="N444" s="100"/>
      <c r="O444" s="105">
        <v>748585</v>
      </c>
      <c r="Q444" s="96" t="s">
        <v>329</v>
      </c>
    </row>
    <row r="445" spans="1:17" ht="15">
      <c r="A445" s="102">
        <v>466774089</v>
      </c>
      <c r="B445" s="102">
        <v>466</v>
      </c>
      <c r="C445" s="103" t="s">
        <v>208</v>
      </c>
      <c r="D445" s="102">
        <v>774</v>
      </c>
      <c r="E445" s="103" t="s">
        <v>211</v>
      </c>
      <c r="F445" s="102">
        <v>89</v>
      </c>
      <c r="G445" s="103" t="s">
        <v>212</v>
      </c>
      <c r="H445" s="100"/>
      <c r="I445" s="113">
        <v>466774089</v>
      </c>
      <c r="J445" s="114">
        <v>0</v>
      </c>
      <c r="K445" s="114">
        <v>0</v>
      </c>
      <c r="L445" s="104">
        <v>8.9012674873398645E-2</v>
      </c>
      <c r="M445" s="104">
        <v>0</v>
      </c>
      <c r="N445" s="100"/>
      <c r="O445" s="105">
        <v>924808</v>
      </c>
      <c r="Q445" s="96" t="s">
        <v>329</v>
      </c>
    </row>
    <row r="446" spans="1:17" ht="15">
      <c r="A446" s="102">
        <v>466774221</v>
      </c>
      <c r="B446" s="102">
        <v>466</v>
      </c>
      <c r="C446" s="103" t="s">
        <v>208</v>
      </c>
      <c r="D446" s="102">
        <v>774</v>
      </c>
      <c r="E446" s="103" t="s">
        <v>211</v>
      </c>
      <c r="F446" s="102">
        <v>221</v>
      </c>
      <c r="G446" s="103" t="s">
        <v>213</v>
      </c>
      <c r="H446" s="100"/>
      <c r="I446" s="113">
        <v>466774221</v>
      </c>
      <c r="J446" s="114">
        <v>0</v>
      </c>
      <c r="K446" s="114">
        <v>0</v>
      </c>
      <c r="L446" s="104">
        <v>5.8602671724915283E-2</v>
      </c>
      <c r="M446" s="104">
        <v>0</v>
      </c>
      <c r="N446" s="100"/>
      <c r="O446" s="105">
        <v>540237</v>
      </c>
      <c r="Q446" s="96" t="s">
        <v>329</v>
      </c>
    </row>
    <row r="447" spans="1:17" ht="15">
      <c r="A447" s="102">
        <v>466774296</v>
      </c>
      <c r="B447" s="102">
        <v>466</v>
      </c>
      <c r="C447" s="103" t="s">
        <v>208</v>
      </c>
      <c r="D447" s="102">
        <v>774</v>
      </c>
      <c r="E447" s="103" t="s">
        <v>211</v>
      </c>
      <c r="F447" s="102">
        <v>296</v>
      </c>
      <c r="G447" s="103" t="s">
        <v>214</v>
      </c>
      <c r="H447" s="100"/>
      <c r="I447" s="113">
        <v>466774296</v>
      </c>
      <c r="J447" s="114">
        <v>0</v>
      </c>
      <c r="K447" s="114">
        <v>0</v>
      </c>
      <c r="L447" s="104">
        <v>7.5486554296563521E-2</v>
      </c>
      <c r="M447" s="104">
        <v>0</v>
      </c>
      <c r="N447" s="100"/>
      <c r="O447" s="105">
        <v>641515</v>
      </c>
      <c r="Q447" s="96" t="s">
        <v>329</v>
      </c>
    </row>
    <row r="448" spans="1:17" ht="15">
      <c r="A448" s="102">
        <v>466774774</v>
      </c>
      <c r="B448" s="102">
        <v>466</v>
      </c>
      <c r="C448" s="103" t="s">
        <v>208</v>
      </c>
      <c r="D448" s="102">
        <v>774</v>
      </c>
      <c r="E448" s="103" t="s">
        <v>211</v>
      </c>
      <c r="F448" s="102">
        <v>774</v>
      </c>
      <c r="G448" s="103" t="s">
        <v>211</v>
      </c>
      <c r="H448" s="100"/>
      <c r="I448" s="113">
        <v>466774774</v>
      </c>
      <c r="J448" s="114">
        <v>0</v>
      </c>
      <c r="K448" s="114">
        <v>1.2680880364496261</v>
      </c>
      <c r="L448" s="104">
        <v>0.10509924400199612</v>
      </c>
      <c r="M448" s="104">
        <v>-4183.8097161578817</v>
      </c>
      <c r="N448" s="100"/>
      <c r="O448" s="105">
        <v>1209236</v>
      </c>
      <c r="Q448" s="96" t="s">
        <v>329</v>
      </c>
    </row>
    <row r="449" spans="1:17" ht="15">
      <c r="A449" s="102">
        <v>469035035</v>
      </c>
      <c r="B449" s="102">
        <v>469</v>
      </c>
      <c r="C449" s="103" t="s">
        <v>215</v>
      </c>
      <c r="D449" s="102">
        <v>35</v>
      </c>
      <c r="E449" s="103" t="s">
        <v>11</v>
      </c>
      <c r="F449" s="102">
        <v>35</v>
      </c>
      <c r="G449" s="103" t="s">
        <v>11</v>
      </c>
      <c r="H449" s="100"/>
      <c r="I449" s="113">
        <v>469035035</v>
      </c>
      <c r="J449" s="114">
        <v>0</v>
      </c>
      <c r="K449" s="114">
        <v>0</v>
      </c>
      <c r="L449" s="104">
        <v>0.13683680435647133</v>
      </c>
      <c r="M449" s="104">
        <v>0</v>
      </c>
      <c r="N449" s="100"/>
      <c r="O449" s="105">
        <v>18082008</v>
      </c>
      <c r="Q449" s="96" t="s">
        <v>327</v>
      </c>
    </row>
    <row r="450" spans="1:17" ht="15">
      <c r="A450" s="102">
        <v>469035040</v>
      </c>
      <c r="B450" s="102">
        <v>469</v>
      </c>
      <c r="C450" s="103" t="s">
        <v>215</v>
      </c>
      <c r="D450" s="102">
        <v>35</v>
      </c>
      <c r="E450" s="103" t="s">
        <v>11</v>
      </c>
      <c r="F450" s="102">
        <v>40</v>
      </c>
      <c r="G450" s="103" t="s">
        <v>88</v>
      </c>
      <c r="H450" s="100"/>
      <c r="I450" s="113">
        <v>469035040</v>
      </c>
      <c r="J450" s="114">
        <v>0</v>
      </c>
      <c r="K450" s="114">
        <v>0</v>
      </c>
      <c r="L450" s="104">
        <v>3.6870714404844515E-3</v>
      </c>
      <c r="M450" s="104">
        <v>0</v>
      </c>
      <c r="N450" s="100"/>
      <c r="O450" s="105">
        <v>12564</v>
      </c>
      <c r="Q450" s="96" t="s">
        <v>329</v>
      </c>
    </row>
    <row r="451" spans="1:17" ht="15">
      <c r="A451" s="102">
        <v>469035044</v>
      </c>
      <c r="B451" s="102">
        <v>469</v>
      </c>
      <c r="C451" s="103" t="s">
        <v>215</v>
      </c>
      <c r="D451" s="102">
        <v>35</v>
      </c>
      <c r="E451" s="103" t="s">
        <v>11</v>
      </c>
      <c r="F451" s="102">
        <v>44</v>
      </c>
      <c r="G451" s="103" t="s">
        <v>12</v>
      </c>
      <c r="H451" s="100"/>
      <c r="I451" s="113">
        <v>469035044</v>
      </c>
      <c r="J451" s="114">
        <v>0</v>
      </c>
      <c r="K451" s="114">
        <v>0</v>
      </c>
      <c r="L451" s="104">
        <v>3.5085153403205782E-2</v>
      </c>
      <c r="M451" s="104">
        <v>0</v>
      </c>
      <c r="N451" s="100"/>
      <c r="O451" s="105">
        <v>19994</v>
      </c>
      <c r="Q451" s="96" t="s">
        <v>330</v>
      </c>
    </row>
    <row r="452" spans="1:17" ht="15">
      <c r="A452" s="102">
        <v>469035057</v>
      </c>
      <c r="B452" s="102">
        <v>469</v>
      </c>
      <c r="C452" s="103" t="s">
        <v>215</v>
      </c>
      <c r="D452" s="102">
        <v>35</v>
      </c>
      <c r="E452" s="103" t="s">
        <v>11</v>
      </c>
      <c r="F452" s="102">
        <v>57</v>
      </c>
      <c r="G452" s="103" t="s">
        <v>13</v>
      </c>
      <c r="H452" s="100"/>
      <c r="I452" s="113">
        <v>469035057</v>
      </c>
      <c r="J452" s="114">
        <v>0</v>
      </c>
      <c r="K452" s="114">
        <v>0</v>
      </c>
      <c r="L452" s="104">
        <v>0.11302446836752313</v>
      </c>
      <c r="M452" s="104">
        <v>0</v>
      </c>
      <c r="N452" s="100"/>
      <c r="O452" s="105">
        <v>13912</v>
      </c>
      <c r="Q452" s="96" t="s">
        <v>327</v>
      </c>
    </row>
    <row r="453" spans="1:17" ht="15">
      <c r="A453" s="102">
        <v>469035093</v>
      </c>
      <c r="B453" s="102">
        <v>469</v>
      </c>
      <c r="C453" s="103" t="s">
        <v>215</v>
      </c>
      <c r="D453" s="102">
        <v>35</v>
      </c>
      <c r="E453" s="103" t="s">
        <v>11</v>
      </c>
      <c r="F453" s="102">
        <v>93</v>
      </c>
      <c r="G453" s="103" t="s">
        <v>14</v>
      </c>
      <c r="H453" s="100"/>
      <c r="I453" s="113">
        <v>469035093</v>
      </c>
      <c r="J453" s="114">
        <v>0</v>
      </c>
      <c r="K453" s="114">
        <v>0</v>
      </c>
      <c r="L453" s="104">
        <v>8.8854242477561116E-2</v>
      </c>
      <c r="M453" s="104">
        <v>0</v>
      </c>
      <c r="N453" s="100"/>
      <c r="O453" s="105">
        <v>11952</v>
      </c>
      <c r="Q453" s="96" t="s">
        <v>329</v>
      </c>
    </row>
    <row r="454" spans="1:17" ht="15">
      <c r="A454" s="102">
        <v>469035243</v>
      </c>
      <c r="B454" s="102">
        <v>469</v>
      </c>
      <c r="C454" s="103" t="s">
        <v>215</v>
      </c>
      <c r="D454" s="102">
        <v>35</v>
      </c>
      <c r="E454" s="103" t="s">
        <v>11</v>
      </c>
      <c r="F454" s="102">
        <v>243</v>
      </c>
      <c r="G454" s="103" t="s">
        <v>80</v>
      </c>
      <c r="H454" s="100"/>
      <c r="I454" s="113">
        <v>469035243</v>
      </c>
      <c r="J454" s="114">
        <v>0</v>
      </c>
      <c r="K454" s="114">
        <v>0</v>
      </c>
      <c r="L454" s="104">
        <v>4.832683992278433E-3</v>
      </c>
      <c r="M454" s="104">
        <v>0</v>
      </c>
      <c r="N454" s="100"/>
      <c r="O454" s="105">
        <v>21357</v>
      </c>
      <c r="Q454" s="96" t="s">
        <v>331</v>
      </c>
    </row>
    <row r="455" spans="1:17" ht="15">
      <c r="A455" s="102">
        <v>469035244</v>
      </c>
      <c r="B455" s="102">
        <v>469</v>
      </c>
      <c r="C455" s="103" t="s">
        <v>215</v>
      </c>
      <c r="D455" s="102">
        <v>35</v>
      </c>
      <c r="E455" s="103" t="s">
        <v>11</v>
      </c>
      <c r="F455" s="102">
        <v>244</v>
      </c>
      <c r="G455" s="103" t="s">
        <v>27</v>
      </c>
      <c r="H455" s="100"/>
      <c r="I455" s="113">
        <v>469035244</v>
      </c>
      <c r="J455" s="114">
        <v>0</v>
      </c>
      <c r="K455" s="114">
        <v>0</v>
      </c>
      <c r="L455" s="104">
        <v>8.3233957939585088E-2</v>
      </c>
      <c r="M455" s="104">
        <v>0</v>
      </c>
      <c r="N455" s="100"/>
      <c r="O455" s="105">
        <v>75968</v>
      </c>
      <c r="Q455" s="96" t="s">
        <v>329</v>
      </c>
    </row>
    <row r="456" spans="1:17" ht="15">
      <c r="A456" s="102">
        <v>470165035</v>
      </c>
      <c r="B456" s="102">
        <v>470</v>
      </c>
      <c r="C456" s="103" t="s">
        <v>216</v>
      </c>
      <c r="D456" s="102">
        <v>165</v>
      </c>
      <c r="E456" s="103" t="s">
        <v>17</v>
      </c>
      <c r="F456" s="102">
        <v>35</v>
      </c>
      <c r="G456" s="103" t="s">
        <v>11</v>
      </c>
      <c r="H456" s="100"/>
      <c r="I456" s="113">
        <v>470165035</v>
      </c>
      <c r="J456" s="114">
        <v>0</v>
      </c>
      <c r="K456" s="114">
        <v>0</v>
      </c>
      <c r="L456" s="104">
        <v>0.13683680435647133</v>
      </c>
      <c r="M456" s="104">
        <v>0</v>
      </c>
      <c r="N456" s="100"/>
      <c r="O456" s="105">
        <v>10999</v>
      </c>
      <c r="Q456" s="96" t="s">
        <v>327</v>
      </c>
    </row>
    <row r="457" spans="1:17" ht="15">
      <c r="A457" s="102">
        <v>470165048</v>
      </c>
      <c r="B457" s="102">
        <v>470</v>
      </c>
      <c r="C457" s="103" t="s">
        <v>216</v>
      </c>
      <c r="D457" s="102">
        <v>165</v>
      </c>
      <c r="E457" s="103" t="s">
        <v>17</v>
      </c>
      <c r="F457" s="102">
        <v>48</v>
      </c>
      <c r="G457" s="103" t="s">
        <v>217</v>
      </c>
      <c r="H457" s="100"/>
      <c r="I457" s="113">
        <v>470165048</v>
      </c>
      <c r="J457" s="114">
        <v>0</v>
      </c>
      <c r="K457" s="114">
        <v>0</v>
      </c>
      <c r="L457" s="104">
        <v>1.0097983491179916E-3</v>
      </c>
      <c r="M457" s="104">
        <v>0</v>
      </c>
      <c r="N457" s="100"/>
      <c r="O457" s="105">
        <v>17770</v>
      </c>
      <c r="Q457" s="96" t="s">
        <v>330</v>
      </c>
    </row>
    <row r="458" spans="1:17" ht="15">
      <c r="A458" s="102">
        <v>470165057</v>
      </c>
      <c r="B458" s="102">
        <v>470</v>
      </c>
      <c r="C458" s="103" t="s">
        <v>216</v>
      </c>
      <c r="D458" s="102">
        <v>165</v>
      </c>
      <c r="E458" s="103" t="s">
        <v>17</v>
      </c>
      <c r="F458" s="102">
        <v>57</v>
      </c>
      <c r="G458" s="103" t="s">
        <v>13</v>
      </c>
      <c r="H458" s="100"/>
      <c r="I458" s="113">
        <v>470165057</v>
      </c>
      <c r="J458" s="114">
        <v>0</v>
      </c>
      <c r="K458" s="114">
        <v>0</v>
      </c>
      <c r="L458" s="104">
        <v>0.11302446836752313</v>
      </c>
      <c r="M458" s="104">
        <v>0</v>
      </c>
      <c r="N458" s="100"/>
      <c r="O458" s="105">
        <v>56727</v>
      </c>
      <c r="Q458" s="96" t="s">
        <v>330</v>
      </c>
    </row>
    <row r="459" spans="1:17" ht="15">
      <c r="A459" s="102">
        <v>470165093</v>
      </c>
      <c r="B459" s="102">
        <v>470</v>
      </c>
      <c r="C459" s="103" t="s">
        <v>216</v>
      </c>
      <c r="D459" s="102">
        <v>165</v>
      </c>
      <c r="E459" s="103" t="s">
        <v>17</v>
      </c>
      <c r="F459" s="102">
        <v>93</v>
      </c>
      <c r="G459" s="103" t="s">
        <v>14</v>
      </c>
      <c r="H459" s="100"/>
      <c r="I459" s="113">
        <v>470165093</v>
      </c>
      <c r="J459" s="114">
        <v>0</v>
      </c>
      <c r="K459" s="114">
        <v>0</v>
      </c>
      <c r="L459" s="104">
        <v>8.8854242477561116E-2</v>
      </c>
      <c r="M459" s="104">
        <v>0</v>
      </c>
      <c r="N459" s="100"/>
      <c r="O459" s="105">
        <v>2095122</v>
      </c>
      <c r="Q459" s="96" t="s">
        <v>331</v>
      </c>
    </row>
    <row r="460" spans="1:17" ht="15">
      <c r="A460" s="102">
        <v>470165163</v>
      </c>
      <c r="B460" s="102">
        <v>470</v>
      </c>
      <c r="C460" s="103" t="s">
        <v>216</v>
      </c>
      <c r="D460" s="102">
        <v>165</v>
      </c>
      <c r="E460" s="103" t="s">
        <v>17</v>
      </c>
      <c r="F460" s="102">
        <v>163</v>
      </c>
      <c r="G460" s="103" t="s">
        <v>16</v>
      </c>
      <c r="H460" s="100"/>
      <c r="I460" s="113">
        <v>470165163</v>
      </c>
      <c r="J460" s="114">
        <v>0</v>
      </c>
      <c r="K460" s="114">
        <v>0</v>
      </c>
      <c r="L460" s="104">
        <v>8.2937092743960869E-2</v>
      </c>
      <c r="M460" s="104">
        <v>0</v>
      </c>
      <c r="N460" s="100"/>
      <c r="O460" s="105">
        <v>171515</v>
      </c>
      <c r="Q460" s="96" t="s">
        <v>329</v>
      </c>
    </row>
    <row r="461" spans="1:17" ht="15">
      <c r="A461" s="102">
        <v>470165165</v>
      </c>
      <c r="B461" s="102">
        <v>470</v>
      </c>
      <c r="C461" s="103" t="s">
        <v>216</v>
      </c>
      <c r="D461" s="102">
        <v>165</v>
      </c>
      <c r="E461" s="103" t="s">
        <v>17</v>
      </c>
      <c r="F461" s="102">
        <v>165</v>
      </c>
      <c r="G461" s="103" t="s">
        <v>17</v>
      </c>
      <c r="H461" s="100"/>
      <c r="I461" s="113">
        <v>470165165</v>
      </c>
      <c r="J461" s="114">
        <v>0</v>
      </c>
      <c r="K461" s="114">
        <v>340917.91125842463</v>
      </c>
      <c r="L461" s="104">
        <v>0.11066925878985934</v>
      </c>
      <c r="M461" s="104">
        <v>0</v>
      </c>
      <c r="N461" s="100"/>
      <c r="O461" s="105">
        <v>6896701</v>
      </c>
      <c r="Q461" s="96" t="s">
        <v>329</v>
      </c>
    </row>
    <row r="462" spans="1:17" ht="15">
      <c r="A462" s="102">
        <v>470165176</v>
      </c>
      <c r="B462" s="102">
        <v>470</v>
      </c>
      <c r="C462" s="103" t="s">
        <v>216</v>
      </c>
      <c r="D462" s="102">
        <v>165</v>
      </c>
      <c r="E462" s="103" t="s">
        <v>17</v>
      </c>
      <c r="F462" s="102">
        <v>176</v>
      </c>
      <c r="G462" s="103" t="s">
        <v>78</v>
      </c>
      <c r="H462" s="100"/>
      <c r="I462" s="113">
        <v>470165176</v>
      </c>
      <c r="J462" s="114">
        <v>0</v>
      </c>
      <c r="K462" s="114">
        <v>0</v>
      </c>
      <c r="L462" s="104">
        <v>6.1214575721167293E-2</v>
      </c>
      <c r="M462" s="104">
        <v>0</v>
      </c>
      <c r="N462" s="100"/>
      <c r="O462" s="105">
        <v>2177712</v>
      </c>
      <c r="Q462" s="96" t="s">
        <v>329</v>
      </c>
    </row>
    <row r="463" spans="1:17" ht="15">
      <c r="A463" s="102">
        <v>470165178</v>
      </c>
      <c r="B463" s="102">
        <v>470</v>
      </c>
      <c r="C463" s="103" t="s">
        <v>216</v>
      </c>
      <c r="D463" s="102">
        <v>165</v>
      </c>
      <c r="E463" s="103" t="s">
        <v>17</v>
      </c>
      <c r="F463" s="102">
        <v>178</v>
      </c>
      <c r="G463" s="103" t="s">
        <v>219</v>
      </c>
      <c r="H463" s="100"/>
      <c r="I463" s="113">
        <v>470165178</v>
      </c>
      <c r="J463" s="114">
        <v>0</v>
      </c>
      <c r="K463" s="114">
        <v>0</v>
      </c>
      <c r="L463" s="104">
        <v>6.2660273133683289E-2</v>
      </c>
      <c r="M463" s="104">
        <v>0</v>
      </c>
      <c r="N463" s="100"/>
      <c r="O463" s="105">
        <v>2438272</v>
      </c>
      <c r="Q463" s="96" t="s">
        <v>329</v>
      </c>
    </row>
    <row r="464" spans="1:17" ht="15">
      <c r="A464" s="102">
        <v>470165229</v>
      </c>
      <c r="B464" s="102">
        <v>470</v>
      </c>
      <c r="C464" s="103" t="s">
        <v>216</v>
      </c>
      <c r="D464" s="102">
        <v>165</v>
      </c>
      <c r="E464" s="103" t="s">
        <v>17</v>
      </c>
      <c r="F464" s="102">
        <v>229</v>
      </c>
      <c r="G464" s="103" t="s">
        <v>97</v>
      </c>
      <c r="H464" s="100"/>
      <c r="I464" s="113">
        <v>470165229</v>
      </c>
      <c r="J464" s="114">
        <v>0</v>
      </c>
      <c r="K464" s="114">
        <v>0</v>
      </c>
      <c r="L464" s="104">
        <v>8.3791409623121711E-3</v>
      </c>
      <c r="M464" s="104">
        <v>0</v>
      </c>
      <c r="N464" s="100"/>
      <c r="O464" s="105">
        <v>80066</v>
      </c>
      <c r="Q464" s="96" t="s">
        <v>329</v>
      </c>
    </row>
    <row r="465" spans="1:17" ht="15">
      <c r="A465" s="102">
        <v>470165246</v>
      </c>
      <c r="B465" s="102">
        <v>470</v>
      </c>
      <c r="C465" s="103" t="s">
        <v>216</v>
      </c>
      <c r="D465" s="102">
        <v>165</v>
      </c>
      <c r="E465" s="103" t="s">
        <v>17</v>
      </c>
      <c r="F465" s="102">
        <v>246</v>
      </c>
      <c r="G465" s="103" t="s">
        <v>220</v>
      </c>
      <c r="H465" s="100"/>
      <c r="I465" s="113">
        <v>470165246</v>
      </c>
      <c r="J465" s="114">
        <v>0</v>
      </c>
      <c r="K465" s="114">
        <v>0</v>
      </c>
      <c r="L465" s="104">
        <v>4.7207780428989141E-4</v>
      </c>
      <c r="M465" s="104">
        <v>0</v>
      </c>
      <c r="N465" s="100"/>
      <c r="O465" s="105">
        <v>12546</v>
      </c>
      <c r="Q465" s="96" t="s">
        <v>330</v>
      </c>
    </row>
    <row r="466" spans="1:17" ht="15">
      <c r="A466" s="102">
        <v>470165248</v>
      </c>
      <c r="B466" s="102">
        <v>470</v>
      </c>
      <c r="C466" s="103" t="s">
        <v>216</v>
      </c>
      <c r="D466" s="102">
        <v>165</v>
      </c>
      <c r="E466" s="103" t="s">
        <v>17</v>
      </c>
      <c r="F466" s="102">
        <v>248</v>
      </c>
      <c r="G466" s="103" t="s">
        <v>18</v>
      </c>
      <c r="H466" s="100"/>
      <c r="I466" s="113">
        <v>470165248</v>
      </c>
      <c r="J466" s="114">
        <v>0</v>
      </c>
      <c r="K466" s="114">
        <v>0</v>
      </c>
      <c r="L466" s="104">
        <v>3.3292912535477122E-2</v>
      </c>
      <c r="M466" s="104">
        <v>0</v>
      </c>
      <c r="N466" s="100"/>
      <c r="O466" s="105">
        <v>162036</v>
      </c>
      <c r="Q466" s="96" t="s">
        <v>329</v>
      </c>
    </row>
    <row r="467" spans="1:17" ht="15">
      <c r="A467" s="102">
        <v>470165262</v>
      </c>
      <c r="B467" s="102">
        <v>470</v>
      </c>
      <c r="C467" s="103" t="s">
        <v>216</v>
      </c>
      <c r="D467" s="102">
        <v>165</v>
      </c>
      <c r="E467" s="103" t="s">
        <v>17</v>
      </c>
      <c r="F467" s="102">
        <v>262</v>
      </c>
      <c r="G467" s="103" t="s">
        <v>19</v>
      </c>
      <c r="H467" s="100"/>
      <c r="I467" s="113">
        <v>470165262</v>
      </c>
      <c r="J467" s="114">
        <v>0</v>
      </c>
      <c r="K467" s="114">
        <v>0</v>
      </c>
      <c r="L467" s="104">
        <v>5.048367957622911E-2</v>
      </c>
      <c r="M467" s="104">
        <v>0</v>
      </c>
      <c r="N467" s="100"/>
      <c r="O467" s="105">
        <v>604455</v>
      </c>
      <c r="Q467" s="96" t="s">
        <v>331</v>
      </c>
    </row>
    <row r="468" spans="1:17" ht="15">
      <c r="A468" s="102">
        <v>470165284</v>
      </c>
      <c r="B468" s="102">
        <v>470</v>
      </c>
      <c r="C468" s="103" t="s">
        <v>216</v>
      </c>
      <c r="D468" s="102">
        <v>165</v>
      </c>
      <c r="E468" s="103" t="s">
        <v>17</v>
      </c>
      <c r="F468" s="102">
        <v>284</v>
      </c>
      <c r="G468" s="103" t="s">
        <v>140</v>
      </c>
      <c r="H468" s="100"/>
      <c r="I468" s="113">
        <v>470165284</v>
      </c>
      <c r="J468" s="114">
        <v>0</v>
      </c>
      <c r="K468" s="114">
        <v>0</v>
      </c>
      <c r="L468" s="104">
        <v>2.6135655929529555E-2</v>
      </c>
      <c r="M468" s="104">
        <v>0</v>
      </c>
      <c r="N468" s="100"/>
      <c r="O468" s="105">
        <v>743274</v>
      </c>
      <c r="Q468" s="96" t="s">
        <v>329</v>
      </c>
    </row>
    <row r="469" spans="1:17" ht="15">
      <c r="A469" s="102">
        <v>470165305</v>
      </c>
      <c r="B469" s="102">
        <v>470</v>
      </c>
      <c r="C469" s="103" t="s">
        <v>216</v>
      </c>
      <c r="D469" s="102">
        <v>165</v>
      </c>
      <c r="E469" s="103" t="s">
        <v>17</v>
      </c>
      <c r="F469" s="102">
        <v>305</v>
      </c>
      <c r="G469" s="103" t="s">
        <v>221</v>
      </c>
      <c r="H469" s="100"/>
      <c r="I469" s="113">
        <v>470165305</v>
      </c>
      <c r="J469" s="114">
        <v>0</v>
      </c>
      <c r="K469" s="114">
        <v>0</v>
      </c>
      <c r="L469" s="104">
        <v>1.4074390886270138E-2</v>
      </c>
      <c r="M469" s="104">
        <v>0</v>
      </c>
      <c r="N469" s="100"/>
      <c r="O469" s="105">
        <v>602920</v>
      </c>
      <c r="Q469" s="96" t="s">
        <v>329</v>
      </c>
    </row>
    <row r="470" spans="1:17" ht="15">
      <c r="A470" s="102">
        <v>470165314</v>
      </c>
      <c r="B470" s="102">
        <v>470</v>
      </c>
      <c r="C470" s="103" t="s">
        <v>216</v>
      </c>
      <c r="D470" s="102">
        <v>165</v>
      </c>
      <c r="E470" s="103" t="s">
        <v>17</v>
      </c>
      <c r="F470" s="102">
        <v>314</v>
      </c>
      <c r="G470" s="103" t="s">
        <v>29</v>
      </c>
      <c r="H470" s="100"/>
      <c r="I470" s="113">
        <v>470165314</v>
      </c>
      <c r="J470" s="114">
        <v>0</v>
      </c>
      <c r="K470" s="114">
        <v>0</v>
      </c>
      <c r="L470" s="104">
        <v>4.8543527859241219E-3</v>
      </c>
      <c r="M470" s="104">
        <v>0</v>
      </c>
      <c r="N470" s="100"/>
      <c r="O470" s="105">
        <v>14523</v>
      </c>
      <c r="Q470" s="96" t="s">
        <v>329</v>
      </c>
    </row>
    <row r="471" spans="1:17" ht="15">
      <c r="A471" s="102">
        <v>470165342</v>
      </c>
      <c r="B471" s="102">
        <v>470</v>
      </c>
      <c r="C471" s="103" t="s">
        <v>216</v>
      </c>
      <c r="D471" s="102">
        <v>165</v>
      </c>
      <c r="E471" s="103" t="s">
        <v>17</v>
      </c>
      <c r="F471" s="102">
        <v>342</v>
      </c>
      <c r="G471" s="103" t="s">
        <v>222</v>
      </c>
      <c r="H471" s="100"/>
      <c r="I471" s="113">
        <v>470165342</v>
      </c>
      <c r="J471" s="114">
        <v>0</v>
      </c>
      <c r="K471" s="114">
        <v>0</v>
      </c>
      <c r="L471" s="104">
        <v>1.3442886957947037E-3</v>
      </c>
      <c r="M471" s="104">
        <v>0</v>
      </c>
      <c r="N471" s="100"/>
      <c r="O471" s="105">
        <v>71418</v>
      </c>
      <c r="Q471" s="96" t="s">
        <v>329</v>
      </c>
    </row>
    <row r="472" spans="1:17" ht="15">
      <c r="A472" s="102">
        <v>470165344</v>
      </c>
      <c r="B472" s="102">
        <v>470</v>
      </c>
      <c r="C472" s="103" t="s">
        <v>216</v>
      </c>
      <c r="D472" s="102">
        <v>165</v>
      </c>
      <c r="E472" s="103" t="s">
        <v>17</v>
      </c>
      <c r="F472" s="102">
        <v>344</v>
      </c>
      <c r="G472" s="103" t="s">
        <v>81</v>
      </c>
      <c r="H472" s="100"/>
      <c r="I472" s="113">
        <v>470165344</v>
      </c>
      <c r="J472" s="114">
        <v>0</v>
      </c>
      <c r="K472" s="114">
        <v>0</v>
      </c>
      <c r="L472" s="104">
        <v>3.0203659577132251E-4</v>
      </c>
      <c r="M472" s="104">
        <v>0</v>
      </c>
      <c r="N472" s="100"/>
      <c r="O472" s="105">
        <v>16827</v>
      </c>
      <c r="Q472" s="96" t="s">
        <v>329</v>
      </c>
    </row>
    <row r="473" spans="1:17" ht="15">
      <c r="A473" s="102">
        <v>470165347</v>
      </c>
      <c r="B473" s="102">
        <v>470</v>
      </c>
      <c r="C473" s="103" t="s">
        <v>216</v>
      </c>
      <c r="D473" s="102">
        <v>165</v>
      </c>
      <c r="E473" s="103" t="s">
        <v>17</v>
      </c>
      <c r="F473" s="102">
        <v>347</v>
      </c>
      <c r="G473" s="103" t="s">
        <v>82</v>
      </c>
      <c r="H473" s="100"/>
      <c r="I473" s="113">
        <v>470165347</v>
      </c>
      <c r="J473" s="114">
        <v>0</v>
      </c>
      <c r="K473" s="114">
        <v>0</v>
      </c>
      <c r="L473" s="104">
        <v>3.8642286996571707E-3</v>
      </c>
      <c r="M473" s="104">
        <v>0</v>
      </c>
      <c r="N473" s="100"/>
      <c r="O473" s="105">
        <v>56824</v>
      </c>
      <c r="Q473" s="96" t="s">
        <v>327</v>
      </c>
    </row>
    <row r="474" spans="1:17" ht="15">
      <c r="A474" s="102">
        <v>470165705</v>
      </c>
      <c r="B474" s="102">
        <v>470</v>
      </c>
      <c r="C474" s="103" t="s">
        <v>216</v>
      </c>
      <c r="D474" s="102">
        <v>165</v>
      </c>
      <c r="E474" s="103" t="s">
        <v>17</v>
      </c>
      <c r="F474" s="102">
        <v>705</v>
      </c>
      <c r="G474" s="103" t="s">
        <v>346</v>
      </c>
      <c r="H474" s="100"/>
      <c r="I474" s="113">
        <v>470165705</v>
      </c>
      <c r="J474" s="114">
        <v>0</v>
      </c>
      <c r="K474" s="114">
        <v>0</v>
      </c>
      <c r="L474" s="104">
        <v>4.1723367438360173E-4</v>
      </c>
      <c r="M474" s="104">
        <v>0</v>
      </c>
      <c r="N474" s="100"/>
      <c r="O474" s="105">
        <v>12450</v>
      </c>
      <c r="Q474" s="96" t="s">
        <v>327</v>
      </c>
    </row>
    <row r="475" spans="1:17" ht="15">
      <c r="A475" s="102">
        <v>474097017</v>
      </c>
      <c r="B475" s="102">
        <v>474</v>
      </c>
      <c r="C475" s="103" t="s">
        <v>223</v>
      </c>
      <c r="D475" s="102">
        <v>97</v>
      </c>
      <c r="E475" s="103" t="s">
        <v>224</v>
      </c>
      <c r="F475" s="102">
        <v>17</v>
      </c>
      <c r="G475" s="103" t="s">
        <v>155</v>
      </c>
      <c r="H475" s="100"/>
      <c r="I475" s="113">
        <v>474097017</v>
      </c>
      <c r="J475" s="114">
        <v>0</v>
      </c>
      <c r="K475" s="114">
        <v>0</v>
      </c>
      <c r="L475" s="104">
        <v>6.4077546390205239E-3</v>
      </c>
      <c r="M475" s="104">
        <v>0</v>
      </c>
      <c r="N475" s="100"/>
      <c r="O475" s="105">
        <v>12325</v>
      </c>
      <c r="Q475" s="96" t="s">
        <v>327</v>
      </c>
    </row>
    <row r="476" spans="1:17" ht="15">
      <c r="A476" s="102">
        <v>474097057</v>
      </c>
      <c r="B476" s="102">
        <v>474</v>
      </c>
      <c r="C476" s="103" t="s">
        <v>223</v>
      </c>
      <c r="D476" s="102">
        <v>97</v>
      </c>
      <c r="E476" s="103" t="s">
        <v>224</v>
      </c>
      <c r="F476" s="102">
        <v>57</v>
      </c>
      <c r="G476" s="103" t="s">
        <v>13</v>
      </c>
      <c r="H476" s="100"/>
      <c r="I476" s="113">
        <v>474097057</v>
      </c>
      <c r="J476" s="114">
        <v>0</v>
      </c>
      <c r="K476" s="114">
        <v>0</v>
      </c>
      <c r="L476" s="104">
        <v>0.11302446836752313</v>
      </c>
      <c r="M476" s="104">
        <v>0</v>
      </c>
      <c r="N476" s="100"/>
      <c r="O476" s="105">
        <v>12512</v>
      </c>
      <c r="Q476" s="96" t="s">
        <v>327</v>
      </c>
    </row>
    <row r="477" spans="1:17" ht="15">
      <c r="A477" s="102">
        <v>474097064</v>
      </c>
      <c r="B477" s="102">
        <v>474</v>
      </c>
      <c r="C477" s="103" t="s">
        <v>223</v>
      </c>
      <c r="D477" s="102">
        <v>97</v>
      </c>
      <c r="E477" s="103" t="s">
        <v>224</v>
      </c>
      <c r="F477" s="102">
        <v>64</v>
      </c>
      <c r="G477" s="103" t="s">
        <v>102</v>
      </c>
      <c r="H477" s="100"/>
      <c r="I477" s="113">
        <v>474097064</v>
      </c>
      <c r="J477" s="114">
        <v>0</v>
      </c>
      <c r="K477" s="114">
        <v>0</v>
      </c>
      <c r="L477" s="104">
        <v>2.657227215474529E-2</v>
      </c>
      <c r="M477" s="104">
        <v>0</v>
      </c>
      <c r="N477" s="100"/>
      <c r="O477" s="105">
        <v>29988</v>
      </c>
      <c r="Q477" s="96" t="s">
        <v>329</v>
      </c>
    </row>
    <row r="478" spans="1:17" ht="15">
      <c r="A478" s="102">
        <v>474097097</v>
      </c>
      <c r="B478" s="102">
        <v>474</v>
      </c>
      <c r="C478" s="103" t="s">
        <v>223</v>
      </c>
      <c r="D478" s="102">
        <v>97</v>
      </c>
      <c r="E478" s="103" t="s">
        <v>224</v>
      </c>
      <c r="F478" s="102">
        <v>97</v>
      </c>
      <c r="G478" s="103" t="s">
        <v>224</v>
      </c>
      <c r="H478" s="100"/>
      <c r="I478" s="113">
        <v>474097097</v>
      </c>
      <c r="J478" s="114">
        <v>0</v>
      </c>
      <c r="K478" s="114">
        <v>0</v>
      </c>
      <c r="L478" s="104">
        <v>2.9572743545815201E-2</v>
      </c>
      <c r="M478" s="104">
        <v>0</v>
      </c>
      <c r="N478" s="100"/>
      <c r="O478" s="105">
        <v>1898473</v>
      </c>
      <c r="Q478" s="96" t="s">
        <v>329</v>
      </c>
    </row>
    <row r="479" spans="1:17" ht="15">
      <c r="A479" s="102">
        <v>474097103</v>
      </c>
      <c r="B479" s="102">
        <v>474</v>
      </c>
      <c r="C479" s="103" t="s">
        <v>223</v>
      </c>
      <c r="D479" s="102">
        <v>97</v>
      </c>
      <c r="E479" s="103" t="s">
        <v>224</v>
      </c>
      <c r="F479" s="102">
        <v>103</v>
      </c>
      <c r="G479" s="103" t="s">
        <v>225</v>
      </c>
      <c r="H479" s="100"/>
      <c r="I479" s="113">
        <v>474097103</v>
      </c>
      <c r="J479" s="114">
        <v>0</v>
      </c>
      <c r="K479" s="114">
        <v>0</v>
      </c>
      <c r="L479" s="104">
        <v>6.1668457208216704E-3</v>
      </c>
      <c r="M479" s="104">
        <v>0</v>
      </c>
      <c r="N479" s="100"/>
      <c r="O479" s="105">
        <v>173492</v>
      </c>
      <c r="Q479" s="96" t="s">
        <v>327</v>
      </c>
    </row>
    <row r="480" spans="1:17" ht="15">
      <c r="A480" s="102">
        <v>474097138</v>
      </c>
      <c r="B480" s="102">
        <v>474</v>
      </c>
      <c r="C480" s="103" t="s">
        <v>223</v>
      </c>
      <c r="D480" s="102">
        <v>97</v>
      </c>
      <c r="E480" s="103" t="s">
        <v>224</v>
      </c>
      <c r="F480" s="102">
        <v>138</v>
      </c>
      <c r="G480" s="103" t="s">
        <v>179</v>
      </c>
      <c r="H480" s="100"/>
      <c r="I480" s="113">
        <v>474097138</v>
      </c>
      <c r="J480" s="114">
        <v>0</v>
      </c>
      <c r="K480" s="114">
        <v>0</v>
      </c>
      <c r="L480" s="104">
        <v>2.3699355152112362E-3</v>
      </c>
      <c r="M480" s="104">
        <v>0</v>
      </c>
      <c r="N480" s="100"/>
      <c r="O480" s="105">
        <v>6434</v>
      </c>
      <c r="Q480" s="96" t="s">
        <v>329</v>
      </c>
    </row>
    <row r="481" spans="1:17" ht="15">
      <c r="A481" s="102">
        <v>474097153</v>
      </c>
      <c r="B481" s="102">
        <v>474</v>
      </c>
      <c r="C481" s="103" t="s">
        <v>223</v>
      </c>
      <c r="D481" s="102">
        <v>97</v>
      </c>
      <c r="E481" s="103" t="s">
        <v>224</v>
      </c>
      <c r="F481" s="102">
        <v>153</v>
      </c>
      <c r="G481" s="103" t="s">
        <v>107</v>
      </c>
      <c r="H481" s="100"/>
      <c r="I481" s="113">
        <v>474097153</v>
      </c>
      <c r="J481" s="114">
        <v>0</v>
      </c>
      <c r="K481" s="114">
        <v>0</v>
      </c>
      <c r="L481" s="104">
        <v>1.2041125519575509E-2</v>
      </c>
      <c r="M481" s="104">
        <v>0</v>
      </c>
      <c r="N481" s="100"/>
      <c r="O481" s="105">
        <v>420171</v>
      </c>
      <c r="Q481" s="96" t="s">
        <v>329</v>
      </c>
    </row>
    <row r="482" spans="1:17" ht="15">
      <c r="A482" s="102">
        <v>474097158</v>
      </c>
      <c r="B482" s="102">
        <v>474</v>
      </c>
      <c r="C482" s="103" t="s">
        <v>223</v>
      </c>
      <c r="D482" s="102">
        <v>97</v>
      </c>
      <c r="E482" s="103" t="s">
        <v>224</v>
      </c>
      <c r="F482" s="102">
        <v>158</v>
      </c>
      <c r="G482" s="103" t="s">
        <v>108</v>
      </c>
      <c r="H482" s="100"/>
      <c r="I482" s="113">
        <v>474097158</v>
      </c>
      <c r="J482" s="114">
        <v>0</v>
      </c>
      <c r="K482" s="114">
        <v>0</v>
      </c>
      <c r="L482" s="104">
        <v>3.5276372322245689E-2</v>
      </c>
      <c r="M482" s="104">
        <v>0</v>
      </c>
      <c r="N482" s="100"/>
      <c r="O482" s="105">
        <v>12478</v>
      </c>
      <c r="Q482" s="96" t="s">
        <v>329</v>
      </c>
    </row>
    <row r="483" spans="1:17" ht="15">
      <c r="A483" s="102">
        <v>474097162</v>
      </c>
      <c r="B483" s="102">
        <v>474</v>
      </c>
      <c r="C483" s="103" t="s">
        <v>223</v>
      </c>
      <c r="D483" s="102">
        <v>97</v>
      </c>
      <c r="E483" s="103" t="s">
        <v>224</v>
      </c>
      <c r="F483" s="102">
        <v>162</v>
      </c>
      <c r="G483" s="103" t="s">
        <v>226</v>
      </c>
      <c r="H483" s="100"/>
      <c r="I483" s="113">
        <v>474097162</v>
      </c>
      <c r="J483" s="114">
        <v>0</v>
      </c>
      <c r="K483" s="114">
        <v>0</v>
      </c>
      <c r="L483" s="104">
        <v>2.4936118550582226E-2</v>
      </c>
      <c r="M483" s="104">
        <v>0</v>
      </c>
      <c r="N483" s="100"/>
      <c r="O483" s="105">
        <v>227438</v>
      </c>
      <c r="Q483" s="96" t="s">
        <v>327</v>
      </c>
    </row>
    <row r="484" spans="1:17" ht="15">
      <c r="A484" s="102">
        <v>474097163</v>
      </c>
      <c r="B484" s="102">
        <v>474</v>
      </c>
      <c r="C484" s="103" t="s">
        <v>223</v>
      </c>
      <c r="D484" s="102">
        <v>97</v>
      </c>
      <c r="E484" s="103" t="s">
        <v>224</v>
      </c>
      <c r="F484" s="102">
        <v>163</v>
      </c>
      <c r="G484" s="103" t="s">
        <v>16</v>
      </c>
      <c r="H484" s="100"/>
      <c r="I484" s="113">
        <v>474097163</v>
      </c>
      <c r="J484" s="114">
        <v>0</v>
      </c>
      <c r="K484" s="114">
        <v>0</v>
      </c>
      <c r="L484" s="104">
        <v>8.2937092743960869E-2</v>
      </c>
      <c r="M484" s="104">
        <v>0</v>
      </c>
      <c r="N484" s="100"/>
      <c r="O484" s="105">
        <v>5909</v>
      </c>
      <c r="Q484" s="96" t="s">
        <v>327</v>
      </c>
    </row>
    <row r="485" spans="1:17" ht="15">
      <c r="A485" s="102">
        <v>474097295</v>
      </c>
      <c r="B485" s="102">
        <v>474</v>
      </c>
      <c r="C485" s="103" t="s">
        <v>223</v>
      </c>
      <c r="D485" s="102">
        <v>97</v>
      </c>
      <c r="E485" s="103" t="s">
        <v>224</v>
      </c>
      <c r="F485" s="102">
        <v>295</v>
      </c>
      <c r="G485" s="103" t="s">
        <v>135</v>
      </c>
      <c r="H485" s="100"/>
      <c r="I485" s="113">
        <v>474097295</v>
      </c>
      <c r="J485" s="114">
        <v>0</v>
      </c>
      <c r="K485" s="114">
        <v>0</v>
      </c>
      <c r="L485" s="104">
        <v>2.2105795566318018E-2</v>
      </c>
      <c r="M485" s="104">
        <v>0</v>
      </c>
      <c r="N485" s="100"/>
      <c r="O485" s="105">
        <v>6986</v>
      </c>
      <c r="Q485" s="96" t="s">
        <v>327</v>
      </c>
    </row>
    <row r="486" spans="1:17" ht="15">
      <c r="A486" s="102">
        <v>474097307</v>
      </c>
      <c r="B486" s="102">
        <v>474</v>
      </c>
      <c r="C486" s="103" t="s">
        <v>223</v>
      </c>
      <c r="D486" s="102">
        <v>97</v>
      </c>
      <c r="E486" s="103" t="s">
        <v>224</v>
      </c>
      <c r="F486" s="102">
        <v>307</v>
      </c>
      <c r="G486" s="103" t="s">
        <v>172</v>
      </c>
      <c r="H486" s="100"/>
      <c r="I486" s="113">
        <v>474097307</v>
      </c>
      <c r="J486" s="114">
        <v>0</v>
      </c>
      <c r="K486" s="114">
        <v>0</v>
      </c>
      <c r="L486" s="104">
        <v>5.7992697262384194E-3</v>
      </c>
      <c r="M486" s="104">
        <v>0</v>
      </c>
      <c r="N486" s="100"/>
      <c r="O486" s="105">
        <v>6437</v>
      </c>
      <c r="Q486" s="96" t="s">
        <v>329</v>
      </c>
    </row>
    <row r="487" spans="1:17" ht="15">
      <c r="A487" s="102">
        <v>474097343</v>
      </c>
      <c r="B487" s="102">
        <v>474</v>
      </c>
      <c r="C487" s="103" t="s">
        <v>223</v>
      </c>
      <c r="D487" s="102">
        <v>97</v>
      </c>
      <c r="E487" s="103" t="s">
        <v>224</v>
      </c>
      <c r="F487" s="102">
        <v>343</v>
      </c>
      <c r="G487" s="103" t="s">
        <v>227</v>
      </c>
      <c r="H487" s="100"/>
      <c r="I487" s="113">
        <v>474097343</v>
      </c>
      <c r="J487" s="114">
        <v>0</v>
      </c>
      <c r="K487" s="114">
        <v>0</v>
      </c>
      <c r="L487" s="104">
        <v>2.8222078551354637E-2</v>
      </c>
      <c r="M487" s="104">
        <v>0</v>
      </c>
      <c r="N487" s="100"/>
      <c r="O487" s="105">
        <v>466821</v>
      </c>
      <c r="Q487" s="96" t="s">
        <v>327</v>
      </c>
    </row>
    <row r="488" spans="1:17" ht="15">
      <c r="A488" s="102">
        <v>474097348</v>
      </c>
      <c r="B488" s="102">
        <v>474</v>
      </c>
      <c r="C488" s="103" t="s">
        <v>223</v>
      </c>
      <c r="D488" s="102">
        <v>97</v>
      </c>
      <c r="E488" s="103" t="s">
        <v>224</v>
      </c>
      <c r="F488" s="102">
        <v>348</v>
      </c>
      <c r="G488" s="103" t="s">
        <v>100</v>
      </c>
      <c r="H488" s="100"/>
      <c r="I488" s="113">
        <v>474097348</v>
      </c>
      <c r="J488" s="114">
        <v>0</v>
      </c>
      <c r="K488" s="114">
        <v>0</v>
      </c>
      <c r="L488" s="104">
        <v>6.8069051738561828E-2</v>
      </c>
      <c r="M488" s="104">
        <v>0</v>
      </c>
      <c r="N488" s="100"/>
      <c r="O488" s="105">
        <v>36546</v>
      </c>
      <c r="Q488" s="96" t="s">
        <v>329</v>
      </c>
    </row>
    <row r="489" spans="1:17" ht="15">
      <c r="A489" s="102">
        <v>474097610</v>
      </c>
      <c r="B489" s="102">
        <v>474</v>
      </c>
      <c r="C489" s="103" t="s">
        <v>223</v>
      </c>
      <c r="D489" s="102">
        <v>97</v>
      </c>
      <c r="E489" s="103" t="s">
        <v>224</v>
      </c>
      <c r="F489" s="102">
        <v>610</v>
      </c>
      <c r="G489" s="103" t="s">
        <v>228</v>
      </c>
      <c r="H489" s="100"/>
      <c r="I489" s="113">
        <v>474097610</v>
      </c>
      <c r="J489" s="114">
        <v>0</v>
      </c>
      <c r="K489" s="114">
        <v>0</v>
      </c>
      <c r="L489" s="104">
        <v>5.9310338485886235E-3</v>
      </c>
      <c r="M489" s="104">
        <v>0</v>
      </c>
      <c r="N489" s="100"/>
      <c r="O489" s="105">
        <v>88760</v>
      </c>
      <c r="Q489" s="96" t="s">
        <v>329</v>
      </c>
    </row>
    <row r="490" spans="1:17" ht="15">
      <c r="A490" s="102">
        <v>474097615</v>
      </c>
      <c r="B490" s="102">
        <v>474</v>
      </c>
      <c r="C490" s="103" t="s">
        <v>223</v>
      </c>
      <c r="D490" s="102">
        <v>97</v>
      </c>
      <c r="E490" s="103" t="s">
        <v>224</v>
      </c>
      <c r="F490" s="102">
        <v>615</v>
      </c>
      <c r="G490" s="103" t="s">
        <v>229</v>
      </c>
      <c r="H490" s="100"/>
      <c r="I490" s="113">
        <v>474097615</v>
      </c>
      <c r="J490" s="114">
        <v>0</v>
      </c>
      <c r="K490" s="114">
        <v>0</v>
      </c>
      <c r="L490" s="104">
        <v>1.4402535199297365E-3</v>
      </c>
      <c r="M490" s="104">
        <v>0</v>
      </c>
      <c r="N490" s="100"/>
      <c r="O490" s="105">
        <v>19794</v>
      </c>
      <c r="Q490" s="96" t="s">
        <v>329</v>
      </c>
    </row>
    <row r="491" spans="1:17" ht="15">
      <c r="A491" s="102">
        <v>474097616</v>
      </c>
      <c r="B491" s="102">
        <v>474</v>
      </c>
      <c r="C491" s="103" t="s">
        <v>223</v>
      </c>
      <c r="D491" s="102">
        <v>97</v>
      </c>
      <c r="E491" s="103" t="s">
        <v>224</v>
      </c>
      <c r="F491" s="102">
        <v>616</v>
      </c>
      <c r="G491" s="103" t="s">
        <v>83</v>
      </c>
      <c r="H491" s="100"/>
      <c r="I491" s="113">
        <v>474097616</v>
      </c>
      <c r="J491" s="114">
        <v>0</v>
      </c>
      <c r="K491" s="114">
        <v>0</v>
      </c>
      <c r="L491" s="104">
        <v>3.6335294052799658E-2</v>
      </c>
      <c r="M491" s="104">
        <v>0</v>
      </c>
      <c r="N491" s="100"/>
      <c r="O491" s="105">
        <v>47023</v>
      </c>
      <c r="Q491" s="96" t="s">
        <v>329</v>
      </c>
    </row>
    <row r="492" spans="1:17" ht="15">
      <c r="A492" s="102">
        <v>474097720</v>
      </c>
      <c r="B492" s="102">
        <v>474</v>
      </c>
      <c r="C492" s="103" t="s">
        <v>223</v>
      </c>
      <c r="D492" s="102">
        <v>97</v>
      </c>
      <c r="E492" s="103" t="s">
        <v>224</v>
      </c>
      <c r="F492" s="102">
        <v>720</v>
      </c>
      <c r="G492" s="103" t="s">
        <v>230</v>
      </c>
      <c r="H492" s="100"/>
      <c r="I492" s="113">
        <v>474097720</v>
      </c>
      <c r="J492" s="114">
        <v>0</v>
      </c>
      <c r="K492" s="114">
        <v>0</v>
      </c>
      <c r="L492" s="104">
        <v>9.7852384993098521E-3</v>
      </c>
      <c r="M492" s="104">
        <v>0</v>
      </c>
      <c r="N492" s="100"/>
      <c r="O492" s="105">
        <v>99427</v>
      </c>
      <c r="Q492" s="96" t="s">
        <v>329</v>
      </c>
    </row>
    <row r="493" spans="1:17" ht="15">
      <c r="A493" s="102">
        <v>474097725</v>
      </c>
      <c r="B493" s="102">
        <v>474</v>
      </c>
      <c r="C493" s="103" t="s">
        <v>223</v>
      </c>
      <c r="D493" s="102">
        <v>97</v>
      </c>
      <c r="E493" s="103" t="s">
        <v>224</v>
      </c>
      <c r="F493" s="102">
        <v>725</v>
      </c>
      <c r="G493" s="103" t="s">
        <v>117</v>
      </c>
      <c r="H493" s="100"/>
      <c r="I493" s="113">
        <v>474097725</v>
      </c>
      <c r="J493" s="114">
        <v>0</v>
      </c>
      <c r="K493" s="114">
        <v>0</v>
      </c>
      <c r="L493" s="104">
        <v>6.0946755877113751E-3</v>
      </c>
      <c r="M493" s="104">
        <v>0</v>
      </c>
      <c r="N493" s="100"/>
      <c r="O493" s="105">
        <v>11721</v>
      </c>
      <c r="Q493" s="96" t="s">
        <v>329</v>
      </c>
    </row>
    <row r="494" spans="1:17" ht="15">
      <c r="A494" s="102">
        <v>474097735</v>
      </c>
      <c r="B494" s="102">
        <v>474</v>
      </c>
      <c r="C494" s="103" t="s">
        <v>223</v>
      </c>
      <c r="D494" s="102">
        <v>97</v>
      </c>
      <c r="E494" s="103" t="s">
        <v>224</v>
      </c>
      <c r="F494" s="102">
        <v>735</v>
      </c>
      <c r="G494" s="103" t="s">
        <v>119</v>
      </c>
      <c r="H494" s="100"/>
      <c r="I494" s="113">
        <v>474097735</v>
      </c>
      <c r="J494" s="114">
        <v>0</v>
      </c>
      <c r="K494" s="114">
        <v>0</v>
      </c>
      <c r="L494" s="104">
        <v>2.2167229675611758E-2</v>
      </c>
      <c r="M494" s="104">
        <v>0</v>
      </c>
      <c r="N494" s="100"/>
      <c r="O494" s="105">
        <v>310156</v>
      </c>
      <c r="Q494" s="96" t="s">
        <v>329</v>
      </c>
    </row>
    <row r="495" spans="1:17" ht="15">
      <c r="A495" s="102">
        <v>474097753</v>
      </c>
      <c r="B495" s="102">
        <v>474</v>
      </c>
      <c r="C495" s="103" t="s">
        <v>223</v>
      </c>
      <c r="D495" s="102">
        <v>97</v>
      </c>
      <c r="E495" s="103" t="s">
        <v>224</v>
      </c>
      <c r="F495" s="102">
        <v>753</v>
      </c>
      <c r="G495" s="103" t="s">
        <v>231</v>
      </c>
      <c r="H495" s="100"/>
      <c r="I495" s="113">
        <v>474097753</v>
      </c>
      <c r="J495" s="114">
        <v>0</v>
      </c>
      <c r="K495" s="114">
        <v>0</v>
      </c>
      <c r="L495" s="104">
        <v>1.1522263827647025E-2</v>
      </c>
      <c r="M495" s="104">
        <v>0</v>
      </c>
      <c r="N495" s="100"/>
      <c r="O495" s="105">
        <v>215943</v>
      </c>
      <c r="Q495" s="96" t="s">
        <v>329</v>
      </c>
    </row>
    <row r="496" spans="1:17" ht="15">
      <c r="A496" s="102">
        <v>474097755</v>
      </c>
      <c r="B496" s="102">
        <v>474</v>
      </c>
      <c r="C496" s="103" t="s">
        <v>223</v>
      </c>
      <c r="D496" s="102">
        <v>97</v>
      </c>
      <c r="E496" s="103" t="s">
        <v>224</v>
      </c>
      <c r="F496" s="102">
        <v>755</v>
      </c>
      <c r="G496" s="103" t="s">
        <v>42</v>
      </c>
      <c r="H496" s="100"/>
      <c r="I496" s="113">
        <v>474097755</v>
      </c>
      <c r="J496" s="114">
        <v>0</v>
      </c>
      <c r="K496" s="114">
        <v>0</v>
      </c>
      <c r="L496" s="104">
        <v>1.7591547688510414E-2</v>
      </c>
      <c r="M496" s="104">
        <v>0</v>
      </c>
      <c r="N496" s="100"/>
      <c r="O496" s="105">
        <v>37419</v>
      </c>
      <c r="Q496" s="96" t="s">
        <v>327</v>
      </c>
    </row>
    <row r="497" spans="1:17" ht="15">
      <c r="A497" s="102">
        <v>474097773</v>
      </c>
      <c r="B497" s="102">
        <v>474</v>
      </c>
      <c r="C497" s="103" t="s">
        <v>223</v>
      </c>
      <c r="D497" s="102">
        <v>97</v>
      </c>
      <c r="E497" s="103" t="s">
        <v>224</v>
      </c>
      <c r="F497" s="102">
        <v>773</v>
      </c>
      <c r="G497" s="103" t="s">
        <v>248</v>
      </c>
      <c r="H497" s="100"/>
      <c r="I497" s="113">
        <v>474097773</v>
      </c>
      <c r="J497" s="114">
        <v>0</v>
      </c>
      <c r="K497" s="114">
        <v>0</v>
      </c>
      <c r="L497" s="104">
        <v>1.7735169313934703E-2</v>
      </c>
      <c r="M497" s="104">
        <v>0</v>
      </c>
      <c r="N497" s="100"/>
      <c r="O497" s="105">
        <v>6883</v>
      </c>
      <c r="Q497" s="96" t="s">
        <v>331</v>
      </c>
    </row>
    <row r="498" spans="1:17" ht="15">
      <c r="A498" s="102">
        <v>474097775</v>
      </c>
      <c r="B498" s="102">
        <v>474</v>
      </c>
      <c r="C498" s="103" t="s">
        <v>223</v>
      </c>
      <c r="D498" s="102">
        <v>97</v>
      </c>
      <c r="E498" s="103" t="s">
        <v>224</v>
      </c>
      <c r="F498" s="102">
        <v>775</v>
      </c>
      <c r="G498" s="103" t="s">
        <v>120</v>
      </c>
      <c r="H498" s="100"/>
      <c r="I498" s="113">
        <v>474097775</v>
      </c>
      <c r="J498" s="114">
        <v>0</v>
      </c>
      <c r="K498" s="114">
        <v>0</v>
      </c>
      <c r="L498" s="104">
        <v>5.2817853333194881E-3</v>
      </c>
      <c r="M498" s="104">
        <v>0</v>
      </c>
      <c r="N498" s="100"/>
      <c r="O498" s="105">
        <v>26921</v>
      </c>
      <c r="Q498" s="96" t="s">
        <v>327</v>
      </c>
    </row>
    <row r="499" spans="1:17" ht="15">
      <c r="A499" s="102">
        <v>478352051</v>
      </c>
      <c r="B499" s="102">
        <v>478</v>
      </c>
      <c r="C499" s="103" t="s">
        <v>232</v>
      </c>
      <c r="D499" s="102">
        <v>352</v>
      </c>
      <c r="E499" s="103" t="s">
        <v>233</v>
      </c>
      <c r="F499" s="102">
        <v>51</v>
      </c>
      <c r="G499" s="103" t="s">
        <v>316</v>
      </c>
      <c r="H499" s="100"/>
      <c r="I499" s="113">
        <v>478352051</v>
      </c>
      <c r="J499" s="114">
        <v>0</v>
      </c>
      <c r="K499" s="114">
        <v>0</v>
      </c>
      <c r="L499" s="104">
        <v>1.6980457893048528E-3</v>
      </c>
      <c r="M499" s="104">
        <v>0</v>
      </c>
      <c r="N499" s="100"/>
      <c r="O499" s="105">
        <v>18542</v>
      </c>
      <c r="Q499" s="96" t="s">
        <v>331</v>
      </c>
    </row>
    <row r="500" spans="1:17" ht="15">
      <c r="A500" s="102">
        <v>478352064</v>
      </c>
      <c r="B500" s="102">
        <v>478</v>
      </c>
      <c r="C500" s="103" t="s">
        <v>232</v>
      </c>
      <c r="D500" s="102">
        <v>352</v>
      </c>
      <c r="E500" s="103" t="s">
        <v>233</v>
      </c>
      <c r="F500" s="102">
        <v>64</v>
      </c>
      <c r="G500" s="103" t="s">
        <v>102</v>
      </c>
      <c r="H500" s="100"/>
      <c r="I500" s="113">
        <v>478352064</v>
      </c>
      <c r="J500" s="114">
        <v>0</v>
      </c>
      <c r="K500" s="114">
        <v>0</v>
      </c>
      <c r="L500" s="104">
        <v>2.657227215474529E-2</v>
      </c>
      <c r="M500" s="104">
        <v>0</v>
      </c>
      <c r="N500" s="100"/>
      <c r="O500" s="105">
        <v>27537</v>
      </c>
      <c r="Q500" s="96" t="s">
        <v>329</v>
      </c>
    </row>
    <row r="501" spans="1:17" ht="15">
      <c r="A501" s="102">
        <v>478352067</v>
      </c>
      <c r="B501" s="102">
        <v>478</v>
      </c>
      <c r="C501" s="103" t="s">
        <v>232</v>
      </c>
      <c r="D501" s="102">
        <v>352</v>
      </c>
      <c r="E501" s="103" t="s">
        <v>233</v>
      </c>
      <c r="F501" s="102">
        <v>67</v>
      </c>
      <c r="G501" s="103" t="s">
        <v>234</v>
      </c>
      <c r="H501" s="100"/>
      <c r="I501" s="113">
        <v>478352067</v>
      </c>
      <c r="J501" s="114">
        <v>0</v>
      </c>
      <c r="K501" s="114">
        <v>0</v>
      </c>
      <c r="L501" s="104">
        <v>8.1786601696308848E-4</v>
      </c>
      <c r="M501" s="104">
        <v>0</v>
      </c>
      <c r="N501" s="100"/>
      <c r="O501" s="105">
        <v>15512</v>
      </c>
      <c r="Q501" s="96" t="s">
        <v>329</v>
      </c>
    </row>
    <row r="502" spans="1:17" ht="15">
      <c r="A502" s="102">
        <v>478352097</v>
      </c>
      <c r="B502" s="102">
        <v>478</v>
      </c>
      <c r="C502" s="103" t="s">
        <v>232</v>
      </c>
      <c r="D502" s="102">
        <v>352</v>
      </c>
      <c r="E502" s="103" t="s">
        <v>233</v>
      </c>
      <c r="F502" s="102">
        <v>97</v>
      </c>
      <c r="G502" s="103" t="s">
        <v>224</v>
      </c>
      <c r="H502" s="100"/>
      <c r="I502" s="113">
        <v>478352097</v>
      </c>
      <c r="J502" s="114">
        <v>0</v>
      </c>
      <c r="K502" s="114">
        <v>0</v>
      </c>
      <c r="L502" s="104">
        <v>2.9572743545815201E-2</v>
      </c>
      <c r="M502" s="104">
        <v>0</v>
      </c>
      <c r="N502" s="100"/>
      <c r="O502" s="105">
        <v>22341</v>
      </c>
      <c r="Q502" s="96" t="s">
        <v>329</v>
      </c>
    </row>
    <row r="503" spans="1:17" ht="15">
      <c r="A503" s="102">
        <v>478352125</v>
      </c>
      <c r="B503" s="102">
        <v>478</v>
      </c>
      <c r="C503" s="103" t="s">
        <v>232</v>
      </c>
      <c r="D503" s="102">
        <v>352</v>
      </c>
      <c r="E503" s="103" t="s">
        <v>233</v>
      </c>
      <c r="F503" s="102">
        <v>125</v>
      </c>
      <c r="G503" s="103" t="s">
        <v>105</v>
      </c>
      <c r="H503" s="100"/>
      <c r="I503" s="113">
        <v>478352125</v>
      </c>
      <c r="J503" s="114">
        <v>0</v>
      </c>
      <c r="K503" s="114">
        <v>0</v>
      </c>
      <c r="L503" s="104">
        <v>1.7490842828373099E-2</v>
      </c>
      <c r="M503" s="104">
        <v>0</v>
      </c>
      <c r="N503" s="100"/>
      <c r="O503" s="105">
        <v>238726</v>
      </c>
      <c r="Q503" s="96" t="s">
        <v>329</v>
      </c>
    </row>
    <row r="504" spans="1:17" ht="15">
      <c r="A504" s="102">
        <v>478352153</v>
      </c>
      <c r="B504" s="102">
        <v>478</v>
      </c>
      <c r="C504" s="103" t="s">
        <v>232</v>
      </c>
      <c r="D504" s="102">
        <v>352</v>
      </c>
      <c r="E504" s="103" t="s">
        <v>233</v>
      </c>
      <c r="F504" s="102">
        <v>153</v>
      </c>
      <c r="G504" s="103" t="s">
        <v>107</v>
      </c>
      <c r="H504" s="100"/>
      <c r="I504" s="113">
        <v>478352153</v>
      </c>
      <c r="J504" s="114">
        <v>0</v>
      </c>
      <c r="K504" s="114">
        <v>0</v>
      </c>
      <c r="L504" s="104">
        <v>1.2041125519575509E-2</v>
      </c>
      <c r="M504" s="104">
        <v>0</v>
      </c>
      <c r="N504" s="100"/>
      <c r="O504" s="105">
        <v>447252</v>
      </c>
      <c r="Q504" s="96" t="s">
        <v>329</v>
      </c>
    </row>
    <row r="505" spans="1:17" ht="15">
      <c r="A505" s="102">
        <v>478352158</v>
      </c>
      <c r="B505" s="102">
        <v>478</v>
      </c>
      <c r="C505" s="103" t="s">
        <v>232</v>
      </c>
      <c r="D505" s="102">
        <v>352</v>
      </c>
      <c r="E505" s="103" t="s">
        <v>233</v>
      </c>
      <c r="F505" s="102">
        <v>158</v>
      </c>
      <c r="G505" s="103" t="s">
        <v>108</v>
      </c>
      <c r="H505" s="100"/>
      <c r="I505" s="113">
        <v>478352158</v>
      </c>
      <c r="J505" s="114">
        <v>0</v>
      </c>
      <c r="K505" s="114">
        <v>0</v>
      </c>
      <c r="L505" s="104">
        <v>3.5276372322245689E-2</v>
      </c>
      <c r="M505" s="104">
        <v>0</v>
      </c>
      <c r="N505" s="100"/>
      <c r="O505" s="105">
        <v>766797</v>
      </c>
      <c r="Q505" s="96" t="s">
        <v>329</v>
      </c>
    </row>
    <row r="506" spans="1:17" ht="15">
      <c r="A506" s="102">
        <v>478352162</v>
      </c>
      <c r="B506" s="102">
        <v>478</v>
      </c>
      <c r="C506" s="103" t="s">
        <v>232</v>
      </c>
      <c r="D506" s="102">
        <v>352</v>
      </c>
      <c r="E506" s="103" t="s">
        <v>233</v>
      </c>
      <c r="F506" s="102">
        <v>162</v>
      </c>
      <c r="G506" s="103" t="s">
        <v>226</v>
      </c>
      <c r="H506" s="100"/>
      <c r="I506" s="113">
        <v>478352162</v>
      </c>
      <c r="J506" s="114">
        <v>0</v>
      </c>
      <c r="K506" s="114">
        <v>0</v>
      </c>
      <c r="L506" s="104">
        <v>2.4936118550582226E-2</v>
      </c>
      <c r="M506" s="104">
        <v>0</v>
      </c>
      <c r="N506" s="100"/>
      <c r="O506" s="105">
        <v>240427</v>
      </c>
      <c r="Q506" s="96" t="s">
        <v>327</v>
      </c>
    </row>
    <row r="507" spans="1:17" ht="15">
      <c r="A507" s="102">
        <v>478352170</v>
      </c>
      <c r="B507" s="102">
        <v>478</v>
      </c>
      <c r="C507" s="103" t="s">
        <v>232</v>
      </c>
      <c r="D507" s="102">
        <v>352</v>
      </c>
      <c r="E507" s="103" t="s">
        <v>233</v>
      </c>
      <c r="F507" s="102">
        <v>170</v>
      </c>
      <c r="G507" s="103" t="s">
        <v>65</v>
      </c>
      <c r="H507" s="100"/>
      <c r="I507" s="113">
        <v>478352170</v>
      </c>
      <c r="J507" s="114">
        <v>0</v>
      </c>
      <c r="K507" s="114">
        <v>0</v>
      </c>
      <c r="L507" s="104">
        <v>8.5894915537639699E-2</v>
      </c>
      <c r="M507" s="104">
        <v>0</v>
      </c>
      <c r="N507" s="100"/>
      <c r="O507" s="105">
        <v>14940</v>
      </c>
      <c r="Q507" s="96" t="s">
        <v>331</v>
      </c>
    </row>
    <row r="508" spans="1:17" ht="15">
      <c r="A508" s="102">
        <v>478352174</v>
      </c>
      <c r="B508" s="102">
        <v>478</v>
      </c>
      <c r="C508" s="103" t="s">
        <v>232</v>
      </c>
      <c r="D508" s="102">
        <v>352</v>
      </c>
      <c r="E508" s="103" t="s">
        <v>233</v>
      </c>
      <c r="F508" s="102">
        <v>174</v>
      </c>
      <c r="G508" s="103" t="s">
        <v>109</v>
      </c>
      <c r="H508" s="100"/>
      <c r="I508" s="113">
        <v>478352174</v>
      </c>
      <c r="J508" s="114">
        <v>0</v>
      </c>
      <c r="K508" s="114">
        <v>0</v>
      </c>
      <c r="L508" s="104">
        <v>2.1565341257168153E-2</v>
      </c>
      <c r="M508" s="104">
        <v>0</v>
      </c>
      <c r="N508" s="100"/>
      <c r="O508" s="105">
        <v>49304</v>
      </c>
      <c r="Q508" s="96" t="s">
        <v>327</v>
      </c>
    </row>
    <row r="509" spans="1:17" ht="15">
      <c r="A509" s="102">
        <v>478352186</v>
      </c>
      <c r="B509" s="102">
        <v>478</v>
      </c>
      <c r="C509" s="103" t="s">
        <v>232</v>
      </c>
      <c r="D509" s="102">
        <v>352</v>
      </c>
      <c r="E509" s="103" t="s">
        <v>233</v>
      </c>
      <c r="F509" s="102">
        <v>186</v>
      </c>
      <c r="G509" s="103" t="s">
        <v>157</v>
      </c>
      <c r="H509" s="100"/>
      <c r="I509" s="113">
        <v>478352186</v>
      </c>
      <c r="J509" s="114">
        <v>0</v>
      </c>
      <c r="K509" s="114">
        <v>0</v>
      </c>
      <c r="L509" s="104">
        <v>2.7056178154301973E-3</v>
      </c>
      <c r="M509" s="104">
        <v>0</v>
      </c>
      <c r="N509" s="100"/>
      <c r="O509" s="105">
        <v>13064</v>
      </c>
      <c r="Q509" s="96" t="s">
        <v>329</v>
      </c>
    </row>
    <row r="510" spans="1:17" ht="15">
      <c r="A510" s="102">
        <v>478352271</v>
      </c>
      <c r="B510" s="102">
        <v>478</v>
      </c>
      <c r="C510" s="103" t="s">
        <v>232</v>
      </c>
      <c r="D510" s="102">
        <v>352</v>
      </c>
      <c r="E510" s="103" t="s">
        <v>233</v>
      </c>
      <c r="F510" s="102">
        <v>271</v>
      </c>
      <c r="G510" s="103" t="s">
        <v>111</v>
      </c>
      <c r="H510" s="100"/>
      <c r="I510" s="113">
        <v>478352271</v>
      </c>
      <c r="J510" s="114">
        <v>0</v>
      </c>
      <c r="K510" s="114">
        <v>0</v>
      </c>
      <c r="L510" s="104">
        <v>8.8569815262447213E-3</v>
      </c>
      <c r="M510" s="104">
        <v>0</v>
      </c>
      <c r="N510" s="100"/>
      <c r="O510" s="105">
        <v>12281</v>
      </c>
      <c r="Q510" s="96" t="s">
        <v>327</v>
      </c>
    </row>
    <row r="511" spans="1:17" ht="15">
      <c r="A511" s="102">
        <v>478352288</v>
      </c>
      <c r="B511" s="102">
        <v>478</v>
      </c>
      <c r="C511" s="103" t="s">
        <v>232</v>
      </c>
      <c r="D511" s="102">
        <v>352</v>
      </c>
      <c r="E511" s="103" t="s">
        <v>233</v>
      </c>
      <c r="F511" s="102">
        <v>288</v>
      </c>
      <c r="G511" s="103" t="s">
        <v>68</v>
      </c>
      <c r="H511" s="100"/>
      <c r="I511" s="113">
        <v>478352288</v>
      </c>
      <c r="J511" s="114">
        <v>0</v>
      </c>
      <c r="K511" s="114">
        <v>0</v>
      </c>
      <c r="L511" s="104">
        <v>9.2911487475604286E-4</v>
      </c>
      <c r="M511" s="104">
        <v>0</v>
      </c>
      <c r="N511" s="100"/>
      <c r="O511" s="105">
        <v>11932</v>
      </c>
      <c r="Q511" s="96" t="s">
        <v>329</v>
      </c>
    </row>
    <row r="512" spans="1:17" ht="15">
      <c r="A512" s="102">
        <v>478352322</v>
      </c>
      <c r="B512" s="102">
        <v>478</v>
      </c>
      <c r="C512" s="103" t="s">
        <v>232</v>
      </c>
      <c r="D512" s="102">
        <v>352</v>
      </c>
      <c r="E512" s="103" t="s">
        <v>233</v>
      </c>
      <c r="F512" s="102">
        <v>322</v>
      </c>
      <c r="G512" s="103" t="s">
        <v>113</v>
      </c>
      <c r="H512" s="100"/>
      <c r="I512" s="113">
        <v>478352322</v>
      </c>
      <c r="J512" s="114">
        <v>0</v>
      </c>
      <c r="K512" s="114">
        <v>0</v>
      </c>
      <c r="L512" s="104">
        <v>2.0099077817272819E-2</v>
      </c>
      <c r="M512" s="104">
        <v>0</v>
      </c>
      <c r="N512" s="100"/>
      <c r="O512" s="105">
        <v>28954</v>
      </c>
      <c r="Q512" s="96" t="s">
        <v>329</v>
      </c>
    </row>
    <row r="513" spans="1:17" ht="15">
      <c r="A513" s="102">
        <v>478352326</v>
      </c>
      <c r="B513" s="102">
        <v>478</v>
      </c>
      <c r="C513" s="103" t="s">
        <v>232</v>
      </c>
      <c r="D513" s="102">
        <v>352</v>
      </c>
      <c r="E513" s="103" t="s">
        <v>233</v>
      </c>
      <c r="F513" s="102">
        <v>326</v>
      </c>
      <c r="G513" s="103" t="s">
        <v>114</v>
      </c>
      <c r="H513" s="100"/>
      <c r="I513" s="113">
        <v>478352326</v>
      </c>
      <c r="J513" s="114">
        <v>0</v>
      </c>
      <c r="K513" s="114">
        <v>0</v>
      </c>
      <c r="L513" s="104">
        <v>2.1518254281869837E-3</v>
      </c>
      <c r="M513" s="104">
        <v>0</v>
      </c>
      <c r="N513" s="100"/>
      <c r="O513" s="105">
        <v>39000</v>
      </c>
      <c r="Q513" s="96" t="s">
        <v>329</v>
      </c>
    </row>
    <row r="514" spans="1:17" ht="15">
      <c r="A514" s="102">
        <v>478352348</v>
      </c>
      <c r="B514" s="102">
        <v>478</v>
      </c>
      <c r="C514" s="103" t="s">
        <v>232</v>
      </c>
      <c r="D514" s="102">
        <v>352</v>
      </c>
      <c r="E514" s="103" t="s">
        <v>233</v>
      </c>
      <c r="F514" s="102">
        <v>348</v>
      </c>
      <c r="G514" s="103" t="s">
        <v>100</v>
      </c>
      <c r="H514" s="100"/>
      <c r="I514" s="113">
        <v>478352348</v>
      </c>
      <c r="J514" s="114">
        <v>0</v>
      </c>
      <c r="K514" s="114">
        <v>0</v>
      </c>
      <c r="L514" s="104">
        <v>6.8069051738561828E-2</v>
      </c>
      <c r="M514" s="104">
        <v>0</v>
      </c>
      <c r="N514" s="100"/>
      <c r="O514" s="105">
        <v>152514</v>
      </c>
      <c r="Q514" s="96" t="s">
        <v>329</v>
      </c>
    </row>
    <row r="515" spans="1:17" ht="15">
      <c r="A515" s="102">
        <v>478352352</v>
      </c>
      <c r="B515" s="102">
        <v>478</v>
      </c>
      <c r="C515" s="103" t="s">
        <v>232</v>
      </c>
      <c r="D515" s="102">
        <v>352</v>
      </c>
      <c r="E515" s="103" t="s">
        <v>233</v>
      </c>
      <c r="F515" s="102">
        <v>352</v>
      </c>
      <c r="G515" s="103" t="s">
        <v>233</v>
      </c>
      <c r="H515" s="100"/>
      <c r="I515" s="113">
        <v>478352352</v>
      </c>
      <c r="J515" s="114">
        <v>0</v>
      </c>
      <c r="K515" s="114">
        <v>0</v>
      </c>
      <c r="L515" s="104">
        <v>2.8947999999999999E-3</v>
      </c>
      <c r="M515" s="104">
        <v>0</v>
      </c>
      <c r="N515" s="100"/>
      <c r="O515" s="105">
        <v>28948</v>
      </c>
      <c r="Q515" s="96" t="s">
        <v>329</v>
      </c>
    </row>
    <row r="516" spans="1:17" ht="15">
      <c r="A516" s="102">
        <v>478352600</v>
      </c>
      <c r="B516" s="102">
        <v>478</v>
      </c>
      <c r="C516" s="103" t="s">
        <v>232</v>
      </c>
      <c r="D516" s="102">
        <v>352</v>
      </c>
      <c r="E516" s="103" t="s">
        <v>233</v>
      </c>
      <c r="F516" s="102">
        <v>600</v>
      </c>
      <c r="G516" s="103" t="s">
        <v>136</v>
      </c>
      <c r="H516" s="100"/>
      <c r="I516" s="113">
        <v>478352600</v>
      </c>
      <c r="J516" s="114">
        <v>0</v>
      </c>
      <c r="K516" s="114">
        <v>0</v>
      </c>
      <c r="L516" s="104">
        <v>4.1641670868152085E-3</v>
      </c>
      <c r="M516" s="104">
        <v>0</v>
      </c>
      <c r="N516" s="100"/>
      <c r="O516" s="105">
        <v>287415</v>
      </c>
      <c r="Q516" s="96" t="s">
        <v>329</v>
      </c>
    </row>
    <row r="517" spans="1:17" ht="15">
      <c r="A517" s="102">
        <v>478352610</v>
      </c>
      <c r="B517" s="102">
        <v>478</v>
      </c>
      <c r="C517" s="103" t="s">
        <v>232</v>
      </c>
      <c r="D517" s="102">
        <v>352</v>
      </c>
      <c r="E517" s="103" t="s">
        <v>233</v>
      </c>
      <c r="F517" s="102">
        <v>610</v>
      </c>
      <c r="G517" s="103" t="s">
        <v>228</v>
      </c>
      <c r="H517" s="100"/>
      <c r="I517" s="113">
        <v>478352610</v>
      </c>
      <c r="J517" s="114">
        <v>0</v>
      </c>
      <c r="K517" s="114">
        <v>0</v>
      </c>
      <c r="L517" s="104">
        <v>5.9310338485886235E-3</v>
      </c>
      <c r="M517" s="104">
        <v>0</v>
      </c>
      <c r="N517" s="100"/>
      <c r="O517" s="105">
        <v>55719</v>
      </c>
      <c r="Q517" s="96" t="s">
        <v>329</v>
      </c>
    </row>
    <row r="518" spans="1:17" ht="15">
      <c r="A518" s="102">
        <v>478352616</v>
      </c>
      <c r="B518" s="102">
        <v>478</v>
      </c>
      <c r="C518" s="103" t="s">
        <v>232</v>
      </c>
      <c r="D518" s="102">
        <v>352</v>
      </c>
      <c r="E518" s="103" t="s">
        <v>233</v>
      </c>
      <c r="F518" s="102">
        <v>616</v>
      </c>
      <c r="G518" s="103" t="s">
        <v>83</v>
      </c>
      <c r="H518" s="100"/>
      <c r="I518" s="113">
        <v>478352616</v>
      </c>
      <c r="J518" s="114">
        <v>0</v>
      </c>
      <c r="K518" s="114">
        <v>0</v>
      </c>
      <c r="L518" s="104">
        <v>3.6335294052799658E-2</v>
      </c>
      <c r="M518" s="104">
        <v>0</v>
      </c>
      <c r="N518" s="100"/>
      <c r="O518" s="105">
        <v>773833</v>
      </c>
      <c r="Q518" s="96" t="s">
        <v>329</v>
      </c>
    </row>
    <row r="519" spans="1:17" ht="15">
      <c r="A519" s="102">
        <v>478352620</v>
      </c>
      <c r="B519" s="102">
        <v>478</v>
      </c>
      <c r="C519" s="103" t="s">
        <v>232</v>
      </c>
      <c r="D519" s="102">
        <v>352</v>
      </c>
      <c r="E519" s="103" t="s">
        <v>233</v>
      </c>
      <c r="F519" s="102">
        <v>620</v>
      </c>
      <c r="G519" s="103" t="s">
        <v>115</v>
      </c>
      <c r="H519" s="100"/>
      <c r="I519" s="113">
        <v>478352620</v>
      </c>
      <c r="J519" s="114">
        <v>0</v>
      </c>
      <c r="K519" s="114">
        <v>0</v>
      </c>
      <c r="L519" s="104">
        <v>2.6549502149665324E-2</v>
      </c>
      <c r="M519" s="104">
        <v>0</v>
      </c>
      <c r="N519" s="100"/>
      <c r="O519" s="105">
        <v>26642</v>
      </c>
      <c r="Q519" s="96" t="s">
        <v>329</v>
      </c>
    </row>
    <row r="520" spans="1:17" ht="15">
      <c r="A520" s="102">
        <v>478352640</v>
      </c>
      <c r="B520" s="102">
        <v>478</v>
      </c>
      <c r="C520" s="103" t="s">
        <v>232</v>
      </c>
      <c r="D520" s="102">
        <v>352</v>
      </c>
      <c r="E520" s="103" t="s">
        <v>233</v>
      </c>
      <c r="F520" s="102">
        <v>640</v>
      </c>
      <c r="G520" s="103" t="s">
        <v>235</v>
      </c>
      <c r="H520" s="100"/>
      <c r="I520" s="113">
        <v>478352640</v>
      </c>
      <c r="J520" s="114">
        <v>0</v>
      </c>
      <c r="K520" s="114">
        <v>0</v>
      </c>
      <c r="L520" s="104">
        <v>3.8644793183087683E-3</v>
      </c>
      <c r="M520" s="104">
        <v>0</v>
      </c>
      <c r="N520" s="100"/>
      <c r="O520" s="105">
        <v>95602</v>
      </c>
      <c r="Q520" s="96" t="s">
        <v>329</v>
      </c>
    </row>
    <row r="521" spans="1:17" ht="15">
      <c r="A521" s="102">
        <v>478352673</v>
      </c>
      <c r="B521" s="102">
        <v>478</v>
      </c>
      <c r="C521" s="103" t="s">
        <v>232</v>
      </c>
      <c r="D521" s="102">
        <v>352</v>
      </c>
      <c r="E521" s="103" t="s">
        <v>233</v>
      </c>
      <c r="F521" s="102">
        <v>673</v>
      </c>
      <c r="G521" s="103" t="s">
        <v>137</v>
      </c>
      <c r="H521" s="100"/>
      <c r="I521" s="113">
        <v>478352673</v>
      </c>
      <c r="J521" s="114">
        <v>0</v>
      </c>
      <c r="K521" s="114">
        <v>0</v>
      </c>
      <c r="L521" s="104">
        <v>1.7669205442609883E-2</v>
      </c>
      <c r="M521" s="104">
        <v>0</v>
      </c>
      <c r="N521" s="100"/>
      <c r="O521" s="105">
        <v>329313</v>
      </c>
      <c r="Q521" s="96" t="s">
        <v>329</v>
      </c>
    </row>
    <row r="522" spans="1:17" ht="15">
      <c r="A522" s="102">
        <v>478352720</v>
      </c>
      <c r="B522" s="102">
        <v>478</v>
      </c>
      <c r="C522" s="103" t="s">
        <v>232</v>
      </c>
      <c r="D522" s="102">
        <v>352</v>
      </c>
      <c r="E522" s="103" t="s">
        <v>233</v>
      </c>
      <c r="F522" s="102">
        <v>720</v>
      </c>
      <c r="G522" s="103" t="s">
        <v>230</v>
      </c>
      <c r="H522" s="100"/>
      <c r="I522" s="113">
        <v>478352720</v>
      </c>
      <c r="J522" s="114">
        <v>0</v>
      </c>
      <c r="K522" s="114">
        <v>0</v>
      </c>
      <c r="L522" s="104">
        <v>9.7852384993098521E-3</v>
      </c>
      <c r="M522" s="104">
        <v>0</v>
      </c>
      <c r="N522" s="100"/>
      <c r="O522" s="105">
        <v>48011</v>
      </c>
      <c r="Q522" s="96" t="s">
        <v>329</v>
      </c>
    </row>
    <row r="523" spans="1:17" ht="15">
      <c r="A523" s="102">
        <v>478352725</v>
      </c>
      <c r="B523" s="102">
        <v>478</v>
      </c>
      <c r="C523" s="103" t="s">
        <v>232</v>
      </c>
      <c r="D523" s="102">
        <v>352</v>
      </c>
      <c r="E523" s="103" t="s">
        <v>233</v>
      </c>
      <c r="F523" s="102">
        <v>725</v>
      </c>
      <c r="G523" s="103" t="s">
        <v>117</v>
      </c>
      <c r="H523" s="100"/>
      <c r="I523" s="113">
        <v>478352725</v>
      </c>
      <c r="J523" s="114">
        <v>0</v>
      </c>
      <c r="K523" s="114">
        <v>0</v>
      </c>
      <c r="L523" s="104">
        <v>6.0946755877113751E-3</v>
      </c>
      <c r="M523" s="104">
        <v>0</v>
      </c>
      <c r="N523" s="100"/>
      <c r="O523" s="105">
        <v>177706</v>
      </c>
      <c r="Q523" s="96" t="s">
        <v>329</v>
      </c>
    </row>
    <row r="524" spans="1:17" ht="15">
      <c r="A524" s="102">
        <v>478352730</v>
      </c>
      <c r="B524" s="102">
        <v>478</v>
      </c>
      <c r="C524" s="103" t="s">
        <v>232</v>
      </c>
      <c r="D524" s="102">
        <v>352</v>
      </c>
      <c r="E524" s="103" t="s">
        <v>233</v>
      </c>
      <c r="F524" s="102">
        <v>730</v>
      </c>
      <c r="G524" s="103" t="s">
        <v>118</v>
      </c>
      <c r="H524" s="100"/>
      <c r="I524" s="113">
        <v>478352730</v>
      </c>
      <c r="J524" s="114">
        <v>0</v>
      </c>
      <c r="K524" s="114">
        <v>0</v>
      </c>
      <c r="L524" s="104">
        <v>1.321103459152639E-2</v>
      </c>
      <c r="M524" s="104">
        <v>0</v>
      </c>
      <c r="N524" s="100"/>
      <c r="O524" s="105">
        <v>24976</v>
      </c>
      <c r="Q524" s="96" t="s">
        <v>329</v>
      </c>
    </row>
    <row r="525" spans="1:17" ht="15">
      <c r="A525" s="102">
        <v>478352735</v>
      </c>
      <c r="B525" s="102">
        <v>478</v>
      </c>
      <c r="C525" s="103" t="s">
        <v>232</v>
      </c>
      <c r="D525" s="102">
        <v>352</v>
      </c>
      <c r="E525" s="103" t="s">
        <v>233</v>
      </c>
      <c r="F525" s="102">
        <v>735</v>
      </c>
      <c r="G525" s="103" t="s">
        <v>119</v>
      </c>
      <c r="H525" s="100"/>
      <c r="I525" s="113">
        <v>478352735</v>
      </c>
      <c r="J525" s="114">
        <v>0</v>
      </c>
      <c r="K525" s="114">
        <v>0</v>
      </c>
      <c r="L525" s="104">
        <v>2.2167229675611758E-2</v>
      </c>
      <c r="M525" s="104">
        <v>0</v>
      </c>
      <c r="N525" s="100"/>
      <c r="O525" s="105">
        <v>529867</v>
      </c>
      <c r="Q525" s="96" t="s">
        <v>329</v>
      </c>
    </row>
    <row r="526" spans="1:17" ht="15">
      <c r="A526" s="102">
        <v>478352753</v>
      </c>
      <c r="B526" s="102">
        <v>478</v>
      </c>
      <c r="C526" s="103" t="s">
        <v>232</v>
      </c>
      <c r="D526" s="102">
        <v>352</v>
      </c>
      <c r="E526" s="103" t="s">
        <v>233</v>
      </c>
      <c r="F526" s="102">
        <v>753</v>
      </c>
      <c r="G526" s="103" t="s">
        <v>231</v>
      </c>
      <c r="H526" s="100"/>
      <c r="I526" s="113">
        <v>478352753</v>
      </c>
      <c r="J526" s="114">
        <v>0</v>
      </c>
      <c r="K526" s="114">
        <v>0</v>
      </c>
      <c r="L526" s="104">
        <v>1.1522263827647025E-2</v>
      </c>
      <c r="M526" s="104">
        <v>0</v>
      </c>
      <c r="N526" s="100"/>
      <c r="O526" s="105">
        <v>104422</v>
      </c>
      <c r="Q526" s="96" t="s">
        <v>330</v>
      </c>
    </row>
    <row r="527" spans="1:17" ht="15">
      <c r="A527" s="102">
        <v>478352775</v>
      </c>
      <c r="B527" s="102">
        <v>478</v>
      </c>
      <c r="C527" s="103" t="s">
        <v>232</v>
      </c>
      <c r="D527" s="102">
        <v>352</v>
      </c>
      <c r="E527" s="103" t="s">
        <v>233</v>
      </c>
      <c r="F527" s="102">
        <v>775</v>
      </c>
      <c r="G527" s="103" t="s">
        <v>120</v>
      </c>
      <c r="H527" s="100"/>
      <c r="I527" s="113">
        <v>478352775</v>
      </c>
      <c r="J527" s="114">
        <v>0</v>
      </c>
      <c r="K527" s="114">
        <v>0</v>
      </c>
      <c r="L527" s="104">
        <v>5.2817853333194881E-3</v>
      </c>
      <c r="M527" s="104">
        <v>0</v>
      </c>
      <c r="N527" s="100"/>
      <c r="O527" s="105">
        <v>177433</v>
      </c>
      <c r="Q527" s="96" t="s">
        <v>329</v>
      </c>
    </row>
    <row r="528" spans="1:17" ht="15">
      <c r="A528" s="102">
        <v>479278005</v>
      </c>
      <c r="B528" s="102">
        <v>479</v>
      </c>
      <c r="C528" s="103" t="s">
        <v>236</v>
      </c>
      <c r="D528" s="102">
        <v>278</v>
      </c>
      <c r="E528" s="103" t="s">
        <v>190</v>
      </c>
      <c r="F528" s="102">
        <v>5</v>
      </c>
      <c r="G528" s="103" t="s">
        <v>147</v>
      </c>
      <c r="H528" s="100"/>
      <c r="I528" s="113">
        <v>479278005</v>
      </c>
      <c r="J528" s="114">
        <v>0</v>
      </c>
      <c r="K528" s="114">
        <v>0</v>
      </c>
      <c r="L528" s="104">
        <v>3.2291364299978339E-3</v>
      </c>
      <c r="M528" s="104">
        <v>0</v>
      </c>
      <c r="N528" s="100"/>
      <c r="O528" s="105">
        <v>91347</v>
      </c>
      <c r="Q528" s="96" t="s">
        <v>329</v>
      </c>
    </row>
    <row r="529" spans="1:17" ht="15">
      <c r="A529" s="102">
        <v>479278024</v>
      </c>
      <c r="B529" s="102">
        <v>479</v>
      </c>
      <c r="C529" s="103" t="s">
        <v>236</v>
      </c>
      <c r="D529" s="102">
        <v>278</v>
      </c>
      <c r="E529" s="103" t="s">
        <v>190</v>
      </c>
      <c r="F529" s="102">
        <v>24</v>
      </c>
      <c r="G529" s="103" t="s">
        <v>33</v>
      </c>
      <c r="H529" s="100"/>
      <c r="I529" s="113">
        <v>479278024</v>
      </c>
      <c r="J529" s="114">
        <v>0</v>
      </c>
      <c r="K529" s="114">
        <v>0</v>
      </c>
      <c r="L529" s="104">
        <v>1.9272382076077246E-2</v>
      </c>
      <c r="M529" s="104">
        <v>0</v>
      </c>
      <c r="N529" s="100"/>
      <c r="O529" s="105">
        <v>391079</v>
      </c>
      <c r="Q529" s="96" t="s">
        <v>329</v>
      </c>
    </row>
    <row r="530" spans="1:17" ht="15">
      <c r="A530" s="102">
        <v>479278061</v>
      </c>
      <c r="B530" s="102">
        <v>479</v>
      </c>
      <c r="C530" s="103" t="s">
        <v>236</v>
      </c>
      <c r="D530" s="102">
        <v>278</v>
      </c>
      <c r="E530" s="103" t="s">
        <v>190</v>
      </c>
      <c r="F530" s="102">
        <v>61</v>
      </c>
      <c r="G530" s="103" t="s">
        <v>148</v>
      </c>
      <c r="H530" s="100"/>
      <c r="I530" s="113">
        <v>479278061</v>
      </c>
      <c r="J530" s="114">
        <v>0</v>
      </c>
      <c r="K530" s="114">
        <v>0</v>
      </c>
      <c r="L530" s="104">
        <v>2.7245319422031421E-2</v>
      </c>
      <c r="M530" s="104">
        <v>0</v>
      </c>
      <c r="N530" s="100"/>
      <c r="O530" s="105">
        <v>279874</v>
      </c>
      <c r="Q530" s="96" t="s">
        <v>329</v>
      </c>
    </row>
    <row r="531" spans="1:17" ht="15">
      <c r="A531" s="102">
        <v>479278086</v>
      </c>
      <c r="B531" s="102">
        <v>479</v>
      </c>
      <c r="C531" s="103" t="s">
        <v>236</v>
      </c>
      <c r="D531" s="102">
        <v>278</v>
      </c>
      <c r="E531" s="103" t="s">
        <v>190</v>
      </c>
      <c r="F531" s="102">
        <v>86</v>
      </c>
      <c r="G531" s="103" t="s">
        <v>185</v>
      </c>
      <c r="H531" s="100"/>
      <c r="I531" s="113">
        <v>479278086</v>
      </c>
      <c r="J531" s="114">
        <v>0</v>
      </c>
      <c r="K531" s="114">
        <v>0</v>
      </c>
      <c r="L531" s="104">
        <v>4.9053199432531655E-2</v>
      </c>
      <c r="M531" s="104">
        <v>0</v>
      </c>
      <c r="N531" s="100"/>
      <c r="O531" s="105">
        <v>158246</v>
      </c>
      <c r="Q531" s="96" t="s">
        <v>329</v>
      </c>
    </row>
    <row r="532" spans="1:17" ht="15">
      <c r="A532" s="102">
        <v>479278087</v>
      </c>
      <c r="B532" s="102">
        <v>479</v>
      </c>
      <c r="C532" s="103" t="s">
        <v>236</v>
      </c>
      <c r="D532" s="102">
        <v>278</v>
      </c>
      <c r="E532" s="103" t="s">
        <v>190</v>
      </c>
      <c r="F532" s="102">
        <v>87</v>
      </c>
      <c r="G532" s="103" t="s">
        <v>149</v>
      </c>
      <c r="H532" s="100"/>
      <c r="I532" s="113">
        <v>479278087</v>
      </c>
      <c r="J532" s="114">
        <v>0</v>
      </c>
      <c r="K532" s="114">
        <v>0</v>
      </c>
      <c r="L532" s="104">
        <v>2.6505303659894583E-3</v>
      </c>
      <c r="M532" s="104">
        <v>0</v>
      </c>
      <c r="N532" s="100"/>
      <c r="O532" s="105">
        <v>21959</v>
      </c>
      <c r="Q532" s="96" t="s">
        <v>329</v>
      </c>
    </row>
    <row r="533" spans="1:17" ht="15">
      <c r="A533" s="102">
        <v>479278111</v>
      </c>
      <c r="B533" s="102">
        <v>479</v>
      </c>
      <c r="C533" s="103" t="s">
        <v>236</v>
      </c>
      <c r="D533" s="102">
        <v>278</v>
      </c>
      <c r="E533" s="103" t="s">
        <v>190</v>
      </c>
      <c r="F533" s="102">
        <v>111</v>
      </c>
      <c r="G533" s="103" t="s">
        <v>237</v>
      </c>
      <c r="H533" s="100"/>
      <c r="I533" s="113">
        <v>479278111</v>
      </c>
      <c r="J533" s="114">
        <v>0</v>
      </c>
      <c r="K533" s="114">
        <v>0</v>
      </c>
      <c r="L533" s="104">
        <v>1.7933560204629148E-2</v>
      </c>
      <c r="M533" s="104">
        <v>0</v>
      </c>
      <c r="N533" s="100"/>
      <c r="O533" s="105">
        <v>79159</v>
      </c>
      <c r="Q533" s="96" t="s">
        <v>329</v>
      </c>
    </row>
    <row r="534" spans="1:17" ht="15">
      <c r="A534" s="102">
        <v>479278114</v>
      </c>
      <c r="B534" s="102">
        <v>479</v>
      </c>
      <c r="C534" s="103" t="s">
        <v>236</v>
      </c>
      <c r="D534" s="102">
        <v>278</v>
      </c>
      <c r="E534" s="103" t="s">
        <v>190</v>
      </c>
      <c r="F534" s="102">
        <v>114</v>
      </c>
      <c r="G534" s="103" t="s">
        <v>32</v>
      </c>
      <c r="H534" s="100"/>
      <c r="I534" s="113">
        <v>479278114</v>
      </c>
      <c r="J534" s="114">
        <v>0</v>
      </c>
      <c r="K534" s="114">
        <v>0</v>
      </c>
      <c r="L534" s="104">
        <v>3.9463608300436319E-2</v>
      </c>
      <c r="M534" s="104">
        <v>0</v>
      </c>
      <c r="N534" s="100"/>
      <c r="O534" s="105">
        <v>102324</v>
      </c>
      <c r="Q534" s="96" t="s">
        <v>329</v>
      </c>
    </row>
    <row r="535" spans="1:17" ht="15">
      <c r="A535" s="102">
        <v>479278117</v>
      </c>
      <c r="B535" s="102">
        <v>479</v>
      </c>
      <c r="C535" s="103" t="s">
        <v>236</v>
      </c>
      <c r="D535" s="102">
        <v>278</v>
      </c>
      <c r="E535" s="103" t="s">
        <v>190</v>
      </c>
      <c r="F535" s="102">
        <v>117</v>
      </c>
      <c r="G535" s="103" t="s">
        <v>35</v>
      </c>
      <c r="H535" s="100"/>
      <c r="I535" s="113">
        <v>479278117</v>
      </c>
      <c r="J535" s="114">
        <v>0</v>
      </c>
      <c r="K535" s="114">
        <v>0</v>
      </c>
      <c r="L535" s="104">
        <v>6.905270769519388E-2</v>
      </c>
      <c r="M535" s="104">
        <v>0</v>
      </c>
      <c r="N535" s="100"/>
      <c r="O535" s="105">
        <v>139203</v>
      </c>
      <c r="Q535" s="96" t="s">
        <v>329</v>
      </c>
    </row>
    <row r="536" spans="1:17" ht="15">
      <c r="A536" s="102">
        <v>479278137</v>
      </c>
      <c r="B536" s="102">
        <v>479</v>
      </c>
      <c r="C536" s="103" t="s">
        <v>236</v>
      </c>
      <c r="D536" s="102">
        <v>278</v>
      </c>
      <c r="E536" s="103" t="s">
        <v>190</v>
      </c>
      <c r="F536" s="102">
        <v>137</v>
      </c>
      <c r="G536" s="103" t="s">
        <v>196</v>
      </c>
      <c r="H536" s="100"/>
      <c r="I536" s="113">
        <v>479278137</v>
      </c>
      <c r="J536" s="114">
        <v>0</v>
      </c>
      <c r="K536" s="114">
        <v>0</v>
      </c>
      <c r="L536" s="104">
        <v>0.13277893899795287</v>
      </c>
      <c r="M536" s="104">
        <v>0</v>
      </c>
      <c r="N536" s="100"/>
      <c r="O536" s="105">
        <v>216101</v>
      </c>
      <c r="Q536" s="96" t="s">
        <v>329</v>
      </c>
    </row>
    <row r="537" spans="1:17" ht="15">
      <c r="A537" s="102">
        <v>479278159</v>
      </c>
      <c r="B537" s="102">
        <v>479</v>
      </c>
      <c r="C537" s="103" t="s">
        <v>236</v>
      </c>
      <c r="D537" s="102">
        <v>278</v>
      </c>
      <c r="E537" s="103" t="s">
        <v>190</v>
      </c>
      <c r="F537" s="102">
        <v>159</v>
      </c>
      <c r="G537" s="103" t="s">
        <v>150</v>
      </c>
      <c r="H537" s="100"/>
      <c r="I537" s="113">
        <v>479278159</v>
      </c>
      <c r="J537" s="114">
        <v>0</v>
      </c>
      <c r="K537" s="114">
        <v>0</v>
      </c>
      <c r="L537" s="104">
        <v>2.4666086126632967E-3</v>
      </c>
      <c r="M537" s="104">
        <v>0</v>
      </c>
      <c r="N537" s="100"/>
      <c r="O537" s="105">
        <v>41807</v>
      </c>
      <c r="Q537" s="96" t="s">
        <v>329</v>
      </c>
    </row>
    <row r="538" spans="1:17" ht="15">
      <c r="A538" s="102">
        <v>479278161</v>
      </c>
      <c r="B538" s="102">
        <v>479</v>
      </c>
      <c r="C538" s="103" t="s">
        <v>236</v>
      </c>
      <c r="D538" s="102">
        <v>278</v>
      </c>
      <c r="E538" s="103" t="s">
        <v>190</v>
      </c>
      <c r="F538" s="102">
        <v>161</v>
      </c>
      <c r="G538" s="103" t="s">
        <v>151</v>
      </c>
      <c r="H538" s="100"/>
      <c r="I538" s="113">
        <v>479278161</v>
      </c>
      <c r="J538" s="114">
        <v>0</v>
      </c>
      <c r="K538" s="114">
        <v>0</v>
      </c>
      <c r="L538" s="104">
        <v>9.1881198268489277E-3</v>
      </c>
      <c r="M538" s="104">
        <v>0</v>
      </c>
      <c r="N538" s="100"/>
      <c r="O538" s="105">
        <v>61698</v>
      </c>
      <c r="Q538" s="96" t="s">
        <v>329</v>
      </c>
    </row>
    <row r="539" spans="1:17" ht="15">
      <c r="A539" s="102">
        <v>479278191</v>
      </c>
      <c r="B539" s="102">
        <v>479</v>
      </c>
      <c r="C539" s="103" t="s">
        <v>236</v>
      </c>
      <c r="D539" s="102">
        <v>278</v>
      </c>
      <c r="E539" s="103" t="s">
        <v>190</v>
      </c>
      <c r="F539" s="102">
        <v>191</v>
      </c>
      <c r="G539" s="103" t="s">
        <v>238</v>
      </c>
      <c r="H539" s="100"/>
      <c r="I539" s="113">
        <v>479278191</v>
      </c>
      <c r="J539" s="114">
        <v>0</v>
      </c>
      <c r="K539" s="114">
        <v>0</v>
      </c>
      <c r="L539" s="104">
        <v>3.9395759528054299E-3</v>
      </c>
      <c r="M539" s="104">
        <v>0</v>
      </c>
      <c r="N539" s="100"/>
      <c r="O539" s="105">
        <v>53547</v>
      </c>
      <c r="Q539" s="96" t="s">
        <v>329</v>
      </c>
    </row>
    <row r="540" spans="1:17" ht="15">
      <c r="A540" s="102">
        <v>479278210</v>
      </c>
      <c r="B540" s="102">
        <v>479</v>
      </c>
      <c r="C540" s="103" t="s">
        <v>236</v>
      </c>
      <c r="D540" s="102">
        <v>278</v>
      </c>
      <c r="E540" s="103" t="s">
        <v>190</v>
      </c>
      <c r="F540" s="102">
        <v>210</v>
      </c>
      <c r="G540" s="103" t="s">
        <v>188</v>
      </c>
      <c r="H540" s="100"/>
      <c r="I540" s="113">
        <v>479278210</v>
      </c>
      <c r="J540" s="114">
        <v>0</v>
      </c>
      <c r="K540" s="114">
        <v>0</v>
      </c>
      <c r="L540" s="104">
        <v>5.8427134676595792E-2</v>
      </c>
      <c r="M540" s="104">
        <v>0</v>
      </c>
      <c r="N540" s="100"/>
      <c r="O540" s="105">
        <v>465543</v>
      </c>
      <c r="Q540" s="96" t="s">
        <v>329</v>
      </c>
    </row>
    <row r="541" spans="1:17" ht="15">
      <c r="A541" s="102">
        <v>479278227</v>
      </c>
      <c r="B541" s="102">
        <v>479</v>
      </c>
      <c r="C541" s="103" t="s">
        <v>236</v>
      </c>
      <c r="D541" s="102">
        <v>278</v>
      </c>
      <c r="E541" s="103" t="s">
        <v>190</v>
      </c>
      <c r="F541" s="102">
        <v>227</v>
      </c>
      <c r="G541" s="103" t="s">
        <v>239</v>
      </c>
      <c r="H541" s="100"/>
      <c r="I541" s="113">
        <v>479278227</v>
      </c>
      <c r="J541" s="114">
        <v>0</v>
      </c>
      <c r="K541" s="114">
        <v>0</v>
      </c>
      <c r="L541" s="104">
        <v>3.2474846973395612E-3</v>
      </c>
      <c r="M541" s="104">
        <v>0</v>
      </c>
      <c r="N541" s="100"/>
      <c r="O541" s="105">
        <v>73807</v>
      </c>
      <c r="Q541" s="96" t="s">
        <v>329</v>
      </c>
    </row>
    <row r="542" spans="1:17" ht="15">
      <c r="A542" s="102">
        <v>479278278</v>
      </c>
      <c r="B542" s="102">
        <v>479</v>
      </c>
      <c r="C542" s="103" t="s">
        <v>236</v>
      </c>
      <c r="D542" s="102">
        <v>278</v>
      </c>
      <c r="E542" s="103" t="s">
        <v>190</v>
      </c>
      <c r="F542" s="102">
        <v>278</v>
      </c>
      <c r="G542" s="103" t="s">
        <v>190</v>
      </c>
      <c r="H542" s="100"/>
      <c r="I542" s="113">
        <v>479278278</v>
      </c>
      <c r="J542" s="114">
        <v>0</v>
      </c>
      <c r="K542" s="114">
        <v>0</v>
      </c>
      <c r="L542" s="104">
        <v>4.3349488169131971E-2</v>
      </c>
      <c r="M542" s="104">
        <v>0</v>
      </c>
      <c r="N542" s="100"/>
      <c r="O542" s="105">
        <v>524848</v>
      </c>
      <c r="Q542" s="96" t="s">
        <v>329</v>
      </c>
    </row>
    <row r="543" spans="1:17" ht="15">
      <c r="A543" s="102">
        <v>479278281</v>
      </c>
      <c r="B543" s="102">
        <v>479</v>
      </c>
      <c r="C543" s="103" t="s">
        <v>236</v>
      </c>
      <c r="D543" s="102">
        <v>278</v>
      </c>
      <c r="E543" s="103" t="s">
        <v>190</v>
      </c>
      <c r="F543" s="102">
        <v>281</v>
      </c>
      <c r="G543" s="103" t="s">
        <v>146</v>
      </c>
      <c r="H543" s="100"/>
      <c r="I543" s="113">
        <v>479278281</v>
      </c>
      <c r="J543" s="114">
        <v>0</v>
      </c>
      <c r="K543" s="114">
        <v>0</v>
      </c>
      <c r="L543" s="104">
        <v>0.10673928911016882</v>
      </c>
      <c r="M543" s="104">
        <v>0</v>
      </c>
      <c r="N543" s="100"/>
      <c r="O543" s="105">
        <v>672739</v>
      </c>
      <c r="Q543" s="96" t="s">
        <v>329</v>
      </c>
    </row>
    <row r="544" spans="1:17" ht="15">
      <c r="A544" s="102">
        <v>479278309</v>
      </c>
      <c r="B544" s="102">
        <v>479</v>
      </c>
      <c r="C544" s="103" t="s">
        <v>236</v>
      </c>
      <c r="D544" s="102">
        <v>278</v>
      </c>
      <c r="E544" s="103" t="s">
        <v>190</v>
      </c>
      <c r="F544" s="102">
        <v>309</v>
      </c>
      <c r="G544" s="103" t="s">
        <v>197</v>
      </c>
      <c r="H544" s="100"/>
      <c r="I544" s="113">
        <v>479278309</v>
      </c>
      <c r="J544" s="114">
        <v>0</v>
      </c>
      <c r="K544" s="114">
        <v>0</v>
      </c>
      <c r="L544" s="104">
        <v>4.2666134333430071E-3</v>
      </c>
      <c r="M544" s="104">
        <v>0</v>
      </c>
      <c r="N544" s="100"/>
      <c r="O544" s="105">
        <v>67012</v>
      </c>
      <c r="Q544" s="96" t="s">
        <v>329</v>
      </c>
    </row>
    <row r="545" spans="1:17" ht="15">
      <c r="A545" s="102">
        <v>479278325</v>
      </c>
      <c r="B545" s="102">
        <v>479</v>
      </c>
      <c r="C545" s="103" t="s">
        <v>236</v>
      </c>
      <c r="D545" s="102">
        <v>278</v>
      </c>
      <c r="E545" s="103" t="s">
        <v>190</v>
      </c>
      <c r="F545" s="102">
        <v>325</v>
      </c>
      <c r="G545" s="103" t="s">
        <v>198</v>
      </c>
      <c r="H545" s="100"/>
      <c r="I545" s="113">
        <v>479278325</v>
      </c>
      <c r="J545" s="114">
        <v>0</v>
      </c>
      <c r="K545" s="114">
        <v>0</v>
      </c>
      <c r="L545" s="104">
        <v>2.4651611657778099E-3</v>
      </c>
      <c r="M545" s="104">
        <v>0</v>
      </c>
      <c r="N545" s="100"/>
      <c r="O545" s="105">
        <v>65027</v>
      </c>
      <c r="Q545" s="96" t="s">
        <v>329</v>
      </c>
    </row>
    <row r="546" spans="1:17" ht="15">
      <c r="A546" s="102">
        <v>479278332</v>
      </c>
      <c r="B546" s="102">
        <v>479</v>
      </c>
      <c r="C546" s="103" t="s">
        <v>236</v>
      </c>
      <c r="D546" s="102">
        <v>278</v>
      </c>
      <c r="E546" s="103" t="s">
        <v>190</v>
      </c>
      <c r="F546" s="102">
        <v>332</v>
      </c>
      <c r="G546" s="103" t="s">
        <v>199</v>
      </c>
      <c r="H546" s="100"/>
      <c r="I546" s="113">
        <v>479278332</v>
      </c>
      <c r="J546" s="114">
        <v>0</v>
      </c>
      <c r="K546" s="114">
        <v>0</v>
      </c>
      <c r="L546" s="104">
        <v>1.3737396857106249E-2</v>
      </c>
      <c r="M546" s="104">
        <v>0</v>
      </c>
      <c r="N546" s="100"/>
      <c r="O546" s="105">
        <v>79958</v>
      </c>
      <c r="Q546" s="96" t="s">
        <v>329</v>
      </c>
    </row>
    <row r="547" spans="1:17" ht="15">
      <c r="A547" s="102">
        <v>479278605</v>
      </c>
      <c r="B547" s="102">
        <v>479</v>
      </c>
      <c r="C547" s="103" t="s">
        <v>236</v>
      </c>
      <c r="D547" s="102">
        <v>278</v>
      </c>
      <c r="E547" s="103" t="s">
        <v>190</v>
      </c>
      <c r="F547" s="102">
        <v>605</v>
      </c>
      <c r="G547" s="103" t="s">
        <v>193</v>
      </c>
      <c r="H547" s="100"/>
      <c r="I547" s="113">
        <v>479278605</v>
      </c>
      <c r="J547" s="114">
        <v>0</v>
      </c>
      <c r="K547" s="114">
        <v>0</v>
      </c>
      <c r="L547" s="104">
        <v>5.4830011357387944E-2</v>
      </c>
      <c r="M547" s="104">
        <v>0</v>
      </c>
      <c r="N547" s="100"/>
      <c r="O547" s="105">
        <v>915717</v>
      </c>
      <c r="Q547" s="96" t="s">
        <v>329</v>
      </c>
    </row>
    <row r="548" spans="1:17" ht="15">
      <c r="A548" s="102">
        <v>479278615</v>
      </c>
      <c r="B548" s="102">
        <v>479</v>
      </c>
      <c r="C548" s="103" t="s">
        <v>236</v>
      </c>
      <c r="D548" s="102">
        <v>278</v>
      </c>
      <c r="E548" s="103" t="s">
        <v>190</v>
      </c>
      <c r="F548" s="102">
        <v>615</v>
      </c>
      <c r="G548" s="103" t="s">
        <v>229</v>
      </c>
      <c r="H548" s="100"/>
      <c r="I548" s="113">
        <v>479278615</v>
      </c>
      <c r="J548" s="114">
        <v>0</v>
      </c>
      <c r="K548" s="114">
        <v>0</v>
      </c>
      <c r="L548" s="104">
        <v>1.4402535199297365E-3</v>
      </c>
      <c r="M548" s="104">
        <v>0</v>
      </c>
      <c r="N548" s="100"/>
      <c r="O548" s="105">
        <v>10879</v>
      </c>
      <c r="Q548" s="96" t="s">
        <v>329</v>
      </c>
    </row>
    <row r="549" spans="1:17" ht="15">
      <c r="A549" s="102">
        <v>479278670</v>
      </c>
      <c r="B549" s="102">
        <v>479</v>
      </c>
      <c r="C549" s="103" t="s">
        <v>236</v>
      </c>
      <c r="D549" s="102">
        <v>278</v>
      </c>
      <c r="E549" s="103" t="s">
        <v>190</v>
      </c>
      <c r="F549" s="102">
        <v>670</v>
      </c>
      <c r="G549" s="103" t="s">
        <v>37</v>
      </c>
      <c r="H549" s="100"/>
      <c r="I549" s="113">
        <v>479278670</v>
      </c>
      <c r="J549" s="114">
        <v>0</v>
      </c>
      <c r="K549" s="114">
        <v>0</v>
      </c>
      <c r="L549" s="104">
        <v>6.3975225584856146E-2</v>
      </c>
      <c r="M549" s="104">
        <v>0</v>
      </c>
      <c r="N549" s="100"/>
      <c r="O549" s="105">
        <v>253770</v>
      </c>
      <c r="Q549" s="96" t="s">
        <v>329</v>
      </c>
    </row>
    <row r="550" spans="1:17" ht="15">
      <c r="A550" s="102">
        <v>479278672</v>
      </c>
      <c r="B550" s="102">
        <v>479</v>
      </c>
      <c r="C550" s="103" t="s">
        <v>236</v>
      </c>
      <c r="D550" s="102">
        <v>278</v>
      </c>
      <c r="E550" s="103" t="s">
        <v>190</v>
      </c>
      <c r="F550" s="102">
        <v>672</v>
      </c>
      <c r="G550" s="103" t="s">
        <v>53</v>
      </c>
      <c r="H550" s="100"/>
      <c r="I550" s="113">
        <v>479278672</v>
      </c>
      <c r="J550" s="114">
        <v>0</v>
      </c>
      <c r="K550" s="114">
        <v>0</v>
      </c>
      <c r="L550" s="104">
        <v>5.2987740518977587E-3</v>
      </c>
      <c r="M550" s="104">
        <v>0</v>
      </c>
      <c r="N550" s="100"/>
      <c r="O550" s="105">
        <v>59300</v>
      </c>
      <c r="Q550" s="96" t="s">
        <v>329</v>
      </c>
    </row>
    <row r="551" spans="1:17" ht="15">
      <c r="A551" s="102">
        <v>479278674</v>
      </c>
      <c r="B551" s="102">
        <v>479</v>
      </c>
      <c r="C551" s="103" t="s">
        <v>236</v>
      </c>
      <c r="D551" s="102">
        <v>278</v>
      </c>
      <c r="E551" s="103" t="s">
        <v>190</v>
      </c>
      <c r="F551" s="102">
        <v>674</v>
      </c>
      <c r="G551" s="103" t="s">
        <v>38</v>
      </c>
      <c r="H551" s="100"/>
      <c r="I551" s="113">
        <v>479278674</v>
      </c>
      <c r="J551" s="114">
        <v>0</v>
      </c>
      <c r="K551" s="114">
        <v>0</v>
      </c>
      <c r="L551" s="104">
        <v>5.649676499726082E-2</v>
      </c>
      <c r="M551" s="104">
        <v>0</v>
      </c>
      <c r="N551" s="100"/>
      <c r="O551" s="105">
        <v>43464</v>
      </c>
      <c r="Q551" s="96" t="s">
        <v>329</v>
      </c>
    </row>
    <row r="552" spans="1:17" ht="15">
      <c r="A552" s="102">
        <v>479278680</v>
      </c>
      <c r="B552" s="102">
        <v>479</v>
      </c>
      <c r="C552" s="103" t="s">
        <v>236</v>
      </c>
      <c r="D552" s="102">
        <v>278</v>
      </c>
      <c r="E552" s="103" t="s">
        <v>190</v>
      </c>
      <c r="F552" s="102">
        <v>680</v>
      </c>
      <c r="G552" s="103" t="s">
        <v>152</v>
      </c>
      <c r="H552" s="100"/>
      <c r="I552" s="113">
        <v>479278680</v>
      </c>
      <c r="J552" s="114">
        <v>0</v>
      </c>
      <c r="K552" s="114">
        <v>0</v>
      </c>
      <c r="L552" s="104">
        <v>1.1060781238116844E-3</v>
      </c>
      <c r="M552" s="104">
        <v>0</v>
      </c>
      <c r="N552" s="100"/>
      <c r="O552" s="105">
        <v>28084</v>
      </c>
      <c r="Q552" s="96" t="s">
        <v>329</v>
      </c>
    </row>
    <row r="553" spans="1:17" ht="15">
      <c r="A553" s="102">
        <v>479278683</v>
      </c>
      <c r="B553" s="102">
        <v>479</v>
      </c>
      <c r="C553" s="103" t="s">
        <v>236</v>
      </c>
      <c r="D553" s="102">
        <v>278</v>
      </c>
      <c r="E553" s="103" t="s">
        <v>190</v>
      </c>
      <c r="F553" s="102">
        <v>683</v>
      </c>
      <c r="G553" s="103" t="s">
        <v>39</v>
      </c>
      <c r="H553" s="100"/>
      <c r="I553" s="113">
        <v>479278683</v>
      </c>
      <c r="J553" s="114">
        <v>0</v>
      </c>
      <c r="K553" s="114">
        <v>0</v>
      </c>
      <c r="L553" s="104">
        <v>2.3670657705498161E-2</v>
      </c>
      <c r="M553" s="104">
        <v>0</v>
      </c>
      <c r="N553" s="100"/>
      <c r="O553" s="105">
        <v>128223</v>
      </c>
      <c r="Q553" s="96" t="s">
        <v>329</v>
      </c>
    </row>
    <row r="554" spans="1:17" ht="15">
      <c r="A554" s="102">
        <v>479278717</v>
      </c>
      <c r="B554" s="102">
        <v>479</v>
      </c>
      <c r="C554" s="103" t="s">
        <v>236</v>
      </c>
      <c r="D554" s="102">
        <v>278</v>
      </c>
      <c r="E554" s="103" t="s">
        <v>190</v>
      </c>
      <c r="F554" s="102">
        <v>717</v>
      </c>
      <c r="G554" s="103" t="s">
        <v>40</v>
      </c>
      <c r="H554" s="100"/>
      <c r="I554" s="113">
        <v>479278717</v>
      </c>
      <c r="J554" s="114">
        <v>0</v>
      </c>
      <c r="K554" s="114">
        <v>0</v>
      </c>
      <c r="L554" s="104">
        <v>5.0333454878800997E-2</v>
      </c>
      <c r="M554" s="104">
        <v>0</v>
      </c>
      <c r="N554" s="100"/>
      <c r="O554" s="105">
        <v>40300</v>
      </c>
      <c r="Q554" s="96" t="s">
        <v>329</v>
      </c>
    </row>
    <row r="555" spans="1:17" ht="15">
      <c r="A555" s="102">
        <v>479278755</v>
      </c>
      <c r="B555" s="102">
        <v>479</v>
      </c>
      <c r="C555" s="103" t="s">
        <v>236</v>
      </c>
      <c r="D555" s="102">
        <v>278</v>
      </c>
      <c r="E555" s="103" t="s">
        <v>190</v>
      </c>
      <c r="F555" s="102">
        <v>755</v>
      </c>
      <c r="G555" s="103" t="s">
        <v>42</v>
      </c>
      <c r="H555" s="100"/>
      <c r="I555" s="113">
        <v>479278755</v>
      </c>
      <c r="J555" s="114">
        <v>0</v>
      </c>
      <c r="K555" s="114">
        <v>0</v>
      </c>
      <c r="L555" s="104">
        <v>1.7591547688510414E-2</v>
      </c>
      <c r="M555" s="104">
        <v>0</v>
      </c>
      <c r="N555" s="100"/>
      <c r="O555" s="105">
        <v>24044</v>
      </c>
      <c r="Q555" s="96" t="s">
        <v>329</v>
      </c>
    </row>
    <row r="556" spans="1:17" ht="15">
      <c r="A556" s="102">
        <v>479278766</v>
      </c>
      <c r="B556" s="102">
        <v>479</v>
      </c>
      <c r="C556" s="103" t="s">
        <v>236</v>
      </c>
      <c r="D556" s="102">
        <v>278</v>
      </c>
      <c r="E556" s="103" t="s">
        <v>190</v>
      </c>
      <c r="F556" s="102">
        <v>766</v>
      </c>
      <c r="G556" s="103" t="s">
        <v>240</v>
      </c>
      <c r="H556" s="100"/>
      <c r="I556" s="113">
        <v>479278766</v>
      </c>
      <c r="J556" s="114">
        <v>0</v>
      </c>
      <c r="K556" s="114">
        <v>0</v>
      </c>
      <c r="L556" s="104">
        <v>3.2733822464492434E-3</v>
      </c>
      <c r="M556" s="104">
        <v>0</v>
      </c>
      <c r="N556" s="100"/>
      <c r="O556" s="105">
        <v>36307</v>
      </c>
      <c r="Q556" s="96" t="s">
        <v>329</v>
      </c>
    </row>
    <row r="557" spans="1:17" ht="15">
      <c r="A557" s="102">
        <v>481035035</v>
      </c>
      <c r="B557" s="102">
        <v>481</v>
      </c>
      <c r="C557" s="103" t="s">
        <v>241</v>
      </c>
      <c r="D557" s="102">
        <v>35</v>
      </c>
      <c r="E557" s="103" t="s">
        <v>11</v>
      </c>
      <c r="F557" s="102">
        <v>35</v>
      </c>
      <c r="G557" s="103" t="s">
        <v>11</v>
      </c>
      <c r="H557" s="100"/>
      <c r="I557" s="113">
        <v>481035035</v>
      </c>
      <c r="J557" s="114">
        <v>0</v>
      </c>
      <c r="K557" s="114">
        <v>0</v>
      </c>
      <c r="L557" s="104">
        <v>0.13683680435647133</v>
      </c>
      <c r="M557" s="104">
        <v>0</v>
      </c>
      <c r="N557" s="100"/>
      <c r="O557" s="105">
        <v>12932734</v>
      </c>
      <c r="Q557" s="96" t="s">
        <v>329</v>
      </c>
    </row>
    <row r="558" spans="1:17" ht="15">
      <c r="A558" s="102">
        <v>481035040</v>
      </c>
      <c r="B558" s="102">
        <v>481</v>
      </c>
      <c r="C558" s="103" t="s">
        <v>241</v>
      </c>
      <c r="D558" s="102">
        <v>35</v>
      </c>
      <c r="E558" s="103" t="s">
        <v>11</v>
      </c>
      <c r="F558" s="102">
        <v>40</v>
      </c>
      <c r="G558" s="103" t="s">
        <v>88</v>
      </c>
      <c r="H558" s="100"/>
      <c r="I558" s="113">
        <v>481035040</v>
      </c>
      <c r="J558" s="114">
        <v>0</v>
      </c>
      <c r="K558" s="114">
        <v>0</v>
      </c>
      <c r="L558" s="104">
        <v>3.6870714404844515E-3</v>
      </c>
      <c r="M558" s="104">
        <v>0</v>
      </c>
      <c r="N558" s="100"/>
      <c r="O558" s="105">
        <v>16560</v>
      </c>
      <c r="Q558" s="96" t="s">
        <v>329</v>
      </c>
    </row>
    <row r="559" spans="1:17" ht="15">
      <c r="A559" s="102">
        <v>481035044</v>
      </c>
      <c r="B559" s="102">
        <v>481</v>
      </c>
      <c r="C559" s="103" t="s">
        <v>241</v>
      </c>
      <c r="D559" s="102">
        <v>35</v>
      </c>
      <c r="E559" s="103" t="s">
        <v>11</v>
      </c>
      <c r="F559" s="102">
        <v>44</v>
      </c>
      <c r="G559" s="103" t="s">
        <v>12</v>
      </c>
      <c r="H559" s="100"/>
      <c r="I559" s="113">
        <v>481035044</v>
      </c>
      <c r="J559" s="114">
        <v>0</v>
      </c>
      <c r="K559" s="114">
        <v>0</v>
      </c>
      <c r="L559" s="104">
        <v>3.5085153403205782E-2</v>
      </c>
      <c r="M559" s="104">
        <v>0</v>
      </c>
      <c r="N559" s="100"/>
      <c r="O559" s="105">
        <v>93093</v>
      </c>
      <c r="Q559" s="96" t="s">
        <v>327</v>
      </c>
    </row>
    <row r="560" spans="1:17" ht="15">
      <c r="A560" s="102">
        <v>481035046</v>
      </c>
      <c r="B560" s="102">
        <v>481</v>
      </c>
      <c r="C560" s="103" t="s">
        <v>241</v>
      </c>
      <c r="D560" s="102">
        <v>35</v>
      </c>
      <c r="E560" s="103" t="s">
        <v>11</v>
      </c>
      <c r="F560" s="102">
        <v>46</v>
      </c>
      <c r="G560" s="103" t="s">
        <v>89</v>
      </c>
      <c r="H560" s="100"/>
      <c r="I560" s="113">
        <v>481035046</v>
      </c>
      <c r="J560" s="114">
        <v>0</v>
      </c>
      <c r="K560" s="114">
        <v>0</v>
      </c>
      <c r="L560" s="104">
        <v>9.3373233871571926E-4</v>
      </c>
      <c r="M560" s="104">
        <v>0</v>
      </c>
      <c r="N560" s="100"/>
      <c r="O560" s="105">
        <v>16904</v>
      </c>
      <c r="Q560" s="96" t="s">
        <v>327</v>
      </c>
    </row>
    <row r="561" spans="1:17" ht="15">
      <c r="A561" s="102">
        <v>481035050</v>
      </c>
      <c r="B561" s="102">
        <v>481</v>
      </c>
      <c r="C561" s="103" t="s">
        <v>241</v>
      </c>
      <c r="D561" s="102">
        <v>35</v>
      </c>
      <c r="E561" s="103" t="s">
        <v>11</v>
      </c>
      <c r="F561" s="102">
        <v>50</v>
      </c>
      <c r="G561" s="103" t="s">
        <v>90</v>
      </c>
      <c r="H561" s="100"/>
      <c r="I561" s="113">
        <v>481035050</v>
      </c>
      <c r="J561" s="114">
        <v>0</v>
      </c>
      <c r="K561" s="114">
        <v>0</v>
      </c>
      <c r="L561" s="104">
        <v>2.3219602941191215E-3</v>
      </c>
      <c r="M561" s="104">
        <v>0</v>
      </c>
      <c r="N561" s="100"/>
      <c r="O561" s="105">
        <v>13994</v>
      </c>
      <c r="Q561" s="96" t="s">
        <v>329</v>
      </c>
    </row>
    <row r="562" spans="1:17" ht="15">
      <c r="A562" s="102">
        <v>481035073</v>
      </c>
      <c r="B562" s="102">
        <v>481</v>
      </c>
      <c r="C562" s="103" t="s">
        <v>241</v>
      </c>
      <c r="D562" s="102">
        <v>35</v>
      </c>
      <c r="E562" s="103" t="s">
        <v>11</v>
      </c>
      <c r="F562" s="102">
        <v>73</v>
      </c>
      <c r="G562" s="103" t="s">
        <v>23</v>
      </c>
      <c r="H562" s="100"/>
      <c r="I562" s="113">
        <v>481035073</v>
      </c>
      <c r="J562" s="114">
        <v>0</v>
      </c>
      <c r="K562" s="114">
        <v>0</v>
      </c>
      <c r="L562" s="104">
        <v>4.6915715384423474E-3</v>
      </c>
      <c r="M562" s="104">
        <v>0</v>
      </c>
      <c r="N562" s="100"/>
      <c r="O562" s="105">
        <v>21532</v>
      </c>
      <c r="Q562" s="96" t="s">
        <v>327</v>
      </c>
    </row>
    <row r="563" spans="1:17" ht="15">
      <c r="A563" s="102">
        <v>481035131</v>
      </c>
      <c r="B563" s="102">
        <v>481</v>
      </c>
      <c r="C563" s="103" t="s">
        <v>241</v>
      </c>
      <c r="D563" s="102">
        <v>35</v>
      </c>
      <c r="E563" s="103" t="s">
        <v>11</v>
      </c>
      <c r="F563" s="102">
        <v>131</v>
      </c>
      <c r="G563" s="103" t="s">
        <v>273</v>
      </c>
      <c r="H563" s="100"/>
      <c r="I563" s="113">
        <v>481035131</v>
      </c>
      <c r="J563" s="114">
        <v>0</v>
      </c>
      <c r="K563" s="114">
        <v>0</v>
      </c>
      <c r="L563" s="104">
        <v>1.7703820084124982E-3</v>
      </c>
      <c r="M563" s="104">
        <v>0</v>
      </c>
      <c r="N563" s="100"/>
      <c r="O563" s="105">
        <v>11383</v>
      </c>
      <c r="Q563" s="96" t="s">
        <v>329</v>
      </c>
    </row>
    <row r="564" spans="1:17" ht="15">
      <c r="A564" s="102">
        <v>481035160</v>
      </c>
      <c r="B564" s="102">
        <v>481</v>
      </c>
      <c r="C564" s="103" t="s">
        <v>241</v>
      </c>
      <c r="D564" s="102">
        <v>35</v>
      </c>
      <c r="E564" s="103" t="s">
        <v>11</v>
      </c>
      <c r="F564" s="102">
        <v>160</v>
      </c>
      <c r="G564" s="103" t="s">
        <v>134</v>
      </c>
      <c r="H564" s="100"/>
      <c r="I564" s="113">
        <v>481035160</v>
      </c>
      <c r="J564" s="114">
        <v>0</v>
      </c>
      <c r="K564" s="114">
        <v>0</v>
      </c>
      <c r="L564" s="104">
        <v>9.8085533284176754E-2</v>
      </c>
      <c r="M564" s="104">
        <v>0</v>
      </c>
      <c r="N564" s="100"/>
      <c r="O564" s="105">
        <v>13654</v>
      </c>
      <c r="Q564" s="96" t="s">
        <v>327</v>
      </c>
    </row>
    <row r="565" spans="1:17" ht="15">
      <c r="A565" s="102">
        <v>481035165</v>
      </c>
      <c r="B565" s="102">
        <v>481</v>
      </c>
      <c r="C565" s="103" t="s">
        <v>241</v>
      </c>
      <c r="D565" s="102">
        <v>35</v>
      </c>
      <c r="E565" s="103" t="s">
        <v>11</v>
      </c>
      <c r="F565" s="102">
        <v>165</v>
      </c>
      <c r="G565" s="103" t="s">
        <v>17</v>
      </c>
      <c r="H565" s="100"/>
      <c r="I565" s="113">
        <v>481035165</v>
      </c>
      <c r="J565" s="114">
        <v>0</v>
      </c>
      <c r="K565" s="114">
        <v>586.89651300584046</v>
      </c>
      <c r="L565" s="104">
        <v>0.11066925878985934</v>
      </c>
      <c r="M565" s="104">
        <v>0</v>
      </c>
      <c r="N565" s="100"/>
      <c r="O565" s="105">
        <v>11940</v>
      </c>
      <c r="Q565" s="96" t="s">
        <v>327</v>
      </c>
    </row>
    <row r="566" spans="1:17" ht="15">
      <c r="A566" s="102">
        <v>481035189</v>
      </c>
      <c r="B566" s="102">
        <v>481</v>
      </c>
      <c r="C566" s="103" t="s">
        <v>241</v>
      </c>
      <c r="D566" s="102">
        <v>35</v>
      </c>
      <c r="E566" s="103" t="s">
        <v>11</v>
      </c>
      <c r="F566" s="102">
        <v>189</v>
      </c>
      <c r="G566" s="103" t="s">
        <v>24</v>
      </c>
      <c r="H566" s="100"/>
      <c r="I566" s="113">
        <v>481035189</v>
      </c>
      <c r="J566" s="114">
        <v>0</v>
      </c>
      <c r="K566" s="114">
        <v>0</v>
      </c>
      <c r="L566" s="104">
        <v>2.2440202910259362E-3</v>
      </c>
      <c r="M566" s="104">
        <v>0</v>
      </c>
      <c r="N566" s="100"/>
      <c r="O566" s="105">
        <v>12964</v>
      </c>
      <c r="Q566" s="96" t="s">
        <v>327</v>
      </c>
    </row>
    <row r="567" spans="1:17" ht="15">
      <c r="A567" s="102">
        <v>481035212</v>
      </c>
      <c r="B567" s="102">
        <v>481</v>
      </c>
      <c r="C567" s="103" t="s">
        <v>241</v>
      </c>
      <c r="D567" s="102">
        <v>35</v>
      </c>
      <c r="E567" s="103" t="s">
        <v>11</v>
      </c>
      <c r="F567" s="102">
        <v>212</v>
      </c>
      <c r="G567" s="103" t="s">
        <v>167</v>
      </c>
      <c r="H567" s="100"/>
      <c r="I567" s="113">
        <v>481035212</v>
      </c>
      <c r="J567" s="114">
        <v>0</v>
      </c>
      <c r="K567" s="114">
        <v>0</v>
      </c>
      <c r="L567" s="104">
        <v>2.3431491717683755E-2</v>
      </c>
      <c r="M567" s="104">
        <v>0</v>
      </c>
      <c r="N567" s="100"/>
      <c r="O567" s="105">
        <v>10784</v>
      </c>
      <c r="Q567" s="96" t="s">
        <v>329</v>
      </c>
    </row>
    <row r="568" spans="1:17" ht="15">
      <c r="A568" s="102">
        <v>481035220</v>
      </c>
      <c r="B568" s="102">
        <v>481</v>
      </c>
      <c r="C568" s="103" t="s">
        <v>241</v>
      </c>
      <c r="D568" s="102">
        <v>35</v>
      </c>
      <c r="E568" s="103" t="s">
        <v>11</v>
      </c>
      <c r="F568" s="102">
        <v>220</v>
      </c>
      <c r="G568" s="103" t="s">
        <v>26</v>
      </c>
      <c r="H568" s="100"/>
      <c r="I568" s="113">
        <v>481035220</v>
      </c>
      <c r="J568" s="114">
        <v>0</v>
      </c>
      <c r="K568" s="114">
        <v>0</v>
      </c>
      <c r="L568" s="104">
        <v>9.6580109379514438E-3</v>
      </c>
      <c r="M568" s="104">
        <v>0</v>
      </c>
      <c r="N568" s="100"/>
      <c r="O568" s="105">
        <v>47504</v>
      </c>
      <c r="Q568" s="96" t="s">
        <v>329</v>
      </c>
    </row>
    <row r="569" spans="1:17" ht="15">
      <c r="A569" s="102">
        <v>481035243</v>
      </c>
      <c r="B569" s="102">
        <v>481</v>
      </c>
      <c r="C569" s="103" t="s">
        <v>241</v>
      </c>
      <c r="D569" s="102">
        <v>35</v>
      </c>
      <c r="E569" s="103" t="s">
        <v>11</v>
      </c>
      <c r="F569" s="102">
        <v>243</v>
      </c>
      <c r="G569" s="103" t="s">
        <v>80</v>
      </c>
      <c r="H569" s="100"/>
      <c r="I569" s="113">
        <v>481035243</v>
      </c>
      <c r="J569" s="114">
        <v>0</v>
      </c>
      <c r="K569" s="114">
        <v>0</v>
      </c>
      <c r="L569" s="104">
        <v>4.832683992278433E-3</v>
      </c>
      <c r="M569" s="104">
        <v>0</v>
      </c>
      <c r="N569" s="100"/>
      <c r="O569" s="105">
        <v>55179</v>
      </c>
      <c r="Q569" s="96" t="s">
        <v>331</v>
      </c>
    </row>
    <row r="570" spans="1:17" ht="15">
      <c r="A570" s="102">
        <v>481035244</v>
      </c>
      <c r="B570" s="102">
        <v>481</v>
      </c>
      <c r="C570" s="103" t="s">
        <v>241</v>
      </c>
      <c r="D570" s="102">
        <v>35</v>
      </c>
      <c r="E570" s="103" t="s">
        <v>11</v>
      </c>
      <c r="F570" s="102">
        <v>244</v>
      </c>
      <c r="G570" s="103" t="s">
        <v>27</v>
      </c>
      <c r="H570" s="100"/>
      <c r="I570" s="113">
        <v>481035244</v>
      </c>
      <c r="J570" s="114">
        <v>0</v>
      </c>
      <c r="K570" s="114">
        <v>0</v>
      </c>
      <c r="L570" s="104">
        <v>8.3233957939585088E-2</v>
      </c>
      <c r="M570" s="104">
        <v>0</v>
      </c>
      <c r="N570" s="100"/>
      <c r="O570" s="105">
        <v>274276</v>
      </c>
      <c r="Q570" s="96" t="s">
        <v>327</v>
      </c>
    </row>
    <row r="571" spans="1:17" ht="15">
      <c r="A571" s="102">
        <v>481035248</v>
      </c>
      <c r="B571" s="102">
        <v>481</v>
      </c>
      <c r="C571" s="103" t="s">
        <v>241</v>
      </c>
      <c r="D571" s="102">
        <v>35</v>
      </c>
      <c r="E571" s="103" t="s">
        <v>11</v>
      </c>
      <c r="F571" s="102">
        <v>248</v>
      </c>
      <c r="G571" s="103" t="s">
        <v>18</v>
      </c>
      <c r="H571" s="100"/>
      <c r="I571" s="113">
        <v>481035248</v>
      </c>
      <c r="J571" s="114">
        <v>0</v>
      </c>
      <c r="K571" s="114">
        <v>0</v>
      </c>
      <c r="L571" s="104">
        <v>3.3292912535477122E-2</v>
      </c>
      <c r="M571" s="104">
        <v>0</v>
      </c>
      <c r="N571" s="100"/>
      <c r="O571" s="105">
        <v>24876</v>
      </c>
      <c r="Q571" s="96" t="s">
        <v>327</v>
      </c>
    </row>
    <row r="572" spans="1:17" ht="15">
      <c r="A572" s="102">
        <v>481035262</v>
      </c>
      <c r="B572" s="102">
        <v>481</v>
      </c>
      <c r="C572" s="103" t="s">
        <v>241</v>
      </c>
      <c r="D572" s="102">
        <v>35</v>
      </c>
      <c r="E572" s="103" t="s">
        <v>11</v>
      </c>
      <c r="F572" s="102">
        <v>262</v>
      </c>
      <c r="G572" s="103" t="s">
        <v>19</v>
      </c>
      <c r="H572" s="100"/>
      <c r="I572" s="113">
        <v>481035262</v>
      </c>
      <c r="J572" s="114">
        <v>0</v>
      </c>
      <c r="K572" s="114">
        <v>0</v>
      </c>
      <c r="L572" s="104">
        <v>5.048367957622911E-2</v>
      </c>
      <c r="M572" s="104">
        <v>0</v>
      </c>
      <c r="N572" s="100"/>
      <c r="O572" s="105">
        <v>27732</v>
      </c>
      <c r="Q572" s="96" t="s">
        <v>327</v>
      </c>
    </row>
    <row r="573" spans="1:17" ht="15">
      <c r="A573" s="102">
        <v>481035285</v>
      </c>
      <c r="B573" s="102">
        <v>481</v>
      </c>
      <c r="C573" s="103" t="s">
        <v>241</v>
      </c>
      <c r="D573" s="102">
        <v>35</v>
      </c>
      <c r="E573" s="103" t="s">
        <v>11</v>
      </c>
      <c r="F573" s="102">
        <v>285</v>
      </c>
      <c r="G573" s="103" t="s">
        <v>28</v>
      </c>
      <c r="H573" s="100"/>
      <c r="I573" s="113">
        <v>481035285</v>
      </c>
      <c r="J573" s="114">
        <v>0</v>
      </c>
      <c r="K573" s="114">
        <v>0</v>
      </c>
      <c r="L573" s="104">
        <v>2.1945064259307315E-2</v>
      </c>
      <c r="M573" s="104">
        <v>0</v>
      </c>
      <c r="N573" s="100"/>
      <c r="O573" s="105">
        <v>8424</v>
      </c>
      <c r="Q573" s="96" t="s">
        <v>329</v>
      </c>
    </row>
    <row r="574" spans="1:17" ht="15">
      <c r="A574" s="102">
        <v>481035307</v>
      </c>
      <c r="B574" s="102">
        <v>481</v>
      </c>
      <c r="C574" s="103" t="s">
        <v>241</v>
      </c>
      <c r="D574" s="102">
        <v>35</v>
      </c>
      <c r="E574" s="103" t="s">
        <v>11</v>
      </c>
      <c r="F574" s="102">
        <v>307</v>
      </c>
      <c r="G574" s="103" t="s">
        <v>172</v>
      </c>
      <c r="H574" s="100"/>
      <c r="I574" s="113">
        <v>481035307</v>
      </c>
      <c r="J574" s="114">
        <v>0</v>
      </c>
      <c r="K574" s="114">
        <v>0</v>
      </c>
      <c r="L574" s="104">
        <v>5.7992697262384194E-3</v>
      </c>
      <c r="M574" s="104">
        <v>0</v>
      </c>
      <c r="N574" s="100"/>
      <c r="O574" s="105">
        <v>23408</v>
      </c>
      <c r="Q574" s="96" t="s">
        <v>329</v>
      </c>
    </row>
    <row r="575" spans="1:17" ht="15">
      <c r="A575" s="102">
        <v>481035780</v>
      </c>
      <c r="B575" s="102">
        <v>481</v>
      </c>
      <c r="C575" s="103" t="s">
        <v>241</v>
      </c>
      <c r="D575" s="102">
        <v>35</v>
      </c>
      <c r="E575" s="103" t="s">
        <v>11</v>
      </c>
      <c r="F575" s="102">
        <v>780</v>
      </c>
      <c r="G575" s="103" t="s">
        <v>243</v>
      </c>
      <c r="H575" s="100"/>
      <c r="I575" s="113">
        <v>481035780</v>
      </c>
      <c r="J575" s="114">
        <v>0</v>
      </c>
      <c r="K575" s="114">
        <v>0</v>
      </c>
      <c r="L575" s="104">
        <v>7.6848161446833761E-3</v>
      </c>
      <c r="M575" s="104">
        <v>0</v>
      </c>
      <c r="N575" s="100"/>
      <c r="O575" s="105">
        <v>19660</v>
      </c>
      <c r="Q575" s="96" t="s">
        <v>329</v>
      </c>
    </row>
    <row r="576" spans="1:17" ht="15">
      <c r="A576" s="102">
        <v>482204007</v>
      </c>
      <c r="B576" s="102">
        <v>482</v>
      </c>
      <c r="C576" s="103" t="s">
        <v>244</v>
      </c>
      <c r="D576" s="102">
        <v>204</v>
      </c>
      <c r="E576" s="103" t="s">
        <v>245</v>
      </c>
      <c r="F576" s="102">
        <v>7</v>
      </c>
      <c r="G576" s="103" t="s">
        <v>202</v>
      </c>
      <c r="H576" s="100"/>
      <c r="I576" s="113">
        <v>482204007</v>
      </c>
      <c r="J576" s="114">
        <v>0</v>
      </c>
      <c r="K576" s="114">
        <v>0</v>
      </c>
      <c r="L576" s="104">
        <v>1.8111872107794049E-2</v>
      </c>
      <c r="M576" s="104">
        <v>0</v>
      </c>
      <c r="N576" s="100"/>
      <c r="O576" s="105">
        <v>539156</v>
      </c>
      <c r="Q576" s="96" t="s">
        <v>329</v>
      </c>
    </row>
    <row r="577" spans="1:17" ht="15">
      <c r="A577" s="102">
        <v>482204105</v>
      </c>
      <c r="B577" s="102">
        <v>482</v>
      </c>
      <c r="C577" s="103" t="s">
        <v>244</v>
      </c>
      <c r="D577" s="102">
        <v>204</v>
      </c>
      <c r="E577" s="103" t="s">
        <v>245</v>
      </c>
      <c r="F577" s="102">
        <v>105</v>
      </c>
      <c r="G577" s="103" t="s">
        <v>246</v>
      </c>
      <c r="H577" s="100"/>
      <c r="I577" s="113">
        <v>482204105</v>
      </c>
      <c r="J577" s="114">
        <v>0</v>
      </c>
      <c r="K577" s="114">
        <v>0</v>
      </c>
      <c r="L577" s="104">
        <v>1.2708556573632328E-3</v>
      </c>
      <c r="M577" s="104">
        <v>0</v>
      </c>
      <c r="N577" s="100"/>
      <c r="O577" s="105">
        <v>21948</v>
      </c>
      <c r="Q577" s="96" t="s">
        <v>329</v>
      </c>
    </row>
    <row r="578" spans="1:17" ht="15">
      <c r="A578" s="102">
        <v>482204128</v>
      </c>
      <c r="B578" s="102">
        <v>482</v>
      </c>
      <c r="C578" s="103" t="s">
        <v>244</v>
      </c>
      <c r="D578" s="102">
        <v>204</v>
      </c>
      <c r="E578" s="103" t="s">
        <v>245</v>
      </c>
      <c r="F578" s="102">
        <v>128</v>
      </c>
      <c r="G578" s="103" t="s">
        <v>122</v>
      </c>
      <c r="H578" s="100"/>
      <c r="I578" s="113">
        <v>482204128</v>
      </c>
      <c r="J578" s="114">
        <v>0</v>
      </c>
      <c r="K578" s="114">
        <v>0</v>
      </c>
      <c r="L578" s="104">
        <v>3.277662878186572E-2</v>
      </c>
      <c r="M578" s="104">
        <v>0</v>
      </c>
      <c r="N578" s="100"/>
      <c r="O578" s="105">
        <v>8388</v>
      </c>
      <c r="Q578" s="96" t="s">
        <v>329</v>
      </c>
    </row>
    <row r="579" spans="1:17" ht="15">
      <c r="A579" s="102">
        <v>482204204</v>
      </c>
      <c r="B579" s="102">
        <v>482</v>
      </c>
      <c r="C579" s="103" t="s">
        <v>244</v>
      </c>
      <c r="D579" s="102">
        <v>204</v>
      </c>
      <c r="E579" s="103" t="s">
        <v>245</v>
      </c>
      <c r="F579" s="102">
        <v>204</v>
      </c>
      <c r="G579" s="103" t="s">
        <v>245</v>
      </c>
      <c r="H579" s="100"/>
      <c r="I579" s="113">
        <v>482204204</v>
      </c>
      <c r="J579" s="114">
        <v>0</v>
      </c>
      <c r="K579" s="114">
        <v>0</v>
      </c>
      <c r="L579" s="104">
        <v>5.6849258546994456E-2</v>
      </c>
      <c r="M579" s="104">
        <v>0</v>
      </c>
      <c r="N579" s="100"/>
      <c r="O579" s="105">
        <v>2066460</v>
      </c>
      <c r="Q579" s="96" t="s">
        <v>329</v>
      </c>
    </row>
    <row r="580" spans="1:17" ht="15">
      <c r="A580" s="102">
        <v>482204211</v>
      </c>
      <c r="B580" s="102">
        <v>482</v>
      </c>
      <c r="C580" s="103" t="s">
        <v>244</v>
      </c>
      <c r="D580" s="102">
        <v>204</v>
      </c>
      <c r="E580" s="103" t="s">
        <v>245</v>
      </c>
      <c r="F580" s="102">
        <v>211</v>
      </c>
      <c r="G580" s="103" t="s">
        <v>87</v>
      </c>
      <c r="H580" s="100"/>
      <c r="I580" s="113">
        <v>482204211</v>
      </c>
      <c r="J580" s="114">
        <v>0</v>
      </c>
      <c r="K580" s="114">
        <v>0</v>
      </c>
      <c r="L580" s="104">
        <v>1.3780763368893209E-3</v>
      </c>
      <c r="M580" s="104">
        <v>0</v>
      </c>
      <c r="N580" s="100"/>
      <c r="O580" s="105">
        <v>9304</v>
      </c>
      <c r="Q580" s="96" t="s">
        <v>329</v>
      </c>
    </row>
    <row r="581" spans="1:17" ht="15">
      <c r="A581" s="102">
        <v>482204745</v>
      </c>
      <c r="B581" s="102">
        <v>482</v>
      </c>
      <c r="C581" s="103" t="s">
        <v>244</v>
      </c>
      <c r="D581" s="102">
        <v>204</v>
      </c>
      <c r="E581" s="103" t="s">
        <v>245</v>
      </c>
      <c r="F581" s="102">
        <v>745</v>
      </c>
      <c r="G581" s="103" t="s">
        <v>247</v>
      </c>
      <c r="H581" s="100"/>
      <c r="I581" s="113">
        <v>482204745</v>
      </c>
      <c r="J581" s="114">
        <v>0</v>
      </c>
      <c r="K581" s="114">
        <v>0</v>
      </c>
      <c r="L581" s="104">
        <v>1.0945731128473244E-2</v>
      </c>
      <c r="M581" s="104">
        <v>0</v>
      </c>
      <c r="N581" s="100"/>
      <c r="O581" s="105">
        <v>348948</v>
      </c>
      <c r="Q581" s="96" t="s">
        <v>329</v>
      </c>
    </row>
    <row r="582" spans="1:17" ht="15">
      <c r="A582" s="102">
        <v>482204773</v>
      </c>
      <c r="B582" s="102">
        <v>482</v>
      </c>
      <c r="C582" s="103" t="s">
        <v>244</v>
      </c>
      <c r="D582" s="102">
        <v>204</v>
      </c>
      <c r="E582" s="103" t="s">
        <v>245</v>
      </c>
      <c r="F582" s="102">
        <v>773</v>
      </c>
      <c r="G582" s="103" t="s">
        <v>248</v>
      </c>
      <c r="H582" s="100"/>
      <c r="I582" s="113">
        <v>482204773</v>
      </c>
      <c r="J582" s="114">
        <v>0</v>
      </c>
      <c r="K582" s="114">
        <v>0</v>
      </c>
      <c r="L582" s="104">
        <v>1.7735169313934703E-2</v>
      </c>
      <c r="M582" s="104">
        <v>0</v>
      </c>
      <c r="N582" s="100"/>
      <c r="O582" s="105">
        <v>623200</v>
      </c>
      <c r="Q582" s="96" t="s">
        <v>327</v>
      </c>
    </row>
    <row r="583" spans="1:17" ht="15">
      <c r="A583" s="102">
        <v>483239020</v>
      </c>
      <c r="B583" s="102">
        <v>483</v>
      </c>
      <c r="C583" s="103" t="s">
        <v>249</v>
      </c>
      <c r="D583" s="102">
        <v>239</v>
      </c>
      <c r="E583" s="103" t="s">
        <v>250</v>
      </c>
      <c r="F583" s="102">
        <v>20</v>
      </c>
      <c r="G583" s="103" t="s">
        <v>125</v>
      </c>
      <c r="H583" s="100"/>
      <c r="I583" s="113">
        <v>483239020</v>
      </c>
      <c r="J583" s="114">
        <v>0</v>
      </c>
      <c r="K583" s="114">
        <v>0</v>
      </c>
      <c r="L583" s="104">
        <v>3.6988095461666239E-2</v>
      </c>
      <c r="M583" s="104">
        <v>0</v>
      </c>
      <c r="N583" s="100"/>
      <c r="O583" s="105">
        <v>13142</v>
      </c>
      <c r="Q583" s="96" t="s">
        <v>329</v>
      </c>
    </row>
    <row r="584" spans="1:17" ht="15">
      <c r="A584" s="102">
        <v>483239036</v>
      </c>
      <c r="B584" s="102">
        <v>483</v>
      </c>
      <c r="C584" s="103" t="s">
        <v>249</v>
      </c>
      <c r="D584" s="102">
        <v>239</v>
      </c>
      <c r="E584" s="103" t="s">
        <v>250</v>
      </c>
      <c r="F584" s="102">
        <v>36</v>
      </c>
      <c r="G584" s="103" t="s">
        <v>126</v>
      </c>
      <c r="H584" s="100"/>
      <c r="I584" s="113">
        <v>483239036</v>
      </c>
      <c r="J584" s="114">
        <v>0</v>
      </c>
      <c r="K584" s="114">
        <v>0</v>
      </c>
      <c r="L584" s="104">
        <v>6.2899334045471239E-2</v>
      </c>
      <c r="M584" s="104">
        <v>0</v>
      </c>
      <c r="N584" s="100"/>
      <c r="O584" s="105">
        <v>187716</v>
      </c>
      <c r="Q584" s="96" t="s">
        <v>329</v>
      </c>
    </row>
    <row r="585" spans="1:17" ht="15">
      <c r="A585" s="102">
        <v>483239052</v>
      </c>
      <c r="B585" s="102">
        <v>483</v>
      </c>
      <c r="C585" s="103" t="s">
        <v>249</v>
      </c>
      <c r="D585" s="102">
        <v>239</v>
      </c>
      <c r="E585" s="103" t="s">
        <v>250</v>
      </c>
      <c r="F585" s="102">
        <v>52</v>
      </c>
      <c r="G585" s="103" t="s">
        <v>251</v>
      </c>
      <c r="H585" s="100"/>
      <c r="I585" s="113">
        <v>483239052</v>
      </c>
      <c r="J585" s="114">
        <v>0</v>
      </c>
      <c r="K585" s="114">
        <v>0</v>
      </c>
      <c r="L585" s="104">
        <v>2.0841670476971122E-2</v>
      </c>
      <c r="M585" s="104">
        <v>0</v>
      </c>
      <c r="N585" s="100"/>
      <c r="O585" s="105">
        <v>324893</v>
      </c>
      <c r="Q585" s="96" t="s">
        <v>329</v>
      </c>
    </row>
    <row r="586" spans="1:17" ht="15">
      <c r="A586" s="102">
        <v>483239082</v>
      </c>
      <c r="B586" s="102">
        <v>483</v>
      </c>
      <c r="C586" s="103" t="s">
        <v>249</v>
      </c>
      <c r="D586" s="102">
        <v>239</v>
      </c>
      <c r="E586" s="103" t="s">
        <v>250</v>
      </c>
      <c r="F586" s="102">
        <v>82</v>
      </c>
      <c r="G586" s="103" t="s">
        <v>252</v>
      </c>
      <c r="H586" s="100"/>
      <c r="I586" s="113">
        <v>483239082</v>
      </c>
      <c r="J586" s="114">
        <v>0</v>
      </c>
      <c r="K586" s="114">
        <v>0</v>
      </c>
      <c r="L586" s="104">
        <v>4.4532120733605587E-3</v>
      </c>
      <c r="M586" s="104">
        <v>0</v>
      </c>
      <c r="N586" s="100"/>
      <c r="O586" s="105">
        <v>44247</v>
      </c>
      <c r="Q586" s="96" t="s">
        <v>329</v>
      </c>
    </row>
    <row r="587" spans="1:17" ht="15">
      <c r="A587" s="102">
        <v>483239083</v>
      </c>
      <c r="B587" s="102">
        <v>483</v>
      </c>
      <c r="C587" s="103" t="s">
        <v>249</v>
      </c>
      <c r="D587" s="102">
        <v>239</v>
      </c>
      <c r="E587" s="103" t="s">
        <v>250</v>
      </c>
      <c r="F587" s="102">
        <v>83</v>
      </c>
      <c r="G587" s="103" t="s">
        <v>253</v>
      </c>
      <c r="H587" s="100"/>
      <c r="I587" s="113">
        <v>483239083</v>
      </c>
      <c r="J587" s="114">
        <v>0</v>
      </c>
      <c r="K587" s="114">
        <v>0</v>
      </c>
      <c r="L587" s="104">
        <v>2.7199966264809597E-3</v>
      </c>
      <c r="M587" s="104">
        <v>0</v>
      </c>
      <c r="N587" s="100"/>
      <c r="O587" s="105">
        <v>14590</v>
      </c>
      <c r="Q587" s="96" t="s">
        <v>329</v>
      </c>
    </row>
    <row r="588" spans="1:17" ht="15">
      <c r="A588" s="102">
        <v>483239096</v>
      </c>
      <c r="B588" s="102">
        <v>483</v>
      </c>
      <c r="C588" s="103" t="s">
        <v>249</v>
      </c>
      <c r="D588" s="102">
        <v>239</v>
      </c>
      <c r="E588" s="103" t="s">
        <v>250</v>
      </c>
      <c r="F588" s="102">
        <v>96</v>
      </c>
      <c r="G588" s="103" t="s">
        <v>210</v>
      </c>
      <c r="H588" s="100"/>
      <c r="I588" s="113">
        <v>483239096</v>
      </c>
      <c r="J588" s="114">
        <v>0</v>
      </c>
      <c r="K588" s="114">
        <v>0</v>
      </c>
      <c r="L588" s="104">
        <v>1.9166402991631002E-2</v>
      </c>
      <c r="M588" s="104">
        <v>0</v>
      </c>
      <c r="N588" s="100"/>
      <c r="O588" s="105">
        <v>14705</v>
      </c>
      <c r="Q588" s="96" t="s">
        <v>329</v>
      </c>
    </row>
    <row r="589" spans="1:17" ht="15">
      <c r="A589" s="102">
        <v>483239118</v>
      </c>
      <c r="B589" s="102">
        <v>483</v>
      </c>
      <c r="C589" s="103" t="s">
        <v>249</v>
      </c>
      <c r="D589" s="102">
        <v>239</v>
      </c>
      <c r="E589" s="103" t="s">
        <v>250</v>
      </c>
      <c r="F589" s="102">
        <v>118</v>
      </c>
      <c r="G589" s="103" t="s">
        <v>315</v>
      </c>
      <c r="H589" s="100"/>
      <c r="I589" s="113">
        <v>483239118</v>
      </c>
      <c r="J589" s="114">
        <v>0</v>
      </c>
      <c r="K589" s="114">
        <v>0</v>
      </c>
      <c r="L589" s="104">
        <v>1.3835740350413579E-3</v>
      </c>
      <c r="M589" s="104">
        <v>0</v>
      </c>
      <c r="N589" s="100"/>
      <c r="O589" s="105">
        <v>10527</v>
      </c>
      <c r="Q589" s="96" t="s">
        <v>327</v>
      </c>
    </row>
    <row r="590" spans="1:17" ht="15">
      <c r="A590" s="102">
        <v>483239122</v>
      </c>
      <c r="B590" s="102">
        <v>483</v>
      </c>
      <c r="C590" s="103" t="s">
        <v>249</v>
      </c>
      <c r="D590" s="102">
        <v>239</v>
      </c>
      <c r="E590" s="103" t="s">
        <v>250</v>
      </c>
      <c r="F590" s="102">
        <v>122</v>
      </c>
      <c r="G590" s="103" t="s">
        <v>272</v>
      </c>
      <c r="H590" s="100"/>
      <c r="I590" s="113">
        <v>483239122</v>
      </c>
      <c r="J590" s="114">
        <v>0</v>
      </c>
      <c r="K590" s="114">
        <v>0</v>
      </c>
      <c r="L590" s="104">
        <v>9.5648131943247023E-3</v>
      </c>
      <c r="M590" s="104">
        <v>0</v>
      </c>
      <c r="N590" s="100"/>
      <c r="O590" s="105">
        <v>5783</v>
      </c>
      <c r="Q590" s="96" t="s">
        <v>329</v>
      </c>
    </row>
    <row r="591" spans="1:17" ht="15">
      <c r="A591" s="102">
        <v>483239145</v>
      </c>
      <c r="B591" s="102">
        <v>483</v>
      </c>
      <c r="C591" s="103" t="s">
        <v>249</v>
      </c>
      <c r="D591" s="102">
        <v>239</v>
      </c>
      <c r="E591" s="103" t="s">
        <v>250</v>
      </c>
      <c r="F591" s="102">
        <v>145</v>
      </c>
      <c r="G591" s="103" t="s">
        <v>254</v>
      </c>
      <c r="H591" s="100"/>
      <c r="I591" s="113">
        <v>483239145</v>
      </c>
      <c r="J591" s="114">
        <v>0</v>
      </c>
      <c r="K591" s="114">
        <v>0</v>
      </c>
      <c r="L591" s="104">
        <v>5.4737073111650941E-3</v>
      </c>
      <c r="M591" s="104">
        <v>0</v>
      </c>
      <c r="N591" s="100"/>
      <c r="O591" s="105">
        <v>44996</v>
      </c>
      <c r="Q591" s="96" t="s">
        <v>329</v>
      </c>
    </row>
    <row r="592" spans="1:17" ht="15">
      <c r="A592" s="102">
        <v>483239171</v>
      </c>
      <c r="B592" s="102">
        <v>483</v>
      </c>
      <c r="C592" s="103" t="s">
        <v>249</v>
      </c>
      <c r="D592" s="102">
        <v>239</v>
      </c>
      <c r="E592" s="103" t="s">
        <v>250</v>
      </c>
      <c r="F592" s="102">
        <v>171</v>
      </c>
      <c r="G592" s="103" t="s">
        <v>255</v>
      </c>
      <c r="H592" s="100"/>
      <c r="I592" s="113">
        <v>483239171</v>
      </c>
      <c r="J592" s="114">
        <v>0</v>
      </c>
      <c r="K592" s="114">
        <v>0</v>
      </c>
      <c r="L592" s="104">
        <v>4.7967936256865769E-3</v>
      </c>
      <c r="M592" s="104">
        <v>0</v>
      </c>
      <c r="N592" s="100"/>
      <c r="O592" s="105">
        <v>54460</v>
      </c>
      <c r="Q592" s="96" t="s">
        <v>329</v>
      </c>
    </row>
    <row r="593" spans="1:17" ht="15">
      <c r="A593" s="102">
        <v>483239172</v>
      </c>
      <c r="B593" s="102">
        <v>483</v>
      </c>
      <c r="C593" s="103" t="s">
        <v>249</v>
      </c>
      <c r="D593" s="102">
        <v>239</v>
      </c>
      <c r="E593" s="103" t="s">
        <v>250</v>
      </c>
      <c r="F593" s="102">
        <v>172</v>
      </c>
      <c r="G593" s="103" t="s">
        <v>256</v>
      </c>
      <c r="H593" s="100"/>
      <c r="I593" s="113">
        <v>483239172</v>
      </c>
      <c r="J593" s="114">
        <v>0</v>
      </c>
      <c r="K593" s="114">
        <v>0</v>
      </c>
      <c r="L593" s="104">
        <v>2.5988272664582351E-2</v>
      </c>
      <c r="M593" s="104">
        <v>0</v>
      </c>
      <c r="N593" s="100"/>
      <c r="O593" s="105">
        <v>22294</v>
      </c>
      <c r="Q593" s="96" t="s">
        <v>329</v>
      </c>
    </row>
    <row r="594" spans="1:17" ht="15">
      <c r="A594" s="102">
        <v>483239182</v>
      </c>
      <c r="B594" s="102">
        <v>483</v>
      </c>
      <c r="C594" s="103" t="s">
        <v>249</v>
      </c>
      <c r="D594" s="102">
        <v>239</v>
      </c>
      <c r="E594" s="103" t="s">
        <v>250</v>
      </c>
      <c r="F594" s="102">
        <v>182</v>
      </c>
      <c r="G594" s="103" t="s">
        <v>257</v>
      </c>
      <c r="H594" s="100"/>
      <c r="I594" s="113">
        <v>483239182</v>
      </c>
      <c r="J594" s="114">
        <v>0</v>
      </c>
      <c r="K594" s="114">
        <v>0</v>
      </c>
      <c r="L594" s="104">
        <v>9.7367242037163584E-3</v>
      </c>
      <c r="M594" s="104">
        <v>0</v>
      </c>
      <c r="N594" s="100"/>
      <c r="O594" s="105">
        <v>403828</v>
      </c>
      <c r="Q594" s="96" t="s">
        <v>329</v>
      </c>
    </row>
    <row r="595" spans="1:17" ht="15">
      <c r="A595" s="102">
        <v>483239231</v>
      </c>
      <c r="B595" s="102">
        <v>483</v>
      </c>
      <c r="C595" s="103" t="s">
        <v>249</v>
      </c>
      <c r="D595" s="102">
        <v>239</v>
      </c>
      <c r="E595" s="103" t="s">
        <v>250</v>
      </c>
      <c r="F595" s="102">
        <v>231</v>
      </c>
      <c r="G595" s="103" t="s">
        <v>258</v>
      </c>
      <c r="H595" s="100"/>
      <c r="I595" s="113">
        <v>483239231</v>
      </c>
      <c r="J595" s="114">
        <v>0</v>
      </c>
      <c r="K595" s="114">
        <v>0</v>
      </c>
      <c r="L595" s="104">
        <v>1.1106023474094827E-2</v>
      </c>
      <c r="M595" s="104">
        <v>0</v>
      </c>
      <c r="N595" s="100"/>
      <c r="O595" s="105">
        <v>67962</v>
      </c>
      <c r="Q595" s="96" t="s">
        <v>329</v>
      </c>
    </row>
    <row r="596" spans="1:17" ht="15">
      <c r="A596" s="102">
        <v>483239239</v>
      </c>
      <c r="B596" s="102">
        <v>483</v>
      </c>
      <c r="C596" s="103" t="s">
        <v>249</v>
      </c>
      <c r="D596" s="102">
        <v>239</v>
      </c>
      <c r="E596" s="103" t="s">
        <v>250</v>
      </c>
      <c r="F596" s="102">
        <v>239</v>
      </c>
      <c r="G596" s="103" t="s">
        <v>250</v>
      </c>
      <c r="H596" s="100"/>
      <c r="I596" s="113">
        <v>483239239</v>
      </c>
      <c r="J596" s="114">
        <v>0</v>
      </c>
      <c r="K596" s="114">
        <v>0</v>
      </c>
      <c r="L596" s="104">
        <v>5.8274776941642667E-2</v>
      </c>
      <c r="M596" s="104">
        <v>0</v>
      </c>
      <c r="N596" s="100"/>
      <c r="O596" s="105">
        <v>5718905</v>
      </c>
      <c r="Q596" s="96" t="s">
        <v>329</v>
      </c>
    </row>
    <row r="597" spans="1:17" ht="15">
      <c r="A597" s="102">
        <v>483239240</v>
      </c>
      <c r="B597" s="102">
        <v>483</v>
      </c>
      <c r="C597" s="103" t="s">
        <v>249</v>
      </c>
      <c r="D597" s="102">
        <v>239</v>
      </c>
      <c r="E597" s="103" t="s">
        <v>250</v>
      </c>
      <c r="F597" s="102">
        <v>240</v>
      </c>
      <c r="G597" s="103" t="s">
        <v>314</v>
      </c>
      <c r="H597" s="100"/>
      <c r="I597" s="113">
        <v>483239240</v>
      </c>
      <c r="J597" s="114">
        <v>0</v>
      </c>
      <c r="K597" s="114">
        <v>0</v>
      </c>
      <c r="L597" s="104">
        <v>3.3165313759178517E-3</v>
      </c>
      <c r="M597" s="104">
        <v>0</v>
      </c>
      <c r="N597" s="100"/>
      <c r="O597" s="105">
        <v>25396</v>
      </c>
      <c r="Q597" s="96" t="s">
        <v>329</v>
      </c>
    </row>
    <row r="598" spans="1:17" ht="15">
      <c r="A598" s="102">
        <v>483239261</v>
      </c>
      <c r="B598" s="102">
        <v>483</v>
      </c>
      <c r="C598" s="103" t="s">
        <v>249</v>
      </c>
      <c r="D598" s="102">
        <v>239</v>
      </c>
      <c r="E598" s="103" t="s">
        <v>250</v>
      </c>
      <c r="F598" s="102">
        <v>261</v>
      </c>
      <c r="G598" s="103" t="s">
        <v>127</v>
      </c>
      <c r="H598" s="100"/>
      <c r="I598" s="113">
        <v>483239261</v>
      </c>
      <c r="J598" s="114">
        <v>0</v>
      </c>
      <c r="K598" s="114">
        <v>0</v>
      </c>
      <c r="L598" s="104">
        <v>5.9771030223274665E-2</v>
      </c>
      <c r="M598" s="104">
        <v>0</v>
      </c>
      <c r="N598" s="100"/>
      <c r="O598" s="105">
        <v>86330</v>
      </c>
      <c r="Q598" s="96" t="s">
        <v>329</v>
      </c>
    </row>
    <row r="599" spans="1:17" ht="15">
      <c r="A599" s="102">
        <v>483239310</v>
      </c>
      <c r="B599" s="102">
        <v>483</v>
      </c>
      <c r="C599" s="103" t="s">
        <v>249</v>
      </c>
      <c r="D599" s="102">
        <v>239</v>
      </c>
      <c r="E599" s="103" t="s">
        <v>250</v>
      </c>
      <c r="F599" s="102">
        <v>310</v>
      </c>
      <c r="G599" s="103" t="s">
        <v>259</v>
      </c>
      <c r="H599" s="100"/>
      <c r="I599" s="113">
        <v>483239310</v>
      </c>
      <c r="J599" s="114">
        <v>0</v>
      </c>
      <c r="K599" s="114">
        <v>0</v>
      </c>
      <c r="L599" s="104">
        <v>1.9745513055002439E-2</v>
      </c>
      <c r="M599" s="104">
        <v>0</v>
      </c>
      <c r="N599" s="100"/>
      <c r="O599" s="105">
        <v>418333</v>
      </c>
      <c r="Q599" s="96" t="s">
        <v>329</v>
      </c>
    </row>
    <row r="600" spans="1:17" ht="15">
      <c r="A600" s="102">
        <v>483239625</v>
      </c>
      <c r="B600" s="102">
        <v>483</v>
      </c>
      <c r="C600" s="103" t="s">
        <v>249</v>
      </c>
      <c r="D600" s="102">
        <v>239</v>
      </c>
      <c r="E600" s="103" t="s">
        <v>250</v>
      </c>
      <c r="F600" s="102">
        <v>625</v>
      </c>
      <c r="G600" s="103" t="s">
        <v>92</v>
      </c>
      <c r="H600" s="100"/>
      <c r="I600" s="113">
        <v>483239625</v>
      </c>
      <c r="J600" s="114">
        <v>0</v>
      </c>
      <c r="K600" s="114">
        <v>0</v>
      </c>
      <c r="L600" s="104">
        <v>1.5510183605077635E-3</v>
      </c>
      <c r="M600" s="104">
        <v>0</v>
      </c>
      <c r="N600" s="100"/>
      <c r="O600" s="105">
        <v>11697</v>
      </c>
      <c r="Q600" s="96" t="s">
        <v>327</v>
      </c>
    </row>
    <row r="601" spans="1:17" ht="15">
      <c r="A601" s="102">
        <v>483239645</v>
      </c>
      <c r="B601" s="102">
        <v>483</v>
      </c>
      <c r="C601" s="103" t="s">
        <v>249</v>
      </c>
      <c r="D601" s="102">
        <v>239</v>
      </c>
      <c r="E601" s="103" t="s">
        <v>250</v>
      </c>
      <c r="F601" s="102">
        <v>645</v>
      </c>
      <c r="G601" s="103" t="s">
        <v>129</v>
      </c>
      <c r="H601" s="100"/>
      <c r="I601" s="113">
        <v>483239645</v>
      </c>
      <c r="J601" s="114">
        <v>0</v>
      </c>
      <c r="K601" s="114">
        <v>0</v>
      </c>
      <c r="L601" s="104">
        <v>3.3733411623295545E-2</v>
      </c>
      <c r="M601" s="104">
        <v>0</v>
      </c>
      <c r="N601" s="100"/>
      <c r="O601" s="105">
        <v>14052</v>
      </c>
      <c r="Q601" s="96" t="s">
        <v>329</v>
      </c>
    </row>
    <row r="602" spans="1:17" ht="15">
      <c r="A602" s="102">
        <v>483239665</v>
      </c>
      <c r="B602" s="102">
        <v>483</v>
      </c>
      <c r="C602" s="103" t="s">
        <v>249</v>
      </c>
      <c r="D602" s="102">
        <v>239</v>
      </c>
      <c r="E602" s="103" t="s">
        <v>250</v>
      </c>
      <c r="F602" s="102">
        <v>665</v>
      </c>
      <c r="G602" s="103" t="s">
        <v>260</v>
      </c>
      <c r="H602" s="100"/>
      <c r="I602" s="113">
        <v>483239665</v>
      </c>
      <c r="J602" s="114">
        <v>0</v>
      </c>
      <c r="K602" s="114">
        <v>0</v>
      </c>
      <c r="L602" s="104">
        <v>6.0135046821919507E-3</v>
      </c>
      <c r="M602" s="104">
        <v>0</v>
      </c>
      <c r="N602" s="100"/>
      <c r="O602" s="105">
        <v>166935</v>
      </c>
      <c r="Q602" s="96" t="s">
        <v>329</v>
      </c>
    </row>
    <row r="603" spans="1:17" ht="15">
      <c r="A603" s="102">
        <v>483239740</v>
      </c>
      <c r="B603" s="102">
        <v>483</v>
      </c>
      <c r="C603" s="103" t="s">
        <v>249</v>
      </c>
      <c r="D603" s="102">
        <v>239</v>
      </c>
      <c r="E603" s="103" t="s">
        <v>250</v>
      </c>
      <c r="F603" s="102">
        <v>740</v>
      </c>
      <c r="G603" s="103" t="s">
        <v>261</v>
      </c>
      <c r="H603" s="100"/>
      <c r="I603" s="113">
        <v>483239740</v>
      </c>
      <c r="J603" s="114">
        <v>0</v>
      </c>
      <c r="K603" s="114">
        <v>0</v>
      </c>
      <c r="L603" s="104">
        <v>1.698481140569977E-3</v>
      </c>
      <c r="M603" s="104">
        <v>0</v>
      </c>
      <c r="N603" s="100"/>
      <c r="O603" s="105">
        <v>13771</v>
      </c>
      <c r="Q603" s="96" t="s">
        <v>329</v>
      </c>
    </row>
    <row r="604" spans="1:17" ht="15">
      <c r="A604" s="102">
        <v>483239760</v>
      </c>
      <c r="B604" s="102">
        <v>483</v>
      </c>
      <c r="C604" s="103" t="s">
        <v>249</v>
      </c>
      <c r="D604" s="102">
        <v>239</v>
      </c>
      <c r="E604" s="103" t="s">
        <v>250</v>
      </c>
      <c r="F604" s="102">
        <v>760</v>
      </c>
      <c r="G604" s="103" t="s">
        <v>262</v>
      </c>
      <c r="H604" s="100"/>
      <c r="I604" s="113">
        <v>483239760</v>
      </c>
      <c r="J604" s="114">
        <v>0</v>
      </c>
      <c r="K604" s="114">
        <v>0</v>
      </c>
      <c r="L604" s="104">
        <v>2.3928112590130772E-2</v>
      </c>
      <c r="M604" s="104">
        <v>0</v>
      </c>
      <c r="N604" s="100"/>
      <c r="O604" s="105">
        <v>519473</v>
      </c>
      <c r="Q604" s="96" t="s">
        <v>327</v>
      </c>
    </row>
    <row r="605" spans="1:17" ht="15">
      <c r="A605" s="102">
        <v>484035018</v>
      </c>
      <c r="B605" s="102">
        <v>484</v>
      </c>
      <c r="C605" s="103" t="s">
        <v>263</v>
      </c>
      <c r="D605" s="102">
        <v>35</v>
      </c>
      <c r="E605" s="103" t="s">
        <v>11</v>
      </c>
      <c r="F605" s="102">
        <v>18</v>
      </c>
      <c r="G605" s="103" t="s">
        <v>163</v>
      </c>
      <c r="H605" s="100"/>
      <c r="I605" s="113">
        <v>484035018</v>
      </c>
      <c r="J605" s="114">
        <v>0</v>
      </c>
      <c r="K605" s="114">
        <v>0</v>
      </c>
      <c r="L605" s="104">
        <v>1.8490918913116772E-2</v>
      </c>
      <c r="M605" s="104">
        <v>0</v>
      </c>
      <c r="N605" s="100"/>
      <c r="O605" s="105">
        <v>17441</v>
      </c>
      <c r="Q605" s="96" t="s">
        <v>329</v>
      </c>
    </row>
    <row r="606" spans="1:17" ht="15">
      <c r="A606" s="102">
        <v>484035035</v>
      </c>
      <c r="B606" s="102">
        <v>484</v>
      </c>
      <c r="C606" s="103" t="s">
        <v>263</v>
      </c>
      <c r="D606" s="102">
        <v>35</v>
      </c>
      <c r="E606" s="103" t="s">
        <v>11</v>
      </c>
      <c r="F606" s="102">
        <v>35</v>
      </c>
      <c r="G606" s="103" t="s">
        <v>11</v>
      </c>
      <c r="H606" s="100"/>
      <c r="I606" s="113">
        <v>484035035</v>
      </c>
      <c r="J606" s="114">
        <v>0</v>
      </c>
      <c r="K606" s="114">
        <v>-2419</v>
      </c>
      <c r="L606" s="104">
        <v>0.13683680435647133</v>
      </c>
      <c r="M606" s="104">
        <v>0</v>
      </c>
      <c r="N606" s="100"/>
      <c r="O606" s="105">
        <v>19583957</v>
      </c>
      <c r="Q606" s="96" t="s">
        <v>327</v>
      </c>
    </row>
    <row r="607" spans="1:17" ht="15">
      <c r="A607" s="102">
        <v>484035044</v>
      </c>
      <c r="B607" s="102">
        <v>484</v>
      </c>
      <c r="C607" s="103" t="s">
        <v>263</v>
      </c>
      <c r="D607" s="102">
        <v>35</v>
      </c>
      <c r="E607" s="103" t="s">
        <v>11</v>
      </c>
      <c r="F607" s="102">
        <v>44</v>
      </c>
      <c r="G607" s="103" t="s">
        <v>12</v>
      </c>
      <c r="H607" s="100"/>
      <c r="I607" s="113">
        <v>484035044</v>
      </c>
      <c r="J607" s="114">
        <v>0</v>
      </c>
      <c r="K607" s="114">
        <v>0</v>
      </c>
      <c r="L607" s="104">
        <v>3.5085153403205782E-2</v>
      </c>
      <c r="M607" s="104">
        <v>0</v>
      </c>
      <c r="N607" s="100"/>
      <c r="O607" s="105">
        <v>24638</v>
      </c>
      <c r="Q607" s="96" t="s">
        <v>327</v>
      </c>
    </row>
    <row r="608" spans="1:17" ht="15">
      <c r="A608" s="102">
        <v>484035046</v>
      </c>
      <c r="B608" s="102">
        <v>484</v>
      </c>
      <c r="C608" s="103" t="s">
        <v>263</v>
      </c>
      <c r="D608" s="102">
        <v>35</v>
      </c>
      <c r="E608" s="103" t="s">
        <v>11</v>
      </c>
      <c r="F608" s="102">
        <v>46</v>
      </c>
      <c r="G608" s="103" t="s">
        <v>89</v>
      </c>
      <c r="H608" s="100"/>
      <c r="I608" s="113">
        <v>484035046</v>
      </c>
      <c r="J608" s="114">
        <v>0</v>
      </c>
      <c r="K608" s="114">
        <v>0</v>
      </c>
      <c r="L608" s="104">
        <v>9.3373233871571926E-4</v>
      </c>
      <c r="M608" s="104">
        <v>0</v>
      </c>
      <c r="N608" s="100"/>
      <c r="O608" s="105">
        <v>15368</v>
      </c>
      <c r="Q608" s="96" t="s">
        <v>327</v>
      </c>
    </row>
    <row r="609" spans="1:17" ht="15">
      <c r="A609" s="102">
        <v>484035057</v>
      </c>
      <c r="B609" s="102">
        <v>484</v>
      </c>
      <c r="C609" s="103" t="s">
        <v>263</v>
      </c>
      <c r="D609" s="102">
        <v>35</v>
      </c>
      <c r="E609" s="103" t="s">
        <v>11</v>
      </c>
      <c r="F609" s="102">
        <v>57</v>
      </c>
      <c r="G609" s="103" t="s">
        <v>13</v>
      </c>
      <c r="H609" s="100"/>
      <c r="I609" s="113">
        <v>484035057</v>
      </c>
      <c r="J609" s="114">
        <v>0</v>
      </c>
      <c r="K609" s="114">
        <v>0</v>
      </c>
      <c r="L609" s="104">
        <v>0.11302446836752313</v>
      </c>
      <c r="M609" s="104">
        <v>0</v>
      </c>
      <c r="N609" s="100"/>
      <c r="O609" s="105">
        <v>12512</v>
      </c>
      <c r="Q609" s="96" t="s">
        <v>327</v>
      </c>
    </row>
    <row r="610" spans="1:17" ht="15">
      <c r="A610" s="102">
        <v>484035149</v>
      </c>
      <c r="B610" s="102">
        <v>484</v>
      </c>
      <c r="C610" s="103" t="s">
        <v>263</v>
      </c>
      <c r="D610" s="102">
        <v>35</v>
      </c>
      <c r="E610" s="103" t="s">
        <v>11</v>
      </c>
      <c r="F610" s="102">
        <v>149</v>
      </c>
      <c r="G610" s="103" t="s">
        <v>77</v>
      </c>
      <c r="H610" s="100"/>
      <c r="I610" s="113">
        <v>484035149</v>
      </c>
      <c r="J610" s="114">
        <v>0</v>
      </c>
      <c r="K610" s="114">
        <v>0</v>
      </c>
      <c r="L610" s="104">
        <v>0.100663867998236</v>
      </c>
      <c r="M610" s="104">
        <v>0</v>
      </c>
      <c r="N610" s="100"/>
      <c r="O610" s="105">
        <v>1107</v>
      </c>
      <c r="Q610" s="96" t="s">
        <v>327</v>
      </c>
    </row>
    <row r="611" spans="1:17" ht="15">
      <c r="A611" s="102">
        <v>484035163</v>
      </c>
      <c r="B611" s="102">
        <v>484</v>
      </c>
      <c r="C611" s="103" t="s">
        <v>263</v>
      </c>
      <c r="D611" s="102">
        <v>35</v>
      </c>
      <c r="E611" s="103" t="s">
        <v>11</v>
      </c>
      <c r="F611" s="102">
        <v>163</v>
      </c>
      <c r="G611" s="103" t="s">
        <v>16</v>
      </c>
      <c r="H611" s="100"/>
      <c r="I611" s="113">
        <v>484035163</v>
      </c>
      <c r="J611" s="114">
        <v>0</v>
      </c>
      <c r="K611" s="114">
        <v>0</v>
      </c>
      <c r="L611" s="104">
        <v>8.2937092743960869E-2</v>
      </c>
      <c r="M611" s="104">
        <v>0</v>
      </c>
      <c r="N611" s="100"/>
      <c r="O611" s="105">
        <v>867</v>
      </c>
      <c r="Q611" s="96" t="s">
        <v>327</v>
      </c>
    </row>
    <row r="612" spans="1:17" ht="15">
      <c r="A612" s="102">
        <v>484035189</v>
      </c>
      <c r="B612" s="102">
        <v>484</v>
      </c>
      <c r="C612" s="103" t="s">
        <v>263</v>
      </c>
      <c r="D612" s="102">
        <v>35</v>
      </c>
      <c r="E612" s="103" t="s">
        <v>11</v>
      </c>
      <c r="F612" s="102">
        <v>189</v>
      </c>
      <c r="G612" s="103" t="s">
        <v>24</v>
      </c>
      <c r="H612" s="100"/>
      <c r="I612" s="113">
        <v>484035189</v>
      </c>
      <c r="J612" s="114">
        <v>0</v>
      </c>
      <c r="K612" s="114">
        <v>0</v>
      </c>
      <c r="L612" s="104">
        <v>2.2440202910259362E-3</v>
      </c>
      <c r="M612" s="104">
        <v>0</v>
      </c>
      <c r="N612" s="100"/>
      <c r="O612" s="105">
        <v>13008</v>
      </c>
      <c r="Q612" s="96" t="s">
        <v>327</v>
      </c>
    </row>
    <row r="613" spans="1:17" ht="15">
      <c r="A613" s="102">
        <v>484035243</v>
      </c>
      <c r="B613" s="102">
        <v>484</v>
      </c>
      <c r="C613" s="103" t="s">
        <v>263</v>
      </c>
      <c r="D613" s="102">
        <v>35</v>
      </c>
      <c r="E613" s="103" t="s">
        <v>11</v>
      </c>
      <c r="F613" s="102">
        <v>243</v>
      </c>
      <c r="G613" s="103" t="s">
        <v>80</v>
      </c>
      <c r="H613" s="100"/>
      <c r="I613" s="113">
        <v>484035243</v>
      </c>
      <c r="J613" s="114">
        <v>0</v>
      </c>
      <c r="K613" s="114">
        <v>0</v>
      </c>
      <c r="L613" s="104">
        <v>4.832683992278433E-3</v>
      </c>
      <c r="M613" s="104">
        <v>0</v>
      </c>
      <c r="N613" s="100"/>
      <c r="O613" s="105">
        <v>19847</v>
      </c>
      <c r="Q613" s="96" t="s">
        <v>327</v>
      </c>
    </row>
    <row r="614" spans="1:17" ht="15">
      <c r="A614" s="102">
        <v>484035244</v>
      </c>
      <c r="B614" s="102">
        <v>484</v>
      </c>
      <c r="C614" s="103" t="s">
        <v>263</v>
      </c>
      <c r="D614" s="102">
        <v>35</v>
      </c>
      <c r="E614" s="103" t="s">
        <v>11</v>
      </c>
      <c r="F614" s="102">
        <v>244</v>
      </c>
      <c r="G614" s="103" t="s">
        <v>27</v>
      </c>
      <c r="H614" s="100"/>
      <c r="I614" s="113">
        <v>484035244</v>
      </c>
      <c r="J614" s="114">
        <v>0</v>
      </c>
      <c r="K614" s="114">
        <v>0</v>
      </c>
      <c r="L614" s="104">
        <v>8.3233957939585088E-2</v>
      </c>
      <c r="M614" s="104">
        <v>0</v>
      </c>
      <c r="N614" s="100"/>
      <c r="O614" s="105">
        <v>64185</v>
      </c>
      <c r="Q614" s="96" t="s">
        <v>327</v>
      </c>
    </row>
    <row r="615" spans="1:17" ht="15">
      <c r="A615" s="102">
        <v>484035285</v>
      </c>
      <c r="B615" s="102">
        <v>484</v>
      </c>
      <c r="C615" s="103" t="s">
        <v>263</v>
      </c>
      <c r="D615" s="102">
        <v>35</v>
      </c>
      <c r="E615" s="103" t="s">
        <v>11</v>
      </c>
      <c r="F615" s="102">
        <v>285</v>
      </c>
      <c r="G615" s="103" t="s">
        <v>28</v>
      </c>
      <c r="H615" s="100"/>
      <c r="I615" s="113">
        <v>484035285</v>
      </c>
      <c r="J615" s="114">
        <v>0</v>
      </c>
      <c r="K615" s="114">
        <v>0</v>
      </c>
      <c r="L615" s="104">
        <v>2.1945064259307315E-2</v>
      </c>
      <c r="M615" s="104">
        <v>0</v>
      </c>
      <c r="N615" s="100"/>
      <c r="O615" s="105">
        <v>13495</v>
      </c>
      <c r="Q615" s="96" t="s">
        <v>329</v>
      </c>
    </row>
    <row r="616" spans="1:17" ht="15">
      <c r="A616" s="102">
        <v>485258030</v>
      </c>
      <c r="B616" s="102">
        <v>485</v>
      </c>
      <c r="C616" s="103" t="s">
        <v>264</v>
      </c>
      <c r="D616" s="102">
        <v>258</v>
      </c>
      <c r="E616" s="103" t="s">
        <v>98</v>
      </c>
      <c r="F616" s="102">
        <v>30</v>
      </c>
      <c r="G616" s="103" t="s">
        <v>94</v>
      </c>
      <c r="H616" s="100"/>
      <c r="I616" s="113">
        <v>485258030</v>
      </c>
      <c r="J616" s="114">
        <v>0</v>
      </c>
      <c r="K616" s="114">
        <v>0</v>
      </c>
      <c r="L616" s="104">
        <v>2.3419263238441388E-3</v>
      </c>
      <c r="M616" s="104">
        <v>0</v>
      </c>
      <c r="N616" s="100"/>
      <c r="O616" s="105">
        <v>45452</v>
      </c>
      <c r="Q616" s="96" t="s">
        <v>329</v>
      </c>
    </row>
    <row r="617" spans="1:17" ht="15">
      <c r="A617" s="102">
        <v>485258035</v>
      </c>
      <c r="B617" s="102">
        <v>485</v>
      </c>
      <c r="C617" s="103" t="s">
        <v>264</v>
      </c>
      <c r="D617" s="102">
        <v>258</v>
      </c>
      <c r="E617" s="103" t="s">
        <v>98</v>
      </c>
      <c r="F617" s="102">
        <v>35</v>
      </c>
      <c r="G617" s="103" t="s">
        <v>11</v>
      </c>
      <c r="H617" s="100"/>
      <c r="I617" s="113">
        <v>485258035</v>
      </c>
      <c r="J617" s="114">
        <v>0</v>
      </c>
      <c r="K617" s="114">
        <v>0</v>
      </c>
      <c r="L617" s="104">
        <v>0.13683680435647133</v>
      </c>
      <c r="M617" s="104">
        <v>0</v>
      </c>
      <c r="N617" s="100"/>
      <c r="O617" s="105">
        <v>35288</v>
      </c>
      <c r="Q617" s="96" t="s">
        <v>327</v>
      </c>
    </row>
    <row r="618" spans="1:17" ht="15">
      <c r="A618" s="102">
        <v>485258071</v>
      </c>
      <c r="B618" s="102">
        <v>485</v>
      </c>
      <c r="C618" s="103" t="s">
        <v>264</v>
      </c>
      <c r="D618" s="102">
        <v>258</v>
      </c>
      <c r="E618" s="103" t="s">
        <v>98</v>
      </c>
      <c r="F618" s="102">
        <v>71</v>
      </c>
      <c r="G618" s="103" t="s">
        <v>218</v>
      </c>
      <c r="H618" s="100"/>
      <c r="I618" s="113">
        <v>485258071</v>
      </c>
      <c r="J618" s="114">
        <v>0</v>
      </c>
      <c r="K618" s="114">
        <v>0</v>
      </c>
      <c r="L618" s="104">
        <v>1.6519592808908986E-3</v>
      </c>
      <c r="M618" s="104">
        <v>0</v>
      </c>
      <c r="N618" s="100"/>
      <c r="O618" s="105">
        <v>37388</v>
      </c>
      <c r="Q618" s="96" t="s">
        <v>330</v>
      </c>
    </row>
    <row r="619" spans="1:17" ht="15">
      <c r="A619" s="102">
        <v>485258163</v>
      </c>
      <c r="B619" s="102">
        <v>485</v>
      </c>
      <c r="C619" s="103" t="s">
        <v>264</v>
      </c>
      <c r="D619" s="102">
        <v>258</v>
      </c>
      <c r="E619" s="103" t="s">
        <v>98</v>
      </c>
      <c r="F619" s="102">
        <v>163</v>
      </c>
      <c r="G619" s="103" t="s">
        <v>16</v>
      </c>
      <c r="H619" s="100"/>
      <c r="I619" s="113">
        <v>485258163</v>
      </c>
      <c r="J619" s="114">
        <v>0</v>
      </c>
      <c r="K619" s="114">
        <v>0</v>
      </c>
      <c r="L619" s="104">
        <v>8.2937092743960869E-2</v>
      </c>
      <c r="M619" s="104">
        <v>0</v>
      </c>
      <c r="N619" s="100"/>
      <c r="O619" s="105">
        <v>173932</v>
      </c>
      <c r="Q619" s="96" t="s">
        <v>329</v>
      </c>
    </row>
    <row r="620" spans="1:17" ht="15">
      <c r="A620" s="102">
        <v>485258168</v>
      </c>
      <c r="B620" s="102">
        <v>485</v>
      </c>
      <c r="C620" s="103" t="s">
        <v>264</v>
      </c>
      <c r="D620" s="102">
        <v>258</v>
      </c>
      <c r="E620" s="103" t="s">
        <v>98</v>
      </c>
      <c r="F620" s="102">
        <v>168</v>
      </c>
      <c r="G620" s="103" t="s">
        <v>96</v>
      </c>
      <c r="H620" s="100"/>
      <c r="I620" s="113">
        <v>485258168</v>
      </c>
      <c r="J620" s="114">
        <v>0</v>
      </c>
      <c r="K620" s="114">
        <v>0</v>
      </c>
      <c r="L620" s="104">
        <v>5.1213338646035673E-2</v>
      </c>
      <c r="M620" s="104">
        <v>0</v>
      </c>
      <c r="N620" s="100"/>
      <c r="O620" s="105">
        <v>40338</v>
      </c>
      <c r="Q620" s="96" t="s">
        <v>329</v>
      </c>
    </row>
    <row r="621" spans="1:17" ht="15">
      <c r="A621" s="102">
        <v>485258229</v>
      </c>
      <c r="B621" s="102">
        <v>485</v>
      </c>
      <c r="C621" s="103" t="s">
        <v>264</v>
      </c>
      <c r="D621" s="102">
        <v>258</v>
      </c>
      <c r="E621" s="103" t="s">
        <v>98</v>
      </c>
      <c r="F621" s="102">
        <v>229</v>
      </c>
      <c r="G621" s="103" t="s">
        <v>97</v>
      </c>
      <c r="H621" s="100"/>
      <c r="I621" s="113">
        <v>485258229</v>
      </c>
      <c r="J621" s="114">
        <v>0</v>
      </c>
      <c r="K621" s="114">
        <v>0</v>
      </c>
      <c r="L621" s="104">
        <v>8.3791409623121711E-3</v>
      </c>
      <c r="M621" s="104">
        <v>0</v>
      </c>
      <c r="N621" s="100"/>
      <c r="O621" s="105">
        <v>152318</v>
      </c>
      <c r="Q621" s="96" t="s">
        <v>331</v>
      </c>
    </row>
    <row r="622" spans="1:17" ht="15">
      <c r="A622" s="102">
        <v>485258248</v>
      </c>
      <c r="B622" s="102">
        <v>485</v>
      </c>
      <c r="C622" s="103" t="s">
        <v>264</v>
      </c>
      <c r="D622" s="102">
        <v>258</v>
      </c>
      <c r="E622" s="103" t="s">
        <v>98</v>
      </c>
      <c r="F622" s="102">
        <v>248</v>
      </c>
      <c r="G622" s="103" t="s">
        <v>18</v>
      </c>
      <c r="H622" s="100"/>
      <c r="I622" s="113">
        <v>485258248</v>
      </c>
      <c r="J622" s="114">
        <v>0</v>
      </c>
      <c r="K622" s="114">
        <v>0</v>
      </c>
      <c r="L622" s="104">
        <v>3.3292912535477122E-2</v>
      </c>
      <c r="M622" s="104">
        <v>0</v>
      </c>
      <c r="N622" s="100"/>
      <c r="O622" s="105">
        <v>8729</v>
      </c>
      <c r="Q622" s="96" t="s">
        <v>329</v>
      </c>
    </row>
    <row r="623" spans="1:17" ht="15">
      <c r="A623" s="102">
        <v>485258258</v>
      </c>
      <c r="B623" s="102">
        <v>485</v>
      </c>
      <c r="C623" s="103" t="s">
        <v>264</v>
      </c>
      <c r="D623" s="102">
        <v>258</v>
      </c>
      <c r="E623" s="103" t="s">
        <v>98</v>
      </c>
      <c r="F623" s="102">
        <v>258</v>
      </c>
      <c r="G623" s="103" t="s">
        <v>98</v>
      </c>
      <c r="H623" s="100"/>
      <c r="I623" s="113">
        <v>485258258</v>
      </c>
      <c r="J623" s="114">
        <v>0</v>
      </c>
      <c r="K623" s="114">
        <v>0</v>
      </c>
      <c r="L623" s="104">
        <v>8.1242450193152155E-2</v>
      </c>
      <c r="M623" s="104">
        <v>0</v>
      </c>
      <c r="N623" s="100"/>
      <c r="O623" s="105">
        <v>5648541</v>
      </c>
      <c r="Q623" s="96" t="s">
        <v>327</v>
      </c>
    </row>
    <row r="624" spans="1:17" ht="15">
      <c r="A624" s="102">
        <v>485258295</v>
      </c>
      <c r="B624" s="102">
        <v>485</v>
      </c>
      <c r="C624" s="103" t="s">
        <v>264</v>
      </c>
      <c r="D624" s="102">
        <v>258</v>
      </c>
      <c r="E624" s="103" t="s">
        <v>98</v>
      </c>
      <c r="F624" s="102">
        <v>295</v>
      </c>
      <c r="G624" s="103" t="s">
        <v>135</v>
      </c>
      <c r="H624" s="100"/>
      <c r="I624" s="113">
        <v>485258295</v>
      </c>
      <c r="J624" s="114">
        <v>0</v>
      </c>
      <c r="K624" s="114">
        <v>0</v>
      </c>
      <c r="L624" s="104">
        <v>2.2105795566318018E-2</v>
      </c>
      <c r="M624" s="104">
        <v>0</v>
      </c>
      <c r="N624" s="100"/>
      <c r="O624" s="105">
        <v>13973</v>
      </c>
      <c r="Q624" s="96" t="s">
        <v>327</v>
      </c>
    </row>
    <row r="625" spans="1:17" ht="15">
      <c r="A625" s="102">
        <v>485258675</v>
      </c>
      <c r="B625" s="102">
        <v>485</v>
      </c>
      <c r="C625" s="103" t="s">
        <v>264</v>
      </c>
      <c r="D625" s="102">
        <v>258</v>
      </c>
      <c r="E625" s="103" t="s">
        <v>98</v>
      </c>
      <c r="F625" s="102">
        <v>675</v>
      </c>
      <c r="G625" s="103" t="s">
        <v>309</v>
      </c>
      <c r="H625" s="100"/>
      <c r="I625" s="113">
        <v>485258675</v>
      </c>
      <c r="J625" s="114">
        <v>0</v>
      </c>
      <c r="K625" s="114">
        <v>0</v>
      </c>
      <c r="L625" s="104">
        <v>5.5134113187945018E-4</v>
      </c>
      <c r="M625" s="104">
        <v>0</v>
      </c>
      <c r="N625" s="100"/>
      <c r="O625" s="105">
        <v>15451</v>
      </c>
      <c r="Q625" s="96" t="s">
        <v>329</v>
      </c>
    </row>
    <row r="626" spans="1:17" ht="15">
      <c r="A626" s="102">
        <v>486348097</v>
      </c>
      <c r="B626" s="102">
        <v>486</v>
      </c>
      <c r="C626" s="103" t="s">
        <v>265</v>
      </c>
      <c r="D626" s="102">
        <v>348</v>
      </c>
      <c r="E626" s="103" t="s">
        <v>100</v>
      </c>
      <c r="F626" s="102">
        <v>97</v>
      </c>
      <c r="G626" s="103" t="s">
        <v>224</v>
      </c>
      <c r="H626" s="100"/>
      <c r="I626" s="113">
        <v>486348097</v>
      </c>
      <c r="J626" s="114">
        <v>0</v>
      </c>
      <c r="K626" s="114">
        <v>0</v>
      </c>
      <c r="L626" s="104">
        <v>2.9572743545815201E-2</v>
      </c>
      <c r="M626" s="104">
        <v>0</v>
      </c>
      <c r="N626" s="100"/>
      <c r="O626" s="105">
        <v>30909</v>
      </c>
      <c r="Q626" s="96" t="s">
        <v>329</v>
      </c>
    </row>
    <row r="627" spans="1:17" ht="15">
      <c r="A627" s="102">
        <v>486348110</v>
      </c>
      <c r="B627" s="102">
        <v>486</v>
      </c>
      <c r="C627" s="103" t="s">
        <v>265</v>
      </c>
      <c r="D627" s="102">
        <v>348</v>
      </c>
      <c r="E627" s="103" t="s">
        <v>100</v>
      </c>
      <c r="F627" s="102">
        <v>110</v>
      </c>
      <c r="G627" s="103" t="s">
        <v>104</v>
      </c>
      <c r="H627" s="100"/>
      <c r="I627" s="113">
        <v>486348110</v>
      </c>
      <c r="J627" s="114">
        <v>0</v>
      </c>
      <c r="K627" s="114">
        <v>0</v>
      </c>
      <c r="L627" s="104">
        <v>1.0412846849380422E-2</v>
      </c>
      <c r="M627" s="104">
        <v>0</v>
      </c>
      <c r="N627" s="100"/>
      <c r="O627" s="105">
        <v>9257</v>
      </c>
      <c r="Q627" s="96" t="s">
        <v>329</v>
      </c>
    </row>
    <row r="628" spans="1:17" ht="15">
      <c r="A628" s="102">
        <v>486348151</v>
      </c>
      <c r="B628" s="102">
        <v>486</v>
      </c>
      <c r="C628" s="103" t="s">
        <v>265</v>
      </c>
      <c r="D628" s="102">
        <v>348</v>
      </c>
      <c r="E628" s="103" t="s">
        <v>100</v>
      </c>
      <c r="F628" s="102">
        <v>151</v>
      </c>
      <c r="G628" s="103" t="s">
        <v>156</v>
      </c>
      <c r="H628" s="100"/>
      <c r="I628" s="113">
        <v>486348151</v>
      </c>
      <c r="J628" s="114">
        <v>0</v>
      </c>
      <c r="K628" s="114">
        <v>0</v>
      </c>
      <c r="L628" s="104">
        <v>7.31728045815307E-3</v>
      </c>
      <c r="M628" s="104">
        <v>0</v>
      </c>
      <c r="N628" s="100"/>
      <c r="O628" s="105">
        <v>27387</v>
      </c>
      <c r="Q628" s="96" t="s">
        <v>327</v>
      </c>
    </row>
    <row r="629" spans="1:17" ht="15">
      <c r="A629" s="102">
        <v>486348186</v>
      </c>
      <c r="B629" s="102">
        <v>486</v>
      </c>
      <c r="C629" s="103" t="s">
        <v>265</v>
      </c>
      <c r="D629" s="102">
        <v>348</v>
      </c>
      <c r="E629" s="103" t="s">
        <v>100</v>
      </c>
      <c r="F629" s="102">
        <v>186</v>
      </c>
      <c r="G629" s="103" t="s">
        <v>157</v>
      </c>
      <c r="H629" s="100"/>
      <c r="I629" s="113">
        <v>486348186</v>
      </c>
      <c r="J629" s="114">
        <v>0</v>
      </c>
      <c r="K629" s="114">
        <v>0</v>
      </c>
      <c r="L629" s="104">
        <v>2.7056178154301973E-3</v>
      </c>
      <c r="M629" s="104">
        <v>0</v>
      </c>
      <c r="N629" s="100"/>
      <c r="O629" s="105">
        <v>23513</v>
      </c>
      <c r="Q629" s="96" t="s">
        <v>327</v>
      </c>
    </row>
    <row r="630" spans="1:17" ht="15">
      <c r="A630" s="102">
        <v>486348214</v>
      </c>
      <c r="B630" s="102">
        <v>486</v>
      </c>
      <c r="C630" s="103" t="s">
        <v>265</v>
      </c>
      <c r="D630" s="102">
        <v>348</v>
      </c>
      <c r="E630" s="103" t="s">
        <v>100</v>
      </c>
      <c r="F630" s="102">
        <v>214</v>
      </c>
      <c r="G630" s="103" t="s">
        <v>266</v>
      </c>
      <c r="H630" s="100"/>
      <c r="I630" s="113">
        <v>486348214</v>
      </c>
      <c r="J630" s="114">
        <v>0</v>
      </c>
      <c r="K630" s="114">
        <v>0</v>
      </c>
      <c r="L630" s="104">
        <v>1.2634915696382329E-3</v>
      </c>
      <c r="M630" s="104">
        <v>0</v>
      </c>
      <c r="N630" s="100"/>
      <c r="O630" s="105">
        <v>11545</v>
      </c>
      <c r="Q630" s="96" t="s">
        <v>329</v>
      </c>
    </row>
    <row r="631" spans="1:17" ht="15">
      <c r="A631" s="102">
        <v>486348316</v>
      </c>
      <c r="B631" s="102">
        <v>486</v>
      </c>
      <c r="C631" s="103" t="s">
        <v>265</v>
      </c>
      <c r="D631" s="102">
        <v>348</v>
      </c>
      <c r="E631" s="103" t="s">
        <v>100</v>
      </c>
      <c r="F631" s="102">
        <v>316</v>
      </c>
      <c r="G631" s="103" t="s">
        <v>159</v>
      </c>
      <c r="H631" s="100"/>
      <c r="I631" s="113">
        <v>486348316</v>
      </c>
      <c r="J631" s="114">
        <v>0</v>
      </c>
      <c r="K631" s="114">
        <v>0</v>
      </c>
      <c r="L631" s="104">
        <v>5.2579445380610971E-3</v>
      </c>
      <c r="M631" s="104">
        <v>0</v>
      </c>
      <c r="N631" s="100"/>
      <c r="O631" s="105">
        <v>3167</v>
      </c>
      <c r="Q631" s="96" t="s">
        <v>329</v>
      </c>
    </row>
    <row r="632" spans="1:17" ht="15">
      <c r="A632" s="102">
        <v>486348348</v>
      </c>
      <c r="B632" s="102">
        <v>486</v>
      </c>
      <c r="C632" s="103" t="s">
        <v>265</v>
      </c>
      <c r="D632" s="102">
        <v>348</v>
      </c>
      <c r="E632" s="103" t="s">
        <v>100</v>
      </c>
      <c r="F632" s="102">
        <v>348</v>
      </c>
      <c r="G632" s="103" t="s">
        <v>100</v>
      </c>
      <c r="H632" s="100"/>
      <c r="I632" s="113">
        <v>486348348</v>
      </c>
      <c r="J632" s="114">
        <v>0</v>
      </c>
      <c r="K632" s="114">
        <v>0</v>
      </c>
      <c r="L632" s="104">
        <v>6.8069051738561828E-2</v>
      </c>
      <c r="M632" s="104">
        <v>0</v>
      </c>
      <c r="N632" s="100"/>
      <c r="O632" s="105">
        <v>7325764</v>
      </c>
      <c r="Q632" s="96" t="s">
        <v>329</v>
      </c>
    </row>
    <row r="633" spans="1:17" ht="15">
      <c r="A633" s="102">
        <v>486348767</v>
      </c>
      <c r="B633" s="102">
        <v>486</v>
      </c>
      <c r="C633" s="103" t="s">
        <v>265</v>
      </c>
      <c r="D633" s="102">
        <v>348</v>
      </c>
      <c r="E633" s="103" t="s">
        <v>100</v>
      </c>
      <c r="F633" s="102">
        <v>767</v>
      </c>
      <c r="G633" s="103" t="s">
        <v>267</v>
      </c>
      <c r="H633" s="100"/>
      <c r="I633" s="113">
        <v>486348767</v>
      </c>
      <c r="J633" s="114">
        <v>0</v>
      </c>
      <c r="K633" s="114">
        <v>0</v>
      </c>
      <c r="L633" s="104">
        <v>4.1347171332303152E-3</v>
      </c>
      <c r="M633" s="104">
        <v>0</v>
      </c>
      <c r="N633" s="100"/>
      <c r="O633" s="105">
        <v>36033</v>
      </c>
      <c r="Q633" s="96" t="s">
        <v>329</v>
      </c>
    </row>
    <row r="634" spans="1:17" ht="15">
      <c r="A634" s="102">
        <v>487049031</v>
      </c>
      <c r="B634" s="102">
        <v>487</v>
      </c>
      <c r="C634" s="103" t="s">
        <v>268</v>
      </c>
      <c r="D634" s="102">
        <v>49</v>
      </c>
      <c r="E634" s="103" t="s">
        <v>73</v>
      </c>
      <c r="F634" s="102">
        <v>31</v>
      </c>
      <c r="G634" s="103" t="s">
        <v>76</v>
      </c>
      <c r="H634" s="100"/>
      <c r="I634" s="113">
        <v>487049031</v>
      </c>
      <c r="J634" s="114">
        <v>0</v>
      </c>
      <c r="K634" s="114">
        <v>0</v>
      </c>
      <c r="L634" s="104">
        <v>3.058450037044002E-2</v>
      </c>
      <c r="M634" s="104">
        <v>0</v>
      </c>
      <c r="N634" s="100"/>
      <c r="O634" s="105">
        <v>53100</v>
      </c>
      <c r="Q634" s="96" t="s">
        <v>329</v>
      </c>
    </row>
    <row r="635" spans="1:17" ht="15">
      <c r="A635" s="102">
        <v>487049035</v>
      </c>
      <c r="B635" s="102">
        <v>487</v>
      </c>
      <c r="C635" s="103" t="s">
        <v>268</v>
      </c>
      <c r="D635" s="102">
        <v>49</v>
      </c>
      <c r="E635" s="103" t="s">
        <v>73</v>
      </c>
      <c r="F635" s="102">
        <v>35</v>
      </c>
      <c r="G635" s="103" t="s">
        <v>11</v>
      </c>
      <c r="H635" s="100"/>
      <c r="I635" s="113">
        <v>487049035</v>
      </c>
      <c r="J635" s="114">
        <v>0</v>
      </c>
      <c r="K635" s="114">
        <v>0</v>
      </c>
      <c r="L635" s="104">
        <v>0.13683680435647133</v>
      </c>
      <c r="M635" s="104">
        <v>0</v>
      </c>
      <c r="N635" s="100"/>
      <c r="O635" s="105">
        <v>458442</v>
      </c>
      <c r="Q635" s="96" t="s">
        <v>329</v>
      </c>
    </row>
    <row r="636" spans="1:17" ht="15">
      <c r="A636" s="102">
        <v>487049044</v>
      </c>
      <c r="B636" s="102">
        <v>487</v>
      </c>
      <c r="C636" s="103" t="s">
        <v>268</v>
      </c>
      <c r="D636" s="102">
        <v>49</v>
      </c>
      <c r="E636" s="103" t="s">
        <v>73</v>
      </c>
      <c r="F636" s="102">
        <v>44</v>
      </c>
      <c r="G636" s="103" t="s">
        <v>12</v>
      </c>
      <c r="H636" s="100"/>
      <c r="I636" s="113">
        <v>487049044</v>
      </c>
      <c r="J636" s="114">
        <v>0</v>
      </c>
      <c r="K636" s="114">
        <v>0</v>
      </c>
      <c r="L636" s="104">
        <v>3.5085153403205782E-2</v>
      </c>
      <c r="M636" s="104">
        <v>0</v>
      </c>
      <c r="N636" s="100"/>
      <c r="O636" s="105">
        <v>25160</v>
      </c>
      <c r="Q636" s="96" t="s">
        <v>330</v>
      </c>
    </row>
    <row r="637" spans="1:17" ht="15">
      <c r="A637" s="102">
        <v>487049049</v>
      </c>
      <c r="B637" s="102">
        <v>487</v>
      </c>
      <c r="C637" s="103" t="s">
        <v>268</v>
      </c>
      <c r="D637" s="102">
        <v>49</v>
      </c>
      <c r="E637" s="103" t="s">
        <v>73</v>
      </c>
      <c r="F637" s="102">
        <v>49</v>
      </c>
      <c r="G637" s="103" t="s">
        <v>73</v>
      </c>
      <c r="H637" s="100"/>
      <c r="I637" s="113">
        <v>487049049</v>
      </c>
      <c r="J637" s="114">
        <v>0</v>
      </c>
      <c r="K637" s="114">
        <v>0</v>
      </c>
      <c r="L637" s="104">
        <v>6.5217778818647432E-2</v>
      </c>
      <c r="M637" s="104">
        <v>0</v>
      </c>
      <c r="N637" s="100"/>
      <c r="O637" s="105">
        <v>1856961</v>
      </c>
      <c r="Q637" s="96" t="s">
        <v>331</v>
      </c>
    </row>
    <row r="638" spans="1:17" ht="15">
      <c r="A638" s="102">
        <v>487049057</v>
      </c>
      <c r="B638" s="102">
        <v>487</v>
      </c>
      <c r="C638" s="103" t="s">
        <v>268</v>
      </c>
      <c r="D638" s="102">
        <v>49</v>
      </c>
      <c r="E638" s="103" t="s">
        <v>73</v>
      </c>
      <c r="F638" s="102">
        <v>57</v>
      </c>
      <c r="G638" s="103" t="s">
        <v>13</v>
      </c>
      <c r="H638" s="100"/>
      <c r="I638" s="113">
        <v>487049057</v>
      </c>
      <c r="J638" s="114">
        <v>0</v>
      </c>
      <c r="K638" s="114">
        <v>0</v>
      </c>
      <c r="L638" s="104">
        <v>0.11302446836752313</v>
      </c>
      <c r="M638" s="104">
        <v>0</v>
      </c>
      <c r="N638" s="100"/>
      <c r="O638" s="105">
        <v>119570</v>
      </c>
      <c r="Q638" s="96" t="s">
        <v>331</v>
      </c>
    </row>
    <row r="639" spans="1:17" ht="15">
      <c r="A639" s="102">
        <v>487049093</v>
      </c>
      <c r="B639" s="102">
        <v>487</v>
      </c>
      <c r="C639" s="103" t="s">
        <v>268</v>
      </c>
      <c r="D639" s="102">
        <v>49</v>
      </c>
      <c r="E639" s="103" t="s">
        <v>73</v>
      </c>
      <c r="F639" s="102">
        <v>93</v>
      </c>
      <c r="G639" s="103" t="s">
        <v>14</v>
      </c>
      <c r="H639" s="100"/>
      <c r="I639" s="113">
        <v>487049093</v>
      </c>
      <c r="J639" s="114">
        <v>0</v>
      </c>
      <c r="K639" s="114">
        <v>0</v>
      </c>
      <c r="L639" s="104">
        <v>8.8854242477561116E-2</v>
      </c>
      <c r="M639" s="104">
        <v>0</v>
      </c>
      <c r="N639" s="100"/>
      <c r="O639" s="105">
        <v>751511</v>
      </c>
      <c r="Q639" s="96" t="s">
        <v>327</v>
      </c>
    </row>
    <row r="640" spans="1:17" ht="15">
      <c r="A640" s="102">
        <v>487049128</v>
      </c>
      <c r="B640" s="102">
        <v>487</v>
      </c>
      <c r="C640" s="103" t="s">
        <v>268</v>
      </c>
      <c r="D640" s="102">
        <v>49</v>
      </c>
      <c r="E640" s="103" t="s">
        <v>73</v>
      </c>
      <c r="F640" s="102">
        <v>128</v>
      </c>
      <c r="G640" s="103" t="s">
        <v>122</v>
      </c>
      <c r="H640" s="100"/>
      <c r="I640" s="113">
        <v>487049128</v>
      </c>
      <c r="J640" s="114">
        <v>0</v>
      </c>
      <c r="K640" s="114">
        <v>0</v>
      </c>
      <c r="L640" s="104">
        <v>3.277662878186572E-2</v>
      </c>
      <c r="M640" s="104">
        <v>0</v>
      </c>
      <c r="N640" s="100"/>
      <c r="O640" s="105">
        <v>11168</v>
      </c>
      <c r="Q640" s="96" t="s">
        <v>329</v>
      </c>
    </row>
    <row r="641" spans="1:17" ht="15">
      <c r="A641" s="102">
        <v>487049149</v>
      </c>
      <c r="B641" s="102">
        <v>487</v>
      </c>
      <c r="C641" s="103" t="s">
        <v>268</v>
      </c>
      <c r="D641" s="102">
        <v>49</v>
      </c>
      <c r="E641" s="103" t="s">
        <v>73</v>
      </c>
      <c r="F641" s="102">
        <v>149</v>
      </c>
      <c r="G641" s="103" t="s">
        <v>77</v>
      </c>
      <c r="H641" s="100"/>
      <c r="I641" s="113">
        <v>487049149</v>
      </c>
      <c r="J641" s="114">
        <v>0</v>
      </c>
      <c r="K641" s="114">
        <v>0</v>
      </c>
      <c r="L641" s="104">
        <v>0.100663867998236</v>
      </c>
      <c r="M641" s="104">
        <v>0</v>
      </c>
      <c r="N641" s="100"/>
      <c r="O641" s="105">
        <v>8537</v>
      </c>
      <c r="Q641" s="96" t="s">
        <v>329</v>
      </c>
    </row>
    <row r="642" spans="1:17" ht="15">
      <c r="A642" s="102">
        <v>487049153</v>
      </c>
      <c r="B642" s="102">
        <v>487</v>
      </c>
      <c r="C642" s="103" t="s">
        <v>268</v>
      </c>
      <c r="D642" s="102">
        <v>49</v>
      </c>
      <c r="E642" s="103" t="s">
        <v>73</v>
      </c>
      <c r="F642" s="102">
        <v>153</v>
      </c>
      <c r="G642" s="103" t="s">
        <v>107</v>
      </c>
      <c r="H642" s="100"/>
      <c r="I642" s="113">
        <v>487049153</v>
      </c>
      <c r="J642" s="114">
        <v>0</v>
      </c>
      <c r="K642" s="114">
        <v>0</v>
      </c>
      <c r="L642" s="104">
        <v>1.2041125519575509E-2</v>
      </c>
      <c r="M642" s="104">
        <v>0</v>
      </c>
      <c r="N642" s="100"/>
      <c r="O642" s="105">
        <v>9658</v>
      </c>
      <c r="Q642" s="96" t="s">
        <v>331</v>
      </c>
    </row>
    <row r="643" spans="1:17" ht="15">
      <c r="A643" s="102">
        <v>487049163</v>
      </c>
      <c r="B643" s="102">
        <v>487</v>
      </c>
      <c r="C643" s="103" t="s">
        <v>268</v>
      </c>
      <c r="D643" s="102">
        <v>49</v>
      </c>
      <c r="E643" s="103" t="s">
        <v>73</v>
      </c>
      <c r="F643" s="102">
        <v>163</v>
      </c>
      <c r="G643" s="103" t="s">
        <v>16</v>
      </c>
      <c r="H643" s="100"/>
      <c r="I643" s="113">
        <v>487049163</v>
      </c>
      <c r="J643" s="114">
        <v>0</v>
      </c>
      <c r="K643" s="114">
        <v>0</v>
      </c>
      <c r="L643" s="104">
        <v>8.2937092743960869E-2</v>
      </c>
      <c r="M643" s="104">
        <v>0</v>
      </c>
      <c r="N643" s="100"/>
      <c r="O643" s="105">
        <v>164668</v>
      </c>
      <c r="Q643" s="96" t="s">
        <v>329</v>
      </c>
    </row>
    <row r="644" spans="1:17" ht="15">
      <c r="A644" s="102">
        <v>487049165</v>
      </c>
      <c r="B644" s="102">
        <v>487</v>
      </c>
      <c r="C644" s="103" t="s">
        <v>268</v>
      </c>
      <c r="D644" s="102">
        <v>49</v>
      </c>
      <c r="E644" s="103" t="s">
        <v>73</v>
      </c>
      <c r="F644" s="102">
        <v>165</v>
      </c>
      <c r="G644" s="103" t="s">
        <v>17</v>
      </c>
      <c r="H644" s="100"/>
      <c r="I644" s="113">
        <v>487049165</v>
      </c>
      <c r="J644" s="114">
        <v>0</v>
      </c>
      <c r="K644" s="114">
        <v>23416.826792250329</v>
      </c>
      <c r="L644" s="104">
        <v>0.11066925878985934</v>
      </c>
      <c r="M644" s="104">
        <v>0</v>
      </c>
      <c r="N644" s="100"/>
      <c r="O644" s="105">
        <v>488448</v>
      </c>
      <c r="Q644" s="96" t="s">
        <v>329</v>
      </c>
    </row>
    <row r="645" spans="1:17" ht="15">
      <c r="A645" s="102">
        <v>487049176</v>
      </c>
      <c r="B645" s="102">
        <v>487</v>
      </c>
      <c r="C645" s="103" t="s">
        <v>268</v>
      </c>
      <c r="D645" s="102">
        <v>49</v>
      </c>
      <c r="E645" s="103" t="s">
        <v>73</v>
      </c>
      <c r="F645" s="102">
        <v>176</v>
      </c>
      <c r="G645" s="103" t="s">
        <v>78</v>
      </c>
      <c r="H645" s="100"/>
      <c r="I645" s="113">
        <v>487049176</v>
      </c>
      <c r="J645" s="114">
        <v>0</v>
      </c>
      <c r="K645" s="114">
        <v>0</v>
      </c>
      <c r="L645" s="104">
        <v>6.1214575721167293E-2</v>
      </c>
      <c r="M645" s="104">
        <v>0</v>
      </c>
      <c r="N645" s="100"/>
      <c r="O645" s="105">
        <v>802812</v>
      </c>
      <c r="Q645" s="96" t="s">
        <v>331</v>
      </c>
    </row>
    <row r="646" spans="1:17" ht="15">
      <c r="A646" s="102">
        <v>487049181</v>
      </c>
      <c r="B646" s="102">
        <v>487</v>
      </c>
      <c r="C646" s="103" t="s">
        <v>268</v>
      </c>
      <c r="D646" s="102">
        <v>49</v>
      </c>
      <c r="E646" s="103" t="s">
        <v>73</v>
      </c>
      <c r="F646" s="102">
        <v>181</v>
      </c>
      <c r="G646" s="103" t="s">
        <v>79</v>
      </c>
      <c r="H646" s="100"/>
      <c r="I646" s="113">
        <v>487049181</v>
      </c>
      <c r="J646" s="114">
        <v>0</v>
      </c>
      <c r="K646" s="114">
        <v>0</v>
      </c>
      <c r="L646" s="104">
        <v>1.3513609455126911E-2</v>
      </c>
      <c r="M646" s="104">
        <v>0</v>
      </c>
      <c r="N646" s="100"/>
      <c r="O646" s="105">
        <v>10968</v>
      </c>
      <c r="Q646" s="96" t="s">
        <v>331</v>
      </c>
    </row>
    <row r="647" spans="1:17" ht="15">
      <c r="A647" s="102">
        <v>487049244</v>
      </c>
      <c r="B647" s="102">
        <v>487</v>
      </c>
      <c r="C647" s="103" t="s">
        <v>268</v>
      </c>
      <c r="D647" s="102">
        <v>49</v>
      </c>
      <c r="E647" s="103" t="s">
        <v>73</v>
      </c>
      <c r="F647" s="102">
        <v>244</v>
      </c>
      <c r="G647" s="103" t="s">
        <v>27</v>
      </c>
      <c r="H647" s="100"/>
      <c r="I647" s="113">
        <v>487049244</v>
      </c>
      <c r="J647" s="114">
        <v>0</v>
      </c>
      <c r="K647" s="114">
        <v>0</v>
      </c>
      <c r="L647" s="104">
        <v>8.3233957939585088E-2</v>
      </c>
      <c r="M647" s="104">
        <v>0</v>
      </c>
      <c r="N647" s="100"/>
      <c r="O647" s="105">
        <v>172337</v>
      </c>
      <c r="Q647" s="96" t="s">
        <v>331</v>
      </c>
    </row>
    <row r="648" spans="1:17" ht="15">
      <c r="A648" s="102">
        <v>487049248</v>
      </c>
      <c r="B648" s="102">
        <v>487</v>
      </c>
      <c r="C648" s="103" t="s">
        <v>268</v>
      </c>
      <c r="D648" s="102">
        <v>49</v>
      </c>
      <c r="E648" s="103" t="s">
        <v>73</v>
      </c>
      <c r="F648" s="102">
        <v>248</v>
      </c>
      <c r="G648" s="103" t="s">
        <v>18</v>
      </c>
      <c r="H648" s="100"/>
      <c r="I648" s="113">
        <v>487049248</v>
      </c>
      <c r="J648" s="114">
        <v>0</v>
      </c>
      <c r="K648" s="114">
        <v>0</v>
      </c>
      <c r="L648" s="104">
        <v>3.3292912535477122E-2</v>
      </c>
      <c r="M648" s="104">
        <v>0</v>
      </c>
      <c r="N648" s="100"/>
      <c r="O648" s="105">
        <v>89054</v>
      </c>
      <c r="Q648" s="96" t="s">
        <v>329</v>
      </c>
    </row>
    <row r="649" spans="1:17" ht="15">
      <c r="A649" s="102">
        <v>487049262</v>
      </c>
      <c r="B649" s="102">
        <v>487</v>
      </c>
      <c r="C649" s="103" t="s">
        <v>268</v>
      </c>
      <c r="D649" s="102">
        <v>49</v>
      </c>
      <c r="E649" s="103" t="s">
        <v>73</v>
      </c>
      <c r="F649" s="102">
        <v>262</v>
      </c>
      <c r="G649" s="103" t="s">
        <v>19</v>
      </c>
      <c r="H649" s="100"/>
      <c r="I649" s="113">
        <v>487049262</v>
      </c>
      <c r="J649" s="114">
        <v>0</v>
      </c>
      <c r="K649" s="114">
        <v>0</v>
      </c>
      <c r="L649" s="104">
        <v>5.048367957622911E-2</v>
      </c>
      <c r="M649" s="104">
        <v>0</v>
      </c>
      <c r="N649" s="100"/>
      <c r="O649" s="105">
        <v>100534</v>
      </c>
      <c r="Q649" s="96" t="s">
        <v>329</v>
      </c>
    </row>
    <row r="650" spans="1:17" ht="15">
      <c r="A650" s="102">
        <v>487049274</v>
      </c>
      <c r="B650" s="102">
        <v>487</v>
      </c>
      <c r="C650" s="103" t="s">
        <v>268</v>
      </c>
      <c r="D650" s="102">
        <v>49</v>
      </c>
      <c r="E650" s="103" t="s">
        <v>73</v>
      </c>
      <c r="F650" s="102">
        <v>274</v>
      </c>
      <c r="G650" s="103" t="s">
        <v>60</v>
      </c>
      <c r="H650" s="100"/>
      <c r="I650" s="113">
        <v>487049274</v>
      </c>
      <c r="J650" s="114">
        <v>0</v>
      </c>
      <c r="K650" s="114">
        <v>0</v>
      </c>
      <c r="L650" s="104">
        <v>8.3406445606989718E-2</v>
      </c>
      <c r="M650" s="104">
        <v>0</v>
      </c>
      <c r="N650" s="100"/>
      <c r="O650" s="105">
        <v>3076089</v>
      </c>
      <c r="Q650" s="96" t="s">
        <v>331</v>
      </c>
    </row>
    <row r="651" spans="1:17" ht="15">
      <c r="A651" s="102">
        <v>487049284</v>
      </c>
      <c r="B651" s="102">
        <v>487</v>
      </c>
      <c r="C651" s="103" t="s">
        <v>268</v>
      </c>
      <c r="D651" s="102">
        <v>49</v>
      </c>
      <c r="E651" s="103" t="s">
        <v>73</v>
      </c>
      <c r="F651" s="102">
        <v>284</v>
      </c>
      <c r="G651" s="103" t="s">
        <v>140</v>
      </c>
      <c r="H651" s="100"/>
      <c r="I651" s="113">
        <v>487049284</v>
      </c>
      <c r="J651" s="114">
        <v>0</v>
      </c>
      <c r="K651" s="114">
        <v>0</v>
      </c>
      <c r="L651" s="104">
        <v>2.6135655929529555E-2</v>
      </c>
      <c r="M651" s="104">
        <v>0</v>
      </c>
      <c r="N651" s="100"/>
      <c r="O651" s="105">
        <v>27352</v>
      </c>
      <c r="Q651" s="96" t="s">
        <v>330</v>
      </c>
    </row>
    <row r="652" spans="1:17" ht="15">
      <c r="A652" s="102">
        <v>487049308</v>
      </c>
      <c r="B652" s="102">
        <v>487</v>
      </c>
      <c r="C652" s="103" t="s">
        <v>268</v>
      </c>
      <c r="D652" s="102">
        <v>49</v>
      </c>
      <c r="E652" s="103" t="s">
        <v>73</v>
      </c>
      <c r="F652" s="102">
        <v>308</v>
      </c>
      <c r="G652" s="103" t="s">
        <v>20</v>
      </c>
      <c r="H652" s="100"/>
      <c r="I652" s="113">
        <v>487049308</v>
      </c>
      <c r="J652" s="114">
        <v>0</v>
      </c>
      <c r="K652" s="114">
        <v>0</v>
      </c>
      <c r="L652" s="104">
        <v>2.8411905507595642E-3</v>
      </c>
      <c r="M652" s="104">
        <v>0</v>
      </c>
      <c r="N652" s="100"/>
      <c r="O652" s="105">
        <v>94056</v>
      </c>
      <c r="Q652" s="96" t="s">
        <v>329</v>
      </c>
    </row>
    <row r="653" spans="1:17" ht="15">
      <c r="A653" s="102">
        <v>487049314</v>
      </c>
      <c r="B653" s="102">
        <v>487</v>
      </c>
      <c r="C653" s="103" t="s">
        <v>268</v>
      </c>
      <c r="D653" s="102">
        <v>49</v>
      </c>
      <c r="E653" s="103" t="s">
        <v>73</v>
      </c>
      <c r="F653" s="102">
        <v>314</v>
      </c>
      <c r="G653" s="103" t="s">
        <v>29</v>
      </c>
      <c r="H653" s="100"/>
      <c r="I653" s="113">
        <v>487049314</v>
      </c>
      <c r="J653" s="114">
        <v>0</v>
      </c>
      <c r="K653" s="114">
        <v>0</v>
      </c>
      <c r="L653" s="104">
        <v>4.8543527859241219E-3</v>
      </c>
      <c r="M653" s="104">
        <v>0</v>
      </c>
      <c r="N653" s="100"/>
      <c r="O653" s="105">
        <v>90385</v>
      </c>
      <c r="Q653" s="96" t="s">
        <v>329</v>
      </c>
    </row>
    <row r="654" spans="1:17" ht="15">
      <c r="A654" s="102">
        <v>487274031</v>
      </c>
      <c r="B654" s="102">
        <v>487</v>
      </c>
      <c r="C654" s="103" t="s">
        <v>268</v>
      </c>
      <c r="D654" s="102">
        <v>274</v>
      </c>
      <c r="E654" s="103" t="s">
        <v>60</v>
      </c>
      <c r="F654" s="102">
        <v>31</v>
      </c>
      <c r="G654" s="103" t="s">
        <v>76</v>
      </c>
      <c r="H654" s="100"/>
      <c r="I654" s="113">
        <v>487274031</v>
      </c>
      <c r="J654" s="114">
        <v>0</v>
      </c>
      <c r="K654" s="114">
        <v>0</v>
      </c>
      <c r="L654" s="104">
        <v>3.058450037044002E-2</v>
      </c>
      <c r="M654" s="104">
        <v>0</v>
      </c>
      <c r="N654" s="100"/>
      <c r="O654" s="105">
        <v>11801</v>
      </c>
      <c r="Q654" s="96" t="s">
        <v>329</v>
      </c>
    </row>
    <row r="655" spans="1:17" ht="15">
      <c r="A655" s="102">
        <v>487274035</v>
      </c>
      <c r="B655" s="102">
        <v>487</v>
      </c>
      <c r="C655" s="103" t="s">
        <v>268</v>
      </c>
      <c r="D655" s="102">
        <v>274</v>
      </c>
      <c r="E655" s="103" t="s">
        <v>60</v>
      </c>
      <c r="F655" s="102">
        <v>35</v>
      </c>
      <c r="G655" s="103" t="s">
        <v>11</v>
      </c>
      <c r="H655" s="100"/>
      <c r="I655" s="113">
        <v>487274035</v>
      </c>
      <c r="J655" s="114">
        <v>0</v>
      </c>
      <c r="K655" s="114">
        <v>0</v>
      </c>
      <c r="L655" s="104">
        <v>0.13683680435647133</v>
      </c>
      <c r="M655" s="104">
        <v>0</v>
      </c>
      <c r="N655" s="100"/>
      <c r="O655" s="105">
        <v>298997</v>
      </c>
      <c r="Q655" s="96" t="s">
        <v>329</v>
      </c>
    </row>
    <row r="656" spans="1:17" ht="15">
      <c r="A656" s="102">
        <v>487274044</v>
      </c>
      <c r="B656" s="102">
        <v>487</v>
      </c>
      <c r="C656" s="103" t="s">
        <v>268</v>
      </c>
      <c r="D656" s="102">
        <v>274</v>
      </c>
      <c r="E656" s="103" t="s">
        <v>60</v>
      </c>
      <c r="F656" s="102">
        <v>44</v>
      </c>
      <c r="G656" s="103" t="s">
        <v>12</v>
      </c>
      <c r="H656" s="100"/>
      <c r="I656" s="113">
        <v>487274044</v>
      </c>
      <c r="J656" s="114">
        <v>0</v>
      </c>
      <c r="K656" s="114">
        <v>0</v>
      </c>
      <c r="L656" s="104">
        <v>3.5085153403205782E-2</v>
      </c>
      <c r="M656" s="104">
        <v>0</v>
      </c>
      <c r="N656" s="100"/>
      <c r="O656" s="105">
        <v>10240</v>
      </c>
      <c r="Q656" s="96" t="s">
        <v>329</v>
      </c>
    </row>
    <row r="657" spans="1:17" ht="15">
      <c r="A657" s="102">
        <v>487274046</v>
      </c>
      <c r="B657" s="102">
        <v>487</v>
      </c>
      <c r="C657" s="103" t="s">
        <v>268</v>
      </c>
      <c r="D657" s="102">
        <v>274</v>
      </c>
      <c r="E657" s="103" t="s">
        <v>60</v>
      </c>
      <c r="F657" s="102">
        <v>46</v>
      </c>
      <c r="G657" s="103" t="s">
        <v>89</v>
      </c>
      <c r="H657" s="100"/>
      <c r="I657" s="113">
        <v>487274046</v>
      </c>
      <c r="J657" s="114">
        <v>0</v>
      </c>
      <c r="K657" s="114">
        <v>0</v>
      </c>
      <c r="L657" s="104">
        <v>9.3373233871571926E-4</v>
      </c>
      <c r="M657" s="104">
        <v>0</v>
      </c>
      <c r="N657" s="100"/>
      <c r="O657" s="105">
        <v>44142</v>
      </c>
      <c r="Q657" s="96" t="s">
        <v>329</v>
      </c>
    </row>
    <row r="658" spans="1:17" ht="15">
      <c r="A658" s="102">
        <v>487274048</v>
      </c>
      <c r="B658" s="102">
        <v>487</v>
      </c>
      <c r="C658" s="103" t="s">
        <v>268</v>
      </c>
      <c r="D658" s="102">
        <v>274</v>
      </c>
      <c r="E658" s="103" t="s">
        <v>60</v>
      </c>
      <c r="F658" s="102">
        <v>48</v>
      </c>
      <c r="G658" s="103" t="s">
        <v>217</v>
      </c>
      <c r="H658" s="100"/>
      <c r="I658" s="113">
        <v>487274048</v>
      </c>
      <c r="J658" s="114">
        <v>0</v>
      </c>
      <c r="K658" s="114">
        <v>0</v>
      </c>
      <c r="L658" s="104">
        <v>1.0097983491179916E-3</v>
      </c>
      <c r="M658" s="104">
        <v>0</v>
      </c>
      <c r="N658" s="100"/>
      <c r="O658" s="105">
        <v>15153</v>
      </c>
      <c r="Q658" s="96" t="s">
        <v>330</v>
      </c>
    </row>
    <row r="659" spans="1:17" ht="15">
      <c r="A659" s="102">
        <v>487274049</v>
      </c>
      <c r="B659" s="102">
        <v>487</v>
      </c>
      <c r="C659" s="103" t="s">
        <v>268</v>
      </c>
      <c r="D659" s="102">
        <v>274</v>
      </c>
      <c r="E659" s="103" t="s">
        <v>60</v>
      </c>
      <c r="F659" s="102">
        <v>49</v>
      </c>
      <c r="G659" s="103" t="s">
        <v>73</v>
      </c>
      <c r="H659" s="100"/>
      <c r="I659" s="113">
        <v>487274049</v>
      </c>
      <c r="J659" s="114">
        <v>0</v>
      </c>
      <c r="K659" s="114">
        <v>0</v>
      </c>
      <c r="L659" s="104">
        <v>6.5217778818647432E-2</v>
      </c>
      <c r="M659" s="104">
        <v>0</v>
      </c>
      <c r="N659" s="100"/>
      <c r="O659" s="105">
        <v>2542504</v>
      </c>
      <c r="Q659" s="96" t="s">
        <v>330</v>
      </c>
    </row>
    <row r="660" spans="1:17" ht="15">
      <c r="A660" s="102">
        <v>487274057</v>
      </c>
      <c r="B660" s="102">
        <v>487</v>
      </c>
      <c r="C660" s="103" t="s">
        <v>268</v>
      </c>
      <c r="D660" s="102">
        <v>274</v>
      </c>
      <c r="E660" s="103" t="s">
        <v>60</v>
      </c>
      <c r="F660" s="102">
        <v>57</v>
      </c>
      <c r="G660" s="103" t="s">
        <v>13</v>
      </c>
      <c r="H660" s="100"/>
      <c r="I660" s="113">
        <v>487274057</v>
      </c>
      <c r="J660" s="114">
        <v>0</v>
      </c>
      <c r="K660" s="114">
        <v>0</v>
      </c>
      <c r="L660" s="104">
        <v>0.11302446836752313</v>
      </c>
      <c r="M660" s="104">
        <v>0</v>
      </c>
      <c r="N660" s="100"/>
      <c r="O660" s="105">
        <v>129292</v>
      </c>
      <c r="Q660" s="96" t="s">
        <v>331</v>
      </c>
    </row>
    <row r="661" spans="1:17" ht="15">
      <c r="A661" s="102">
        <v>487274093</v>
      </c>
      <c r="B661" s="102">
        <v>487</v>
      </c>
      <c r="C661" s="103" t="s">
        <v>268</v>
      </c>
      <c r="D661" s="102">
        <v>274</v>
      </c>
      <c r="E661" s="103" t="s">
        <v>60</v>
      </c>
      <c r="F661" s="102">
        <v>93</v>
      </c>
      <c r="G661" s="103" t="s">
        <v>14</v>
      </c>
      <c r="H661" s="100"/>
      <c r="I661" s="113">
        <v>487274093</v>
      </c>
      <c r="J661" s="114">
        <v>0</v>
      </c>
      <c r="K661" s="114">
        <v>0</v>
      </c>
      <c r="L661" s="104">
        <v>8.8854242477561116E-2</v>
      </c>
      <c r="M661" s="104">
        <v>0</v>
      </c>
      <c r="N661" s="100"/>
      <c r="O661" s="105">
        <v>698607</v>
      </c>
      <c r="Q661" s="96" t="s">
        <v>329</v>
      </c>
    </row>
    <row r="662" spans="1:17" ht="15">
      <c r="A662" s="102">
        <v>487274128</v>
      </c>
      <c r="B662" s="102">
        <v>487</v>
      </c>
      <c r="C662" s="103" t="s">
        <v>268</v>
      </c>
      <c r="D662" s="102">
        <v>274</v>
      </c>
      <c r="E662" s="103" t="s">
        <v>60</v>
      </c>
      <c r="F662" s="102">
        <v>128</v>
      </c>
      <c r="G662" s="103" t="s">
        <v>122</v>
      </c>
      <c r="H662" s="100"/>
      <c r="I662" s="113">
        <v>487274128</v>
      </c>
      <c r="J662" s="114">
        <v>0</v>
      </c>
      <c r="K662" s="114">
        <v>0</v>
      </c>
      <c r="L662" s="104">
        <v>3.277662878186572E-2</v>
      </c>
      <c r="M662" s="104">
        <v>0</v>
      </c>
      <c r="N662" s="100"/>
      <c r="O662" s="105">
        <v>17408</v>
      </c>
      <c r="Q662" s="96" t="s">
        <v>329</v>
      </c>
    </row>
    <row r="663" spans="1:17" ht="15">
      <c r="A663" s="102">
        <v>487274149</v>
      </c>
      <c r="B663" s="102">
        <v>487</v>
      </c>
      <c r="C663" s="103" t="s">
        <v>268</v>
      </c>
      <c r="D663" s="102">
        <v>274</v>
      </c>
      <c r="E663" s="103" t="s">
        <v>60</v>
      </c>
      <c r="F663" s="102">
        <v>149</v>
      </c>
      <c r="G663" s="103" t="s">
        <v>77</v>
      </c>
      <c r="H663" s="100"/>
      <c r="I663" s="113">
        <v>487274149</v>
      </c>
      <c r="J663" s="114">
        <v>0</v>
      </c>
      <c r="K663" s="114">
        <v>0</v>
      </c>
      <c r="L663" s="104">
        <v>0.100663867998236</v>
      </c>
      <c r="M663" s="104">
        <v>0</v>
      </c>
      <c r="N663" s="100"/>
      <c r="O663" s="105">
        <v>17050</v>
      </c>
      <c r="Q663" s="96" t="s">
        <v>327</v>
      </c>
    </row>
    <row r="664" spans="1:17" ht="15">
      <c r="A664" s="102">
        <v>487274160</v>
      </c>
      <c r="B664" s="102">
        <v>487</v>
      </c>
      <c r="C664" s="103" t="s">
        <v>268</v>
      </c>
      <c r="D664" s="102">
        <v>274</v>
      </c>
      <c r="E664" s="103" t="s">
        <v>60</v>
      </c>
      <c r="F664" s="102">
        <v>160</v>
      </c>
      <c r="G664" s="103" t="s">
        <v>134</v>
      </c>
      <c r="H664" s="100"/>
      <c r="I664" s="113">
        <v>487274160</v>
      </c>
      <c r="J664" s="114">
        <v>0</v>
      </c>
      <c r="K664" s="114">
        <v>0</v>
      </c>
      <c r="L664" s="104">
        <v>9.8085533284176754E-2</v>
      </c>
      <c r="M664" s="104">
        <v>0</v>
      </c>
      <c r="N664" s="100"/>
      <c r="O664" s="105">
        <v>12036</v>
      </c>
      <c r="Q664" s="96" t="s">
        <v>331</v>
      </c>
    </row>
    <row r="665" spans="1:17" ht="15">
      <c r="A665" s="102">
        <v>487274163</v>
      </c>
      <c r="B665" s="102">
        <v>487</v>
      </c>
      <c r="C665" s="103" t="s">
        <v>268</v>
      </c>
      <c r="D665" s="102">
        <v>274</v>
      </c>
      <c r="E665" s="103" t="s">
        <v>60</v>
      </c>
      <c r="F665" s="102">
        <v>163</v>
      </c>
      <c r="G665" s="103" t="s">
        <v>16</v>
      </c>
      <c r="H665" s="100"/>
      <c r="I665" s="113">
        <v>487274163</v>
      </c>
      <c r="J665" s="114">
        <v>0</v>
      </c>
      <c r="K665" s="114">
        <v>0</v>
      </c>
      <c r="L665" s="104">
        <v>8.2937092743960869E-2</v>
      </c>
      <c r="M665" s="104">
        <v>0</v>
      </c>
      <c r="N665" s="100"/>
      <c r="O665" s="105">
        <v>133486</v>
      </c>
      <c r="Q665" s="96" t="s">
        <v>329</v>
      </c>
    </row>
    <row r="666" spans="1:17" ht="15">
      <c r="A666" s="102">
        <v>487274165</v>
      </c>
      <c r="B666" s="102">
        <v>487</v>
      </c>
      <c r="C666" s="103" t="s">
        <v>268</v>
      </c>
      <c r="D666" s="102">
        <v>274</v>
      </c>
      <c r="E666" s="103" t="s">
        <v>60</v>
      </c>
      <c r="F666" s="102">
        <v>165</v>
      </c>
      <c r="G666" s="103" t="s">
        <v>17</v>
      </c>
      <c r="H666" s="100"/>
      <c r="I666" s="113">
        <v>487274165</v>
      </c>
      <c r="J666" s="114">
        <v>0</v>
      </c>
      <c r="K666" s="114">
        <v>31748.741970649105</v>
      </c>
      <c r="L666" s="104">
        <v>0.11066925878985934</v>
      </c>
      <c r="M666" s="104">
        <v>0</v>
      </c>
      <c r="N666" s="100"/>
      <c r="O666" s="105">
        <v>645906</v>
      </c>
      <c r="Q666" s="96" t="s">
        <v>329</v>
      </c>
    </row>
    <row r="667" spans="1:17" ht="15">
      <c r="A667" s="102">
        <v>487274176</v>
      </c>
      <c r="B667" s="102">
        <v>487</v>
      </c>
      <c r="C667" s="103" t="s">
        <v>268</v>
      </c>
      <c r="D667" s="102">
        <v>274</v>
      </c>
      <c r="E667" s="103" t="s">
        <v>60</v>
      </c>
      <c r="F667" s="102">
        <v>176</v>
      </c>
      <c r="G667" s="103" t="s">
        <v>78</v>
      </c>
      <c r="H667" s="100"/>
      <c r="I667" s="113">
        <v>487274176</v>
      </c>
      <c r="J667" s="114">
        <v>0</v>
      </c>
      <c r="K667" s="114">
        <v>0</v>
      </c>
      <c r="L667" s="104">
        <v>6.1214575721167293E-2</v>
      </c>
      <c r="M667" s="104">
        <v>0</v>
      </c>
      <c r="N667" s="100"/>
      <c r="O667" s="105">
        <v>661788</v>
      </c>
      <c r="Q667" s="96" t="s">
        <v>327</v>
      </c>
    </row>
    <row r="668" spans="1:17" ht="15">
      <c r="A668" s="102">
        <v>487274181</v>
      </c>
      <c r="B668" s="102">
        <v>487</v>
      </c>
      <c r="C668" s="103" t="s">
        <v>268</v>
      </c>
      <c r="D668" s="102">
        <v>274</v>
      </c>
      <c r="E668" s="103" t="s">
        <v>60</v>
      </c>
      <c r="F668" s="102">
        <v>181</v>
      </c>
      <c r="G668" s="103" t="s">
        <v>79</v>
      </c>
      <c r="H668" s="100"/>
      <c r="I668" s="113">
        <v>487274181</v>
      </c>
      <c r="J668" s="114">
        <v>0</v>
      </c>
      <c r="K668" s="114">
        <v>0</v>
      </c>
      <c r="L668" s="104">
        <v>1.3513609455126911E-2</v>
      </c>
      <c r="M668" s="104">
        <v>0</v>
      </c>
      <c r="N668" s="100"/>
      <c r="O668" s="105">
        <v>11285</v>
      </c>
      <c r="Q668" s="96" t="s">
        <v>327</v>
      </c>
    </row>
    <row r="669" spans="1:17" ht="15">
      <c r="A669" s="102">
        <v>487274199</v>
      </c>
      <c r="B669" s="102">
        <v>487</v>
      </c>
      <c r="C669" s="103" t="s">
        <v>268</v>
      </c>
      <c r="D669" s="102">
        <v>274</v>
      </c>
      <c r="E669" s="103" t="s">
        <v>60</v>
      </c>
      <c r="F669" s="102">
        <v>199</v>
      </c>
      <c r="G669" s="103" t="s">
        <v>139</v>
      </c>
      <c r="H669" s="100"/>
      <c r="I669" s="113">
        <v>487274199</v>
      </c>
      <c r="J669" s="114">
        <v>0</v>
      </c>
      <c r="K669" s="114">
        <v>0</v>
      </c>
      <c r="L669" s="104">
        <v>2.9279405317728829E-4</v>
      </c>
      <c r="M669" s="104">
        <v>0</v>
      </c>
      <c r="N669" s="100"/>
      <c r="O669" s="105">
        <v>15595</v>
      </c>
      <c r="Q669" s="96" t="s">
        <v>330</v>
      </c>
    </row>
    <row r="670" spans="1:17" ht="15">
      <c r="A670" s="102">
        <v>487274207</v>
      </c>
      <c r="B670" s="102">
        <v>487</v>
      </c>
      <c r="C670" s="103" t="s">
        <v>268</v>
      </c>
      <c r="D670" s="102">
        <v>274</v>
      </c>
      <c r="E670" s="103" t="s">
        <v>60</v>
      </c>
      <c r="F670" s="102">
        <v>207</v>
      </c>
      <c r="G670" s="103" t="s">
        <v>25</v>
      </c>
      <c r="H670" s="100"/>
      <c r="I670" s="113">
        <v>487274207</v>
      </c>
      <c r="J670" s="114">
        <v>0</v>
      </c>
      <c r="K670" s="114">
        <v>0</v>
      </c>
      <c r="L670" s="104">
        <v>4.8123858534654363E-4</v>
      </c>
      <c r="M670" s="104">
        <v>0</v>
      </c>
      <c r="N670" s="100"/>
      <c r="O670" s="105">
        <v>21280</v>
      </c>
      <c r="Q670" s="96" t="s">
        <v>329</v>
      </c>
    </row>
    <row r="671" spans="1:17" ht="15">
      <c r="A671" s="102">
        <v>487274229</v>
      </c>
      <c r="B671" s="102">
        <v>487</v>
      </c>
      <c r="C671" s="103" t="s">
        <v>268</v>
      </c>
      <c r="D671" s="102">
        <v>274</v>
      </c>
      <c r="E671" s="103" t="s">
        <v>60</v>
      </c>
      <c r="F671" s="102">
        <v>229</v>
      </c>
      <c r="G671" s="103" t="s">
        <v>97</v>
      </c>
      <c r="H671" s="100"/>
      <c r="I671" s="113">
        <v>487274229</v>
      </c>
      <c r="J671" s="114">
        <v>0</v>
      </c>
      <c r="K671" s="114">
        <v>0</v>
      </c>
      <c r="L671" s="104">
        <v>8.3791409623121711E-3</v>
      </c>
      <c r="M671" s="104">
        <v>0</v>
      </c>
      <c r="N671" s="100"/>
      <c r="O671" s="105">
        <v>18556</v>
      </c>
      <c r="Q671" s="96" t="s">
        <v>331</v>
      </c>
    </row>
    <row r="672" spans="1:17" ht="15">
      <c r="A672" s="102">
        <v>487274244</v>
      </c>
      <c r="B672" s="102">
        <v>487</v>
      </c>
      <c r="C672" s="103" t="s">
        <v>268</v>
      </c>
      <c r="D672" s="102">
        <v>274</v>
      </c>
      <c r="E672" s="103" t="s">
        <v>60</v>
      </c>
      <c r="F672" s="102">
        <v>244</v>
      </c>
      <c r="G672" s="103" t="s">
        <v>27</v>
      </c>
      <c r="H672" s="100"/>
      <c r="I672" s="113">
        <v>487274244</v>
      </c>
      <c r="J672" s="114">
        <v>0</v>
      </c>
      <c r="K672" s="114">
        <v>0</v>
      </c>
      <c r="L672" s="104">
        <v>8.3233957939585088E-2</v>
      </c>
      <c r="M672" s="104">
        <v>0</v>
      </c>
      <c r="N672" s="100"/>
      <c r="O672" s="105">
        <v>131022</v>
      </c>
      <c r="Q672" s="96" t="s">
        <v>327</v>
      </c>
    </row>
    <row r="673" spans="1:17" ht="15">
      <c r="A673" s="102">
        <v>487274246</v>
      </c>
      <c r="B673" s="102">
        <v>487</v>
      </c>
      <c r="C673" s="103" t="s">
        <v>268</v>
      </c>
      <c r="D673" s="102">
        <v>274</v>
      </c>
      <c r="E673" s="103" t="s">
        <v>60</v>
      </c>
      <c r="F673" s="102">
        <v>246</v>
      </c>
      <c r="G673" s="103" t="s">
        <v>220</v>
      </c>
      <c r="H673" s="100"/>
      <c r="I673" s="113">
        <v>487274246</v>
      </c>
      <c r="J673" s="114">
        <v>0</v>
      </c>
      <c r="K673" s="114">
        <v>0</v>
      </c>
      <c r="L673" s="104">
        <v>4.7207780428989141E-4</v>
      </c>
      <c r="M673" s="104">
        <v>0</v>
      </c>
      <c r="N673" s="100"/>
      <c r="O673" s="105">
        <v>11980</v>
      </c>
      <c r="Q673" s="96" t="s">
        <v>331</v>
      </c>
    </row>
    <row r="674" spans="1:17" ht="15">
      <c r="A674" s="102">
        <v>487274248</v>
      </c>
      <c r="B674" s="102">
        <v>487</v>
      </c>
      <c r="C674" s="103" t="s">
        <v>268</v>
      </c>
      <c r="D674" s="102">
        <v>274</v>
      </c>
      <c r="E674" s="103" t="s">
        <v>60</v>
      </c>
      <c r="F674" s="102">
        <v>248</v>
      </c>
      <c r="G674" s="103" t="s">
        <v>18</v>
      </c>
      <c r="H674" s="100"/>
      <c r="I674" s="113">
        <v>487274248</v>
      </c>
      <c r="J674" s="114">
        <v>0</v>
      </c>
      <c r="K674" s="114">
        <v>0</v>
      </c>
      <c r="L674" s="104">
        <v>3.3292912535477122E-2</v>
      </c>
      <c r="M674" s="104">
        <v>0</v>
      </c>
      <c r="N674" s="100"/>
      <c r="O674" s="105">
        <v>93542</v>
      </c>
      <c r="Q674" s="96" t="s">
        <v>329</v>
      </c>
    </row>
    <row r="675" spans="1:17" ht="15">
      <c r="A675" s="102">
        <v>487274262</v>
      </c>
      <c r="B675" s="102">
        <v>487</v>
      </c>
      <c r="C675" s="103" t="s">
        <v>268</v>
      </c>
      <c r="D675" s="102">
        <v>274</v>
      </c>
      <c r="E675" s="103" t="s">
        <v>60</v>
      </c>
      <c r="F675" s="102">
        <v>262</v>
      </c>
      <c r="G675" s="103" t="s">
        <v>19</v>
      </c>
      <c r="H675" s="100"/>
      <c r="I675" s="113">
        <v>487274262</v>
      </c>
      <c r="J675" s="114">
        <v>0</v>
      </c>
      <c r="K675" s="114">
        <v>0</v>
      </c>
      <c r="L675" s="104">
        <v>5.048367957622911E-2</v>
      </c>
      <c r="M675" s="104">
        <v>0</v>
      </c>
      <c r="N675" s="100"/>
      <c r="O675" s="105">
        <v>122173</v>
      </c>
      <c r="Q675" s="96" t="s">
        <v>329</v>
      </c>
    </row>
    <row r="676" spans="1:17" ht="15">
      <c r="A676" s="102">
        <v>487274274</v>
      </c>
      <c r="B676" s="102">
        <v>487</v>
      </c>
      <c r="C676" s="103" t="s">
        <v>268</v>
      </c>
      <c r="D676" s="102">
        <v>274</v>
      </c>
      <c r="E676" s="103" t="s">
        <v>60</v>
      </c>
      <c r="F676" s="102">
        <v>274</v>
      </c>
      <c r="G676" s="103" t="s">
        <v>60</v>
      </c>
      <c r="H676" s="100"/>
      <c r="I676" s="113">
        <v>487274274</v>
      </c>
      <c r="J676" s="114">
        <v>0</v>
      </c>
      <c r="K676" s="114">
        <v>0</v>
      </c>
      <c r="L676" s="104">
        <v>8.3406445606989718E-2</v>
      </c>
      <c r="M676" s="104">
        <v>0</v>
      </c>
      <c r="N676" s="100"/>
      <c r="O676" s="105">
        <v>4637980</v>
      </c>
      <c r="Q676" s="96" t="s">
        <v>327</v>
      </c>
    </row>
    <row r="677" spans="1:17" ht="15">
      <c r="A677" s="102">
        <v>487274284</v>
      </c>
      <c r="B677" s="102">
        <v>487</v>
      </c>
      <c r="C677" s="103" t="s">
        <v>268</v>
      </c>
      <c r="D677" s="102">
        <v>274</v>
      </c>
      <c r="E677" s="103" t="s">
        <v>60</v>
      </c>
      <c r="F677" s="102">
        <v>284</v>
      </c>
      <c r="G677" s="103" t="s">
        <v>140</v>
      </c>
      <c r="H677" s="100"/>
      <c r="I677" s="113">
        <v>487274284</v>
      </c>
      <c r="J677" s="114">
        <v>0</v>
      </c>
      <c r="K677" s="114">
        <v>0</v>
      </c>
      <c r="L677" s="104">
        <v>2.6135655929529555E-2</v>
      </c>
      <c r="M677" s="104">
        <v>0</v>
      </c>
      <c r="N677" s="100"/>
      <c r="O677" s="105">
        <v>13071</v>
      </c>
      <c r="Q677" s="96" t="s">
        <v>329</v>
      </c>
    </row>
    <row r="678" spans="1:17" ht="15">
      <c r="A678" s="102">
        <v>487274285</v>
      </c>
      <c r="B678" s="102">
        <v>487</v>
      </c>
      <c r="C678" s="103" t="s">
        <v>268</v>
      </c>
      <c r="D678" s="102">
        <v>274</v>
      </c>
      <c r="E678" s="103" t="s">
        <v>60</v>
      </c>
      <c r="F678" s="102">
        <v>285</v>
      </c>
      <c r="G678" s="103" t="s">
        <v>28</v>
      </c>
      <c r="H678" s="100"/>
      <c r="I678" s="113">
        <v>487274285</v>
      </c>
      <c r="J678" s="114">
        <v>0</v>
      </c>
      <c r="K678" s="114">
        <v>0</v>
      </c>
      <c r="L678" s="104">
        <v>2.1945064259307315E-2</v>
      </c>
      <c r="M678" s="104">
        <v>0</v>
      </c>
      <c r="N678" s="100"/>
      <c r="O678" s="105">
        <v>21990</v>
      </c>
      <c r="Q678" s="96" t="s">
        <v>327</v>
      </c>
    </row>
    <row r="679" spans="1:17" ht="15">
      <c r="A679" s="102">
        <v>487274295</v>
      </c>
      <c r="B679" s="102">
        <v>487</v>
      </c>
      <c r="C679" s="103" t="s">
        <v>268</v>
      </c>
      <c r="D679" s="102">
        <v>274</v>
      </c>
      <c r="E679" s="103" t="s">
        <v>60</v>
      </c>
      <c r="F679" s="102">
        <v>295</v>
      </c>
      <c r="G679" s="103" t="s">
        <v>135</v>
      </c>
      <c r="H679" s="100"/>
      <c r="I679" s="113">
        <v>487274295</v>
      </c>
      <c r="J679" s="114">
        <v>0</v>
      </c>
      <c r="K679" s="114">
        <v>0</v>
      </c>
      <c r="L679" s="104">
        <v>2.2105795566318018E-2</v>
      </c>
      <c r="M679" s="104">
        <v>0</v>
      </c>
      <c r="N679" s="100"/>
      <c r="O679" s="105">
        <v>13973</v>
      </c>
      <c r="Q679" s="96" t="s">
        <v>330</v>
      </c>
    </row>
    <row r="680" spans="1:17" ht="15">
      <c r="A680" s="102">
        <v>487274308</v>
      </c>
      <c r="B680" s="102">
        <v>487</v>
      </c>
      <c r="C680" s="103" t="s">
        <v>268</v>
      </c>
      <c r="D680" s="102">
        <v>274</v>
      </c>
      <c r="E680" s="103" t="s">
        <v>60</v>
      </c>
      <c r="F680" s="102">
        <v>308</v>
      </c>
      <c r="G680" s="103" t="s">
        <v>20</v>
      </c>
      <c r="H680" s="100"/>
      <c r="I680" s="113">
        <v>487274308</v>
      </c>
      <c r="J680" s="114">
        <v>0</v>
      </c>
      <c r="K680" s="114">
        <v>0</v>
      </c>
      <c r="L680" s="104">
        <v>2.8411905507595642E-3</v>
      </c>
      <c r="M680" s="104">
        <v>0</v>
      </c>
      <c r="N680" s="100"/>
      <c r="O680" s="105">
        <v>25728</v>
      </c>
      <c r="Q680" s="96" t="s">
        <v>329</v>
      </c>
    </row>
    <row r="681" spans="1:17" ht="15">
      <c r="A681" s="102">
        <v>487274314</v>
      </c>
      <c r="B681" s="102">
        <v>487</v>
      </c>
      <c r="C681" s="103" t="s">
        <v>268</v>
      </c>
      <c r="D681" s="102">
        <v>274</v>
      </c>
      <c r="E681" s="103" t="s">
        <v>60</v>
      </c>
      <c r="F681" s="102">
        <v>314</v>
      </c>
      <c r="G681" s="103" t="s">
        <v>29</v>
      </c>
      <c r="H681" s="100"/>
      <c r="I681" s="113">
        <v>487274314</v>
      </c>
      <c r="J681" s="114">
        <v>0</v>
      </c>
      <c r="K681" s="114">
        <v>0</v>
      </c>
      <c r="L681" s="104">
        <v>4.8543527859241219E-3</v>
      </c>
      <c r="M681" s="104">
        <v>0</v>
      </c>
      <c r="N681" s="100"/>
      <c r="O681" s="105">
        <v>38032</v>
      </c>
      <c r="Q681" s="96" t="s">
        <v>329</v>
      </c>
    </row>
    <row r="682" spans="1:17" ht="15">
      <c r="A682" s="102">
        <v>487274347</v>
      </c>
      <c r="B682" s="102">
        <v>487</v>
      </c>
      <c r="C682" s="103" t="s">
        <v>268</v>
      </c>
      <c r="D682" s="102">
        <v>274</v>
      </c>
      <c r="E682" s="103" t="s">
        <v>60</v>
      </c>
      <c r="F682" s="102">
        <v>347</v>
      </c>
      <c r="G682" s="103" t="s">
        <v>82</v>
      </c>
      <c r="H682" s="100"/>
      <c r="I682" s="113">
        <v>487274347</v>
      </c>
      <c r="J682" s="114">
        <v>0</v>
      </c>
      <c r="K682" s="114">
        <v>0</v>
      </c>
      <c r="L682" s="104">
        <v>3.8642286996571707E-3</v>
      </c>
      <c r="M682" s="104">
        <v>0</v>
      </c>
      <c r="N682" s="100"/>
      <c r="O682" s="105">
        <v>133730</v>
      </c>
      <c r="Q682" s="96" t="s">
        <v>329</v>
      </c>
    </row>
    <row r="683" spans="1:17" ht="15">
      <c r="A683" s="102">
        <v>488219001</v>
      </c>
      <c r="B683" s="102">
        <v>488</v>
      </c>
      <c r="C683" s="103" t="s">
        <v>269</v>
      </c>
      <c r="D683" s="102">
        <v>219</v>
      </c>
      <c r="E683" s="103" t="s">
        <v>270</v>
      </c>
      <c r="F683" s="102">
        <v>1</v>
      </c>
      <c r="G683" s="103" t="s">
        <v>57</v>
      </c>
      <c r="H683" s="100"/>
      <c r="I683" s="113">
        <v>488219001</v>
      </c>
      <c r="J683" s="114">
        <v>0</v>
      </c>
      <c r="K683" s="114">
        <v>0</v>
      </c>
      <c r="L683" s="104">
        <v>1.5143588855431486E-2</v>
      </c>
      <c r="M683" s="104">
        <v>0</v>
      </c>
      <c r="N683" s="100"/>
      <c r="O683" s="105">
        <v>356996</v>
      </c>
      <c r="Q683" s="96" t="s">
        <v>329</v>
      </c>
    </row>
    <row r="684" spans="1:17" ht="15">
      <c r="A684" s="102">
        <v>488219035</v>
      </c>
      <c r="B684" s="102">
        <v>488</v>
      </c>
      <c r="C684" s="103" t="s">
        <v>269</v>
      </c>
      <c r="D684" s="102">
        <v>219</v>
      </c>
      <c r="E684" s="103" t="s">
        <v>270</v>
      </c>
      <c r="F684" s="102">
        <v>35</v>
      </c>
      <c r="G684" s="103" t="s">
        <v>11</v>
      </c>
      <c r="H684" s="100"/>
      <c r="I684" s="113">
        <v>488219035</v>
      </c>
      <c r="J684" s="114">
        <v>0</v>
      </c>
      <c r="K684" s="114">
        <v>0</v>
      </c>
      <c r="L684" s="104">
        <v>0.13683680435647133</v>
      </c>
      <c r="M684" s="104">
        <v>0</v>
      </c>
      <c r="N684" s="100"/>
      <c r="O684" s="105">
        <v>37056</v>
      </c>
      <c r="Q684" s="96" t="s">
        <v>329</v>
      </c>
    </row>
    <row r="685" spans="1:17" ht="15">
      <c r="A685" s="102">
        <v>488219040</v>
      </c>
      <c r="B685" s="102">
        <v>488</v>
      </c>
      <c r="C685" s="103" t="s">
        <v>269</v>
      </c>
      <c r="D685" s="102">
        <v>219</v>
      </c>
      <c r="E685" s="103" t="s">
        <v>270</v>
      </c>
      <c r="F685" s="102">
        <v>40</v>
      </c>
      <c r="G685" s="103" t="s">
        <v>88</v>
      </c>
      <c r="H685" s="100"/>
      <c r="I685" s="113">
        <v>488219040</v>
      </c>
      <c r="J685" s="114">
        <v>0</v>
      </c>
      <c r="K685" s="114">
        <v>0</v>
      </c>
      <c r="L685" s="104">
        <v>3.6870714404844515E-3</v>
      </c>
      <c r="M685" s="104">
        <v>0</v>
      </c>
      <c r="N685" s="100"/>
      <c r="O685" s="105">
        <v>205568</v>
      </c>
      <c r="Q685" s="96" t="s">
        <v>329</v>
      </c>
    </row>
    <row r="686" spans="1:17" ht="15">
      <c r="A686" s="102">
        <v>488219044</v>
      </c>
      <c r="B686" s="102">
        <v>488</v>
      </c>
      <c r="C686" s="103" t="s">
        <v>269</v>
      </c>
      <c r="D686" s="102">
        <v>219</v>
      </c>
      <c r="E686" s="103" t="s">
        <v>270</v>
      </c>
      <c r="F686" s="102">
        <v>44</v>
      </c>
      <c r="G686" s="103" t="s">
        <v>12</v>
      </c>
      <c r="H686" s="100"/>
      <c r="I686" s="113">
        <v>488219044</v>
      </c>
      <c r="J686" s="114">
        <v>0</v>
      </c>
      <c r="K686" s="114">
        <v>0</v>
      </c>
      <c r="L686" s="104">
        <v>3.5085153403205782E-2</v>
      </c>
      <c r="M686" s="104">
        <v>0</v>
      </c>
      <c r="N686" s="100"/>
      <c r="O686" s="105">
        <v>675529</v>
      </c>
      <c r="Q686" s="96" t="s">
        <v>329</v>
      </c>
    </row>
    <row r="687" spans="1:17" ht="15">
      <c r="A687" s="102">
        <v>488219050</v>
      </c>
      <c r="B687" s="102">
        <v>488</v>
      </c>
      <c r="C687" s="103" t="s">
        <v>269</v>
      </c>
      <c r="D687" s="102">
        <v>219</v>
      </c>
      <c r="E687" s="103" t="s">
        <v>270</v>
      </c>
      <c r="F687" s="102">
        <v>50</v>
      </c>
      <c r="G687" s="103" t="s">
        <v>90</v>
      </c>
      <c r="H687" s="100"/>
      <c r="I687" s="113">
        <v>488219050</v>
      </c>
      <c r="J687" s="114">
        <v>0</v>
      </c>
      <c r="K687" s="114">
        <v>0</v>
      </c>
      <c r="L687" s="104">
        <v>2.3219602941191215E-3</v>
      </c>
      <c r="M687" s="104">
        <v>0</v>
      </c>
      <c r="N687" s="100"/>
      <c r="O687" s="105">
        <v>14226</v>
      </c>
      <c r="Q687" s="96" t="s">
        <v>329</v>
      </c>
    </row>
    <row r="688" spans="1:17" ht="15">
      <c r="A688" s="102">
        <v>488219065</v>
      </c>
      <c r="B688" s="102">
        <v>488</v>
      </c>
      <c r="C688" s="103" t="s">
        <v>269</v>
      </c>
      <c r="D688" s="102">
        <v>219</v>
      </c>
      <c r="E688" s="103" t="s">
        <v>270</v>
      </c>
      <c r="F688" s="102">
        <v>65</v>
      </c>
      <c r="G688" s="103" t="s">
        <v>271</v>
      </c>
      <c r="H688" s="100"/>
      <c r="I688" s="113">
        <v>488219065</v>
      </c>
      <c r="J688" s="114">
        <v>0</v>
      </c>
      <c r="K688" s="114">
        <v>0</v>
      </c>
      <c r="L688" s="104">
        <v>6.7386729346483E-4</v>
      </c>
      <c r="M688" s="104">
        <v>0</v>
      </c>
      <c r="N688" s="100"/>
      <c r="O688" s="105">
        <v>14705</v>
      </c>
      <c r="Q688" s="96" t="s">
        <v>329</v>
      </c>
    </row>
    <row r="689" spans="1:17" ht="15">
      <c r="A689" s="102">
        <v>488219082</v>
      </c>
      <c r="B689" s="102">
        <v>488</v>
      </c>
      <c r="C689" s="103" t="s">
        <v>269</v>
      </c>
      <c r="D689" s="102">
        <v>219</v>
      </c>
      <c r="E689" s="103" t="s">
        <v>270</v>
      </c>
      <c r="F689" s="102">
        <v>82</v>
      </c>
      <c r="G689" s="103" t="s">
        <v>252</v>
      </c>
      <c r="H689" s="100"/>
      <c r="I689" s="113">
        <v>488219082</v>
      </c>
      <c r="J689" s="114">
        <v>0</v>
      </c>
      <c r="K689" s="114">
        <v>0</v>
      </c>
      <c r="L689" s="104">
        <v>4.4532120733605587E-3</v>
      </c>
      <c r="M689" s="104">
        <v>0</v>
      </c>
      <c r="N689" s="100"/>
      <c r="O689" s="105">
        <v>109053</v>
      </c>
      <c r="Q689" s="96" t="s">
        <v>329</v>
      </c>
    </row>
    <row r="690" spans="1:17" ht="15">
      <c r="A690" s="102">
        <v>488219083</v>
      </c>
      <c r="B690" s="102">
        <v>488</v>
      </c>
      <c r="C690" s="103" t="s">
        <v>269</v>
      </c>
      <c r="D690" s="102">
        <v>219</v>
      </c>
      <c r="E690" s="103" t="s">
        <v>270</v>
      </c>
      <c r="F690" s="102">
        <v>83</v>
      </c>
      <c r="G690" s="103" t="s">
        <v>253</v>
      </c>
      <c r="H690" s="100"/>
      <c r="I690" s="113">
        <v>488219083</v>
      </c>
      <c r="J690" s="114">
        <v>0</v>
      </c>
      <c r="K690" s="114">
        <v>0</v>
      </c>
      <c r="L690" s="104">
        <v>2.7199966264809597E-3</v>
      </c>
      <c r="M690" s="104">
        <v>0</v>
      </c>
      <c r="N690" s="100"/>
      <c r="O690" s="105">
        <v>39256</v>
      </c>
      <c r="Q690" s="96" t="s">
        <v>329</v>
      </c>
    </row>
    <row r="691" spans="1:17" ht="15">
      <c r="A691" s="102">
        <v>488219122</v>
      </c>
      <c r="B691" s="102">
        <v>488</v>
      </c>
      <c r="C691" s="103" t="s">
        <v>269</v>
      </c>
      <c r="D691" s="102">
        <v>219</v>
      </c>
      <c r="E691" s="103" t="s">
        <v>270</v>
      </c>
      <c r="F691" s="102">
        <v>122</v>
      </c>
      <c r="G691" s="103" t="s">
        <v>272</v>
      </c>
      <c r="H691" s="100"/>
      <c r="I691" s="113">
        <v>488219122</v>
      </c>
      <c r="J691" s="114">
        <v>0</v>
      </c>
      <c r="K691" s="114">
        <v>0</v>
      </c>
      <c r="L691" s="104">
        <v>9.5648131943247023E-3</v>
      </c>
      <c r="M691" s="104">
        <v>0</v>
      </c>
      <c r="N691" s="100"/>
      <c r="O691" s="105">
        <v>286542</v>
      </c>
      <c r="Q691" s="96" t="s">
        <v>329</v>
      </c>
    </row>
    <row r="692" spans="1:17" ht="15">
      <c r="A692" s="102">
        <v>488219131</v>
      </c>
      <c r="B692" s="102">
        <v>488</v>
      </c>
      <c r="C692" s="103" t="s">
        <v>269</v>
      </c>
      <c r="D692" s="102">
        <v>219</v>
      </c>
      <c r="E692" s="103" t="s">
        <v>270</v>
      </c>
      <c r="F692" s="102">
        <v>131</v>
      </c>
      <c r="G692" s="103" t="s">
        <v>273</v>
      </c>
      <c r="H692" s="100"/>
      <c r="I692" s="113">
        <v>488219131</v>
      </c>
      <c r="J692" s="114">
        <v>0</v>
      </c>
      <c r="K692" s="114">
        <v>0</v>
      </c>
      <c r="L692" s="104">
        <v>1.7703820084124982E-3</v>
      </c>
      <c r="M692" s="104">
        <v>0</v>
      </c>
      <c r="N692" s="100"/>
      <c r="O692" s="105">
        <v>88608</v>
      </c>
      <c r="Q692" s="96" t="s">
        <v>331</v>
      </c>
    </row>
    <row r="693" spans="1:17" ht="15">
      <c r="A693" s="102">
        <v>488219133</v>
      </c>
      <c r="B693" s="102">
        <v>488</v>
      </c>
      <c r="C693" s="103" t="s">
        <v>269</v>
      </c>
      <c r="D693" s="102">
        <v>219</v>
      </c>
      <c r="E693" s="103" t="s">
        <v>270</v>
      </c>
      <c r="F693" s="102">
        <v>133</v>
      </c>
      <c r="G693" s="103" t="s">
        <v>59</v>
      </c>
      <c r="H693" s="100"/>
      <c r="I693" s="113">
        <v>488219133</v>
      </c>
      <c r="J693" s="114">
        <v>0</v>
      </c>
      <c r="K693" s="114">
        <v>0</v>
      </c>
      <c r="L693" s="104">
        <v>2.0069374734396603E-2</v>
      </c>
      <c r="M693" s="104">
        <v>0</v>
      </c>
      <c r="N693" s="100"/>
      <c r="O693" s="105">
        <v>228355</v>
      </c>
      <c r="Q693" s="96" t="s">
        <v>329</v>
      </c>
    </row>
    <row r="694" spans="1:17" ht="15">
      <c r="A694" s="102">
        <v>488219142</v>
      </c>
      <c r="B694" s="102">
        <v>488</v>
      </c>
      <c r="C694" s="103" t="s">
        <v>269</v>
      </c>
      <c r="D694" s="102">
        <v>219</v>
      </c>
      <c r="E694" s="103" t="s">
        <v>270</v>
      </c>
      <c r="F694" s="102">
        <v>142</v>
      </c>
      <c r="G694" s="103" t="s">
        <v>274</v>
      </c>
      <c r="H694" s="100"/>
      <c r="I694" s="113">
        <v>488219142</v>
      </c>
      <c r="J694" s="114">
        <v>0</v>
      </c>
      <c r="K694" s="114">
        <v>0</v>
      </c>
      <c r="L694" s="104">
        <v>2.9883233194044297E-2</v>
      </c>
      <c r="M694" s="104">
        <v>0</v>
      </c>
      <c r="N694" s="100"/>
      <c r="O694" s="105">
        <v>548130</v>
      </c>
      <c r="Q694" s="96" t="s">
        <v>329</v>
      </c>
    </row>
    <row r="695" spans="1:17" ht="15">
      <c r="A695" s="102">
        <v>488219145</v>
      </c>
      <c r="B695" s="102">
        <v>488</v>
      </c>
      <c r="C695" s="103" t="s">
        <v>269</v>
      </c>
      <c r="D695" s="102">
        <v>219</v>
      </c>
      <c r="E695" s="103" t="s">
        <v>270</v>
      </c>
      <c r="F695" s="102">
        <v>145</v>
      </c>
      <c r="G695" s="103" t="s">
        <v>254</v>
      </c>
      <c r="H695" s="100"/>
      <c r="I695" s="113">
        <v>488219145</v>
      </c>
      <c r="J695" s="114">
        <v>0</v>
      </c>
      <c r="K695" s="114">
        <v>0</v>
      </c>
      <c r="L695" s="104">
        <v>5.4737073111650941E-3</v>
      </c>
      <c r="M695" s="104">
        <v>0</v>
      </c>
      <c r="N695" s="100"/>
      <c r="O695" s="105">
        <v>29600</v>
      </c>
      <c r="Q695" s="96" t="s">
        <v>329</v>
      </c>
    </row>
    <row r="696" spans="1:17" ht="15">
      <c r="A696" s="102">
        <v>488219171</v>
      </c>
      <c r="B696" s="102">
        <v>488</v>
      </c>
      <c r="C696" s="103" t="s">
        <v>269</v>
      </c>
      <c r="D696" s="102">
        <v>219</v>
      </c>
      <c r="E696" s="103" t="s">
        <v>270</v>
      </c>
      <c r="F696" s="102">
        <v>171</v>
      </c>
      <c r="G696" s="103" t="s">
        <v>255</v>
      </c>
      <c r="H696" s="100"/>
      <c r="I696" s="113">
        <v>488219171</v>
      </c>
      <c r="J696" s="114">
        <v>0</v>
      </c>
      <c r="K696" s="114">
        <v>0</v>
      </c>
      <c r="L696" s="104">
        <v>4.7967936256865769E-3</v>
      </c>
      <c r="M696" s="104">
        <v>0</v>
      </c>
      <c r="N696" s="100"/>
      <c r="O696" s="105">
        <v>215726</v>
      </c>
      <c r="Q696" s="96" t="s">
        <v>329</v>
      </c>
    </row>
    <row r="697" spans="1:17" ht="15">
      <c r="A697" s="102">
        <v>488219219</v>
      </c>
      <c r="B697" s="102">
        <v>488</v>
      </c>
      <c r="C697" s="103" t="s">
        <v>269</v>
      </c>
      <c r="D697" s="102">
        <v>219</v>
      </c>
      <c r="E697" s="103" t="s">
        <v>270</v>
      </c>
      <c r="F697" s="102">
        <v>219</v>
      </c>
      <c r="G697" s="103" t="s">
        <v>270</v>
      </c>
      <c r="H697" s="100"/>
      <c r="I697" s="113">
        <v>488219219</v>
      </c>
      <c r="J697" s="114">
        <v>0</v>
      </c>
      <c r="K697" s="114">
        <v>0</v>
      </c>
      <c r="L697" s="104">
        <v>4.0798636257424956E-3</v>
      </c>
      <c r="M697" s="104">
        <v>0</v>
      </c>
      <c r="N697" s="100"/>
      <c r="O697" s="105">
        <v>133449</v>
      </c>
      <c r="Q697" s="96" t="s">
        <v>329</v>
      </c>
    </row>
    <row r="698" spans="1:17" ht="15">
      <c r="A698" s="102">
        <v>488219231</v>
      </c>
      <c r="B698" s="102">
        <v>488</v>
      </c>
      <c r="C698" s="103" t="s">
        <v>269</v>
      </c>
      <c r="D698" s="102">
        <v>219</v>
      </c>
      <c r="E698" s="103" t="s">
        <v>270</v>
      </c>
      <c r="F698" s="102">
        <v>231</v>
      </c>
      <c r="G698" s="103" t="s">
        <v>258</v>
      </c>
      <c r="H698" s="100"/>
      <c r="I698" s="113">
        <v>488219231</v>
      </c>
      <c r="J698" s="114">
        <v>0</v>
      </c>
      <c r="K698" s="114">
        <v>0</v>
      </c>
      <c r="L698" s="104">
        <v>1.1106023474094827E-2</v>
      </c>
      <c r="M698" s="104">
        <v>0</v>
      </c>
      <c r="N698" s="100"/>
      <c r="O698" s="105">
        <v>327988</v>
      </c>
      <c r="Q698" s="96" t="s">
        <v>329</v>
      </c>
    </row>
    <row r="699" spans="1:17" ht="15">
      <c r="A699" s="102">
        <v>488219239</v>
      </c>
      <c r="B699" s="102">
        <v>488</v>
      </c>
      <c r="C699" s="103" t="s">
        <v>269</v>
      </c>
      <c r="D699" s="102">
        <v>219</v>
      </c>
      <c r="E699" s="103" t="s">
        <v>270</v>
      </c>
      <c r="F699" s="102">
        <v>239</v>
      </c>
      <c r="G699" s="103" t="s">
        <v>250</v>
      </c>
      <c r="H699" s="100"/>
      <c r="I699" s="113">
        <v>488219239</v>
      </c>
      <c r="J699" s="114">
        <v>0</v>
      </c>
      <c r="K699" s="114">
        <v>0</v>
      </c>
      <c r="L699" s="104">
        <v>5.8274776941642667E-2</v>
      </c>
      <c r="M699" s="104">
        <v>0</v>
      </c>
      <c r="N699" s="100"/>
      <c r="O699" s="105">
        <v>154102</v>
      </c>
      <c r="Q699" s="96" t="s">
        <v>329</v>
      </c>
    </row>
    <row r="700" spans="1:17" ht="15">
      <c r="A700" s="102">
        <v>488219243</v>
      </c>
      <c r="B700" s="102">
        <v>488</v>
      </c>
      <c r="C700" s="103" t="s">
        <v>269</v>
      </c>
      <c r="D700" s="102">
        <v>219</v>
      </c>
      <c r="E700" s="103" t="s">
        <v>270</v>
      </c>
      <c r="F700" s="102">
        <v>243</v>
      </c>
      <c r="G700" s="103" t="s">
        <v>80</v>
      </c>
      <c r="H700" s="100"/>
      <c r="I700" s="113">
        <v>488219243</v>
      </c>
      <c r="J700" s="114">
        <v>0</v>
      </c>
      <c r="K700" s="114">
        <v>0</v>
      </c>
      <c r="L700" s="104">
        <v>4.832683992278433E-3</v>
      </c>
      <c r="M700" s="104">
        <v>0</v>
      </c>
      <c r="N700" s="100"/>
      <c r="O700" s="105">
        <v>286289</v>
      </c>
      <c r="Q700" s="96" t="s">
        <v>331</v>
      </c>
    </row>
    <row r="701" spans="1:17" ht="15">
      <c r="A701" s="102">
        <v>488219244</v>
      </c>
      <c r="B701" s="102">
        <v>488</v>
      </c>
      <c r="C701" s="103" t="s">
        <v>269</v>
      </c>
      <c r="D701" s="102">
        <v>219</v>
      </c>
      <c r="E701" s="103" t="s">
        <v>270</v>
      </c>
      <c r="F701" s="102">
        <v>244</v>
      </c>
      <c r="G701" s="103" t="s">
        <v>27</v>
      </c>
      <c r="H701" s="100"/>
      <c r="I701" s="113">
        <v>488219244</v>
      </c>
      <c r="J701" s="114">
        <v>0</v>
      </c>
      <c r="K701" s="114">
        <v>2254</v>
      </c>
      <c r="L701" s="104">
        <v>8.3233957939585088E-2</v>
      </c>
      <c r="M701" s="104">
        <v>0</v>
      </c>
      <c r="N701" s="100"/>
      <c r="O701" s="105">
        <v>1882421</v>
      </c>
      <c r="Q701" s="96" t="s">
        <v>331</v>
      </c>
    </row>
    <row r="702" spans="1:17" ht="15">
      <c r="A702" s="102">
        <v>488219251</v>
      </c>
      <c r="B702" s="102">
        <v>488</v>
      </c>
      <c r="C702" s="103" t="s">
        <v>269</v>
      </c>
      <c r="D702" s="102">
        <v>219</v>
      </c>
      <c r="E702" s="103" t="s">
        <v>270</v>
      </c>
      <c r="F702" s="102">
        <v>251</v>
      </c>
      <c r="G702" s="103" t="s">
        <v>242</v>
      </c>
      <c r="H702" s="100"/>
      <c r="I702" s="113">
        <v>488219251</v>
      </c>
      <c r="J702" s="114">
        <v>0</v>
      </c>
      <c r="K702" s="114">
        <v>0</v>
      </c>
      <c r="L702" s="104">
        <v>3.438272999162377E-2</v>
      </c>
      <c r="M702" s="104">
        <v>0</v>
      </c>
      <c r="N702" s="100"/>
      <c r="O702" s="105">
        <v>1048644</v>
      </c>
      <c r="Q702" s="96" t="s">
        <v>329</v>
      </c>
    </row>
    <row r="703" spans="1:17" ht="15">
      <c r="A703" s="102">
        <v>488219264</v>
      </c>
      <c r="B703" s="102">
        <v>488</v>
      </c>
      <c r="C703" s="103" t="s">
        <v>269</v>
      </c>
      <c r="D703" s="102">
        <v>219</v>
      </c>
      <c r="E703" s="103" t="s">
        <v>270</v>
      </c>
      <c r="F703" s="102">
        <v>264</v>
      </c>
      <c r="G703" s="103" t="s">
        <v>275</v>
      </c>
      <c r="H703" s="100"/>
      <c r="I703" s="113">
        <v>488219264</v>
      </c>
      <c r="J703" s="114">
        <v>0</v>
      </c>
      <c r="K703" s="114">
        <v>0</v>
      </c>
      <c r="L703" s="104">
        <v>7.9980471949844829E-3</v>
      </c>
      <c r="M703" s="104">
        <v>0</v>
      </c>
      <c r="N703" s="100"/>
      <c r="O703" s="105">
        <v>336628</v>
      </c>
      <c r="Q703" s="96" t="s">
        <v>327</v>
      </c>
    </row>
    <row r="704" spans="1:17" ht="15">
      <c r="A704" s="102">
        <v>488219285</v>
      </c>
      <c r="B704" s="102">
        <v>488</v>
      </c>
      <c r="C704" s="103" t="s">
        <v>269</v>
      </c>
      <c r="D704" s="102">
        <v>219</v>
      </c>
      <c r="E704" s="103" t="s">
        <v>270</v>
      </c>
      <c r="F704" s="102">
        <v>285</v>
      </c>
      <c r="G704" s="103" t="s">
        <v>28</v>
      </c>
      <c r="H704" s="100"/>
      <c r="I704" s="113">
        <v>488219285</v>
      </c>
      <c r="J704" s="114">
        <v>0</v>
      </c>
      <c r="K704" s="114">
        <v>0</v>
      </c>
      <c r="L704" s="104">
        <v>2.1945064259307315E-2</v>
      </c>
      <c r="M704" s="104">
        <v>0</v>
      </c>
      <c r="N704" s="100"/>
      <c r="O704" s="105">
        <v>11338</v>
      </c>
      <c r="Q704" s="96" t="s">
        <v>327</v>
      </c>
    </row>
    <row r="705" spans="1:17" ht="15">
      <c r="A705" s="102">
        <v>488219293</v>
      </c>
      <c r="B705" s="102">
        <v>488</v>
      </c>
      <c r="C705" s="103" t="s">
        <v>269</v>
      </c>
      <c r="D705" s="102">
        <v>219</v>
      </c>
      <c r="E705" s="103" t="s">
        <v>270</v>
      </c>
      <c r="F705" s="102">
        <v>293</v>
      </c>
      <c r="G705" s="103" t="s">
        <v>171</v>
      </c>
      <c r="H705" s="100"/>
      <c r="I705" s="113">
        <v>488219293</v>
      </c>
      <c r="J705" s="114">
        <v>0</v>
      </c>
      <c r="K705" s="114">
        <v>0</v>
      </c>
      <c r="L705" s="104">
        <v>1.6252590924376159E-3</v>
      </c>
      <c r="M705" s="104">
        <v>0</v>
      </c>
      <c r="N705" s="100"/>
      <c r="O705" s="105">
        <v>4669</v>
      </c>
      <c r="Q705" s="96" t="s">
        <v>329</v>
      </c>
    </row>
    <row r="706" spans="1:17" ht="15">
      <c r="A706" s="102">
        <v>488219336</v>
      </c>
      <c r="B706" s="102">
        <v>488</v>
      </c>
      <c r="C706" s="103" t="s">
        <v>269</v>
      </c>
      <c r="D706" s="102">
        <v>219</v>
      </c>
      <c r="E706" s="103" t="s">
        <v>270</v>
      </c>
      <c r="F706" s="102">
        <v>336</v>
      </c>
      <c r="G706" s="103" t="s">
        <v>30</v>
      </c>
      <c r="H706" s="100"/>
      <c r="I706" s="113">
        <v>488219336</v>
      </c>
      <c r="J706" s="114">
        <v>0</v>
      </c>
      <c r="K706" s="114">
        <v>0</v>
      </c>
      <c r="L706" s="104">
        <v>2.3631674861352887E-2</v>
      </c>
      <c r="M706" s="104">
        <v>0</v>
      </c>
      <c r="N706" s="100"/>
      <c r="O706" s="105">
        <v>1805234</v>
      </c>
      <c r="Q706" s="96" t="s">
        <v>327</v>
      </c>
    </row>
    <row r="707" spans="1:17" ht="15">
      <c r="A707" s="102">
        <v>488219625</v>
      </c>
      <c r="B707" s="102">
        <v>488</v>
      </c>
      <c r="C707" s="103" t="s">
        <v>269</v>
      </c>
      <c r="D707" s="102">
        <v>219</v>
      </c>
      <c r="E707" s="103" t="s">
        <v>270</v>
      </c>
      <c r="F707" s="102">
        <v>625</v>
      </c>
      <c r="G707" s="103" t="s">
        <v>92</v>
      </c>
      <c r="H707" s="100"/>
      <c r="I707" s="113">
        <v>488219625</v>
      </c>
      <c r="J707" s="114">
        <v>0</v>
      </c>
      <c r="K707" s="114">
        <v>0</v>
      </c>
      <c r="L707" s="104">
        <v>1.5510183605077635E-3</v>
      </c>
      <c r="M707" s="104">
        <v>0</v>
      </c>
      <c r="N707" s="100"/>
      <c r="O707" s="105">
        <v>11257</v>
      </c>
      <c r="Q707" s="96" t="s">
        <v>329</v>
      </c>
    </row>
    <row r="708" spans="1:17" ht="15">
      <c r="A708" s="102">
        <v>488219760</v>
      </c>
      <c r="B708" s="102">
        <v>488</v>
      </c>
      <c r="C708" s="103" t="s">
        <v>269</v>
      </c>
      <c r="D708" s="102">
        <v>219</v>
      </c>
      <c r="E708" s="103" t="s">
        <v>270</v>
      </c>
      <c r="F708" s="102">
        <v>760</v>
      </c>
      <c r="G708" s="103" t="s">
        <v>262</v>
      </c>
      <c r="H708" s="100"/>
      <c r="I708" s="113">
        <v>488219760</v>
      </c>
      <c r="J708" s="114">
        <v>0</v>
      </c>
      <c r="K708" s="114">
        <v>0</v>
      </c>
      <c r="L708" s="104">
        <v>2.3928112590130772E-2</v>
      </c>
      <c r="M708" s="104">
        <v>0</v>
      </c>
      <c r="N708" s="100"/>
      <c r="O708" s="105">
        <v>38976</v>
      </c>
      <c r="Q708" s="96" t="s">
        <v>329</v>
      </c>
    </row>
    <row r="709" spans="1:17" ht="15">
      <c r="A709" s="102">
        <v>488219780</v>
      </c>
      <c r="B709" s="102">
        <v>488</v>
      </c>
      <c r="C709" s="103" t="s">
        <v>269</v>
      </c>
      <c r="D709" s="102">
        <v>219</v>
      </c>
      <c r="E709" s="103" t="s">
        <v>270</v>
      </c>
      <c r="F709" s="102">
        <v>780</v>
      </c>
      <c r="G709" s="103" t="s">
        <v>243</v>
      </c>
      <c r="H709" s="100"/>
      <c r="I709" s="113">
        <v>488219780</v>
      </c>
      <c r="J709" s="114">
        <v>0</v>
      </c>
      <c r="K709" s="114">
        <v>0</v>
      </c>
      <c r="L709" s="104">
        <v>7.6848161446833761E-3</v>
      </c>
      <c r="M709" s="104">
        <v>0</v>
      </c>
      <c r="N709" s="100"/>
      <c r="O709" s="105">
        <v>350104</v>
      </c>
      <c r="Q709" s="96" t="s">
        <v>329</v>
      </c>
    </row>
    <row r="710" spans="1:17" ht="15">
      <c r="A710" s="102">
        <v>489020020</v>
      </c>
      <c r="B710" s="102">
        <v>489</v>
      </c>
      <c r="C710" s="103" t="s">
        <v>276</v>
      </c>
      <c r="D710" s="102">
        <v>20</v>
      </c>
      <c r="E710" s="103" t="s">
        <v>125</v>
      </c>
      <c r="F710" s="102">
        <v>20</v>
      </c>
      <c r="G710" s="103" t="s">
        <v>125</v>
      </c>
      <c r="H710" s="100"/>
      <c r="I710" s="113">
        <v>489020020</v>
      </c>
      <c r="J710" s="114">
        <v>0</v>
      </c>
      <c r="K710" s="114">
        <v>0</v>
      </c>
      <c r="L710" s="104">
        <v>3.6988095461666239E-2</v>
      </c>
      <c r="M710" s="104">
        <v>0</v>
      </c>
      <c r="N710" s="100"/>
      <c r="O710" s="105">
        <v>2171625</v>
      </c>
      <c r="Q710" s="96" t="s">
        <v>329</v>
      </c>
    </row>
    <row r="711" spans="1:17" ht="15">
      <c r="A711" s="102">
        <v>489020036</v>
      </c>
      <c r="B711" s="102">
        <v>489</v>
      </c>
      <c r="C711" s="103" t="s">
        <v>276</v>
      </c>
      <c r="D711" s="102">
        <v>20</v>
      </c>
      <c r="E711" s="103" t="s">
        <v>125</v>
      </c>
      <c r="F711" s="102">
        <v>36</v>
      </c>
      <c r="G711" s="103" t="s">
        <v>126</v>
      </c>
      <c r="H711" s="100"/>
      <c r="I711" s="113">
        <v>489020036</v>
      </c>
      <c r="J711" s="114">
        <v>0</v>
      </c>
      <c r="K711" s="114">
        <v>0</v>
      </c>
      <c r="L711" s="104">
        <v>6.2899334045471239E-2</v>
      </c>
      <c r="M711" s="104">
        <v>0</v>
      </c>
      <c r="N711" s="100"/>
      <c r="O711" s="105">
        <v>1645701</v>
      </c>
      <c r="Q711" s="96" t="s">
        <v>329</v>
      </c>
    </row>
    <row r="712" spans="1:17" ht="15">
      <c r="A712" s="102">
        <v>489020052</v>
      </c>
      <c r="B712" s="102">
        <v>489</v>
      </c>
      <c r="C712" s="103" t="s">
        <v>276</v>
      </c>
      <c r="D712" s="102">
        <v>20</v>
      </c>
      <c r="E712" s="103" t="s">
        <v>125</v>
      </c>
      <c r="F712" s="102">
        <v>52</v>
      </c>
      <c r="G712" s="103" t="s">
        <v>251</v>
      </c>
      <c r="H712" s="100"/>
      <c r="I712" s="113">
        <v>489020052</v>
      </c>
      <c r="J712" s="114">
        <v>0</v>
      </c>
      <c r="K712" s="114">
        <v>0</v>
      </c>
      <c r="L712" s="104">
        <v>2.0841670476971122E-2</v>
      </c>
      <c r="M712" s="104">
        <v>0</v>
      </c>
      <c r="N712" s="100"/>
      <c r="O712" s="105">
        <v>129615</v>
      </c>
      <c r="Q712" s="96" t="s">
        <v>327</v>
      </c>
    </row>
    <row r="713" spans="1:17" ht="15">
      <c r="A713" s="102">
        <v>489020082</v>
      </c>
      <c r="B713" s="102">
        <v>489</v>
      </c>
      <c r="C713" s="103" t="s">
        <v>276</v>
      </c>
      <c r="D713" s="102">
        <v>20</v>
      </c>
      <c r="E713" s="103" t="s">
        <v>125</v>
      </c>
      <c r="F713" s="102">
        <v>82</v>
      </c>
      <c r="G713" s="103" t="s">
        <v>252</v>
      </c>
      <c r="H713" s="100"/>
      <c r="I713" s="113">
        <v>489020082</v>
      </c>
      <c r="J713" s="114">
        <v>0</v>
      </c>
      <c r="K713" s="114">
        <v>0</v>
      </c>
      <c r="L713" s="104">
        <v>4.4532120733605587E-3</v>
      </c>
      <c r="M713" s="104">
        <v>0</v>
      </c>
      <c r="N713" s="100"/>
      <c r="O713" s="105">
        <v>11811</v>
      </c>
      <c r="Q713" s="96" t="s">
        <v>329</v>
      </c>
    </row>
    <row r="714" spans="1:17" ht="15">
      <c r="A714" s="102">
        <v>489020096</v>
      </c>
      <c r="B714" s="102">
        <v>489</v>
      </c>
      <c r="C714" s="103" t="s">
        <v>276</v>
      </c>
      <c r="D714" s="102">
        <v>20</v>
      </c>
      <c r="E714" s="103" t="s">
        <v>125</v>
      </c>
      <c r="F714" s="102">
        <v>96</v>
      </c>
      <c r="G714" s="103" t="s">
        <v>210</v>
      </c>
      <c r="H714" s="100"/>
      <c r="I714" s="113">
        <v>489020096</v>
      </c>
      <c r="J714" s="114">
        <v>0</v>
      </c>
      <c r="K714" s="114">
        <v>0</v>
      </c>
      <c r="L714" s="104">
        <v>1.9166402991631002E-2</v>
      </c>
      <c r="M714" s="104">
        <v>0</v>
      </c>
      <c r="N714" s="100"/>
      <c r="O714" s="105">
        <v>968786</v>
      </c>
      <c r="Q714" s="96" t="s">
        <v>329</v>
      </c>
    </row>
    <row r="715" spans="1:17" ht="15">
      <c r="A715" s="102">
        <v>489020172</v>
      </c>
      <c r="B715" s="102">
        <v>489</v>
      </c>
      <c r="C715" s="103" t="s">
        <v>276</v>
      </c>
      <c r="D715" s="102">
        <v>20</v>
      </c>
      <c r="E715" s="103" t="s">
        <v>125</v>
      </c>
      <c r="F715" s="102">
        <v>172</v>
      </c>
      <c r="G715" s="103" t="s">
        <v>256</v>
      </c>
      <c r="H715" s="100"/>
      <c r="I715" s="113">
        <v>489020172</v>
      </c>
      <c r="J715" s="114">
        <v>0</v>
      </c>
      <c r="K715" s="114">
        <v>0</v>
      </c>
      <c r="L715" s="104">
        <v>2.5988272664582351E-2</v>
      </c>
      <c r="M715" s="104">
        <v>0</v>
      </c>
      <c r="N715" s="100"/>
      <c r="O715" s="105">
        <v>726585</v>
      </c>
      <c r="Q715" s="96" t="s">
        <v>329</v>
      </c>
    </row>
    <row r="716" spans="1:17" ht="15">
      <c r="A716" s="102">
        <v>489020239</v>
      </c>
      <c r="B716" s="102">
        <v>489</v>
      </c>
      <c r="C716" s="103" t="s">
        <v>276</v>
      </c>
      <c r="D716" s="102">
        <v>20</v>
      </c>
      <c r="E716" s="103" t="s">
        <v>125</v>
      </c>
      <c r="F716" s="102">
        <v>239</v>
      </c>
      <c r="G716" s="103" t="s">
        <v>250</v>
      </c>
      <c r="H716" s="100"/>
      <c r="I716" s="113">
        <v>489020239</v>
      </c>
      <c r="J716" s="114">
        <v>0</v>
      </c>
      <c r="K716" s="114">
        <v>0</v>
      </c>
      <c r="L716" s="104">
        <v>5.8274776941642667E-2</v>
      </c>
      <c r="M716" s="104">
        <v>0</v>
      </c>
      <c r="N716" s="100"/>
      <c r="O716" s="105">
        <v>1151077</v>
      </c>
      <c r="Q716" s="96" t="s">
        <v>329</v>
      </c>
    </row>
    <row r="717" spans="1:17" ht="15">
      <c r="A717" s="102">
        <v>489020242</v>
      </c>
      <c r="B717" s="102">
        <v>489</v>
      </c>
      <c r="C717" s="103" t="s">
        <v>276</v>
      </c>
      <c r="D717" s="102">
        <v>20</v>
      </c>
      <c r="E717" s="103" t="s">
        <v>125</v>
      </c>
      <c r="F717" s="102">
        <v>242</v>
      </c>
      <c r="G717" s="103" t="s">
        <v>277</v>
      </c>
      <c r="H717" s="100"/>
      <c r="I717" s="113">
        <v>489020242</v>
      </c>
      <c r="J717" s="114">
        <v>0</v>
      </c>
      <c r="K717" s="114">
        <v>0</v>
      </c>
      <c r="L717" s="104">
        <v>2.8881067477026911E-2</v>
      </c>
      <c r="M717" s="104">
        <v>0</v>
      </c>
      <c r="N717" s="100"/>
      <c r="O717" s="105">
        <v>130770</v>
      </c>
      <c r="Q717" s="96" t="s">
        <v>329</v>
      </c>
    </row>
    <row r="718" spans="1:17" ht="15">
      <c r="A718" s="102">
        <v>489020261</v>
      </c>
      <c r="B718" s="102">
        <v>489</v>
      </c>
      <c r="C718" s="103" t="s">
        <v>276</v>
      </c>
      <c r="D718" s="102">
        <v>20</v>
      </c>
      <c r="E718" s="103" t="s">
        <v>125</v>
      </c>
      <c r="F718" s="102">
        <v>261</v>
      </c>
      <c r="G718" s="103" t="s">
        <v>127</v>
      </c>
      <c r="H718" s="100"/>
      <c r="I718" s="113">
        <v>489020261</v>
      </c>
      <c r="J718" s="114">
        <v>0</v>
      </c>
      <c r="K718" s="114">
        <v>0</v>
      </c>
      <c r="L718" s="104">
        <v>5.9771030223274665E-2</v>
      </c>
      <c r="M718" s="104">
        <v>0</v>
      </c>
      <c r="N718" s="100"/>
      <c r="O718" s="105">
        <v>2511215</v>
      </c>
      <c r="Q718" s="96" t="s">
        <v>327</v>
      </c>
    </row>
    <row r="719" spans="1:17" ht="15">
      <c r="A719" s="102">
        <v>489020264</v>
      </c>
      <c r="B719" s="102">
        <v>489</v>
      </c>
      <c r="C719" s="103" t="s">
        <v>276</v>
      </c>
      <c r="D719" s="102">
        <v>20</v>
      </c>
      <c r="E719" s="103" t="s">
        <v>125</v>
      </c>
      <c r="F719" s="102">
        <v>264</v>
      </c>
      <c r="G719" s="103" t="s">
        <v>275</v>
      </c>
      <c r="H719" s="100"/>
      <c r="I719" s="113">
        <v>489020264</v>
      </c>
      <c r="J719" s="114">
        <v>0</v>
      </c>
      <c r="K719" s="114">
        <v>0</v>
      </c>
      <c r="L719" s="104">
        <v>7.9980471949844829E-3</v>
      </c>
      <c r="M719" s="104">
        <v>0</v>
      </c>
      <c r="N719" s="100"/>
      <c r="O719" s="105">
        <v>13550</v>
      </c>
      <c r="Q719" s="96" t="s">
        <v>327</v>
      </c>
    </row>
    <row r="720" spans="1:17" ht="15">
      <c r="A720" s="102">
        <v>489020300</v>
      </c>
      <c r="B720" s="102">
        <v>489</v>
      </c>
      <c r="C720" s="103" t="s">
        <v>276</v>
      </c>
      <c r="D720" s="102">
        <v>20</v>
      </c>
      <c r="E720" s="103" t="s">
        <v>125</v>
      </c>
      <c r="F720" s="102">
        <v>300</v>
      </c>
      <c r="G720" s="103" t="s">
        <v>128</v>
      </c>
      <c r="H720" s="100"/>
      <c r="I720" s="113">
        <v>489020300</v>
      </c>
      <c r="J720" s="114">
        <v>0</v>
      </c>
      <c r="K720" s="114">
        <v>0</v>
      </c>
      <c r="L720" s="104">
        <v>2.4497686257858454E-2</v>
      </c>
      <c r="M720" s="104">
        <v>0</v>
      </c>
      <c r="N720" s="100"/>
      <c r="O720" s="105">
        <v>33631</v>
      </c>
      <c r="Q720" s="96" t="s">
        <v>329</v>
      </c>
    </row>
    <row r="721" spans="1:17" ht="15">
      <c r="A721" s="102">
        <v>489020310</v>
      </c>
      <c r="B721" s="102">
        <v>489</v>
      </c>
      <c r="C721" s="103" t="s">
        <v>276</v>
      </c>
      <c r="D721" s="102">
        <v>20</v>
      </c>
      <c r="E721" s="103" t="s">
        <v>125</v>
      </c>
      <c r="F721" s="102">
        <v>310</v>
      </c>
      <c r="G721" s="103" t="s">
        <v>259</v>
      </c>
      <c r="H721" s="100"/>
      <c r="I721" s="113">
        <v>489020310</v>
      </c>
      <c r="J721" s="114">
        <v>0</v>
      </c>
      <c r="K721" s="114">
        <v>0</v>
      </c>
      <c r="L721" s="104">
        <v>1.9745513055002439E-2</v>
      </c>
      <c r="M721" s="104">
        <v>0</v>
      </c>
      <c r="N721" s="100"/>
      <c r="O721" s="105">
        <v>336186</v>
      </c>
      <c r="Q721" s="96" t="s">
        <v>329</v>
      </c>
    </row>
    <row r="722" spans="1:17" ht="15">
      <c r="A722" s="102">
        <v>489020645</v>
      </c>
      <c r="B722" s="102">
        <v>489</v>
      </c>
      <c r="C722" s="103" t="s">
        <v>276</v>
      </c>
      <c r="D722" s="102">
        <v>20</v>
      </c>
      <c r="E722" s="103" t="s">
        <v>125</v>
      </c>
      <c r="F722" s="102">
        <v>645</v>
      </c>
      <c r="G722" s="103" t="s">
        <v>129</v>
      </c>
      <c r="H722" s="100"/>
      <c r="I722" s="113">
        <v>489020645</v>
      </c>
      <c r="J722" s="114">
        <v>0</v>
      </c>
      <c r="K722" s="114">
        <v>0</v>
      </c>
      <c r="L722" s="104">
        <v>3.3733411623295545E-2</v>
      </c>
      <c r="M722" s="104">
        <v>0</v>
      </c>
      <c r="N722" s="100"/>
      <c r="O722" s="105">
        <v>1084323</v>
      </c>
      <c r="Q722" s="96" t="s">
        <v>329</v>
      </c>
    </row>
    <row r="723" spans="1:17" ht="15">
      <c r="A723" s="102">
        <v>489020660</v>
      </c>
      <c r="B723" s="102">
        <v>489</v>
      </c>
      <c r="C723" s="103" t="s">
        <v>276</v>
      </c>
      <c r="D723" s="102">
        <v>20</v>
      </c>
      <c r="E723" s="103" t="s">
        <v>125</v>
      </c>
      <c r="F723" s="102">
        <v>660</v>
      </c>
      <c r="G723" s="103" t="s">
        <v>130</v>
      </c>
      <c r="H723" s="100"/>
      <c r="I723" s="113">
        <v>489020660</v>
      </c>
      <c r="J723" s="114">
        <v>0</v>
      </c>
      <c r="K723" s="114">
        <v>0</v>
      </c>
      <c r="L723" s="104">
        <v>5.3818492212253259E-2</v>
      </c>
      <c r="M723" s="104">
        <v>0</v>
      </c>
      <c r="N723" s="100"/>
      <c r="O723" s="105">
        <v>323918</v>
      </c>
      <c r="Q723" s="96" t="s">
        <v>329</v>
      </c>
    </row>
    <row r="724" spans="1:17" ht="15">
      <c r="A724" s="102">
        <v>489020665</v>
      </c>
      <c r="B724" s="102">
        <v>489</v>
      </c>
      <c r="C724" s="103" t="s">
        <v>276</v>
      </c>
      <c r="D724" s="102">
        <v>20</v>
      </c>
      <c r="E724" s="103" t="s">
        <v>125</v>
      </c>
      <c r="F724" s="102">
        <v>665</v>
      </c>
      <c r="G724" s="103" t="s">
        <v>260</v>
      </c>
      <c r="H724" s="100"/>
      <c r="I724" s="113">
        <v>489020665</v>
      </c>
      <c r="J724" s="114">
        <v>0</v>
      </c>
      <c r="K724" s="114">
        <v>0</v>
      </c>
      <c r="L724" s="104">
        <v>6.0135046821919507E-3</v>
      </c>
      <c r="M724" s="104">
        <v>0</v>
      </c>
      <c r="N724" s="100"/>
      <c r="O724" s="105">
        <v>7420</v>
      </c>
      <c r="Q724" s="96" t="s">
        <v>329</v>
      </c>
    </row>
    <row r="725" spans="1:17" ht="15">
      <c r="A725" s="102">
        <v>489020712</v>
      </c>
      <c r="B725" s="102">
        <v>489</v>
      </c>
      <c r="C725" s="103" t="s">
        <v>276</v>
      </c>
      <c r="D725" s="102">
        <v>20</v>
      </c>
      <c r="E725" s="103" t="s">
        <v>125</v>
      </c>
      <c r="F725" s="102">
        <v>712</v>
      </c>
      <c r="G725" s="103" t="s">
        <v>124</v>
      </c>
      <c r="H725" s="100"/>
      <c r="I725" s="113">
        <v>489020712</v>
      </c>
      <c r="J725" s="114">
        <v>0</v>
      </c>
      <c r="K725" s="114">
        <v>0</v>
      </c>
      <c r="L725" s="104">
        <v>3.5632043500116208E-2</v>
      </c>
      <c r="M725" s="104">
        <v>0</v>
      </c>
      <c r="N725" s="100"/>
      <c r="O725" s="105">
        <v>456820</v>
      </c>
      <c r="Q725" s="96" t="s">
        <v>329</v>
      </c>
    </row>
    <row r="726" spans="1:17" ht="15">
      <c r="A726" s="102">
        <v>491095072</v>
      </c>
      <c r="B726" s="102">
        <v>491</v>
      </c>
      <c r="C726" s="103" t="s">
        <v>278</v>
      </c>
      <c r="D726" s="102">
        <v>95</v>
      </c>
      <c r="E726" s="103" t="s">
        <v>279</v>
      </c>
      <c r="F726" s="102">
        <v>72</v>
      </c>
      <c r="G726" s="103" t="s">
        <v>280</v>
      </c>
      <c r="H726" s="100"/>
      <c r="I726" s="113">
        <v>491095072</v>
      </c>
      <c r="J726" s="114">
        <v>0</v>
      </c>
      <c r="K726" s="114">
        <v>0</v>
      </c>
      <c r="L726" s="104">
        <v>3.2930660240273338E-3</v>
      </c>
      <c r="M726" s="104">
        <v>0</v>
      </c>
      <c r="N726" s="100"/>
      <c r="O726" s="105">
        <v>59820</v>
      </c>
      <c r="Q726" s="96" t="s">
        <v>329</v>
      </c>
    </row>
    <row r="727" spans="1:17" ht="15">
      <c r="A727" s="102">
        <v>491095095</v>
      </c>
      <c r="B727" s="102">
        <v>491</v>
      </c>
      <c r="C727" s="103" t="s">
        <v>278</v>
      </c>
      <c r="D727" s="102">
        <v>95</v>
      </c>
      <c r="E727" s="103" t="s">
        <v>279</v>
      </c>
      <c r="F727" s="102">
        <v>95</v>
      </c>
      <c r="G727" s="103" t="s">
        <v>279</v>
      </c>
      <c r="H727" s="100"/>
      <c r="I727" s="113">
        <v>491095095</v>
      </c>
      <c r="J727" s="114">
        <v>0</v>
      </c>
      <c r="K727" s="114">
        <v>0</v>
      </c>
      <c r="L727" s="104">
        <v>0.10360731242396257</v>
      </c>
      <c r="M727" s="104">
        <v>0</v>
      </c>
      <c r="N727" s="100"/>
      <c r="O727" s="105">
        <v>10966581</v>
      </c>
      <c r="Q727" s="96" t="s">
        <v>327</v>
      </c>
    </row>
    <row r="728" spans="1:17" ht="15">
      <c r="A728" s="102">
        <v>491095212</v>
      </c>
      <c r="B728" s="102">
        <v>491</v>
      </c>
      <c r="C728" s="103" t="s">
        <v>278</v>
      </c>
      <c r="D728" s="102">
        <v>95</v>
      </c>
      <c r="E728" s="103" t="s">
        <v>279</v>
      </c>
      <c r="F728" s="102">
        <v>212</v>
      </c>
      <c r="G728" s="103" t="s">
        <v>167</v>
      </c>
      <c r="H728" s="100"/>
      <c r="I728" s="113">
        <v>491095212</v>
      </c>
      <c r="J728" s="114">
        <v>0</v>
      </c>
      <c r="K728" s="114">
        <v>0</v>
      </c>
      <c r="L728" s="104">
        <v>2.3431491717683755E-2</v>
      </c>
      <c r="M728" s="104">
        <v>0</v>
      </c>
      <c r="N728" s="100"/>
      <c r="O728" s="105">
        <v>10821</v>
      </c>
      <c r="Q728" s="96" t="s">
        <v>329</v>
      </c>
    </row>
    <row r="729" spans="1:17" ht="15">
      <c r="A729" s="102">
        <v>491095273</v>
      </c>
      <c r="B729" s="102">
        <v>491</v>
      </c>
      <c r="C729" s="103" t="s">
        <v>278</v>
      </c>
      <c r="D729" s="102">
        <v>95</v>
      </c>
      <c r="E729" s="103" t="s">
        <v>279</v>
      </c>
      <c r="F729" s="102">
        <v>273</v>
      </c>
      <c r="G729" s="103" t="s">
        <v>281</v>
      </c>
      <c r="H729" s="100"/>
      <c r="I729" s="113">
        <v>491095273</v>
      </c>
      <c r="J729" s="114">
        <v>0</v>
      </c>
      <c r="K729" s="114">
        <v>0</v>
      </c>
      <c r="L729" s="104">
        <v>2.3988871587389353E-3</v>
      </c>
      <c r="M729" s="104">
        <v>0</v>
      </c>
      <c r="N729" s="100"/>
      <c r="O729" s="105">
        <v>55628</v>
      </c>
      <c r="Q729" s="96" t="s">
        <v>331</v>
      </c>
    </row>
    <row r="730" spans="1:17" ht="15">
      <c r="A730" s="102">
        <v>491095292</v>
      </c>
      <c r="B730" s="102">
        <v>491</v>
      </c>
      <c r="C730" s="103" t="s">
        <v>278</v>
      </c>
      <c r="D730" s="102">
        <v>95</v>
      </c>
      <c r="E730" s="103" t="s">
        <v>279</v>
      </c>
      <c r="F730" s="102">
        <v>292</v>
      </c>
      <c r="G730" s="103" t="s">
        <v>282</v>
      </c>
      <c r="H730" s="100"/>
      <c r="I730" s="113">
        <v>491095292</v>
      </c>
      <c r="J730" s="114">
        <v>0</v>
      </c>
      <c r="K730" s="114">
        <v>0</v>
      </c>
      <c r="L730" s="104">
        <v>3.4171931881161297E-3</v>
      </c>
      <c r="M730" s="104">
        <v>0</v>
      </c>
      <c r="N730" s="100"/>
      <c r="O730" s="105">
        <v>80423</v>
      </c>
      <c r="Q730" s="96" t="s">
        <v>329</v>
      </c>
    </row>
    <row r="731" spans="1:17" ht="15">
      <c r="A731" s="102">
        <v>491095331</v>
      </c>
      <c r="B731" s="102">
        <v>491</v>
      </c>
      <c r="C731" s="103" t="s">
        <v>278</v>
      </c>
      <c r="D731" s="102">
        <v>95</v>
      </c>
      <c r="E731" s="103" t="s">
        <v>279</v>
      </c>
      <c r="F731" s="102">
        <v>331</v>
      </c>
      <c r="G731" s="103" t="s">
        <v>283</v>
      </c>
      <c r="H731" s="100"/>
      <c r="I731" s="113">
        <v>491095331</v>
      </c>
      <c r="J731" s="114">
        <v>0</v>
      </c>
      <c r="K731" s="114">
        <v>0</v>
      </c>
      <c r="L731" s="104">
        <v>1.0085884467959574E-2</v>
      </c>
      <c r="M731" s="104">
        <v>0</v>
      </c>
      <c r="N731" s="100"/>
      <c r="O731" s="105">
        <v>161462</v>
      </c>
      <c r="Q731" s="96" t="s">
        <v>329</v>
      </c>
    </row>
    <row r="732" spans="1:17" ht="15">
      <c r="A732" s="102">
        <v>491095650</v>
      </c>
      <c r="B732" s="102">
        <v>491</v>
      </c>
      <c r="C732" s="103" t="s">
        <v>278</v>
      </c>
      <c r="D732" s="102">
        <v>95</v>
      </c>
      <c r="E732" s="103" t="s">
        <v>279</v>
      </c>
      <c r="F732" s="102">
        <v>650</v>
      </c>
      <c r="G732" s="103" t="s">
        <v>175</v>
      </c>
      <c r="H732" s="100"/>
      <c r="I732" s="113">
        <v>491095650</v>
      </c>
      <c r="J732" s="114">
        <v>0</v>
      </c>
      <c r="K732" s="114">
        <v>0</v>
      </c>
      <c r="L732" s="104">
        <v>5.6375929534345287E-4</v>
      </c>
      <c r="M732" s="104">
        <v>0</v>
      </c>
      <c r="N732" s="100"/>
      <c r="O732" s="105">
        <v>15239</v>
      </c>
      <c r="Q732" s="96" t="s">
        <v>327</v>
      </c>
    </row>
    <row r="733" spans="1:17" ht="15">
      <c r="A733" s="102">
        <v>491095665</v>
      </c>
      <c r="B733" s="102">
        <v>491</v>
      </c>
      <c r="C733" s="103" t="s">
        <v>278</v>
      </c>
      <c r="D733" s="102">
        <v>95</v>
      </c>
      <c r="E733" s="103" t="s">
        <v>279</v>
      </c>
      <c r="F733" s="102">
        <v>665</v>
      </c>
      <c r="G733" s="103" t="s">
        <v>260</v>
      </c>
      <c r="H733" s="100"/>
      <c r="I733" s="113">
        <v>491095665</v>
      </c>
      <c r="J733" s="114">
        <v>0</v>
      </c>
      <c r="K733" s="114">
        <v>0</v>
      </c>
      <c r="L733" s="104">
        <v>6.0135046821919507E-3</v>
      </c>
      <c r="M733" s="104">
        <v>0</v>
      </c>
      <c r="N733" s="100"/>
      <c r="O733" s="105">
        <v>10893</v>
      </c>
      <c r="Q733" s="96" t="s">
        <v>329</v>
      </c>
    </row>
    <row r="734" spans="1:17" ht="15">
      <c r="A734" s="102">
        <v>491095763</v>
      </c>
      <c r="B734" s="102">
        <v>491</v>
      </c>
      <c r="C734" s="103" t="s">
        <v>278</v>
      </c>
      <c r="D734" s="102">
        <v>95</v>
      </c>
      <c r="E734" s="103" t="s">
        <v>279</v>
      </c>
      <c r="F734" s="102">
        <v>763</v>
      </c>
      <c r="G734" s="103" t="s">
        <v>284</v>
      </c>
      <c r="H734" s="100"/>
      <c r="I734" s="113">
        <v>491095763</v>
      </c>
      <c r="J734" s="114">
        <v>0</v>
      </c>
      <c r="K734" s="114">
        <v>0</v>
      </c>
      <c r="L734" s="104">
        <v>1.882701175293988E-3</v>
      </c>
      <c r="M734" s="104">
        <v>0</v>
      </c>
      <c r="N734" s="100"/>
      <c r="O734" s="105">
        <v>24986</v>
      </c>
      <c r="Q734" s="96" t="s">
        <v>327</v>
      </c>
    </row>
    <row r="735" spans="1:17" ht="15">
      <c r="A735" s="102">
        <v>492281061</v>
      </c>
      <c r="B735" s="102">
        <v>492</v>
      </c>
      <c r="C735" s="103" t="s">
        <v>285</v>
      </c>
      <c r="D735" s="102">
        <v>281</v>
      </c>
      <c r="E735" s="103" t="s">
        <v>146</v>
      </c>
      <c r="F735" s="102">
        <v>61</v>
      </c>
      <c r="G735" s="103" t="s">
        <v>148</v>
      </c>
      <c r="H735" s="100"/>
      <c r="I735" s="113">
        <v>492281061</v>
      </c>
      <c r="J735" s="114">
        <v>0</v>
      </c>
      <c r="K735" s="114">
        <v>0</v>
      </c>
      <c r="L735" s="104">
        <v>2.7245319422031421E-2</v>
      </c>
      <c r="M735" s="104">
        <v>0</v>
      </c>
      <c r="N735" s="100"/>
      <c r="O735" s="105">
        <v>6612</v>
      </c>
      <c r="Q735" s="96" t="s">
        <v>327</v>
      </c>
    </row>
    <row r="736" spans="1:17" ht="15">
      <c r="A736" s="102">
        <v>492281137</v>
      </c>
      <c r="B736" s="102">
        <v>492</v>
      </c>
      <c r="C736" s="103" t="s">
        <v>285</v>
      </c>
      <c r="D736" s="102">
        <v>281</v>
      </c>
      <c r="E736" s="103" t="s">
        <v>146</v>
      </c>
      <c r="F736" s="102">
        <v>137</v>
      </c>
      <c r="G736" s="103" t="s">
        <v>196</v>
      </c>
      <c r="H736" s="100"/>
      <c r="I736" s="113">
        <v>492281137</v>
      </c>
      <c r="J736" s="114">
        <v>0</v>
      </c>
      <c r="K736" s="114">
        <v>0</v>
      </c>
      <c r="L736" s="104">
        <v>0.13277893899795287</v>
      </c>
      <c r="M736" s="104">
        <v>0</v>
      </c>
      <c r="N736" s="100"/>
      <c r="O736" s="105">
        <v>60664</v>
      </c>
      <c r="Q736" s="96" t="s">
        <v>329</v>
      </c>
    </row>
    <row r="737" spans="1:17" ht="15">
      <c r="A737" s="102">
        <v>492281281</v>
      </c>
      <c r="B737" s="102">
        <v>492</v>
      </c>
      <c r="C737" s="103" t="s">
        <v>285</v>
      </c>
      <c r="D737" s="102">
        <v>281</v>
      </c>
      <c r="E737" s="103" t="s">
        <v>146</v>
      </c>
      <c r="F737" s="102">
        <v>281</v>
      </c>
      <c r="G737" s="103" t="s">
        <v>146</v>
      </c>
      <c r="H737" s="100"/>
      <c r="I737" s="113">
        <v>492281281</v>
      </c>
      <c r="J737" s="114">
        <v>0</v>
      </c>
      <c r="K737" s="114">
        <v>0</v>
      </c>
      <c r="L737" s="104">
        <v>0.10673928911016882</v>
      </c>
      <c r="M737" s="104">
        <v>0</v>
      </c>
      <c r="N737" s="100"/>
      <c r="O737" s="105">
        <v>4142459</v>
      </c>
      <c r="Q737" s="96" t="s">
        <v>329</v>
      </c>
    </row>
    <row r="738" spans="1:17" ht="15">
      <c r="A738" s="102">
        <v>492281325</v>
      </c>
      <c r="B738" s="102">
        <v>492</v>
      </c>
      <c r="C738" s="103" t="s">
        <v>285</v>
      </c>
      <c r="D738" s="102">
        <v>281</v>
      </c>
      <c r="E738" s="103" t="s">
        <v>146</v>
      </c>
      <c r="F738" s="102">
        <v>325</v>
      </c>
      <c r="G738" s="103" t="s">
        <v>198</v>
      </c>
      <c r="H738" s="100"/>
      <c r="I738" s="113">
        <v>492281325</v>
      </c>
      <c r="J738" s="114">
        <v>0</v>
      </c>
      <c r="K738" s="114">
        <v>0</v>
      </c>
      <c r="L738" s="104">
        <v>2.4651611657778099E-3</v>
      </c>
      <c r="M738" s="104">
        <v>0</v>
      </c>
      <c r="N738" s="100"/>
      <c r="O738" s="105">
        <v>1479</v>
      </c>
      <c r="Q738" s="96" t="s">
        <v>329</v>
      </c>
    </row>
    <row r="739" spans="1:17" ht="15">
      <c r="A739" s="102">
        <v>493093035</v>
      </c>
      <c r="B739" s="102">
        <v>493</v>
      </c>
      <c r="C739" s="103" t="s">
        <v>286</v>
      </c>
      <c r="D739" s="102">
        <v>93</v>
      </c>
      <c r="E739" s="103" t="s">
        <v>14</v>
      </c>
      <c r="F739" s="102">
        <v>35</v>
      </c>
      <c r="G739" s="103" t="s">
        <v>11</v>
      </c>
      <c r="H739" s="100"/>
      <c r="I739" s="113">
        <v>493093035</v>
      </c>
      <c r="J739" s="114">
        <v>0</v>
      </c>
      <c r="K739" s="114">
        <v>0</v>
      </c>
      <c r="L739" s="104">
        <v>0.13683680435647133</v>
      </c>
      <c r="M739" s="104">
        <v>0</v>
      </c>
      <c r="N739" s="100"/>
      <c r="O739" s="105">
        <v>437669</v>
      </c>
      <c r="Q739" s="96" t="s">
        <v>327</v>
      </c>
    </row>
    <row r="740" spans="1:17" ht="15">
      <c r="A740" s="102">
        <v>493093049</v>
      </c>
      <c r="B740" s="102">
        <v>493</v>
      </c>
      <c r="C740" s="103" t="s">
        <v>286</v>
      </c>
      <c r="D740" s="102">
        <v>93</v>
      </c>
      <c r="E740" s="103" t="s">
        <v>14</v>
      </c>
      <c r="F740" s="102">
        <v>49</v>
      </c>
      <c r="G740" s="103" t="s">
        <v>73</v>
      </c>
      <c r="H740" s="100"/>
      <c r="I740" s="113">
        <v>493093049</v>
      </c>
      <c r="J740" s="114">
        <v>0</v>
      </c>
      <c r="K740" s="114">
        <v>0</v>
      </c>
      <c r="L740" s="104">
        <v>6.5217778818647432E-2</v>
      </c>
      <c r="M740" s="104">
        <v>0</v>
      </c>
      <c r="N740" s="100"/>
      <c r="O740" s="105">
        <v>15952</v>
      </c>
      <c r="Q740" s="96" t="s">
        <v>331</v>
      </c>
    </row>
    <row r="741" spans="1:17" ht="15">
      <c r="A741" s="102">
        <v>493093057</v>
      </c>
      <c r="B741" s="102">
        <v>493</v>
      </c>
      <c r="C741" s="103" t="s">
        <v>286</v>
      </c>
      <c r="D741" s="102">
        <v>93</v>
      </c>
      <c r="E741" s="103" t="s">
        <v>14</v>
      </c>
      <c r="F741" s="102">
        <v>57</v>
      </c>
      <c r="G741" s="103" t="s">
        <v>13</v>
      </c>
      <c r="H741" s="100"/>
      <c r="I741" s="113">
        <v>493093057</v>
      </c>
      <c r="J741" s="114">
        <v>0</v>
      </c>
      <c r="K741" s="114">
        <v>0</v>
      </c>
      <c r="L741" s="104">
        <v>0.11302446836752313</v>
      </c>
      <c r="M741" s="104">
        <v>0</v>
      </c>
      <c r="N741" s="100"/>
      <c r="O741" s="105">
        <v>1126115</v>
      </c>
      <c r="Q741" s="96" t="s">
        <v>327</v>
      </c>
    </row>
    <row r="742" spans="1:17" ht="15">
      <c r="A742" s="102">
        <v>493093073</v>
      </c>
      <c r="B742" s="102">
        <v>493</v>
      </c>
      <c r="C742" s="103" t="s">
        <v>286</v>
      </c>
      <c r="D742" s="102">
        <v>93</v>
      </c>
      <c r="E742" s="103" t="s">
        <v>14</v>
      </c>
      <c r="F742" s="102">
        <v>73</v>
      </c>
      <c r="G742" s="103" t="s">
        <v>23</v>
      </c>
      <c r="H742" s="100"/>
      <c r="I742" s="113">
        <v>493093073</v>
      </c>
      <c r="J742" s="114">
        <v>0</v>
      </c>
      <c r="K742" s="114">
        <v>0</v>
      </c>
      <c r="L742" s="104">
        <v>4.6915715384423474E-3</v>
      </c>
      <c r="M742" s="104">
        <v>0</v>
      </c>
      <c r="N742" s="100"/>
      <c r="O742" s="105">
        <v>11260</v>
      </c>
      <c r="Q742" s="96" t="s">
        <v>331</v>
      </c>
    </row>
    <row r="743" spans="1:17" ht="15">
      <c r="A743" s="102">
        <v>493093093</v>
      </c>
      <c r="B743" s="102">
        <v>493</v>
      </c>
      <c r="C743" s="103" t="s">
        <v>286</v>
      </c>
      <c r="D743" s="102">
        <v>93</v>
      </c>
      <c r="E743" s="103" t="s">
        <v>14</v>
      </c>
      <c r="F743" s="102">
        <v>93</v>
      </c>
      <c r="G743" s="103" t="s">
        <v>14</v>
      </c>
      <c r="H743" s="100"/>
      <c r="I743" s="113">
        <v>493093093</v>
      </c>
      <c r="J743" s="114">
        <v>0</v>
      </c>
      <c r="K743" s="114">
        <v>0</v>
      </c>
      <c r="L743" s="104">
        <v>8.8854242477561116E-2</v>
      </c>
      <c r="M743" s="104">
        <v>0</v>
      </c>
      <c r="N743" s="100"/>
      <c r="O743" s="105">
        <v>569964</v>
      </c>
      <c r="Q743" s="96" t="s">
        <v>331</v>
      </c>
    </row>
    <row r="744" spans="1:17" ht="15">
      <c r="A744" s="102">
        <v>493093163</v>
      </c>
      <c r="B744" s="102">
        <v>493</v>
      </c>
      <c r="C744" s="103" t="s">
        <v>286</v>
      </c>
      <c r="D744" s="102">
        <v>93</v>
      </c>
      <c r="E744" s="103" t="s">
        <v>14</v>
      </c>
      <c r="F744" s="102">
        <v>163</v>
      </c>
      <c r="G744" s="103" t="s">
        <v>16</v>
      </c>
      <c r="H744" s="100"/>
      <c r="I744" s="113">
        <v>493093163</v>
      </c>
      <c r="J744" s="114">
        <v>0</v>
      </c>
      <c r="K744" s="114">
        <v>0</v>
      </c>
      <c r="L744" s="104">
        <v>8.2937092743960869E-2</v>
      </c>
      <c r="M744" s="104">
        <v>0</v>
      </c>
      <c r="N744" s="100"/>
      <c r="O744" s="105">
        <v>79210</v>
      </c>
      <c r="Q744" s="96" t="s">
        <v>329</v>
      </c>
    </row>
    <row r="745" spans="1:17" ht="15">
      <c r="A745" s="102">
        <v>493093165</v>
      </c>
      <c r="B745" s="102">
        <v>493</v>
      </c>
      <c r="C745" s="103" t="s">
        <v>286</v>
      </c>
      <c r="D745" s="102">
        <v>93</v>
      </c>
      <c r="E745" s="103" t="s">
        <v>14</v>
      </c>
      <c r="F745" s="102">
        <v>165</v>
      </c>
      <c r="G745" s="103" t="s">
        <v>17</v>
      </c>
      <c r="H745" s="100"/>
      <c r="I745" s="113">
        <v>493093165</v>
      </c>
      <c r="J745" s="114">
        <v>0</v>
      </c>
      <c r="K745" s="114">
        <v>4330.7948971026344</v>
      </c>
      <c r="L745" s="104">
        <v>0.11066925878985934</v>
      </c>
      <c r="M745" s="104">
        <v>0</v>
      </c>
      <c r="N745" s="100"/>
      <c r="O745" s="105">
        <v>88107</v>
      </c>
      <c r="Q745" s="96" t="s">
        <v>327</v>
      </c>
    </row>
    <row r="746" spans="1:17" ht="15">
      <c r="A746" s="102">
        <v>493093176</v>
      </c>
      <c r="B746" s="102">
        <v>493</v>
      </c>
      <c r="C746" s="103" t="s">
        <v>286</v>
      </c>
      <c r="D746" s="102">
        <v>93</v>
      </c>
      <c r="E746" s="103" t="s">
        <v>14</v>
      </c>
      <c r="F746" s="102">
        <v>176</v>
      </c>
      <c r="G746" s="103" t="s">
        <v>78</v>
      </c>
      <c r="H746" s="100"/>
      <c r="I746" s="113">
        <v>493093176</v>
      </c>
      <c r="J746" s="114">
        <v>0</v>
      </c>
      <c r="K746" s="114">
        <v>0</v>
      </c>
      <c r="L746" s="104">
        <v>6.1214575721167293E-2</v>
      </c>
      <c r="M746" s="104">
        <v>0</v>
      </c>
      <c r="N746" s="100"/>
      <c r="O746" s="105">
        <v>44232</v>
      </c>
      <c r="Q746" s="96" t="s">
        <v>331</v>
      </c>
    </row>
    <row r="747" spans="1:17" ht="15">
      <c r="A747" s="102">
        <v>493093248</v>
      </c>
      <c r="B747" s="102">
        <v>493</v>
      </c>
      <c r="C747" s="103" t="s">
        <v>286</v>
      </c>
      <c r="D747" s="102">
        <v>93</v>
      </c>
      <c r="E747" s="103" t="s">
        <v>14</v>
      </c>
      <c r="F747" s="102">
        <v>248</v>
      </c>
      <c r="G747" s="103" t="s">
        <v>18</v>
      </c>
      <c r="H747" s="100"/>
      <c r="I747" s="113">
        <v>493093248</v>
      </c>
      <c r="J747" s="114">
        <v>0</v>
      </c>
      <c r="K747" s="114">
        <v>0</v>
      </c>
      <c r="L747" s="104">
        <v>3.3292912535477122E-2</v>
      </c>
      <c r="M747" s="104">
        <v>0</v>
      </c>
      <c r="N747" s="100"/>
      <c r="O747" s="105">
        <v>169756</v>
      </c>
      <c r="Q747" s="96" t="s">
        <v>329</v>
      </c>
    </row>
    <row r="748" spans="1:17" ht="15">
      <c r="A748" s="102">
        <v>493093262</v>
      </c>
      <c r="B748" s="102">
        <v>493</v>
      </c>
      <c r="C748" s="103" t="s">
        <v>286</v>
      </c>
      <c r="D748" s="102">
        <v>93</v>
      </c>
      <c r="E748" s="103" t="s">
        <v>14</v>
      </c>
      <c r="F748" s="102">
        <v>262</v>
      </c>
      <c r="G748" s="103" t="s">
        <v>19</v>
      </c>
      <c r="H748" s="100"/>
      <c r="I748" s="113">
        <v>493093262</v>
      </c>
      <c r="J748" s="114">
        <v>0</v>
      </c>
      <c r="K748" s="114">
        <v>0</v>
      </c>
      <c r="L748" s="104">
        <v>5.048367957622911E-2</v>
      </c>
      <c r="M748" s="104">
        <v>0</v>
      </c>
      <c r="N748" s="100"/>
      <c r="O748" s="105">
        <v>1250</v>
      </c>
      <c r="Q748" s="96" t="s">
        <v>329</v>
      </c>
    </row>
    <row r="749" spans="1:17" ht="15">
      <c r="A749" s="102">
        <v>493093274</v>
      </c>
      <c r="B749" s="102">
        <v>493</v>
      </c>
      <c r="C749" s="103" t="s">
        <v>286</v>
      </c>
      <c r="D749" s="102">
        <v>93</v>
      </c>
      <c r="E749" s="103" t="s">
        <v>14</v>
      </c>
      <c r="F749" s="102">
        <v>274</v>
      </c>
      <c r="G749" s="103" t="s">
        <v>60</v>
      </c>
      <c r="H749" s="100"/>
      <c r="I749" s="113">
        <v>493093274</v>
      </c>
      <c r="J749" s="114">
        <v>0</v>
      </c>
      <c r="K749" s="114">
        <v>0</v>
      </c>
      <c r="L749" s="104">
        <v>8.3406445606989718E-2</v>
      </c>
      <c r="M749" s="104">
        <v>0</v>
      </c>
      <c r="N749" s="100"/>
      <c r="O749" s="105">
        <v>10450</v>
      </c>
      <c r="Q749" s="96" t="s">
        <v>327</v>
      </c>
    </row>
    <row r="750" spans="1:17" ht="15">
      <c r="A750" s="102">
        <v>493093305</v>
      </c>
      <c r="B750" s="102">
        <v>493</v>
      </c>
      <c r="C750" s="103" t="s">
        <v>286</v>
      </c>
      <c r="D750" s="102">
        <v>93</v>
      </c>
      <c r="E750" s="103" t="s">
        <v>14</v>
      </c>
      <c r="F750" s="102">
        <v>305</v>
      </c>
      <c r="G750" s="103" t="s">
        <v>221</v>
      </c>
      <c r="H750" s="100"/>
      <c r="I750" s="113">
        <v>493093305</v>
      </c>
      <c r="J750" s="114">
        <v>0</v>
      </c>
      <c r="K750" s="114">
        <v>0</v>
      </c>
      <c r="L750" s="104">
        <v>1.4074390886270138E-2</v>
      </c>
      <c r="M750" s="104">
        <v>0</v>
      </c>
      <c r="N750" s="100"/>
      <c r="O750" s="105">
        <v>7183</v>
      </c>
      <c r="Q750" s="96" t="s">
        <v>329</v>
      </c>
    </row>
    <row r="751" spans="1:17" ht="15">
      <c r="A751" s="102">
        <v>494093035</v>
      </c>
      <c r="B751" s="102">
        <v>494</v>
      </c>
      <c r="C751" s="103" t="s">
        <v>287</v>
      </c>
      <c r="D751" s="102">
        <v>93</v>
      </c>
      <c r="E751" s="103" t="s">
        <v>14</v>
      </c>
      <c r="F751" s="102">
        <v>35</v>
      </c>
      <c r="G751" s="103" t="s">
        <v>11</v>
      </c>
      <c r="H751" s="100"/>
      <c r="I751" s="113">
        <v>494093035</v>
      </c>
      <c r="J751" s="114">
        <v>0</v>
      </c>
      <c r="K751" s="114">
        <v>0</v>
      </c>
      <c r="L751" s="104">
        <v>0.13683680435647133</v>
      </c>
      <c r="M751" s="104">
        <v>0</v>
      </c>
      <c r="N751" s="100"/>
      <c r="O751" s="105">
        <v>137333</v>
      </c>
      <c r="Q751" s="96" t="s">
        <v>329</v>
      </c>
    </row>
    <row r="752" spans="1:17" ht="15">
      <c r="A752" s="102">
        <v>494093056</v>
      </c>
      <c r="B752" s="102">
        <v>494</v>
      </c>
      <c r="C752" s="103" t="s">
        <v>287</v>
      </c>
      <c r="D752" s="102">
        <v>93</v>
      </c>
      <c r="E752" s="103" t="s">
        <v>14</v>
      </c>
      <c r="F752" s="102">
        <v>56</v>
      </c>
      <c r="G752" s="103" t="s">
        <v>133</v>
      </c>
      <c r="H752" s="100"/>
      <c r="I752" s="113">
        <v>494093056</v>
      </c>
      <c r="J752" s="114">
        <v>0</v>
      </c>
      <c r="K752" s="114">
        <v>0</v>
      </c>
      <c r="L752" s="104">
        <v>2.0366472228406148E-2</v>
      </c>
      <c r="M752" s="104">
        <v>0</v>
      </c>
      <c r="N752" s="100"/>
      <c r="O752" s="105">
        <v>36597</v>
      </c>
      <c r="Q752" s="96" t="s">
        <v>331</v>
      </c>
    </row>
    <row r="753" spans="1:17" ht="15">
      <c r="A753" s="102">
        <v>494093057</v>
      </c>
      <c r="B753" s="102">
        <v>494</v>
      </c>
      <c r="C753" s="103" t="s">
        <v>287</v>
      </c>
      <c r="D753" s="102">
        <v>93</v>
      </c>
      <c r="E753" s="103" t="s">
        <v>14</v>
      </c>
      <c r="F753" s="102">
        <v>57</v>
      </c>
      <c r="G753" s="103" t="s">
        <v>13</v>
      </c>
      <c r="H753" s="100"/>
      <c r="I753" s="113">
        <v>494093057</v>
      </c>
      <c r="J753" s="114">
        <v>0</v>
      </c>
      <c r="K753" s="114">
        <v>0</v>
      </c>
      <c r="L753" s="104">
        <v>0.11302446836752313</v>
      </c>
      <c r="M753" s="104">
        <v>0</v>
      </c>
      <c r="N753" s="100"/>
      <c r="O753" s="105">
        <v>461703</v>
      </c>
      <c r="Q753" s="96" t="s">
        <v>331</v>
      </c>
    </row>
    <row r="754" spans="1:17" ht="15">
      <c r="A754" s="102">
        <v>494093093</v>
      </c>
      <c r="B754" s="102">
        <v>494</v>
      </c>
      <c r="C754" s="103" t="s">
        <v>287</v>
      </c>
      <c r="D754" s="102">
        <v>93</v>
      </c>
      <c r="E754" s="103" t="s">
        <v>14</v>
      </c>
      <c r="F754" s="102">
        <v>93</v>
      </c>
      <c r="G754" s="103" t="s">
        <v>14</v>
      </c>
      <c r="H754" s="100"/>
      <c r="I754" s="113">
        <v>494093093</v>
      </c>
      <c r="J754" s="114">
        <v>0</v>
      </c>
      <c r="K754" s="114">
        <v>0</v>
      </c>
      <c r="L754" s="104">
        <v>8.8854242477561116E-2</v>
      </c>
      <c r="M754" s="104">
        <v>0</v>
      </c>
      <c r="N754" s="100"/>
      <c r="O754" s="105">
        <v>3044261</v>
      </c>
      <c r="Q754" s="96" t="s">
        <v>329</v>
      </c>
    </row>
    <row r="755" spans="1:17" ht="15">
      <c r="A755" s="102">
        <v>494093128</v>
      </c>
      <c r="B755" s="102">
        <v>494</v>
      </c>
      <c r="C755" s="103" t="s">
        <v>287</v>
      </c>
      <c r="D755" s="102">
        <v>93</v>
      </c>
      <c r="E755" s="103" t="s">
        <v>14</v>
      </c>
      <c r="F755" s="102">
        <v>128</v>
      </c>
      <c r="G755" s="103" t="s">
        <v>122</v>
      </c>
      <c r="H755" s="100"/>
      <c r="I755" s="113">
        <v>494093128</v>
      </c>
      <c r="J755" s="114">
        <v>0</v>
      </c>
      <c r="K755" s="114">
        <v>0</v>
      </c>
      <c r="L755" s="104">
        <v>3.277662878186572E-2</v>
      </c>
      <c r="M755" s="104">
        <v>0</v>
      </c>
      <c r="N755" s="100"/>
      <c r="O755" s="105">
        <v>10350</v>
      </c>
      <c r="Q755" s="96" t="s">
        <v>327</v>
      </c>
    </row>
    <row r="756" spans="1:17" ht="15">
      <c r="A756" s="102">
        <v>494093149</v>
      </c>
      <c r="B756" s="102">
        <v>494</v>
      </c>
      <c r="C756" s="103" t="s">
        <v>287</v>
      </c>
      <c r="D756" s="102">
        <v>93</v>
      </c>
      <c r="E756" s="103" t="s">
        <v>14</v>
      </c>
      <c r="F756" s="102">
        <v>149</v>
      </c>
      <c r="G756" s="103" t="s">
        <v>77</v>
      </c>
      <c r="H756" s="100"/>
      <c r="I756" s="113">
        <v>494093149</v>
      </c>
      <c r="J756" s="114">
        <v>0</v>
      </c>
      <c r="K756" s="114">
        <v>0</v>
      </c>
      <c r="L756" s="104">
        <v>0.100663867998236</v>
      </c>
      <c r="M756" s="104">
        <v>0</v>
      </c>
      <c r="N756" s="100"/>
      <c r="O756" s="105">
        <v>5673</v>
      </c>
      <c r="Q756" s="96" t="s">
        <v>327</v>
      </c>
    </row>
    <row r="757" spans="1:17" ht="15">
      <c r="A757" s="102">
        <v>494093160</v>
      </c>
      <c r="B757" s="102">
        <v>494</v>
      </c>
      <c r="C757" s="103" t="s">
        <v>287</v>
      </c>
      <c r="D757" s="102">
        <v>93</v>
      </c>
      <c r="E757" s="103" t="s">
        <v>14</v>
      </c>
      <c r="F757" s="102">
        <v>160</v>
      </c>
      <c r="G757" s="103" t="s">
        <v>134</v>
      </c>
      <c r="H757" s="100"/>
      <c r="I757" s="113">
        <v>494093160</v>
      </c>
      <c r="J757" s="114">
        <v>0</v>
      </c>
      <c r="K757" s="114">
        <v>0</v>
      </c>
      <c r="L757" s="104">
        <v>9.8085533284176754E-2</v>
      </c>
      <c r="M757" s="104">
        <v>0</v>
      </c>
      <c r="N757" s="100"/>
      <c r="O757" s="105">
        <v>27525</v>
      </c>
      <c r="Q757" s="96" t="s">
        <v>331</v>
      </c>
    </row>
    <row r="758" spans="1:17" ht="15">
      <c r="A758" s="102">
        <v>494093163</v>
      </c>
      <c r="B758" s="102">
        <v>494</v>
      </c>
      <c r="C758" s="103" t="s">
        <v>287</v>
      </c>
      <c r="D758" s="102">
        <v>93</v>
      </c>
      <c r="E758" s="103" t="s">
        <v>14</v>
      </c>
      <c r="F758" s="102">
        <v>163</v>
      </c>
      <c r="G758" s="103" t="s">
        <v>16</v>
      </c>
      <c r="H758" s="100"/>
      <c r="I758" s="113">
        <v>494093163</v>
      </c>
      <c r="J758" s="114">
        <v>0</v>
      </c>
      <c r="K758" s="114">
        <v>0</v>
      </c>
      <c r="L758" s="104">
        <v>8.2937092743960869E-2</v>
      </c>
      <c r="M758" s="104">
        <v>0</v>
      </c>
      <c r="N758" s="100"/>
      <c r="O758" s="105">
        <v>37104</v>
      </c>
      <c r="Q758" s="96" t="s">
        <v>329</v>
      </c>
    </row>
    <row r="759" spans="1:17" ht="15">
      <c r="A759" s="102">
        <v>494093165</v>
      </c>
      <c r="B759" s="102">
        <v>494</v>
      </c>
      <c r="C759" s="103" t="s">
        <v>287</v>
      </c>
      <c r="D759" s="102">
        <v>93</v>
      </c>
      <c r="E759" s="103" t="s">
        <v>14</v>
      </c>
      <c r="F759" s="102">
        <v>165</v>
      </c>
      <c r="G759" s="103" t="s">
        <v>17</v>
      </c>
      <c r="H759" s="100"/>
      <c r="I759" s="113">
        <v>494093165</v>
      </c>
      <c r="J759" s="114">
        <v>0</v>
      </c>
      <c r="K759" s="114">
        <v>36623.030564929708</v>
      </c>
      <c r="L759" s="104">
        <v>0.11066925878985934</v>
      </c>
      <c r="M759" s="104">
        <v>0</v>
      </c>
      <c r="N759" s="100"/>
      <c r="O759" s="105">
        <v>778776</v>
      </c>
      <c r="Q759" s="96" t="s">
        <v>329</v>
      </c>
    </row>
    <row r="760" spans="1:17" ht="15">
      <c r="A760" s="102">
        <v>494093176</v>
      </c>
      <c r="B760" s="102">
        <v>494</v>
      </c>
      <c r="C760" s="103" t="s">
        <v>287</v>
      </c>
      <c r="D760" s="102">
        <v>93</v>
      </c>
      <c r="E760" s="103" t="s">
        <v>14</v>
      </c>
      <c r="F760" s="102">
        <v>176</v>
      </c>
      <c r="G760" s="103" t="s">
        <v>78</v>
      </c>
      <c r="H760" s="100"/>
      <c r="I760" s="113">
        <v>494093176</v>
      </c>
      <c r="J760" s="114">
        <v>0</v>
      </c>
      <c r="K760" s="114">
        <v>0</v>
      </c>
      <c r="L760" s="104">
        <v>6.1214575721167293E-2</v>
      </c>
      <c r="M760" s="104">
        <v>0</v>
      </c>
      <c r="N760" s="100"/>
      <c r="O760" s="105">
        <v>263799</v>
      </c>
      <c r="Q760" s="96" t="s">
        <v>327</v>
      </c>
    </row>
    <row r="761" spans="1:17" ht="15">
      <c r="A761" s="102">
        <v>494093178</v>
      </c>
      <c r="B761" s="102">
        <v>494</v>
      </c>
      <c r="C761" s="103" t="s">
        <v>287</v>
      </c>
      <c r="D761" s="102">
        <v>93</v>
      </c>
      <c r="E761" s="103" t="s">
        <v>14</v>
      </c>
      <c r="F761" s="102">
        <v>178</v>
      </c>
      <c r="G761" s="103" t="s">
        <v>219</v>
      </c>
      <c r="H761" s="100"/>
      <c r="I761" s="113">
        <v>494093178</v>
      </c>
      <c r="J761" s="114">
        <v>0</v>
      </c>
      <c r="K761" s="114">
        <v>0</v>
      </c>
      <c r="L761" s="104">
        <v>6.2660273133683289E-2</v>
      </c>
      <c r="M761" s="104">
        <v>0</v>
      </c>
      <c r="N761" s="100"/>
      <c r="O761" s="105">
        <v>10575</v>
      </c>
      <c r="Q761" s="96" t="s">
        <v>327</v>
      </c>
    </row>
    <row r="762" spans="1:17" ht="15">
      <c r="A762" s="102">
        <v>494093196</v>
      </c>
      <c r="B762" s="102">
        <v>494</v>
      </c>
      <c r="C762" s="103" t="s">
        <v>287</v>
      </c>
      <c r="D762" s="102">
        <v>93</v>
      </c>
      <c r="E762" s="103" t="s">
        <v>14</v>
      </c>
      <c r="F762" s="102">
        <v>196</v>
      </c>
      <c r="G762" s="103" t="s">
        <v>207</v>
      </c>
      <c r="H762" s="100"/>
      <c r="I762" s="113">
        <v>494093196</v>
      </c>
      <c r="J762" s="114">
        <v>0</v>
      </c>
      <c r="K762" s="114">
        <v>0</v>
      </c>
      <c r="L762" s="104">
        <v>1.4019895084633452E-2</v>
      </c>
      <c r="M762" s="104">
        <v>0</v>
      </c>
      <c r="N762" s="100"/>
      <c r="O762" s="105">
        <v>6987</v>
      </c>
      <c r="Q762" s="96" t="s">
        <v>330</v>
      </c>
    </row>
    <row r="763" spans="1:17" ht="15">
      <c r="A763" s="102">
        <v>494093248</v>
      </c>
      <c r="B763" s="102">
        <v>494</v>
      </c>
      <c r="C763" s="103" t="s">
        <v>287</v>
      </c>
      <c r="D763" s="102">
        <v>93</v>
      </c>
      <c r="E763" s="103" t="s">
        <v>14</v>
      </c>
      <c r="F763" s="102">
        <v>248</v>
      </c>
      <c r="G763" s="103" t="s">
        <v>18</v>
      </c>
      <c r="H763" s="100"/>
      <c r="I763" s="113">
        <v>494093248</v>
      </c>
      <c r="J763" s="114">
        <v>0</v>
      </c>
      <c r="K763" s="114">
        <v>0</v>
      </c>
      <c r="L763" s="104">
        <v>3.3292912535477122E-2</v>
      </c>
      <c r="M763" s="104">
        <v>0</v>
      </c>
      <c r="N763" s="100"/>
      <c r="O763" s="105">
        <v>1690551</v>
      </c>
      <c r="Q763" s="96" t="s">
        <v>327</v>
      </c>
    </row>
    <row r="764" spans="1:17" ht="15">
      <c r="A764" s="102">
        <v>494093258</v>
      </c>
      <c r="B764" s="102">
        <v>494</v>
      </c>
      <c r="C764" s="103" t="s">
        <v>287</v>
      </c>
      <c r="D764" s="102">
        <v>93</v>
      </c>
      <c r="E764" s="103" t="s">
        <v>14</v>
      </c>
      <c r="F764" s="102">
        <v>258</v>
      </c>
      <c r="G764" s="103" t="s">
        <v>98</v>
      </c>
      <c r="H764" s="100"/>
      <c r="I764" s="113">
        <v>494093258</v>
      </c>
      <c r="J764" s="114">
        <v>0</v>
      </c>
      <c r="K764" s="114">
        <v>0</v>
      </c>
      <c r="L764" s="104">
        <v>8.1242450193152155E-2</v>
      </c>
      <c r="M764" s="104">
        <v>0</v>
      </c>
      <c r="N764" s="100"/>
      <c r="O764" s="105">
        <v>28961</v>
      </c>
      <c r="Q764" s="96" t="s">
        <v>329</v>
      </c>
    </row>
    <row r="765" spans="1:17" ht="15">
      <c r="A765" s="102">
        <v>494093262</v>
      </c>
      <c r="B765" s="102">
        <v>494</v>
      </c>
      <c r="C765" s="103" t="s">
        <v>287</v>
      </c>
      <c r="D765" s="102">
        <v>93</v>
      </c>
      <c r="E765" s="103" t="s">
        <v>14</v>
      </c>
      <c r="F765" s="102">
        <v>262</v>
      </c>
      <c r="G765" s="103" t="s">
        <v>19</v>
      </c>
      <c r="H765" s="100"/>
      <c r="I765" s="113">
        <v>494093262</v>
      </c>
      <c r="J765" s="114">
        <v>0</v>
      </c>
      <c r="K765" s="114">
        <v>0</v>
      </c>
      <c r="L765" s="104">
        <v>5.048367957622911E-2</v>
      </c>
      <c r="M765" s="104">
        <v>0</v>
      </c>
      <c r="N765" s="100"/>
      <c r="O765" s="105">
        <v>129796</v>
      </c>
      <c r="Q765" s="96" t="s">
        <v>327</v>
      </c>
    </row>
    <row r="766" spans="1:17" ht="15">
      <c r="A766" s="102">
        <v>494093284</v>
      </c>
      <c r="B766" s="102">
        <v>494</v>
      </c>
      <c r="C766" s="103" t="s">
        <v>287</v>
      </c>
      <c r="D766" s="102">
        <v>93</v>
      </c>
      <c r="E766" s="103" t="s">
        <v>14</v>
      </c>
      <c r="F766" s="102">
        <v>284</v>
      </c>
      <c r="G766" s="103" t="s">
        <v>140</v>
      </c>
      <c r="H766" s="100"/>
      <c r="I766" s="113">
        <v>494093284</v>
      </c>
      <c r="J766" s="114">
        <v>0</v>
      </c>
      <c r="K766" s="114">
        <v>0</v>
      </c>
      <c r="L766" s="104">
        <v>2.6135655929529555E-2</v>
      </c>
      <c r="M766" s="104">
        <v>0</v>
      </c>
      <c r="N766" s="100"/>
      <c r="O766" s="105">
        <v>12396</v>
      </c>
      <c r="Q766" s="96" t="s">
        <v>329</v>
      </c>
    </row>
    <row r="767" spans="1:17" ht="15">
      <c r="A767" s="102">
        <v>494093293</v>
      </c>
      <c r="B767" s="102">
        <v>494</v>
      </c>
      <c r="C767" s="103" t="s">
        <v>287</v>
      </c>
      <c r="D767" s="102">
        <v>93</v>
      </c>
      <c r="E767" s="103" t="s">
        <v>14</v>
      </c>
      <c r="F767" s="102">
        <v>293</v>
      </c>
      <c r="G767" s="103" t="s">
        <v>171</v>
      </c>
      <c r="H767" s="100"/>
      <c r="I767" s="113">
        <v>494093293</v>
      </c>
      <c r="J767" s="114">
        <v>0</v>
      </c>
      <c r="K767" s="114">
        <v>0</v>
      </c>
      <c r="L767" s="104">
        <v>1.6252590924376159E-3</v>
      </c>
      <c r="M767" s="104">
        <v>0</v>
      </c>
      <c r="N767" s="100"/>
      <c r="O767" s="105">
        <v>26406</v>
      </c>
      <c r="Q767" s="96" t="s">
        <v>327</v>
      </c>
    </row>
    <row r="768" spans="1:17" ht="15">
      <c r="A768" s="102">
        <v>494093305</v>
      </c>
      <c r="B768" s="102">
        <v>494</v>
      </c>
      <c r="C768" s="103" t="s">
        <v>287</v>
      </c>
      <c r="D768" s="102">
        <v>93</v>
      </c>
      <c r="E768" s="103" t="s">
        <v>14</v>
      </c>
      <c r="F768" s="102">
        <v>305</v>
      </c>
      <c r="G768" s="103" t="s">
        <v>221</v>
      </c>
      <c r="H768" s="100"/>
      <c r="I768" s="113">
        <v>494093305</v>
      </c>
      <c r="J768" s="114">
        <v>0</v>
      </c>
      <c r="K768" s="114">
        <v>0</v>
      </c>
      <c r="L768" s="104">
        <v>1.4074390886270138E-2</v>
      </c>
      <c r="M768" s="104">
        <v>0</v>
      </c>
      <c r="N768" s="100"/>
      <c r="O768" s="105">
        <v>6478</v>
      </c>
      <c r="Q768" s="96" t="s">
        <v>327</v>
      </c>
    </row>
    <row r="769" spans="1:17" ht="15">
      <c r="A769" s="102">
        <v>494093308</v>
      </c>
      <c r="B769" s="102">
        <v>494</v>
      </c>
      <c r="C769" s="103" t="s">
        <v>287</v>
      </c>
      <c r="D769" s="102">
        <v>93</v>
      </c>
      <c r="E769" s="103" t="s">
        <v>14</v>
      </c>
      <c r="F769" s="102">
        <v>308</v>
      </c>
      <c r="G769" s="103" t="s">
        <v>20</v>
      </c>
      <c r="H769" s="100"/>
      <c r="I769" s="113">
        <v>494093308</v>
      </c>
      <c r="J769" s="114">
        <v>0</v>
      </c>
      <c r="K769" s="114">
        <v>0</v>
      </c>
      <c r="L769" s="104">
        <v>2.8411905507595642E-3</v>
      </c>
      <c r="M769" s="104">
        <v>0</v>
      </c>
      <c r="N769" s="100"/>
      <c r="O769" s="105">
        <v>6707</v>
      </c>
      <c r="Q769" s="96" t="s">
        <v>329</v>
      </c>
    </row>
    <row r="770" spans="1:17" ht="15">
      <c r="A770" s="102">
        <v>496201072</v>
      </c>
      <c r="B770" s="102">
        <v>496</v>
      </c>
      <c r="C770" s="103" t="s">
        <v>288</v>
      </c>
      <c r="D770" s="102">
        <v>201</v>
      </c>
      <c r="E770" s="103" t="s">
        <v>9</v>
      </c>
      <c r="F770" s="102">
        <v>72</v>
      </c>
      <c r="G770" s="103" t="s">
        <v>280</v>
      </c>
      <c r="H770" s="100"/>
      <c r="I770" s="113">
        <v>496201072</v>
      </c>
      <c r="J770" s="114">
        <v>0</v>
      </c>
      <c r="K770" s="114">
        <v>0</v>
      </c>
      <c r="L770" s="104">
        <v>3.2930660240273338E-3</v>
      </c>
      <c r="M770" s="104">
        <v>0</v>
      </c>
      <c r="N770" s="100"/>
      <c r="O770" s="105">
        <v>45000</v>
      </c>
      <c r="Q770" s="96" t="s">
        <v>329</v>
      </c>
    </row>
    <row r="771" spans="1:17" ht="15">
      <c r="A771" s="102">
        <v>496201094</v>
      </c>
      <c r="B771" s="102">
        <v>496</v>
      </c>
      <c r="C771" s="103" t="s">
        <v>288</v>
      </c>
      <c r="D771" s="102">
        <v>201</v>
      </c>
      <c r="E771" s="103" t="s">
        <v>9</v>
      </c>
      <c r="F771" s="102">
        <v>94</v>
      </c>
      <c r="G771" s="103" t="s">
        <v>289</v>
      </c>
      <c r="H771" s="100"/>
      <c r="I771" s="113">
        <v>496201094</v>
      </c>
      <c r="J771" s="114">
        <v>0</v>
      </c>
      <c r="K771" s="114">
        <v>0</v>
      </c>
      <c r="L771" s="104">
        <v>1.4904882954340163E-3</v>
      </c>
      <c r="M771" s="104">
        <v>0</v>
      </c>
      <c r="N771" s="100"/>
      <c r="O771" s="105">
        <v>18644</v>
      </c>
      <c r="Q771" s="96" t="s">
        <v>327</v>
      </c>
    </row>
    <row r="772" spans="1:17" ht="15">
      <c r="A772" s="102">
        <v>496201095</v>
      </c>
      <c r="B772" s="102">
        <v>496</v>
      </c>
      <c r="C772" s="103" t="s">
        <v>288</v>
      </c>
      <c r="D772" s="102">
        <v>201</v>
      </c>
      <c r="E772" s="103" t="s">
        <v>9</v>
      </c>
      <c r="F772" s="102">
        <v>95</v>
      </c>
      <c r="G772" s="103" t="s">
        <v>279</v>
      </c>
      <c r="H772" s="100"/>
      <c r="I772" s="113">
        <v>496201095</v>
      </c>
      <c r="J772" s="114">
        <v>0</v>
      </c>
      <c r="K772" s="114">
        <v>0</v>
      </c>
      <c r="L772" s="104">
        <v>0.10360731242396257</v>
      </c>
      <c r="M772" s="104">
        <v>0</v>
      </c>
      <c r="N772" s="100"/>
      <c r="O772" s="105">
        <v>11727</v>
      </c>
      <c r="Q772" s="96" t="s">
        <v>329</v>
      </c>
    </row>
    <row r="773" spans="1:17" ht="15">
      <c r="A773" s="102">
        <v>496201201</v>
      </c>
      <c r="B773" s="102">
        <v>496</v>
      </c>
      <c r="C773" s="103" t="s">
        <v>288</v>
      </c>
      <c r="D773" s="102">
        <v>201</v>
      </c>
      <c r="E773" s="103" t="s">
        <v>9</v>
      </c>
      <c r="F773" s="102">
        <v>201</v>
      </c>
      <c r="G773" s="103" t="s">
        <v>9</v>
      </c>
      <c r="H773" s="100"/>
      <c r="I773" s="113">
        <v>496201201</v>
      </c>
      <c r="J773" s="114">
        <v>0</v>
      </c>
      <c r="K773" s="114">
        <v>0</v>
      </c>
      <c r="L773" s="104">
        <v>7.0588512130873998E-2</v>
      </c>
      <c r="M773" s="104">
        <v>0</v>
      </c>
      <c r="N773" s="100"/>
      <c r="O773" s="105">
        <v>5372600</v>
      </c>
      <c r="Q773" s="96" t="s">
        <v>329</v>
      </c>
    </row>
    <row r="774" spans="1:17" ht="15">
      <c r="A774" s="102">
        <v>496201310</v>
      </c>
      <c r="B774" s="102">
        <v>496</v>
      </c>
      <c r="C774" s="103" t="s">
        <v>288</v>
      </c>
      <c r="D774" s="102">
        <v>201</v>
      </c>
      <c r="E774" s="103" t="s">
        <v>9</v>
      </c>
      <c r="F774" s="102">
        <v>310</v>
      </c>
      <c r="G774" s="103" t="s">
        <v>259</v>
      </c>
      <c r="H774" s="100"/>
      <c r="I774" s="113">
        <v>496201310</v>
      </c>
      <c r="J774" s="114">
        <v>0</v>
      </c>
      <c r="K774" s="114">
        <v>0</v>
      </c>
      <c r="L774" s="104">
        <v>1.9745513055002439E-2</v>
      </c>
      <c r="M774" s="104">
        <v>0</v>
      </c>
      <c r="N774" s="100"/>
      <c r="O774" s="105">
        <v>15635</v>
      </c>
      <c r="Q774" s="96" t="s">
        <v>329</v>
      </c>
    </row>
    <row r="775" spans="1:17" ht="15">
      <c r="A775" s="102">
        <v>496201331</v>
      </c>
      <c r="B775" s="102">
        <v>496</v>
      </c>
      <c r="C775" s="103" t="s">
        <v>288</v>
      </c>
      <c r="D775" s="102">
        <v>201</v>
      </c>
      <c r="E775" s="103" t="s">
        <v>9</v>
      </c>
      <c r="F775" s="102">
        <v>331</v>
      </c>
      <c r="G775" s="103" t="s">
        <v>283</v>
      </c>
      <c r="H775" s="100"/>
      <c r="I775" s="113">
        <v>496201331</v>
      </c>
      <c r="J775" s="114">
        <v>0</v>
      </c>
      <c r="K775" s="114">
        <v>0</v>
      </c>
      <c r="L775" s="104">
        <v>1.0085884467959574E-2</v>
      </c>
      <c r="M775" s="104">
        <v>0</v>
      </c>
      <c r="N775" s="100"/>
      <c r="O775" s="105">
        <v>20354</v>
      </c>
      <c r="Q775" s="96" t="s">
        <v>329</v>
      </c>
    </row>
    <row r="776" spans="1:17" ht="15">
      <c r="A776" s="102">
        <v>496201665</v>
      </c>
      <c r="B776" s="102">
        <v>496</v>
      </c>
      <c r="C776" s="103" t="s">
        <v>288</v>
      </c>
      <c r="D776" s="102">
        <v>201</v>
      </c>
      <c r="E776" s="103" t="s">
        <v>9</v>
      </c>
      <c r="F776" s="102">
        <v>665</v>
      </c>
      <c r="G776" s="103" t="s">
        <v>260</v>
      </c>
      <c r="H776" s="100"/>
      <c r="I776" s="113">
        <v>496201665</v>
      </c>
      <c r="J776" s="114">
        <v>0</v>
      </c>
      <c r="K776" s="114">
        <v>0</v>
      </c>
      <c r="L776" s="104">
        <v>6.0135046821919507E-3</v>
      </c>
      <c r="M776" s="104">
        <v>0</v>
      </c>
      <c r="N776" s="100"/>
      <c r="O776" s="105">
        <v>15621</v>
      </c>
      <c r="Q776" s="96" t="s">
        <v>329</v>
      </c>
    </row>
    <row r="777" spans="1:17" ht="15">
      <c r="A777" s="102">
        <v>497117005</v>
      </c>
      <c r="B777" s="102">
        <v>497</v>
      </c>
      <c r="C777" s="103" t="s">
        <v>290</v>
      </c>
      <c r="D777" s="102">
        <v>117</v>
      </c>
      <c r="E777" s="103" t="s">
        <v>35</v>
      </c>
      <c r="F777" s="102">
        <v>5</v>
      </c>
      <c r="G777" s="103" t="s">
        <v>147</v>
      </c>
      <c r="H777" s="100"/>
      <c r="I777" s="113">
        <v>497117005</v>
      </c>
      <c r="J777" s="114">
        <v>0</v>
      </c>
      <c r="K777" s="114">
        <v>0</v>
      </c>
      <c r="L777" s="104">
        <v>3.2291364299978339E-3</v>
      </c>
      <c r="M777" s="104">
        <v>0</v>
      </c>
      <c r="N777" s="100"/>
      <c r="O777" s="105">
        <v>58480</v>
      </c>
      <c r="Q777" s="96" t="s">
        <v>329</v>
      </c>
    </row>
    <row r="778" spans="1:17" ht="15">
      <c r="A778" s="102">
        <v>497117008</v>
      </c>
      <c r="B778" s="102">
        <v>497</v>
      </c>
      <c r="C778" s="103" t="s">
        <v>290</v>
      </c>
      <c r="D778" s="102">
        <v>117</v>
      </c>
      <c r="E778" s="103" t="s">
        <v>35</v>
      </c>
      <c r="F778" s="102">
        <v>8</v>
      </c>
      <c r="G778" s="103" t="s">
        <v>186</v>
      </c>
      <c r="H778" s="100"/>
      <c r="I778" s="113">
        <v>497117008</v>
      </c>
      <c r="J778" s="114">
        <v>0</v>
      </c>
      <c r="K778" s="114">
        <v>0</v>
      </c>
      <c r="L778" s="104">
        <v>6.4408457213566431E-2</v>
      </c>
      <c r="M778" s="104">
        <v>0</v>
      </c>
      <c r="N778" s="100"/>
      <c r="O778" s="105">
        <v>1490048</v>
      </c>
      <c r="Q778" s="96" t="s">
        <v>329</v>
      </c>
    </row>
    <row r="779" spans="1:17" ht="15">
      <c r="A779" s="102">
        <v>497117024</v>
      </c>
      <c r="B779" s="102">
        <v>497</v>
      </c>
      <c r="C779" s="103" t="s">
        <v>290</v>
      </c>
      <c r="D779" s="102">
        <v>117</v>
      </c>
      <c r="E779" s="103" t="s">
        <v>35</v>
      </c>
      <c r="F779" s="102">
        <v>24</v>
      </c>
      <c r="G779" s="103" t="s">
        <v>33</v>
      </c>
      <c r="H779" s="100"/>
      <c r="I779" s="113">
        <v>497117024</v>
      </c>
      <c r="J779" s="114">
        <v>0</v>
      </c>
      <c r="K779" s="114">
        <v>0</v>
      </c>
      <c r="L779" s="104">
        <v>1.9272382076077246E-2</v>
      </c>
      <c r="M779" s="104">
        <v>0</v>
      </c>
      <c r="N779" s="100"/>
      <c r="O779" s="105">
        <v>162790</v>
      </c>
      <c r="Q779" s="96" t="s">
        <v>329</v>
      </c>
    </row>
    <row r="780" spans="1:17" ht="15">
      <c r="A780" s="102">
        <v>497117061</v>
      </c>
      <c r="B780" s="102">
        <v>497</v>
      </c>
      <c r="C780" s="103" t="s">
        <v>290</v>
      </c>
      <c r="D780" s="102">
        <v>117</v>
      </c>
      <c r="E780" s="103" t="s">
        <v>35</v>
      </c>
      <c r="F780" s="102">
        <v>61</v>
      </c>
      <c r="G780" s="103" t="s">
        <v>148</v>
      </c>
      <c r="H780" s="100"/>
      <c r="I780" s="113">
        <v>497117061</v>
      </c>
      <c r="J780" s="114">
        <v>0</v>
      </c>
      <c r="K780" s="114">
        <v>0</v>
      </c>
      <c r="L780" s="104">
        <v>2.7245319422031421E-2</v>
      </c>
      <c r="M780" s="104">
        <v>0</v>
      </c>
      <c r="N780" s="100"/>
      <c r="O780" s="105">
        <v>177227</v>
      </c>
      <c r="Q780" s="96" t="s">
        <v>329</v>
      </c>
    </row>
    <row r="781" spans="1:17" ht="15">
      <c r="A781" s="102">
        <v>497117068</v>
      </c>
      <c r="B781" s="102">
        <v>497</v>
      </c>
      <c r="C781" s="103" t="s">
        <v>290</v>
      </c>
      <c r="D781" s="102">
        <v>117</v>
      </c>
      <c r="E781" s="103" t="s">
        <v>35</v>
      </c>
      <c r="F781" s="102">
        <v>68</v>
      </c>
      <c r="G781" s="103" t="s">
        <v>291</v>
      </c>
      <c r="H781" s="100"/>
      <c r="I781" s="113">
        <v>497117068</v>
      </c>
      <c r="J781" s="114">
        <v>0</v>
      </c>
      <c r="K781" s="114">
        <v>0</v>
      </c>
      <c r="L781" s="104">
        <v>1.9189856671761821E-2</v>
      </c>
      <c r="M781" s="104">
        <v>0</v>
      </c>
      <c r="N781" s="100"/>
      <c r="O781" s="105">
        <v>41718</v>
      </c>
      <c r="Q781" s="96" t="s">
        <v>329</v>
      </c>
    </row>
    <row r="782" spans="1:17" ht="15">
      <c r="A782" s="102">
        <v>497117074</v>
      </c>
      <c r="B782" s="102">
        <v>497</v>
      </c>
      <c r="C782" s="103" t="s">
        <v>290</v>
      </c>
      <c r="D782" s="102">
        <v>117</v>
      </c>
      <c r="E782" s="103" t="s">
        <v>35</v>
      </c>
      <c r="F782" s="102">
        <v>74</v>
      </c>
      <c r="G782" s="103" t="s">
        <v>292</v>
      </c>
      <c r="H782" s="100"/>
      <c r="I782" s="113">
        <v>497117074</v>
      </c>
      <c r="J782" s="114">
        <v>0</v>
      </c>
      <c r="K782" s="114">
        <v>0</v>
      </c>
      <c r="L782" s="104">
        <v>1.0875797143949172E-2</v>
      </c>
      <c r="M782" s="104">
        <v>0</v>
      </c>
      <c r="N782" s="100"/>
      <c r="O782" s="105">
        <v>55024</v>
      </c>
      <c r="Q782" s="96" t="s">
        <v>329</v>
      </c>
    </row>
    <row r="783" spans="1:17" ht="15">
      <c r="A783" s="102">
        <v>497117086</v>
      </c>
      <c r="B783" s="102">
        <v>497</v>
      </c>
      <c r="C783" s="103" t="s">
        <v>290</v>
      </c>
      <c r="D783" s="102">
        <v>117</v>
      </c>
      <c r="E783" s="103" t="s">
        <v>35</v>
      </c>
      <c r="F783" s="102">
        <v>86</v>
      </c>
      <c r="G783" s="103" t="s">
        <v>185</v>
      </c>
      <c r="H783" s="100"/>
      <c r="I783" s="113">
        <v>497117086</v>
      </c>
      <c r="J783" s="114">
        <v>0</v>
      </c>
      <c r="K783" s="114">
        <v>0</v>
      </c>
      <c r="L783" s="104">
        <v>4.9053199432531655E-2</v>
      </c>
      <c r="M783" s="104">
        <v>0</v>
      </c>
      <c r="N783" s="100"/>
      <c r="O783" s="105">
        <v>285869</v>
      </c>
      <c r="Q783" s="96" t="s">
        <v>329</v>
      </c>
    </row>
    <row r="784" spans="1:17" ht="15">
      <c r="A784" s="102">
        <v>497117087</v>
      </c>
      <c r="B784" s="102">
        <v>497</v>
      </c>
      <c r="C784" s="103" t="s">
        <v>290</v>
      </c>
      <c r="D784" s="102">
        <v>117</v>
      </c>
      <c r="E784" s="103" t="s">
        <v>35</v>
      </c>
      <c r="F784" s="102">
        <v>87</v>
      </c>
      <c r="G784" s="103" t="s">
        <v>149</v>
      </c>
      <c r="H784" s="100"/>
      <c r="I784" s="113">
        <v>497117087</v>
      </c>
      <c r="J784" s="114">
        <v>0</v>
      </c>
      <c r="K784" s="114">
        <v>0</v>
      </c>
      <c r="L784" s="104">
        <v>2.6505303659894583E-3</v>
      </c>
      <c r="M784" s="104">
        <v>0</v>
      </c>
      <c r="N784" s="100"/>
      <c r="O784" s="105">
        <v>48304</v>
      </c>
      <c r="Q784" s="96" t="s">
        <v>329</v>
      </c>
    </row>
    <row r="785" spans="1:17" ht="15">
      <c r="A785" s="102">
        <v>497117111</v>
      </c>
      <c r="B785" s="102">
        <v>497</v>
      </c>
      <c r="C785" s="103" t="s">
        <v>290</v>
      </c>
      <c r="D785" s="102">
        <v>117</v>
      </c>
      <c r="E785" s="103" t="s">
        <v>35</v>
      </c>
      <c r="F785" s="102">
        <v>111</v>
      </c>
      <c r="G785" s="103" t="s">
        <v>237</v>
      </c>
      <c r="H785" s="100"/>
      <c r="I785" s="113">
        <v>497117111</v>
      </c>
      <c r="J785" s="114">
        <v>0</v>
      </c>
      <c r="K785" s="114">
        <v>0</v>
      </c>
      <c r="L785" s="104">
        <v>1.7933560204629148E-2</v>
      </c>
      <c r="M785" s="104">
        <v>0</v>
      </c>
      <c r="N785" s="100"/>
      <c r="O785" s="105">
        <v>94139</v>
      </c>
      <c r="Q785" s="96" t="s">
        <v>329</v>
      </c>
    </row>
    <row r="786" spans="1:17" ht="15">
      <c r="A786" s="102">
        <v>497117114</v>
      </c>
      <c r="B786" s="102">
        <v>497</v>
      </c>
      <c r="C786" s="103" t="s">
        <v>290</v>
      </c>
      <c r="D786" s="102">
        <v>117</v>
      </c>
      <c r="E786" s="103" t="s">
        <v>35</v>
      </c>
      <c r="F786" s="102">
        <v>114</v>
      </c>
      <c r="G786" s="103" t="s">
        <v>32</v>
      </c>
      <c r="H786" s="100"/>
      <c r="I786" s="113">
        <v>497117114</v>
      </c>
      <c r="J786" s="114">
        <v>0</v>
      </c>
      <c r="K786" s="114">
        <v>0</v>
      </c>
      <c r="L786" s="104">
        <v>3.9463608300436319E-2</v>
      </c>
      <c r="M786" s="104">
        <v>0</v>
      </c>
      <c r="N786" s="100"/>
      <c r="O786" s="105">
        <v>169890</v>
      </c>
      <c r="Q786" s="96" t="s">
        <v>329</v>
      </c>
    </row>
    <row r="787" spans="1:17" ht="15">
      <c r="A787" s="102">
        <v>497117117</v>
      </c>
      <c r="B787" s="102">
        <v>497</v>
      </c>
      <c r="C787" s="103" t="s">
        <v>290</v>
      </c>
      <c r="D787" s="102">
        <v>117</v>
      </c>
      <c r="E787" s="103" t="s">
        <v>35</v>
      </c>
      <c r="F787" s="102">
        <v>117</v>
      </c>
      <c r="G787" s="103" t="s">
        <v>35</v>
      </c>
      <c r="H787" s="100"/>
      <c r="I787" s="113">
        <v>497117117</v>
      </c>
      <c r="J787" s="114">
        <v>0</v>
      </c>
      <c r="K787" s="114">
        <v>0</v>
      </c>
      <c r="L787" s="104">
        <v>6.905270769519388E-2</v>
      </c>
      <c r="M787" s="104">
        <v>0</v>
      </c>
      <c r="N787" s="100"/>
      <c r="O787" s="105">
        <v>344841</v>
      </c>
      <c r="Q787" s="96" t="s">
        <v>329</v>
      </c>
    </row>
    <row r="788" spans="1:17" ht="15">
      <c r="A788" s="102">
        <v>497117137</v>
      </c>
      <c r="B788" s="102">
        <v>497</v>
      </c>
      <c r="C788" s="103" t="s">
        <v>290</v>
      </c>
      <c r="D788" s="102">
        <v>117</v>
      </c>
      <c r="E788" s="103" t="s">
        <v>35</v>
      </c>
      <c r="F788" s="102">
        <v>137</v>
      </c>
      <c r="G788" s="103" t="s">
        <v>196</v>
      </c>
      <c r="H788" s="100"/>
      <c r="I788" s="113">
        <v>497117137</v>
      </c>
      <c r="J788" s="114">
        <v>0</v>
      </c>
      <c r="K788" s="114">
        <v>0</v>
      </c>
      <c r="L788" s="104">
        <v>0.13277893899795287</v>
      </c>
      <c r="M788" s="104">
        <v>0</v>
      </c>
      <c r="N788" s="100"/>
      <c r="O788" s="105">
        <v>220738</v>
      </c>
      <c r="Q788" s="96" t="s">
        <v>329</v>
      </c>
    </row>
    <row r="789" spans="1:17" ht="15">
      <c r="A789" s="102">
        <v>497117154</v>
      </c>
      <c r="B789" s="102">
        <v>497</v>
      </c>
      <c r="C789" s="103" t="s">
        <v>290</v>
      </c>
      <c r="D789" s="102">
        <v>117</v>
      </c>
      <c r="E789" s="103" t="s">
        <v>35</v>
      </c>
      <c r="F789" s="102">
        <v>154</v>
      </c>
      <c r="G789" s="103" t="s">
        <v>293</v>
      </c>
      <c r="H789" s="100"/>
      <c r="I789" s="113">
        <v>497117154</v>
      </c>
      <c r="J789" s="114">
        <v>0</v>
      </c>
      <c r="K789" s="114">
        <v>0</v>
      </c>
      <c r="L789" s="104">
        <v>4.1285536418670624E-2</v>
      </c>
      <c r="M789" s="104">
        <v>0</v>
      </c>
      <c r="N789" s="100"/>
      <c r="O789" s="105">
        <v>90605</v>
      </c>
      <c r="Q789" s="96" t="s">
        <v>329</v>
      </c>
    </row>
    <row r="790" spans="1:17" ht="15">
      <c r="A790" s="102">
        <v>497117159</v>
      </c>
      <c r="B790" s="102">
        <v>497</v>
      </c>
      <c r="C790" s="103" t="s">
        <v>290</v>
      </c>
      <c r="D790" s="102">
        <v>117</v>
      </c>
      <c r="E790" s="103" t="s">
        <v>35</v>
      </c>
      <c r="F790" s="102">
        <v>159</v>
      </c>
      <c r="G790" s="103" t="s">
        <v>150</v>
      </c>
      <c r="H790" s="100"/>
      <c r="I790" s="113">
        <v>497117159</v>
      </c>
      <c r="J790" s="114">
        <v>0</v>
      </c>
      <c r="K790" s="114">
        <v>0</v>
      </c>
      <c r="L790" s="104">
        <v>2.4666086126632967E-3</v>
      </c>
      <c r="M790" s="104">
        <v>0</v>
      </c>
      <c r="N790" s="100"/>
      <c r="O790" s="105">
        <v>49812</v>
      </c>
      <c r="Q790" s="96" t="s">
        <v>329</v>
      </c>
    </row>
    <row r="791" spans="1:17" ht="15">
      <c r="A791" s="102">
        <v>497117210</v>
      </c>
      <c r="B791" s="102">
        <v>497</v>
      </c>
      <c r="C791" s="103" t="s">
        <v>290</v>
      </c>
      <c r="D791" s="102">
        <v>117</v>
      </c>
      <c r="E791" s="103" t="s">
        <v>35</v>
      </c>
      <c r="F791" s="102">
        <v>210</v>
      </c>
      <c r="G791" s="103" t="s">
        <v>188</v>
      </c>
      <c r="H791" s="100"/>
      <c r="I791" s="113">
        <v>497117210</v>
      </c>
      <c r="J791" s="114">
        <v>0</v>
      </c>
      <c r="K791" s="114">
        <v>0</v>
      </c>
      <c r="L791" s="104">
        <v>5.8427134676595792E-2</v>
      </c>
      <c r="M791" s="104">
        <v>0</v>
      </c>
      <c r="N791" s="100"/>
      <c r="O791" s="105">
        <v>643683</v>
      </c>
      <c r="Q791" s="96" t="s">
        <v>329</v>
      </c>
    </row>
    <row r="792" spans="1:17" ht="15">
      <c r="A792" s="102">
        <v>497117223</v>
      </c>
      <c r="B792" s="102">
        <v>497</v>
      </c>
      <c r="C792" s="103" t="s">
        <v>290</v>
      </c>
      <c r="D792" s="102">
        <v>117</v>
      </c>
      <c r="E792" s="103" t="s">
        <v>35</v>
      </c>
      <c r="F792" s="102">
        <v>223</v>
      </c>
      <c r="G792" s="103" t="s">
        <v>294</v>
      </c>
      <c r="H792" s="100"/>
      <c r="I792" s="113">
        <v>497117223</v>
      </c>
      <c r="J792" s="114">
        <v>0</v>
      </c>
      <c r="K792" s="114">
        <v>0</v>
      </c>
      <c r="L792" s="104">
        <v>2.4267866453707462E-3</v>
      </c>
      <c r="M792" s="104">
        <v>0</v>
      </c>
      <c r="N792" s="100"/>
      <c r="O792" s="105">
        <v>17812</v>
      </c>
      <c r="Q792" s="96" t="s">
        <v>327</v>
      </c>
    </row>
    <row r="793" spans="1:17" ht="15">
      <c r="A793" s="102">
        <v>497117230</v>
      </c>
      <c r="B793" s="102">
        <v>497</v>
      </c>
      <c r="C793" s="103" t="s">
        <v>290</v>
      </c>
      <c r="D793" s="102">
        <v>117</v>
      </c>
      <c r="E793" s="103" t="s">
        <v>35</v>
      </c>
      <c r="F793" s="102">
        <v>230</v>
      </c>
      <c r="G793" s="103" t="s">
        <v>347</v>
      </c>
      <c r="H793" s="100"/>
      <c r="I793" s="113">
        <v>497117230</v>
      </c>
      <c r="J793" s="114">
        <v>0</v>
      </c>
      <c r="K793" s="114">
        <v>0</v>
      </c>
      <c r="L793" s="104">
        <v>3.8807537343209519E-2</v>
      </c>
      <c r="M793" s="104">
        <v>0</v>
      </c>
      <c r="N793" s="100"/>
      <c r="O793" s="105">
        <v>64678</v>
      </c>
      <c r="Q793" s="96" t="s">
        <v>327</v>
      </c>
    </row>
    <row r="794" spans="1:17" ht="15">
      <c r="A794" s="102">
        <v>497117272</v>
      </c>
      <c r="B794" s="102">
        <v>497</v>
      </c>
      <c r="C794" s="103" t="s">
        <v>290</v>
      </c>
      <c r="D794" s="102">
        <v>117</v>
      </c>
      <c r="E794" s="103" t="s">
        <v>35</v>
      </c>
      <c r="F794" s="102">
        <v>272</v>
      </c>
      <c r="G794" s="103" t="s">
        <v>295</v>
      </c>
      <c r="H794" s="100"/>
      <c r="I794" s="113">
        <v>497117272</v>
      </c>
      <c r="J794" s="114">
        <v>0</v>
      </c>
      <c r="K794" s="114">
        <v>0</v>
      </c>
      <c r="L794" s="104">
        <v>8.4631426945596961E-3</v>
      </c>
      <c r="M794" s="104">
        <v>0</v>
      </c>
      <c r="N794" s="100"/>
      <c r="O794" s="105">
        <v>19999</v>
      </c>
      <c r="Q794" s="96" t="s">
        <v>329</v>
      </c>
    </row>
    <row r="795" spans="1:17" ht="15">
      <c r="A795" s="102">
        <v>497117278</v>
      </c>
      <c r="B795" s="102">
        <v>497</v>
      </c>
      <c r="C795" s="103" t="s">
        <v>290</v>
      </c>
      <c r="D795" s="102">
        <v>117</v>
      </c>
      <c r="E795" s="103" t="s">
        <v>35</v>
      </c>
      <c r="F795" s="102">
        <v>278</v>
      </c>
      <c r="G795" s="103" t="s">
        <v>190</v>
      </c>
      <c r="H795" s="100"/>
      <c r="I795" s="113">
        <v>497117278</v>
      </c>
      <c r="J795" s="114">
        <v>0</v>
      </c>
      <c r="K795" s="114">
        <v>0</v>
      </c>
      <c r="L795" s="104">
        <v>4.3349488169131971E-2</v>
      </c>
      <c r="M795" s="104">
        <v>0</v>
      </c>
      <c r="N795" s="100"/>
      <c r="O795" s="105">
        <v>433644</v>
      </c>
      <c r="Q795" s="96" t="s">
        <v>329</v>
      </c>
    </row>
    <row r="796" spans="1:17" ht="15">
      <c r="A796" s="102">
        <v>497117281</v>
      </c>
      <c r="B796" s="102">
        <v>497</v>
      </c>
      <c r="C796" s="103" t="s">
        <v>290</v>
      </c>
      <c r="D796" s="102">
        <v>117</v>
      </c>
      <c r="E796" s="103" t="s">
        <v>35</v>
      </c>
      <c r="F796" s="102">
        <v>281</v>
      </c>
      <c r="G796" s="103" t="s">
        <v>146</v>
      </c>
      <c r="H796" s="100"/>
      <c r="I796" s="113">
        <v>497117281</v>
      </c>
      <c r="J796" s="114">
        <v>0</v>
      </c>
      <c r="K796" s="114">
        <v>0</v>
      </c>
      <c r="L796" s="104">
        <v>0.10673928911016882</v>
      </c>
      <c r="M796" s="104">
        <v>0</v>
      </c>
      <c r="N796" s="100"/>
      <c r="O796" s="105">
        <v>495046</v>
      </c>
      <c r="Q796" s="96" t="s">
        <v>329</v>
      </c>
    </row>
    <row r="797" spans="1:17" ht="15">
      <c r="A797" s="102">
        <v>497117325</v>
      </c>
      <c r="B797" s="102">
        <v>497</v>
      </c>
      <c r="C797" s="103" t="s">
        <v>290</v>
      </c>
      <c r="D797" s="102">
        <v>117</v>
      </c>
      <c r="E797" s="103" t="s">
        <v>35</v>
      </c>
      <c r="F797" s="102">
        <v>325</v>
      </c>
      <c r="G797" s="103" t="s">
        <v>198</v>
      </c>
      <c r="H797" s="100"/>
      <c r="I797" s="113">
        <v>497117325</v>
      </c>
      <c r="J797" s="114">
        <v>0</v>
      </c>
      <c r="K797" s="114">
        <v>0</v>
      </c>
      <c r="L797" s="104">
        <v>2.4651611657778099E-3</v>
      </c>
      <c r="M797" s="104">
        <v>0</v>
      </c>
      <c r="N797" s="100"/>
      <c r="O797" s="105">
        <v>60435</v>
      </c>
      <c r="Q797" s="96" t="s">
        <v>329</v>
      </c>
    </row>
    <row r="798" spans="1:17" ht="15">
      <c r="A798" s="102">
        <v>497117327</v>
      </c>
      <c r="B798" s="102">
        <v>497</v>
      </c>
      <c r="C798" s="103" t="s">
        <v>290</v>
      </c>
      <c r="D798" s="102">
        <v>117</v>
      </c>
      <c r="E798" s="103" t="s">
        <v>35</v>
      </c>
      <c r="F798" s="102">
        <v>327</v>
      </c>
      <c r="G798" s="103" t="s">
        <v>191</v>
      </c>
      <c r="H798" s="100"/>
      <c r="I798" s="113">
        <v>497117327</v>
      </c>
      <c r="J798" s="114">
        <v>0</v>
      </c>
      <c r="K798" s="114">
        <v>0</v>
      </c>
      <c r="L798" s="104">
        <v>3.8346820389105599E-2</v>
      </c>
      <c r="M798" s="104">
        <v>0</v>
      </c>
      <c r="N798" s="100"/>
      <c r="O798" s="105">
        <v>34439</v>
      </c>
      <c r="Q798" s="96" t="s">
        <v>329</v>
      </c>
    </row>
    <row r="799" spans="1:17" ht="15">
      <c r="A799" s="102">
        <v>497117332</v>
      </c>
      <c r="B799" s="102">
        <v>497</v>
      </c>
      <c r="C799" s="103" t="s">
        <v>290</v>
      </c>
      <c r="D799" s="102">
        <v>117</v>
      </c>
      <c r="E799" s="103" t="s">
        <v>35</v>
      </c>
      <c r="F799" s="102">
        <v>332</v>
      </c>
      <c r="G799" s="103" t="s">
        <v>199</v>
      </c>
      <c r="H799" s="100"/>
      <c r="I799" s="113">
        <v>497117332</v>
      </c>
      <c r="J799" s="114">
        <v>0</v>
      </c>
      <c r="K799" s="114">
        <v>0</v>
      </c>
      <c r="L799" s="104">
        <v>1.3737396857106249E-2</v>
      </c>
      <c r="M799" s="104">
        <v>0</v>
      </c>
      <c r="N799" s="100"/>
      <c r="O799" s="105">
        <v>17716</v>
      </c>
      <c r="Q799" s="96" t="s">
        <v>329</v>
      </c>
    </row>
    <row r="800" spans="1:17" ht="15">
      <c r="A800" s="102">
        <v>497117340</v>
      </c>
      <c r="B800" s="102">
        <v>497</v>
      </c>
      <c r="C800" s="103" t="s">
        <v>290</v>
      </c>
      <c r="D800" s="102">
        <v>117</v>
      </c>
      <c r="E800" s="103" t="s">
        <v>35</v>
      </c>
      <c r="F800" s="102">
        <v>340</v>
      </c>
      <c r="G800" s="103" t="s">
        <v>192</v>
      </c>
      <c r="H800" s="100"/>
      <c r="I800" s="113">
        <v>497117340</v>
      </c>
      <c r="J800" s="114">
        <v>0</v>
      </c>
      <c r="K800" s="114">
        <v>0</v>
      </c>
      <c r="L800" s="104">
        <v>8.2710610853280506E-2</v>
      </c>
      <c r="M800" s="104">
        <v>0</v>
      </c>
      <c r="N800" s="100"/>
      <c r="O800" s="105">
        <v>41481</v>
      </c>
      <c r="Q800" s="96" t="s">
        <v>329</v>
      </c>
    </row>
    <row r="801" spans="1:17" ht="15">
      <c r="A801" s="102">
        <v>497117605</v>
      </c>
      <c r="B801" s="102">
        <v>497</v>
      </c>
      <c r="C801" s="103" t="s">
        <v>290</v>
      </c>
      <c r="D801" s="102">
        <v>117</v>
      </c>
      <c r="E801" s="103" t="s">
        <v>35</v>
      </c>
      <c r="F801" s="102">
        <v>605</v>
      </c>
      <c r="G801" s="103" t="s">
        <v>193</v>
      </c>
      <c r="H801" s="100"/>
      <c r="I801" s="113">
        <v>497117605</v>
      </c>
      <c r="J801" s="114">
        <v>0</v>
      </c>
      <c r="K801" s="114">
        <v>0</v>
      </c>
      <c r="L801" s="104">
        <v>5.4830011357387944E-2</v>
      </c>
      <c r="M801" s="104">
        <v>0</v>
      </c>
      <c r="N801" s="100"/>
      <c r="O801" s="105">
        <v>665072</v>
      </c>
      <c r="Q801" s="96" t="s">
        <v>329</v>
      </c>
    </row>
    <row r="802" spans="1:17" ht="15">
      <c r="A802" s="102">
        <v>497117670</v>
      </c>
      <c r="B802" s="102">
        <v>497</v>
      </c>
      <c r="C802" s="103" t="s">
        <v>290</v>
      </c>
      <c r="D802" s="102">
        <v>117</v>
      </c>
      <c r="E802" s="103" t="s">
        <v>35</v>
      </c>
      <c r="F802" s="102">
        <v>670</v>
      </c>
      <c r="G802" s="103" t="s">
        <v>37</v>
      </c>
      <c r="H802" s="100"/>
      <c r="I802" s="113">
        <v>497117670</v>
      </c>
      <c r="J802" s="114">
        <v>0</v>
      </c>
      <c r="K802" s="114">
        <v>0</v>
      </c>
      <c r="L802" s="104">
        <v>6.3975225584856146E-2</v>
      </c>
      <c r="M802" s="104">
        <v>0</v>
      </c>
      <c r="N802" s="100"/>
      <c r="O802" s="105">
        <v>103710</v>
      </c>
      <c r="Q802" s="96" t="s">
        <v>329</v>
      </c>
    </row>
    <row r="803" spans="1:17" ht="15">
      <c r="A803" s="102">
        <v>497117674</v>
      </c>
      <c r="B803" s="102">
        <v>497</v>
      </c>
      <c r="C803" s="103" t="s">
        <v>290</v>
      </c>
      <c r="D803" s="102">
        <v>117</v>
      </c>
      <c r="E803" s="103" t="s">
        <v>35</v>
      </c>
      <c r="F803" s="102">
        <v>674</v>
      </c>
      <c r="G803" s="103" t="s">
        <v>38</v>
      </c>
      <c r="H803" s="100"/>
      <c r="I803" s="113">
        <v>497117674</v>
      </c>
      <c r="J803" s="114">
        <v>0</v>
      </c>
      <c r="K803" s="114">
        <v>0</v>
      </c>
      <c r="L803" s="104">
        <v>5.649676499726082E-2</v>
      </c>
      <c r="M803" s="104">
        <v>0</v>
      </c>
      <c r="N803" s="100"/>
      <c r="O803" s="105">
        <v>247902</v>
      </c>
      <c r="Q803" s="96" t="s">
        <v>327</v>
      </c>
    </row>
    <row r="804" spans="1:17" ht="15">
      <c r="A804" s="102">
        <v>497117683</v>
      </c>
      <c r="B804" s="102">
        <v>497</v>
      </c>
      <c r="C804" s="103" t="s">
        <v>290</v>
      </c>
      <c r="D804" s="102">
        <v>117</v>
      </c>
      <c r="E804" s="103" t="s">
        <v>35</v>
      </c>
      <c r="F804" s="102">
        <v>683</v>
      </c>
      <c r="G804" s="103" t="s">
        <v>39</v>
      </c>
      <c r="H804" s="100"/>
      <c r="I804" s="113">
        <v>497117683</v>
      </c>
      <c r="J804" s="114">
        <v>0</v>
      </c>
      <c r="K804" s="114">
        <v>0</v>
      </c>
      <c r="L804" s="104">
        <v>2.3670657705498161E-2</v>
      </c>
      <c r="M804" s="104">
        <v>0</v>
      </c>
      <c r="N804" s="100"/>
      <c r="O804" s="105">
        <v>15958</v>
      </c>
      <c r="Q804" s="96" t="s">
        <v>327</v>
      </c>
    </row>
    <row r="805" spans="1:17" ht="15">
      <c r="A805" s="102">
        <v>497117717</v>
      </c>
      <c r="B805" s="102">
        <v>497</v>
      </c>
      <c r="C805" s="103" t="s">
        <v>290</v>
      </c>
      <c r="D805" s="102">
        <v>117</v>
      </c>
      <c r="E805" s="103" t="s">
        <v>35</v>
      </c>
      <c r="F805" s="102">
        <v>717</v>
      </c>
      <c r="G805" s="103" t="s">
        <v>40</v>
      </c>
      <c r="H805" s="100"/>
      <c r="I805" s="113">
        <v>497117717</v>
      </c>
      <c r="J805" s="114">
        <v>0</v>
      </c>
      <c r="K805" s="114">
        <v>0</v>
      </c>
      <c r="L805" s="104">
        <v>5.0333454878800997E-2</v>
      </c>
      <c r="M805" s="104">
        <v>0</v>
      </c>
      <c r="N805" s="100"/>
      <c r="O805" s="105">
        <v>8007</v>
      </c>
      <c r="Q805" s="96" t="s">
        <v>327</v>
      </c>
    </row>
    <row r="806" spans="1:17" ht="15">
      <c r="A806" s="102">
        <v>497117755</v>
      </c>
      <c r="B806" s="102">
        <v>497</v>
      </c>
      <c r="C806" s="103" t="s">
        <v>290</v>
      </c>
      <c r="D806" s="102">
        <v>117</v>
      </c>
      <c r="E806" s="103" t="s">
        <v>35</v>
      </c>
      <c r="F806" s="102">
        <v>755</v>
      </c>
      <c r="G806" s="103" t="s">
        <v>42</v>
      </c>
      <c r="H806" s="100"/>
      <c r="I806" s="113">
        <v>497117755</v>
      </c>
      <c r="J806" s="114">
        <v>0</v>
      </c>
      <c r="K806" s="114">
        <v>0</v>
      </c>
      <c r="L806" s="104">
        <v>1.7591547688510414E-2</v>
      </c>
      <c r="M806" s="104">
        <v>0</v>
      </c>
      <c r="N806" s="100"/>
      <c r="O806" s="105">
        <v>15594</v>
      </c>
      <c r="Q806" s="96" t="s">
        <v>327</v>
      </c>
    </row>
    <row r="807" spans="1:17" ht="15">
      <c r="A807" s="102">
        <v>497117766</v>
      </c>
      <c r="B807" s="102">
        <v>497</v>
      </c>
      <c r="C807" s="103" t="s">
        <v>290</v>
      </c>
      <c r="D807" s="102">
        <v>117</v>
      </c>
      <c r="E807" s="103" t="s">
        <v>35</v>
      </c>
      <c r="F807" s="102">
        <v>766</v>
      </c>
      <c r="G807" s="103" t="s">
        <v>240</v>
      </c>
      <c r="H807" s="100"/>
      <c r="I807" s="113">
        <v>497117766</v>
      </c>
      <c r="J807" s="114">
        <v>0</v>
      </c>
      <c r="K807" s="114">
        <v>0</v>
      </c>
      <c r="L807" s="104">
        <v>3.2733822464492434E-3</v>
      </c>
      <c r="M807" s="104">
        <v>0</v>
      </c>
      <c r="N807" s="100"/>
      <c r="O807" s="105">
        <v>13346</v>
      </c>
      <c r="Q807" s="96" t="s">
        <v>329</v>
      </c>
    </row>
    <row r="808" spans="1:17" ht="15">
      <c r="A808" s="102">
        <v>498281061</v>
      </c>
      <c r="B808" s="102">
        <v>498</v>
      </c>
      <c r="C808" s="103" t="s">
        <v>296</v>
      </c>
      <c r="D808" s="102">
        <v>281</v>
      </c>
      <c r="E808" s="103" t="s">
        <v>146</v>
      </c>
      <c r="F808" s="102">
        <v>61</v>
      </c>
      <c r="G808" s="103" t="s">
        <v>148</v>
      </c>
      <c r="H808" s="100"/>
      <c r="I808" s="113">
        <v>498281061</v>
      </c>
      <c r="J808" s="114">
        <v>0</v>
      </c>
      <c r="K808" s="114">
        <v>0</v>
      </c>
      <c r="L808" s="104">
        <v>2.7245319422031421E-2</v>
      </c>
      <c r="M808" s="104">
        <v>0</v>
      </c>
      <c r="N808" s="100"/>
      <c r="O808" s="105">
        <v>6883</v>
      </c>
      <c r="Q808" s="96" t="s">
        <v>329</v>
      </c>
    </row>
    <row r="809" spans="1:17" ht="15">
      <c r="A809" s="102">
        <v>498281281</v>
      </c>
      <c r="B809" s="102">
        <v>498</v>
      </c>
      <c r="C809" s="103" t="s">
        <v>296</v>
      </c>
      <c r="D809" s="102">
        <v>281</v>
      </c>
      <c r="E809" s="103" t="s">
        <v>146</v>
      </c>
      <c r="F809" s="102">
        <v>281</v>
      </c>
      <c r="G809" s="103" t="s">
        <v>146</v>
      </c>
      <c r="H809" s="100"/>
      <c r="I809" s="113">
        <v>498281281</v>
      </c>
      <c r="J809" s="114">
        <v>0</v>
      </c>
      <c r="K809" s="114">
        <v>0</v>
      </c>
      <c r="L809" s="104">
        <v>0.10673928911016882</v>
      </c>
      <c r="M809" s="104">
        <v>0</v>
      </c>
      <c r="N809" s="100"/>
      <c r="O809" s="105">
        <v>3516344</v>
      </c>
      <c r="Q809" s="96" t="s">
        <v>329</v>
      </c>
    </row>
    <row r="810" spans="1:17" ht="15">
      <c r="A810" s="102">
        <v>499061061</v>
      </c>
      <c r="B810" s="102">
        <v>499</v>
      </c>
      <c r="C810" s="103" t="s">
        <v>297</v>
      </c>
      <c r="D810" s="102">
        <v>61</v>
      </c>
      <c r="E810" s="103" t="s">
        <v>148</v>
      </c>
      <c r="F810" s="102">
        <v>61</v>
      </c>
      <c r="G810" s="103" t="s">
        <v>148</v>
      </c>
      <c r="H810" s="100"/>
      <c r="I810" s="113">
        <v>499061061</v>
      </c>
      <c r="J810" s="114">
        <v>0</v>
      </c>
      <c r="K810" s="114">
        <v>0</v>
      </c>
      <c r="L810" s="104">
        <v>2.7245319422031421E-2</v>
      </c>
      <c r="M810" s="104">
        <v>0</v>
      </c>
      <c r="N810" s="100"/>
      <c r="O810" s="105">
        <v>1160340</v>
      </c>
      <c r="Q810" s="96" t="s">
        <v>327</v>
      </c>
    </row>
    <row r="811" spans="1:17" ht="15">
      <c r="A811" s="102">
        <v>499061137</v>
      </c>
      <c r="B811" s="102">
        <v>499</v>
      </c>
      <c r="C811" s="103" t="s">
        <v>297</v>
      </c>
      <c r="D811" s="102">
        <v>61</v>
      </c>
      <c r="E811" s="103" t="s">
        <v>148</v>
      </c>
      <c r="F811" s="102">
        <v>137</v>
      </c>
      <c r="G811" s="103" t="s">
        <v>196</v>
      </c>
      <c r="H811" s="100"/>
      <c r="I811" s="113">
        <v>499061137</v>
      </c>
      <c r="J811" s="114">
        <v>0</v>
      </c>
      <c r="K811" s="114">
        <v>0</v>
      </c>
      <c r="L811" s="104">
        <v>0.13277893899795287</v>
      </c>
      <c r="M811" s="104">
        <v>0</v>
      </c>
      <c r="N811" s="100"/>
      <c r="O811" s="105">
        <v>18900</v>
      </c>
      <c r="Q811" s="96" t="s">
        <v>329</v>
      </c>
    </row>
    <row r="812" spans="1:17" ht="15">
      <c r="A812" s="102">
        <v>499061161</v>
      </c>
      <c r="B812" s="102">
        <v>499</v>
      </c>
      <c r="C812" s="103" t="s">
        <v>297</v>
      </c>
      <c r="D812" s="102">
        <v>61</v>
      </c>
      <c r="E812" s="103" t="s">
        <v>148</v>
      </c>
      <c r="F812" s="102">
        <v>161</v>
      </c>
      <c r="G812" s="103" t="s">
        <v>151</v>
      </c>
      <c r="H812" s="100"/>
      <c r="I812" s="113">
        <v>499061161</v>
      </c>
      <c r="J812" s="114">
        <v>0</v>
      </c>
      <c r="K812" s="114">
        <v>0</v>
      </c>
      <c r="L812" s="104">
        <v>9.1881198268489277E-3</v>
      </c>
      <c r="M812" s="104">
        <v>0</v>
      </c>
      <c r="N812" s="100"/>
      <c r="O812" s="105">
        <v>252798</v>
      </c>
      <c r="Q812" s="96" t="s">
        <v>329</v>
      </c>
    </row>
    <row r="813" spans="1:17" ht="15">
      <c r="A813" s="102">
        <v>499061281</v>
      </c>
      <c r="B813" s="102">
        <v>499</v>
      </c>
      <c r="C813" s="103" t="s">
        <v>297</v>
      </c>
      <c r="D813" s="102">
        <v>61</v>
      </c>
      <c r="E813" s="103" t="s">
        <v>148</v>
      </c>
      <c r="F813" s="102">
        <v>281</v>
      </c>
      <c r="G813" s="103" t="s">
        <v>146</v>
      </c>
      <c r="H813" s="100"/>
      <c r="I813" s="113">
        <v>499061281</v>
      </c>
      <c r="J813" s="114">
        <v>0</v>
      </c>
      <c r="K813" s="114">
        <v>0</v>
      </c>
      <c r="L813" s="104">
        <v>0.10673928911016882</v>
      </c>
      <c r="M813" s="104">
        <v>0</v>
      </c>
      <c r="N813" s="100"/>
      <c r="O813" s="105">
        <v>3189904</v>
      </c>
      <c r="Q813" s="96" t="s">
        <v>329</v>
      </c>
    </row>
    <row r="814" spans="1:17" ht="15">
      <c r="A814" s="102">
        <v>499061332</v>
      </c>
      <c r="B814" s="102">
        <v>499</v>
      </c>
      <c r="C814" s="103" t="s">
        <v>297</v>
      </c>
      <c r="D814" s="102">
        <v>61</v>
      </c>
      <c r="E814" s="103" t="s">
        <v>148</v>
      </c>
      <c r="F814" s="102">
        <v>332</v>
      </c>
      <c r="G814" s="103" t="s">
        <v>199</v>
      </c>
      <c r="H814" s="100"/>
      <c r="I814" s="113">
        <v>499061332</v>
      </c>
      <c r="J814" s="114">
        <v>0</v>
      </c>
      <c r="K814" s="114">
        <v>0</v>
      </c>
      <c r="L814" s="104">
        <v>1.3737396857106249E-2</v>
      </c>
      <c r="M814" s="104">
        <v>0</v>
      </c>
      <c r="N814" s="100"/>
      <c r="O814" s="105">
        <v>434532</v>
      </c>
      <c r="Q814" s="96" t="s">
        <v>329</v>
      </c>
    </row>
    <row r="815" spans="1:17" ht="15">
      <c r="A815" s="102">
        <v>3501137061</v>
      </c>
      <c r="B815" s="102">
        <v>3501</v>
      </c>
      <c r="C815" s="103" t="s">
        <v>298</v>
      </c>
      <c r="D815" s="102">
        <v>137</v>
      </c>
      <c r="E815" s="103" t="s">
        <v>196</v>
      </c>
      <c r="F815" s="102">
        <v>61</v>
      </c>
      <c r="G815" s="103" t="s">
        <v>148</v>
      </c>
      <c r="H815" s="100"/>
      <c r="I815" s="113">
        <v>3501137061</v>
      </c>
      <c r="J815" s="114">
        <v>0</v>
      </c>
      <c r="K815" s="114">
        <v>0</v>
      </c>
      <c r="L815" s="104">
        <v>2.7245319422031421E-2</v>
      </c>
      <c r="M815" s="104">
        <v>0</v>
      </c>
      <c r="N815" s="100"/>
      <c r="O815" s="105">
        <v>240566</v>
      </c>
      <c r="Q815" s="96" t="s">
        <v>329</v>
      </c>
    </row>
    <row r="816" spans="1:17" ht="15">
      <c r="A816" s="102">
        <v>3501137086</v>
      </c>
      <c r="B816" s="102">
        <v>3501</v>
      </c>
      <c r="C816" s="103" t="s">
        <v>298</v>
      </c>
      <c r="D816" s="102">
        <v>137</v>
      </c>
      <c r="E816" s="103" t="s">
        <v>196</v>
      </c>
      <c r="F816" s="102">
        <v>86</v>
      </c>
      <c r="G816" s="103" t="s">
        <v>185</v>
      </c>
      <c r="H816" s="100"/>
      <c r="I816" s="113">
        <v>3501137086</v>
      </c>
      <c r="J816" s="114">
        <v>0</v>
      </c>
      <c r="K816" s="114">
        <v>0</v>
      </c>
      <c r="L816" s="104">
        <v>4.9053199432531655E-2</v>
      </c>
      <c r="M816" s="104">
        <v>0</v>
      </c>
      <c r="N816" s="100"/>
      <c r="O816" s="105">
        <v>10958</v>
      </c>
      <c r="Q816" s="96" t="s">
        <v>329</v>
      </c>
    </row>
    <row r="817" spans="1:17" ht="15">
      <c r="A817" s="102">
        <v>3501137127</v>
      </c>
      <c r="B817" s="102">
        <v>3501</v>
      </c>
      <c r="C817" s="103" t="s">
        <v>298</v>
      </c>
      <c r="D817" s="102">
        <v>137</v>
      </c>
      <c r="E817" s="103" t="s">
        <v>196</v>
      </c>
      <c r="F817" s="102">
        <v>127</v>
      </c>
      <c r="G817" s="103" t="s">
        <v>187</v>
      </c>
      <c r="H817" s="100"/>
      <c r="I817" s="113">
        <v>3501137127</v>
      </c>
      <c r="J817" s="114">
        <v>0</v>
      </c>
      <c r="K817" s="114">
        <v>0</v>
      </c>
      <c r="L817" s="104">
        <v>2.2249224086992543E-2</v>
      </c>
      <c r="M817" s="104">
        <v>0</v>
      </c>
      <c r="N817" s="100"/>
      <c r="O817" s="105">
        <v>14200</v>
      </c>
      <c r="Q817" s="96" t="s">
        <v>329</v>
      </c>
    </row>
    <row r="818" spans="1:17" ht="15">
      <c r="A818" s="102">
        <v>3501137137</v>
      </c>
      <c r="B818" s="102">
        <v>3501</v>
      </c>
      <c r="C818" s="103" t="s">
        <v>298</v>
      </c>
      <c r="D818" s="102">
        <v>137</v>
      </c>
      <c r="E818" s="103" t="s">
        <v>196</v>
      </c>
      <c r="F818" s="102">
        <v>137</v>
      </c>
      <c r="G818" s="103" t="s">
        <v>196</v>
      </c>
      <c r="H818" s="100"/>
      <c r="I818" s="113">
        <v>3501137137</v>
      </c>
      <c r="J818" s="114">
        <v>0</v>
      </c>
      <c r="K818" s="114">
        <v>0</v>
      </c>
      <c r="L818" s="104">
        <v>0.13277893899795287</v>
      </c>
      <c r="M818" s="104">
        <v>0</v>
      </c>
      <c r="N818" s="100"/>
      <c r="O818" s="105">
        <v>3073694</v>
      </c>
      <c r="Q818" s="96" t="s">
        <v>329</v>
      </c>
    </row>
    <row r="819" spans="1:17" ht="15">
      <c r="A819" s="102">
        <v>3501137210</v>
      </c>
      <c r="B819" s="102">
        <v>3501</v>
      </c>
      <c r="C819" s="103" t="s">
        <v>298</v>
      </c>
      <c r="D819" s="102">
        <v>137</v>
      </c>
      <c r="E819" s="103" t="s">
        <v>196</v>
      </c>
      <c r="F819" s="102">
        <v>210</v>
      </c>
      <c r="G819" s="103" t="s">
        <v>188</v>
      </c>
      <c r="H819" s="100"/>
      <c r="I819" s="113">
        <v>3501137210</v>
      </c>
      <c r="J819" s="114">
        <v>0</v>
      </c>
      <c r="K819" s="114">
        <v>0</v>
      </c>
      <c r="L819" s="104">
        <v>5.8427134676595792E-2</v>
      </c>
      <c r="M819" s="104">
        <v>0</v>
      </c>
      <c r="N819" s="100"/>
      <c r="O819" s="105">
        <v>57796</v>
      </c>
      <c r="Q819" s="96" t="s">
        <v>329</v>
      </c>
    </row>
    <row r="820" spans="1:17" ht="15">
      <c r="A820" s="102">
        <v>3501137278</v>
      </c>
      <c r="B820" s="102">
        <v>3501</v>
      </c>
      <c r="C820" s="103" t="s">
        <v>298</v>
      </c>
      <c r="D820" s="102">
        <v>137</v>
      </c>
      <c r="E820" s="103" t="s">
        <v>196</v>
      </c>
      <c r="F820" s="102">
        <v>278</v>
      </c>
      <c r="G820" s="103" t="s">
        <v>190</v>
      </c>
      <c r="H820" s="100"/>
      <c r="I820" s="113">
        <v>3501137278</v>
      </c>
      <c r="J820" s="114">
        <v>0</v>
      </c>
      <c r="K820" s="114">
        <v>0</v>
      </c>
      <c r="L820" s="104">
        <v>4.3349488169131971E-2</v>
      </c>
      <c r="M820" s="104">
        <v>0</v>
      </c>
      <c r="N820" s="100"/>
      <c r="O820" s="105">
        <v>12674</v>
      </c>
      <c r="Q820" s="96" t="s">
        <v>329</v>
      </c>
    </row>
    <row r="821" spans="1:17" ht="15">
      <c r="A821" s="102">
        <v>3501137281</v>
      </c>
      <c r="B821" s="102">
        <v>3501</v>
      </c>
      <c r="C821" s="103" t="s">
        <v>298</v>
      </c>
      <c r="D821" s="102">
        <v>137</v>
      </c>
      <c r="E821" s="103" t="s">
        <v>196</v>
      </c>
      <c r="F821" s="102">
        <v>281</v>
      </c>
      <c r="G821" s="103" t="s">
        <v>146</v>
      </c>
      <c r="H821" s="100"/>
      <c r="I821" s="113">
        <v>3501137281</v>
      </c>
      <c r="J821" s="114">
        <v>0</v>
      </c>
      <c r="K821" s="114">
        <v>0</v>
      </c>
      <c r="L821" s="104">
        <v>0.10673928911016882</v>
      </c>
      <c r="M821" s="104">
        <v>0</v>
      </c>
      <c r="N821" s="100"/>
      <c r="O821" s="105">
        <v>773647</v>
      </c>
      <c r="Q821" s="96" t="s">
        <v>329</v>
      </c>
    </row>
    <row r="822" spans="1:17" ht="15">
      <c r="A822" s="102">
        <v>3501137325</v>
      </c>
      <c r="B822" s="102">
        <v>3501</v>
      </c>
      <c r="C822" s="103" t="s">
        <v>298</v>
      </c>
      <c r="D822" s="102">
        <v>137</v>
      </c>
      <c r="E822" s="103" t="s">
        <v>196</v>
      </c>
      <c r="F822" s="102">
        <v>325</v>
      </c>
      <c r="G822" s="103" t="s">
        <v>198</v>
      </c>
      <c r="H822" s="100"/>
      <c r="I822" s="113">
        <v>3501137325</v>
      </c>
      <c r="J822" s="114">
        <v>0</v>
      </c>
      <c r="K822" s="114">
        <v>0</v>
      </c>
      <c r="L822" s="104">
        <v>2.4651611657778099E-3</v>
      </c>
      <c r="M822" s="104">
        <v>0</v>
      </c>
      <c r="N822" s="100"/>
      <c r="O822" s="105">
        <v>31432</v>
      </c>
      <c r="Q822" s="96" t="s">
        <v>329</v>
      </c>
    </row>
    <row r="823" spans="1:17" ht="15">
      <c r="A823" s="102">
        <v>3501137332</v>
      </c>
      <c r="B823" s="102">
        <v>3501</v>
      </c>
      <c r="C823" s="103" t="s">
        <v>298</v>
      </c>
      <c r="D823" s="102">
        <v>137</v>
      </c>
      <c r="E823" s="103" t="s">
        <v>196</v>
      </c>
      <c r="F823" s="102">
        <v>332</v>
      </c>
      <c r="G823" s="103" t="s">
        <v>199</v>
      </c>
      <c r="H823" s="100"/>
      <c r="I823" s="113">
        <v>3501137332</v>
      </c>
      <c r="J823" s="114">
        <v>0</v>
      </c>
      <c r="K823" s="114">
        <v>0</v>
      </c>
      <c r="L823" s="104">
        <v>1.3737396857106249E-2</v>
      </c>
      <c r="M823" s="104">
        <v>0</v>
      </c>
      <c r="N823" s="100"/>
      <c r="O823" s="105">
        <v>28205</v>
      </c>
      <c r="Q823" s="96" t="s">
        <v>327</v>
      </c>
    </row>
    <row r="824" spans="1:17" ht="15">
      <c r="A824" s="102">
        <v>3501137672</v>
      </c>
      <c r="B824" s="102">
        <v>3501</v>
      </c>
      <c r="C824" s="103" t="s">
        <v>298</v>
      </c>
      <c r="D824" s="102">
        <v>137</v>
      </c>
      <c r="E824" s="103" t="s">
        <v>196</v>
      </c>
      <c r="F824" s="102">
        <v>672</v>
      </c>
      <c r="G824" s="103" t="s">
        <v>53</v>
      </c>
      <c r="H824" s="100"/>
      <c r="I824" s="113">
        <v>3501137672</v>
      </c>
      <c r="J824" s="114">
        <v>0</v>
      </c>
      <c r="K824" s="114">
        <v>0</v>
      </c>
      <c r="L824" s="104">
        <v>5.2987740518977587E-3</v>
      </c>
      <c r="M824" s="104">
        <v>0</v>
      </c>
      <c r="N824" s="100"/>
      <c r="O824" s="105">
        <v>7524</v>
      </c>
      <c r="Q824" s="96" t="s">
        <v>327</v>
      </c>
    </row>
    <row r="825" spans="1:17" ht="15">
      <c r="A825" s="102">
        <v>3502281061</v>
      </c>
      <c r="B825" s="102">
        <v>3502</v>
      </c>
      <c r="C825" s="103" t="s">
        <v>299</v>
      </c>
      <c r="D825" s="102">
        <v>281</v>
      </c>
      <c r="E825" s="103" t="s">
        <v>146</v>
      </c>
      <c r="F825" s="102">
        <v>61</v>
      </c>
      <c r="G825" s="103" t="s">
        <v>148</v>
      </c>
      <c r="H825" s="100"/>
      <c r="I825" s="113">
        <v>3502281061</v>
      </c>
      <c r="J825" s="114">
        <v>0</v>
      </c>
      <c r="K825" s="114">
        <v>0</v>
      </c>
      <c r="L825" s="104">
        <v>2.7245319422031421E-2</v>
      </c>
      <c r="M825" s="104">
        <v>0</v>
      </c>
      <c r="N825" s="100"/>
      <c r="O825" s="105">
        <v>12148</v>
      </c>
      <c r="Q825" s="96" t="s">
        <v>329</v>
      </c>
    </row>
    <row r="826" spans="1:17" ht="15">
      <c r="A826" s="102">
        <v>3502281137</v>
      </c>
      <c r="B826" s="102">
        <v>3502</v>
      </c>
      <c r="C826" s="103" t="s">
        <v>299</v>
      </c>
      <c r="D826" s="102">
        <v>281</v>
      </c>
      <c r="E826" s="103" t="s">
        <v>146</v>
      </c>
      <c r="F826" s="102">
        <v>137</v>
      </c>
      <c r="G826" s="103" t="s">
        <v>196</v>
      </c>
      <c r="H826" s="100"/>
      <c r="I826" s="113">
        <v>3502281137</v>
      </c>
      <c r="J826" s="114">
        <v>0</v>
      </c>
      <c r="K826" s="114">
        <v>0</v>
      </c>
      <c r="L826" s="104">
        <v>0.13277893899795287</v>
      </c>
      <c r="M826" s="104">
        <v>0</v>
      </c>
      <c r="N826" s="100"/>
      <c r="O826" s="105">
        <v>13431</v>
      </c>
      <c r="Q826" s="96" t="s">
        <v>329</v>
      </c>
    </row>
    <row r="827" spans="1:17" ht="15">
      <c r="A827" s="102">
        <v>3502281281</v>
      </c>
      <c r="B827" s="102">
        <v>3502</v>
      </c>
      <c r="C827" s="103" t="s">
        <v>299</v>
      </c>
      <c r="D827" s="102">
        <v>281</v>
      </c>
      <c r="E827" s="103" t="s">
        <v>146</v>
      </c>
      <c r="F827" s="102">
        <v>281</v>
      </c>
      <c r="G827" s="103" t="s">
        <v>146</v>
      </c>
      <c r="H827" s="100"/>
      <c r="I827" s="113">
        <v>3502281281</v>
      </c>
      <c r="J827" s="114">
        <v>0</v>
      </c>
      <c r="K827" s="114">
        <v>0</v>
      </c>
      <c r="L827" s="104">
        <v>0.10673928911016882</v>
      </c>
      <c r="M827" s="104">
        <v>0</v>
      </c>
      <c r="N827" s="100"/>
      <c r="O827" s="105">
        <v>4394217</v>
      </c>
      <c r="Q827" s="96" t="s">
        <v>329</v>
      </c>
    </row>
    <row r="828" spans="1:17" ht="15">
      <c r="A828" s="102">
        <v>3503160031</v>
      </c>
      <c r="B828" s="102">
        <v>3503</v>
      </c>
      <c r="C828" s="103" t="s">
        <v>374</v>
      </c>
      <c r="D828" s="102">
        <v>160</v>
      </c>
      <c r="E828" s="103" t="s">
        <v>134</v>
      </c>
      <c r="F828" s="102">
        <v>31</v>
      </c>
      <c r="G828" s="103" t="s">
        <v>76</v>
      </c>
      <c r="H828" s="100"/>
      <c r="I828" s="113">
        <v>3503160031</v>
      </c>
      <c r="J828" s="114">
        <v>0</v>
      </c>
      <c r="K828" s="114">
        <v>0</v>
      </c>
      <c r="L828" s="104">
        <v>3.058450037044002E-2</v>
      </c>
      <c r="M828" s="104">
        <v>0</v>
      </c>
      <c r="N828" s="100"/>
      <c r="O828" s="105">
        <v>124184</v>
      </c>
      <c r="Q828" s="96" t="s">
        <v>327</v>
      </c>
    </row>
    <row r="829" spans="1:17" ht="15">
      <c r="A829" s="102">
        <v>3503160044</v>
      </c>
      <c r="B829" s="102">
        <v>3503</v>
      </c>
      <c r="C829" s="103" t="s">
        <v>374</v>
      </c>
      <c r="D829" s="102">
        <v>160</v>
      </c>
      <c r="E829" s="103" t="s">
        <v>134</v>
      </c>
      <c r="F829" s="102">
        <v>44</v>
      </c>
      <c r="G829" s="103" t="s">
        <v>12</v>
      </c>
      <c r="H829" s="100"/>
      <c r="I829" s="113">
        <v>3503160044</v>
      </c>
      <c r="J829" s="114">
        <v>0</v>
      </c>
      <c r="K829" s="114">
        <v>0</v>
      </c>
      <c r="L829" s="104">
        <v>3.5085153403205782E-2</v>
      </c>
      <c r="M829" s="104">
        <v>0</v>
      </c>
      <c r="N829" s="100"/>
      <c r="O829" s="105">
        <v>12238</v>
      </c>
      <c r="Q829" s="96" t="s">
        <v>329</v>
      </c>
    </row>
    <row r="830" spans="1:17" ht="15">
      <c r="A830" s="102">
        <v>3503160048</v>
      </c>
      <c r="B830" s="102">
        <v>3503</v>
      </c>
      <c r="C830" s="103" t="s">
        <v>374</v>
      </c>
      <c r="D830" s="102">
        <v>160</v>
      </c>
      <c r="E830" s="103" t="s">
        <v>134</v>
      </c>
      <c r="F830" s="102">
        <v>48</v>
      </c>
      <c r="G830" s="103" t="s">
        <v>217</v>
      </c>
      <c r="H830" s="100"/>
      <c r="I830" s="113">
        <v>3503160048</v>
      </c>
      <c r="J830" s="114">
        <v>0</v>
      </c>
      <c r="K830" s="114">
        <v>0</v>
      </c>
      <c r="L830" s="104">
        <v>1.0097983491179916E-3</v>
      </c>
      <c r="M830" s="104">
        <v>0</v>
      </c>
      <c r="N830" s="100"/>
      <c r="O830" s="105">
        <v>14679</v>
      </c>
      <c r="Q830" s="96" t="s">
        <v>329</v>
      </c>
    </row>
    <row r="831" spans="1:17" ht="15">
      <c r="A831" s="102">
        <v>3503160056</v>
      </c>
      <c r="B831" s="102">
        <v>3503</v>
      </c>
      <c r="C831" s="103" t="s">
        <v>374</v>
      </c>
      <c r="D831" s="102">
        <v>160</v>
      </c>
      <c r="E831" s="103" t="s">
        <v>134</v>
      </c>
      <c r="F831" s="102">
        <v>56</v>
      </c>
      <c r="G831" s="103" t="s">
        <v>133</v>
      </c>
      <c r="H831" s="100"/>
      <c r="I831" s="113">
        <v>3503160056</v>
      </c>
      <c r="J831" s="114">
        <v>0</v>
      </c>
      <c r="K831" s="114">
        <v>0</v>
      </c>
      <c r="L831" s="104">
        <v>2.0366472228406148E-2</v>
      </c>
      <c r="M831" s="104">
        <v>0</v>
      </c>
      <c r="N831" s="100"/>
      <c r="O831" s="105">
        <v>18834</v>
      </c>
      <c r="Q831" s="96" t="s">
        <v>329</v>
      </c>
    </row>
    <row r="832" spans="1:17" ht="15">
      <c r="A832" s="102">
        <v>3503160079</v>
      </c>
      <c r="B832" s="102">
        <v>3503</v>
      </c>
      <c r="C832" s="103" t="s">
        <v>374</v>
      </c>
      <c r="D832" s="102">
        <v>160</v>
      </c>
      <c r="E832" s="103" t="s">
        <v>134</v>
      </c>
      <c r="F832" s="102">
        <v>79</v>
      </c>
      <c r="G832" s="103" t="s">
        <v>86</v>
      </c>
      <c r="H832" s="100"/>
      <c r="I832" s="113">
        <v>3503160079</v>
      </c>
      <c r="J832" s="114">
        <v>0</v>
      </c>
      <c r="K832" s="114">
        <v>0</v>
      </c>
      <c r="L832" s="104">
        <v>5.2377769695073087E-2</v>
      </c>
      <c r="M832" s="104">
        <v>0</v>
      </c>
      <c r="N832" s="100"/>
      <c r="O832" s="105">
        <v>355234</v>
      </c>
      <c r="Q832" s="96" t="s">
        <v>327</v>
      </c>
    </row>
    <row r="833" spans="1:17" ht="15">
      <c r="A833" s="102">
        <v>3503160128</v>
      </c>
      <c r="B833" s="102">
        <v>3503</v>
      </c>
      <c r="C833" s="103" t="s">
        <v>374</v>
      </c>
      <c r="D833" s="102">
        <v>160</v>
      </c>
      <c r="E833" s="103" t="s">
        <v>134</v>
      </c>
      <c r="F833" s="102">
        <v>128</v>
      </c>
      <c r="G833" s="103" t="s">
        <v>122</v>
      </c>
      <c r="H833" s="100"/>
      <c r="I833" s="113">
        <v>3503160128</v>
      </c>
      <c r="J833" s="114">
        <v>0</v>
      </c>
      <c r="K833" s="114">
        <v>0</v>
      </c>
      <c r="L833" s="104">
        <v>3.277662878186572E-2</v>
      </c>
      <c r="M833" s="104">
        <v>0</v>
      </c>
      <c r="N833" s="100"/>
      <c r="O833" s="105">
        <v>6247</v>
      </c>
      <c r="Q833" s="96" t="s">
        <v>327</v>
      </c>
    </row>
    <row r="834" spans="1:17" ht="15">
      <c r="A834" s="102">
        <v>3503160149</v>
      </c>
      <c r="B834" s="102">
        <v>3503</v>
      </c>
      <c r="C834" s="103" t="s">
        <v>374</v>
      </c>
      <c r="D834" s="102">
        <v>160</v>
      </c>
      <c r="E834" s="103" t="s">
        <v>134</v>
      </c>
      <c r="F834" s="102">
        <v>149</v>
      </c>
      <c r="G834" s="103" t="s">
        <v>77</v>
      </c>
      <c r="H834" s="100"/>
      <c r="I834" s="113">
        <v>3503160149</v>
      </c>
      <c r="J834" s="114">
        <v>0</v>
      </c>
      <c r="K834" s="114">
        <v>0</v>
      </c>
      <c r="L834" s="104">
        <v>0.100663867998236</v>
      </c>
      <c r="M834" s="104">
        <v>0</v>
      </c>
      <c r="N834" s="100"/>
      <c r="O834" s="105">
        <v>12385</v>
      </c>
      <c r="Q834" s="96" t="s">
        <v>329</v>
      </c>
    </row>
    <row r="835" spans="1:17" ht="15">
      <c r="A835" s="102">
        <v>3503160160</v>
      </c>
      <c r="B835" s="102">
        <v>3503</v>
      </c>
      <c r="C835" s="103" t="s">
        <v>374</v>
      </c>
      <c r="D835" s="102">
        <v>160</v>
      </c>
      <c r="E835" s="103" t="s">
        <v>134</v>
      </c>
      <c r="F835" s="102">
        <v>160</v>
      </c>
      <c r="G835" s="103" t="s">
        <v>134</v>
      </c>
      <c r="H835" s="100"/>
      <c r="I835" s="113">
        <v>3503160160</v>
      </c>
      <c r="J835" s="114">
        <v>304275</v>
      </c>
      <c r="K835" s="114">
        <v>304254</v>
      </c>
      <c r="L835" s="104">
        <v>9.8085533284176754E-2</v>
      </c>
      <c r="M835" s="104">
        <v>0</v>
      </c>
      <c r="N835" s="100"/>
      <c r="O835" s="105">
        <v>6362758</v>
      </c>
      <c r="Q835" s="96" t="s">
        <v>327</v>
      </c>
    </row>
    <row r="836" spans="1:17" ht="15">
      <c r="A836" s="102">
        <v>3503160274</v>
      </c>
      <c r="B836" s="102">
        <v>3503</v>
      </c>
      <c r="C836" s="103" t="s">
        <v>374</v>
      </c>
      <c r="D836" s="102">
        <v>160</v>
      </c>
      <c r="E836" s="103" t="s">
        <v>134</v>
      </c>
      <c r="F836" s="102">
        <v>274</v>
      </c>
      <c r="G836" s="103" t="s">
        <v>60</v>
      </c>
      <c r="H836" s="100"/>
      <c r="I836" s="113">
        <v>3503160274</v>
      </c>
      <c r="J836" s="114">
        <v>0</v>
      </c>
      <c r="K836" s="114">
        <v>0</v>
      </c>
      <c r="L836" s="104">
        <v>8.3406445606989718E-2</v>
      </c>
      <c r="M836" s="104">
        <v>0</v>
      </c>
      <c r="N836" s="100"/>
      <c r="O836" s="105">
        <v>12628</v>
      </c>
      <c r="Q836" s="96" t="s">
        <v>329</v>
      </c>
    </row>
    <row r="837" spans="1:17" ht="15">
      <c r="A837" s="102">
        <v>3503160295</v>
      </c>
      <c r="B837" s="102">
        <v>3503</v>
      </c>
      <c r="C837" s="103" t="s">
        <v>374</v>
      </c>
      <c r="D837" s="102">
        <v>160</v>
      </c>
      <c r="E837" s="103" t="s">
        <v>134</v>
      </c>
      <c r="F837" s="102">
        <v>295</v>
      </c>
      <c r="G837" s="103" t="s">
        <v>135</v>
      </c>
      <c r="H837" s="100"/>
      <c r="I837" s="113">
        <v>3503160295</v>
      </c>
      <c r="J837" s="114">
        <v>0</v>
      </c>
      <c r="K837" s="114">
        <v>0</v>
      </c>
      <c r="L837" s="104">
        <v>2.2105795566318018E-2</v>
      </c>
      <c r="M837" s="104">
        <v>0</v>
      </c>
      <c r="N837" s="100"/>
      <c r="O837" s="105">
        <v>53740</v>
      </c>
      <c r="Q837" s="96" t="s">
        <v>329</v>
      </c>
    </row>
    <row r="838" spans="1:17" ht="15">
      <c r="A838" s="102">
        <v>3503160301</v>
      </c>
      <c r="B838" s="102">
        <v>3503</v>
      </c>
      <c r="C838" s="103" t="s">
        <v>374</v>
      </c>
      <c r="D838" s="102">
        <v>160</v>
      </c>
      <c r="E838" s="103" t="s">
        <v>134</v>
      </c>
      <c r="F838" s="102">
        <v>301</v>
      </c>
      <c r="G838" s="103" t="s">
        <v>132</v>
      </c>
      <c r="H838" s="100"/>
      <c r="I838" s="113">
        <v>3503160301</v>
      </c>
      <c r="J838" s="114">
        <v>0</v>
      </c>
      <c r="K838" s="114">
        <v>0</v>
      </c>
      <c r="L838" s="104">
        <v>5.2872352709173578E-2</v>
      </c>
      <c r="M838" s="104">
        <v>0</v>
      </c>
      <c r="N838" s="100"/>
      <c r="O838" s="105">
        <v>16714</v>
      </c>
      <c r="Q838" s="96" t="s">
        <v>327</v>
      </c>
    </row>
    <row r="839" spans="1:17" ht="15">
      <c r="A839" s="102">
        <v>3503160673</v>
      </c>
      <c r="B839" s="102">
        <v>3503</v>
      </c>
      <c r="C839" s="103" t="s">
        <v>374</v>
      </c>
      <c r="D839" s="102">
        <v>160</v>
      </c>
      <c r="E839" s="103" t="s">
        <v>134</v>
      </c>
      <c r="F839" s="102">
        <v>673</v>
      </c>
      <c r="G839" s="103" t="s">
        <v>137</v>
      </c>
      <c r="H839" s="100"/>
      <c r="I839" s="113">
        <v>3503160673</v>
      </c>
      <c r="J839" s="114">
        <v>0</v>
      </c>
      <c r="K839" s="114">
        <v>0</v>
      </c>
      <c r="L839" s="104">
        <v>1.7669205442609883E-2</v>
      </c>
      <c r="M839" s="104">
        <v>0</v>
      </c>
      <c r="N839" s="100"/>
      <c r="O839" s="105">
        <v>5744</v>
      </c>
      <c r="Q839" s="96" t="s">
        <v>329</v>
      </c>
    </row>
    <row r="840" spans="1:17" ht="15">
      <c r="A840" s="102">
        <v>3503160735</v>
      </c>
      <c r="B840" s="102">
        <v>3503</v>
      </c>
      <c r="C840" s="103" t="s">
        <v>374</v>
      </c>
      <c r="D840" s="102">
        <v>160</v>
      </c>
      <c r="E840" s="103" t="s">
        <v>134</v>
      </c>
      <c r="F840" s="102">
        <v>735</v>
      </c>
      <c r="G840" s="103" t="s">
        <v>119</v>
      </c>
      <c r="H840" s="100"/>
      <c r="I840" s="113">
        <v>3503160735</v>
      </c>
      <c r="J840" s="114">
        <v>0</v>
      </c>
      <c r="K840" s="114">
        <v>0</v>
      </c>
      <c r="L840" s="104">
        <v>2.2167229675611758E-2</v>
      </c>
      <c r="M840" s="104">
        <v>0</v>
      </c>
      <c r="N840" s="100"/>
      <c r="O840" s="105">
        <v>40602</v>
      </c>
      <c r="Q840" s="96" t="s">
        <v>329</v>
      </c>
    </row>
    <row r="841" spans="1:17" ht="15">
      <c r="A841" s="102">
        <v>3504035016</v>
      </c>
      <c r="B841" s="102">
        <v>3504</v>
      </c>
      <c r="C841" s="103" t="s">
        <v>301</v>
      </c>
      <c r="D841" s="102">
        <v>35</v>
      </c>
      <c r="E841" s="103" t="s">
        <v>11</v>
      </c>
      <c r="F841" s="102">
        <v>16</v>
      </c>
      <c r="G841" s="103" t="s">
        <v>162</v>
      </c>
      <c r="H841" s="100"/>
      <c r="I841" s="113">
        <v>3504035016</v>
      </c>
      <c r="J841" s="114">
        <v>0</v>
      </c>
      <c r="K841" s="114">
        <v>0</v>
      </c>
      <c r="L841" s="104">
        <v>4.1149798490991304E-2</v>
      </c>
      <c r="M841" s="104">
        <v>0</v>
      </c>
      <c r="N841" s="100"/>
      <c r="O841" s="105">
        <v>10600</v>
      </c>
      <c r="Q841" s="96" t="s">
        <v>329</v>
      </c>
    </row>
    <row r="842" spans="1:17" ht="15">
      <c r="A842" s="102">
        <v>3504035035</v>
      </c>
      <c r="B842" s="102">
        <v>3504</v>
      </c>
      <c r="C842" s="103" t="s">
        <v>301</v>
      </c>
      <c r="D842" s="102">
        <v>35</v>
      </c>
      <c r="E842" s="103" t="s">
        <v>11</v>
      </c>
      <c r="F842" s="102">
        <v>35</v>
      </c>
      <c r="G842" s="103" t="s">
        <v>11</v>
      </c>
      <c r="H842" s="100"/>
      <c r="I842" s="113">
        <v>3504035035</v>
      </c>
      <c r="J842" s="114">
        <v>-65</v>
      </c>
      <c r="K842" s="114">
        <v>-2195</v>
      </c>
      <c r="L842" s="104">
        <v>0.13683680435647133</v>
      </c>
      <c r="M842" s="104">
        <v>0</v>
      </c>
      <c r="N842" s="100"/>
      <c r="O842" s="105">
        <v>4499369</v>
      </c>
      <c r="Q842" s="96" t="s">
        <v>329</v>
      </c>
    </row>
    <row r="843" spans="1:17" ht="15">
      <c r="A843" s="102">
        <v>3504035044</v>
      </c>
      <c r="B843" s="102">
        <v>3504</v>
      </c>
      <c r="C843" s="103" t="s">
        <v>301</v>
      </c>
      <c r="D843" s="102">
        <v>35</v>
      </c>
      <c r="E843" s="103" t="s">
        <v>11</v>
      </c>
      <c r="F843" s="102">
        <v>44</v>
      </c>
      <c r="G843" s="103" t="s">
        <v>12</v>
      </c>
      <c r="H843" s="100"/>
      <c r="I843" s="113">
        <v>3504035044</v>
      </c>
      <c r="J843" s="114">
        <v>0</v>
      </c>
      <c r="K843" s="114">
        <v>0</v>
      </c>
      <c r="L843" s="104">
        <v>3.5085153403205782E-2</v>
      </c>
      <c r="M843" s="104">
        <v>0</v>
      </c>
      <c r="N843" s="100"/>
      <c r="O843" s="105">
        <v>31198</v>
      </c>
      <c r="Q843" s="96" t="s">
        <v>331</v>
      </c>
    </row>
    <row r="844" spans="1:17" ht="15">
      <c r="A844" s="102">
        <v>3504035057</v>
      </c>
      <c r="B844" s="102">
        <v>3504</v>
      </c>
      <c r="C844" s="103" t="s">
        <v>301</v>
      </c>
      <c r="D844" s="102">
        <v>35</v>
      </c>
      <c r="E844" s="103" t="s">
        <v>11</v>
      </c>
      <c r="F844" s="102">
        <v>57</v>
      </c>
      <c r="G844" s="103" t="s">
        <v>13</v>
      </c>
      <c r="H844" s="100"/>
      <c r="I844" s="113">
        <v>3504035057</v>
      </c>
      <c r="J844" s="114">
        <v>0</v>
      </c>
      <c r="K844" s="114">
        <v>0</v>
      </c>
      <c r="L844" s="104">
        <v>0.11302446836752313</v>
      </c>
      <c r="M844" s="104">
        <v>0</v>
      </c>
      <c r="N844" s="100"/>
      <c r="O844" s="105">
        <v>13900</v>
      </c>
      <c r="Q844" s="96" t="s">
        <v>327</v>
      </c>
    </row>
    <row r="845" spans="1:17" ht="15">
      <c r="A845" s="102">
        <v>3504035160</v>
      </c>
      <c r="B845" s="102">
        <v>3504</v>
      </c>
      <c r="C845" s="103" t="s">
        <v>301</v>
      </c>
      <c r="D845" s="102">
        <v>35</v>
      </c>
      <c r="E845" s="103" t="s">
        <v>11</v>
      </c>
      <c r="F845" s="102">
        <v>160</v>
      </c>
      <c r="G845" s="103" t="s">
        <v>134</v>
      </c>
      <c r="H845" s="100"/>
      <c r="I845" s="113">
        <v>3504035160</v>
      </c>
      <c r="J845" s="114">
        <v>0</v>
      </c>
      <c r="K845" s="114">
        <v>0</v>
      </c>
      <c r="L845" s="104">
        <v>9.8085533284176754E-2</v>
      </c>
      <c r="M845" s="104">
        <v>0</v>
      </c>
      <c r="N845" s="100"/>
      <c r="O845" s="105">
        <v>12207</v>
      </c>
      <c r="Q845" s="96" t="s">
        <v>327</v>
      </c>
    </row>
    <row r="846" spans="1:17" ht="15">
      <c r="A846" s="102">
        <v>3504035220</v>
      </c>
      <c r="B846" s="102">
        <v>3504</v>
      </c>
      <c r="C846" s="103" t="s">
        <v>301</v>
      </c>
      <c r="D846" s="102">
        <v>35</v>
      </c>
      <c r="E846" s="103" t="s">
        <v>11</v>
      </c>
      <c r="F846" s="102">
        <v>220</v>
      </c>
      <c r="G846" s="103" t="s">
        <v>26</v>
      </c>
      <c r="H846" s="100"/>
      <c r="I846" s="113">
        <v>3504035220</v>
      </c>
      <c r="J846" s="114">
        <v>0</v>
      </c>
      <c r="K846" s="114">
        <v>0</v>
      </c>
      <c r="L846" s="104">
        <v>9.6580109379514438E-3</v>
      </c>
      <c r="M846" s="104">
        <v>0</v>
      </c>
      <c r="N846" s="100"/>
      <c r="O846" s="105">
        <v>28204</v>
      </c>
      <c r="Q846" s="96" t="s">
        <v>331</v>
      </c>
    </row>
    <row r="847" spans="1:17" ht="15">
      <c r="A847" s="102">
        <v>3504035244</v>
      </c>
      <c r="B847" s="102">
        <v>3504</v>
      </c>
      <c r="C847" s="103" t="s">
        <v>301</v>
      </c>
      <c r="D847" s="102">
        <v>35</v>
      </c>
      <c r="E847" s="103" t="s">
        <v>11</v>
      </c>
      <c r="F847" s="102">
        <v>244</v>
      </c>
      <c r="G847" s="103" t="s">
        <v>27</v>
      </c>
      <c r="H847" s="100"/>
      <c r="I847" s="113">
        <v>3504035244</v>
      </c>
      <c r="J847" s="114">
        <v>0</v>
      </c>
      <c r="K847" s="114">
        <v>0</v>
      </c>
      <c r="L847" s="104">
        <v>8.3233957939585088E-2</v>
      </c>
      <c r="M847" s="104">
        <v>0</v>
      </c>
      <c r="N847" s="100"/>
      <c r="O847" s="105">
        <v>19596</v>
      </c>
      <c r="Q847" s="96" t="s">
        <v>329</v>
      </c>
    </row>
    <row r="848" spans="1:17" ht="15">
      <c r="A848" s="102">
        <v>3506262030</v>
      </c>
      <c r="B848" s="102">
        <v>3506</v>
      </c>
      <c r="C848" s="103" t="s">
        <v>302</v>
      </c>
      <c r="D848" s="102">
        <v>262</v>
      </c>
      <c r="E848" s="103" t="s">
        <v>19</v>
      </c>
      <c r="F848" s="102">
        <v>30</v>
      </c>
      <c r="G848" s="103" t="s">
        <v>94</v>
      </c>
      <c r="H848" s="100"/>
      <c r="I848" s="113">
        <v>3506262030</v>
      </c>
      <c r="J848" s="114">
        <v>0</v>
      </c>
      <c r="K848" s="114">
        <v>0</v>
      </c>
      <c r="L848" s="104">
        <v>2.3419263238441388E-3</v>
      </c>
      <c r="M848" s="104">
        <v>0</v>
      </c>
      <c r="N848" s="100"/>
      <c r="O848" s="105">
        <v>9670</v>
      </c>
      <c r="Q848" s="96" t="s">
        <v>329</v>
      </c>
    </row>
    <row r="849" spans="1:17" ht="15">
      <c r="A849" s="102">
        <v>3506262035</v>
      </c>
      <c r="B849" s="102">
        <v>3506</v>
      </c>
      <c r="C849" s="103" t="s">
        <v>302</v>
      </c>
      <c r="D849" s="102">
        <v>262</v>
      </c>
      <c r="E849" s="103" t="s">
        <v>19</v>
      </c>
      <c r="F849" s="102">
        <v>35</v>
      </c>
      <c r="G849" s="103" t="s">
        <v>11</v>
      </c>
      <c r="H849" s="100"/>
      <c r="I849" s="113">
        <v>3506262035</v>
      </c>
      <c r="J849" s="114">
        <v>0</v>
      </c>
      <c r="K849" s="114">
        <v>0</v>
      </c>
      <c r="L849" s="104">
        <v>0.13683680435647133</v>
      </c>
      <c r="M849" s="104">
        <v>0</v>
      </c>
      <c r="N849" s="100"/>
      <c r="O849" s="105">
        <v>35548</v>
      </c>
      <c r="Q849" s="96" t="s">
        <v>330</v>
      </c>
    </row>
    <row r="850" spans="1:17" ht="15">
      <c r="A850" s="102">
        <v>3506262049</v>
      </c>
      <c r="B850" s="102">
        <v>3506</v>
      </c>
      <c r="C850" s="103" t="s">
        <v>302</v>
      </c>
      <c r="D850" s="102">
        <v>262</v>
      </c>
      <c r="E850" s="103" t="s">
        <v>19</v>
      </c>
      <c r="F850" s="102">
        <v>49</v>
      </c>
      <c r="G850" s="103" t="s">
        <v>73</v>
      </c>
      <c r="H850" s="100"/>
      <c r="I850" s="113">
        <v>3506262049</v>
      </c>
      <c r="J850" s="114">
        <v>0</v>
      </c>
      <c r="K850" s="114">
        <v>0</v>
      </c>
      <c r="L850" s="104">
        <v>6.5217778818647432E-2</v>
      </c>
      <c r="M850" s="104">
        <v>0</v>
      </c>
      <c r="N850" s="100"/>
      <c r="O850" s="105">
        <v>32138</v>
      </c>
      <c r="Q850" s="96" t="s">
        <v>330</v>
      </c>
    </row>
    <row r="851" spans="1:17" ht="15">
      <c r="A851" s="102">
        <v>3506262057</v>
      </c>
      <c r="B851" s="102">
        <v>3506</v>
      </c>
      <c r="C851" s="103" t="s">
        <v>302</v>
      </c>
      <c r="D851" s="102">
        <v>262</v>
      </c>
      <c r="E851" s="103" t="s">
        <v>19</v>
      </c>
      <c r="F851" s="102">
        <v>57</v>
      </c>
      <c r="G851" s="103" t="s">
        <v>13</v>
      </c>
      <c r="H851" s="100"/>
      <c r="I851" s="113">
        <v>3506262057</v>
      </c>
      <c r="J851" s="114">
        <v>0</v>
      </c>
      <c r="K851" s="114">
        <v>0</v>
      </c>
      <c r="L851" s="104">
        <v>0.11302446836752313</v>
      </c>
      <c r="M851" s="104">
        <v>0</v>
      </c>
      <c r="N851" s="100"/>
      <c r="O851" s="105">
        <v>24534</v>
      </c>
      <c r="Q851" s="96" t="s">
        <v>329</v>
      </c>
    </row>
    <row r="852" spans="1:17" ht="15">
      <c r="A852" s="102">
        <v>3506262071</v>
      </c>
      <c r="B852" s="102">
        <v>3506</v>
      </c>
      <c r="C852" s="103" t="s">
        <v>302</v>
      </c>
      <c r="D852" s="102">
        <v>262</v>
      </c>
      <c r="E852" s="103" t="s">
        <v>19</v>
      </c>
      <c r="F852" s="102">
        <v>71</v>
      </c>
      <c r="G852" s="103" t="s">
        <v>218</v>
      </c>
      <c r="H852" s="100"/>
      <c r="I852" s="113">
        <v>3506262071</v>
      </c>
      <c r="J852" s="114">
        <v>0</v>
      </c>
      <c r="K852" s="114">
        <v>0</v>
      </c>
      <c r="L852" s="104">
        <v>1.6519592808908986E-3</v>
      </c>
      <c r="M852" s="104">
        <v>0</v>
      </c>
      <c r="N852" s="100"/>
      <c r="O852" s="105">
        <v>38334</v>
      </c>
      <c r="Q852" s="96" t="s">
        <v>331</v>
      </c>
    </row>
    <row r="853" spans="1:17" ht="15">
      <c r="A853" s="102">
        <v>3506262093</v>
      </c>
      <c r="B853" s="102">
        <v>3506</v>
      </c>
      <c r="C853" s="103" t="s">
        <v>302</v>
      </c>
      <c r="D853" s="102">
        <v>262</v>
      </c>
      <c r="E853" s="103" t="s">
        <v>19</v>
      </c>
      <c r="F853" s="102">
        <v>93</v>
      </c>
      <c r="G853" s="103" t="s">
        <v>14</v>
      </c>
      <c r="H853" s="100"/>
      <c r="I853" s="113">
        <v>3506262093</v>
      </c>
      <c r="J853" s="114">
        <v>0</v>
      </c>
      <c r="K853" s="114">
        <v>0</v>
      </c>
      <c r="L853" s="104">
        <v>8.8854242477561116E-2</v>
      </c>
      <c r="M853" s="104">
        <v>0</v>
      </c>
      <c r="N853" s="100"/>
      <c r="O853" s="105">
        <v>119558</v>
      </c>
      <c r="Q853" s="96" t="s">
        <v>329</v>
      </c>
    </row>
    <row r="854" spans="1:17" ht="15">
      <c r="A854" s="102">
        <v>3506262149</v>
      </c>
      <c r="B854" s="102">
        <v>3506</v>
      </c>
      <c r="C854" s="103" t="s">
        <v>302</v>
      </c>
      <c r="D854" s="102">
        <v>262</v>
      </c>
      <c r="E854" s="103" t="s">
        <v>19</v>
      </c>
      <c r="F854" s="102">
        <v>149</v>
      </c>
      <c r="G854" s="103" t="s">
        <v>77</v>
      </c>
      <c r="H854" s="100"/>
      <c r="I854" s="113">
        <v>3506262149</v>
      </c>
      <c r="J854" s="114">
        <v>0</v>
      </c>
      <c r="K854" s="114">
        <v>0</v>
      </c>
      <c r="L854" s="104">
        <v>0.100663867998236</v>
      </c>
      <c r="M854" s="104">
        <v>0</v>
      </c>
      <c r="N854" s="100"/>
      <c r="O854" s="105">
        <v>36237</v>
      </c>
      <c r="Q854" s="96" t="s">
        <v>331</v>
      </c>
    </row>
    <row r="855" spans="1:17" ht="15">
      <c r="A855" s="102">
        <v>3506262163</v>
      </c>
      <c r="B855" s="102">
        <v>3506</v>
      </c>
      <c r="C855" s="103" t="s">
        <v>302</v>
      </c>
      <c r="D855" s="102">
        <v>262</v>
      </c>
      <c r="E855" s="103" t="s">
        <v>19</v>
      </c>
      <c r="F855" s="102">
        <v>163</v>
      </c>
      <c r="G855" s="103" t="s">
        <v>16</v>
      </c>
      <c r="H855" s="100"/>
      <c r="I855" s="113">
        <v>3506262163</v>
      </c>
      <c r="J855" s="114">
        <v>0</v>
      </c>
      <c r="K855" s="114">
        <v>0</v>
      </c>
      <c r="L855" s="104">
        <v>8.2937092743960869E-2</v>
      </c>
      <c r="M855" s="104">
        <v>0</v>
      </c>
      <c r="N855" s="100"/>
      <c r="O855" s="105">
        <v>1521255</v>
      </c>
      <c r="Q855" s="96" t="s">
        <v>329</v>
      </c>
    </row>
    <row r="856" spans="1:17" ht="15">
      <c r="A856" s="102">
        <v>3506262165</v>
      </c>
      <c r="B856" s="102">
        <v>3506</v>
      </c>
      <c r="C856" s="103" t="s">
        <v>302</v>
      </c>
      <c r="D856" s="102">
        <v>262</v>
      </c>
      <c r="E856" s="103" t="s">
        <v>19</v>
      </c>
      <c r="F856" s="102">
        <v>165</v>
      </c>
      <c r="G856" s="103" t="s">
        <v>17</v>
      </c>
      <c r="H856" s="100"/>
      <c r="I856" s="113">
        <v>3506262165</v>
      </c>
      <c r="J856" s="114">
        <v>0</v>
      </c>
      <c r="K856" s="114">
        <v>25172.699257710483</v>
      </c>
      <c r="L856" s="104">
        <v>0.11066925878985934</v>
      </c>
      <c r="M856" s="104">
        <v>0</v>
      </c>
      <c r="N856" s="100"/>
      <c r="O856" s="105">
        <v>538941</v>
      </c>
      <c r="Q856" s="96" t="s">
        <v>327</v>
      </c>
    </row>
    <row r="857" spans="1:17" ht="15">
      <c r="A857" s="102">
        <v>3506262175</v>
      </c>
      <c r="B857" s="102">
        <v>3506</v>
      </c>
      <c r="C857" s="103" t="s">
        <v>302</v>
      </c>
      <c r="D857" s="102">
        <v>262</v>
      </c>
      <c r="E857" s="103" t="s">
        <v>19</v>
      </c>
      <c r="F857" s="102">
        <v>175</v>
      </c>
      <c r="G857" s="103" t="s">
        <v>165</v>
      </c>
      <c r="H857" s="100"/>
      <c r="I857" s="113">
        <v>3506262175</v>
      </c>
      <c r="J857" s="114">
        <v>0</v>
      </c>
      <c r="K857" s="114">
        <v>0</v>
      </c>
      <c r="L857" s="104">
        <v>7.8726396170760067E-4</v>
      </c>
      <c r="M857" s="104">
        <v>0</v>
      </c>
      <c r="N857" s="100"/>
      <c r="O857" s="105">
        <v>13714</v>
      </c>
      <c r="Q857" s="96" t="s">
        <v>329</v>
      </c>
    </row>
    <row r="858" spans="1:17" ht="15">
      <c r="A858" s="102">
        <v>3506262176</v>
      </c>
      <c r="B858" s="102">
        <v>3506</v>
      </c>
      <c r="C858" s="103" t="s">
        <v>302</v>
      </c>
      <c r="D858" s="102">
        <v>262</v>
      </c>
      <c r="E858" s="103" t="s">
        <v>19</v>
      </c>
      <c r="F858" s="102">
        <v>176</v>
      </c>
      <c r="G858" s="103" t="s">
        <v>78</v>
      </c>
      <c r="H858" s="100"/>
      <c r="I858" s="113">
        <v>3506262176</v>
      </c>
      <c r="J858" s="114">
        <v>0</v>
      </c>
      <c r="K858" s="114">
        <v>0</v>
      </c>
      <c r="L858" s="104">
        <v>6.1214575721167293E-2</v>
      </c>
      <c r="M858" s="104">
        <v>0</v>
      </c>
      <c r="N858" s="100"/>
      <c r="O858" s="105">
        <v>116772</v>
      </c>
      <c r="Q858" s="96" t="s">
        <v>329</v>
      </c>
    </row>
    <row r="859" spans="1:17" ht="15">
      <c r="A859" s="102">
        <v>3506262178</v>
      </c>
      <c r="B859" s="102">
        <v>3506</v>
      </c>
      <c r="C859" s="103" t="s">
        <v>302</v>
      </c>
      <c r="D859" s="102">
        <v>262</v>
      </c>
      <c r="E859" s="103" t="s">
        <v>19</v>
      </c>
      <c r="F859" s="102">
        <v>178</v>
      </c>
      <c r="G859" s="103" t="s">
        <v>219</v>
      </c>
      <c r="H859" s="100"/>
      <c r="I859" s="113">
        <v>3506262178</v>
      </c>
      <c r="J859" s="114">
        <v>0</v>
      </c>
      <c r="K859" s="114">
        <v>0</v>
      </c>
      <c r="L859" s="104">
        <v>6.2660273133683289E-2</v>
      </c>
      <c r="M859" s="104">
        <v>0</v>
      </c>
      <c r="N859" s="100"/>
      <c r="O859" s="105">
        <v>46240</v>
      </c>
      <c r="Q859" s="96" t="s">
        <v>329</v>
      </c>
    </row>
    <row r="860" spans="1:17" ht="15">
      <c r="A860" s="102">
        <v>3506262229</v>
      </c>
      <c r="B860" s="102">
        <v>3506</v>
      </c>
      <c r="C860" s="103" t="s">
        <v>302</v>
      </c>
      <c r="D860" s="102">
        <v>262</v>
      </c>
      <c r="E860" s="103" t="s">
        <v>19</v>
      </c>
      <c r="F860" s="102">
        <v>229</v>
      </c>
      <c r="G860" s="103" t="s">
        <v>97</v>
      </c>
      <c r="H860" s="100"/>
      <c r="I860" s="113">
        <v>3506262229</v>
      </c>
      <c r="J860" s="114">
        <v>0</v>
      </c>
      <c r="K860" s="114">
        <v>0</v>
      </c>
      <c r="L860" s="104">
        <v>8.3791409623121711E-3</v>
      </c>
      <c r="M860" s="104">
        <v>0</v>
      </c>
      <c r="N860" s="100"/>
      <c r="O860" s="105">
        <v>136608</v>
      </c>
      <c r="Q860" s="96" t="s">
        <v>331</v>
      </c>
    </row>
    <row r="861" spans="1:17" ht="15">
      <c r="A861" s="102">
        <v>3506262248</v>
      </c>
      <c r="B861" s="102">
        <v>3506</v>
      </c>
      <c r="C861" s="103" t="s">
        <v>302</v>
      </c>
      <c r="D861" s="102">
        <v>262</v>
      </c>
      <c r="E861" s="103" t="s">
        <v>19</v>
      </c>
      <c r="F861" s="102">
        <v>248</v>
      </c>
      <c r="G861" s="103" t="s">
        <v>18</v>
      </c>
      <c r="H861" s="100"/>
      <c r="I861" s="113">
        <v>3506262248</v>
      </c>
      <c r="J861" s="114">
        <v>0</v>
      </c>
      <c r="K861" s="114">
        <v>0</v>
      </c>
      <c r="L861" s="104">
        <v>3.3292912535477122E-2</v>
      </c>
      <c r="M861" s="104">
        <v>0</v>
      </c>
      <c r="N861" s="100"/>
      <c r="O861" s="105">
        <v>97141</v>
      </c>
      <c r="Q861" s="96" t="s">
        <v>329</v>
      </c>
    </row>
    <row r="862" spans="1:17" ht="15">
      <c r="A862" s="102">
        <v>3506262258</v>
      </c>
      <c r="B862" s="102">
        <v>3506</v>
      </c>
      <c r="C862" s="103" t="s">
        <v>302</v>
      </c>
      <c r="D862" s="102">
        <v>262</v>
      </c>
      <c r="E862" s="103" t="s">
        <v>19</v>
      </c>
      <c r="F862" s="102">
        <v>258</v>
      </c>
      <c r="G862" s="103" t="s">
        <v>98</v>
      </c>
      <c r="H862" s="100"/>
      <c r="I862" s="113">
        <v>3506262258</v>
      </c>
      <c r="J862" s="114">
        <v>0</v>
      </c>
      <c r="K862" s="114">
        <v>0</v>
      </c>
      <c r="L862" s="104">
        <v>8.1242450193152155E-2</v>
      </c>
      <c r="M862" s="104">
        <v>0</v>
      </c>
      <c r="N862" s="100"/>
      <c r="O862" s="105">
        <v>103506</v>
      </c>
      <c r="Q862" s="96" t="s">
        <v>329</v>
      </c>
    </row>
    <row r="863" spans="1:17" ht="15">
      <c r="A863" s="102">
        <v>3506262262</v>
      </c>
      <c r="B863" s="102">
        <v>3506</v>
      </c>
      <c r="C863" s="103" t="s">
        <v>302</v>
      </c>
      <c r="D863" s="102">
        <v>262</v>
      </c>
      <c r="E863" s="103" t="s">
        <v>19</v>
      </c>
      <c r="F863" s="102">
        <v>262</v>
      </c>
      <c r="G863" s="103" t="s">
        <v>19</v>
      </c>
      <c r="H863" s="100"/>
      <c r="I863" s="113">
        <v>3506262262</v>
      </c>
      <c r="J863" s="114">
        <v>0</v>
      </c>
      <c r="K863" s="114">
        <v>0</v>
      </c>
      <c r="L863" s="104">
        <v>5.048367957622911E-2</v>
      </c>
      <c r="M863" s="104">
        <v>0</v>
      </c>
      <c r="N863" s="100"/>
      <c r="O863" s="105">
        <v>765684</v>
      </c>
      <c r="Q863" s="96" t="s">
        <v>329</v>
      </c>
    </row>
    <row r="864" spans="1:17" ht="15">
      <c r="A864" s="102">
        <v>3506262274</v>
      </c>
      <c r="B864" s="102">
        <v>3506</v>
      </c>
      <c r="C864" s="103" t="s">
        <v>302</v>
      </c>
      <c r="D864" s="102">
        <v>262</v>
      </c>
      <c r="E864" s="103" t="s">
        <v>19</v>
      </c>
      <c r="F864" s="102">
        <v>274</v>
      </c>
      <c r="G864" s="103" t="s">
        <v>60</v>
      </c>
      <c r="H864" s="100"/>
      <c r="I864" s="113">
        <v>3506262274</v>
      </c>
      <c r="J864" s="114">
        <v>0</v>
      </c>
      <c r="K864" s="114">
        <v>0</v>
      </c>
      <c r="L864" s="104">
        <v>8.3406445606989718E-2</v>
      </c>
      <c r="M864" s="104">
        <v>0</v>
      </c>
      <c r="N864" s="100"/>
      <c r="O864" s="105">
        <v>14306</v>
      </c>
      <c r="Q864" s="96" t="s">
        <v>331</v>
      </c>
    </row>
    <row r="865" spans="1:17" ht="15">
      <c r="A865" s="102">
        <v>3506262284</v>
      </c>
      <c r="B865" s="102">
        <v>3506</v>
      </c>
      <c r="C865" s="103" t="s">
        <v>302</v>
      </c>
      <c r="D865" s="102">
        <v>262</v>
      </c>
      <c r="E865" s="103" t="s">
        <v>19</v>
      </c>
      <c r="F865" s="102">
        <v>284</v>
      </c>
      <c r="G865" s="103" t="s">
        <v>140</v>
      </c>
      <c r="H865" s="100"/>
      <c r="I865" s="113">
        <v>3506262284</v>
      </c>
      <c r="J865" s="114">
        <v>0</v>
      </c>
      <c r="K865" s="114">
        <v>0</v>
      </c>
      <c r="L865" s="104">
        <v>2.6135655929529555E-2</v>
      </c>
      <c r="M865" s="104">
        <v>0</v>
      </c>
      <c r="N865" s="100"/>
      <c r="O865" s="105">
        <v>30010</v>
      </c>
      <c r="Q865" s="96" t="s">
        <v>327</v>
      </c>
    </row>
    <row r="866" spans="1:17" ht="15">
      <c r="A866" s="102">
        <v>3506262295</v>
      </c>
      <c r="B866" s="102">
        <v>3506</v>
      </c>
      <c r="C866" s="103" t="s">
        <v>302</v>
      </c>
      <c r="D866" s="102">
        <v>262</v>
      </c>
      <c r="E866" s="103" t="s">
        <v>19</v>
      </c>
      <c r="F866" s="102">
        <v>295</v>
      </c>
      <c r="G866" s="103" t="s">
        <v>135</v>
      </c>
      <c r="H866" s="100"/>
      <c r="I866" s="113">
        <v>3506262295</v>
      </c>
      <c r="J866" s="114">
        <v>0</v>
      </c>
      <c r="K866" s="114">
        <v>0</v>
      </c>
      <c r="L866" s="104">
        <v>2.2105795566318018E-2</v>
      </c>
      <c r="M866" s="104">
        <v>0</v>
      </c>
      <c r="N866" s="100"/>
      <c r="O866" s="105">
        <v>13973</v>
      </c>
      <c r="Q866" s="96" t="s">
        <v>329</v>
      </c>
    </row>
    <row r="867" spans="1:17" ht="15">
      <c r="A867" s="102">
        <v>3506262305</v>
      </c>
      <c r="B867" s="102">
        <v>3506</v>
      </c>
      <c r="C867" s="103" t="s">
        <v>302</v>
      </c>
      <c r="D867" s="102">
        <v>262</v>
      </c>
      <c r="E867" s="103" t="s">
        <v>19</v>
      </c>
      <c r="F867" s="102">
        <v>305</v>
      </c>
      <c r="G867" s="103" t="s">
        <v>221</v>
      </c>
      <c r="H867" s="100"/>
      <c r="I867" s="113">
        <v>3506262305</v>
      </c>
      <c r="J867" s="114">
        <v>0</v>
      </c>
      <c r="K867" s="114">
        <v>0</v>
      </c>
      <c r="L867" s="104">
        <v>1.4074390886270138E-2</v>
      </c>
      <c r="M867" s="104">
        <v>0</v>
      </c>
      <c r="N867" s="100"/>
      <c r="O867" s="105">
        <v>22372</v>
      </c>
      <c r="Q867" s="96" t="s">
        <v>329</v>
      </c>
    </row>
    <row r="868" spans="1:17" ht="15">
      <c r="A868" s="102">
        <v>3506262346</v>
      </c>
      <c r="B868" s="102">
        <v>3506</v>
      </c>
      <c r="C868" s="103" t="s">
        <v>302</v>
      </c>
      <c r="D868" s="102">
        <v>262</v>
      </c>
      <c r="E868" s="103" t="s">
        <v>19</v>
      </c>
      <c r="F868" s="102">
        <v>346</v>
      </c>
      <c r="G868" s="103" t="s">
        <v>21</v>
      </c>
      <c r="H868" s="100"/>
      <c r="I868" s="113">
        <v>3506262346</v>
      </c>
      <c r="J868" s="114">
        <v>0</v>
      </c>
      <c r="K868" s="114">
        <v>0</v>
      </c>
      <c r="L868" s="104">
        <v>8.4293713987069908E-3</v>
      </c>
      <c r="M868" s="104">
        <v>0</v>
      </c>
      <c r="N868" s="100"/>
      <c r="O868" s="105">
        <v>50724</v>
      </c>
      <c r="Q868" s="96" t="s">
        <v>329</v>
      </c>
    </row>
    <row r="869" spans="1:17" ht="15">
      <c r="A869" s="102">
        <v>3506262347</v>
      </c>
      <c r="B869" s="102">
        <v>3506</v>
      </c>
      <c r="C869" s="103" t="s">
        <v>302</v>
      </c>
      <c r="D869" s="102">
        <v>262</v>
      </c>
      <c r="E869" s="103" t="s">
        <v>19</v>
      </c>
      <c r="F869" s="102">
        <v>347</v>
      </c>
      <c r="G869" s="103" t="s">
        <v>82</v>
      </c>
      <c r="H869" s="100"/>
      <c r="I869" s="113">
        <v>3506262347</v>
      </c>
      <c r="J869" s="114">
        <v>0</v>
      </c>
      <c r="K869" s="114">
        <v>0</v>
      </c>
      <c r="L869" s="104">
        <v>3.8642286996571707E-3</v>
      </c>
      <c r="M869" s="104">
        <v>0</v>
      </c>
      <c r="N869" s="100"/>
      <c r="O869" s="105">
        <v>33276</v>
      </c>
      <c r="Q869" s="96" t="s">
        <v>327</v>
      </c>
    </row>
    <row r="870" spans="1:17" ht="15">
      <c r="A870" s="102">
        <v>3507201003</v>
      </c>
      <c r="B870" s="102">
        <v>3507</v>
      </c>
      <c r="C870" s="103" t="s">
        <v>303</v>
      </c>
      <c r="D870" s="102">
        <v>201</v>
      </c>
      <c r="E870" s="103" t="s">
        <v>9</v>
      </c>
      <c r="F870" s="102">
        <v>3</v>
      </c>
      <c r="G870" s="103" t="s">
        <v>317</v>
      </c>
      <c r="H870" s="100"/>
      <c r="I870" s="113">
        <v>3507201003</v>
      </c>
      <c r="J870" s="114">
        <v>0</v>
      </c>
      <c r="K870" s="114">
        <v>0</v>
      </c>
      <c r="L870" s="104">
        <v>3.084484201850885E-4</v>
      </c>
      <c r="M870" s="104">
        <v>0</v>
      </c>
      <c r="N870" s="100"/>
      <c r="O870" s="105">
        <v>4240</v>
      </c>
      <c r="Q870" s="96" t="s">
        <v>329</v>
      </c>
    </row>
    <row r="871" spans="1:17" ht="15">
      <c r="A871" s="102">
        <v>3507201072</v>
      </c>
      <c r="B871" s="102">
        <v>3507</v>
      </c>
      <c r="C871" s="103" t="s">
        <v>303</v>
      </c>
      <c r="D871" s="102">
        <v>201</v>
      </c>
      <c r="E871" s="103" t="s">
        <v>9</v>
      </c>
      <c r="F871" s="102">
        <v>72</v>
      </c>
      <c r="G871" s="103" t="s">
        <v>280</v>
      </c>
      <c r="H871" s="100"/>
      <c r="I871" s="113">
        <v>3507201072</v>
      </c>
      <c r="J871" s="114">
        <v>0</v>
      </c>
      <c r="K871" s="114">
        <v>0</v>
      </c>
      <c r="L871" s="104">
        <v>3.2930660240273338E-3</v>
      </c>
      <c r="M871" s="104">
        <v>0</v>
      </c>
      <c r="N871" s="100"/>
      <c r="O871" s="105">
        <v>23070</v>
      </c>
      <c r="Q871" s="96" t="s">
        <v>327</v>
      </c>
    </row>
    <row r="872" spans="1:17" ht="15">
      <c r="A872" s="102">
        <v>3507201095</v>
      </c>
      <c r="B872" s="102">
        <v>3507</v>
      </c>
      <c r="C872" s="103" t="s">
        <v>303</v>
      </c>
      <c r="D872" s="102">
        <v>201</v>
      </c>
      <c r="E872" s="103" t="s">
        <v>9</v>
      </c>
      <c r="F872" s="102">
        <v>95</v>
      </c>
      <c r="G872" s="103" t="s">
        <v>279</v>
      </c>
      <c r="H872" s="100"/>
      <c r="I872" s="113">
        <v>3507201095</v>
      </c>
      <c r="J872" s="114">
        <v>0</v>
      </c>
      <c r="K872" s="114">
        <v>0</v>
      </c>
      <c r="L872" s="104">
        <v>0.10360731242396257</v>
      </c>
      <c r="M872" s="104">
        <v>0</v>
      </c>
      <c r="N872" s="100"/>
      <c r="O872" s="105">
        <v>33624</v>
      </c>
      <c r="Q872" s="96" t="s">
        <v>329</v>
      </c>
    </row>
    <row r="873" spans="1:17" ht="15">
      <c r="A873" s="102">
        <v>3507201201</v>
      </c>
      <c r="B873" s="102">
        <v>3507</v>
      </c>
      <c r="C873" s="103" t="s">
        <v>303</v>
      </c>
      <c r="D873" s="102">
        <v>201</v>
      </c>
      <c r="E873" s="103" t="s">
        <v>9</v>
      </c>
      <c r="F873" s="102">
        <v>201</v>
      </c>
      <c r="G873" s="103" t="s">
        <v>9</v>
      </c>
      <c r="H873" s="100"/>
      <c r="I873" s="113">
        <v>3507201201</v>
      </c>
      <c r="J873" s="114">
        <v>0</v>
      </c>
      <c r="K873" s="114">
        <v>0</v>
      </c>
      <c r="L873" s="104">
        <v>7.0588512130873998E-2</v>
      </c>
      <c r="M873" s="104">
        <v>0</v>
      </c>
      <c r="N873" s="100"/>
      <c r="O873" s="105">
        <v>2163581</v>
      </c>
      <c r="Q873" s="96" t="s">
        <v>329</v>
      </c>
    </row>
    <row r="874" spans="1:17" ht="15">
      <c r="A874" s="102">
        <v>3507201740</v>
      </c>
      <c r="B874" s="102">
        <v>3507</v>
      </c>
      <c r="C874" s="103" t="s">
        <v>303</v>
      </c>
      <c r="D874" s="102">
        <v>201</v>
      </c>
      <c r="E874" s="103" t="s">
        <v>9</v>
      </c>
      <c r="F874" s="102">
        <v>740</v>
      </c>
      <c r="G874" s="103" t="s">
        <v>261</v>
      </c>
      <c r="H874" s="100"/>
      <c r="I874" s="113">
        <v>3507201740</v>
      </c>
      <c r="J874" s="114">
        <v>0</v>
      </c>
      <c r="K874" s="114">
        <v>0</v>
      </c>
      <c r="L874" s="104">
        <v>1.698481140569977E-3</v>
      </c>
      <c r="M874" s="104">
        <v>0</v>
      </c>
      <c r="N874" s="100"/>
      <c r="O874" s="105">
        <v>13398</v>
      </c>
      <c r="Q874" s="96" t="s">
        <v>329</v>
      </c>
    </row>
    <row r="875" spans="1:17" ht="15">
      <c r="A875" s="102">
        <v>3508281061</v>
      </c>
      <c r="B875" s="102">
        <v>3508</v>
      </c>
      <c r="C875" s="103" t="s">
        <v>304</v>
      </c>
      <c r="D875" s="102">
        <v>281</v>
      </c>
      <c r="E875" s="103" t="s">
        <v>146</v>
      </c>
      <c r="F875" s="102">
        <v>61</v>
      </c>
      <c r="G875" s="103" t="s">
        <v>148</v>
      </c>
      <c r="H875" s="100"/>
      <c r="I875" s="113">
        <v>3508281061</v>
      </c>
      <c r="J875" s="114">
        <v>0</v>
      </c>
      <c r="K875" s="114">
        <v>0</v>
      </c>
      <c r="L875" s="104">
        <v>2.7245319422031421E-2</v>
      </c>
      <c r="M875" s="104">
        <v>0</v>
      </c>
      <c r="N875" s="100"/>
      <c r="O875" s="105">
        <v>63136</v>
      </c>
      <c r="Q875" s="96" t="s">
        <v>329</v>
      </c>
    </row>
    <row r="876" spans="1:17" ht="15">
      <c r="A876" s="102">
        <v>3508281137</v>
      </c>
      <c r="B876" s="102">
        <v>3508</v>
      </c>
      <c r="C876" s="103" t="s">
        <v>304</v>
      </c>
      <c r="D876" s="102">
        <v>281</v>
      </c>
      <c r="E876" s="103" t="s">
        <v>146</v>
      </c>
      <c r="F876" s="102">
        <v>137</v>
      </c>
      <c r="G876" s="103" t="s">
        <v>196</v>
      </c>
      <c r="H876" s="100"/>
      <c r="I876" s="113">
        <v>3508281137</v>
      </c>
      <c r="J876" s="114">
        <v>0</v>
      </c>
      <c r="K876" s="114">
        <v>0</v>
      </c>
      <c r="L876" s="104">
        <v>0.13277893899795287</v>
      </c>
      <c r="M876" s="104">
        <v>0</v>
      </c>
      <c r="N876" s="100"/>
      <c r="O876" s="105">
        <v>70185</v>
      </c>
      <c r="Q876" s="96" t="s">
        <v>329</v>
      </c>
    </row>
    <row r="877" spans="1:17" ht="15">
      <c r="A877" s="102">
        <v>3508281281</v>
      </c>
      <c r="B877" s="102">
        <v>3508</v>
      </c>
      <c r="C877" s="103" t="s">
        <v>304</v>
      </c>
      <c r="D877" s="102">
        <v>281</v>
      </c>
      <c r="E877" s="103" t="s">
        <v>146</v>
      </c>
      <c r="F877" s="102">
        <v>281</v>
      </c>
      <c r="G877" s="103" t="s">
        <v>146</v>
      </c>
      <c r="H877" s="100"/>
      <c r="I877" s="113">
        <v>3508281281</v>
      </c>
      <c r="J877" s="114">
        <v>0</v>
      </c>
      <c r="K877" s="114">
        <v>0</v>
      </c>
      <c r="L877" s="104">
        <v>0.10673928911016882</v>
      </c>
      <c r="M877" s="104">
        <v>0</v>
      </c>
      <c r="N877" s="100"/>
      <c r="O877" s="105">
        <v>2271251</v>
      </c>
      <c r="Q877" s="96" t="s">
        <v>327</v>
      </c>
    </row>
    <row r="878" spans="1:17" ht="15">
      <c r="A878" s="102">
        <v>3508281332</v>
      </c>
      <c r="B878" s="102">
        <v>3508</v>
      </c>
      <c r="C878" s="103" t="s">
        <v>304</v>
      </c>
      <c r="D878" s="102">
        <v>281</v>
      </c>
      <c r="E878" s="103" t="s">
        <v>146</v>
      </c>
      <c r="F878" s="102">
        <v>332</v>
      </c>
      <c r="G878" s="103" t="s">
        <v>199</v>
      </c>
      <c r="H878" s="100"/>
      <c r="I878" s="113">
        <v>3508281332</v>
      </c>
      <c r="J878" s="114">
        <v>0</v>
      </c>
      <c r="K878" s="114">
        <v>0</v>
      </c>
      <c r="L878" s="104">
        <v>1.3737396857106249E-2</v>
      </c>
      <c r="M878" s="104">
        <v>0</v>
      </c>
      <c r="N878" s="100"/>
      <c r="O878" s="105">
        <v>21120</v>
      </c>
      <c r="Q878" s="96" t="s">
        <v>329</v>
      </c>
    </row>
    <row r="879" spans="1:17" ht="15">
      <c r="A879" s="102">
        <v>3509095095</v>
      </c>
      <c r="B879" s="102">
        <v>3509</v>
      </c>
      <c r="C879" s="103" t="s">
        <v>305</v>
      </c>
      <c r="D879" s="102">
        <v>95</v>
      </c>
      <c r="E879" s="103" t="s">
        <v>279</v>
      </c>
      <c r="F879" s="102">
        <v>95</v>
      </c>
      <c r="G879" s="103" t="s">
        <v>279</v>
      </c>
      <c r="H879" s="100"/>
      <c r="I879" s="113">
        <v>3509095095</v>
      </c>
      <c r="J879" s="114">
        <v>0</v>
      </c>
      <c r="K879" s="114">
        <v>0</v>
      </c>
      <c r="L879" s="104">
        <v>0.10360731242396257</v>
      </c>
      <c r="M879" s="104">
        <v>0</v>
      </c>
      <c r="N879" s="100"/>
      <c r="O879" s="105">
        <v>3080517</v>
      </c>
      <c r="Q879" s="96" t="s">
        <v>329</v>
      </c>
    </row>
    <row r="880" spans="1:17" ht="15">
      <c r="A880" s="102">
        <v>3509095265</v>
      </c>
      <c r="B880" s="102">
        <v>3509</v>
      </c>
      <c r="C880" s="103" t="s">
        <v>305</v>
      </c>
      <c r="D880" s="102">
        <v>95</v>
      </c>
      <c r="E880" s="103" t="s">
        <v>279</v>
      </c>
      <c r="F880" s="102">
        <v>265</v>
      </c>
      <c r="G880" s="103" t="s">
        <v>313</v>
      </c>
      <c r="H880" s="100"/>
      <c r="I880" s="113">
        <v>3509095265</v>
      </c>
      <c r="J880" s="114">
        <v>0</v>
      </c>
      <c r="K880" s="114">
        <v>0</v>
      </c>
      <c r="L880" s="104">
        <v>4.120006565413497E-4</v>
      </c>
      <c r="M880" s="104">
        <v>0</v>
      </c>
      <c r="N880" s="100"/>
      <c r="O880" s="105">
        <v>11401</v>
      </c>
      <c r="Q880" s="96" t="s">
        <v>329</v>
      </c>
    </row>
    <row r="881" spans="1:17" ht="15">
      <c r="A881" s="102">
        <v>3509095331</v>
      </c>
      <c r="B881" s="102">
        <v>3509</v>
      </c>
      <c r="C881" s="103" t="s">
        <v>305</v>
      </c>
      <c r="D881" s="102">
        <v>95</v>
      </c>
      <c r="E881" s="103" t="s">
        <v>279</v>
      </c>
      <c r="F881" s="102">
        <v>331</v>
      </c>
      <c r="G881" s="103" t="s">
        <v>283</v>
      </c>
      <c r="H881" s="100"/>
      <c r="I881" s="113">
        <v>3509095331</v>
      </c>
      <c r="J881" s="114">
        <v>0</v>
      </c>
      <c r="K881" s="114">
        <v>0</v>
      </c>
      <c r="L881" s="104">
        <v>1.0085884467959574E-2</v>
      </c>
      <c r="M881" s="104">
        <v>0</v>
      </c>
      <c r="N881" s="100"/>
      <c r="O881" s="105">
        <v>15001</v>
      </c>
      <c r="Q881" s="96" t="s">
        <v>329</v>
      </c>
    </row>
    <row r="882" spans="1:17" ht="15">
      <c r="A882" s="102">
        <v>3510281005</v>
      </c>
      <c r="B882" s="102">
        <v>3510</v>
      </c>
      <c r="C882" s="103" t="s">
        <v>306</v>
      </c>
      <c r="D882" s="102">
        <v>281</v>
      </c>
      <c r="E882" s="103" t="s">
        <v>146</v>
      </c>
      <c r="F882" s="102">
        <v>5</v>
      </c>
      <c r="G882" s="103" t="s">
        <v>147</v>
      </c>
      <c r="H882" s="100"/>
      <c r="I882" s="113">
        <v>3510281005</v>
      </c>
      <c r="J882" s="114">
        <v>0</v>
      </c>
      <c r="K882" s="114">
        <v>0</v>
      </c>
      <c r="L882" s="104">
        <v>3.2291364299978339E-3</v>
      </c>
      <c r="M882" s="104">
        <v>0</v>
      </c>
      <c r="N882" s="100"/>
      <c r="O882" s="105">
        <v>16927</v>
      </c>
      <c r="Q882" s="96" t="s">
        <v>327</v>
      </c>
    </row>
    <row r="883" spans="1:17" ht="15">
      <c r="A883" s="102">
        <v>3510281061</v>
      </c>
      <c r="B883" s="102">
        <v>3510</v>
      </c>
      <c r="C883" s="103" t="s">
        <v>306</v>
      </c>
      <c r="D883" s="102">
        <v>281</v>
      </c>
      <c r="E883" s="103" t="s">
        <v>146</v>
      </c>
      <c r="F883" s="102">
        <v>61</v>
      </c>
      <c r="G883" s="103" t="s">
        <v>148</v>
      </c>
      <c r="H883" s="100"/>
      <c r="I883" s="113">
        <v>3510281061</v>
      </c>
      <c r="J883" s="114">
        <v>0</v>
      </c>
      <c r="K883" s="114">
        <v>0</v>
      </c>
      <c r="L883" s="104">
        <v>2.7245319422031421E-2</v>
      </c>
      <c r="M883" s="104">
        <v>0</v>
      </c>
      <c r="N883" s="100"/>
      <c r="O883" s="105">
        <v>11973</v>
      </c>
      <c r="Q883" s="96" t="s">
        <v>329</v>
      </c>
    </row>
    <row r="884" spans="1:17" ht="15">
      <c r="A884" s="102">
        <v>3510281281</v>
      </c>
      <c r="B884" s="102">
        <v>3510</v>
      </c>
      <c r="C884" s="103" t="s">
        <v>306</v>
      </c>
      <c r="D884" s="102">
        <v>281</v>
      </c>
      <c r="E884" s="103" t="s">
        <v>146</v>
      </c>
      <c r="F884" s="102">
        <v>281</v>
      </c>
      <c r="G884" s="103" t="s">
        <v>146</v>
      </c>
      <c r="H884" s="100"/>
      <c r="I884" s="113">
        <v>3510281281</v>
      </c>
      <c r="J884" s="114">
        <v>0</v>
      </c>
      <c r="K884" s="114">
        <v>0</v>
      </c>
      <c r="L884" s="104">
        <v>0.10673928911016882</v>
      </c>
      <c r="M884" s="104">
        <v>0</v>
      </c>
      <c r="N884" s="100"/>
      <c r="O884" s="105">
        <v>1851667</v>
      </c>
      <c r="Q884" s="96" t="s">
        <v>327</v>
      </c>
    </row>
    <row r="885" spans="1:17" ht="15">
      <c r="A885" s="102">
        <v>3510281332</v>
      </c>
      <c r="B885" s="102">
        <v>3510</v>
      </c>
      <c r="C885" s="103" t="s">
        <v>306</v>
      </c>
      <c r="D885" s="102">
        <v>281</v>
      </c>
      <c r="E885" s="103" t="s">
        <v>146</v>
      </c>
      <c r="F885" s="102">
        <v>332</v>
      </c>
      <c r="G885" s="103" t="s">
        <v>199</v>
      </c>
      <c r="H885" s="100"/>
      <c r="I885" s="113">
        <v>3510281332</v>
      </c>
      <c r="J885" s="114">
        <v>0</v>
      </c>
      <c r="K885" s="114">
        <v>0</v>
      </c>
      <c r="L885" s="104">
        <v>1.3737396857106249E-2</v>
      </c>
      <c r="M885" s="104">
        <v>0</v>
      </c>
      <c r="N885" s="100"/>
      <c r="O885" s="105">
        <v>24094</v>
      </c>
      <c r="Q885" s="96" t="s">
        <v>327</v>
      </c>
    </row>
    <row r="886" spans="1:17" ht="15">
      <c r="A886" s="102">
        <v>3513044044</v>
      </c>
      <c r="B886" s="102">
        <v>3513</v>
      </c>
      <c r="C886" s="103" t="s">
        <v>307</v>
      </c>
      <c r="D886" s="102">
        <v>44</v>
      </c>
      <c r="E886" s="103" t="s">
        <v>12</v>
      </c>
      <c r="F886" s="102">
        <v>44</v>
      </c>
      <c r="G886" s="103" t="s">
        <v>12</v>
      </c>
      <c r="H886" s="100"/>
      <c r="I886" s="113">
        <v>3513044044</v>
      </c>
      <c r="J886" s="114">
        <v>0</v>
      </c>
      <c r="K886" s="114">
        <v>-179</v>
      </c>
      <c r="L886" s="104">
        <v>3.5085153403205782E-2</v>
      </c>
      <c r="M886" s="104">
        <v>0</v>
      </c>
      <c r="N886" s="100"/>
      <c r="O886" s="105">
        <v>3123284</v>
      </c>
      <c r="Q886" s="96" t="s">
        <v>327</v>
      </c>
    </row>
    <row r="887" spans="1:17" ht="15">
      <c r="A887" s="102">
        <v>3513044133</v>
      </c>
      <c r="B887" s="102">
        <v>3513</v>
      </c>
      <c r="C887" s="103" t="s">
        <v>307</v>
      </c>
      <c r="D887" s="102">
        <v>44</v>
      </c>
      <c r="E887" s="103" t="s">
        <v>12</v>
      </c>
      <c r="F887" s="102">
        <v>133</v>
      </c>
      <c r="G887" s="103" t="s">
        <v>59</v>
      </c>
      <c r="H887" s="100"/>
      <c r="I887" s="113">
        <v>3513044133</v>
      </c>
      <c r="J887" s="114">
        <v>0</v>
      </c>
      <c r="K887" s="114">
        <v>0</v>
      </c>
      <c r="L887" s="104">
        <v>2.0069374734396603E-2</v>
      </c>
      <c r="M887" s="104">
        <v>0</v>
      </c>
      <c r="N887" s="100"/>
      <c r="O887" s="105">
        <v>12362</v>
      </c>
      <c r="Q887" s="96" t="s">
        <v>327</v>
      </c>
    </row>
    <row r="888" spans="1:17" ht="15">
      <c r="A888" s="102">
        <v>3513044244</v>
      </c>
      <c r="B888" s="102">
        <v>3513</v>
      </c>
      <c r="C888" s="103" t="s">
        <v>307</v>
      </c>
      <c r="D888" s="102">
        <v>44</v>
      </c>
      <c r="E888" s="103" t="s">
        <v>12</v>
      </c>
      <c r="F888" s="102">
        <v>244</v>
      </c>
      <c r="G888" s="103" t="s">
        <v>27</v>
      </c>
      <c r="H888" s="100"/>
      <c r="I888" s="113">
        <v>3513044244</v>
      </c>
      <c r="J888" s="114">
        <v>0</v>
      </c>
      <c r="K888" s="114">
        <v>-1178</v>
      </c>
      <c r="L888" s="104">
        <v>8.3233957939585088E-2</v>
      </c>
      <c r="M888" s="104">
        <v>0</v>
      </c>
      <c r="N888" s="100"/>
      <c r="O888" s="105">
        <v>617369</v>
      </c>
      <c r="Q888" s="96" t="s">
        <v>327</v>
      </c>
    </row>
    <row r="889" spans="1:17" ht="15">
      <c r="A889" s="102">
        <v>3513044293</v>
      </c>
      <c r="B889" s="102">
        <v>3513</v>
      </c>
      <c r="C889" s="103" t="s">
        <v>307</v>
      </c>
      <c r="D889" s="102">
        <v>44</v>
      </c>
      <c r="E889" s="103" t="s">
        <v>12</v>
      </c>
      <c r="F889" s="102">
        <v>293</v>
      </c>
      <c r="G889" s="103" t="s">
        <v>171</v>
      </c>
      <c r="H889" s="100"/>
      <c r="I889" s="113">
        <v>3513044293</v>
      </c>
      <c r="J889" s="114">
        <v>0</v>
      </c>
      <c r="K889" s="114">
        <v>0</v>
      </c>
      <c r="L889" s="104">
        <v>1.6252590924376159E-3</v>
      </c>
      <c r="M889" s="104">
        <v>0</v>
      </c>
      <c r="N889" s="100"/>
      <c r="O889" s="105">
        <v>70392</v>
      </c>
      <c r="Q889" s="96" t="str">
        <f>IF(L889=[2]Q4_ratesum!R889,"true","error")</f>
        <v>true</v>
      </c>
    </row>
    <row r="890" spans="1:17" ht="15">
      <c r="A890" s="106" t="s">
        <v>373</v>
      </c>
      <c r="B890" s="107" t="s">
        <v>373</v>
      </c>
      <c r="C890" s="107" t="s">
        <v>373</v>
      </c>
      <c r="D890" s="107" t="s">
        <v>373</v>
      </c>
      <c r="E890" s="107" t="s">
        <v>373</v>
      </c>
      <c r="F890" s="107" t="s">
        <v>373</v>
      </c>
      <c r="G890" s="107" t="s">
        <v>373</v>
      </c>
      <c r="H890" s="100"/>
      <c r="I890" s="115">
        <v>9999999999</v>
      </c>
      <c r="J890" s="116">
        <v>274681</v>
      </c>
      <c r="K890" s="116">
        <v>757171.47275652806</v>
      </c>
      <c r="L890" s="108"/>
      <c r="M890" s="108"/>
      <c r="N890" s="100"/>
      <c r="O890" s="109">
        <f>SUBTOTAL(9,O10:O889)</f>
        <v>497993371</v>
      </c>
      <c r="Q890" s="110" t="s">
        <v>399</v>
      </c>
    </row>
    <row r="891" spans="1:17">
      <c r="I891" s="117"/>
      <c r="J891" s="117"/>
      <c r="K891" s="117"/>
    </row>
    <row r="892" spans="1:17">
      <c r="I892" s="117"/>
      <c r="J892" s="117"/>
      <c r="K892" s="117"/>
    </row>
    <row r="893" spans="1:17">
      <c r="I893" s="118"/>
      <c r="J893" s="118"/>
      <c r="K893" s="118"/>
    </row>
    <row r="894" spans="1:17">
      <c r="I894" s="117"/>
      <c r="J894" s="117"/>
      <c r="K894" s="117"/>
    </row>
    <row r="895" spans="1:17">
      <c r="I895" s="117"/>
      <c r="J895" s="117"/>
      <c r="K895" s="117"/>
    </row>
    <row r="896" spans="1:17">
      <c r="I896" s="117"/>
      <c r="J896" s="117"/>
      <c r="K896" s="117"/>
    </row>
    <row r="897" spans="9:11">
      <c r="I897" s="117"/>
      <c r="J897" s="117"/>
      <c r="K897" s="117"/>
    </row>
    <row r="898" spans="9:11">
      <c r="I898" s="117"/>
      <c r="J898" s="117"/>
      <c r="K898" s="117"/>
    </row>
    <row r="899" spans="9:11">
      <c r="I899" s="117"/>
      <c r="J899" s="117"/>
      <c r="K899" s="117"/>
    </row>
    <row r="900" spans="9:11">
      <c r="I900" s="117"/>
      <c r="J900" s="117"/>
      <c r="K900" s="117"/>
    </row>
    <row r="901" spans="9:11">
      <c r="I901" s="117"/>
      <c r="J901" s="117"/>
      <c r="K901" s="117"/>
    </row>
    <row r="902" spans="9:11">
      <c r="I902" s="117"/>
      <c r="J902" s="117"/>
      <c r="K902" s="117"/>
    </row>
    <row r="903" spans="9:11">
      <c r="I903" s="117"/>
      <c r="J903" s="117"/>
      <c r="K903" s="117"/>
    </row>
    <row r="904" spans="9:11">
      <c r="I904" s="117"/>
      <c r="J904" s="117"/>
      <c r="K904" s="117"/>
    </row>
    <row r="905" spans="9:11">
      <c r="I905" s="117"/>
      <c r="J905" s="117"/>
      <c r="K905" s="117"/>
    </row>
    <row r="906" spans="9:11">
      <c r="I906" s="117"/>
      <c r="J906" s="117"/>
      <c r="K906" s="117"/>
    </row>
    <row r="907" spans="9:11">
      <c r="I907" s="117"/>
      <c r="J907" s="117"/>
      <c r="K907" s="117"/>
    </row>
    <row r="908" spans="9:11">
      <c r="I908" s="117"/>
      <c r="J908" s="117"/>
      <c r="K908" s="117"/>
    </row>
    <row r="909" spans="9:11">
      <c r="I909" s="117"/>
      <c r="J909" s="117"/>
      <c r="K909" s="117"/>
    </row>
    <row r="910" spans="9:11">
      <c r="I910" s="117"/>
      <c r="J910" s="117"/>
      <c r="K910" s="117"/>
    </row>
    <row r="911" spans="9:11">
      <c r="I911" s="117"/>
      <c r="J911" s="117"/>
      <c r="K911" s="117"/>
    </row>
    <row r="912" spans="9:11">
      <c r="I912" s="117"/>
      <c r="J912" s="117"/>
      <c r="K912" s="117"/>
    </row>
    <row r="913" spans="9:11">
      <c r="I913" s="117"/>
      <c r="J913" s="117"/>
      <c r="K913" s="117"/>
    </row>
    <row r="914" spans="9:11">
      <c r="I914" s="117"/>
      <c r="J914" s="117"/>
      <c r="K914" s="117"/>
    </row>
    <row r="915" spans="9:11">
      <c r="I915" s="117"/>
      <c r="J915" s="117"/>
      <c r="K915" s="117"/>
    </row>
    <row r="916" spans="9:11">
      <c r="I916" s="117"/>
      <c r="J916" s="117"/>
      <c r="K916" s="117"/>
    </row>
    <row r="917" spans="9:11">
      <c r="I917" s="117"/>
      <c r="J917" s="117"/>
      <c r="K917" s="117"/>
    </row>
    <row r="918" spans="9:11">
      <c r="I918" s="117"/>
      <c r="J918" s="117"/>
      <c r="K918" s="117"/>
    </row>
    <row r="919" spans="9:11">
      <c r="I919" s="117"/>
      <c r="J919" s="117"/>
      <c r="K919" s="117"/>
    </row>
    <row r="920" spans="9:11">
      <c r="I920" s="117"/>
      <c r="J920" s="117"/>
      <c r="K920" s="117"/>
    </row>
    <row r="921" spans="9:11">
      <c r="I921" s="117"/>
      <c r="J921" s="117"/>
      <c r="K921" s="117"/>
    </row>
    <row r="922" spans="9:11">
      <c r="I922" s="117"/>
      <c r="J922" s="117"/>
      <c r="K922" s="117"/>
    </row>
    <row r="923" spans="9:11">
      <c r="I923" s="117"/>
      <c r="J923" s="117"/>
      <c r="K923" s="117"/>
    </row>
    <row r="924" spans="9:11">
      <c r="I924" s="117"/>
      <c r="J924" s="117"/>
      <c r="K924" s="117"/>
    </row>
    <row r="925" spans="9:11">
      <c r="I925" s="117"/>
      <c r="J925" s="117"/>
      <c r="K925" s="117"/>
    </row>
    <row r="926" spans="9:11">
      <c r="I926" s="117"/>
      <c r="J926" s="117"/>
      <c r="K926" s="117"/>
    </row>
    <row r="927" spans="9:11">
      <c r="I927" s="117"/>
      <c r="J927" s="117"/>
      <c r="K927" s="117"/>
    </row>
    <row r="928" spans="9:11">
      <c r="I928" s="117"/>
      <c r="J928" s="117"/>
      <c r="K928" s="117"/>
    </row>
    <row r="929" spans="9:11">
      <c r="I929" s="117"/>
      <c r="J929" s="117"/>
      <c r="K929" s="117"/>
    </row>
    <row r="930" spans="9:11">
      <c r="I930" s="117"/>
      <c r="J930" s="117"/>
      <c r="K930" s="117"/>
    </row>
    <row r="931" spans="9:11">
      <c r="I931" s="117"/>
      <c r="J931" s="117"/>
      <c r="K931" s="117"/>
    </row>
    <row r="932" spans="9:11">
      <c r="I932" s="117"/>
      <c r="J932" s="117"/>
      <c r="K932" s="117"/>
    </row>
    <row r="933" spans="9:11">
      <c r="I933" s="117"/>
      <c r="J933" s="117"/>
      <c r="K933" s="117"/>
    </row>
    <row r="934" spans="9:11">
      <c r="I934" s="117"/>
      <c r="J934" s="117"/>
      <c r="K934" s="117"/>
    </row>
    <row r="935" spans="9:11">
      <c r="I935" s="117"/>
      <c r="J935" s="117"/>
      <c r="K935" s="117"/>
    </row>
    <row r="936" spans="9:11">
      <c r="I936" s="117"/>
      <c r="J936" s="117"/>
      <c r="K936" s="117"/>
    </row>
    <row r="937" spans="9:11">
      <c r="I937" s="117"/>
      <c r="J937" s="117"/>
      <c r="K937" s="117"/>
    </row>
    <row r="938" spans="9:11">
      <c r="I938" s="117"/>
      <c r="J938" s="117"/>
      <c r="K938" s="117"/>
    </row>
    <row r="939" spans="9:11">
      <c r="I939" s="117"/>
      <c r="J939" s="117"/>
      <c r="K939" s="117"/>
    </row>
    <row r="940" spans="9:11">
      <c r="I940" s="117"/>
      <c r="J940" s="117"/>
      <c r="K940" s="117"/>
    </row>
    <row r="941" spans="9:11">
      <c r="I941" s="117"/>
      <c r="J941" s="117"/>
      <c r="K941" s="117"/>
    </row>
    <row r="942" spans="9:11">
      <c r="I942" s="117"/>
      <c r="J942" s="117"/>
      <c r="K942" s="117"/>
    </row>
    <row r="943" spans="9:11">
      <c r="I943" s="117"/>
      <c r="J943" s="117"/>
      <c r="K943" s="117"/>
    </row>
    <row r="944" spans="9:11">
      <c r="I944" s="117"/>
      <c r="J944" s="117"/>
      <c r="K944" s="117"/>
    </row>
    <row r="945" spans="9:11">
      <c r="I945" s="117"/>
      <c r="J945" s="117"/>
      <c r="K945" s="117"/>
    </row>
    <row r="946" spans="9:11">
      <c r="I946" s="117"/>
      <c r="J946" s="117"/>
      <c r="K946" s="117"/>
    </row>
    <row r="947" spans="9:11">
      <c r="I947" s="117"/>
      <c r="J947" s="117"/>
      <c r="K947" s="117"/>
    </row>
    <row r="948" spans="9:11">
      <c r="I948" s="117"/>
      <c r="J948" s="117"/>
      <c r="K948" s="117"/>
    </row>
    <row r="949" spans="9:11">
      <c r="I949" s="117"/>
      <c r="J949" s="117"/>
      <c r="K949" s="117"/>
    </row>
    <row r="950" spans="9:11">
      <c r="I950" s="117"/>
      <c r="J950" s="117"/>
      <c r="K950" s="117"/>
    </row>
    <row r="951" spans="9:11">
      <c r="I951" s="117"/>
      <c r="J951" s="117"/>
      <c r="K951" s="117"/>
    </row>
    <row r="952" spans="9:11">
      <c r="I952" s="117"/>
      <c r="J952" s="117"/>
      <c r="K952" s="117"/>
    </row>
    <row r="953" spans="9:11">
      <c r="I953" s="117"/>
      <c r="J953" s="117"/>
      <c r="K953" s="117"/>
    </row>
    <row r="954" spans="9:11">
      <c r="I954" s="117"/>
      <c r="J954" s="117"/>
      <c r="K954" s="117"/>
    </row>
    <row r="955" spans="9:11">
      <c r="I955" s="117"/>
      <c r="J955" s="117"/>
      <c r="K955" s="117"/>
    </row>
    <row r="956" spans="9:11">
      <c r="I956" s="117"/>
      <c r="J956" s="117"/>
      <c r="K956" s="117"/>
    </row>
    <row r="957" spans="9:11">
      <c r="I957" s="117"/>
      <c r="J957" s="117"/>
      <c r="K957" s="117"/>
    </row>
    <row r="958" spans="9:11">
      <c r="I958" s="117"/>
      <c r="J958" s="117"/>
      <c r="K958" s="117"/>
    </row>
    <row r="959" spans="9:11">
      <c r="I959" s="117"/>
      <c r="J959" s="117"/>
      <c r="K959" s="117"/>
    </row>
    <row r="960" spans="9:11">
      <c r="I960" s="117"/>
      <c r="J960" s="117"/>
      <c r="K960" s="117"/>
    </row>
    <row r="961" spans="9:11">
      <c r="I961" s="117"/>
      <c r="J961" s="117"/>
      <c r="K961" s="117"/>
    </row>
    <row r="962" spans="9:11">
      <c r="I962" s="117"/>
      <c r="J962" s="117"/>
      <c r="K962" s="117"/>
    </row>
    <row r="963" spans="9:11">
      <c r="I963" s="117"/>
      <c r="J963" s="117"/>
      <c r="K963" s="117"/>
    </row>
    <row r="964" spans="9:11">
      <c r="I964" s="117"/>
      <c r="J964" s="117"/>
      <c r="K964" s="117"/>
    </row>
    <row r="965" spans="9:11">
      <c r="I965" s="117"/>
      <c r="J965" s="117"/>
      <c r="K965" s="117"/>
    </row>
    <row r="966" spans="9:11">
      <c r="I966" s="117"/>
      <c r="J966" s="117"/>
      <c r="K966" s="117"/>
    </row>
    <row r="967" spans="9:11">
      <c r="I967" s="117"/>
      <c r="J967" s="117"/>
      <c r="K967" s="117"/>
    </row>
    <row r="968" spans="9:11">
      <c r="I968" s="117"/>
      <c r="J968" s="117"/>
      <c r="K968" s="117"/>
    </row>
    <row r="969" spans="9:11">
      <c r="I969" s="117"/>
      <c r="J969" s="117"/>
      <c r="K969" s="117"/>
    </row>
    <row r="970" spans="9:11">
      <c r="I970" s="117"/>
      <c r="J970" s="117"/>
      <c r="K970" s="117"/>
    </row>
    <row r="971" spans="9:11">
      <c r="I971" s="117"/>
      <c r="J971" s="117"/>
      <c r="K971" s="117"/>
    </row>
    <row r="972" spans="9:11">
      <c r="I972" s="117"/>
      <c r="J972" s="117"/>
      <c r="K972" s="117"/>
    </row>
    <row r="973" spans="9:11">
      <c r="I973" s="117"/>
      <c r="J973" s="117"/>
      <c r="K973" s="117"/>
    </row>
    <row r="974" spans="9:11">
      <c r="I974" s="117"/>
      <c r="J974" s="117"/>
      <c r="K974" s="117"/>
    </row>
    <row r="975" spans="9:11">
      <c r="I975" s="117"/>
      <c r="J975" s="117"/>
      <c r="K975" s="117"/>
    </row>
    <row r="976" spans="9:11">
      <c r="I976" s="117"/>
      <c r="J976" s="117"/>
      <c r="K976" s="117"/>
    </row>
    <row r="977" spans="9:11">
      <c r="I977" s="117"/>
      <c r="J977" s="117"/>
      <c r="K977" s="117"/>
    </row>
    <row r="978" spans="9:11">
      <c r="I978" s="117"/>
      <c r="J978" s="117"/>
      <c r="K978" s="117"/>
    </row>
    <row r="979" spans="9:11">
      <c r="I979" s="117"/>
      <c r="J979" s="117"/>
      <c r="K979" s="117"/>
    </row>
    <row r="980" spans="9:11">
      <c r="I980" s="117"/>
      <c r="J980" s="117"/>
      <c r="K980" s="117"/>
    </row>
    <row r="981" spans="9:11">
      <c r="I981" s="117"/>
      <c r="J981" s="117"/>
      <c r="K981" s="117"/>
    </row>
    <row r="982" spans="9:11">
      <c r="I982" s="117"/>
      <c r="J982" s="117"/>
      <c r="K982" s="117"/>
    </row>
    <row r="983" spans="9:11">
      <c r="I983" s="117"/>
      <c r="J983" s="117"/>
      <c r="K983" s="117"/>
    </row>
    <row r="984" spans="9:11">
      <c r="I984" s="117"/>
      <c r="J984" s="117"/>
      <c r="K984" s="117"/>
    </row>
    <row r="985" spans="9:11">
      <c r="I985" s="117"/>
      <c r="J985" s="117"/>
      <c r="K985" s="117"/>
    </row>
    <row r="986" spans="9:11">
      <c r="I986" s="117"/>
      <c r="J986" s="117"/>
      <c r="K986" s="117"/>
    </row>
    <row r="987" spans="9:11">
      <c r="I987" s="117"/>
      <c r="J987" s="117"/>
      <c r="K987" s="117"/>
    </row>
    <row r="988" spans="9:11">
      <c r="I988" s="117"/>
      <c r="J988" s="117"/>
      <c r="K988" s="117"/>
    </row>
    <row r="989" spans="9:11">
      <c r="I989" s="117"/>
      <c r="J989" s="117"/>
      <c r="K989" s="117"/>
    </row>
    <row r="990" spans="9:11">
      <c r="I990" s="117"/>
      <c r="J990" s="117"/>
      <c r="K990" s="117"/>
    </row>
    <row r="991" spans="9:11">
      <c r="I991" s="117"/>
      <c r="J991" s="117"/>
      <c r="K991" s="117"/>
    </row>
    <row r="992" spans="9:11">
      <c r="I992" s="117"/>
      <c r="J992" s="117"/>
      <c r="K992" s="117"/>
    </row>
    <row r="993" spans="9:11">
      <c r="I993" s="117"/>
      <c r="J993" s="117"/>
      <c r="K993" s="117"/>
    </row>
    <row r="994" spans="9:11">
      <c r="I994" s="117"/>
      <c r="J994" s="117"/>
      <c r="K994" s="117"/>
    </row>
    <row r="995" spans="9:11">
      <c r="I995" s="117"/>
      <c r="J995" s="117"/>
      <c r="K995" s="117"/>
    </row>
    <row r="996" spans="9:11">
      <c r="I996" s="117"/>
      <c r="J996" s="117"/>
      <c r="K996" s="117"/>
    </row>
    <row r="997" spans="9:11">
      <c r="I997" s="117"/>
      <c r="J997" s="117"/>
      <c r="K997" s="117"/>
    </row>
    <row r="998" spans="9:11">
      <c r="I998" s="117"/>
      <c r="J998" s="117"/>
      <c r="K998" s="117"/>
    </row>
    <row r="999" spans="9:11">
      <c r="I999" s="117"/>
      <c r="J999" s="117"/>
      <c r="K999" s="117"/>
    </row>
    <row r="1000" spans="9:11">
      <c r="I1000" s="117"/>
      <c r="J1000" s="117"/>
      <c r="K1000" s="117"/>
    </row>
    <row r="1001" spans="9:11">
      <c r="I1001" s="117"/>
      <c r="J1001" s="117"/>
      <c r="K1001" s="117"/>
    </row>
    <row r="1002" spans="9:11">
      <c r="I1002" s="117"/>
      <c r="J1002" s="117"/>
      <c r="K1002" s="117"/>
    </row>
    <row r="1003" spans="9:11">
      <c r="I1003" s="117"/>
      <c r="J1003" s="117"/>
      <c r="K1003" s="117"/>
    </row>
    <row r="1004" spans="9:11">
      <c r="I1004" s="117"/>
      <c r="J1004" s="117"/>
      <c r="K1004" s="117"/>
    </row>
    <row r="1005" spans="9:11">
      <c r="I1005" s="117"/>
      <c r="J1005" s="117"/>
      <c r="K1005" s="117"/>
    </row>
    <row r="1006" spans="9:11">
      <c r="I1006" s="117"/>
      <c r="J1006" s="117"/>
      <c r="K1006" s="117"/>
    </row>
    <row r="1007" spans="9:11">
      <c r="I1007" s="117"/>
      <c r="J1007" s="117"/>
      <c r="K1007" s="117"/>
    </row>
    <row r="1008" spans="9:11">
      <c r="I1008" s="117"/>
      <c r="J1008" s="117"/>
      <c r="K1008" s="117"/>
    </row>
    <row r="1009" spans="9:11">
      <c r="I1009" s="117"/>
      <c r="J1009" s="117"/>
      <c r="K1009" s="117"/>
    </row>
    <row r="1010" spans="9:11">
      <c r="I1010" s="117"/>
      <c r="J1010" s="117"/>
      <c r="K1010" s="117"/>
    </row>
    <row r="1011" spans="9:11">
      <c r="I1011" s="117"/>
      <c r="J1011" s="117"/>
      <c r="K1011" s="117"/>
    </row>
    <row r="1012" spans="9:11">
      <c r="I1012" s="117"/>
      <c r="J1012" s="117"/>
      <c r="K1012" s="117"/>
    </row>
    <row r="1013" spans="9:11">
      <c r="I1013" s="117"/>
      <c r="J1013" s="117"/>
      <c r="K1013" s="117"/>
    </row>
    <row r="1014" spans="9:11">
      <c r="I1014" s="117"/>
      <c r="J1014" s="117"/>
      <c r="K1014" s="117"/>
    </row>
    <row r="1015" spans="9:11">
      <c r="I1015" s="117"/>
      <c r="J1015" s="117"/>
      <c r="K1015" s="117"/>
    </row>
    <row r="1016" spans="9:11">
      <c r="I1016" s="117"/>
      <c r="J1016" s="117"/>
      <c r="K1016" s="117"/>
    </row>
    <row r="1017" spans="9:11">
      <c r="I1017" s="117"/>
      <c r="J1017" s="117"/>
      <c r="K1017" s="117"/>
    </row>
    <row r="1018" spans="9:11">
      <c r="I1018" s="117"/>
      <c r="J1018" s="117"/>
      <c r="K1018" s="117"/>
    </row>
    <row r="1019" spans="9:11">
      <c r="I1019" s="117"/>
      <c r="J1019" s="117"/>
      <c r="K1019" s="117"/>
    </row>
    <row r="1020" spans="9:11">
      <c r="I1020" s="117"/>
      <c r="J1020" s="117"/>
      <c r="K1020" s="117"/>
    </row>
    <row r="1021" spans="9:11">
      <c r="I1021" s="117"/>
      <c r="J1021" s="117"/>
      <c r="K1021" s="117"/>
    </row>
    <row r="1022" spans="9:11">
      <c r="I1022" s="117"/>
      <c r="J1022" s="117"/>
      <c r="K1022" s="117"/>
    </row>
    <row r="1023" spans="9:11">
      <c r="I1023" s="117"/>
      <c r="J1023" s="117"/>
      <c r="K1023" s="117"/>
    </row>
    <row r="1024" spans="9:11">
      <c r="I1024" s="117"/>
      <c r="J1024" s="117"/>
      <c r="K1024" s="117"/>
    </row>
    <row r="1025" spans="9:11">
      <c r="I1025" s="117"/>
      <c r="J1025" s="117"/>
      <c r="K1025" s="117"/>
    </row>
    <row r="1026" spans="9:11">
      <c r="I1026" s="117"/>
      <c r="J1026" s="117"/>
      <c r="K1026" s="117"/>
    </row>
    <row r="1027" spans="9:11">
      <c r="I1027" s="117"/>
      <c r="J1027" s="117"/>
      <c r="K1027" s="117"/>
    </row>
    <row r="1028" spans="9:11">
      <c r="I1028" s="117"/>
      <c r="J1028" s="117"/>
      <c r="K1028" s="117"/>
    </row>
    <row r="1029" spans="9:11">
      <c r="I1029" s="117"/>
      <c r="J1029" s="117"/>
      <c r="K1029" s="117"/>
    </row>
    <row r="1030" spans="9:11">
      <c r="I1030" s="117"/>
      <c r="J1030" s="117"/>
      <c r="K1030" s="117"/>
    </row>
    <row r="1031" spans="9:11">
      <c r="I1031" s="117"/>
      <c r="J1031" s="117"/>
      <c r="K1031" s="117"/>
    </row>
    <row r="1032" spans="9:11">
      <c r="I1032" s="117"/>
      <c r="J1032" s="117"/>
      <c r="K1032" s="117"/>
    </row>
    <row r="1033" spans="9:11">
      <c r="I1033" s="117"/>
      <c r="J1033" s="117"/>
      <c r="K1033" s="117"/>
    </row>
    <row r="1034" spans="9:11">
      <c r="I1034" s="117"/>
      <c r="J1034" s="117"/>
      <c r="K1034" s="117"/>
    </row>
    <row r="1035" spans="9:11">
      <c r="I1035" s="117"/>
      <c r="J1035" s="117"/>
      <c r="K1035" s="117"/>
    </row>
    <row r="1036" spans="9:11">
      <c r="I1036" s="117"/>
      <c r="J1036" s="117"/>
      <c r="K1036" s="117"/>
    </row>
    <row r="1037" spans="9:11">
      <c r="I1037" s="117"/>
      <c r="J1037" s="117"/>
      <c r="K1037" s="117"/>
    </row>
    <row r="1038" spans="9:11">
      <c r="I1038" s="117"/>
      <c r="J1038" s="117"/>
      <c r="K1038" s="117"/>
    </row>
    <row r="1039" spans="9:11">
      <c r="I1039" s="117"/>
      <c r="J1039" s="117"/>
      <c r="K1039" s="117"/>
    </row>
    <row r="1040" spans="9:11">
      <c r="I1040" s="117"/>
      <c r="J1040" s="117"/>
      <c r="K1040" s="117"/>
    </row>
    <row r="1041" spans="9:11">
      <c r="I1041" s="117"/>
      <c r="J1041" s="117"/>
      <c r="K1041" s="117"/>
    </row>
    <row r="1042" spans="9:11">
      <c r="I1042" s="117"/>
      <c r="J1042" s="117"/>
      <c r="K1042" s="117"/>
    </row>
    <row r="1043" spans="9:11">
      <c r="I1043" s="117"/>
      <c r="J1043" s="117"/>
      <c r="K1043" s="117"/>
    </row>
    <row r="1044" spans="9:11">
      <c r="I1044" s="117"/>
      <c r="J1044" s="117"/>
      <c r="K1044" s="117"/>
    </row>
    <row r="1045" spans="9:11">
      <c r="I1045" s="117"/>
      <c r="J1045" s="117"/>
      <c r="K1045" s="117"/>
    </row>
    <row r="1046" spans="9:11">
      <c r="I1046" s="117"/>
      <c r="J1046" s="117"/>
      <c r="K1046" s="117"/>
    </row>
    <row r="1047" spans="9:11">
      <c r="I1047" s="117"/>
      <c r="J1047" s="117"/>
      <c r="K1047" s="117"/>
    </row>
    <row r="1048" spans="9:11">
      <c r="I1048" s="117"/>
      <c r="J1048" s="117"/>
      <c r="K1048" s="117"/>
    </row>
    <row r="1049" spans="9:11">
      <c r="I1049" s="117"/>
      <c r="J1049" s="117"/>
      <c r="K1049" s="117"/>
    </row>
    <row r="1050" spans="9:11">
      <c r="I1050" s="117"/>
      <c r="J1050" s="117"/>
      <c r="K1050" s="117"/>
    </row>
    <row r="1051" spans="9:11">
      <c r="I1051" s="117"/>
      <c r="J1051" s="117"/>
      <c r="K1051" s="117"/>
    </row>
    <row r="1052" spans="9:11">
      <c r="I1052" s="117"/>
      <c r="J1052" s="117"/>
      <c r="K1052" s="117"/>
    </row>
    <row r="1053" spans="9:11">
      <c r="I1053" s="117"/>
      <c r="J1053" s="117"/>
      <c r="K1053" s="117"/>
    </row>
    <row r="1054" spans="9:11">
      <c r="I1054" s="117"/>
      <c r="J1054" s="117"/>
      <c r="K1054" s="117"/>
    </row>
    <row r="1055" spans="9:11">
      <c r="I1055" s="117"/>
      <c r="J1055" s="117"/>
      <c r="K1055" s="117"/>
    </row>
    <row r="1056" spans="9:11">
      <c r="I1056" s="117"/>
      <c r="J1056" s="117"/>
      <c r="K1056" s="117"/>
    </row>
    <row r="1057" spans="9:11">
      <c r="I1057" s="117"/>
      <c r="J1057" s="117"/>
      <c r="K1057" s="117"/>
    </row>
    <row r="1058" spans="9:11">
      <c r="I1058" s="117"/>
      <c r="J1058" s="117"/>
      <c r="K1058" s="117"/>
    </row>
    <row r="1059" spans="9:11">
      <c r="I1059" s="117"/>
      <c r="J1059" s="117"/>
      <c r="K1059" s="117"/>
    </row>
    <row r="1060" spans="9:11">
      <c r="I1060" s="117"/>
      <c r="J1060" s="117"/>
      <c r="K1060" s="117"/>
    </row>
    <row r="1061" spans="9:11">
      <c r="I1061" s="117"/>
      <c r="J1061" s="117"/>
      <c r="K1061" s="117"/>
    </row>
    <row r="1062" spans="9:11">
      <c r="I1062" s="117"/>
      <c r="J1062" s="117"/>
      <c r="K1062" s="117"/>
    </row>
    <row r="1063" spans="9:11">
      <c r="I1063" s="117"/>
      <c r="J1063" s="117"/>
      <c r="K1063" s="117"/>
    </row>
    <row r="1064" spans="9:11">
      <c r="I1064" s="117"/>
      <c r="J1064" s="117"/>
      <c r="K1064" s="117"/>
    </row>
    <row r="1065" spans="9:11">
      <c r="I1065" s="117"/>
      <c r="J1065" s="117"/>
      <c r="K1065" s="117"/>
    </row>
    <row r="1066" spans="9:11">
      <c r="I1066" s="117"/>
      <c r="J1066" s="117"/>
      <c r="K1066" s="117"/>
    </row>
    <row r="1067" spans="9:11">
      <c r="I1067" s="117"/>
      <c r="J1067" s="117"/>
      <c r="K1067" s="117"/>
    </row>
    <row r="1068" spans="9:11">
      <c r="I1068" s="117"/>
      <c r="J1068" s="117"/>
      <c r="K1068" s="117"/>
    </row>
    <row r="1069" spans="9:11">
      <c r="I1069" s="117"/>
      <c r="J1069" s="117"/>
      <c r="K1069" s="117"/>
    </row>
    <row r="1070" spans="9:11">
      <c r="I1070" s="117"/>
      <c r="J1070" s="117"/>
      <c r="K1070" s="117"/>
    </row>
    <row r="1071" spans="9:11">
      <c r="I1071" s="117"/>
      <c r="J1071" s="117"/>
      <c r="K1071" s="117"/>
    </row>
    <row r="1072" spans="9:11">
      <c r="I1072" s="117"/>
      <c r="J1072" s="117"/>
      <c r="K1072" s="117"/>
    </row>
    <row r="1073" spans="9:11">
      <c r="I1073" s="117"/>
      <c r="J1073" s="117"/>
      <c r="K1073" s="117"/>
    </row>
    <row r="1074" spans="9:11">
      <c r="I1074" s="117"/>
      <c r="J1074" s="117"/>
      <c r="K1074" s="117"/>
    </row>
    <row r="1075" spans="9:11">
      <c r="I1075" s="117"/>
      <c r="J1075" s="117"/>
      <c r="K1075" s="117"/>
    </row>
    <row r="1076" spans="9:11">
      <c r="I1076" s="117"/>
      <c r="J1076" s="117"/>
      <c r="K1076" s="117"/>
    </row>
    <row r="1077" spans="9:11">
      <c r="I1077" s="117"/>
      <c r="J1077" s="117"/>
      <c r="K1077" s="117"/>
    </row>
    <row r="1078" spans="9:11">
      <c r="I1078" s="117"/>
      <c r="J1078" s="117"/>
      <c r="K1078" s="117"/>
    </row>
    <row r="1079" spans="9:11">
      <c r="I1079" s="117"/>
      <c r="J1079" s="117"/>
      <c r="K1079" s="117"/>
    </row>
    <row r="1080" spans="9:11">
      <c r="I1080" s="117"/>
      <c r="J1080" s="117"/>
      <c r="K1080" s="117"/>
    </row>
    <row r="1081" spans="9:11">
      <c r="I1081" s="117"/>
      <c r="J1081" s="117"/>
      <c r="K1081" s="117"/>
    </row>
    <row r="1082" spans="9:11">
      <c r="I1082" s="117"/>
      <c r="J1082" s="117"/>
      <c r="K1082" s="117"/>
    </row>
    <row r="1083" spans="9:11">
      <c r="I1083" s="117"/>
      <c r="J1083" s="117"/>
      <c r="K1083" s="117"/>
    </row>
    <row r="1084" spans="9:11">
      <c r="I1084" s="117"/>
      <c r="J1084" s="117"/>
      <c r="K1084" s="117"/>
    </row>
    <row r="1085" spans="9:11">
      <c r="I1085" s="117"/>
      <c r="J1085" s="117"/>
      <c r="K1085" s="117"/>
    </row>
    <row r="1086" spans="9:11">
      <c r="I1086" s="117"/>
      <c r="J1086" s="117"/>
      <c r="K1086" s="117"/>
    </row>
    <row r="1087" spans="9:11">
      <c r="I1087" s="117"/>
      <c r="J1087" s="117"/>
      <c r="K1087" s="117"/>
    </row>
    <row r="1088" spans="9:11">
      <c r="I1088" s="117"/>
      <c r="J1088" s="117"/>
      <c r="K1088" s="117"/>
    </row>
    <row r="1089" spans="9:11">
      <c r="I1089" s="117"/>
      <c r="J1089" s="117"/>
      <c r="K1089" s="117"/>
    </row>
    <row r="1090" spans="9:11">
      <c r="I1090" s="117"/>
      <c r="J1090" s="117"/>
      <c r="K1090" s="117"/>
    </row>
    <row r="1091" spans="9:11">
      <c r="I1091" s="117"/>
      <c r="J1091" s="117"/>
      <c r="K1091" s="117"/>
    </row>
    <row r="1092" spans="9:11">
      <c r="I1092" s="117"/>
      <c r="J1092" s="117"/>
      <c r="K1092" s="117"/>
    </row>
    <row r="1093" spans="9:11">
      <c r="I1093" s="117"/>
      <c r="J1093" s="117"/>
      <c r="K1093" s="117"/>
    </row>
    <row r="1094" spans="9:11">
      <c r="I1094" s="117"/>
      <c r="J1094" s="117"/>
      <c r="K1094" s="117"/>
    </row>
    <row r="1095" spans="9:11">
      <c r="I1095" s="117"/>
      <c r="J1095" s="117"/>
      <c r="K1095" s="117"/>
    </row>
    <row r="1096" spans="9:11">
      <c r="I1096" s="117"/>
      <c r="J1096" s="117"/>
      <c r="K1096" s="117"/>
    </row>
    <row r="1097" spans="9:11">
      <c r="I1097" s="117"/>
      <c r="J1097" s="117"/>
      <c r="K1097" s="117"/>
    </row>
    <row r="1098" spans="9:11">
      <c r="I1098" s="117"/>
      <c r="J1098" s="117"/>
      <c r="K1098" s="117"/>
    </row>
    <row r="1099" spans="9:11">
      <c r="I1099" s="117"/>
      <c r="J1099" s="117"/>
      <c r="K1099" s="117"/>
    </row>
    <row r="1100" spans="9:11">
      <c r="I1100" s="117"/>
      <c r="J1100" s="117"/>
      <c r="K1100" s="117"/>
    </row>
    <row r="1101" spans="9:11">
      <c r="I1101" s="117"/>
      <c r="J1101" s="117"/>
      <c r="K1101" s="117"/>
    </row>
    <row r="1102" spans="9:11">
      <c r="I1102" s="117"/>
      <c r="J1102" s="117"/>
      <c r="K1102" s="117"/>
    </row>
    <row r="1103" spans="9:11">
      <c r="I1103" s="117"/>
      <c r="J1103" s="117"/>
      <c r="K1103" s="117"/>
    </row>
    <row r="1104" spans="9:11">
      <c r="I1104" s="117"/>
      <c r="J1104" s="117"/>
      <c r="K1104" s="117"/>
    </row>
    <row r="1105" spans="9:11">
      <c r="I1105" s="117"/>
      <c r="J1105" s="117"/>
      <c r="K1105" s="117"/>
    </row>
    <row r="1106" spans="9:11">
      <c r="I1106" s="117"/>
      <c r="J1106" s="117"/>
      <c r="K1106" s="117"/>
    </row>
    <row r="1107" spans="9:11">
      <c r="I1107" s="117"/>
      <c r="J1107" s="117"/>
      <c r="K1107" s="117"/>
    </row>
    <row r="1108" spans="9:11">
      <c r="I1108" s="117"/>
      <c r="J1108" s="117"/>
      <c r="K1108" s="117"/>
    </row>
    <row r="1109" spans="9:11">
      <c r="I1109" s="117"/>
      <c r="J1109" s="117"/>
      <c r="K1109" s="117"/>
    </row>
    <row r="1110" spans="9:11">
      <c r="I1110" s="117"/>
      <c r="J1110" s="117"/>
      <c r="K1110" s="117"/>
    </row>
    <row r="1111" spans="9:11">
      <c r="I1111" s="117"/>
      <c r="J1111" s="117"/>
      <c r="K1111" s="117"/>
    </row>
    <row r="1112" spans="9:11">
      <c r="I1112" s="117"/>
      <c r="J1112" s="117"/>
      <c r="K1112" s="117"/>
    </row>
    <row r="1113" spans="9:11">
      <c r="I1113" s="117"/>
      <c r="J1113" s="117"/>
      <c r="K1113" s="117"/>
    </row>
    <row r="1114" spans="9:11">
      <c r="I1114" s="117"/>
      <c r="J1114" s="117"/>
      <c r="K1114" s="117"/>
    </row>
    <row r="1115" spans="9:11">
      <c r="I1115" s="117"/>
      <c r="J1115" s="117"/>
      <c r="K1115" s="117"/>
    </row>
    <row r="1116" spans="9:11">
      <c r="I1116" s="117"/>
      <c r="J1116" s="117"/>
      <c r="K1116" s="117"/>
    </row>
    <row r="1117" spans="9:11">
      <c r="I1117" s="117"/>
      <c r="J1117" s="117"/>
      <c r="K1117" s="117"/>
    </row>
    <row r="1118" spans="9:11">
      <c r="I1118" s="117"/>
      <c r="J1118" s="117"/>
      <c r="K1118" s="117"/>
    </row>
    <row r="1119" spans="9:11">
      <c r="I1119" s="117"/>
      <c r="J1119" s="117"/>
      <c r="K1119" s="117"/>
    </row>
    <row r="1120" spans="9:11">
      <c r="I1120" s="117"/>
      <c r="J1120" s="117"/>
      <c r="K1120" s="117"/>
    </row>
    <row r="1121" spans="9:11">
      <c r="I1121" s="117"/>
      <c r="J1121" s="117"/>
      <c r="K1121" s="117"/>
    </row>
    <row r="1122" spans="9:11">
      <c r="I1122" s="117"/>
      <c r="J1122" s="117"/>
      <c r="K1122" s="117"/>
    </row>
    <row r="1123" spans="9:11">
      <c r="I1123" s="117"/>
      <c r="J1123" s="117"/>
      <c r="K1123" s="117"/>
    </row>
    <row r="1124" spans="9:11">
      <c r="I1124" s="117"/>
      <c r="J1124" s="117"/>
      <c r="K1124" s="117"/>
    </row>
    <row r="1125" spans="9:11">
      <c r="I1125" s="117"/>
      <c r="J1125" s="117"/>
      <c r="K1125" s="117"/>
    </row>
    <row r="1126" spans="9:11">
      <c r="I1126" s="117"/>
      <c r="J1126" s="117"/>
      <c r="K1126" s="117"/>
    </row>
    <row r="1127" spans="9:11">
      <c r="I1127" s="117"/>
      <c r="J1127" s="117"/>
      <c r="K1127" s="117"/>
    </row>
    <row r="1128" spans="9:11">
      <c r="I1128" s="117"/>
      <c r="J1128" s="117"/>
      <c r="K1128" s="117"/>
    </row>
    <row r="1129" spans="9:11">
      <c r="I1129" s="117"/>
      <c r="J1129" s="117"/>
      <c r="K1129" s="117"/>
    </row>
    <row r="1130" spans="9:11">
      <c r="I1130" s="117"/>
      <c r="J1130" s="117"/>
      <c r="K1130" s="117"/>
    </row>
    <row r="1131" spans="9:11">
      <c r="I1131" s="117"/>
      <c r="J1131" s="117"/>
      <c r="K1131" s="117"/>
    </row>
    <row r="1132" spans="9:11">
      <c r="I1132" s="117"/>
      <c r="J1132" s="117"/>
      <c r="K1132" s="117"/>
    </row>
    <row r="1133" spans="9:11">
      <c r="I1133" s="117"/>
      <c r="J1133" s="117"/>
      <c r="K1133" s="117"/>
    </row>
    <row r="1134" spans="9:11">
      <c r="I1134" s="117"/>
      <c r="J1134" s="117"/>
      <c r="K1134" s="117"/>
    </row>
    <row r="1135" spans="9:11">
      <c r="I1135" s="117"/>
      <c r="J1135" s="117"/>
      <c r="K1135" s="117"/>
    </row>
    <row r="1136" spans="9:11">
      <c r="I1136" s="117"/>
      <c r="J1136" s="117"/>
      <c r="K1136" s="117"/>
    </row>
    <row r="1137" spans="9:11">
      <c r="I1137" s="117"/>
      <c r="J1137" s="117"/>
      <c r="K1137" s="117"/>
    </row>
    <row r="1138" spans="9:11">
      <c r="I1138" s="117"/>
      <c r="J1138" s="117"/>
      <c r="K1138" s="117"/>
    </row>
    <row r="1139" spans="9:11">
      <c r="I1139" s="117"/>
      <c r="J1139" s="117"/>
      <c r="K1139" s="117"/>
    </row>
    <row r="1140" spans="9:11">
      <c r="I1140" s="117"/>
      <c r="J1140" s="117"/>
      <c r="K1140" s="117"/>
    </row>
    <row r="1141" spans="9:11">
      <c r="I1141" s="117"/>
      <c r="J1141" s="117"/>
      <c r="K1141" s="117"/>
    </row>
    <row r="1142" spans="9:11">
      <c r="I1142" s="117"/>
      <c r="J1142" s="117"/>
      <c r="K1142" s="117"/>
    </row>
    <row r="1143" spans="9:11">
      <c r="I1143" s="117"/>
      <c r="J1143" s="117"/>
      <c r="K1143" s="117"/>
    </row>
    <row r="1144" spans="9:11">
      <c r="I1144" s="117"/>
      <c r="J1144" s="117"/>
      <c r="K1144" s="117"/>
    </row>
    <row r="1145" spans="9:11">
      <c r="I1145" s="117"/>
      <c r="J1145" s="117"/>
      <c r="K1145" s="117"/>
    </row>
    <row r="1146" spans="9:11">
      <c r="I1146" s="117"/>
      <c r="J1146" s="117"/>
      <c r="K1146" s="117"/>
    </row>
    <row r="1147" spans="9:11">
      <c r="I1147" s="117"/>
      <c r="J1147" s="117"/>
      <c r="K1147" s="117"/>
    </row>
    <row r="1148" spans="9:11">
      <c r="I1148" s="117"/>
      <c r="J1148" s="117"/>
      <c r="K1148" s="117"/>
    </row>
    <row r="1149" spans="9:11">
      <c r="I1149" s="117"/>
      <c r="J1149" s="117"/>
      <c r="K1149" s="117"/>
    </row>
    <row r="1150" spans="9:11">
      <c r="I1150" s="117"/>
      <c r="J1150" s="117"/>
      <c r="K1150" s="117"/>
    </row>
    <row r="1151" spans="9:11">
      <c r="I1151" s="117"/>
      <c r="J1151" s="117"/>
      <c r="K1151" s="117"/>
    </row>
    <row r="1152" spans="9:11">
      <c r="I1152" s="117"/>
      <c r="J1152" s="117"/>
      <c r="K1152" s="117"/>
    </row>
    <row r="1153" spans="9:11">
      <c r="I1153" s="117"/>
      <c r="J1153" s="117"/>
      <c r="K1153" s="117"/>
    </row>
    <row r="1154" spans="9:11">
      <c r="I1154" s="117"/>
      <c r="J1154" s="117"/>
      <c r="K1154" s="117"/>
    </row>
    <row r="1155" spans="9:11">
      <c r="I1155" s="117"/>
      <c r="J1155" s="117"/>
      <c r="K1155" s="117"/>
    </row>
    <row r="1156" spans="9:11">
      <c r="I1156" s="117"/>
      <c r="J1156" s="117"/>
      <c r="K1156" s="117"/>
    </row>
    <row r="1157" spans="9:11">
      <c r="I1157" s="117"/>
      <c r="J1157" s="117"/>
      <c r="K1157" s="117"/>
    </row>
    <row r="1158" spans="9:11">
      <c r="I1158" s="117"/>
      <c r="J1158" s="117"/>
      <c r="K1158" s="117"/>
    </row>
    <row r="1159" spans="9:11">
      <c r="I1159" s="117"/>
      <c r="J1159" s="117"/>
      <c r="K1159" s="117"/>
    </row>
    <row r="1160" spans="9:11">
      <c r="I1160" s="117"/>
      <c r="J1160" s="117"/>
      <c r="K1160" s="117"/>
    </row>
    <row r="1161" spans="9:11">
      <c r="I1161" s="117"/>
      <c r="J1161" s="117"/>
      <c r="K1161" s="117"/>
    </row>
    <row r="1162" spans="9:11">
      <c r="I1162" s="117"/>
      <c r="J1162" s="117"/>
      <c r="K1162" s="117"/>
    </row>
    <row r="1163" spans="9:11">
      <c r="I1163" s="117"/>
      <c r="J1163" s="117"/>
      <c r="K1163" s="117"/>
    </row>
    <row r="1164" spans="9:11">
      <c r="I1164" s="117"/>
      <c r="J1164" s="117"/>
      <c r="K1164" s="117"/>
    </row>
    <row r="1165" spans="9:11">
      <c r="I1165" s="117"/>
      <c r="J1165" s="117"/>
      <c r="K1165" s="117"/>
    </row>
    <row r="1166" spans="9:11">
      <c r="I1166" s="117"/>
      <c r="J1166" s="117"/>
      <c r="K1166" s="117"/>
    </row>
    <row r="1167" spans="9:11">
      <c r="I1167" s="117"/>
      <c r="J1167" s="117"/>
      <c r="K1167" s="117"/>
    </row>
    <row r="1168" spans="9:11">
      <c r="I1168" s="117"/>
      <c r="J1168" s="117"/>
      <c r="K1168" s="117"/>
    </row>
    <row r="1169" spans="9:11">
      <c r="I1169" s="117"/>
      <c r="J1169" s="117"/>
      <c r="K1169" s="117"/>
    </row>
    <row r="1170" spans="9:11">
      <c r="I1170" s="117"/>
      <c r="J1170" s="117"/>
      <c r="K1170" s="117"/>
    </row>
    <row r="1171" spans="9:11">
      <c r="I1171" s="117"/>
      <c r="J1171" s="117"/>
      <c r="K1171" s="117"/>
    </row>
    <row r="1172" spans="9:11">
      <c r="I1172" s="117"/>
      <c r="J1172" s="117"/>
      <c r="K1172" s="117"/>
    </row>
    <row r="1173" spans="9:11">
      <c r="I1173" s="117"/>
      <c r="J1173" s="117"/>
      <c r="K1173" s="117"/>
    </row>
    <row r="1174" spans="9:11">
      <c r="I1174" s="117"/>
      <c r="J1174" s="117"/>
      <c r="K1174" s="117"/>
    </row>
    <row r="1175" spans="9:11">
      <c r="I1175" s="117"/>
      <c r="J1175" s="117"/>
      <c r="K1175" s="117"/>
    </row>
    <row r="1176" spans="9:11">
      <c r="I1176" s="117"/>
      <c r="J1176" s="117"/>
      <c r="K1176" s="117"/>
    </row>
    <row r="1177" spans="9:11">
      <c r="I1177" s="117"/>
      <c r="J1177" s="117"/>
      <c r="K1177" s="117"/>
    </row>
    <row r="1178" spans="9:11">
      <c r="I1178" s="117"/>
      <c r="J1178" s="117"/>
      <c r="K1178" s="117"/>
    </row>
    <row r="1179" spans="9:11">
      <c r="I1179" s="117"/>
      <c r="J1179" s="117"/>
      <c r="K1179" s="117"/>
    </row>
    <row r="1180" spans="9:11">
      <c r="I1180" s="117"/>
      <c r="J1180" s="117"/>
      <c r="K1180" s="117"/>
    </row>
    <row r="1181" spans="9:11">
      <c r="I1181" s="117"/>
      <c r="J1181" s="117"/>
      <c r="K1181" s="117"/>
    </row>
    <row r="1182" spans="9:11">
      <c r="I1182" s="117"/>
      <c r="J1182" s="117"/>
      <c r="K1182" s="117"/>
    </row>
    <row r="1183" spans="9:11">
      <c r="I1183" s="117"/>
      <c r="J1183" s="117"/>
      <c r="K1183" s="117"/>
    </row>
    <row r="1184" spans="9:11">
      <c r="I1184" s="117"/>
      <c r="J1184" s="117"/>
      <c r="K1184" s="117"/>
    </row>
    <row r="1185" spans="9:11">
      <c r="I1185" s="117"/>
      <c r="J1185" s="117"/>
      <c r="K1185" s="117"/>
    </row>
    <row r="1186" spans="9:11">
      <c r="I1186" s="117"/>
      <c r="J1186" s="117"/>
      <c r="K1186" s="117"/>
    </row>
    <row r="1187" spans="9:11">
      <c r="I1187" s="117"/>
      <c r="J1187" s="117"/>
      <c r="K1187" s="117"/>
    </row>
    <row r="1188" spans="9:11">
      <c r="I1188" s="117"/>
      <c r="J1188" s="117"/>
      <c r="K1188" s="117"/>
    </row>
    <row r="1189" spans="9:11">
      <c r="I1189" s="117"/>
      <c r="J1189" s="117"/>
      <c r="K1189" s="117"/>
    </row>
    <row r="1190" spans="9:11">
      <c r="I1190" s="117"/>
      <c r="J1190" s="117"/>
      <c r="K1190" s="117"/>
    </row>
    <row r="1191" spans="9:11">
      <c r="I1191" s="117"/>
      <c r="J1191" s="117"/>
      <c r="K1191" s="117"/>
    </row>
    <row r="1192" spans="9:11">
      <c r="I1192" s="117"/>
      <c r="J1192" s="117"/>
      <c r="K1192" s="117"/>
    </row>
    <row r="1193" spans="9:11">
      <c r="I1193" s="117"/>
      <c r="J1193" s="117"/>
      <c r="K1193" s="117"/>
    </row>
    <row r="1194" spans="9:11">
      <c r="I1194" s="117"/>
      <c r="J1194" s="117"/>
      <c r="K1194" s="117"/>
    </row>
    <row r="1195" spans="9:11">
      <c r="I1195" s="117"/>
      <c r="J1195" s="117"/>
      <c r="K1195" s="117"/>
    </row>
    <row r="1196" spans="9:11">
      <c r="I1196" s="117"/>
      <c r="J1196" s="117"/>
      <c r="K1196" s="117"/>
    </row>
    <row r="1197" spans="9:11">
      <c r="I1197" s="117"/>
      <c r="J1197" s="117"/>
      <c r="K1197" s="117"/>
    </row>
    <row r="1198" spans="9:11">
      <c r="I1198" s="117"/>
      <c r="J1198" s="117"/>
      <c r="K1198" s="117"/>
    </row>
    <row r="1199" spans="9:11">
      <c r="I1199" s="117"/>
      <c r="J1199" s="117"/>
      <c r="K1199" s="117"/>
    </row>
    <row r="1200" spans="9:11">
      <c r="I1200" s="117"/>
      <c r="J1200" s="117"/>
      <c r="K1200" s="117"/>
    </row>
    <row r="1201" spans="9:11">
      <c r="I1201" s="117"/>
      <c r="J1201" s="117"/>
      <c r="K1201" s="117"/>
    </row>
    <row r="1202" spans="9:11">
      <c r="I1202" s="117"/>
      <c r="J1202" s="117"/>
      <c r="K1202" s="117"/>
    </row>
    <row r="1203" spans="9:11">
      <c r="I1203" s="117"/>
      <c r="J1203" s="117"/>
      <c r="K1203" s="117"/>
    </row>
    <row r="1204" spans="9:11">
      <c r="I1204" s="117"/>
      <c r="J1204" s="117"/>
      <c r="K1204" s="117"/>
    </row>
    <row r="1205" spans="9:11">
      <c r="I1205" s="117"/>
      <c r="J1205" s="117"/>
      <c r="K1205" s="117"/>
    </row>
    <row r="1206" spans="9:11">
      <c r="I1206" s="117"/>
      <c r="J1206" s="117"/>
      <c r="K1206" s="117"/>
    </row>
    <row r="1207" spans="9:11">
      <c r="I1207" s="117"/>
      <c r="J1207" s="117"/>
      <c r="K1207" s="117"/>
    </row>
    <row r="1208" spans="9:11">
      <c r="I1208" s="117"/>
      <c r="J1208" s="117"/>
      <c r="K1208" s="117"/>
    </row>
    <row r="1209" spans="9:11">
      <c r="I1209" s="117"/>
      <c r="J1209" s="117"/>
      <c r="K1209" s="117"/>
    </row>
    <row r="1210" spans="9:11">
      <c r="I1210" s="117"/>
      <c r="J1210" s="117"/>
      <c r="K1210" s="117"/>
    </row>
    <row r="1211" spans="9:11">
      <c r="I1211" s="117"/>
      <c r="J1211" s="117"/>
      <c r="K1211" s="117"/>
    </row>
    <row r="1212" spans="9:11">
      <c r="I1212" s="117"/>
      <c r="J1212" s="117"/>
      <c r="K1212" s="117"/>
    </row>
    <row r="1213" spans="9:11">
      <c r="I1213" s="117"/>
      <c r="J1213" s="117"/>
      <c r="K1213" s="117"/>
    </row>
    <row r="1214" spans="9:11">
      <c r="I1214" s="117"/>
      <c r="J1214" s="117"/>
      <c r="K1214" s="117"/>
    </row>
    <row r="1215" spans="9:11">
      <c r="I1215" s="117"/>
      <c r="J1215" s="117"/>
      <c r="K1215" s="117"/>
    </row>
    <row r="1216" spans="9:11">
      <c r="I1216" s="117"/>
      <c r="J1216" s="117"/>
      <c r="K1216" s="117"/>
    </row>
    <row r="1217" spans="9:11">
      <c r="I1217" s="117"/>
      <c r="J1217" s="117"/>
      <c r="K1217" s="117"/>
    </row>
    <row r="1218" spans="9:11">
      <c r="I1218" s="117"/>
      <c r="J1218" s="117"/>
      <c r="K1218" s="117"/>
    </row>
    <row r="1219" spans="9:11">
      <c r="I1219" s="117"/>
      <c r="J1219" s="117"/>
      <c r="K1219" s="117"/>
    </row>
    <row r="1220" spans="9:11">
      <c r="I1220" s="117"/>
      <c r="J1220" s="117"/>
      <c r="K1220" s="117"/>
    </row>
    <row r="1221" spans="9:11">
      <c r="I1221" s="117"/>
      <c r="J1221" s="117"/>
      <c r="K1221" s="117"/>
    </row>
    <row r="1222" spans="9:11">
      <c r="I1222" s="117"/>
      <c r="J1222" s="117"/>
      <c r="K1222" s="117"/>
    </row>
    <row r="1223" spans="9:11">
      <c r="I1223" s="117"/>
      <c r="J1223" s="117"/>
      <c r="K1223" s="117"/>
    </row>
    <row r="1224" spans="9:11">
      <c r="I1224" s="117"/>
      <c r="J1224" s="117"/>
      <c r="K1224" s="117"/>
    </row>
    <row r="1225" spans="9:11">
      <c r="I1225" s="117"/>
      <c r="J1225" s="117"/>
      <c r="K1225" s="117"/>
    </row>
    <row r="1226" spans="9:11">
      <c r="I1226" s="117"/>
      <c r="J1226" s="117"/>
      <c r="K1226" s="117"/>
    </row>
    <row r="1227" spans="9:11">
      <c r="I1227" s="117"/>
      <c r="J1227" s="117"/>
      <c r="K1227" s="117"/>
    </row>
    <row r="1228" spans="9:11">
      <c r="I1228" s="117"/>
      <c r="J1228" s="117"/>
      <c r="K1228" s="117"/>
    </row>
    <row r="1229" spans="9:11">
      <c r="I1229" s="117"/>
      <c r="J1229" s="117"/>
      <c r="K1229" s="117"/>
    </row>
    <row r="1230" spans="9:11">
      <c r="I1230" s="117"/>
      <c r="J1230" s="117"/>
      <c r="K1230" s="117"/>
    </row>
    <row r="1231" spans="9:11">
      <c r="I1231" s="117"/>
      <c r="J1231" s="117"/>
      <c r="K1231" s="117"/>
    </row>
    <row r="1232" spans="9:11">
      <c r="I1232" s="117"/>
      <c r="J1232" s="117"/>
      <c r="K1232" s="117"/>
    </row>
    <row r="1233" spans="9:11">
      <c r="I1233" s="117"/>
      <c r="J1233" s="117"/>
      <c r="K1233" s="117"/>
    </row>
    <row r="1234" spans="9:11">
      <c r="I1234" s="117"/>
      <c r="J1234" s="117"/>
      <c r="K1234" s="117"/>
    </row>
    <row r="1235" spans="9:11">
      <c r="I1235" s="117"/>
      <c r="J1235" s="117"/>
      <c r="K1235" s="117"/>
    </row>
    <row r="1236" spans="9:11">
      <c r="I1236" s="117"/>
      <c r="J1236" s="117"/>
      <c r="K1236" s="117"/>
    </row>
    <row r="1237" spans="9:11">
      <c r="I1237" s="117"/>
      <c r="J1237" s="117"/>
      <c r="K1237" s="117"/>
    </row>
    <row r="1238" spans="9:11">
      <c r="I1238" s="117"/>
      <c r="J1238" s="117"/>
      <c r="K1238" s="117"/>
    </row>
    <row r="1239" spans="9:11">
      <c r="I1239" s="117"/>
      <c r="J1239" s="117"/>
      <c r="K1239" s="117"/>
    </row>
    <row r="1240" spans="9:11">
      <c r="I1240" s="117"/>
      <c r="J1240" s="117"/>
      <c r="K1240" s="117"/>
    </row>
    <row r="1241" spans="9:11">
      <c r="I1241" s="117"/>
      <c r="J1241" s="117"/>
      <c r="K1241" s="117"/>
    </row>
    <row r="1242" spans="9:11">
      <c r="I1242" s="117"/>
      <c r="J1242" s="117"/>
      <c r="K1242" s="117"/>
    </row>
    <row r="1243" spans="9:11">
      <c r="I1243" s="117"/>
      <c r="J1243" s="117"/>
      <c r="K1243" s="117"/>
    </row>
    <row r="1244" spans="9:11">
      <c r="I1244" s="117"/>
      <c r="J1244" s="117"/>
      <c r="K1244" s="117"/>
    </row>
    <row r="1245" spans="9:11">
      <c r="I1245" s="117"/>
      <c r="J1245" s="117"/>
      <c r="K1245" s="117"/>
    </row>
    <row r="1246" spans="9:11">
      <c r="I1246" s="117"/>
      <c r="J1246" s="117"/>
      <c r="K1246" s="117"/>
    </row>
    <row r="1247" spans="9:11">
      <c r="I1247" s="117"/>
      <c r="J1247" s="117"/>
      <c r="K1247" s="117"/>
    </row>
    <row r="1248" spans="9:11">
      <c r="I1248" s="117"/>
      <c r="J1248" s="117"/>
      <c r="K1248" s="117"/>
    </row>
    <row r="1249" spans="9:11">
      <c r="I1249" s="117"/>
      <c r="J1249" s="117"/>
      <c r="K1249" s="117"/>
    </row>
    <row r="1250" spans="9:11">
      <c r="I1250" s="117"/>
      <c r="J1250" s="117"/>
      <c r="K1250" s="117"/>
    </row>
    <row r="1251" spans="9:11">
      <c r="I1251" s="117"/>
      <c r="J1251" s="117"/>
      <c r="K1251" s="117"/>
    </row>
    <row r="1252" spans="9:11">
      <c r="I1252" s="117"/>
      <c r="J1252" s="117"/>
      <c r="K1252" s="117"/>
    </row>
    <row r="1253" spans="9:11">
      <c r="I1253" s="117"/>
      <c r="J1253" s="117"/>
      <c r="K1253" s="117"/>
    </row>
    <row r="1254" spans="9:11">
      <c r="I1254" s="117"/>
      <c r="J1254" s="117"/>
      <c r="K1254" s="117"/>
    </row>
    <row r="1255" spans="9:11">
      <c r="I1255" s="117"/>
      <c r="J1255" s="117"/>
      <c r="K1255" s="117"/>
    </row>
    <row r="1256" spans="9:11">
      <c r="I1256" s="117"/>
      <c r="J1256" s="117"/>
      <c r="K1256" s="117"/>
    </row>
    <row r="1257" spans="9:11">
      <c r="I1257" s="117"/>
      <c r="J1257" s="117"/>
      <c r="K1257" s="117"/>
    </row>
    <row r="1258" spans="9:11">
      <c r="I1258" s="117"/>
      <c r="J1258" s="117"/>
      <c r="K1258" s="117"/>
    </row>
    <row r="1259" spans="9:11">
      <c r="I1259" s="117"/>
      <c r="J1259" s="117"/>
      <c r="K1259" s="117"/>
    </row>
    <row r="1260" spans="9:11">
      <c r="I1260" s="117"/>
      <c r="J1260" s="117"/>
      <c r="K1260" s="117"/>
    </row>
    <row r="1261" spans="9:11">
      <c r="I1261" s="117"/>
      <c r="J1261" s="117"/>
      <c r="K1261" s="117"/>
    </row>
    <row r="1262" spans="9:11">
      <c r="I1262" s="117"/>
      <c r="J1262" s="117"/>
      <c r="K1262" s="117"/>
    </row>
    <row r="1263" spans="9:11">
      <c r="I1263" s="117"/>
      <c r="J1263" s="117"/>
      <c r="K1263" s="117"/>
    </row>
    <row r="1264" spans="9:11">
      <c r="I1264" s="117"/>
      <c r="J1264" s="117"/>
      <c r="K1264" s="117"/>
    </row>
    <row r="1265" spans="9:11">
      <c r="I1265" s="117"/>
      <c r="J1265" s="117"/>
      <c r="K1265" s="117"/>
    </row>
    <row r="1266" spans="9:11">
      <c r="I1266" s="117"/>
      <c r="J1266" s="117"/>
      <c r="K1266" s="117"/>
    </row>
    <row r="1267" spans="9:11">
      <c r="I1267" s="117"/>
      <c r="J1267" s="117"/>
      <c r="K1267" s="117"/>
    </row>
    <row r="1268" spans="9:11">
      <c r="I1268" s="117"/>
      <c r="J1268" s="117"/>
      <c r="K1268" s="117"/>
    </row>
    <row r="1269" spans="9:11">
      <c r="I1269" s="117"/>
      <c r="J1269" s="117"/>
      <c r="K1269" s="117"/>
    </row>
    <row r="1270" spans="9:11">
      <c r="I1270" s="117"/>
      <c r="J1270" s="117"/>
      <c r="K1270" s="117"/>
    </row>
    <row r="1271" spans="9:11">
      <c r="I1271" s="117"/>
      <c r="J1271" s="117"/>
      <c r="K1271" s="117"/>
    </row>
    <row r="1272" spans="9:11">
      <c r="I1272" s="117"/>
      <c r="J1272" s="117"/>
      <c r="K1272" s="117"/>
    </row>
    <row r="1273" spans="9:11">
      <c r="I1273" s="117"/>
      <c r="J1273" s="117"/>
      <c r="K1273" s="117"/>
    </row>
    <row r="1274" spans="9:11">
      <c r="I1274" s="117"/>
      <c r="J1274" s="117"/>
      <c r="K1274" s="117"/>
    </row>
    <row r="1275" spans="9:11">
      <c r="I1275" s="117"/>
      <c r="J1275" s="117"/>
      <c r="K1275" s="117"/>
    </row>
    <row r="1276" spans="9:11">
      <c r="I1276" s="117"/>
      <c r="J1276" s="117"/>
      <c r="K1276" s="117"/>
    </row>
    <row r="1277" spans="9:11">
      <c r="I1277" s="117"/>
      <c r="J1277" s="117"/>
      <c r="K1277" s="117"/>
    </row>
    <row r="1278" spans="9:11">
      <c r="I1278" s="117"/>
      <c r="J1278" s="117"/>
      <c r="K1278" s="117"/>
    </row>
    <row r="1279" spans="9:11">
      <c r="I1279" s="117"/>
      <c r="J1279" s="117"/>
      <c r="K1279" s="117"/>
    </row>
    <row r="1280" spans="9:11">
      <c r="I1280" s="117"/>
      <c r="J1280" s="117"/>
      <c r="K1280" s="117"/>
    </row>
    <row r="1281" spans="9:11">
      <c r="I1281" s="117"/>
      <c r="J1281" s="117"/>
      <c r="K1281" s="117"/>
    </row>
    <row r="1282" spans="9:11">
      <c r="I1282" s="117"/>
      <c r="J1282" s="117"/>
      <c r="K1282" s="117"/>
    </row>
    <row r="1283" spans="9:11">
      <c r="I1283" s="117"/>
      <c r="J1283" s="117"/>
      <c r="K1283" s="117"/>
    </row>
    <row r="1284" spans="9:11">
      <c r="I1284" s="117"/>
      <c r="J1284" s="117"/>
      <c r="K1284" s="117"/>
    </row>
  </sheetData>
  <autoFilter ref="A9:K89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U818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11.28515625" customWidth="1"/>
    <col min="3" max="3" width="20.42578125" customWidth="1"/>
    <col min="5" max="5" width="10.7109375" customWidth="1"/>
    <col min="7" max="7" width="12" customWidth="1"/>
    <col min="8" max="8" width="9.140625" customWidth="1"/>
    <col min="12" max="12" width="10.28515625" customWidth="1"/>
    <col min="13" max="13" width="9.7109375" customWidth="1"/>
    <col min="17" max="18" width="8.7109375" style="77"/>
    <col min="19" max="19" width="10.28515625" style="77" customWidth="1"/>
  </cols>
  <sheetData>
    <row r="1" spans="1:21" s="6" customFormat="1" ht="31.5">
      <c r="A1" s="4" t="s">
        <v>368</v>
      </c>
      <c r="B1" s="39"/>
      <c r="D1" s="7"/>
      <c r="E1" s="7"/>
      <c r="Q1" s="8"/>
      <c r="R1" s="8"/>
      <c r="S1" s="64"/>
      <c r="U1" s="8"/>
    </row>
    <row r="2" spans="1:21" s="6" customFormat="1" ht="21">
      <c r="A2" s="61" t="s">
        <v>370</v>
      </c>
      <c r="D2" s="7"/>
      <c r="E2" s="7"/>
      <c r="M2" s="9"/>
      <c r="Q2" s="8"/>
      <c r="R2" s="8"/>
      <c r="S2" s="64"/>
    </row>
    <row r="3" spans="1:21" s="10" customFormat="1" ht="1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65"/>
      <c r="R3" s="66"/>
      <c r="S3" s="67"/>
    </row>
    <row r="4" spans="1:21" s="10" customFormat="1">
      <c r="A4" s="1"/>
      <c r="D4" s="11"/>
      <c r="E4" s="11"/>
      <c r="M4" s="12"/>
      <c r="Q4" s="66"/>
      <c r="R4" s="66"/>
      <c r="S4" s="67"/>
    </row>
    <row r="5" spans="1:21" s="10" customFormat="1">
      <c r="A5" s="1"/>
      <c r="D5" s="11"/>
      <c r="E5" s="11"/>
      <c r="M5" s="12"/>
      <c r="Q5" s="66"/>
      <c r="R5" s="66"/>
      <c r="S5" s="67"/>
    </row>
    <row r="6" spans="1:21" s="10" customFormat="1" ht="12.75">
      <c r="D6" s="11"/>
      <c r="E6" s="11"/>
      <c r="M6" s="12"/>
      <c r="Q6" s="66"/>
      <c r="R6" s="66"/>
      <c r="S6" s="67"/>
    </row>
    <row r="7" spans="1:21" s="10" customFormat="1" ht="12.75">
      <c r="M7" s="12"/>
      <c r="N7" s="13"/>
      <c r="O7" s="13"/>
      <c r="P7" s="13"/>
      <c r="Q7" s="66"/>
      <c r="R7" s="66"/>
      <c r="S7" s="67"/>
    </row>
    <row r="8" spans="1:21" s="14" customFormat="1" ht="66" customHeight="1">
      <c r="A8" s="23" t="s">
        <v>319</v>
      </c>
      <c r="B8" s="23" t="s">
        <v>0</v>
      </c>
      <c r="C8" s="32" t="s">
        <v>323</v>
      </c>
      <c r="D8" s="24" t="s">
        <v>1</v>
      </c>
      <c r="E8" s="32" t="s">
        <v>321</v>
      </c>
      <c r="F8" s="24" t="s">
        <v>2</v>
      </c>
      <c r="G8" s="32" t="s">
        <v>322</v>
      </c>
      <c r="H8" s="23" t="s">
        <v>3</v>
      </c>
      <c r="I8" s="23" t="s">
        <v>324</v>
      </c>
      <c r="J8" s="23" t="s">
        <v>325</v>
      </c>
      <c r="K8" s="23" t="s">
        <v>342</v>
      </c>
      <c r="L8" s="23" t="s">
        <v>4</v>
      </c>
      <c r="M8" s="23" t="s">
        <v>5</v>
      </c>
      <c r="N8" s="23" t="s">
        <v>6</v>
      </c>
      <c r="O8" s="23" t="s">
        <v>7</v>
      </c>
      <c r="P8" s="23" t="s">
        <v>320</v>
      </c>
      <c r="Q8" s="68"/>
      <c r="R8" s="66"/>
      <c r="S8" s="63"/>
      <c r="T8" s="15"/>
    </row>
    <row r="9" spans="1:21" s="14" customFormat="1" ht="12.75">
      <c r="A9" s="16"/>
      <c r="B9" s="17"/>
      <c r="C9" s="18"/>
      <c r="D9" s="16"/>
      <c r="E9" s="16"/>
      <c r="F9" s="16"/>
      <c r="G9" s="18"/>
      <c r="H9" s="18"/>
      <c r="I9" s="18"/>
      <c r="J9" s="18"/>
      <c r="K9" s="18"/>
      <c r="L9" s="16"/>
      <c r="M9" s="16"/>
      <c r="N9" s="16"/>
      <c r="O9" s="16"/>
      <c r="P9" s="16"/>
      <c r="Q9" s="69"/>
      <c r="R9" s="70"/>
      <c r="S9" s="67"/>
    </row>
    <row r="10" spans="1:21" s="13" customFormat="1" ht="12.75">
      <c r="A10" s="26">
        <v>409201201</v>
      </c>
      <c r="B10" s="26">
        <v>409</v>
      </c>
      <c r="C10" s="27" t="s">
        <v>8</v>
      </c>
      <c r="D10" s="26">
        <v>201</v>
      </c>
      <c r="E10" s="27" t="s">
        <v>9</v>
      </c>
      <c r="F10" s="26">
        <v>201</v>
      </c>
      <c r="G10" s="27" t="s">
        <v>9</v>
      </c>
      <c r="H10" s="28">
        <v>432.66049382716045</v>
      </c>
      <c r="I10" s="28"/>
      <c r="J10" s="28"/>
      <c r="K10" s="28">
        <v>0</v>
      </c>
      <c r="L10" s="29">
        <v>11076</v>
      </c>
      <c r="M10" s="29">
        <v>178</v>
      </c>
      <c r="N10" s="29">
        <v>893</v>
      </c>
      <c r="O10" s="29">
        <v>0</v>
      </c>
      <c r="P10" s="30">
        <f t="shared" ref="P10:P73" si="0">SUM(L10:N10)</f>
        <v>12147</v>
      </c>
      <c r="Q10" s="71"/>
      <c r="R10" s="72"/>
      <c r="S10" s="73"/>
      <c r="T10" s="35"/>
    </row>
    <row r="11" spans="1:21" s="13" customFormat="1" ht="12.75">
      <c r="A11" s="26">
        <v>409201331</v>
      </c>
      <c r="B11" s="26">
        <v>409</v>
      </c>
      <c r="C11" s="27" t="s">
        <v>8</v>
      </c>
      <c r="D11" s="26">
        <v>201</v>
      </c>
      <c r="E11" s="27" t="s">
        <v>9</v>
      </c>
      <c r="F11" s="26">
        <v>331</v>
      </c>
      <c r="G11" s="27" t="s">
        <v>283</v>
      </c>
      <c r="H11" s="28">
        <v>1.3395061728395061</v>
      </c>
      <c r="I11" s="28"/>
      <c r="J11" s="28"/>
      <c r="K11" s="28">
        <v>0</v>
      </c>
      <c r="L11" s="29">
        <v>8414</v>
      </c>
      <c r="M11" s="29">
        <v>2448</v>
      </c>
      <c r="N11" s="29">
        <v>893</v>
      </c>
      <c r="O11" s="29">
        <v>0</v>
      </c>
      <c r="P11" s="30">
        <f t="shared" si="0"/>
        <v>11755</v>
      </c>
      <c r="Q11" s="71"/>
      <c r="R11" s="72"/>
      <c r="S11" s="73"/>
      <c r="T11" s="35"/>
    </row>
    <row r="12" spans="1:21" s="13" customFormat="1" ht="12.75">
      <c r="A12" s="26">
        <v>410035035</v>
      </c>
      <c r="B12" s="26">
        <v>410</v>
      </c>
      <c r="C12" s="27" t="s">
        <v>10</v>
      </c>
      <c r="D12" s="26">
        <v>35</v>
      </c>
      <c r="E12" s="27" t="s">
        <v>11</v>
      </c>
      <c r="F12" s="26">
        <v>35</v>
      </c>
      <c r="G12" s="27" t="s">
        <v>11</v>
      </c>
      <c r="H12" s="28">
        <v>459.68652037617557</v>
      </c>
      <c r="I12" s="28"/>
      <c r="J12" s="28"/>
      <c r="K12" s="28">
        <v>0</v>
      </c>
      <c r="L12" s="29">
        <v>11575</v>
      </c>
      <c r="M12" s="29">
        <v>3433</v>
      </c>
      <c r="N12" s="29">
        <v>893</v>
      </c>
      <c r="O12" s="29">
        <v>0</v>
      </c>
      <c r="P12" s="30">
        <f t="shared" si="0"/>
        <v>15901</v>
      </c>
      <c r="Q12" s="71"/>
      <c r="R12" s="72"/>
      <c r="S12" s="73"/>
      <c r="T12" s="35"/>
    </row>
    <row r="13" spans="1:21" s="13" customFormat="1" ht="12.75">
      <c r="A13" s="26">
        <v>410035057</v>
      </c>
      <c r="B13" s="26">
        <v>410</v>
      </c>
      <c r="C13" s="27" t="s">
        <v>10</v>
      </c>
      <c r="D13" s="26">
        <v>35</v>
      </c>
      <c r="E13" s="27" t="s">
        <v>11</v>
      </c>
      <c r="F13" s="26">
        <v>57</v>
      </c>
      <c r="G13" s="27" t="s">
        <v>13</v>
      </c>
      <c r="H13" s="28">
        <v>339.46081504702192</v>
      </c>
      <c r="I13" s="28"/>
      <c r="J13" s="28"/>
      <c r="K13" s="28">
        <v>0</v>
      </c>
      <c r="L13" s="29">
        <v>11870</v>
      </c>
      <c r="M13" s="29">
        <v>640</v>
      </c>
      <c r="N13" s="29">
        <v>893</v>
      </c>
      <c r="O13" s="29">
        <v>0</v>
      </c>
      <c r="P13" s="30">
        <f t="shared" si="0"/>
        <v>13403</v>
      </c>
      <c r="Q13" s="71"/>
      <c r="R13" s="72"/>
      <c r="S13" s="73"/>
      <c r="T13" s="35"/>
    </row>
    <row r="14" spans="1:21" s="13" customFormat="1" ht="12.75">
      <c r="A14" s="26">
        <v>410035093</v>
      </c>
      <c r="B14" s="26">
        <v>410</v>
      </c>
      <c r="C14" s="27" t="s">
        <v>10</v>
      </c>
      <c r="D14" s="26">
        <v>35</v>
      </c>
      <c r="E14" s="27" t="s">
        <v>11</v>
      </c>
      <c r="F14" s="26">
        <v>93</v>
      </c>
      <c r="G14" s="27" t="s">
        <v>14</v>
      </c>
      <c r="H14" s="28">
        <v>10.608150470219435</v>
      </c>
      <c r="I14" s="28"/>
      <c r="J14" s="28"/>
      <c r="K14" s="28">
        <v>131.83932341757406</v>
      </c>
      <c r="L14" s="29">
        <v>10929</v>
      </c>
      <c r="M14" s="29">
        <v>294</v>
      </c>
      <c r="N14" s="29">
        <v>893</v>
      </c>
      <c r="O14" s="29">
        <v>0</v>
      </c>
      <c r="P14" s="30">
        <f t="shared" si="0"/>
        <v>12116</v>
      </c>
      <c r="Q14" s="71"/>
      <c r="R14" s="72"/>
      <c r="S14" s="73"/>
      <c r="T14" s="35"/>
    </row>
    <row r="15" spans="1:21" s="13" customFormat="1" ht="12.75">
      <c r="A15" s="26">
        <v>410035155</v>
      </c>
      <c r="B15" s="26">
        <v>410</v>
      </c>
      <c r="C15" s="27" t="s">
        <v>10</v>
      </c>
      <c r="D15" s="26">
        <v>35</v>
      </c>
      <c r="E15" s="27" t="s">
        <v>11</v>
      </c>
      <c r="F15" s="26">
        <v>155</v>
      </c>
      <c r="G15" s="27" t="s">
        <v>15</v>
      </c>
      <c r="H15" s="28">
        <v>1.178683385579937</v>
      </c>
      <c r="I15" s="28"/>
      <c r="J15" s="28"/>
      <c r="K15" s="28">
        <v>0</v>
      </c>
      <c r="L15" s="29">
        <v>10403</v>
      </c>
      <c r="M15" s="29">
        <v>6275</v>
      </c>
      <c r="N15" s="29">
        <v>893</v>
      </c>
      <c r="O15" s="29">
        <v>0</v>
      </c>
      <c r="P15" s="30">
        <f t="shared" si="0"/>
        <v>17571</v>
      </c>
      <c r="Q15" s="71"/>
      <c r="R15" s="72"/>
      <c r="S15" s="73"/>
      <c r="T15" s="35"/>
    </row>
    <row r="16" spans="1:21" s="13" customFormat="1" ht="12.75">
      <c r="A16" s="26">
        <v>410035163</v>
      </c>
      <c r="B16" s="26">
        <v>410</v>
      </c>
      <c r="C16" s="27" t="s">
        <v>10</v>
      </c>
      <c r="D16" s="26">
        <v>35</v>
      </c>
      <c r="E16" s="27" t="s">
        <v>11</v>
      </c>
      <c r="F16" s="26">
        <v>163</v>
      </c>
      <c r="G16" s="27" t="s">
        <v>16</v>
      </c>
      <c r="H16" s="28">
        <v>14.144200626959245</v>
      </c>
      <c r="I16" s="28"/>
      <c r="J16" s="28"/>
      <c r="K16" s="28">
        <v>0</v>
      </c>
      <c r="L16" s="29">
        <v>10632</v>
      </c>
      <c r="M16" s="29">
        <v>171</v>
      </c>
      <c r="N16" s="29">
        <v>893</v>
      </c>
      <c r="O16" s="29">
        <v>0</v>
      </c>
      <c r="P16" s="30">
        <f t="shared" si="0"/>
        <v>11696</v>
      </c>
      <c r="Q16" s="71"/>
      <c r="R16" s="72"/>
      <c r="S16" s="73"/>
      <c r="T16" s="35"/>
    </row>
    <row r="17" spans="1:21" s="13" customFormat="1" ht="12.75">
      <c r="A17" s="26">
        <v>410035165</v>
      </c>
      <c r="B17" s="26">
        <v>410</v>
      </c>
      <c r="C17" s="27" t="s">
        <v>10</v>
      </c>
      <c r="D17" s="26">
        <v>35</v>
      </c>
      <c r="E17" s="27" t="s">
        <v>11</v>
      </c>
      <c r="F17" s="26">
        <v>165</v>
      </c>
      <c r="G17" s="27" t="s">
        <v>17</v>
      </c>
      <c r="H17" s="28">
        <v>2.357366771159874</v>
      </c>
      <c r="I17" s="28"/>
      <c r="J17" s="28"/>
      <c r="K17" s="28">
        <v>90.281988128832168</v>
      </c>
      <c r="L17" s="29">
        <v>9489</v>
      </c>
      <c r="M17" s="29">
        <v>516</v>
      </c>
      <c r="N17" s="29">
        <v>893</v>
      </c>
      <c r="O17" s="29">
        <v>0</v>
      </c>
      <c r="P17" s="30">
        <f t="shared" si="0"/>
        <v>10898</v>
      </c>
      <c r="Q17" s="71"/>
      <c r="R17" s="72"/>
      <c r="S17" s="73"/>
      <c r="T17" s="35"/>
      <c r="U17" s="36"/>
    </row>
    <row r="18" spans="1:21" s="13" customFormat="1" ht="12.75">
      <c r="A18" s="26">
        <v>410035248</v>
      </c>
      <c r="B18" s="26">
        <v>410</v>
      </c>
      <c r="C18" s="27" t="s">
        <v>10</v>
      </c>
      <c r="D18" s="26">
        <v>35</v>
      </c>
      <c r="E18" s="27" t="s">
        <v>11</v>
      </c>
      <c r="F18" s="26">
        <v>248</v>
      </c>
      <c r="G18" s="27" t="s">
        <v>18</v>
      </c>
      <c r="H18" s="28">
        <v>27.109717868338553</v>
      </c>
      <c r="I18" s="28"/>
      <c r="J18" s="28"/>
      <c r="K18" s="28">
        <v>0</v>
      </c>
      <c r="L18" s="29">
        <v>10591</v>
      </c>
      <c r="M18" s="29">
        <v>520</v>
      </c>
      <c r="N18" s="29">
        <v>893</v>
      </c>
      <c r="O18" s="29">
        <v>0</v>
      </c>
      <c r="P18" s="30">
        <f t="shared" si="0"/>
        <v>12004</v>
      </c>
      <c r="Q18" s="71"/>
      <c r="R18" s="72"/>
      <c r="S18" s="73"/>
      <c r="T18" s="35"/>
    </row>
    <row r="19" spans="1:21" s="13" customFormat="1" ht="12.75">
      <c r="A19" s="26">
        <v>410035258</v>
      </c>
      <c r="B19" s="26">
        <v>410</v>
      </c>
      <c r="C19" s="27" t="s">
        <v>10</v>
      </c>
      <c r="D19" s="26">
        <v>35</v>
      </c>
      <c r="E19" s="27" t="s">
        <v>11</v>
      </c>
      <c r="F19" s="26">
        <v>258</v>
      </c>
      <c r="G19" s="27" t="s">
        <v>98</v>
      </c>
      <c r="H19" s="28">
        <v>1.178683385579937</v>
      </c>
      <c r="I19" s="28"/>
      <c r="J19" s="28"/>
      <c r="K19" s="28">
        <v>0</v>
      </c>
      <c r="L19" s="29">
        <v>13061</v>
      </c>
      <c r="M19" s="29">
        <v>5124</v>
      </c>
      <c r="N19" s="29">
        <v>893</v>
      </c>
      <c r="O19" s="29">
        <v>0</v>
      </c>
      <c r="P19" s="30">
        <f t="shared" si="0"/>
        <v>19078</v>
      </c>
      <c r="Q19" s="71"/>
      <c r="R19" s="72"/>
      <c r="S19" s="73"/>
      <c r="T19" s="35"/>
    </row>
    <row r="20" spans="1:21" s="13" customFormat="1" ht="12.75">
      <c r="A20" s="26">
        <v>410035262</v>
      </c>
      <c r="B20" s="26">
        <v>410</v>
      </c>
      <c r="C20" s="27" t="s">
        <v>10</v>
      </c>
      <c r="D20" s="26">
        <v>35</v>
      </c>
      <c r="E20" s="27" t="s">
        <v>11</v>
      </c>
      <c r="F20" s="26">
        <v>262</v>
      </c>
      <c r="G20" s="27" t="s">
        <v>19</v>
      </c>
      <c r="H20" s="28">
        <v>2.357366771159874</v>
      </c>
      <c r="I20" s="28"/>
      <c r="J20" s="28"/>
      <c r="K20" s="28">
        <v>0</v>
      </c>
      <c r="L20" s="29">
        <v>9685</v>
      </c>
      <c r="M20" s="29">
        <v>4716</v>
      </c>
      <c r="N20" s="29">
        <v>893</v>
      </c>
      <c r="O20" s="29">
        <v>0</v>
      </c>
      <c r="P20" s="30">
        <f t="shared" si="0"/>
        <v>15294</v>
      </c>
      <c r="Q20" s="71"/>
      <c r="R20" s="72"/>
      <c r="S20" s="73"/>
      <c r="T20" s="35"/>
    </row>
    <row r="21" spans="1:21" s="13" customFormat="1" ht="12.75">
      <c r="A21" s="26">
        <v>410035308</v>
      </c>
      <c r="B21" s="26">
        <v>410</v>
      </c>
      <c r="C21" s="27" t="s">
        <v>10</v>
      </c>
      <c r="D21" s="26">
        <v>35</v>
      </c>
      <c r="E21" s="27" t="s">
        <v>11</v>
      </c>
      <c r="F21" s="26">
        <v>308</v>
      </c>
      <c r="G21" s="27" t="s">
        <v>20</v>
      </c>
      <c r="H21" s="28">
        <v>1.178683385579937</v>
      </c>
      <c r="I21" s="28"/>
      <c r="J21" s="28"/>
      <c r="K21" s="28">
        <v>0</v>
      </c>
      <c r="L21" s="29">
        <v>14888</v>
      </c>
      <c r="M21" s="29">
        <v>8789</v>
      </c>
      <c r="N21" s="29">
        <v>893</v>
      </c>
      <c r="O21" s="29">
        <v>0</v>
      </c>
      <c r="P21" s="30">
        <f t="shared" si="0"/>
        <v>24570</v>
      </c>
      <c r="Q21" s="71"/>
      <c r="R21" s="72"/>
      <c r="S21" s="73"/>
      <c r="T21" s="35"/>
    </row>
    <row r="22" spans="1:21" s="13" customFormat="1" ht="12.75">
      <c r="A22" s="26">
        <v>410035346</v>
      </c>
      <c r="B22" s="26">
        <v>410</v>
      </c>
      <c r="C22" s="27" t="s">
        <v>10</v>
      </c>
      <c r="D22" s="26">
        <v>35</v>
      </c>
      <c r="E22" s="27" t="s">
        <v>11</v>
      </c>
      <c r="F22" s="26">
        <v>346</v>
      </c>
      <c r="G22" s="27" t="s">
        <v>21</v>
      </c>
      <c r="H22" s="28">
        <v>7.0721003134796225</v>
      </c>
      <c r="I22" s="28"/>
      <c r="J22" s="28"/>
      <c r="K22" s="28">
        <v>0</v>
      </c>
      <c r="L22" s="29">
        <v>12479</v>
      </c>
      <c r="M22" s="29">
        <v>892</v>
      </c>
      <c r="N22" s="29">
        <v>893</v>
      </c>
      <c r="O22" s="29">
        <v>0</v>
      </c>
      <c r="P22" s="30">
        <f t="shared" si="0"/>
        <v>14264</v>
      </c>
      <c r="Q22" s="71"/>
      <c r="R22" s="72"/>
      <c r="S22" s="73"/>
      <c r="T22" s="35"/>
    </row>
    <row r="23" spans="1:21" s="13" customFormat="1" ht="12.75">
      <c r="A23" s="26">
        <v>410057035</v>
      </c>
      <c r="B23" s="26">
        <v>410</v>
      </c>
      <c r="C23" s="27" t="s">
        <v>10</v>
      </c>
      <c r="D23" s="26">
        <v>57</v>
      </c>
      <c r="E23" s="27" t="s">
        <v>13</v>
      </c>
      <c r="F23" s="26">
        <v>35</v>
      </c>
      <c r="G23" s="27" t="s">
        <v>11</v>
      </c>
      <c r="H23" s="28">
        <v>11.786833855799371</v>
      </c>
      <c r="I23" s="28"/>
      <c r="J23" s="28"/>
      <c r="K23" s="28">
        <v>0</v>
      </c>
      <c r="L23" s="29">
        <v>11847</v>
      </c>
      <c r="M23" s="29">
        <v>3514</v>
      </c>
      <c r="N23" s="29">
        <v>893</v>
      </c>
      <c r="O23" s="29">
        <v>0</v>
      </c>
      <c r="P23" s="30">
        <f t="shared" si="0"/>
        <v>16254</v>
      </c>
      <c r="Q23" s="71"/>
      <c r="R23" s="72"/>
      <c r="S23" s="73"/>
      <c r="T23" s="35"/>
    </row>
    <row r="24" spans="1:21" s="13" customFormat="1" ht="12.75">
      <c r="A24" s="26">
        <v>410057057</v>
      </c>
      <c r="B24" s="26">
        <v>410</v>
      </c>
      <c r="C24" s="27" t="s">
        <v>10</v>
      </c>
      <c r="D24" s="26">
        <v>57</v>
      </c>
      <c r="E24" s="27" t="s">
        <v>13</v>
      </c>
      <c r="F24" s="26">
        <v>57</v>
      </c>
      <c r="G24" s="27" t="s">
        <v>13</v>
      </c>
      <c r="H24" s="28">
        <v>229.84326018808778</v>
      </c>
      <c r="I24" s="28"/>
      <c r="J24" s="28"/>
      <c r="K24" s="28">
        <v>0</v>
      </c>
      <c r="L24" s="29">
        <v>11105</v>
      </c>
      <c r="M24" s="29">
        <v>598</v>
      </c>
      <c r="N24" s="29">
        <v>893</v>
      </c>
      <c r="O24" s="29">
        <v>0</v>
      </c>
      <c r="P24" s="30">
        <f t="shared" si="0"/>
        <v>12596</v>
      </c>
      <c r="Q24" s="71"/>
      <c r="R24" s="72"/>
      <c r="S24" s="73"/>
      <c r="T24" s="35"/>
    </row>
    <row r="25" spans="1:21" s="13" customFormat="1" ht="12.75">
      <c r="A25" s="26">
        <v>410057093</v>
      </c>
      <c r="B25" s="26">
        <v>410</v>
      </c>
      <c r="C25" s="27" t="s">
        <v>10</v>
      </c>
      <c r="D25" s="26">
        <v>57</v>
      </c>
      <c r="E25" s="27" t="s">
        <v>13</v>
      </c>
      <c r="F25" s="26">
        <v>93</v>
      </c>
      <c r="G25" s="27" t="s">
        <v>14</v>
      </c>
      <c r="H25" s="28">
        <v>4.7147335423197481</v>
      </c>
      <c r="I25" s="28"/>
      <c r="J25" s="28"/>
      <c r="K25" s="28">
        <v>146.36583400579926</v>
      </c>
      <c r="L25" s="29">
        <v>12133</v>
      </c>
      <c r="M25" s="29">
        <v>327</v>
      </c>
      <c r="N25" s="29">
        <v>893</v>
      </c>
      <c r="O25" s="29">
        <v>0</v>
      </c>
      <c r="P25" s="30">
        <f t="shared" si="0"/>
        <v>13353</v>
      </c>
      <c r="Q25" s="71"/>
      <c r="R25" s="72"/>
      <c r="S25" s="73"/>
      <c r="T25" s="35"/>
    </row>
    <row r="26" spans="1:21" s="13" customFormat="1" ht="12.75">
      <c r="A26" s="26">
        <v>410057163</v>
      </c>
      <c r="B26" s="26">
        <v>410</v>
      </c>
      <c r="C26" s="27" t="s">
        <v>10</v>
      </c>
      <c r="D26" s="26">
        <v>57</v>
      </c>
      <c r="E26" s="27" t="s">
        <v>13</v>
      </c>
      <c r="F26" s="26">
        <v>163</v>
      </c>
      <c r="G26" s="27" t="s">
        <v>16</v>
      </c>
      <c r="H26" s="28">
        <v>2.357366771159874</v>
      </c>
      <c r="I26" s="28"/>
      <c r="J26" s="28"/>
      <c r="K26" s="28">
        <v>0</v>
      </c>
      <c r="L26" s="29">
        <v>10449</v>
      </c>
      <c r="M26" s="29">
        <v>168</v>
      </c>
      <c r="N26" s="29">
        <v>893</v>
      </c>
      <c r="O26" s="29">
        <v>0</v>
      </c>
      <c r="P26" s="30">
        <f t="shared" si="0"/>
        <v>11510</v>
      </c>
      <c r="Q26" s="71"/>
      <c r="R26" s="72"/>
      <c r="S26" s="73"/>
      <c r="T26" s="35"/>
    </row>
    <row r="27" spans="1:21" s="13" customFormat="1" ht="12.75">
      <c r="A27" s="26">
        <v>410057248</v>
      </c>
      <c r="B27" s="26">
        <v>410</v>
      </c>
      <c r="C27" s="27" t="s">
        <v>10</v>
      </c>
      <c r="D27" s="26">
        <v>57</v>
      </c>
      <c r="E27" s="27" t="s">
        <v>13</v>
      </c>
      <c r="F27" s="26">
        <v>248</v>
      </c>
      <c r="G27" s="27" t="s">
        <v>18</v>
      </c>
      <c r="H27" s="28">
        <v>10.608150470219435</v>
      </c>
      <c r="I27" s="28"/>
      <c r="J27" s="28"/>
      <c r="K27" s="28">
        <v>0</v>
      </c>
      <c r="L27" s="29">
        <v>10274</v>
      </c>
      <c r="M27" s="29">
        <v>504</v>
      </c>
      <c r="N27" s="29">
        <v>893</v>
      </c>
      <c r="O27" s="29">
        <v>0</v>
      </c>
      <c r="P27" s="30">
        <f t="shared" si="0"/>
        <v>11671</v>
      </c>
      <c r="Q27" s="71"/>
      <c r="R27" s="72"/>
      <c r="S27" s="73"/>
      <c r="T27" s="35"/>
    </row>
    <row r="28" spans="1:21" s="13" customFormat="1" ht="12.75">
      <c r="A28" s="26">
        <v>410057262</v>
      </c>
      <c r="B28" s="26">
        <v>410</v>
      </c>
      <c r="C28" s="27" t="s">
        <v>10</v>
      </c>
      <c r="D28" s="26">
        <v>57</v>
      </c>
      <c r="E28" s="27" t="s">
        <v>13</v>
      </c>
      <c r="F28" s="26">
        <v>262</v>
      </c>
      <c r="G28" s="27" t="s">
        <v>19</v>
      </c>
      <c r="H28" s="28">
        <v>1.178683385579937</v>
      </c>
      <c r="I28" s="28"/>
      <c r="J28" s="28"/>
      <c r="K28" s="28">
        <v>0</v>
      </c>
      <c r="L28" s="29">
        <v>8667</v>
      </c>
      <c r="M28" s="29">
        <v>4220</v>
      </c>
      <c r="N28" s="29">
        <v>893</v>
      </c>
      <c r="O28" s="29">
        <v>0</v>
      </c>
      <c r="P28" s="30">
        <f t="shared" si="0"/>
        <v>13780</v>
      </c>
      <c r="Q28" s="71"/>
      <c r="R28" s="72"/>
      <c r="S28" s="73"/>
      <c r="T28" s="35"/>
    </row>
    <row r="29" spans="1:21" s="13" customFormat="1" ht="12.75">
      <c r="A29" s="26">
        <v>410057308</v>
      </c>
      <c r="B29" s="26">
        <v>410</v>
      </c>
      <c r="C29" s="27" t="s">
        <v>10</v>
      </c>
      <c r="D29" s="26">
        <v>57</v>
      </c>
      <c r="E29" s="27" t="s">
        <v>13</v>
      </c>
      <c r="F29" s="26">
        <v>308</v>
      </c>
      <c r="G29" s="27" t="s">
        <v>20</v>
      </c>
      <c r="H29" s="28">
        <v>1.178683385579937</v>
      </c>
      <c r="I29" s="28"/>
      <c r="J29" s="28"/>
      <c r="K29" s="28">
        <v>0</v>
      </c>
      <c r="L29" s="29">
        <v>12609</v>
      </c>
      <c r="M29" s="29">
        <v>7444</v>
      </c>
      <c r="N29" s="29">
        <v>893</v>
      </c>
      <c r="O29" s="29">
        <v>0</v>
      </c>
      <c r="P29" s="30">
        <f t="shared" si="0"/>
        <v>20946</v>
      </c>
      <c r="Q29" s="71"/>
      <c r="R29" s="72"/>
      <c r="S29" s="73"/>
      <c r="T29" s="35"/>
    </row>
    <row r="30" spans="1:21" s="13" customFormat="1" ht="12.75">
      <c r="A30" s="26">
        <v>412035035</v>
      </c>
      <c r="B30" s="26">
        <v>412</v>
      </c>
      <c r="C30" s="27" t="s">
        <v>22</v>
      </c>
      <c r="D30" s="26">
        <v>35</v>
      </c>
      <c r="E30" s="27" t="s">
        <v>11</v>
      </c>
      <c r="F30" s="26">
        <v>35</v>
      </c>
      <c r="G30" s="27" t="s">
        <v>11</v>
      </c>
      <c r="H30" s="28">
        <v>515.40796963946877</v>
      </c>
      <c r="I30" s="28"/>
      <c r="J30" s="28"/>
      <c r="K30" s="28">
        <v>0</v>
      </c>
      <c r="L30" s="29">
        <v>11491</v>
      </c>
      <c r="M30" s="29">
        <v>3408</v>
      </c>
      <c r="N30" s="29">
        <v>893</v>
      </c>
      <c r="O30" s="29">
        <v>0</v>
      </c>
      <c r="P30" s="30">
        <f t="shared" si="0"/>
        <v>15792</v>
      </c>
      <c r="Q30" s="71"/>
      <c r="R30" s="72"/>
      <c r="S30" s="73"/>
      <c r="T30" s="35"/>
    </row>
    <row r="31" spans="1:21" s="13" customFormat="1" ht="12.75">
      <c r="A31" s="26">
        <v>412035044</v>
      </c>
      <c r="B31" s="26">
        <v>412</v>
      </c>
      <c r="C31" s="27" t="s">
        <v>22</v>
      </c>
      <c r="D31" s="26">
        <v>35</v>
      </c>
      <c r="E31" s="27" t="s">
        <v>11</v>
      </c>
      <c r="F31" s="26">
        <v>44</v>
      </c>
      <c r="G31" s="27" t="s">
        <v>12</v>
      </c>
      <c r="H31" s="28">
        <v>2.0493358633776091</v>
      </c>
      <c r="I31" s="28"/>
      <c r="J31" s="28"/>
      <c r="K31" s="28">
        <v>0</v>
      </c>
      <c r="L31" s="29">
        <v>8576</v>
      </c>
      <c r="M31" s="29">
        <v>565</v>
      </c>
      <c r="N31" s="29">
        <v>893</v>
      </c>
      <c r="O31" s="29">
        <v>0</v>
      </c>
      <c r="P31" s="30">
        <f t="shared" si="0"/>
        <v>10034</v>
      </c>
      <c r="Q31" s="71"/>
      <c r="R31" s="72"/>
      <c r="S31" s="73"/>
      <c r="T31" s="35"/>
    </row>
    <row r="32" spans="1:21" s="13" customFormat="1" ht="12.75">
      <c r="A32" s="26">
        <v>412035189</v>
      </c>
      <c r="B32" s="26">
        <v>412</v>
      </c>
      <c r="C32" s="27" t="s">
        <v>22</v>
      </c>
      <c r="D32" s="26">
        <v>35</v>
      </c>
      <c r="E32" s="27" t="s">
        <v>11</v>
      </c>
      <c r="F32" s="26">
        <v>189</v>
      </c>
      <c r="G32" s="27" t="s">
        <v>24</v>
      </c>
      <c r="H32" s="28">
        <v>3.0740037950664134</v>
      </c>
      <c r="I32" s="28"/>
      <c r="J32" s="28"/>
      <c r="K32" s="28">
        <v>0</v>
      </c>
      <c r="L32" s="29">
        <v>9794</v>
      </c>
      <c r="M32" s="29">
        <v>3200</v>
      </c>
      <c r="N32" s="29">
        <v>893</v>
      </c>
      <c r="O32" s="29">
        <v>0</v>
      </c>
      <c r="P32" s="30">
        <f t="shared" si="0"/>
        <v>13887</v>
      </c>
      <c r="Q32" s="71"/>
      <c r="R32" s="72"/>
      <c r="S32" s="73"/>
      <c r="T32" s="35"/>
    </row>
    <row r="33" spans="1:20" s="13" customFormat="1" ht="12.75">
      <c r="A33" s="26">
        <v>412035207</v>
      </c>
      <c r="B33" s="26">
        <v>412</v>
      </c>
      <c r="C33" s="27" t="s">
        <v>22</v>
      </c>
      <c r="D33" s="26">
        <v>35</v>
      </c>
      <c r="E33" s="27" t="s">
        <v>11</v>
      </c>
      <c r="F33" s="26">
        <v>207</v>
      </c>
      <c r="G33" s="27" t="s">
        <v>25</v>
      </c>
      <c r="H33" s="28">
        <v>1.0246679316888045</v>
      </c>
      <c r="I33" s="28"/>
      <c r="J33" s="28"/>
      <c r="K33" s="28">
        <v>0</v>
      </c>
      <c r="L33" s="29">
        <v>14888</v>
      </c>
      <c r="M33" s="29">
        <v>9990</v>
      </c>
      <c r="N33" s="29">
        <v>893</v>
      </c>
      <c r="O33" s="29">
        <v>0</v>
      </c>
      <c r="P33" s="30">
        <f t="shared" si="0"/>
        <v>25771</v>
      </c>
      <c r="Q33" s="71"/>
      <c r="R33" s="72"/>
      <c r="S33" s="73"/>
      <c r="T33" s="35"/>
    </row>
    <row r="34" spans="1:20" s="13" customFormat="1" ht="12.75">
      <c r="A34" s="26">
        <v>412035220</v>
      </c>
      <c r="B34" s="26">
        <v>412</v>
      </c>
      <c r="C34" s="27" t="s">
        <v>22</v>
      </c>
      <c r="D34" s="26">
        <v>35</v>
      </c>
      <c r="E34" s="27" t="s">
        <v>11</v>
      </c>
      <c r="F34" s="26">
        <v>220</v>
      </c>
      <c r="G34" s="27" t="s">
        <v>26</v>
      </c>
      <c r="H34" s="28">
        <v>3.0740037950664134</v>
      </c>
      <c r="I34" s="28"/>
      <c r="J34" s="28"/>
      <c r="K34" s="28">
        <v>0</v>
      </c>
      <c r="L34" s="29">
        <v>11869</v>
      </c>
      <c r="M34" s="29">
        <v>4229</v>
      </c>
      <c r="N34" s="29">
        <v>893</v>
      </c>
      <c r="O34" s="29">
        <v>0</v>
      </c>
      <c r="P34" s="30">
        <f t="shared" si="0"/>
        <v>16991</v>
      </c>
      <c r="Q34" s="71"/>
      <c r="R34" s="72"/>
      <c r="S34" s="73"/>
      <c r="T34" s="35"/>
    </row>
    <row r="35" spans="1:20" s="13" customFormat="1" ht="12.75">
      <c r="A35" s="26">
        <v>412035244</v>
      </c>
      <c r="B35" s="26">
        <v>412</v>
      </c>
      <c r="C35" s="27" t="s">
        <v>22</v>
      </c>
      <c r="D35" s="26">
        <v>35</v>
      </c>
      <c r="E35" s="27" t="s">
        <v>11</v>
      </c>
      <c r="F35" s="26">
        <v>244</v>
      </c>
      <c r="G35" s="27" t="s">
        <v>27</v>
      </c>
      <c r="H35" s="28">
        <v>10.246679316888047</v>
      </c>
      <c r="I35" s="28"/>
      <c r="J35" s="28"/>
      <c r="K35" s="28">
        <v>0</v>
      </c>
      <c r="L35" s="29">
        <v>11585</v>
      </c>
      <c r="M35" s="29">
        <v>3213</v>
      </c>
      <c r="N35" s="29">
        <v>893</v>
      </c>
      <c r="O35" s="29">
        <v>0</v>
      </c>
      <c r="P35" s="30">
        <f t="shared" si="0"/>
        <v>15691</v>
      </c>
      <c r="Q35" s="71"/>
      <c r="R35" s="72"/>
      <c r="S35" s="73"/>
      <c r="T35" s="35"/>
    </row>
    <row r="36" spans="1:20" s="13" customFormat="1" ht="12.75">
      <c r="A36" s="26">
        <v>412035285</v>
      </c>
      <c r="B36" s="26">
        <v>412</v>
      </c>
      <c r="C36" s="27" t="s">
        <v>22</v>
      </c>
      <c r="D36" s="26">
        <v>35</v>
      </c>
      <c r="E36" s="27" t="s">
        <v>11</v>
      </c>
      <c r="F36" s="26">
        <v>285</v>
      </c>
      <c r="G36" s="27" t="s">
        <v>28</v>
      </c>
      <c r="H36" s="28">
        <v>4.0986717267552182</v>
      </c>
      <c r="I36" s="28"/>
      <c r="J36" s="28"/>
      <c r="K36" s="28">
        <v>0</v>
      </c>
      <c r="L36" s="29">
        <v>9587</v>
      </c>
      <c r="M36" s="29">
        <v>2857</v>
      </c>
      <c r="N36" s="29">
        <v>893</v>
      </c>
      <c r="O36" s="29">
        <v>0</v>
      </c>
      <c r="P36" s="30">
        <f t="shared" si="0"/>
        <v>13337</v>
      </c>
      <c r="Q36" s="71"/>
      <c r="R36" s="72"/>
      <c r="S36" s="73"/>
      <c r="T36" s="35"/>
    </row>
    <row r="37" spans="1:20" s="13" customFormat="1" ht="12.75">
      <c r="A37" s="26">
        <v>412035314</v>
      </c>
      <c r="B37" s="26">
        <v>412</v>
      </c>
      <c r="C37" s="27" t="s">
        <v>22</v>
      </c>
      <c r="D37" s="26">
        <v>35</v>
      </c>
      <c r="E37" s="27" t="s">
        <v>11</v>
      </c>
      <c r="F37" s="26">
        <v>314</v>
      </c>
      <c r="G37" s="27" t="s">
        <v>29</v>
      </c>
      <c r="H37" s="28">
        <v>1.0246679316888045</v>
      </c>
      <c r="I37" s="28"/>
      <c r="J37" s="28"/>
      <c r="K37" s="28">
        <v>0</v>
      </c>
      <c r="L37" s="29">
        <v>13061</v>
      </c>
      <c r="M37" s="29">
        <v>10335</v>
      </c>
      <c r="N37" s="29">
        <v>893</v>
      </c>
      <c r="O37" s="29">
        <v>0</v>
      </c>
      <c r="P37" s="30">
        <f t="shared" si="0"/>
        <v>24289</v>
      </c>
      <c r="Q37" s="71"/>
      <c r="R37" s="72"/>
      <c r="S37" s="73"/>
      <c r="T37" s="35"/>
    </row>
    <row r="38" spans="1:20" s="13" customFormat="1" ht="12.75">
      <c r="A38" s="26">
        <v>413114091</v>
      </c>
      <c r="B38" s="26">
        <v>413</v>
      </c>
      <c r="C38" s="27" t="s">
        <v>31</v>
      </c>
      <c r="D38" s="26">
        <v>114</v>
      </c>
      <c r="E38" s="27" t="s">
        <v>32</v>
      </c>
      <c r="F38" s="26">
        <v>91</v>
      </c>
      <c r="G38" s="27" t="s">
        <v>34</v>
      </c>
      <c r="H38" s="28">
        <v>7.9999999999999991</v>
      </c>
      <c r="I38" s="28"/>
      <c r="J38" s="28"/>
      <c r="K38" s="28">
        <v>0</v>
      </c>
      <c r="L38" s="29">
        <v>11311</v>
      </c>
      <c r="M38" s="29">
        <v>12112</v>
      </c>
      <c r="N38" s="29">
        <v>893</v>
      </c>
      <c r="O38" s="29">
        <v>0</v>
      </c>
      <c r="P38" s="30">
        <f t="shared" si="0"/>
        <v>24316</v>
      </c>
      <c r="Q38" s="71"/>
      <c r="R38" s="72"/>
      <c r="S38" s="73"/>
      <c r="T38" s="35"/>
    </row>
    <row r="39" spans="1:20" s="13" customFormat="1" ht="12.75">
      <c r="A39" s="26">
        <v>413114114</v>
      </c>
      <c r="B39" s="26">
        <v>413</v>
      </c>
      <c r="C39" s="27" t="s">
        <v>31</v>
      </c>
      <c r="D39" s="26">
        <v>114</v>
      </c>
      <c r="E39" s="27" t="s">
        <v>32</v>
      </c>
      <c r="F39" s="26">
        <v>114</v>
      </c>
      <c r="G39" s="27" t="s">
        <v>32</v>
      </c>
      <c r="H39" s="28">
        <v>62.000000000000007</v>
      </c>
      <c r="I39" s="28"/>
      <c r="J39" s="28"/>
      <c r="K39" s="28">
        <v>0</v>
      </c>
      <c r="L39" s="29">
        <v>10485</v>
      </c>
      <c r="M39" s="29">
        <v>2727</v>
      </c>
      <c r="N39" s="29">
        <v>893</v>
      </c>
      <c r="O39" s="29">
        <v>0</v>
      </c>
      <c r="P39" s="30">
        <f t="shared" si="0"/>
        <v>14105</v>
      </c>
      <c r="Q39" s="71"/>
      <c r="R39" s="72"/>
      <c r="S39" s="73"/>
      <c r="T39" s="35"/>
    </row>
    <row r="40" spans="1:20" s="13" customFormat="1" ht="12.75">
      <c r="A40" s="26">
        <v>413114117</v>
      </c>
      <c r="B40" s="26">
        <v>413</v>
      </c>
      <c r="C40" s="27" t="s">
        <v>31</v>
      </c>
      <c r="D40" s="26">
        <v>114</v>
      </c>
      <c r="E40" s="27" t="s">
        <v>32</v>
      </c>
      <c r="F40" s="26">
        <v>117</v>
      </c>
      <c r="G40" s="27" t="s">
        <v>35</v>
      </c>
      <c r="H40" s="28">
        <v>0.99999999999999989</v>
      </c>
      <c r="I40" s="28"/>
      <c r="J40" s="28"/>
      <c r="K40" s="28">
        <v>0</v>
      </c>
      <c r="L40" s="29">
        <v>13939</v>
      </c>
      <c r="M40" s="29">
        <v>5258</v>
      </c>
      <c r="N40" s="29">
        <v>893</v>
      </c>
      <c r="O40" s="29">
        <v>0</v>
      </c>
      <c r="P40" s="30">
        <f t="shared" si="0"/>
        <v>20090</v>
      </c>
      <c r="Q40" s="71"/>
      <c r="R40" s="72"/>
      <c r="S40" s="73"/>
      <c r="T40" s="35"/>
    </row>
    <row r="41" spans="1:20" s="13" customFormat="1" ht="12.75">
      <c r="A41" s="26">
        <v>413114210</v>
      </c>
      <c r="B41" s="26">
        <v>413</v>
      </c>
      <c r="C41" s="27" t="s">
        <v>31</v>
      </c>
      <c r="D41" s="26">
        <v>114</v>
      </c>
      <c r="E41" s="27" t="s">
        <v>32</v>
      </c>
      <c r="F41" s="26">
        <v>210</v>
      </c>
      <c r="G41" s="27" t="s">
        <v>188</v>
      </c>
      <c r="H41" s="28">
        <v>0.99999999999999989</v>
      </c>
      <c r="I41" s="28"/>
      <c r="J41" s="28"/>
      <c r="K41" s="28">
        <v>0</v>
      </c>
      <c r="L41" s="29">
        <v>9759</v>
      </c>
      <c r="M41" s="29">
        <v>3152</v>
      </c>
      <c r="N41" s="29">
        <v>893</v>
      </c>
      <c r="O41" s="29">
        <v>0</v>
      </c>
      <c r="P41" s="30">
        <f t="shared" si="0"/>
        <v>13804</v>
      </c>
      <c r="Q41" s="71"/>
      <c r="R41" s="72"/>
      <c r="S41" s="73"/>
      <c r="T41" s="35"/>
    </row>
    <row r="42" spans="1:20" s="13" customFormat="1" ht="12.75">
      <c r="A42" s="26">
        <v>413114253</v>
      </c>
      <c r="B42" s="26">
        <v>413</v>
      </c>
      <c r="C42" s="27" t="s">
        <v>31</v>
      </c>
      <c r="D42" s="26">
        <v>114</v>
      </c>
      <c r="E42" s="27" t="s">
        <v>32</v>
      </c>
      <c r="F42" s="26">
        <v>253</v>
      </c>
      <c r="G42" s="27" t="s">
        <v>36</v>
      </c>
      <c r="H42" s="28">
        <v>3</v>
      </c>
      <c r="I42" s="28"/>
      <c r="J42" s="28"/>
      <c r="K42" s="28">
        <v>0</v>
      </c>
      <c r="L42" s="29">
        <v>9986</v>
      </c>
      <c r="M42" s="29">
        <v>19163</v>
      </c>
      <c r="N42" s="29">
        <v>893</v>
      </c>
      <c r="O42" s="29">
        <v>0</v>
      </c>
      <c r="P42" s="30">
        <f t="shared" si="0"/>
        <v>30042</v>
      </c>
      <c r="Q42" s="71"/>
      <c r="R42" s="72"/>
      <c r="S42" s="73"/>
      <c r="T42" s="35"/>
    </row>
    <row r="43" spans="1:20" s="13" customFormat="1" ht="12.75">
      <c r="A43" s="26">
        <v>413114615</v>
      </c>
      <c r="B43" s="26">
        <v>413</v>
      </c>
      <c r="C43" s="27" t="s">
        <v>31</v>
      </c>
      <c r="D43" s="26">
        <v>114</v>
      </c>
      <c r="E43" s="27" t="s">
        <v>32</v>
      </c>
      <c r="F43" s="26">
        <v>615</v>
      </c>
      <c r="G43" s="27" t="s">
        <v>229</v>
      </c>
      <c r="H43" s="28">
        <v>0.99999999999999989</v>
      </c>
      <c r="I43" s="28"/>
      <c r="J43" s="28"/>
      <c r="K43" s="28">
        <v>0</v>
      </c>
      <c r="L43" s="29">
        <v>9759</v>
      </c>
      <c r="M43" s="29">
        <v>1665</v>
      </c>
      <c r="N43" s="29">
        <v>893</v>
      </c>
      <c r="O43" s="29">
        <v>0</v>
      </c>
      <c r="P43" s="30">
        <f t="shared" si="0"/>
        <v>12317</v>
      </c>
      <c r="Q43" s="71"/>
      <c r="R43" s="72"/>
      <c r="S43" s="73"/>
      <c r="T43" s="35"/>
    </row>
    <row r="44" spans="1:20" s="13" customFormat="1" ht="12.75">
      <c r="A44" s="26">
        <v>413114670</v>
      </c>
      <c r="B44" s="26">
        <v>413</v>
      </c>
      <c r="C44" s="27" t="s">
        <v>31</v>
      </c>
      <c r="D44" s="26">
        <v>114</v>
      </c>
      <c r="E44" s="27" t="s">
        <v>32</v>
      </c>
      <c r="F44" s="26">
        <v>670</v>
      </c>
      <c r="G44" s="27" t="s">
        <v>37</v>
      </c>
      <c r="H44" s="28">
        <v>22</v>
      </c>
      <c r="I44" s="28"/>
      <c r="J44" s="28"/>
      <c r="K44" s="28">
        <v>0</v>
      </c>
      <c r="L44" s="29">
        <v>9177</v>
      </c>
      <c r="M44" s="29">
        <v>7202</v>
      </c>
      <c r="N44" s="29">
        <v>893</v>
      </c>
      <c r="O44" s="29">
        <v>0</v>
      </c>
      <c r="P44" s="30">
        <f t="shared" si="0"/>
        <v>17272</v>
      </c>
      <c r="Q44" s="71"/>
      <c r="R44" s="72"/>
      <c r="S44" s="73"/>
      <c r="T44" s="35"/>
    </row>
    <row r="45" spans="1:20" s="13" customFormat="1" ht="12.75">
      <c r="A45" s="26">
        <v>413114674</v>
      </c>
      <c r="B45" s="26">
        <v>413</v>
      </c>
      <c r="C45" s="27" t="s">
        <v>31</v>
      </c>
      <c r="D45" s="26">
        <v>114</v>
      </c>
      <c r="E45" s="27" t="s">
        <v>32</v>
      </c>
      <c r="F45" s="26">
        <v>674</v>
      </c>
      <c r="G45" s="27" t="s">
        <v>38</v>
      </c>
      <c r="H45" s="28">
        <v>42</v>
      </c>
      <c r="I45" s="28"/>
      <c r="J45" s="28"/>
      <c r="K45" s="28">
        <v>0</v>
      </c>
      <c r="L45" s="29">
        <v>10912</v>
      </c>
      <c r="M45" s="29">
        <v>4848</v>
      </c>
      <c r="N45" s="29">
        <v>893</v>
      </c>
      <c r="O45" s="29">
        <v>0</v>
      </c>
      <c r="P45" s="30">
        <f t="shared" si="0"/>
        <v>16653</v>
      </c>
      <c r="Q45" s="71"/>
      <c r="R45" s="72"/>
      <c r="S45" s="73"/>
      <c r="T45" s="35"/>
    </row>
    <row r="46" spans="1:20" s="13" customFormat="1" ht="12.75">
      <c r="A46" s="26">
        <v>413114683</v>
      </c>
      <c r="B46" s="26">
        <v>413</v>
      </c>
      <c r="C46" s="27" t="s">
        <v>31</v>
      </c>
      <c r="D46" s="26">
        <v>114</v>
      </c>
      <c r="E46" s="27" t="s">
        <v>32</v>
      </c>
      <c r="F46" s="26">
        <v>683</v>
      </c>
      <c r="G46" s="27" t="s">
        <v>39</v>
      </c>
      <c r="H46" s="28">
        <v>3</v>
      </c>
      <c r="I46" s="28"/>
      <c r="J46" s="28"/>
      <c r="K46" s="28">
        <v>0</v>
      </c>
      <c r="L46" s="29">
        <v>9759</v>
      </c>
      <c r="M46" s="29">
        <v>5890</v>
      </c>
      <c r="N46" s="29">
        <v>893</v>
      </c>
      <c r="O46" s="29">
        <v>0</v>
      </c>
      <c r="P46" s="30">
        <f t="shared" si="0"/>
        <v>16542</v>
      </c>
      <c r="Q46" s="71"/>
      <c r="R46" s="72"/>
      <c r="S46" s="73"/>
      <c r="T46" s="35"/>
    </row>
    <row r="47" spans="1:20" s="13" customFormat="1" ht="12.75">
      <c r="A47" s="26">
        <v>413114717</v>
      </c>
      <c r="B47" s="26">
        <v>413</v>
      </c>
      <c r="C47" s="27" t="s">
        <v>31</v>
      </c>
      <c r="D47" s="26">
        <v>114</v>
      </c>
      <c r="E47" s="27" t="s">
        <v>32</v>
      </c>
      <c r="F47" s="26">
        <v>717</v>
      </c>
      <c r="G47" s="27" t="s">
        <v>40</v>
      </c>
      <c r="H47" s="28">
        <v>48</v>
      </c>
      <c r="I47" s="28"/>
      <c r="J47" s="28"/>
      <c r="K47" s="28">
        <v>0</v>
      </c>
      <c r="L47" s="29">
        <v>10399</v>
      </c>
      <c r="M47" s="29">
        <v>5562</v>
      </c>
      <c r="N47" s="29">
        <v>893</v>
      </c>
      <c r="O47" s="29">
        <v>0</v>
      </c>
      <c r="P47" s="30">
        <f t="shared" si="0"/>
        <v>16854</v>
      </c>
      <c r="Q47" s="71"/>
      <c r="R47" s="72"/>
      <c r="S47" s="73"/>
      <c r="T47" s="35"/>
    </row>
    <row r="48" spans="1:20" s="13" customFormat="1" ht="12.75">
      <c r="A48" s="26">
        <v>413114720</v>
      </c>
      <c r="B48" s="26">
        <v>413</v>
      </c>
      <c r="C48" s="27" t="s">
        <v>31</v>
      </c>
      <c r="D48" s="26">
        <v>114</v>
      </c>
      <c r="E48" s="27" t="s">
        <v>32</v>
      </c>
      <c r="F48" s="26">
        <v>720</v>
      </c>
      <c r="G48" s="27" t="s">
        <v>230</v>
      </c>
      <c r="H48" s="28">
        <v>0.99999999999999989</v>
      </c>
      <c r="I48" s="28"/>
      <c r="J48" s="28"/>
      <c r="K48" s="28">
        <v>0</v>
      </c>
      <c r="L48" s="29">
        <v>9759</v>
      </c>
      <c r="M48" s="29">
        <v>2082</v>
      </c>
      <c r="N48" s="29">
        <v>893</v>
      </c>
      <c r="O48" s="29">
        <v>0</v>
      </c>
      <c r="P48" s="30">
        <f t="shared" si="0"/>
        <v>12734</v>
      </c>
      <c r="Q48" s="71"/>
      <c r="R48" s="72"/>
      <c r="S48" s="73"/>
      <c r="T48" s="35"/>
    </row>
    <row r="49" spans="1:20" s="13" customFormat="1" ht="12.75">
      <c r="A49" s="26">
        <v>413114750</v>
      </c>
      <c r="B49" s="26">
        <v>413</v>
      </c>
      <c r="C49" s="27" t="s">
        <v>31</v>
      </c>
      <c r="D49" s="26">
        <v>114</v>
      </c>
      <c r="E49" s="27" t="s">
        <v>32</v>
      </c>
      <c r="F49" s="26">
        <v>750</v>
      </c>
      <c r="G49" s="27" t="s">
        <v>41</v>
      </c>
      <c r="H49" s="28">
        <v>18</v>
      </c>
      <c r="I49" s="28"/>
      <c r="J49" s="28"/>
      <c r="K49" s="28">
        <v>0</v>
      </c>
      <c r="L49" s="29">
        <v>10934</v>
      </c>
      <c r="M49" s="29">
        <v>5401</v>
      </c>
      <c r="N49" s="29">
        <v>893</v>
      </c>
      <c r="O49" s="29">
        <v>0</v>
      </c>
      <c r="P49" s="30">
        <f t="shared" si="0"/>
        <v>17228</v>
      </c>
      <c r="Q49" s="71"/>
      <c r="R49" s="72"/>
      <c r="S49" s="73"/>
      <c r="T49" s="35"/>
    </row>
    <row r="50" spans="1:20" s="13" customFormat="1" ht="12.75">
      <c r="A50" s="26">
        <v>413114755</v>
      </c>
      <c r="B50" s="26">
        <v>413</v>
      </c>
      <c r="C50" s="27" t="s">
        <v>31</v>
      </c>
      <c r="D50" s="26">
        <v>114</v>
      </c>
      <c r="E50" s="27" t="s">
        <v>32</v>
      </c>
      <c r="F50" s="26">
        <v>755</v>
      </c>
      <c r="G50" s="27" t="s">
        <v>42</v>
      </c>
      <c r="H50" s="28">
        <v>10</v>
      </c>
      <c r="I50" s="28"/>
      <c r="J50" s="28"/>
      <c r="K50" s="28">
        <v>0</v>
      </c>
      <c r="L50" s="29">
        <v>10305</v>
      </c>
      <c r="M50" s="29">
        <v>3942</v>
      </c>
      <c r="N50" s="29">
        <v>893</v>
      </c>
      <c r="O50" s="29">
        <v>0</v>
      </c>
      <c r="P50" s="30">
        <f t="shared" si="0"/>
        <v>15140</v>
      </c>
      <c r="Q50" s="71"/>
      <c r="R50" s="72"/>
      <c r="S50" s="73"/>
      <c r="T50" s="35"/>
    </row>
    <row r="51" spans="1:20" s="13" customFormat="1" ht="12.75">
      <c r="A51" s="26">
        <v>414603063</v>
      </c>
      <c r="B51" s="26">
        <v>414</v>
      </c>
      <c r="C51" s="27" t="s">
        <v>43</v>
      </c>
      <c r="D51" s="26">
        <v>603</v>
      </c>
      <c r="E51" s="27" t="s">
        <v>44</v>
      </c>
      <c r="F51" s="26">
        <v>63</v>
      </c>
      <c r="G51" s="27" t="s">
        <v>45</v>
      </c>
      <c r="H51" s="28">
        <v>2.0393258426966292</v>
      </c>
      <c r="I51" s="28"/>
      <c r="J51" s="28"/>
      <c r="K51" s="28">
        <v>0</v>
      </c>
      <c r="L51" s="29">
        <v>8904</v>
      </c>
      <c r="M51" s="29">
        <v>4197</v>
      </c>
      <c r="N51" s="29">
        <v>893</v>
      </c>
      <c r="O51" s="29">
        <v>0</v>
      </c>
      <c r="P51" s="30">
        <f t="shared" si="0"/>
        <v>13994</v>
      </c>
      <c r="Q51" s="71"/>
      <c r="R51" s="72"/>
      <c r="S51" s="73"/>
      <c r="T51" s="35"/>
    </row>
    <row r="52" spans="1:20" s="13" customFormat="1" ht="12.75">
      <c r="A52" s="26">
        <v>414603098</v>
      </c>
      <c r="B52" s="26">
        <v>414</v>
      </c>
      <c r="C52" s="27" t="s">
        <v>43</v>
      </c>
      <c r="D52" s="26">
        <v>603</v>
      </c>
      <c r="E52" s="27" t="s">
        <v>44</v>
      </c>
      <c r="F52" s="26">
        <v>98</v>
      </c>
      <c r="G52" s="27" t="s">
        <v>46</v>
      </c>
      <c r="H52" s="28">
        <v>5.0983146067415737</v>
      </c>
      <c r="I52" s="28"/>
      <c r="J52" s="28"/>
      <c r="K52" s="28">
        <v>0</v>
      </c>
      <c r="L52" s="29">
        <v>9529</v>
      </c>
      <c r="M52" s="29">
        <v>8182</v>
      </c>
      <c r="N52" s="29">
        <v>893</v>
      </c>
      <c r="O52" s="29">
        <v>0</v>
      </c>
      <c r="P52" s="30">
        <f t="shared" si="0"/>
        <v>18604</v>
      </c>
      <c r="Q52" s="71"/>
      <c r="R52" s="72"/>
      <c r="S52" s="73"/>
      <c r="T52" s="35"/>
    </row>
    <row r="53" spans="1:20" s="13" customFormat="1" ht="12.75">
      <c r="A53" s="26">
        <v>414603148</v>
      </c>
      <c r="B53" s="26">
        <v>414</v>
      </c>
      <c r="C53" s="27" t="s">
        <v>43</v>
      </c>
      <c r="D53" s="26">
        <v>603</v>
      </c>
      <c r="E53" s="27" t="s">
        <v>44</v>
      </c>
      <c r="F53" s="26">
        <v>148</v>
      </c>
      <c r="G53" s="27" t="s">
        <v>47</v>
      </c>
      <c r="H53" s="28">
        <v>2.0393258426966292</v>
      </c>
      <c r="I53" s="28"/>
      <c r="J53" s="28"/>
      <c r="K53" s="28">
        <v>0</v>
      </c>
      <c r="L53" s="29">
        <v>10140</v>
      </c>
      <c r="M53" s="29">
        <v>10860</v>
      </c>
      <c r="N53" s="29">
        <v>893</v>
      </c>
      <c r="O53" s="29">
        <v>0</v>
      </c>
      <c r="P53" s="30">
        <f t="shared" si="0"/>
        <v>21893</v>
      </c>
      <c r="Q53" s="71"/>
      <c r="R53" s="72"/>
      <c r="S53" s="73"/>
      <c r="T53" s="35"/>
    </row>
    <row r="54" spans="1:20" s="13" customFormat="1" ht="12.75">
      <c r="A54" s="26">
        <v>414603209</v>
      </c>
      <c r="B54" s="26">
        <v>414</v>
      </c>
      <c r="C54" s="27" t="s">
        <v>43</v>
      </c>
      <c r="D54" s="26">
        <v>603</v>
      </c>
      <c r="E54" s="27" t="s">
        <v>44</v>
      </c>
      <c r="F54" s="26">
        <v>209</v>
      </c>
      <c r="G54" s="27" t="s">
        <v>48</v>
      </c>
      <c r="H54" s="28">
        <v>56.081460674157313</v>
      </c>
      <c r="I54" s="28"/>
      <c r="J54" s="28"/>
      <c r="K54" s="28">
        <v>0</v>
      </c>
      <c r="L54" s="29">
        <v>11027</v>
      </c>
      <c r="M54" s="29">
        <v>2252</v>
      </c>
      <c r="N54" s="29">
        <v>893</v>
      </c>
      <c r="O54" s="29">
        <v>0</v>
      </c>
      <c r="P54" s="30">
        <f t="shared" si="0"/>
        <v>14172</v>
      </c>
      <c r="Q54" s="71"/>
      <c r="R54" s="72"/>
      <c r="S54" s="73"/>
      <c r="T54" s="35"/>
    </row>
    <row r="55" spans="1:20" s="13" customFormat="1" ht="12.75">
      <c r="A55" s="26">
        <v>414603236</v>
      </c>
      <c r="B55" s="26">
        <v>414</v>
      </c>
      <c r="C55" s="27" t="s">
        <v>43</v>
      </c>
      <c r="D55" s="26">
        <v>603</v>
      </c>
      <c r="E55" s="27" t="s">
        <v>44</v>
      </c>
      <c r="F55" s="26">
        <v>236</v>
      </c>
      <c r="G55" s="27" t="s">
        <v>49</v>
      </c>
      <c r="H55" s="28">
        <v>178.44101123595502</v>
      </c>
      <c r="I55" s="28"/>
      <c r="J55" s="28"/>
      <c r="K55" s="28">
        <v>0</v>
      </c>
      <c r="L55" s="29">
        <v>10629</v>
      </c>
      <c r="M55" s="29">
        <v>1970</v>
      </c>
      <c r="N55" s="29">
        <v>893</v>
      </c>
      <c r="O55" s="29">
        <v>0</v>
      </c>
      <c r="P55" s="30">
        <f t="shared" si="0"/>
        <v>13492</v>
      </c>
      <c r="Q55" s="71"/>
      <c r="R55" s="72"/>
      <c r="S55" s="73"/>
      <c r="T55" s="35"/>
    </row>
    <row r="56" spans="1:20" s="13" customFormat="1" ht="12.75">
      <c r="A56" s="26">
        <v>414603263</v>
      </c>
      <c r="B56" s="26">
        <v>414</v>
      </c>
      <c r="C56" s="27" t="s">
        <v>43</v>
      </c>
      <c r="D56" s="26">
        <v>603</v>
      </c>
      <c r="E56" s="27" t="s">
        <v>44</v>
      </c>
      <c r="F56" s="26">
        <v>263</v>
      </c>
      <c r="G56" s="27" t="s">
        <v>50</v>
      </c>
      <c r="H56" s="28">
        <v>5.0983146067415737</v>
      </c>
      <c r="I56" s="28"/>
      <c r="J56" s="28"/>
      <c r="K56" s="28">
        <v>0</v>
      </c>
      <c r="L56" s="29">
        <v>9529</v>
      </c>
      <c r="M56" s="29">
        <v>4856</v>
      </c>
      <c r="N56" s="29">
        <v>893</v>
      </c>
      <c r="O56" s="29">
        <v>0</v>
      </c>
      <c r="P56" s="30">
        <f t="shared" si="0"/>
        <v>15278</v>
      </c>
      <c r="Q56" s="71"/>
      <c r="R56" s="72"/>
      <c r="S56" s="73"/>
      <c r="T56" s="35"/>
    </row>
    <row r="57" spans="1:20" s="13" customFormat="1" ht="12.75">
      <c r="A57" s="26">
        <v>414603341</v>
      </c>
      <c r="B57" s="26">
        <v>414</v>
      </c>
      <c r="C57" s="27" t="s">
        <v>43</v>
      </c>
      <c r="D57" s="26">
        <v>603</v>
      </c>
      <c r="E57" s="27" t="s">
        <v>44</v>
      </c>
      <c r="F57" s="26">
        <v>341</v>
      </c>
      <c r="G57" s="27" t="s">
        <v>51</v>
      </c>
      <c r="H57" s="28">
        <v>1.0196629213483146</v>
      </c>
      <c r="I57" s="28"/>
      <c r="J57" s="28"/>
      <c r="K57" s="28">
        <v>0</v>
      </c>
      <c r="L57" s="29">
        <v>8049</v>
      </c>
      <c r="M57" s="29">
        <v>4607</v>
      </c>
      <c r="N57" s="29">
        <v>893</v>
      </c>
      <c r="O57" s="29">
        <v>0</v>
      </c>
      <c r="P57" s="30">
        <f t="shared" si="0"/>
        <v>13549</v>
      </c>
      <c r="Q57" s="71"/>
      <c r="R57" s="72"/>
      <c r="S57" s="73"/>
      <c r="T57" s="35"/>
    </row>
    <row r="58" spans="1:20" s="13" customFormat="1" ht="12.75">
      <c r="A58" s="26">
        <v>414603349</v>
      </c>
      <c r="B58" s="26">
        <v>414</v>
      </c>
      <c r="C58" s="27" t="s">
        <v>43</v>
      </c>
      <c r="D58" s="26">
        <v>603</v>
      </c>
      <c r="E58" s="27" t="s">
        <v>44</v>
      </c>
      <c r="F58" s="26">
        <v>349</v>
      </c>
      <c r="G58" s="27" t="s">
        <v>310</v>
      </c>
      <c r="H58" s="28">
        <v>1.0196629213483146</v>
      </c>
      <c r="I58" s="28"/>
      <c r="J58" s="28"/>
      <c r="K58" s="28">
        <v>0</v>
      </c>
      <c r="L58" s="29">
        <v>9759</v>
      </c>
      <c r="M58" s="29">
        <v>3040</v>
      </c>
      <c r="N58" s="29">
        <v>893</v>
      </c>
      <c r="O58" s="29">
        <v>0</v>
      </c>
      <c r="P58" s="30">
        <f t="shared" si="0"/>
        <v>13692</v>
      </c>
      <c r="Q58" s="71"/>
      <c r="R58" s="72"/>
      <c r="S58" s="73"/>
      <c r="T58" s="35"/>
    </row>
    <row r="59" spans="1:20" s="13" customFormat="1" ht="12.75">
      <c r="A59" s="26">
        <v>414603603</v>
      </c>
      <c r="B59" s="26">
        <v>414</v>
      </c>
      <c r="C59" s="27" t="s">
        <v>43</v>
      </c>
      <c r="D59" s="26">
        <v>603</v>
      </c>
      <c r="E59" s="27" t="s">
        <v>44</v>
      </c>
      <c r="F59" s="26">
        <v>603</v>
      </c>
      <c r="G59" s="27" t="s">
        <v>44</v>
      </c>
      <c r="H59" s="28">
        <v>77.494382022471925</v>
      </c>
      <c r="I59" s="28"/>
      <c r="J59" s="28"/>
      <c r="K59" s="28">
        <v>0</v>
      </c>
      <c r="L59" s="29">
        <v>10734</v>
      </c>
      <c r="M59" s="29">
        <v>1227</v>
      </c>
      <c r="N59" s="29">
        <v>893</v>
      </c>
      <c r="O59" s="29">
        <v>0</v>
      </c>
      <c r="P59" s="30">
        <f t="shared" si="0"/>
        <v>12854</v>
      </c>
      <c r="Q59" s="71"/>
      <c r="R59" s="72"/>
      <c r="S59" s="73"/>
      <c r="T59" s="35"/>
    </row>
    <row r="60" spans="1:20" s="13" customFormat="1" ht="12.75">
      <c r="A60" s="26">
        <v>414603635</v>
      </c>
      <c r="B60" s="26">
        <v>414</v>
      </c>
      <c r="C60" s="27" t="s">
        <v>43</v>
      </c>
      <c r="D60" s="26">
        <v>603</v>
      </c>
      <c r="E60" s="27" t="s">
        <v>44</v>
      </c>
      <c r="F60" s="26">
        <v>635</v>
      </c>
      <c r="G60" s="27" t="s">
        <v>52</v>
      </c>
      <c r="H60" s="28">
        <v>17.334269662921347</v>
      </c>
      <c r="I60" s="28"/>
      <c r="J60" s="28"/>
      <c r="K60" s="28">
        <v>0</v>
      </c>
      <c r="L60" s="29">
        <v>10013</v>
      </c>
      <c r="M60" s="29">
        <v>5174</v>
      </c>
      <c r="N60" s="29">
        <v>893</v>
      </c>
      <c r="O60" s="29">
        <v>0</v>
      </c>
      <c r="P60" s="30">
        <f t="shared" si="0"/>
        <v>16080</v>
      </c>
      <c r="Q60" s="71"/>
      <c r="R60" s="72"/>
      <c r="S60" s="73"/>
      <c r="T60" s="35"/>
    </row>
    <row r="61" spans="1:20" s="13" customFormat="1" ht="12.75">
      <c r="A61" s="26">
        <v>414603715</v>
      </c>
      <c r="B61" s="26">
        <v>414</v>
      </c>
      <c r="C61" s="27" t="s">
        <v>43</v>
      </c>
      <c r="D61" s="26">
        <v>603</v>
      </c>
      <c r="E61" s="27" t="s">
        <v>44</v>
      </c>
      <c r="F61" s="26">
        <v>715</v>
      </c>
      <c r="G61" s="27" t="s">
        <v>54</v>
      </c>
      <c r="H61" s="28">
        <v>17.334269662921351</v>
      </c>
      <c r="I61" s="28"/>
      <c r="J61" s="28"/>
      <c r="K61" s="28">
        <v>0</v>
      </c>
      <c r="L61" s="29">
        <v>10148</v>
      </c>
      <c r="M61" s="29">
        <v>8588</v>
      </c>
      <c r="N61" s="29">
        <v>893</v>
      </c>
      <c r="O61" s="29">
        <v>0</v>
      </c>
      <c r="P61" s="30">
        <f t="shared" si="0"/>
        <v>19629</v>
      </c>
      <c r="Q61" s="71"/>
      <c r="R61" s="72"/>
      <c r="S61" s="73"/>
      <c r="T61" s="35"/>
    </row>
    <row r="62" spans="1:20" s="13" customFormat="1" ht="12.75">
      <c r="A62" s="26">
        <v>416035035</v>
      </c>
      <c r="B62" s="26">
        <v>416</v>
      </c>
      <c r="C62" s="27" t="s">
        <v>55</v>
      </c>
      <c r="D62" s="26">
        <v>35</v>
      </c>
      <c r="E62" s="27" t="s">
        <v>11</v>
      </c>
      <c r="F62" s="26">
        <v>35</v>
      </c>
      <c r="G62" s="27" t="s">
        <v>11</v>
      </c>
      <c r="H62" s="28">
        <v>432.65060240963845</v>
      </c>
      <c r="I62" s="28"/>
      <c r="J62" s="28"/>
      <c r="K62" s="28">
        <v>0</v>
      </c>
      <c r="L62" s="29">
        <v>12027</v>
      </c>
      <c r="M62" s="29">
        <v>3567</v>
      </c>
      <c r="N62" s="29">
        <v>893</v>
      </c>
      <c r="O62" s="29">
        <v>0</v>
      </c>
      <c r="P62" s="30">
        <f t="shared" si="0"/>
        <v>16487</v>
      </c>
      <c r="Q62" s="71"/>
      <c r="R62" s="72"/>
      <c r="S62" s="73"/>
      <c r="T62" s="35"/>
    </row>
    <row r="63" spans="1:20" s="13" customFormat="1" ht="12.75">
      <c r="A63" s="26">
        <v>416035073</v>
      </c>
      <c r="B63" s="26">
        <v>416</v>
      </c>
      <c r="C63" s="27" t="s">
        <v>55</v>
      </c>
      <c r="D63" s="26">
        <v>35</v>
      </c>
      <c r="E63" s="27" t="s">
        <v>11</v>
      </c>
      <c r="F63" s="26">
        <v>73</v>
      </c>
      <c r="G63" s="27" t="s">
        <v>23</v>
      </c>
      <c r="H63" s="28">
        <v>2.1686746987951806</v>
      </c>
      <c r="I63" s="28"/>
      <c r="J63" s="28"/>
      <c r="K63" s="28">
        <v>0</v>
      </c>
      <c r="L63" s="29">
        <v>9489</v>
      </c>
      <c r="M63" s="29">
        <v>6583</v>
      </c>
      <c r="N63" s="29">
        <v>893</v>
      </c>
      <c r="O63" s="29">
        <v>0</v>
      </c>
      <c r="P63" s="30">
        <f t="shared" si="0"/>
        <v>16965</v>
      </c>
      <c r="Q63" s="71"/>
      <c r="R63" s="72"/>
      <c r="S63" s="73"/>
      <c r="T63" s="35"/>
    </row>
    <row r="64" spans="1:20" s="13" customFormat="1" ht="12.75">
      <c r="A64" s="26">
        <v>416035244</v>
      </c>
      <c r="B64" s="26">
        <v>416</v>
      </c>
      <c r="C64" s="27" t="s">
        <v>55</v>
      </c>
      <c r="D64" s="26">
        <v>35</v>
      </c>
      <c r="E64" s="27" t="s">
        <v>11</v>
      </c>
      <c r="F64" s="26">
        <v>244</v>
      </c>
      <c r="G64" s="27" t="s">
        <v>27</v>
      </c>
      <c r="H64" s="28">
        <v>7.5903614457831328</v>
      </c>
      <c r="I64" s="28"/>
      <c r="J64" s="28"/>
      <c r="K64" s="28">
        <v>0</v>
      </c>
      <c r="L64" s="29">
        <v>11125</v>
      </c>
      <c r="M64" s="29">
        <v>3086</v>
      </c>
      <c r="N64" s="29">
        <v>893</v>
      </c>
      <c r="O64" s="29">
        <v>0</v>
      </c>
      <c r="P64" s="30">
        <f t="shared" si="0"/>
        <v>15104</v>
      </c>
      <c r="Q64" s="71"/>
      <c r="R64" s="72"/>
      <c r="S64" s="73"/>
      <c r="T64" s="35"/>
    </row>
    <row r="65" spans="1:20" s="13" customFormat="1" ht="12.75">
      <c r="A65" s="26">
        <v>416035285</v>
      </c>
      <c r="B65" s="26">
        <v>416</v>
      </c>
      <c r="C65" s="27" t="s">
        <v>55</v>
      </c>
      <c r="D65" s="26">
        <v>35</v>
      </c>
      <c r="E65" s="27" t="s">
        <v>11</v>
      </c>
      <c r="F65" s="26">
        <v>285</v>
      </c>
      <c r="G65" s="27" t="s">
        <v>28</v>
      </c>
      <c r="H65" s="28">
        <v>4.3373493975903612</v>
      </c>
      <c r="I65" s="28"/>
      <c r="J65" s="28"/>
      <c r="K65" s="28">
        <v>0</v>
      </c>
      <c r="L65" s="29">
        <v>9489</v>
      </c>
      <c r="M65" s="29">
        <v>2828</v>
      </c>
      <c r="N65" s="29">
        <v>893</v>
      </c>
      <c r="O65" s="29">
        <v>0</v>
      </c>
      <c r="P65" s="30">
        <f t="shared" si="0"/>
        <v>13210</v>
      </c>
      <c r="Q65" s="71"/>
      <c r="R65" s="72"/>
      <c r="S65" s="73"/>
      <c r="T65" s="35"/>
    </row>
    <row r="66" spans="1:20" s="13" customFormat="1" ht="12.75">
      <c r="A66" s="26">
        <v>416035305</v>
      </c>
      <c r="B66" s="26">
        <v>416</v>
      </c>
      <c r="C66" s="27" t="s">
        <v>55</v>
      </c>
      <c r="D66" s="26">
        <v>35</v>
      </c>
      <c r="E66" s="27" t="s">
        <v>11</v>
      </c>
      <c r="F66" s="26">
        <v>305</v>
      </c>
      <c r="G66" s="27" t="s">
        <v>221</v>
      </c>
      <c r="H66" s="28">
        <v>2.1686746987951806</v>
      </c>
      <c r="I66" s="28"/>
      <c r="J66" s="28"/>
      <c r="K66" s="28">
        <v>0</v>
      </c>
      <c r="L66" s="29">
        <v>13974</v>
      </c>
      <c r="M66" s="29">
        <v>4587</v>
      </c>
      <c r="N66" s="29">
        <v>893</v>
      </c>
      <c r="O66" s="29">
        <v>0</v>
      </c>
      <c r="P66" s="30">
        <f t="shared" si="0"/>
        <v>19454</v>
      </c>
      <c r="Q66" s="71"/>
      <c r="R66" s="72"/>
      <c r="S66" s="73"/>
      <c r="T66" s="35"/>
    </row>
    <row r="67" spans="1:20" s="13" customFormat="1" ht="12.75">
      <c r="A67" s="26">
        <v>416035307</v>
      </c>
      <c r="B67" s="26">
        <v>416</v>
      </c>
      <c r="C67" s="27" t="s">
        <v>55</v>
      </c>
      <c r="D67" s="26">
        <v>35</v>
      </c>
      <c r="E67" s="27" t="s">
        <v>11</v>
      </c>
      <c r="F67" s="26">
        <v>307</v>
      </c>
      <c r="G67" s="27" t="s">
        <v>172</v>
      </c>
      <c r="H67" s="28">
        <v>1.0843373493975903</v>
      </c>
      <c r="I67" s="28"/>
      <c r="J67" s="28"/>
      <c r="K67" s="28">
        <v>0</v>
      </c>
      <c r="L67" s="29">
        <v>10403</v>
      </c>
      <c r="M67" s="29">
        <v>3576</v>
      </c>
      <c r="N67" s="29">
        <v>893</v>
      </c>
      <c r="O67" s="29">
        <v>0</v>
      </c>
      <c r="P67" s="30">
        <f t="shared" si="0"/>
        <v>14872</v>
      </c>
      <c r="Q67" s="71"/>
      <c r="R67" s="72"/>
      <c r="S67" s="73"/>
      <c r="T67" s="35"/>
    </row>
    <row r="68" spans="1:20" s="13" customFormat="1" ht="12.75">
      <c r="A68" s="26">
        <v>417035035</v>
      </c>
      <c r="B68" s="26">
        <v>417</v>
      </c>
      <c r="C68" s="27" t="s">
        <v>56</v>
      </c>
      <c r="D68" s="26">
        <v>35</v>
      </c>
      <c r="E68" s="27" t="s">
        <v>11</v>
      </c>
      <c r="F68" s="26">
        <v>35</v>
      </c>
      <c r="G68" s="27" t="s">
        <v>11</v>
      </c>
      <c r="H68" s="28">
        <v>310.41198501872663</v>
      </c>
      <c r="I68" s="28"/>
      <c r="J68" s="28"/>
      <c r="K68" s="28">
        <v>0</v>
      </c>
      <c r="L68" s="29">
        <v>12310</v>
      </c>
      <c r="M68" s="29">
        <v>3651</v>
      </c>
      <c r="N68" s="29">
        <v>893</v>
      </c>
      <c r="O68" s="29">
        <v>0</v>
      </c>
      <c r="P68" s="30">
        <f t="shared" si="0"/>
        <v>16854</v>
      </c>
      <c r="Q68" s="71"/>
      <c r="R68" s="72"/>
      <c r="S68" s="73"/>
      <c r="T68" s="35"/>
    </row>
    <row r="69" spans="1:20" s="13" customFormat="1" ht="12.75">
      <c r="A69" s="26">
        <v>417035100</v>
      </c>
      <c r="B69" s="26">
        <v>417</v>
      </c>
      <c r="C69" s="27" t="s">
        <v>56</v>
      </c>
      <c r="D69" s="26">
        <v>35</v>
      </c>
      <c r="E69" s="27" t="s">
        <v>11</v>
      </c>
      <c r="F69" s="26">
        <v>100</v>
      </c>
      <c r="G69" s="27" t="s">
        <v>58</v>
      </c>
      <c r="H69" s="28">
        <v>3.5955056179775289</v>
      </c>
      <c r="I69" s="28"/>
      <c r="J69" s="28"/>
      <c r="K69" s="28">
        <v>0</v>
      </c>
      <c r="L69" s="29">
        <v>11780</v>
      </c>
      <c r="M69" s="29">
        <v>5822</v>
      </c>
      <c r="N69" s="29">
        <v>893</v>
      </c>
      <c r="O69" s="29">
        <v>0</v>
      </c>
      <c r="P69" s="30">
        <f t="shared" si="0"/>
        <v>18495</v>
      </c>
      <c r="Q69" s="71"/>
      <c r="R69" s="72"/>
      <c r="S69" s="73"/>
      <c r="T69" s="35"/>
    </row>
    <row r="70" spans="1:20" s="13" customFormat="1" ht="12.75">
      <c r="A70" s="26">
        <v>417035133</v>
      </c>
      <c r="B70" s="26">
        <v>417</v>
      </c>
      <c r="C70" s="27" t="s">
        <v>56</v>
      </c>
      <c r="D70" s="26">
        <v>35</v>
      </c>
      <c r="E70" s="27" t="s">
        <v>11</v>
      </c>
      <c r="F70" s="26">
        <v>133</v>
      </c>
      <c r="G70" s="27" t="s">
        <v>59</v>
      </c>
      <c r="H70" s="28">
        <v>2.3970037453183521</v>
      </c>
      <c r="I70" s="28"/>
      <c r="J70" s="28"/>
      <c r="K70" s="28">
        <v>0</v>
      </c>
      <c r="L70" s="29">
        <v>8968</v>
      </c>
      <c r="M70" s="29">
        <v>2340</v>
      </c>
      <c r="N70" s="29">
        <v>893</v>
      </c>
      <c r="O70" s="29">
        <v>0</v>
      </c>
      <c r="P70" s="30">
        <f t="shared" si="0"/>
        <v>12201</v>
      </c>
      <c r="Q70" s="71"/>
      <c r="R70" s="72"/>
      <c r="S70" s="73"/>
      <c r="T70" s="35"/>
    </row>
    <row r="71" spans="1:20" s="13" customFormat="1" ht="12.75">
      <c r="A71" s="26">
        <v>417035244</v>
      </c>
      <c r="B71" s="26">
        <v>417</v>
      </c>
      <c r="C71" s="27" t="s">
        <v>56</v>
      </c>
      <c r="D71" s="26">
        <v>35</v>
      </c>
      <c r="E71" s="27" t="s">
        <v>11</v>
      </c>
      <c r="F71" s="26">
        <v>244</v>
      </c>
      <c r="G71" s="27" t="s">
        <v>27</v>
      </c>
      <c r="H71" s="28">
        <v>1.1985018726591761</v>
      </c>
      <c r="I71" s="28"/>
      <c r="J71" s="28"/>
      <c r="K71" s="28">
        <v>0</v>
      </c>
      <c r="L71" s="29">
        <v>11084</v>
      </c>
      <c r="M71" s="29">
        <v>3074</v>
      </c>
      <c r="N71" s="29">
        <v>893</v>
      </c>
      <c r="O71" s="29">
        <v>0</v>
      </c>
      <c r="P71" s="30">
        <f t="shared" si="0"/>
        <v>15051</v>
      </c>
      <c r="Q71" s="71"/>
      <c r="R71" s="72"/>
      <c r="S71" s="73"/>
      <c r="T71" s="35"/>
    </row>
    <row r="72" spans="1:20" s="13" customFormat="1" ht="12.75">
      <c r="A72" s="26">
        <v>417035274</v>
      </c>
      <c r="B72" s="26">
        <v>417</v>
      </c>
      <c r="C72" s="27" t="s">
        <v>56</v>
      </c>
      <c r="D72" s="26">
        <v>35</v>
      </c>
      <c r="E72" s="27" t="s">
        <v>11</v>
      </c>
      <c r="F72" s="26">
        <v>274</v>
      </c>
      <c r="G72" s="27" t="s">
        <v>60</v>
      </c>
      <c r="H72" s="28">
        <v>2.3970037453183521</v>
      </c>
      <c r="I72" s="28"/>
      <c r="J72" s="28"/>
      <c r="K72" s="28">
        <v>0</v>
      </c>
      <c r="L72" s="29">
        <v>8944</v>
      </c>
      <c r="M72" s="29">
        <v>4126</v>
      </c>
      <c r="N72" s="29">
        <v>893</v>
      </c>
      <c r="O72" s="29">
        <v>0</v>
      </c>
      <c r="P72" s="30">
        <f t="shared" si="0"/>
        <v>13963</v>
      </c>
      <c r="Q72" s="71"/>
      <c r="R72" s="72"/>
      <c r="S72" s="73"/>
      <c r="T72" s="35"/>
    </row>
    <row r="73" spans="1:20" s="13" customFormat="1" ht="12.75">
      <c r="A73" s="26">
        <v>418100014</v>
      </c>
      <c r="B73" s="26">
        <v>418</v>
      </c>
      <c r="C73" s="27" t="s">
        <v>61</v>
      </c>
      <c r="D73" s="26">
        <v>100</v>
      </c>
      <c r="E73" s="27" t="s">
        <v>58</v>
      </c>
      <c r="F73" s="26">
        <v>14</v>
      </c>
      <c r="G73" s="27" t="s">
        <v>62</v>
      </c>
      <c r="H73" s="28">
        <v>25.063291139240505</v>
      </c>
      <c r="I73" s="28"/>
      <c r="J73" s="28"/>
      <c r="K73" s="28">
        <v>0</v>
      </c>
      <c r="L73" s="29">
        <v>8643</v>
      </c>
      <c r="M73" s="29">
        <v>2418</v>
      </c>
      <c r="N73" s="29">
        <v>893</v>
      </c>
      <c r="O73" s="29">
        <v>0</v>
      </c>
      <c r="P73" s="30">
        <f t="shared" si="0"/>
        <v>11954</v>
      </c>
      <c r="Q73" s="71"/>
      <c r="R73" s="72"/>
      <c r="S73" s="73"/>
      <c r="T73" s="35"/>
    </row>
    <row r="74" spans="1:20" s="13" customFormat="1" ht="12.75">
      <c r="A74" s="26">
        <v>418100035</v>
      </c>
      <c r="B74" s="26">
        <v>418</v>
      </c>
      <c r="C74" s="27" t="s">
        <v>61</v>
      </c>
      <c r="D74" s="26">
        <v>100</v>
      </c>
      <c r="E74" s="27" t="s">
        <v>58</v>
      </c>
      <c r="F74" s="26">
        <v>35</v>
      </c>
      <c r="G74" s="27" t="s">
        <v>11</v>
      </c>
      <c r="H74" s="28">
        <v>1.0025316455696203</v>
      </c>
      <c r="I74" s="28"/>
      <c r="J74" s="28"/>
      <c r="K74" s="28">
        <v>0</v>
      </c>
      <c r="L74" s="29">
        <v>8322</v>
      </c>
      <c r="M74" s="29">
        <v>2468</v>
      </c>
      <c r="N74" s="29">
        <v>893</v>
      </c>
      <c r="O74" s="29">
        <v>0</v>
      </c>
      <c r="P74" s="30">
        <f t="shared" ref="P74:P137" si="1">SUM(L74:N74)</f>
        <v>11683</v>
      </c>
      <c r="Q74" s="71"/>
      <c r="R74" s="72"/>
      <c r="S74" s="73"/>
      <c r="T74" s="35"/>
    </row>
    <row r="75" spans="1:20" s="13" customFormat="1" ht="12.75">
      <c r="A75" s="26">
        <v>418100100</v>
      </c>
      <c r="B75" s="26">
        <v>418</v>
      </c>
      <c r="C75" s="27" t="s">
        <v>61</v>
      </c>
      <c r="D75" s="26">
        <v>100</v>
      </c>
      <c r="E75" s="27" t="s">
        <v>58</v>
      </c>
      <c r="F75" s="26">
        <v>100</v>
      </c>
      <c r="G75" s="27" t="s">
        <v>58</v>
      </c>
      <c r="H75" s="28">
        <v>317.80253164556962</v>
      </c>
      <c r="I75" s="28"/>
      <c r="J75" s="28"/>
      <c r="K75" s="28">
        <v>0</v>
      </c>
      <c r="L75" s="29">
        <v>9480</v>
      </c>
      <c r="M75" s="29">
        <v>4685</v>
      </c>
      <c r="N75" s="29">
        <v>893</v>
      </c>
      <c r="O75" s="29">
        <v>0</v>
      </c>
      <c r="P75" s="30">
        <f t="shared" si="1"/>
        <v>15058</v>
      </c>
      <c r="Q75" s="71"/>
      <c r="R75" s="72"/>
      <c r="S75" s="73"/>
      <c r="T75" s="35"/>
    </row>
    <row r="76" spans="1:20" s="13" customFormat="1" ht="12.75">
      <c r="A76" s="26">
        <v>418100101</v>
      </c>
      <c r="B76" s="26">
        <v>418</v>
      </c>
      <c r="C76" s="27" t="s">
        <v>61</v>
      </c>
      <c r="D76" s="26">
        <v>100</v>
      </c>
      <c r="E76" s="27" t="s">
        <v>58</v>
      </c>
      <c r="F76" s="26">
        <v>101</v>
      </c>
      <c r="G76" s="27" t="s">
        <v>103</v>
      </c>
      <c r="H76" s="28">
        <v>1.0025316455696203</v>
      </c>
      <c r="I76" s="28"/>
      <c r="J76" s="28"/>
      <c r="K76" s="28">
        <v>0</v>
      </c>
      <c r="L76" s="29">
        <v>8322</v>
      </c>
      <c r="M76" s="29">
        <v>1645</v>
      </c>
      <c r="N76" s="29">
        <v>893</v>
      </c>
      <c r="O76" s="29">
        <v>0</v>
      </c>
      <c r="P76" s="30">
        <f t="shared" si="1"/>
        <v>10860</v>
      </c>
      <c r="Q76" s="71"/>
      <c r="R76" s="72"/>
      <c r="S76" s="73"/>
      <c r="T76" s="35"/>
    </row>
    <row r="77" spans="1:20" s="13" customFormat="1" ht="12.75">
      <c r="A77" s="26">
        <v>418100110</v>
      </c>
      <c r="B77" s="26">
        <v>418</v>
      </c>
      <c r="C77" s="27" t="s">
        <v>61</v>
      </c>
      <c r="D77" s="26">
        <v>100</v>
      </c>
      <c r="E77" s="27" t="s">
        <v>58</v>
      </c>
      <c r="F77" s="26">
        <v>110</v>
      </c>
      <c r="G77" s="27" t="s">
        <v>104</v>
      </c>
      <c r="H77" s="28">
        <v>1.0025316455696203</v>
      </c>
      <c r="I77" s="28"/>
      <c r="J77" s="28"/>
      <c r="K77" s="28">
        <v>0</v>
      </c>
      <c r="L77" s="29">
        <v>8322</v>
      </c>
      <c r="M77" s="29">
        <v>1042</v>
      </c>
      <c r="N77" s="29">
        <v>893</v>
      </c>
      <c r="O77" s="29">
        <v>0</v>
      </c>
      <c r="P77" s="30">
        <f t="shared" si="1"/>
        <v>10257</v>
      </c>
      <c r="Q77" s="71"/>
      <c r="R77" s="72"/>
      <c r="S77" s="73"/>
      <c r="T77" s="35"/>
    </row>
    <row r="78" spans="1:20" s="13" customFormat="1" ht="12.75">
      <c r="A78" s="26">
        <v>418100136</v>
      </c>
      <c r="B78" s="26">
        <v>418</v>
      </c>
      <c r="C78" s="27" t="s">
        <v>61</v>
      </c>
      <c r="D78" s="26">
        <v>100</v>
      </c>
      <c r="E78" s="27" t="s">
        <v>58</v>
      </c>
      <c r="F78" s="26">
        <v>136</v>
      </c>
      <c r="G78" s="27" t="s">
        <v>63</v>
      </c>
      <c r="H78" s="28">
        <v>7.0177215189873401</v>
      </c>
      <c r="I78" s="28"/>
      <c r="J78" s="28"/>
      <c r="K78" s="28">
        <v>0</v>
      </c>
      <c r="L78" s="29">
        <v>8900</v>
      </c>
      <c r="M78" s="29">
        <v>2745</v>
      </c>
      <c r="N78" s="29">
        <v>893</v>
      </c>
      <c r="O78" s="29">
        <v>0</v>
      </c>
      <c r="P78" s="30">
        <f t="shared" si="1"/>
        <v>12538</v>
      </c>
      <c r="Q78" s="71"/>
      <c r="R78" s="72"/>
      <c r="S78" s="73"/>
      <c r="T78" s="35"/>
    </row>
    <row r="79" spans="1:20" s="13" customFormat="1" ht="12.75">
      <c r="A79" s="26">
        <v>418100139</v>
      </c>
      <c r="B79" s="26">
        <v>418</v>
      </c>
      <c r="C79" s="27" t="s">
        <v>61</v>
      </c>
      <c r="D79" s="26">
        <v>100</v>
      </c>
      <c r="E79" s="27" t="s">
        <v>58</v>
      </c>
      <c r="F79" s="26">
        <v>139</v>
      </c>
      <c r="G79" s="27" t="s">
        <v>64</v>
      </c>
      <c r="H79" s="28">
        <v>3.0075949367088608</v>
      </c>
      <c r="I79" s="28"/>
      <c r="J79" s="28"/>
      <c r="K79" s="28">
        <v>0</v>
      </c>
      <c r="L79" s="29">
        <v>8322</v>
      </c>
      <c r="M79" s="29">
        <v>2858</v>
      </c>
      <c r="N79" s="29">
        <v>893</v>
      </c>
      <c r="O79" s="29">
        <v>0</v>
      </c>
      <c r="P79" s="30">
        <f t="shared" si="1"/>
        <v>12073</v>
      </c>
      <c r="Q79" s="71"/>
      <c r="R79" s="72"/>
      <c r="S79" s="73"/>
      <c r="T79" s="35"/>
    </row>
    <row r="80" spans="1:20" s="13" customFormat="1" ht="12.75">
      <c r="A80" s="26">
        <v>418100170</v>
      </c>
      <c r="B80" s="26">
        <v>418</v>
      </c>
      <c r="C80" s="27" t="s">
        <v>61</v>
      </c>
      <c r="D80" s="26">
        <v>100</v>
      </c>
      <c r="E80" s="27" t="s">
        <v>58</v>
      </c>
      <c r="F80" s="26">
        <v>170</v>
      </c>
      <c r="G80" s="27" t="s">
        <v>65</v>
      </c>
      <c r="H80" s="28">
        <v>3.0075949367088608</v>
      </c>
      <c r="I80" s="28"/>
      <c r="J80" s="28"/>
      <c r="K80" s="28">
        <v>164.05154960127365</v>
      </c>
      <c r="L80" s="29">
        <v>8322</v>
      </c>
      <c r="M80" s="29">
        <v>3077</v>
      </c>
      <c r="N80" s="29">
        <v>893</v>
      </c>
      <c r="O80" s="29">
        <v>0</v>
      </c>
      <c r="P80" s="30">
        <f t="shared" si="1"/>
        <v>12292</v>
      </c>
      <c r="Q80" s="71"/>
      <c r="R80" s="72"/>
      <c r="S80" s="73"/>
      <c r="T80" s="35"/>
    </row>
    <row r="81" spans="1:21" s="13" customFormat="1" ht="12.75">
      <c r="A81" s="26">
        <v>418100185</v>
      </c>
      <c r="B81" s="26">
        <v>418</v>
      </c>
      <c r="C81" s="27" t="s">
        <v>61</v>
      </c>
      <c r="D81" s="26">
        <v>100</v>
      </c>
      <c r="E81" s="27" t="s">
        <v>58</v>
      </c>
      <c r="F81" s="26">
        <v>185</v>
      </c>
      <c r="G81" s="27" t="s">
        <v>180</v>
      </c>
      <c r="H81" s="28">
        <v>1.0025316455696203</v>
      </c>
      <c r="I81" s="28"/>
      <c r="J81" s="28"/>
      <c r="K81" s="28">
        <v>0</v>
      </c>
      <c r="L81" s="29">
        <v>8322</v>
      </c>
      <c r="M81" s="29">
        <v>1360</v>
      </c>
      <c r="N81" s="29">
        <v>893</v>
      </c>
      <c r="O81" s="29">
        <v>0</v>
      </c>
      <c r="P81" s="30">
        <f t="shared" si="1"/>
        <v>10575</v>
      </c>
      <c r="Q81" s="71"/>
      <c r="R81" s="72"/>
      <c r="S81" s="73"/>
      <c r="T81" s="35"/>
    </row>
    <row r="82" spans="1:21" s="13" customFormat="1" ht="12.75">
      <c r="A82" s="26">
        <v>418100198</v>
      </c>
      <c r="B82" s="26">
        <v>418</v>
      </c>
      <c r="C82" s="27" t="s">
        <v>61</v>
      </c>
      <c r="D82" s="26">
        <v>100</v>
      </c>
      <c r="E82" s="27" t="s">
        <v>58</v>
      </c>
      <c r="F82" s="26">
        <v>198</v>
      </c>
      <c r="G82" s="27" t="s">
        <v>66</v>
      </c>
      <c r="H82" s="28">
        <v>30.075949367088604</v>
      </c>
      <c r="I82" s="28"/>
      <c r="J82" s="28"/>
      <c r="K82" s="28">
        <v>0</v>
      </c>
      <c r="L82" s="29">
        <v>8535</v>
      </c>
      <c r="M82" s="29">
        <v>2332</v>
      </c>
      <c r="N82" s="29">
        <v>893</v>
      </c>
      <c r="O82" s="29">
        <v>0</v>
      </c>
      <c r="P82" s="30">
        <f t="shared" si="1"/>
        <v>11760</v>
      </c>
      <c r="Q82" s="71"/>
      <c r="R82" s="72"/>
      <c r="S82" s="73"/>
      <c r="T82" s="35"/>
    </row>
    <row r="83" spans="1:21" s="13" customFormat="1" ht="12.75">
      <c r="A83" s="26">
        <v>418100276</v>
      </c>
      <c r="B83" s="26">
        <v>418</v>
      </c>
      <c r="C83" s="27" t="s">
        <v>61</v>
      </c>
      <c r="D83" s="26">
        <v>100</v>
      </c>
      <c r="E83" s="27" t="s">
        <v>58</v>
      </c>
      <c r="F83" s="26">
        <v>276</v>
      </c>
      <c r="G83" s="27" t="s">
        <v>67</v>
      </c>
      <c r="H83" s="28">
        <v>1.0025316455696203</v>
      </c>
      <c r="I83" s="28"/>
      <c r="J83" s="28"/>
      <c r="K83" s="28">
        <v>0</v>
      </c>
      <c r="L83" s="29">
        <v>8322</v>
      </c>
      <c r="M83" s="29">
        <v>7595</v>
      </c>
      <c r="N83" s="29">
        <v>893</v>
      </c>
      <c r="O83" s="29">
        <v>0</v>
      </c>
      <c r="P83" s="30">
        <f t="shared" si="1"/>
        <v>16810</v>
      </c>
      <c r="Q83" s="71"/>
      <c r="R83" s="72"/>
      <c r="S83" s="73"/>
      <c r="T83" s="35"/>
    </row>
    <row r="84" spans="1:21" s="13" customFormat="1" ht="12.75">
      <c r="A84" s="26">
        <v>418100288</v>
      </c>
      <c r="B84" s="26">
        <v>418</v>
      </c>
      <c r="C84" s="27" t="s">
        <v>61</v>
      </c>
      <c r="D84" s="26">
        <v>100</v>
      </c>
      <c r="E84" s="27" t="s">
        <v>58</v>
      </c>
      <c r="F84" s="26">
        <v>288</v>
      </c>
      <c r="G84" s="27" t="s">
        <v>68</v>
      </c>
      <c r="H84" s="28">
        <v>2.0050632911392405</v>
      </c>
      <c r="I84" s="28"/>
      <c r="J84" s="28"/>
      <c r="K84" s="28">
        <v>0</v>
      </c>
      <c r="L84" s="29">
        <v>8322</v>
      </c>
      <c r="M84" s="29">
        <v>4701</v>
      </c>
      <c r="N84" s="29">
        <v>893</v>
      </c>
      <c r="O84" s="29">
        <v>0</v>
      </c>
      <c r="P84" s="30">
        <f t="shared" si="1"/>
        <v>13916</v>
      </c>
      <c r="Q84" s="71"/>
      <c r="R84" s="72"/>
      <c r="S84" s="73"/>
      <c r="T84" s="35"/>
    </row>
    <row r="85" spans="1:21" s="13" customFormat="1" ht="12.75">
      <c r="A85" s="26">
        <v>418100304</v>
      </c>
      <c r="B85" s="26">
        <v>418</v>
      </c>
      <c r="C85" s="27" t="s">
        <v>61</v>
      </c>
      <c r="D85" s="26">
        <v>100</v>
      </c>
      <c r="E85" s="27" t="s">
        <v>58</v>
      </c>
      <c r="F85" s="26">
        <v>304</v>
      </c>
      <c r="G85" s="27" t="s">
        <v>69</v>
      </c>
      <c r="H85" s="28">
        <v>1.0025316455696203</v>
      </c>
      <c r="I85" s="28"/>
      <c r="J85" s="28"/>
      <c r="K85" s="28">
        <v>0</v>
      </c>
      <c r="L85" s="29">
        <v>12661</v>
      </c>
      <c r="M85" s="29">
        <v>4016</v>
      </c>
      <c r="N85" s="29">
        <v>893</v>
      </c>
      <c r="O85" s="29">
        <v>0</v>
      </c>
      <c r="P85" s="30">
        <f t="shared" si="1"/>
        <v>17570</v>
      </c>
      <c r="Q85" s="71"/>
      <c r="R85" s="72"/>
      <c r="S85" s="73"/>
      <c r="T85" s="35"/>
    </row>
    <row r="86" spans="1:21" s="13" customFormat="1" ht="12.75">
      <c r="A86" s="26">
        <v>418100710</v>
      </c>
      <c r="B86" s="26">
        <v>418</v>
      </c>
      <c r="C86" s="27" t="s">
        <v>61</v>
      </c>
      <c r="D86" s="26">
        <v>100</v>
      </c>
      <c r="E86" s="27" t="s">
        <v>58</v>
      </c>
      <c r="F86" s="26">
        <v>710</v>
      </c>
      <c r="G86" s="27" t="s">
        <v>70</v>
      </c>
      <c r="H86" s="28">
        <v>2.0050632911392405</v>
      </c>
      <c r="I86" s="28"/>
      <c r="J86" s="28"/>
      <c r="K86" s="28">
        <v>0</v>
      </c>
      <c r="L86" s="29">
        <v>8322</v>
      </c>
      <c r="M86" s="29">
        <v>3891</v>
      </c>
      <c r="N86" s="29">
        <v>893</v>
      </c>
      <c r="O86" s="29">
        <v>0</v>
      </c>
      <c r="P86" s="30">
        <f t="shared" si="1"/>
        <v>13106</v>
      </c>
      <c r="Q86" s="71"/>
      <c r="R86" s="72"/>
      <c r="S86" s="73"/>
      <c r="T86" s="35"/>
    </row>
    <row r="87" spans="1:21" s="13" customFormat="1" ht="12.75">
      <c r="A87" s="26">
        <v>419035030</v>
      </c>
      <c r="B87" s="26">
        <v>419</v>
      </c>
      <c r="C87" s="27" t="s">
        <v>71</v>
      </c>
      <c r="D87" s="26">
        <v>35</v>
      </c>
      <c r="E87" s="27" t="s">
        <v>11</v>
      </c>
      <c r="F87" s="26">
        <v>30</v>
      </c>
      <c r="G87" s="27" t="s">
        <v>94</v>
      </c>
      <c r="H87" s="28">
        <v>1.4377880184331797</v>
      </c>
      <c r="I87" s="28"/>
      <c r="J87" s="28"/>
      <c r="K87" s="28">
        <v>0</v>
      </c>
      <c r="L87" s="29">
        <v>8576</v>
      </c>
      <c r="M87" s="29">
        <v>1966</v>
      </c>
      <c r="N87" s="29">
        <v>893</v>
      </c>
      <c r="O87" s="29">
        <v>0</v>
      </c>
      <c r="P87" s="30">
        <f t="shared" si="1"/>
        <v>11435</v>
      </c>
      <c r="Q87" s="71"/>
      <c r="R87" s="72"/>
      <c r="S87" s="73"/>
      <c r="T87" s="35"/>
    </row>
    <row r="88" spans="1:21" s="13" customFormat="1" ht="12.75">
      <c r="A88" s="26">
        <v>419035035</v>
      </c>
      <c r="B88" s="26">
        <v>419</v>
      </c>
      <c r="C88" s="27" t="s">
        <v>71</v>
      </c>
      <c r="D88" s="26">
        <v>35</v>
      </c>
      <c r="E88" s="27" t="s">
        <v>11</v>
      </c>
      <c r="F88" s="26">
        <v>35</v>
      </c>
      <c r="G88" s="27" t="s">
        <v>11</v>
      </c>
      <c r="H88" s="28">
        <v>273.17972350230417</v>
      </c>
      <c r="I88" s="28"/>
      <c r="J88" s="28"/>
      <c r="K88" s="28">
        <v>0</v>
      </c>
      <c r="L88" s="29">
        <v>11631</v>
      </c>
      <c r="M88" s="29">
        <v>3450</v>
      </c>
      <c r="N88" s="29">
        <v>893</v>
      </c>
      <c r="O88" s="29">
        <v>0</v>
      </c>
      <c r="P88" s="30">
        <f t="shared" si="1"/>
        <v>15974</v>
      </c>
      <c r="Q88" s="71"/>
      <c r="R88" s="72"/>
      <c r="S88" s="73"/>
      <c r="T88" s="35"/>
    </row>
    <row r="89" spans="1:21" s="13" customFormat="1" ht="12.75">
      <c r="A89" s="26">
        <v>419035044</v>
      </c>
      <c r="B89" s="26">
        <v>419</v>
      </c>
      <c r="C89" s="27" t="s">
        <v>71</v>
      </c>
      <c r="D89" s="26">
        <v>35</v>
      </c>
      <c r="E89" s="27" t="s">
        <v>11</v>
      </c>
      <c r="F89" s="26">
        <v>44</v>
      </c>
      <c r="G89" s="27" t="s">
        <v>12</v>
      </c>
      <c r="H89" s="28">
        <v>8.6267281105990783</v>
      </c>
      <c r="I89" s="28"/>
      <c r="J89" s="28"/>
      <c r="K89" s="28">
        <v>0</v>
      </c>
      <c r="L89" s="29">
        <v>10042</v>
      </c>
      <c r="M89" s="29">
        <v>662</v>
      </c>
      <c r="N89" s="29">
        <v>893</v>
      </c>
      <c r="O89" s="29">
        <v>0</v>
      </c>
      <c r="P89" s="30">
        <f t="shared" si="1"/>
        <v>11597</v>
      </c>
      <c r="Q89" s="71"/>
      <c r="R89" s="72"/>
      <c r="S89" s="73"/>
      <c r="T89" s="35"/>
    </row>
    <row r="90" spans="1:21" s="13" customFormat="1" ht="12.75">
      <c r="A90" s="26">
        <v>419035049</v>
      </c>
      <c r="B90" s="26">
        <v>419</v>
      </c>
      <c r="C90" s="27" t="s">
        <v>71</v>
      </c>
      <c r="D90" s="26">
        <v>35</v>
      </c>
      <c r="E90" s="27" t="s">
        <v>11</v>
      </c>
      <c r="F90" s="26">
        <v>49</v>
      </c>
      <c r="G90" s="27" t="s">
        <v>73</v>
      </c>
      <c r="H90" s="28">
        <v>7.1889400921658986</v>
      </c>
      <c r="I90" s="28"/>
      <c r="J90" s="28"/>
      <c r="K90" s="28">
        <v>0</v>
      </c>
      <c r="L90" s="29">
        <v>10352</v>
      </c>
      <c r="M90" s="29">
        <v>12810</v>
      </c>
      <c r="N90" s="29">
        <v>893</v>
      </c>
      <c r="O90" s="29">
        <v>0</v>
      </c>
      <c r="P90" s="30">
        <f t="shared" si="1"/>
        <v>24055</v>
      </c>
      <c r="Q90" s="71"/>
      <c r="R90" s="72"/>
      <c r="S90" s="73"/>
      <c r="T90" s="35"/>
    </row>
    <row r="91" spans="1:21" s="13" customFormat="1" ht="12.75">
      <c r="A91" s="26">
        <v>419035093</v>
      </c>
      <c r="B91" s="26">
        <v>419</v>
      </c>
      <c r="C91" s="27" t="s">
        <v>71</v>
      </c>
      <c r="D91" s="26">
        <v>35</v>
      </c>
      <c r="E91" s="27" t="s">
        <v>11</v>
      </c>
      <c r="F91" s="26">
        <v>93</v>
      </c>
      <c r="G91" s="27" t="s">
        <v>14</v>
      </c>
      <c r="H91" s="28">
        <v>2.8755760368663594</v>
      </c>
      <c r="I91" s="28"/>
      <c r="J91" s="28"/>
      <c r="K91" s="28">
        <v>145.64393083612453</v>
      </c>
      <c r="L91" s="29">
        <v>12073</v>
      </c>
      <c r="M91" s="29">
        <v>325</v>
      </c>
      <c r="N91" s="29">
        <v>893</v>
      </c>
      <c r="O91" s="29">
        <v>0</v>
      </c>
      <c r="P91" s="30">
        <f t="shared" si="1"/>
        <v>13291</v>
      </c>
      <c r="Q91" s="71"/>
      <c r="R91" s="72"/>
      <c r="S91" s="73"/>
      <c r="T91" s="35"/>
    </row>
    <row r="92" spans="1:21" s="13" customFormat="1" ht="12.75">
      <c r="A92" s="26">
        <v>419035165</v>
      </c>
      <c r="B92" s="26">
        <v>419</v>
      </c>
      <c r="C92" s="27" t="s">
        <v>71</v>
      </c>
      <c r="D92" s="26">
        <v>35</v>
      </c>
      <c r="E92" s="27" t="s">
        <v>11</v>
      </c>
      <c r="F92" s="26">
        <v>165</v>
      </c>
      <c r="G92" s="27" t="s">
        <v>17</v>
      </c>
      <c r="H92" s="28">
        <v>1.4377880184331797</v>
      </c>
      <c r="I92" s="28"/>
      <c r="J92" s="28"/>
      <c r="K92" s="28">
        <v>124.27951532221948</v>
      </c>
      <c r="L92" s="29">
        <v>13061</v>
      </c>
      <c r="M92" s="29">
        <v>710</v>
      </c>
      <c r="N92" s="29">
        <v>893</v>
      </c>
      <c r="O92" s="29">
        <v>0</v>
      </c>
      <c r="P92" s="30">
        <f t="shared" si="1"/>
        <v>14664</v>
      </c>
      <c r="Q92" s="71"/>
      <c r="R92" s="72"/>
      <c r="S92" s="73"/>
      <c r="T92" s="35"/>
      <c r="U92" s="36"/>
    </row>
    <row r="93" spans="1:21" s="13" customFormat="1" ht="12.75">
      <c r="A93" s="26">
        <v>419035243</v>
      </c>
      <c r="B93" s="26">
        <v>419</v>
      </c>
      <c r="C93" s="27" t="s">
        <v>71</v>
      </c>
      <c r="D93" s="26">
        <v>35</v>
      </c>
      <c r="E93" s="27" t="s">
        <v>11</v>
      </c>
      <c r="F93" s="26">
        <v>243</v>
      </c>
      <c r="G93" s="27" t="s">
        <v>80</v>
      </c>
      <c r="H93" s="28">
        <v>7.1889400921658986</v>
      </c>
      <c r="I93" s="28"/>
      <c r="J93" s="28"/>
      <c r="K93" s="28">
        <v>0</v>
      </c>
      <c r="L93" s="29">
        <v>12665</v>
      </c>
      <c r="M93" s="29">
        <v>3075</v>
      </c>
      <c r="N93" s="29">
        <v>893</v>
      </c>
      <c r="O93" s="29">
        <v>0</v>
      </c>
      <c r="P93" s="30">
        <f t="shared" si="1"/>
        <v>16633</v>
      </c>
      <c r="Q93" s="71"/>
      <c r="R93" s="72"/>
      <c r="S93" s="73"/>
      <c r="T93" s="35"/>
    </row>
    <row r="94" spans="1:21" s="13" customFormat="1" ht="12.75">
      <c r="A94" s="26">
        <v>419035244</v>
      </c>
      <c r="B94" s="26">
        <v>419</v>
      </c>
      <c r="C94" s="27" t="s">
        <v>71</v>
      </c>
      <c r="D94" s="26">
        <v>35</v>
      </c>
      <c r="E94" s="27" t="s">
        <v>11</v>
      </c>
      <c r="F94" s="26">
        <v>244</v>
      </c>
      <c r="G94" s="27" t="s">
        <v>27</v>
      </c>
      <c r="H94" s="28">
        <v>5.7511520737327189</v>
      </c>
      <c r="I94" s="28"/>
      <c r="J94" s="28"/>
      <c r="K94" s="28">
        <v>0</v>
      </c>
      <c r="L94" s="29">
        <v>9203</v>
      </c>
      <c r="M94" s="29">
        <v>2553</v>
      </c>
      <c r="N94" s="29">
        <v>893</v>
      </c>
      <c r="O94" s="29">
        <v>0</v>
      </c>
      <c r="P94" s="30">
        <f t="shared" si="1"/>
        <v>12649</v>
      </c>
      <c r="Q94" s="71"/>
      <c r="R94" s="72"/>
      <c r="S94" s="73"/>
      <c r="T94" s="35"/>
    </row>
    <row r="95" spans="1:21" s="13" customFormat="1" ht="12.75">
      <c r="A95" s="26">
        <v>419035248</v>
      </c>
      <c r="B95" s="26">
        <v>419</v>
      </c>
      <c r="C95" s="27" t="s">
        <v>71</v>
      </c>
      <c r="D95" s="26">
        <v>35</v>
      </c>
      <c r="E95" s="27" t="s">
        <v>11</v>
      </c>
      <c r="F95" s="26">
        <v>248</v>
      </c>
      <c r="G95" s="27" t="s">
        <v>18</v>
      </c>
      <c r="H95" s="28">
        <v>1.4377880184331797</v>
      </c>
      <c r="I95" s="28"/>
      <c r="J95" s="28"/>
      <c r="K95" s="28">
        <v>0</v>
      </c>
      <c r="L95" s="29">
        <v>13061</v>
      </c>
      <c r="M95" s="29">
        <v>641</v>
      </c>
      <c r="N95" s="29">
        <v>893</v>
      </c>
      <c r="O95" s="29">
        <v>0</v>
      </c>
      <c r="P95" s="30">
        <f t="shared" si="1"/>
        <v>14595</v>
      </c>
      <c r="Q95" s="71"/>
      <c r="R95" s="72"/>
      <c r="S95" s="73"/>
      <c r="T95" s="35"/>
    </row>
    <row r="96" spans="1:21" s="13" customFormat="1" ht="12.75">
      <c r="A96" s="26">
        <v>419035258</v>
      </c>
      <c r="B96" s="26">
        <v>419</v>
      </c>
      <c r="C96" s="27" t="s">
        <v>71</v>
      </c>
      <c r="D96" s="26">
        <v>35</v>
      </c>
      <c r="E96" s="27" t="s">
        <v>11</v>
      </c>
      <c r="F96" s="26">
        <v>258</v>
      </c>
      <c r="G96" s="27" t="s">
        <v>98</v>
      </c>
      <c r="H96" s="28">
        <v>1.4377880184331797</v>
      </c>
      <c r="I96" s="28"/>
      <c r="J96" s="28"/>
      <c r="K96" s="28">
        <v>0</v>
      </c>
      <c r="L96" s="29">
        <v>8576</v>
      </c>
      <c r="M96" s="29">
        <v>3364</v>
      </c>
      <c r="N96" s="29">
        <v>893</v>
      </c>
      <c r="O96" s="29">
        <v>0</v>
      </c>
      <c r="P96" s="30">
        <f t="shared" si="1"/>
        <v>12833</v>
      </c>
      <c r="Q96" s="71"/>
      <c r="R96" s="72"/>
      <c r="S96" s="73"/>
      <c r="T96" s="35"/>
    </row>
    <row r="97" spans="1:21" s="13" customFormat="1" ht="12.75">
      <c r="A97" s="26">
        <v>419035285</v>
      </c>
      <c r="B97" s="26">
        <v>419</v>
      </c>
      <c r="C97" s="27" t="s">
        <v>71</v>
      </c>
      <c r="D97" s="26">
        <v>35</v>
      </c>
      <c r="E97" s="27" t="s">
        <v>11</v>
      </c>
      <c r="F97" s="26">
        <v>285</v>
      </c>
      <c r="G97" s="27" t="s">
        <v>28</v>
      </c>
      <c r="H97" s="28">
        <v>1.4377880184331797</v>
      </c>
      <c r="I97" s="28"/>
      <c r="J97" s="28"/>
      <c r="K97" s="28">
        <v>0</v>
      </c>
      <c r="L97" s="29">
        <v>13061</v>
      </c>
      <c r="M97" s="29">
        <v>3893</v>
      </c>
      <c r="N97" s="29">
        <v>893</v>
      </c>
      <c r="O97" s="29">
        <v>0</v>
      </c>
      <c r="P97" s="30">
        <f t="shared" si="1"/>
        <v>17847</v>
      </c>
      <c r="Q97" s="71"/>
      <c r="R97" s="72"/>
      <c r="S97" s="73"/>
      <c r="T97" s="35"/>
    </row>
    <row r="98" spans="1:21" s="13" customFormat="1" ht="12.75">
      <c r="A98" s="26">
        <v>420049010</v>
      </c>
      <c r="B98" s="26">
        <v>420</v>
      </c>
      <c r="C98" s="27" t="s">
        <v>72</v>
      </c>
      <c r="D98" s="26">
        <v>49</v>
      </c>
      <c r="E98" s="27" t="s">
        <v>73</v>
      </c>
      <c r="F98" s="26">
        <v>10</v>
      </c>
      <c r="G98" s="27" t="s">
        <v>74</v>
      </c>
      <c r="H98" s="28">
        <v>5.043227665706052</v>
      </c>
      <c r="I98" s="28"/>
      <c r="J98" s="28"/>
      <c r="K98" s="28">
        <v>0</v>
      </c>
      <c r="L98" s="29">
        <v>10817</v>
      </c>
      <c r="M98" s="29">
        <v>3236</v>
      </c>
      <c r="N98" s="29">
        <v>893</v>
      </c>
      <c r="O98" s="29">
        <v>0</v>
      </c>
      <c r="P98" s="30">
        <f t="shared" si="1"/>
        <v>14946</v>
      </c>
      <c r="Q98" s="71"/>
      <c r="R98" s="72"/>
      <c r="S98" s="73"/>
      <c r="T98" s="35"/>
    </row>
    <row r="99" spans="1:21" s="13" customFormat="1" ht="12.75">
      <c r="A99" s="26">
        <v>420049026</v>
      </c>
      <c r="B99" s="26">
        <v>420</v>
      </c>
      <c r="C99" s="27" t="s">
        <v>72</v>
      </c>
      <c r="D99" s="26">
        <v>49</v>
      </c>
      <c r="E99" s="27" t="s">
        <v>73</v>
      </c>
      <c r="F99" s="26">
        <v>26</v>
      </c>
      <c r="G99" s="27" t="s">
        <v>75</v>
      </c>
      <c r="H99" s="28">
        <v>2.0172910662824211</v>
      </c>
      <c r="I99" s="28"/>
      <c r="J99" s="28"/>
      <c r="K99" s="28">
        <v>0</v>
      </c>
      <c r="L99" s="29">
        <v>13659</v>
      </c>
      <c r="M99" s="29">
        <v>3746</v>
      </c>
      <c r="N99" s="29">
        <v>893</v>
      </c>
      <c r="O99" s="29">
        <v>0</v>
      </c>
      <c r="P99" s="30">
        <f t="shared" si="1"/>
        <v>18298</v>
      </c>
      <c r="Q99" s="71"/>
      <c r="R99" s="72"/>
      <c r="S99" s="73"/>
      <c r="T99" s="35"/>
    </row>
    <row r="100" spans="1:21" s="13" customFormat="1" ht="12.75">
      <c r="A100" s="26">
        <v>420049031</v>
      </c>
      <c r="B100" s="26">
        <v>420</v>
      </c>
      <c r="C100" s="27" t="s">
        <v>72</v>
      </c>
      <c r="D100" s="26">
        <v>49</v>
      </c>
      <c r="E100" s="27" t="s">
        <v>73</v>
      </c>
      <c r="F100" s="26">
        <v>31</v>
      </c>
      <c r="G100" s="27" t="s">
        <v>76</v>
      </c>
      <c r="H100" s="28">
        <v>1.0086455331412105</v>
      </c>
      <c r="I100" s="28"/>
      <c r="J100" s="28"/>
      <c r="K100" s="28">
        <v>0</v>
      </c>
      <c r="L100" s="29">
        <v>9101</v>
      </c>
      <c r="M100" s="29">
        <v>3832</v>
      </c>
      <c r="N100" s="29">
        <v>893</v>
      </c>
      <c r="O100" s="29">
        <v>0</v>
      </c>
      <c r="P100" s="30">
        <f t="shared" si="1"/>
        <v>13826</v>
      </c>
      <c r="Q100" s="71"/>
      <c r="R100" s="72"/>
      <c r="S100" s="73"/>
      <c r="T100" s="35"/>
    </row>
    <row r="101" spans="1:21" s="13" customFormat="1" ht="12.75">
      <c r="A101" s="26">
        <v>420049035</v>
      </c>
      <c r="B101" s="26">
        <v>420</v>
      </c>
      <c r="C101" s="27" t="s">
        <v>72</v>
      </c>
      <c r="D101" s="26">
        <v>49</v>
      </c>
      <c r="E101" s="27" t="s">
        <v>73</v>
      </c>
      <c r="F101" s="26">
        <v>35</v>
      </c>
      <c r="G101" s="27" t="s">
        <v>11</v>
      </c>
      <c r="H101" s="28">
        <v>87.752161383285298</v>
      </c>
      <c r="I101" s="28"/>
      <c r="J101" s="28"/>
      <c r="K101" s="28">
        <v>0</v>
      </c>
      <c r="L101" s="29">
        <v>11649</v>
      </c>
      <c r="M101" s="29">
        <v>3455</v>
      </c>
      <c r="N101" s="29">
        <v>893</v>
      </c>
      <c r="O101" s="29">
        <v>0</v>
      </c>
      <c r="P101" s="30">
        <f t="shared" si="1"/>
        <v>15997</v>
      </c>
      <c r="Q101" s="71"/>
      <c r="R101" s="72"/>
      <c r="S101" s="73"/>
      <c r="T101" s="35"/>
    </row>
    <row r="102" spans="1:21" s="13" customFormat="1" ht="12.75">
      <c r="A102" s="26">
        <v>420049044</v>
      </c>
      <c r="B102" s="26">
        <v>420</v>
      </c>
      <c r="C102" s="27" t="s">
        <v>72</v>
      </c>
      <c r="D102" s="26">
        <v>49</v>
      </c>
      <c r="E102" s="27" t="s">
        <v>73</v>
      </c>
      <c r="F102" s="26">
        <v>44</v>
      </c>
      <c r="G102" s="27" t="s">
        <v>12</v>
      </c>
      <c r="H102" s="28">
        <v>2.0172910662824211</v>
      </c>
      <c r="I102" s="28"/>
      <c r="J102" s="28"/>
      <c r="K102" s="28">
        <v>0</v>
      </c>
      <c r="L102" s="29">
        <v>11181</v>
      </c>
      <c r="M102" s="29">
        <v>737</v>
      </c>
      <c r="N102" s="29">
        <v>893</v>
      </c>
      <c r="O102" s="29">
        <v>0</v>
      </c>
      <c r="P102" s="30">
        <f t="shared" si="1"/>
        <v>12811</v>
      </c>
      <c r="Q102" s="71"/>
      <c r="R102" s="72"/>
      <c r="S102" s="73"/>
      <c r="T102" s="35"/>
    </row>
    <row r="103" spans="1:21" s="13" customFormat="1" ht="12.75">
      <c r="A103" s="26">
        <v>420049049</v>
      </c>
      <c r="B103" s="26">
        <v>420</v>
      </c>
      <c r="C103" s="27" t="s">
        <v>72</v>
      </c>
      <c r="D103" s="26">
        <v>49</v>
      </c>
      <c r="E103" s="27" t="s">
        <v>73</v>
      </c>
      <c r="F103" s="26">
        <v>49</v>
      </c>
      <c r="G103" s="27" t="s">
        <v>73</v>
      </c>
      <c r="H103" s="28">
        <v>146.25360230547548</v>
      </c>
      <c r="I103" s="28"/>
      <c r="J103" s="28"/>
      <c r="K103" s="28">
        <v>0</v>
      </c>
      <c r="L103" s="29">
        <v>12309</v>
      </c>
      <c r="M103" s="29">
        <v>15232</v>
      </c>
      <c r="N103" s="29">
        <v>893</v>
      </c>
      <c r="O103" s="29">
        <v>0</v>
      </c>
      <c r="P103" s="30">
        <f t="shared" si="1"/>
        <v>28434</v>
      </c>
      <c r="Q103" s="71"/>
      <c r="R103" s="72"/>
      <c r="S103" s="73"/>
      <c r="T103" s="35"/>
    </row>
    <row r="104" spans="1:21" s="13" customFormat="1" ht="12.75">
      <c r="A104" s="26">
        <v>420049057</v>
      </c>
      <c r="B104" s="26">
        <v>420</v>
      </c>
      <c r="C104" s="27" t="s">
        <v>72</v>
      </c>
      <c r="D104" s="26">
        <v>49</v>
      </c>
      <c r="E104" s="27" t="s">
        <v>73</v>
      </c>
      <c r="F104" s="26">
        <v>57</v>
      </c>
      <c r="G104" s="27" t="s">
        <v>13</v>
      </c>
      <c r="H104" s="28">
        <v>11.095100864553315</v>
      </c>
      <c r="I104" s="28"/>
      <c r="J104" s="28"/>
      <c r="K104" s="28">
        <v>0</v>
      </c>
      <c r="L104" s="29">
        <v>11538</v>
      </c>
      <c r="M104" s="29">
        <v>622</v>
      </c>
      <c r="N104" s="29">
        <v>893</v>
      </c>
      <c r="O104" s="29">
        <v>0</v>
      </c>
      <c r="P104" s="30">
        <f t="shared" si="1"/>
        <v>13053</v>
      </c>
      <c r="Q104" s="71"/>
      <c r="R104" s="72"/>
      <c r="S104" s="73"/>
      <c r="T104" s="35"/>
    </row>
    <row r="105" spans="1:21" s="13" customFormat="1" ht="12.75">
      <c r="A105" s="26">
        <v>420049093</v>
      </c>
      <c r="B105" s="26">
        <v>420</v>
      </c>
      <c r="C105" s="27" t="s">
        <v>72</v>
      </c>
      <c r="D105" s="26">
        <v>49</v>
      </c>
      <c r="E105" s="27" t="s">
        <v>73</v>
      </c>
      <c r="F105" s="26">
        <v>93</v>
      </c>
      <c r="G105" s="27" t="s">
        <v>14</v>
      </c>
      <c r="H105" s="28">
        <v>40.345821325648416</v>
      </c>
      <c r="I105" s="28"/>
      <c r="J105" s="28"/>
      <c r="K105" s="28">
        <v>140.04895261738852</v>
      </c>
      <c r="L105" s="29">
        <v>11609</v>
      </c>
      <c r="M105" s="29">
        <v>313</v>
      </c>
      <c r="N105" s="29">
        <v>893</v>
      </c>
      <c r="O105" s="29">
        <v>0</v>
      </c>
      <c r="P105" s="30">
        <f t="shared" si="1"/>
        <v>12815</v>
      </c>
      <c r="Q105" s="71"/>
      <c r="R105" s="72"/>
      <c r="S105" s="73"/>
      <c r="T105" s="35"/>
    </row>
    <row r="106" spans="1:21" s="13" customFormat="1" ht="12.75">
      <c r="A106" s="26">
        <v>420049149</v>
      </c>
      <c r="B106" s="26">
        <v>420</v>
      </c>
      <c r="C106" s="27" t="s">
        <v>72</v>
      </c>
      <c r="D106" s="26">
        <v>49</v>
      </c>
      <c r="E106" s="27" t="s">
        <v>73</v>
      </c>
      <c r="F106" s="26">
        <v>149</v>
      </c>
      <c r="G106" s="27" t="s">
        <v>77</v>
      </c>
      <c r="H106" s="28">
        <v>1.0086455331412105</v>
      </c>
      <c r="I106" s="28"/>
      <c r="J106" s="28"/>
      <c r="K106" s="28">
        <v>0</v>
      </c>
      <c r="L106" s="29">
        <v>9101</v>
      </c>
      <c r="M106" s="29">
        <v>58</v>
      </c>
      <c r="N106" s="29">
        <v>893</v>
      </c>
      <c r="O106" s="29">
        <v>0</v>
      </c>
      <c r="P106" s="30">
        <f t="shared" si="1"/>
        <v>10052</v>
      </c>
      <c r="Q106" s="71"/>
      <c r="R106" s="72"/>
      <c r="S106" s="73"/>
      <c r="T106" s="35"/>
    </row>
    <row r="107" spans="1:21" s="13" customFormat="1" ht="12.75">
      <c r="A107" s="26">
        <v>420049160</v>
      </c>
      <c r="B107" s="26">
        <v>420</v>
      </c>
      <c r="C107" s="27" t="s">
        <v>72</v>
      </c>
      <c r="D107" s="26">
        <v>49</v>
      </c>
      <c r="E107" s="27" t="s">
        <v>73</v>
      </c>
      <c r="F107" s="26">
        <v>160</v>
      </c>
      <c r="G107" s="27" t="s">
        <v>134</v>
      </c>
      <c r="H107" s="28">
        <v>1.0086455331412105</v>
      </c>
      <c r="I107" s="28"/>
      <c r="J107" s="28"/>
      <c r="K107" s="28">
        <v>0</v>
      </c>
      <c r="L107" s="29">
        <v>9101</v>
      </c>
      <c r="M107" s="29">
        <v>443</v>
      </c>
      <c r="N107" s="29">
        <v>893</v>
      </c>
      <c r="O107" s="29">
        <v>0</v>
      </c>
      <c r="P107" s="30">
        <f t="shared" si="1"/>
        <v>10437</v>
      </c>
      <c r="Q107" s="71"/>
      <c r="R107" s="72"/>
      <c r="S107" s="73"/>
      <c r="T107" s="35"/>
    </row>
    <row r="108" spans="1:21" s="13" customFormat="1" ht="12.75">
      <c r="A108" s="26">
        <v>420049163</v>
      </c>
      <c r="B108" s="26">
        <v>420</v>
      </c>
      <c r="C108" s="27" t="s">
        <v>72</v>
      </c>
      <c r="D108" s="26">
        <v>49</v>
      </c>
      <c r="E108" s="27" t="s">
        <v>73</v>
      </c>
      <c r="F108" s="26">
        <v>163</v>
      </c>
      <c r="G108" s="27" t="s">
        <v>16</v>
      </c>
      <c r="H108" s="28">
        <v>3.0259365994236305</v>
      </c>
      <c r="I108" s="28"/>
      <c r="J108" s="28"/>
      <c r="K108" s="28">
        <v>0</v>
      </c>
      <c r="L108" s="29">
        <v>8835</v>
      </c>
      <c r="M108" s="29">
        <v>142</v>
      </c>
      <c r="N108" s="29">
        <v>893</v>
      </c>
      <c r="O108" s="29">
        <v>0</v>
      </c>
      <c r="P108" s="30">
        <f t="shared" si="1"/>
        <v>9870</v>
      </c>
      <c r="Q108" s="71"/>
      <c r="R108" s="72"/>
      <c r="S108" s="73"/>
      <c r="T108" s="35"/>
    </row>
    <row r="109" spans="1:21" s="13" customFormat="1" ht="12.75">
      <c r="A109" s="26">
        <v>420049165</v>
      </c>
      <c r="B109" s="26">
        <v>420</v>
      </c>
      <c r="C109" s="27" t="s">
        <v>72</v>
      </c>
      <c r="D109" s="26">
        <v>49</v>
      </c>
      <c r="E109" s="27" t="s">
        <v>73</v>
      </c>
      <c r="F109" s="26">
        <v>165</v>
      </c>
      <c r="G109" s="27" t="s">
        <v>17</v>
      </c>
      <c r="H109" s="28">
        <v>7.0605187319884726</v>
      </c>
      <c r="I109" s="28"/>
      <c r="J109" s="28"/>
      <c r="K109" s="28">
        <v>127.83862557139403</v>
      </c>
      <c r="L109" s="29">
        <v>13435</v>
      </c>
      <c r="M109" s="29">
        <v>730</v>
      </c>
      <c r="N109" s="29">
        <v>893</v>
      </c>
      <c r="O109" s="29">
        <v>0</v>
      </c>
      <c r="P109" s="30">
        <f t="shared" si="1"/>
        <v>15058</v>
      </c>
      <c r="Q109" s="71"/>
      <c r="R109" s="72"/>
      <c r="S109" s="73"/>
      <c r="T109" s="35"/>
      <c r="U109" s="36"/>
    </row>
    <row r="110" spans="1:21" s="13" customFormat="1" ht="12.75">
      <c r="A110" s="26">
        <v>420049176</v>
      </c>
      <c r="B110" s="26">
        <v>420</v>
      </c>
      <c r="C110" s="27" t="s">
        <v>72</v>
      </c>
      <c r="D110" s="26">
        <v>49</v>
      </c>
      <c r="E110" s="27" t="s">
        <v>73</v>
      </c>
      <c r="F110" s="26">
        <v>176</v>
      </c>
      <c r="G110" s="27" t="s">
        <v>78</v>
      </c>
      <c r="H110" s="28">
        <v>10.086455331412104</v>
      </c>
      <c r="I110" s="28"/>
      <c r="J110" s="28"/>
      <c r="K110" s="28">
        <v>0</v>
      </c>
      <c r="L110" s="29">
        <v>10388</v>
      </c>
      <c r="M110" s="29">
        <v>3238</v>
      </c>
      <c r="N110" s="29">
        <v>893</v>
      </c>
      <c r="O110" s="29">
        <v>0</v>
      </c>
      <c r="P110" s="30">
        <f t="shared" si="1"/>
        <v>14519</v>
      </c>
      <c r="Q110" s="71"/>
      <c r="R110" s="72"/>
      <c r="S110" s="73"/>
      <c r="T110" s="35"/>
    </row>
    <row r="111" spans="1:21" s="13" customFormat="1" ht="12.75">
      <c r="A111" s="26">
        <v>420049181</v>
      </c>
      <c r="B111" s="26">
        <v>420</v>
      </c>
      <c r="C111" s="27" t="s">
        <v>72</v>
      </c>
      <c r="D111" s="26">
        <v>49</v>
      </c>
      <c r="E111" s="27" t="s">
        <v>73</v>
      </c>
      <c r="F111" s="26">
        <v>181</v>
      </c>
      <c r="G111" s="27" t="s">
        <v>79</v>
      </c>
      <c r="H111" s="28">
        <v>2.0172910662824211</v>
      </c>
      <c r="I111" s="28"/>
      <c r="J111" s="28"/>
      <c r="K111" s="28">
        <v>0</v>
      </c>
      <c r="L111" s="29">
        <v>9077</v>
      </c>
      <c r="M111" s="29">
        <v>500</v>
      </c>
      <c r="N111" s="29">
        <v>893</v>
      </c>
      <c r="O111" s="29">
        <v>0</v>
      </c>
      <c r="P111" s="30">
        <f t="shared" si="1"/>
        <v>10470</v>
      </c>
      <c r="Q111" s="71"/>
      <c r="R111" s="72"/>
      <c r="S111" s="73"/>
      <c r="T111" s="35"/>
    </row>
    <row r="112" spans="1:21" s="13" customFormat="1" ht="12.75">
      <c r="A112" s="26">
        <v>420049207</v>
      </c>
      <c r="B112" s="26">
        <v>420</v>
      </c>
      <c r="C112" s="27" t="s">
        <v>72</v>
      </c>
      <c r="D112" s="26">
        <v>49</v>
      </c>
      <c r="E112" s="27" t="s">
        <v>73</v>
      </c>
      <c r="F112" s="26">
        <v>207</v>
      </c>
      <c r="G112" s="27" t="s">
        <v>25</v>
      </c>
      <c r="H112" s="28">
        <v>4.0345821325648421</v>
      </c>
      <c r="I112" s="28"/>
      <c r="J112" s="28"/>
      <c r="K112" s="28">
        <v>0</v>
      </c>
      <c r="L112" s="29">
        <v>11368</v>
      </c>
      <c r="M112" s="29">
        <v>7628</v>
      </c>
      <c r="N112" s="29">
        <v>893</v>
      </c>
      <c r="O112" s="29">
        <v>0</v>
      </c>
      <c r="P112" s="30">
        <f t="shared" si="1"/>
        <v>19889</v>
      </c>
      <c r="Q112" s="71"/>
      <c r="R112" s="72"/>
      <c r="S112" s="73"/>
      <c r="T112" s="35"/>
    </row>
    <row r="113" spans="1:20" s="13" customFormat="1" ht="12.75">
      <c r="A113" s="26">
        <v>420049243</v>
      </c>
      <c r="B113" s="26">
        <v>420</v>
      </c>
      <c r="C113" s="27" t="s">
        <v>72</v>
      </c>
      <c r="D113" s="26">
        <v>49</v>
      </c>
      <c r="E113" s="27" t="s">
        <v>73</v>
      </c>
      <c r="F113" s="26">
        <v>243</v>
      </c>
      <c r="G113" s="27" t="s">
        <v>80</v>
      </c>
      <c r="H113" s="28">
        <v>5.043227665706052</v>
      </c>
      <c r="I113" s="28"/>
      <c r="J113" s="28"/>
      <c r="K113" s="28">
        <v>0</v>
      </c>
      <c r="L113" s="29">
        <v>13375</v>
      </c>
      <c r="M113" s="29">
        <v>3248</v>
      </c>
      <c r="N113" s="29">
        <v>893</v>
      </c>
      <c r="O113" s="29">
        <v>0</v>
      </c>
      <c r="P113" s="30">
        <f t="shared" si="1"/>
        <v>17516</v>
      </c>
      <c r="Q113" s="71"/>
      <c r="R113" s="72"/>
      <c r="S113" s="73"/>
      <c r="T113" s="35"/>
    </row>
    <row r="114" spans="1:20" s="13" customFormat="1" ht="12.75">
      <c r="A114" s="26">
        <v>420049244</v>
      </c>
      <c r="B114" s="26">
        <v>420</v>
      </c>
      <c r="C114" s="27" t="s">
        <v>72</v>
      </c>
      <c r="D114" s="26">
        <v>49</v>
      </c>
      <c r="E114" s="27" t="s">
        <v>73</v>
      </c>
      <c r="F114" s="26">
        <v>244</v>
      </c>
      <c r="G114" s="27" t="s">
        <v>27</v>
      </c>
      <c r="H114" s="28">
        <v>6.0518731988472609</v>
      </c>
      <c r="I114" s="28"/>
      <c r="J114" s="28"/>
      <c r="K114" s="28">
        <v>0</v>
      </c>
      <c r="L114" s="29">
        <v>8951</v>
      </c>
      <c r="M114" s="29">
        <v>2483</v>
      </c>
      <c r="N114" s="29">
        <v>893</v>
      </c>
      <c r="O114" s="29">
        <v>0</v>
      </c>
      <c r="P114" s="30">
        <f t="shared" si="1"/>
        <v>12327</v>
      </c>
      <c r="Q114" s="71"/>
      <c r="R114" s="72"/>
      <c r="S114" s="73"/>
      <c r="T114" s="35"/>
    </row>
    <row r="115" spans="1:20" s="13" customFormat="1" ht="12.75">
      <c r="A115" s="26">
        <v>420049248</v>
      </c>
      <c r="B115" s="26">
        <v>420</v>
      </c>
      <c r="C115" s="27" t="s">
        <v>72</v>
      </c>
      <c r="D115" s="26">
        <v>49</v>
      </c>
      <c r="E115" s="27" t="s">
        <v>73</v>
      </c>
      <c r="F115" s="26">
        <v>248</v>
      </c>
      <c r="G115" s="27" t="s">
        <v>18</v>
      </c>
      <c r="H115" s="28">
        <v>3.0259365994236305</v>
      </c>
      <c r="I115" s="28"/>
      <c r="J115" s="28"/>
      <c r="K115" s="28">
        <v>0</v>
      </c>
      <c r="L115" s="29">
        <v>10591</v>
      </c>
      <c r="M115" s="29">
        <v>520</v>
      </c>
      <c r="N115" s="29">
        <v>893</v>
      </c>
      <c r="O115" s="29">
        <v>0</v>
      </c>
      <c r="P115" s="30">
        <f t="shared" si="1"/>
        <v>12004</v>
      </c>
      <c r="Q115" s="71"/>
      <c r="R115" s="72"/>
      <c r="S115" s="73"/>
      <c r="T115" s="35"/>
    </row>
    <row r="116" spans="1:20" s="13" customFormat="1" ht="12.75">
      <c r="A116" s="26">
        <v>420049262</v>
      </c>
      <c r="B116" s="26">
        <v>420</v>
      </c>
      <c r="C116" s="27" t="s">
        <v>72</v>
      </c>
      <c r="D116" s="26">
        <v>49</v>
      </c>
      <c r="E116" s="27" t="s">
        <v>73</v>
      </c>
      <c r="F116" s="26">
        <v>262</v>
      </c>
      <c r="G116" s="27" t="s">
        <v>19</v>
      </c>
      <c r="H116" s="28">
        <v>1.0086455331412105</v>
      </c>
      <c r="I116" s="28"/>
      <c r="J116" s="28"/>
      <c r="K116" s="28">
        <v>0</v>
      </c>
      <c r="L116" s="29">
        <v>13260</v>
      </c>
      <c r="M116" s="29">
        <v>6456</v>
      </c>
      <c r="N116" s="29">
        <v>893</v>
      </c>
      <c r="O116" s="29">
        <v>0</v>
      </c>
      <c r="P116" s="30">
        <f t="shared" si="1"/>
        <v>20609</v>
      </c>
      <c r="Q116" s="71"/>
      <c r="R116" s="72"/>
      <c r="S116" s="73"/>
      <c r="T116" s="35"/>
    </row>
    <row r="117" spans="1:20" s="13" customFormat="1" ht="12.75">
      <c r="A117" s="26">
        <v>420049274</v>
      </c>
      <c r="B117" s="26">
        <v>420</v>
      </c>
      <c r="C117" s="27" t="s">
        <v>72</v>
      </c>
      <c r="D117" s="26">
        <v>49</v>
      </c>
      <c r="E117" s="27" t="s">
        <v>73</v>
      </c>
      <c r="F117" s="26">
        <v>274</v>
      </c>
      <c r="G117" s="27" t="s">
        <v>60</v>
      </c>
      <c r="H117" s="28">
        <v>4.0345821325648421</v>
      </c>
      <c r="I117" s="28"/>
      <c r="J117" s="28"/>
      <c r="K117" s="28">
        <v>0</v>
      </c>
      <c r="L117" s="29">
        <v>8911</v>
      </c>
      <c r="M117" s="29">
        <v>4111</v>
      </c>
      <c r="N117" s="29">
        <v>893</v>
      </c>
      <c r="O117" s="29">
        <v>0</v>
      </c>
      <c r="P117" s="30">
        <f t="shared" si="1"/>
        <v>13915</v>
      </c>
      <c r="Q117" s="71"/>
      <c r="R117" s="72"/>
      <c r="S117" s="73"/>
      <c r="T117" s="35"/>
    </row>
    <row r="118" spans="1:20" s="13" customFormat="1" ht="12.75">
      <c r="A118" s="26">
        <v>420049308</v>
      </c>
      <c r="B118" s="26">
        <v>420</v>
      </c>
      <c r="C118" s="27" t="s">
        <v>72</v>
      </c>
      <c r="D118" s="26">
        <v>49</v>
      </c>
      <c r="E118" s="27" t="s">
        <v>73</v>
      </c>
      <c r="F118" s="26">
        <v>308</v>
      </c>
      <c r="G118" s="27" t="s">
        <v>20</v>
      </c>
      <c r="H118" s="28">
        <v>1.0086455331412105</v>
      </c>
      <c r="I118" s="28"/>
      <c r="J118" s="28"/>
      <c r="K118" s="28">
        <v>0</v>
      </c>
      <c r="L118" s="29">
        <v>9101</v>
      </c>
      <c r="M118" s="29">
        <v>5373</v>
      </c>
      <c r="N118" s="29">
        <v>893</v>
      </c>
      <c r="O118" s="29">
        <v>0</v>
      </c>
      <c r="P118" s="30">
        <f t="shared" si="1"/>
        <v>15367</v>
      </c>
      <c r="Q118" s="71"/>
      <c r="R118" s="72"/>
      <c r="S118" s="73"/>
      <c r="T118" s="35"/>
    </row>
    <row r="119" spans="1:20" s="13" customFormat="1" ht="12.75">
      <c r="A119" s="26">
        <v>420049314</v>
      </c>
      <c r="B119" s="26">
        <v>420</v>
      </c>
      <c r="C119" s="27" t="s">
        <v>72</v>
      </c>
      <c r="D119" s="26">
        <v>49</v>
      </c>
      <c r="E119" s="27" t="s">
        <v>73</v>
      </c>
      <c r="F119" s="26">
        <v>314</v>
      </c>
      <c r="G119" s="27" t="s">
        <v>29</v>
      </c>
      <c r="H119" s="28">
        <v>2.0172910662824211</v>
      </c>
      <c r="I119" s="28"/>
      <c r="J119" s="28"/>
      <c r="K119" s="28">
        <v>0</v>
      </c>
      <c r="L119" s="29">
        <v>12570</v>
      </c>
      <c r="M119" s="29">
        <v>9946</v>
      </c>
      <c r="N119" s="29">
        <v>893</v>
      </c>
      <c r="O119" s="29">
        <v>0</v>
      </c>
      <c r="P119" s="30">
        <f t="shared" si="1"/>
        <v>23409</v>
      </c>
      <c r="Q119" s="71"/>
      <c r="R119" s="72"/>
      <c r="S119" s="73"/>
      <c r="T119" s="35"/>
    </row>
    <row r="120" spans="1:20" s="13" customFormat="1" ht="12.75">
      <c r="A120" s="26">
        <v>420049347</v>
      </c>
      <c r="B120" s="26">
        <v>420</v>
      </c>
      <c r="C120" s="27" t="s">
        <v>72</v>
      </c>
      <c r="D120" s="26">
        <v>49</v>
      </c>
      <c r="E120" s="27" t="s">
        <v>73</v>
      </c>
      <c r="F120" s="26">
        <v>347</v>
      </c>
      <c r="G120" s="27" t="s">
        <v>82</v>
      </c>
      <c r="H120" s="28">
        <v>4.0345821325648421</v>
      </c>
      <c r="I120" s="28"/>
      <c r="J120" s="28"/>
      <c r="K120" s="28">
        <v>0</v>
      </c>
      <c r="L120" s="29">
        <v>11246</v>
      </c>
      <c r="M120" s="29">
        <v>4582</v>
      </c>
      <c r="N120" s="29">
        <v>893</v>
      </c>
      <c r="O120" s="29">
        <v>0</v>
      </c>
      <c r="P120" s="30">
        <f t="shared" si="1"/>
        <v>16721</v>
      </c>
      <c r="Q120" s="71"/>
      <c r="R120" s="72"/>
      <c r="S120" s="73"/>
      <c r="T120" s="35"/>
    </row>
    <row r="121" spans="1:20" s="13" customFormat="1" ht="12.75">
      <c r="A121" s="26">
        <v>426149009</v>
      </c>
      <c r="B121" s="26">
        <v>426</v>
      </c>
      <c r="C121" s="27" t="s">
        <v>84</v>
      </c>
      <c r="D121" s="26">
        <v>149</v>
      </c>
      <c r="E121" s="27" t="s">
        <v>77</v>
      </c>
      <c r="F121" s="26">
        <v>9</v>
      </c>
      <c r="G121" s="27" t="s">
        <v>85</v>
      </c>
      <c r="H121" s="28">
        <v>1.1428571428571426</v>
      </c>
      <c r="I121" s="28"/>
      <c r="J121" s="28"/>
      <c r="K121" s="28">
        <v>0</v>
      </c>
      <c r="L121" s="29">
        <v>12551</v>
      </c>
      <c r="M121" s="29">
        <v>6325</v>
      </c>
      <c r="N121" s="29">
        <v>893</v>
      </c>
      <c r="O121" s="29">
        <v>0</v>
      </c>
      <c r="P121" s="30">
        <f t="shared" si="1"/>
        <v>19769</v>
      </c>
      <c r="Q121" s="71"/>
      <c r="R121" s="72"/>
      <c r="S121" s="73"/>
      <c r="T121" s="35"/>
    </row>
    <row r="122" spans="1:20" s="13" customFormat="1" ht="12.75">
      <c r="A122" s="26">
        <v>426149079</v>
      </c>
      <c r="B122" s="26">
        <v>426</v>
      </c>
      <c r="C122" s="27" t="s">
        <v>84</v>
      </c>
      <c r="D122" s="26">
        <v>149</v>
      </c>
      <c r="E122" s="27" t="s">
        <v>77</v>
      </c>
      <c r="F122" s="26">
        <v>79</v>
      </c>
      <c r="G122" s="27" t="s">
        <v>86</v>
      </c>
      <c r="H122" s="28">
        <v>1.1428571428571426</v>
      </c>
      <c r="I122" s="28"/>
      <c r="J122" s="28"/>
      <c r="K122" s="28">
        <v>0</v>
      </c>
      <c r="L122" s="29">
        <v>8414</v>
      </c>
      <c r="M122" s="29">
        <v>545</v>
      </c>
      <c r="N122" s="29">
        <v>893</v>
      </c>
      <c r="O122" s="29">
        <v>0</v>
      </c>
      <c r="P122" s="30">
        <f t="shared" si="1"/>
        <v>9852</v>
      </c>
      <c r="Q122" s="71"/>
      <c r="R122" s="72"/>
      <c r="S122" s="73"/>
      <c r="T122" s="35"/>
    </row>
    <row r="123" spans="1:20" s="13" customFormat="1" ht="12.75">
      <c r="A123" s="26">
        <v>426149128</v>
      </c>
      <c r="B123" s="26">
        <v>426</v>
      </c>
      <c r="C123" s="27" t="s">
        <v>84</v>
      </c>
      <c r="D123" s="26">
        <v>149</v>
      </c>
      <c r="E123" s="27" t="s">
        <v>77</v>
      </c>
      <c r="F123" s="26">
        <v>128</v>
      </c>
      <c r="G123" s="27" t="s">
        <v>122</v>
      </c>
      <c r="H123" s="28">
        <v>1.1428571428571426</v>
      </c>
      <c r="I123" s="28"/>
      <c r="J123" s="28"/>
      <c r="K123" s="28">
        <v>0</v>
      </c>
      <c r="L123" s="29">
        <v>12551</v>
      </c>
      <c r="M123" s="29">
        <v>545</v>
      </c>
      <c r="N123" s="29">
        <v>893</v>
      </c>
      <c r="O123" s="29">
        <v>0</v>
      </c>
      <c r="P123" s="30">
        <f t="shared" si="1"/>
        <v>13989</v>
      </c>
      <c r="Q123" s="71"/>
      <c r="R123" s="72"/>
      <c r="S123" s="73"/>
      <c r="T123" s="35"/>
    </row>
    <row r="124" spans="1:20" s="13" customFormat="1" ht="12.75">
      <c r="A124" s="26">
        <v>426149149</v>
      </c>
      <c r="B124" s="26">
        <v>426</v>
      </c>
      <c r="C124" s="27" t="s">
        <v>84</v>
      </c>
      <c r="D124" s="26">
        <v>149</v>
      </c>
      <c r="E124" s="27" t="s">
        <v>77</v>
      </c>
      <c r="F124" s="26">
        <v>149</v>
      </c>
      <c r="G124" s="27" t="s">
        <v>77</v>
      </c>
      <c r="H124" s="28">
        <v>294.85714285714283</v>
      </c>
      <c r="I124" s="28"/>
      <c r="J124" s="28"/>
      <c r="K124" s="28">
        <v>0</v>
      </c>
      <c r="L124" s="29">
        <v>11900</v>
      </c>
      <c r="M124" s="29">
        <v>76</v>
      </c>
      <c r="N124" s="29">
        <v>893</v>
      </c>
      <c r="O124" s="29">
        <v>0</v>
      </c>
      <c r="P124" s="30">
        <f t="shared" si="1"/>
        <v>12869</v>
      </c>
      <c r="Q124" s="71"/>
      <c r="R124" s="72"/>
      <c r="S124" s="73"/>
      <c r="T124" s="35"/>
    </row>
    <row r="125" spans="1:20" s="13" customFormat="1" ht="12.75">
      <c r="A125" s="26">
        <v>426149181</v>
      </c>
      <c r="B125" s="26">
        <v>426</v>
      </c>
      <c r="C125" s="27" t="s">
        <v>84</v>
      </c>
      <c r="D125" s="26">
        <v>149</v>
      </c>
      <c r="E125" s="27" t="s">
        <v>77</v>
      </c>
      <c r="F125" s="26">
        <v>181</v>
      </c>
      <c r="G125" s="27" t="s">
        <v>79</v>
      </c>
      <c r="H125" s="28">
        <v>18.285714285714281</v>
      </c>
      <c r="I125" s="28"/>
      <c r="J125" s="28"/>
      <c r="K125" s="28">
        <v>0</v>
      </c>
      <c r="L125" s="29">
        <v>10961</v>
      </c>
      <c r="M125" s="29">
        <v>603</v>
      </c>
      <c r="N125" s="29">
        <v>893</v>
      </c>
      <c r="O125" s="29">
        <v>0</v>
      </c>
      <c r="P125" s="30">
        <f t="shared" si="1"/>
        <v>12457</v>
      </c>
      <c r="Q125" s="71"/>
      <c r="R125" s="72"/>
      <c r="S125" s="73"/>
      <c r="T125" s="35"/>
    </row>
    <row r="126" spans="1:20" s="13" customFormat="1" ht="12.75">
      <c r="A126" s="26">
        <v>426149211</v>
      </c>
      <c r="B126" s="26">
        <v>426</v>
      </c>
      <c r="C126" s="27" t="s">
        <v>84</v>
      </c>
      <c r="D126" s="26">
        <v>149</v>
      </c>
      <c r="E126" s="27" t="s">
        <v>77</v>
      </c>
      <c r="F126" s="26">
        <v>211</v>
      </c>
      <c r="G126" s="27" t="s">
        <v>87</v>
      </c>
      <c r="H126" s="28">
        <v>3.4285714285714279</v>
      </c>
      <c r="I126" s="28"/>
      <c r="J126" s="28"/>
      <c r="K126" s="28">
        <v>0</v>
      </c>
      <c r="L126" s="29">
        <v>14569</v>
      </c>
      <c r="M126" s="29">
        <v>2635</v>
      </c>
      <c r="N126" s="29">
        <v>893</v>
      </c>
      <c r="O126" s="29">
        <v>0</v>
      </c>
      <c r="P126" s="30">
        <f t="shared" si="1"/>
        <v>18097</v>
      </c>
      <c r="Q126" s="71"/>
      <c r="R126" s="72"/>
      <c r="S126" s="73"/>
      <c r="T126" s="35"/>
    </row>
    <row r="127" spans="1:20" s="13" customFormat="1" ht="12.75">
      <c r="A127" s="26">
        <v>428035035</v>
      </c>
      <c r="B127" s="26">
        <v>428</v>
      </c>
      <c r="C127" s="27" t="s">
        <v>318</v>
      </c>
      <c r="D127" s="26">
        <v>35</v>
      </c>
      <c r="E127" s="27" t="s">
        <v>11</v>
      </c>
      <c r="F127" s="26">
        <v>35</v>
      </c>
      <c r="G127" s="27" t="s">
        <v>11</v>
      </c>
      <c r="H127" s="28">
        <v>1517.0715174129355</v>
      </c>
      <c r="I127" s="28"/>
      <c r="J127" s="28"/>
      <c r="K127" s="28">
        <v>0</v>
      </c>
      <c r="L127" s="29">
        <v>11417</v>
      </c>
      <c r="M127" s="29">
        <v>3386</v>
      </c>
      <c r="N127" s="29">
        <v>893</v>
      </c>
      <c r="O127" s="29">
        <v>0</v>
      </c>
      <c r="P127" s="30">
        <f t="shared" si="1"/>
        <v>15696</v>
      </c>
      <c r="Q127" s="71"/>
      <c r="R127" s="72"/>
      <c r="S127" s="73"/>
      <c r="T127" s="35"/>
    </row>
    <row r="128" spans="1:20" s="13" customFormat="1" ht="12.75">
      <c r="A128" s="26">
        <v>428035040</v>
      </c>
      <c r="B128" s="26">
        <v>428</v>
      </c>
      <c r="C128" s="27" t="s">
        <v>318</v>
      </c>
      <c r="D128" s="26">
        <v>35</v>
      </c>
      <c r="E128" s="27" t="s">
        <v>11</v>
      </c>
      <c r="F128" s="26">
        <v>40</v>
      </c>
      <c r="G128" s="27" t="s">
        <v>88</v>
      </c>
      <c r="H128" s="28">
        <v>1.1001243781094527</v>
      </c>
      <c r="I128" s="28"/>
      <c r="J128" s="28"/>
      <c r="K128" s="28">
        <v>0</v>
      </c>
      <c r="L128" s="29">
        <v>13061</v>
      </c>
      <c r="M128" s="29">
        <v>3358</v>
      </c>
      <c r="N128" s="29">
        <v>893</v>
      </c>
      <c r="O128" s="29">
        <v>0</v>
      </c>
      <c r="P128" s="30">
        <f t="shared" si="1"/>
        <v>17312</v>
      </c>
      <c r="Q128" s="71"/>
      <c r="R128" s="72"/>
      <c r="S128" s="73"/>
      <c r="T128" s="35"/>
    </row>
    <row r="129" spans="1:21" s="13" customFormat="1" ht="12.75">
      <c r="A129" s="26">
        <v>428035044</v>
      </c>
      <c r="B129" s="26">
        <v>428</v>
      </c>
      <c r="C129" s="27" t="s">
        <v>318</v>
      </c>
      <c r="D129" s="26">
        <v>35</v>
      </c>
      <c r="E129" s="27" t="s">
        <v>11</v>
      </c>
      <c r="F129" s="26">
        <v>44</v>
      </c>
      <c r="G129" s="27" t="s">
        <v>12</v>
      </c>
      <c r="H129" s="28">
        <v>9.9011194029850742</v>
      </c>
      <c r="I129" s="28"/>
      <c r="J129" s="28"/>
      <c r="K129" s="28">
        <v>0</v>
      </c>
      <c r="L129" s="29">
        <v>9258</v>
      </c>
      <c r="M129" s="29">
        <v>610</v>
      </c>
      <c r="N129" s="29">
        <v>893</v>
      </c>
      <c r="O129" s="29">
        <v>0</v>
      </c>
      <c r="P129" s="30">
        <f t="shared" si="1"/>
        <v>10761</v>
      </c>
      <c r="Q129" s="71"/>
      <c r="R129" s="72"/>
      <c r="S129" s="73"/>
      <c r="T129" s="35"/>
    </row>
    <row r="130" spans="1:21" s="13" customFormat="1" ht="12.75">
      <c r="A130" s="26">
        <v>428035050</v>
      </c>
      <c r="B130" s="26">
        <v>428</v>
      </c>
      <c r="C130" s="27" t="s">
        <v>318</v>
      </c>
      <c r="D130" s="26">
        <v>35</v>
      </c>
      <c r="E130" s="27" t="s">
        <v>11</v>
      </c>
      <c r="F130" s="26">
        <v>50</v>
      </c>
      <c r="G130" s="27" t="s">
        <v>90</v>
      </c>
      <c r="H130" s="28">
        <v>1.1001243781094527</v>
      </c>
      <c r="I130" s="28"/>
      <c r="J130" s="28"/>
      <c r="K130" s="28">
        <v>0</v>
      </c>
      <c r="L130" s="29">
        <v>13453</v>
      </c>
      <c r="M130" s="29">
        <v>5719</v>
      </c>
      <c r="N130" s="29">
        <v>893</v>
      </c>
      <c r="O130" s="29">
        <v>0</v>
      </c>
      <c r="P130" s="30">
        <f t="shared" si="1"/>
        <v>20065</v>
      </c>
      <c r="Q130" s="71"/>
      <c r="R130" s="72"/>
      <c r="S130" s="73"/>
      <c r="T130" s="35"/>
    </row>
    <row r="131" spans="1:21" s="13" customFormat="1" ht="12.75">
      <c r="A131" s="26">
        <v>428035057</v>
      </c>
      <c r="B131" s="26">
        <v>428</v>
      </c>
      <c r="C131" s="27" t="s">
        <v>318</v>
      </c>
      <c r="D131" s="26">
        <v>35</v>
      </c>
      <c r="E131" s="27" t="s">
        <v>11</v>
      </c>
      <c r="F131" s="26">
        <v>57</v>
      </c>
      <c r="G131" s="27" t="s">
        <v>13</v>
      </c>
      <c r="H131" s="28">
        <v>165.01865671641789</v>
      </c>
      <c r="I131" s="28"/>
      <c r="J131" s="28"/>
      <c r="K131" s="28">
        <v>0</v>
      </c>
      <c r="L131" s="29">
        <v>11634</v>
      </c>
      <c r="M131" s="29">
        <v>627</v>
      </c>
      <c r="N131" s="29">
        <v>893</v>
      </c>
      <c r="O131" s="29">
        <v>0</v>
      </c>
      <c r="P131" s="30">
        <f t="shared" si="1"/>
        <v>13154</v>
      </c>
      <c r="Q131" s="71"/>
      <c r="R131" s="72"/>
      <c r="S131" s="73"/>
      <c r="T131" s="35"/>
    </row>
    <row r="132" spans="1:21" s="13" customFormat="1" ht="12.75">
      <c r="A132" s="26">
        <v>428035073</v>
      </c>
      <c r="B132" s="26">
        <v>428</v>
      </c>
      <c r="C132" s="27" t="s">
        <v>318</v>
      </c>
      <c r="D132" s="26">
        <v>35</v>
      </c>
      <c r="E132" s="27" t="s">
        <v>11</v>
      </c>
      <c r="F132" s="26">
        <v>73</v>
      </c>
      <c r="G132" s="27" t="s">
        <v>23</v>
      </c>
      <c r="H132" s="28">
        <v>7.7008706467661687</v>
      </c>
      <c r="I132" s="28"/>
      <c r="J132" s="28"/>
      <c r="K132" s="28">
        <v>0</v>
      </c>
      <c r="L132" s="29">
        <v>9446</v>
      </c>
      <c r="M132" s="29">
        <v>6553</v>
      </c>
      <c r="N132" s="29">
        <v>893</v>
      </c>
      <c r="O132" s="29">
        <v>0</v>
      </c>
      <c r="P132" s="30">
        <f t="shared" si="1"/>
        <v>16892</v>
      </c>
      <c r="Q132" s="71"/>
      <c r="R132" s="72"/>
      <c r="S132" s="73"/>
      <c r="T132" s="35"/>
    </row>
    <row r="133" spans="1:21" s="13" customFormat="1" ht="12.75">
      <c r="A133" s="26">
        <v>428035093</v>
      </c>
      <c r="B133" s="26">
        <v>428</v>
      </c>
      <c r="C133" s="27" t="s">
        <v>318</v>
      </c>
      <c r="D133" s="26">
        <v>35</v>
      </c>
      <c r="E133" s="27" t="s">
        <v>11</v>
      </c>
      <c r="F133" s="26">
        <v>93</v>
      </c>
      <c r="G133" s="27" t="s">
        <v>14</v>
      </c>
      <c r="H133" s="28">
        <v>5.5006218905472632</v>
      </c>
      <c r="I133" s="28"/>
      <c r="J133" s="28"/>
      <c r="K133" s="28">
        <v>149.57158364007071</v>
      </c>
      <c r="L133" s="29">
        <v>12399</v>
      </c>
      <c r="M133" s="29">
        <v>334</v>
      </c>
      <c r="N133" s="29">
        <v>893</v>
      </c>
      <c r="O133" s="29">
        <v>0</v>
      </c>
      <c r="P133" s="30">
        <f t="shared" si="1"/>
        <v>13626</v>
      </c>
      <c r="Q133" s="71"/>
      <c r="R133" s="72"/>
      <c r="S133" s="73"/>
      <c r="T133" s="35"/>
    </row>
    <row r="134" spans="1:21" s="13" customFormat="1" ht="12.75">
      <c r="A134" s="26">
        <v>428035163</v>
      </c>
      <c r="B134" s="26">
        <v>428</v>
      </c>
      <c r="C134" s="27" t="s">
        <v>318</v>
      </c>
      <c r="D134" s="26">
        <v>35</v>
      </c>
      <c r="E134" s="27" t="s">
        <v>11</v>
      </c>
      <c r="F134" s="26">
        <v>163</v>
      </c>
      <c r="G134" s="27" t="s">
        <v>16</v>
      </c>
      <c r="H134" s="28">
        <v>7.7008706467661687</v>
      </c>
      <c r="I134" s="28"/>
      <c r="J134" s="28"/>
      <c r="K134" s="28">
        <v>0</v>
      </c>
      <c r="L134" s="29">
        <v>9700</v>
      </c>
      <c r="M134" s="29">
        <v>156</v>
      </c>
      <c r="N134" s="29">
        <v>893</v>
      </c>
      <c r="O134" s="29">
        <v>0</v>
      </c>
      <c r="P134" s="30">
        <f t="shared" si="1"/>
        <v>10749</v>
      </c>
      <c r="Q134" s="71"/>
      <c r="R134" s="72"/>
      <c r="S134" s="73"/>
      <c r="T134" s="35"/>
    </row>
    <row r="135" spans="1:21" s="13" customFormat="1" ht="12.75">
      <c r="A135" s="26">
        <v>428035165</v>
      </c>
      <c r="B135" s="26">
        <v>428</v>
      </c>
      <c r="C135" s="27" t="s">
        <v>318</v>
      </c>
      <c r="D135" s="26">
        <v>35</v>
      </c>
      <c r="E135" s="27" t="s">
        <v>11</v>
      </c>
      <c r="F135" s="26">
        <v>165</v>
      </c>
      <c r="G135" s="27" t="s">
        <v>17</v>
      </c>
      <c r="H135" s="28">
        <v>3.3003731343283591</v>
      </c>
      <c r="I135" s="28"/>
      <c r="J135" s="28"/>
      <c r="K135" s="28">
        <v>111.29113890032497</v>
      </c>
      <c r="L135" s="29">
        <v>11696</v>
      </c>
      <c r="M135" s="29">
        <v>636</v>
      </c>
      <c r="N135" s="29">
        <v>893</v>
      </c>
      <c r="O135" s="29">
        <v>0</v>
      </c>
      <c r="P135" s="30">
        <f t="shared" si="1"/>
        <v>13225</v>
      </c>
      <c r="Q135" s="71"/>
      <c r="R135" s="72"/>
      <c r="S135" s="73"/>
      <c r="T135" s="35"/>
      <c r="U135" s="36"/>
    </row>
    <row r="136" spans="1:21" s="13" customFormat="1" ht="12.75">
      <c r="A136" s="26">
        <v>428035176</v>
      </c>
      <c r="B136" s="26">
        <v>428</v>
      </c>
      <c r="C136" s="27" t="s">
        <v>318</v>
      </c>
      <c r="D136" s="26">
        <v>35</v>
      </c>
      <c r="E136" s="27" t="s">
        <v>11</v>
      </c>
      <c r="F136" s="26">
        <v>176</v>
      </c>
      <c r="G136" s="27" t="s">
        <v>78</v>
      </c>
      <c r="H136" s="28">
        <v>1.1001243781094527</v>
      </c>
      <c r="I136" s="28"/>
      <c r="J136" s="28"/>
      <c r="K136" s="28">
        <v>0</v>
      </c>
      <c r="L136" s="29">
        <v>11084</v>
      </c>
      <c r="M136" s="29">
        <v>3455</v>
      </c>
      <c r="N136" s="29">
        <v>893</v>
      </c>
      <c r="O136" s="29">
        <v>0</v>
      </c>
      <c r="P136" s="30">
        <f t="shared" si="1"/>
        <v>15432</v>
      </c>
      <c r="Q136" s="71"/>
      <c r="R136" s="72"/>
      <c r="S136" s="73"/>
      <c r="T136" s="35"/>
    </row>
    <row r="137" spans="1:21" s="13" customFormat="1" ht="12.75">
      <c r="A137" s="26">
        <v>428035189</v>
      </c>
      <c r="B137" s="26">
        <v>428</v>
      </c>
      <c r="C137" s="27" t="s">
        <v>318</v>
      </c>
      <c r="D137" s="26">
        <v>35</v>
      </c>
      <c r="E137" s="27" t="s">
        <v>11</v>
      </c>
      <c r="F137" s="26">
        <v>189</v>
      </c>
      <c r="G137" s="27" t="s">
        <v>24</v>
      </c>
      <c r="H137" s="28">
        <v>3.3003731343283591</v>
      </c>
      <c r="I137" s="28"/>
      <c r="J137" s="28"/>
      <c r="K137" s="28">
        <v>0</v>
      </c>
      <c r="L137" s="29">
        <v>10434</v>
      </c>
      <c r="M137" s="29">
        <v>3409</v>
      </c>
      <c r="N137" s="29">
        <v>893</v>
      </c>
      <c r="O137" s="29">
        <v>0</v>
      </c>
      <c r="P137" s="30">
        <f t="shared" si="1"/>
        <v>14736</v>
      </c>
      <c r="Q137" s="71"/>
      <c r="R137" s="72"/>
      <c r="S137" s="73"/>
      <c r="T137" s="35"/>
    </row>
    <row r="138" spans="1:21" s="13" customFormat="1" ht="12.75">
      <c r="A138" s="26">
        <v>428035220</v>
      </c>
      <c r="B138" s="26">
        <v>428</v>
      </c>
      <c r="C138" s="27" t="s">
        <v>318</v>
      </c>
      <c r="D138" s="26">
        <v>35</v>
      </c>
      <c r="E138" s="27" t="s">
        <v>11</v>
      </c>
      <c r="F138" s="26">
        <v>220</v>
      </c>
      <c r="G138" s="27" t="s">
        <v>26</v>
      </c>
      <c r="H138" s="28">
        <v>4.400497512437811</v>
      </c>
      <c r="I138" s="28"/>
      <c r="J138" s="28"/>
      <c r="K138" s="28">
        <v>0</v>
      </c>
      <c r="L138" s="29">
        <v>12037</v>
      </c>
      <c r="M138" s="29">
        <v>4288</v>
      </c>
      <c r="N138" s="29">
        <v>893</v>
      </c>
      <c r="O138" s="29">
        <v>0</v>
      </c>
      <c r="P138" s="30">
        <f t="shared" ref="P138:P201" si="2">SUM(L138:N138)</f>
        <v>17218</v>
      </c>
      <c r="Q138" s="71"/>
      <c r="R138" s="72"/>
      <c r="S138" s="73"/>
      <c r="T138" s="35"/>
    </row>
    <row r="139" spans="1:21" s="13" customFormat="1" ht="12.75">
      <c r="A139" s="26">
        <v>428035243</v>
      </c>
      <c r="B139" s="26">
        <v>428</v>
      </c>
      <c r="C139" s="27" t="s">
        <v>318</v>
      </c>
      <c r="D139" s="26">
        <v>35</v>
      </c>
      <c r="E139" s="27" t="s">
        <v>11</v>
      </c>
      <c r="F139" s="26">
        <v>243</v>
      </c>
      <c r="G139" s="27" t="s">
        <v>80</v>
      </c>
      <c r="H139" s="28">
        <v>5.5006218905472632</v>
      </c>
      <c r="I139" s="28"/>
      <c r="J139" s="28"/>
      <c r="K139" s="28">
        <v>0</v>
      </c>
      <c r="L139" s="29">
        <v>10657</v>
      </c>
      <c r="M139" s="29">
        <v>2588</v>
      </c>
      <c r="N139" s="29">
        <v>893</v>
      </c>
      <c r="O139" s="29">
        <v>0</v>
      </c>
      <c r="P139" s="30">
        <f t="shared" si="2"/>
        <v>14138</v>
      </c>
      <c r="Q139" s="71"/>
      <c r="R139" s="72"/>
      <c r="S139" s="73"/>
      <c r="T139" s="35"/>
    </row>
    <row r="140" spans="1:21" s="13" customFormat="1" ht="12.75">
      <c r="A140" s="26">
        <v>428035244</v>
      </c>
      <c r="B140" s="26">
        <v>428</v>
      </c>
      <c r="C140" s="27" t="s">
        <v>318</v>
      </c>
      <c r="D140" s="26">
        <v>35</v>
      </c>
      <c r="E140" s="27" t="s">
        <v>11</v>
      </c>
      <c r="F140" s="26">
        <v>244</v>
      </c>
      <c r="G140" s="27" t="s">
        <v>27</v>
      </c>
      <c r="H140" s="28">
        <v>11.001243781094526</v>
      </c>
      <c r="I140" s="28"/>
      <c r="J140" s="28"/>
      <c r="K140" s="28">
        <v>0</v>
      </c>
      <c r="L140" s="29">
        <v>11132</v>
      </c>
      <c r="M140" s="29">
        <v>3088</v>
      </c>
      <c r="N140" s="29">
        <v>893</v>
      </c>
      <c r="O140" s="29">
        <v>0</v>
      </c>
      <c r="P140" s="30">
        <f t="shared" si="2"/>
        <v>15113</v>
      </c>
      <c r="Q140" s="71"/>
      <c r="R140" s="72"/>
      <c r="S140" s="73"/>
      <c r="T140" s="35"/>
    </row>
    <row r="141" spans="1:21" s="13" customFormat="1" ht="12.75">
      <c r="A141" s="26">
        <v>428035248</v>
      </c>
      <c r="B141" s="26">
        <v>428</v>
      </c>
      <c r="C141" s="27" t="s">
        <v>318</v>
      </c>
      <c r="D141" s="26">
        <v>35</v>
      </c>
      <c r="E141" s="27" t="s">
        <v>11</v>
      </c>
      <c r="F141" s="26">
        <v>248</v>
      </c>
      <c r="G141" s="27" t="s">
        <v>18</v>
      </c>
      <c r="H141" s="28">
        <v>18.702114427860696</v>
      </c>
      <c r="I141" s="28"/>
      <c r="J141" s="28"/>
      <c r="K141" s="28">
        <v>0</v>
      </c>
      <c r="L141" s="29">
        <v>11887</v>
      </c>
      <c r="M141" s="29">
        <v>583</v>
      </c>
      <c r="N141" s="29">
        <v>893</v>
      </c>
      <c r="O141" s="29">
        <v>0</v>
      </c>
      <c r="P141" s="30">
        <f t="shared" si="2"/>
        <v>13363</v>
      </c>
      <c r="Q141" s="71"/>
      <c r="R141" s="72"/>
      <c r="S141" s="73"/>
      <c r="T141" s="35"/>
    </row>
    <row r="142" spans="1:21" s="13" customFormat="1" ht="12.75">
      <c r="A142" s="26">
        <v>428035285</v>
      </c>
      <c r="B142" s="26">
        <v>428</v>
      </c>
      <c r="C142" s="27" t="s">
        <v>318</v>
      </c>
      <c r="D142" s="26">
        <v>35</v>
      </c>
      <c r="E142" s="27" t="s">
        <v>11</v>
      </c>
      <c r="F142" s="26">
        <v>285</v>
      </c>
      <c r="G142" s="27" t="s">
        <v>28</v>
      </c>
      <c r="H142" s="28">
        <v>2.2002487562189055</v>
      </c>
      <c r="I142" s="28"/>
      <c r="J142" s="28"/>
      <c r="K142" s="28">
        <v>0</v>
      </c>
      <c r="L142" s="29">
        <v>13257</v>
      </c>
      <c r="M142" s="29">
        <v>3951</v>
      </c>
      <c r="N142" s="29">
        <v>893</v>
      </c>
      <c r="O142" s="29">
        <v>0</v>
      </c>
      <c r="P142" s="30">
        <f t="shared" si="2"/>
        <v>18101</v>
      </c>
      <c r="Q142" s="71"/>
      <c r="R142" s="72"/>
      <c r="S142" s="73"/>
      <c r="T142" s="35"/>
    </row>
    <row r="143" spans="1:21" s="13" customFormat="1" ht="12.75">
      <c r="A143" s="26">
        <v>428035308</v>
      </c>
      <c r="B143" s="26">
        <v>428</v>
      </c>
      <c r="C143" s="27" t="s">
        <v>318</v>
      </c>
      <c r="D143" s="26">
        <v>35</v>
      </c>
      <c r="E143" s="27" t="s">
        <v>11</v>
      </c>
      <c r="F143" s="26">
        <v>308</v>
      </c>
      <c r="G143" s="27" t="s">
        <v>20</v>
      </c>
      <c r="H143" s="28">
        <v>1.1001243781094527</v>
      </c>
      <c r="I143" s="28"/>
      <c r="J143" s="28"/>
      <c r="K143" s="28">
        <v>0</v>
      </c>
      <c r="L143" s="29">
        <v>15569</v>
      </c>
      <c r="M143" s="29">
        <v>9191</v>
      </c>
      <c r="N143" s="29">
        <v>893</v>
      </c>
      <c r="O143" s="29">
        <v>0</v>
      </c>
      <c r="P143" s="30">
        <f t="shared" si="2"/>
        <v>25653</v>
      </c>
      <c r="Q143" s="71"/>
      <c r="R143" s="72"/>
      <c r="S143" s="73"/>
      <c r="T143" s="35"/>
    </row>
    <row r="144" spans="1:21" s="13" customFormat="1" ht="12.75">
      <c r="A144" s="26">
        <v>428035346</v>
      </c>
      <c r="B144" s="26">
        <v>428</v>
      </c>
      <c r="C144" s="27" t="s">
        <v>318</v>
      </c>
      <c r="D144" s="26">
        <v>35</v>
      </c>
      <c r="E144" s="27" t="s">
        <v>11</v>
      </c>
      <c r="F144" s="26">
        <v>346</v>
      </c>
      <c r="G144" s="27" t="s">
        <v>21</v>
      </c>
      <c r="H144" s="28">
        <v>3.3003731343283591</v>
      </c>
      <c r="I144" s="28"/>
      <c r="J144" s="28"/>
      <c r="K144" s="28">
        <v>0</v>
      </c>
      <c r="L144" s="29">
        <v>10172</v>
      </c>
      <c r="M144" s="29">
        <v>727</v>
      </c>
      <c r="N144" s="29">
        <v>893</v>
      </c>
      <c r="O144" s="29">
        <v>0</v>
      </c>
      <c r="P144" s="30">
        <f t="shared" si="2"/>
        <v>11792</v>
      </c>
      <c r="Q144" s="71"/>
      <c r="R144" s="72"/>
      <c r="S144" s="73"/>
      <c r="T144" s="35"/>
    </row>
    <row r="145" spans="1:20" s="13" customFormat="1" ht="12.75">
      <c r="A145" s="26">
        <v>429163030</v>
      </c>
      <c r="B145" s="26">
        <v>429</v>
      </c>
      <c r="C145" s="27" t="s">
        <v>93</v>
      </c>
      <c r="D145" s="26">
        <v>163</v>
      </c>
      <c r="E145" s="27" t="s">
        <v>16</v>
      </c>
      <c r="F145" s="26">
        <v>30</v>
      </c>
      <c r="G145" s="27" t="s">
        <v>94</v>
      </c>
      <c r="H145" s="28">
        <v>5.5602006688963215</v>
      </c>
      <c r="I145" s="28"/>
      <c r="J145" s="28"/>
      <c r="K145" s="28">
        <v>0</v>
      </c>
      <c r="L145" s="29">
        <v>13256</v>
      </c>
      <c r="M145" s="29">
        <v>3039</v>
      </c>
      <c r="N145" s="29">
        <v>893</v>
      </c>
      <c r="O145" s="29">
        <v>0</v>
      </c>
      <c r="P145" s="30">
        <f t="shared" si="2"/>
        <v>17188</v>
      </c>
      <c r="Q145" s="71"/>
      <c r="R145" s="72"/>
      <c r="S145" s="73"/>
      <c r="T145" s="35"/>
    </row>
    <row r="146" spans="1:20" s="13" customFormat="1" ht="12.75">
      <c r="A146" s="26">
        <v>429163035</v>
      </c>
      <c r="B146" s="26">
        <v>429</v>
      </c>
      <c r="C146" s="27" t="s">
        <v>93</v>
      </c>
      <c r="D146" s="26">
        <v>163</v>
      </c>
      <c r="E146" s="27" t="s">
        <v>16</v>
      </c>
      <c r="F146" s="26">
        <v>35</v>
      </c>
      <c r="G146" s="27" t="s">
        <v>11</v>
      </c>
      <c r="H146" s="28">
        <v>2.2240802675585281</v>
      </c>
      <c r="I146" s="28"/>
      <c r="J146" s="28"/>
      <c r="K146" s="28">
        <v>0</v>
      </c>
      <c r="L146" s="29">
        <v>14254</v>
      </c>
      <c r="M146" s="29">
        <v>4228</v>
      </c>
      <c r="N146" s="29">
        <v>893</v>
      </c>
      <c r="O146" s="29">
        <v>0</v>
      </c>
      <c r="P146" s="30">
        <f t="shared" si="2"/>
        <v>19375</v>
      </c>
      <c r="Q146" s="71"/>
      <c r="R146" s="72"/>
      <c r="S146" s="73"/>
      <c r="T146" s="35"/>
    </row>
    <row r="147" spans="1:20" s="13" customFormat="1" ht="12.75">
      <c r="A147" s="26">
        <v>429163057</v>
      </c>
      <c r="B147" s="26">
        <v>429</v>
      </c>
      <c r="C147" s="27" t="s">
        <v>93</v>
      </c>
      <c r="D147" s="26">
        <v>163</v>
      </c>
      <c r="E147" s="27" t="s">
        <v>16</v>
      </c>
      <c r="F147" s="26">
        <v>57</v>
      </c>
      <c r="G147" s="27" t="s">
        <v>13</v>
      </c>
      <c r="H147" s="28">
        <v>1.112040133779264</v>
      </c>
      <c r="I147" s="28"/>
      <c r="J147" s="28"/>
      <c r="K147" s="28">
        <v>0</v>
      </c>
      <c r="L147" s="29">
        <v>14569</v>
      </c>
      <c r="M147" s="29">
        <v>785</v>
      </c>
      <c r="N147" s="29">
        <v>893</v>
      </c>
      <c r="O147" s="29">
        <v>0</v>
      </c>
      <c r="P147" s="30">
        <f t="shared" si="2"/>
        <v>16247</v>
      </c>
      <c r="Q147" s="71"/>
      <c r="R147" s="72"/>
      <c r="S147" s="73"/>
      <c r="T147" s="35"/>
    </row>
    <row r="148" spans="1:20" s="13" customFormat="1" ht="12.75">
      <c r="A148" s="26">
        <v>429163163</v>
      </c>
      <c r="B148" s="26">
        <v>429</v>
      </c>
      <c r="C148" s="27" t="s">
        <v>93</v>
      </c>
      <c r="D148" s="26">
        <v>163</v>
      </c>
      <c r="E148" s="27" t="s">
        <v>16</v>
      </c>
      <c r="F148" s="26">
        <v>163</v>
      </c>
      <c r="G148" s="27" t="s">
        <v>16</v>
      </c>
      <c r="H148" s="28">
        <v>1284.40635451505</v>
      </c>
      <c r="I148" s="28"/>
      <c r="J148" s="28"/>
      <c r="K148" s="28">
        <v>0</v>
      </c>
      <c r="L148" s="29">
        <v>11591</v>
      </c>
      <c r="M148" s="29">
        <v>186</v>
      </c>
      <c r="N148" s="29">
        <v>893</v>
      </c>
      <c r="O148" s="29">
        <v>0</v>
      </c>
      <c r="P148" s="30">
        <f t="shared" si="2"/>
        <v>12670</v>
      </c>
      <c r="Q148" s="71"/>
      <c r="R148" s="72"/>
      <c r="S148" s="73"/>
      <c r="T148" s="35"/>
    </row>
    <row r="149" spans="1:20" s="13" customFormat="1" ht="12.75">
      <c r="A149" s="26">
        <v>429163164</v>
      </c>
      <c r="B149" s="26">
        <v>429</v>
      </c>
      <c r="C149" s="27" t="s">
        <v>93</v>
      </c>
      <c r="D149" s="26">
        <v>163</v>
      </c>
      <c r="E149" s="27" t="s">
        <v>16</v>
      </c>
      <c r="F149" s="26">
        <v>164</v>
      </c>
      <c r="G149" s="27" t="s">
        <v>95</v>
      </c>
      <c r="H149" s="28">
        <v>2.2240802675585281</v>
      </c>
      <c r="I149" s="28"/>
      <c r="J149" s="28"/>
      <c r="K149" s="28">
        <v>0</v>
      </c>
      <c r="L149" s="29">
        <v>12164</v>
      </c>
      <c r="M149" s="29">
        <v>5932</v>
      </c>
      <c r="N149" s="29">
        <v>893</v>
      </c>
      <c r="O149" s="29">
        <v>0</v>
      </c>
      <c r="P149" s="30">
        <f t="shared" si="2"/>
        <v>18989</v>
      </c>
      <c r="Q149" s="71"/>
      <c r="R149" s="72"/>
      <c r="S149" s="73"/>
      <c r="T149" s="35"/>
    </row>
    <row r="150" spans="1:20" s="13" customFormat="1" ht="12.75">
      <c r="A150" s="26">
        <v>429163168</v>
      </c>
      <c r="B150" s="26">
        <v>429</v>
      </c>
      <c r="C150" s="27" t="s">
        <v>93</v>
      </c>
      <c r="D150" s="26">
        <v>163</v>
      </c>
      <c r="E150" s="27" t="s">
        <v>16</v>
      </c>
      <c r="F150" s="26">
        <v>168</v>
      </c>
      <c r="G150" s="27" t="s">
        <v>96</v>
      </c>
      <c r="H150" s="28">
        <v>2.2240802675585281</v>
      </c>
      <c r="I150" s="28"/>
      <c r="J150" s="28"/>
      <c r="K150" s="28">
        <v>0</v>
      </c>
      <c r="L150" s="29">
        <v>8904</v>
      </c>
      <c r="M150" s="29">
        <v>4181</v>
      </c>
      <c r="N150" s="29">
        <v>893</v>
      </c>
      <c r="O150" s="29">
        <v>0</v>
      </c>
      <c r="P150" s="30">
        <f t="shared" si="2"/>
        <v>13978</v>
      </c>
      <c r="Q150" s="71"/>
      <c r="R150" s="72"/>
      <c r="S150" s="73"/>
      <c r="T150" s="35"/>
    </row>
    <row r="151" spans="1:20" s="13" customFormat="1" ht="12.75">
      <c r="A151" s="26">
        <v>429163176</v>
      </c>
      <c r="B151" s="26">
        <v>429</v>
      </c>
      <c r="C151" s="27" t="s">
        <v>93</v>
      </c>
      <c r="D151" s="26">
        <v>163</v>
      </c>
      <c r="E151" s="27" t="s">
        <v>16</v>
      </c>
      <c r="F151" s="26">
        <v>176</v>
      </c>
      <c r="G151" s="27" t="s">
        <v>78</v>
      </c>
      <c r="H151" s="28">
        <v>1.112040133779264</v>
      </c>
      <c r="I151" s="28"/>
      <c r="J151" s="28"/>
      <c r="K151" s="28">
        <v>0</v>
      </c>
      <c r="L151" s="29">
        <v>9759</v>
      </c>
      <c r="M151" s="29">
        <v>3042</v>
      </c>
      <c r="N151" s="29">
        <v>893</v>
      </c>
      <c r="O151" s="29">
        <v>0</v>
      </c>
      <c r="P151" s="30">
        <f t="shared" si="2"/>
        <v>13694</v>
      </c>
      <c r="Q151" s="71"/>
      <c r="R151" s="72"/>
      <c r="S151" s="73"/>
      <c r="T151" s="35"/>
    </row>
    <row r="152" spans="1:20" s="13" customFormat="1" ht="12.75">
      <c r="A152" s="26">
        <v>429163229</v>
      </c>
      <c r="B152" s="26">
        <v>429</v>
      </c>
      <c r="C152" s="27" t="s">
        <v>93</v>
      </c>
      <c r="D152" s="26">
        <v>163</v>
      </c>
      <c r="E152" s="27" t="s">
        <v>16</v>
      </c>
      <c r="F152" s="26">
        <v>229</v>
      </c>
      <c r="G152" s="27" t="s">
        <v>97</v>
      </c>
      <c r="H152" s="28">
        <v>7.7842809364548504</v>
      </c>
      <c r="I152" s="28"/>
      <c r="J152" s="28"/>
      <c r="K152" s="28">
        <v>0</v>
      </c>
      <c r="L152" s="29">
        <v>13234</v>
      </c>
      <c r="M152" s="29">
        <v>1263</v>
      </c>
      <c r="N152" s="29">
        <v>893</v>
      </c>
      <c r="O152" s="29">
        <v>0</v>
      </c>
      <c r="P152" s="30">
        <f t="shared" si="2"/>
        <v>15390</v>
      </c>
      <c r="Q152" s="71"/>
      <c r="R152" s="72"/>
      <c r="S152" s="73"/>
      <c r="T152" s="35"/>
    </row>
    <row r="153" spans="1:20" s="13" customFormat="1" ht="12.75">
      <c r="A153" s="26">
        <v>429163248</v>
      </c>
      <c r="B153" s="26">
        <v>429</v>
      </c>
      <c r="C153" s="27" t="s">
        <v>93</v>
      </c>
      <c r="D153" s="26">
        <v>163</v>
      </c>
      <c r="E153" s="27" t="s">
        <v>16</v>
      </c>
      <c r="F153" s="26">
        <v>248</v>
      </c>
      <c r="G153" s="27" t="s">
        <v>18</v>
      </c>
      <c r="H153" s="28">
        <v>1.112040133779264</v>
      </c>
      <c r="I153" s="28"/>
      <c r="J153" s="28"/>
      <c r="K153" s="28">
        <v>0</v>
      </c>
      <c r="L153" s="29">
        <v>10389</v>
      </c>
      <c r="M153" s="29">
        <v>510</v>
      </c>
      <c r="N153" s="29">
        <v>893</v>
      </c>
      <c r="O153" s="29">
        <v>0</v>
      </c>
      <c r="P153" s="30">
        <f t="shared" si="2"/>
        <v>11792</v>
      </c>
      <c r="Q153" s="71"/>
      <c r="R153" s="72"/>
      <c r="S153" s="73"/>
      <c r="T153" s="35"/>
    </row>
    <row r="154" spans="1:20" s="13" customFormat="1" ht="12.75">
      <c r="A154" s="26">
        <v>429163258</v>
      </c>
      <c r="B154" s="26">
        <v>429</v>
      </c>
      <c r="C154" s="27" t="s">
        <v>93</v>
      </c>
      <c r="D154" s="26">
        <v>163</v>
      </c>
      <c r="E154" s="27" t="s">
        <v>16</v>
      </c>
      <c r="F154" s="26">
        <v>258</v>
      </c>
      <c r="G154" s="27" t="s">
        <v>98</v>
      </c>
      <c r="H154" s="28">
        <v>10.008361204013379</v>
      </c>
      <c r="I154" s="28"/>
      <c r="J154" s="28"/>
      <c r="K154" s="28">
        <v>0</v>
      </c>
      <c r="L154" s="29">
        <v>12756</v>
      </c>
      <c r="M154" s="29">
        <v>5004</v>
      </c>
      <c r="N154" s="29">
        <v>893</v>
      </c>
      <c r="O154" s="29">
        <v>0</v>
      </c>
      <c r="P154" s="30">
        <f t="shared" si="2"/>
        <v>18653</v>
      </c>
      <c r="Q154" s="71"/>
      <c r="R154" s="72"/>
      <c r="S154" s="73"/>
      <c r="T154" s="35"/>
    </row>
    <row r="155" spans="1:20" s="13" customFormat="1" ht="12.75">
      <c r="A155" s="26">
        <v>429163262</v>
      </c>
      <c r="B155" s="26">
        <v>429</v>
      </c>
      <c r="C155" s="27" t="s">
        <v>93</v>
      </c>
      <c r="D155" s="26">
        <v>163</v>
      </c>
      <c r="E155" s="27" t="s">
        <v>16</v>
      </c>
      <c r="F155" s="26">
        <v>262</v>
      </c>
      <c r="G155" s="27" t="s">
        <v>19</v>
      </c>
      <c r="H155" s="28">
        <v>5.5602006688963215</v>
      </c>
      <c r="I155" s="28"/>
      <c r="J155" s="28"/>
      <c r="K155" s="28">
        <v>0</v>
      </c>
      <c r="L155" s="29">
        <v>11709</v>
      </c>
      <c r="M155" s="29">
        <v>5701</v>
      </c>
      <c r="N155" s="29">
        <v>893</v>
      </c>
      <c r="O155" s="29">
        <v>0</v>
      </c>
      <c r="P155" s="30">
        <f t="shared" si="2"/>
        <v>18303</v>
      </c>
      <c r="Q155" s="71"/>
      <c r="R155" s="72"/>
      <c r="S155" s="73"/>
      <c r="T155" s="35"/>
    </row>
    <row r="156" spans="1:20" s="13" customFormat="1" ht="12.75">
      <c r="A156" s="26">
        <v>429163291</v>
      </c>
      <c r="B156" s="26">
        <v>429</v>
      </c>
      <c r="C156" s="27" t="s">
        <v>93</v>
      </c>
      <c r="D156" s="26">
        <v>163</v>
      </c>
      <c r="E156" s="27" t="s">
        <v>16</v>
      </c>
      <c r="F156" s="26">
        <v>291</v>
      </c>
      <c r="G156" s="27" t="s">
        <v>99</v>
      </c>
      <c r="H156" s="28">
        <v>6.6722408026755868</v>
      </c>
      <c r="I156" s="28"/>
      <c r="J156" s="28"/>
      <c r="K156" s="28">
        <v>0</v>
      </c>
      <c r="L156" s="29">
        <v>12734</v>
      </c>
      <c r="M156" s="29">
        <v>7099</v>
      </c>
      <c r="N156" s="29">
        <v>893</v>
      </c>
      <c r="O156" s="29">
        <v>0</v>
      </c>
      <c r="P156" s="30">
        <f t="shared" si="2"/>
        <v>20726</v>
      </c>
      <c r="Q156" s="71"/>
      <c r="R156" s="72"/>
      <c r="S156" s="73"/>
      <c r="T156" s="35"/>
    </row>
    <row r="157" spans="1:20" s="13" customFormat="1" ht="12.75">
      <c r="A157" s="26">
        <v>430170009</v>
      </c>
      <c r="B157" s="26">
        <v>430</v>
      </c>
      <c r="C157" s="27" t="s">
        <v>101</v>
      </c>
      <c r="D157" s="26">
        <v>170</v>
      </c>
      <c r="E157" s="27" t="s">
        <v>65</v>
      </c>
      <c r="F157" s="26">
        <v>9</v>
      </c>
      <c r="G157" s="27" t="s">
        <v>85</v>
      </c>
      <c r="H157" s="28">
        <v>1.0147058823529409</v>
      </c>
      <c r="I157" s="28"/>
      <c r="J157" s="28"/>
      <c r="K157" s="28">
        <v>0</v>
      </c>
      <c r="L157" s="29">
        <v>8402</v>
      </c>
      <c r="M157" s="29">
        <v>4234</v>
      </c>
      <c r="N157" s="29">
        <v>893</v>
      </c>
      <c r="O157" s="29">
        <v>0</v>
      </c>
      <c r="P157" s="30">
        <f t="shared" si="2"/>
        <v>13529</v>
      </c>
      <c r="Q157" s="71"/>
      <c r="R157" s="72"/>
      <c r="S157" s="73"/>
      <c r="T157" s="35"/>
    </row>
    <row r="158" spans="1:20" s="13" customFormat="1" ht="12.75">
      <c r="A158" s="26">
        <v>430170014</v>
      </c>
      <c r="B158" s="26">
        <v>430</v>
      </c>
      <c r="C158" s="27" t="s">
        <v>101</v>
      </c>
      <c r="D158" s="26">
        <v>170</v>
      </c>
      <c r="E158" s="27" t="s">
        <v>65</v>
      </c>
      <c r="F158" s="26">
        <v>14</v>
      </c>
      <c r="G158" s="27" t="s">
        <v>62</v>
      </c>
      <c r="H158" s="28">
        <v>23.338235294117649</v>
      </c>
      <c r="I158" s="28"/>
      <c r="J158" s="28"/>
      <c r="K158" s="28">
        <v>0</v>
      </c>
      <c r="L158" s="29">
        <v>10154</v>
      </c>
      <c r="M158" s="29">
        <v>2841</v>
      </c>
      <c r="N158" s="29">
        <v>893</v>
      </c>
      <c r="O158" s="29">
        <v>0</v>
      </c>
      <c r="P158" s="30">
        <f t="shared" si="2"/>
        <v>13888</v>
      </c>
      <c r="Q158" s="71"/>
      <c r="R158" s="72"/>
      <c r="S158" s="73"/>
      <c r="T158" s="35"/>
    </row>
    <row r="159" spans="1:20" s="13" customFormat="1" ht="12.75">
      <c r="A159" s="26">
        <v>430170031</v>
      </c>
      <c r="B159" s="26">
        <v>430</v>
      </c>
      <c r="C159" s="27" t="s">
        <v>101</v>
      </c>
      <c r="D159" s="26">
        <v>170</v>
      </c>
      <c r="E159" s="27" t="s">
        <v>65</v>
      </c>
      <c r="F159" s="26">
        <v>31</v>
      </c>
      <c r="G159" s="27" t="s">
        <v>76</v>
      </c>
      <c r="H159" s="28">
        <v>2.0294117647058818</v>
      </c>
      <c r="I159" s="28"/>
      <c r="J159" s="28"/>
      <c r="K159" s="28">
        <v>0</v>
      </c>
      <c r="L159" s="29">
        <v>10191</v>
      </c>
      <c r="M159" s="29">
        <v>4291</v>
      </c>
      <c r="N159" s="29">
        <v>893</v>
      </c>
      <c r="O159" s="29">
        <v>0</v>
      </c>
      <c r="P159" s="30">
        <f t="shared" si="2"/>
        <v>15375</v>
      </c>
      <c r="Q159" s="71"/>
      <c r="R159" s="72"/>
      <c r="S159" s="73"/>
      <c r="T159" s="35"/>
    </row>
    <row r="160" spans="1:20" s="13" customFormat="1" ht="12.75">
      <c r="A160" s="26">
        <v>430170064</v>
      </c>
      <c r="B160" s="26">
        <v>430</v>
      </c>
      <c r="C160" s="27" t="s">
        <v>101</v>
      </c>
      <c r="D160" s="26">
        <v>170</v>
      </c>
      <c r="E160" s="27" t="s">
        <v>65</v>
      </c>
      <c r="F160" s="26">
        <v>64</v>
      </c>
      <c r="G160" s="27" t="s">
        <v>102</v>
      </c>
      <c r="H160" s="28">
        <v>56.823529411764703</v>
      </c>
      <c r="I160" s="28"/>
      <c r="J160" s="28"/>
      <c r="K160" s="28">
        <v>0</v>
      </c>
      <c r="L160" s="29">
        <v>9479</v>
      </c>
      <c r="M160" s="29">
        <v>1130</v>
      </c>
      <c r="N160" s="29">
        <v>893</v>
      </c>
      <c r="O160" s="29">
        <v>0</v>
      </c>
      <c r="P160" s="30">
        <f t="shared" si="2"/>
        <v>11502</v>
      </c>
      <c r="Q160" s="71"/>
      <c r="R160" s="72"/>
      <c r="S160" s="73"/>
      <c r="T160" s="35"/>
    </row>
    <row r="161" spans="1:20" s="13" customFormat="1" ht="12.75">
      <c r="A161" s="26">
        <v>430170100</v>
      </c>
      <c r="B161" s="26">
        <v>430</v>
      </c>
      <c r="C161" s="27" t="s">
        <v>101</v>
      </c>
      <c r="D161" s="26">
        <v>170</v>
      </c>
      <c r="E161" s="27" t="s">
        <v>65</v>
      </c>
      <c r="F161" s="26">
        <v>100</v>
      </c>
      <c r="G161" s="27" t="s">
        <v>58</v>
      </c>
      <c r="H161" s="28">
        <v>26.382352941176467</v>
      </c>
      <c r="I161" s="28"/>
      <c r="J161" s="28"/>
      <c r="K161" s="28">
        <v>0</v>
      </c>
      <c r="L161" s="29">
        <v>9847</v>
      </c>
      <c r="M161" s="29">
        <v>4866</v>
      </c>
      <c r="N161" s="29">
        <v>893</v>
      </c>
      <c r="O161" s="29">
        <v>0</v>
      </c>
      <c r="P161" s="30">
        <f t="shared" si="2"/>
        <v>15606</v>
      </c>
      <c r="Q161" s="71"/>
      <c r="R161" s="72"/>
      <c r="S161" s="73"/>
      <c r="T161" s="35"/>
    </row>
    <row r="162" spans="1:20" s="13" customFormat="1" ht="12.75">
      <c r="A162" s="26">
        <v>430170101</v>
      </c>
      <c r="B162" s="26">
        <v>430</v>
      </c>
      <c r="C162" s="27" t="s">
        <v>101</v>
      </c>
      <c r="D162" s="26">
        <v>170</v>
      </c>
      <c r="E162" s="27" t="s">
        <v>65</v>
      </c>
      <c r="F162" s="26">
        <v>101</v>
      </c>
      <c r="G162" s="27" t="s">
        <v>103</v>
      </c>
      <c r="H162" s="28">
        <v>1.0147058823529409</v>
      </c>
      <c r="I162" s="28"/>
      <c r="J162" s="28"/>
      <c r="K162" s="28">
        <v>0</v>
      </c>
      <c r="L162" s="29">
        <v>8402</v>
      </c>
      <c r="M162" s="29">
        <v>1660</v>
      </c>
      <c r="N162" s="29">
        <v>893</v>
      </c>
      <c r="O162" s="29">
        <v>0</v>
      </c>
      <c r="P162" s="30">
        <f t="shared" si="2"/>
        <v>10955</v>
      </c>
      <c r="Q162" s="71"/>
      <c r="R162" s="72"/>
      <c r="S162" s="73"/>
      <c r="T162" s="35"/>
    </row>
    <row r="163" spans="1:20" s="13" customFormat="1" ht="12.75">
      <c r="A163" s="26">
        <v>430170110</v>
      </c>
      <c r="B163" s="26">
        <v>430</v>
      </c>
      <c r="C163" s="27" t="s">
        <v>101</v>
      </c>
      <c r="D163" s="26">
        <v>170</v>
      </c>
      <c r="E163" s="27" t="s">
        <v>65</v>
      </c>
      <c r="F163" s="26">
        <v>110</v>
      </c>
      <c r="G163" s="27" t="s">
        <v>104</v>
      </c>
      <c r="H163" s="28">
        <v>31.455882352941174</v>
      </c>
      <c r="I163" s="28"/>
      <c r="J163" s="28"/>
      <c r="K163" s="28">
        <v>0</v>
      </c>
      <c r="L163" s="29">
        <v>9890</v>
      </c>
      <c r="M163" s="29">
        <v>1238</v>
      </c>
      <c r="N163" s="29">
        <v>893</v>
      </c>
      <c r="O163" s="29">
        <v>0</v>
      </c>
      <c r="P163" s="30">
        <f t="shared" si="2"/>
        <v>12021</v>
      </c>
      <c r="Q163" s="71"/>
      <c r="R163" s="72"/>
      <c r="S163" s="73"/>
      <c r="T163" s="35"/>
    </row>
    <row r="164" spans="1:20" s="13" customFormat="1" ht="12.75">
      <c r="A164" s="26">
        <v>430170125</v>
      </c>
      <c r="B164" s="26">
        <v>430</v>
      </c>
      <c r="C164" s="27" t="s">
        <v>101</v>
      </c>
      <c r="D164" s="26">
        <v>170</v>
      </c>
      <c r="E164" s="27" t="s">
        <v>65</v>
      </c>
      <c r="F164" s="26">
        <v>125</v>
      </c>
      <c r="G164" s="27" t="s">
        <v>105</v>
      </c>
      <c r="H164" s="28">
        <v>1.0147058823529409</v>
      </c>
      <c r="I164" s="28"/>
      <c r="J164" s="28"/>
      <c r="K164" s="28">
        <v>0</v>
      </c>
      <c r="L164" s="29">
        <v>10191</v>
      </c>
      <c r="M164" s="29">
        <v>4931</v>
      </c>
      <c r="N164" s="29">
        <v>893</v>
      </c>
      <c r="O164" s="29">
        <v>0</v>
      </c>
      <c r="P164" s="30">
        <f t="shared" si="2"/>
        <v>16015</v>
      </c>
      <c r="Q164" s="71"/>
      <c r="R164" s="72"/>
      <c r="S164" s="73"/>
      <c r="T164" s="35"/>
    </row>
    <row r="165" spans="1:20" s="13" customFormat="1" ht="12.75">
      <c r="A165" s="26">
        <v>430170136</v>
      </c>
      <c r="B165" s="26">
        <v>430</v>
      </c>
      <c r="C165" s="27" t="s">
        <v>101</v>
      </c>
      <c r="D165" s="26">
        <v>170</v>
      </c>
      <c r="E165" s="27" t="s">
        <v>65</v>
      </c>
      <c r="F165" s="26">
        <v>136</v>
      </c>
      <c r="G165" s="27" t="s">
        <v>63</v>
      </c>
      <c r="H165" s="28">
        <v>1.0147058823529409</v>
      </c>
      <c r="I165" s="28"/>
      <c r="J165" s="28"/>
      <c r="K165" s="28">
        <v>0</v>
      </c>
      <c r="L165" s="29">
        <v>10191</v>
      </c>
      <c r="M165" s="29">
        <v>3143</v>
      </c>
      <c r="N165" s="29">
        <v>893</v>
      </c>
      <c r="O165" s="29">
        <v>0</v>
      </c>
      <c r="P165" s="30">
        <f t="shared" si="2"/>
        <v>14227</v>
      </c>
      <c r="Q165" s="71"/>
      <c r="R165" s="72"/>
      <c r="S165" s="73"/>
      <c r="T165" s="35"/>
    </row>
    <row r="166" spans="1:20" s="13" customFormat="1" ht="12.75">
      <c r="A166" s="26">
        <v>430170139</v>
      </c>
      <c r="B166" s="26">
        <v>430</v>
      </c>
      <c r="C166" s="27" t="s">
        <v>101</v>
      </c>
      <c r="D166" s="26">
        <v>170</v>
      </c>
      <c r="E166" s="27" t="s">
        <v>65</v>
      </c>
      <c r="F166" s="26">
        <v>139</v>
      </c>
      <c r="G166" s="27" t="s">
        <v>64</v>
      </c>
      <c r="H166" s="28">
        <v>7.1029411764705879</v>
      </c>
      <c r="I166" s="28"/>
      <c r="J166" s="28"/>
      <c r="K166" s="28">
        <v>0</v>
      </c>
      <c r="L166" s="29">
        <v>9935</v>
      </c>
      <c r="M166" s="29">
        <v>3412</v>
      </c>
      <c r="N166" s="29">
        <v>893</v>
      </c>
      <c r="O166" s="29">
        <v>0</v>
      </c>
      <c r="P166" s="30">
        <f t="shared" si="2"/>
        <v>14240</v>
      </c>
      <c r="Q166" s="71"/>
      <c r="R166" s="72"/>
      <c r="S166" s="73"/>
      <c r="T166" s="35"/>
    </row>
    <row r="167" spans="1:20" s="13" customFormat="1" ht="12.75">
      <c r="A167" s="26">
        <v>430170141</v>
      </c>
      <c r="B167" s="26">
        <v>430</v>
      </c>
      <c r="C167" s="27" t="s">
        <v>101</v>
      </c>
      <c r="D167" s="26">
        <v>170</v>
      </c>
      <c r="E167" s="27" t="s">
        <v>65</v>
      </c>
      <c r="F167" s="26">
        <v>141</v>
      </c>
      <c r="G167" s="27" t="s">
        <v>106</v>
      </c>
      <c r="H167" s="28">
        <v>102.48529411764707</v>
      </c>
      <c r="I167" s="28"/>
      <c r="J167" s="28"/>
      <c r="K167" s="28">
        <v>0</v>
      </c>
      <c r="L167" s="29">
        <v>9589</v>
      </c>
      <c r="M167" s="29">
        <v>5488</v>
      </c>
      <c r="N167" s="29">
        <v>893</v>
      </c>
      <c r="O167" s="29">
        <v>0</v>
      </c>
      <c r="P167" s="30">
        <f t="shared" si="2"/>
        <v>15970</v>
      </c>
      <c r="Q167" s="71"/>
      <c r="R167" s="72"/>
      <c r="S167" s="73"/>
      <c r="T167" s="35"/>
    </row>
    <row r="168" spans="1:20" s="13" customFormat="1" ht="12.75">
      <c r="A168" s="26">
        <v>430170153</v>
      </c>
      <c r="B168" s="26">
        <v>430</v>
      </c>
      <c r="C168" s="27" t="s">
        <v>101</v>
      </c>
      <c r="D168" s="26">
        <v>170</v>
      </c>
      <c r="E168" s="27" t="s">
        <v>65</v>
      </c>
      <c r="F168" s="26">
        <v>153</v>
      </c>
      <c r="G168" s="27" t="s">
        <v>107</v>
      </c>
      <c r="H168" s="28">
        <v>3.0441176470588229</v>
      </c>
      <c r="I168" s="28"/>
      <c r="J168" s="28"/>
      <c r="K168" s="28">
        <v>0</v>
      </c>
      <c r="L168" s="29">
        <v>11028</v>
      </c>
      <c r="M168" s="29">
        <v>323</v>
      </c>
      <c r="N168" s="29">
        <v>893</v>
      </c>
      <c r="O168" s="29">
        <v>0</v>
      </c>
      <c r="P168" s="30">
        <f t="shared" si="2"/>
        <v>12244</v>
      </c>
      <c r="Q168" s="71"/>
      <c r="R168" s="72"/>
      <c r="S168" s="73"/>
      <c r="T168" s="35"/>
    </row>
    <row r="169" spans="1:20" s="13" customFormat="1" ht="12.75">
      <c r="A169" s="26">
        <v>430170158</v>
      </c>
      <c r="B169" s="26">
        <v>430</v>
      </c>
      <c r="C169" s="27" t="s">
        <v>101</v>
      </c>
      <c r="D169" s="26">
        <v>170</v>
      </c>
      <c r="E169" s="27" t="s">
        <v>65</v>
      </c>
      <c r="F169" s="26">
        <v>158</v>
      </c>
      <c r="G169" s="27" t="s">
        <v>108</v>
      </c>
      <c r="H169" s="28">
        <v>2.0294117647058818</v>
      </c>
      <c r="I169" s="28"/>
      <c r="J169" s="28"/>
      <c r="K169" s="28">
        <v>0</v>
      </c>
      <c r="L169" s="29">
        <v>9297</v>
      </c>
      <c r="M169" s="29">
        <v>3982</v>
      </c>
      <c r="N169" s="29">
        <v>893</v>
      </c>
      <c r="O169" s="29">
        <v>0</v>
      </c>
      <c r="P169" s="30">
        <f t="shared" si="2"/>
        <v>14172</v>
      </c>
      <c r="Q169" s="71"/>
      <c r="R169" s="72"/>
      <c r="S169" s="73"/>
      <c r="T169" s="35"/>
    </row>
    <row r="170" spans="1:20" s="13" customFormat="1" ht="12.75">
      <c r="A170" s="26">
        <v>430170170</v>
      </c>
      <c r="B170" s="26">
        <v>430</v>
      </c>
      <c r="C170" s="27" t="s">
        <v>101</v>
      </c>
      <c r="D170" s="26">
        <v>170</v>
      </c>
      <c r="E170" s="27" t="s">
        <v>65</v>
      </c>
      <c r="F170" s="26">
        <v>170</v>
      </c>
      <c r="G170" s="27" t="s">
        <v>65</v>
      </c>
      <c r="H170" s="28">
        <v>538.80882352941171</v>
      </c>
      <c r="I170" s="28"/>
      <c r="J170" s="28"/>
      <c r="K170" s="28">
        <v>189.98303724126845</v>
      </c>
      <c r="L170" s="29">
        <v>9637</v>
      </c>
      <c r="M170" s="29">
        <v>3564</v>
      </c>
      <c r="N170" s="29">
        <v>893</v>
      </c>
      <c r="O170" s="29">
        <v>0</v>
      </c>
      <c r="P170" s="30">
        <f t="shared" si="2"/>
        <v>14094</v>
      </c>
      <c r="Q170" s="71"/>
      <c r="R170" s="72"/>
      <c r="S170" s="73"/>
      <c r="T170" s="35"/>
    </row>
    <row r="171" spans="1:20" s="13" customFormat="1" ht="12.75">
      <c r="A171" s="26">
        <v>430170174</v>
      </c>
      <c r="B171" s="26">
        <v>430</v>
      </c>
      <c r="C171" s="27" t="s">
        <v>101</v>
      </c>
      <c r="D171" s="26">
        <v>170</v>
      </c>
      <c r="E171" s="27" t="s">
        <v>65</v>
      </c>
      <c r="F171" s="26">
        <v>174</v>
      </c>
      <c r="G171" s="27" t="s">
        <v>109</v>
      </c>
      <c r="H171" s="28">
        <v>30.441176470588236</v>
      </c>
      <c r="I171" s="28"/>
      <c r="J171" s="28"/>
      <c r="K171" s="28">
        <v>0</v>
      </c>
      <c r="L171" s="29">
        <v>9165</v>
      </c>
      <c r="M171" s="29">
        <v>3728</v>
      </c>
      <c r="N171" s="29">
        <v>893</v>
      </c>
      <c r="O171" s="29">
        <v>0</v>
      </c>
      <c r="P171" s="30">
        <f t="shared" si="2"/>
        <v>13786</v>
      </c>
      <c r="Q171" s="71"/>
      <c r="R171" s="72"/>
      <c r="S171" s="73"/>
      <c r="T171" s="35"/>
    </row>
    <row r="172" spans="1:20" s="13" customFormat="1" ht="12.75">
      <c r="A172" s="26">
        <v>430170177</v>
      </c>
      <c r="B172" s="26">
        <v>430</v>
      </c>
      <c r="C172" s="27" t="s">
        <v>101</v>
      </c>
      <c r="D172" s="26">
        <v>170</v>
      </c>
      <c r="E172" s="27" t="s">
        <v>65</v>
      </c>
      <c r="F172" s="26">
        <v>177</v>
      </c>
      <c r="G172" s="27" t="s">
        <v>110</v>
      </c>
      <c r="H172" s="28">
        <v>1.0147058823529409</v>
      </c>
      <c r="I172" s="28"/>
      <c r="J172" s="28"/>
      <c r="K172" s="28">
        <v>0</v>
      </c>
      <c r="L172" s="29">
        <v>10191</v>
      </c>
      <c r="M172" s="29">
        <v>3611</v>
      </c>
      <c r="N172" s="29">
        <v>893</v>
      </c>
      <c r="O172" s="29">
        <v>0</v>
      </c>
      <c r="P172" s="30">
        <f t="shared" si="2"/>
        <v>14695</v>
      </c>
      <c r="Q172" s="71"/>
      <c r="R172" s="72"/>
      <c r="S172" s="73"/>
      <c r="T172" s="35"/>
    </row>
    <row r="173" spans="1:20" s="13" customFormat="1" ht="12.75">
      <c r="A173" s="26">
        <v>430170198</v>
      </c>
      <c r="B173" s="26">
        <v>430</v>
      </c>
      <c r="C173" s="27" t="s">
        <v>101</v>
      </c>
      <c r="D173" s="26">
        <v>170</v>
      </c>
      <c r="E173" s="27" t="s">
        <v>65</v>
      </c>
      <c r="F173" s="26">
        <v>198</v>
      </c>
      <c r="G173" s="27" t="s">
        <v>66</v>
      </c>
      <c r="H173" s="28">
        <v>4.0588235294117636</v>
      </c>
      <c r="I173" s="28"/>
      <c r="J173" s="28"/>
      <c r="K173" s="28">
        <v>0</v>
      </c>
      <c r="L173" s="29">
        <v>9744</v>
      </c>
      <c r="M173" s="29">
        <v>2662</v>
      </c>
      <c r="N173" s="29">
        <v>893</v>
      </c>
      <c r="O173" s="29">
        <v>0</v>
      </c>
      <c r="P173" s="30">
        <f t="shared" si="2"/>
        <v>13299</v>
      </c>
      <c r="Q173" s="71"/>
      <c r="R173" s="72"/>
      <c r="S173" s="73"/>
      <c r="T173" s="35"/>
    </row>
    <row r="174" spans="1:20" s="13" customFormat="1" ht="12.75">
      <c r="A174" s="26">
        <v>430170271</v>
      </c>
      <c r="B174" s="26">
        <v>430</v>
      </c>
      <c r="C174" s="27" t="s">
        <v>101</v>
      </c>
      <c r="D174" s="26">
        <v>170</v>
      </c>
      <c r="E174" s="27" t="s">
        <v>65</v>
      </c>
      <c r="F174" s="26">
        <v>271</v>
      </c>
      <c r="G174" s="27" t="s">
        <v>111</v>
      </c>
      <c r="H174" s="28">
        <v>46.676470588235297</v>
      </c>
      <c r="I174" s="28"/>
      <c r="J174" s="28"/>
      <c r="K174" s="28">
        <v>0</v>
      </c>
      <c r="L174" s="29">
        <v>9928</v>
      </c>
      <c r="M174" s="29">
        <v>2760</v>
      </c>
      <c r="N174" s="29">
        <v>893</v>
      </c>
      <c r="O174" s="29">
        <v>0</v>
      </c>
      <c r="P174" s="30">
        <f t="shared" si="2"/>
        <v>13581</v>
      </c>
      <c r="Q174" s="71"/>
      <c r="R174" s="72"/>
      <c r="S174" s="73"/>
      <c r="T174" s="35"/>
    </row>
    <row r="175" spans="1:20" s="13" customFormat="1" ht="12.75">
      <c r="A175" s="26">
        <v>430170276</v>
      </c>
      <c r="B175" s="26">
        <v>430</v>
      </c>
      <c r="C175" s="27" t="s">
        <v>101</v>
      </c>
      <c r="D175" s="26">
        <v>170</v>
      </c>
      <c r="E175" s="27" t="s">
        <v>65</v>
      </c>
      <c r="F175" s="26">
        <v>276</v>
      </c>
      <c r="G175" s="27" t="s">
        <v>67</v>
      </c>
      <c r="H175" s="28">
        <v>1.0147058823529411</v>
      </c>
      <c r="I175" s="28"/>
      <c r="J175" s="28"/>
      <c r="K175" s="28">
        <v>0</v>
      </c>
      <c r="L175" s="29">
        <v>8402</v>
      </c>
      <c r="M175" s="29">
        <v>7668</v>
      </c>
      <c r="N175" s="29">
        <v>893</v>
      </c>
      <c r="O175" s="29">
        <v>0</v>
      </c>
      <c r="P175" s="30">
        <f t="shared" si="2"/>
        <v>16963</v>
      </c>
      <c r="Q175" s="71"/>
      <c r="R175" s="72"/>
      <c r="S175" s="73"/>
      <c r="T175" s="35"/>
    </row>
    <row r="176" spans="1:20" s="13" customFormat="1" ht="12.75">
      <c r="A176" s="26">
        <v>430170304</v>
      </c>
      <c r="B176" s="26">
        <v>430</v>
      </c>
      <c r="C176" s="27" t="s">
        <v>101</v>
      </c>
      <c r="D176" s="26">
        <v>170</v>
      </c>
      <c r="E176" s="27" t="s">
        <v>65</v>
      </c>
      <c r="F176" s="26">
        <v>304</v>
      </c>
      <c r="G176" s="27" t="s">
        <v>69</v>
      </c>
      <c r="H176" s="28">
        <v>1.0147058823529409</v>
      </c>
      <c r="I176" s="28"/>
      <c r="J176" s="28"/>
      <c r="K176" s="28">
        <v>0</v>
      </c>
      <c r="L176" s="29">
        <v>10191</v>
      </c>
      <c r="M176" s="29">
        <v>3232</v>
      </c>
      <c r="N176" s="29">
        <v>893</v>
      </c>
      <c r="O176" s="29">
        <v>0</v>
      </c>
      <c r="P176" s="30">
        <f t="shared" si="2"/>
        <v>14316</v>
      </c>
      <c r="Q176" s="71"/>
      <c r="R176" s="72"/>
      <c r="S176" s="73"/>
      <c r="T176" s="35"/>
    </row>
    <row r="177" spans="1:20" s="13" customFormat="1" ht="12.75">
      <c r="A177" s="26">
        <v>430170308</v>
      </c>
      <c r="B177" s="26">
        <v>430</v>
      </c>
      <c r="C177" s="27" t="s">
        <v>101</v>
      </c>
      <c r="D177" s="26">
        <v>170</v>
      </c>
      <c r="E177" s="27" t="s">
        <v>65</v>
      </c>
      <c r="F177" s="26">
        <v>308</v>
      </c>
      <c r="G177" s="27" t="s">
        <v>20</v>
      </c>
      <c r="H177" s="28">
        <v>1.0147058823529409</v>
      </c>
      <c r="I177" s="28"/>
      <c r="J177" s="28"/>
      <c r="K177" s="28">
        <v>0</v>
      </c>
      <c r="L177" s="29">
        <v>10191</v>
      </c>
      <c r="M177" s="29">
        <v>6016</v>
      </c>
      <c r="N177" s="29">
        <v>893</v>
      </c>
      <c r="O177" s="29">
        <v>0</v>
      </c>
      <c r="P177" s="30">
        <f t="shared" si="2"/>
        <v>17100</v>
      </c>
      <c r="Q177" s="71"/>
      <c r="R177" s="72"/>
      <c r="S177" s="73"/>
      <c r="T177" s="35"/>
    </row>
    <row r="178" spans="1:20" s="13" customFormat="1" ht="12.75">
      <c r="A178" s="26">
        <v>430170314</v>
      </c>
      <c r="B178" s="26">
        <v>430</v>
      </c>
      <c r="C178" s="27" t="s">
        <v>101</v>
      </c>
      <c r="D178" s="26">
        <v>170</v>
      </c>
      <c r="E178" s="27" t="s">
        <v>65</v>
      </c>
      <c r="F178" s="26">
        <v>314</v>
      </c>
      <c r="G178" s="27" t="s">
        <v>29</v>
      </c>
      <c r="H178" s="28">
        <v>1.0147058823529409</v>
      </c>
      <c r="I178" s="28"/>
      <c r="J178" s="28"/>
      <c r="K178" s="28">
        <v>0</v>
      </c>
      <c r="L178" s="29">
        <v>10191</v>
      </c>
      <c r="M178" s="29">
        <v>8064</v>
      </c>
      <c r="N178" s="29">
        <v>893</v>
      </c>
      <c r="O178" s="29">
        <v>0</v>
      </c>
      <c r="P178" s="30">
        <f t="shared" si="2"/>
        <v>19148</v>
      </c>
      <c r="Q178" s="71"/>
      <c r="R178" s="72"/>
      <c r="S178" s="73"/>
      <c r="T178" s="35"/>
    </row>
    <row r="179" spans="1:20" s="13" customFormat="1" ht="12.75">
      <c r="A179" s="26">
        <v>430170321</v>
      </c>
      <c r="B179" s="26">
        <v>430</v>
      </c>
      <c r="C179" s="27" t="s">
        <v>101</v>
      </c>
      <c r="D179" s="26">
        <v>170</v>
      </c>
      <c r="E179" s="27" t="s">
        <v>65</v>
      </c>
      <c r="F179" s="26">
        <v>321</v>
      </c>
      <c r="G179" s="27" t="s">
        <v>112</v>
      </c>
      <c r="H179" s="28">
        <v>4.0588235294117636</v>
      </c>
      <c r="I179" s="28"/>
      <c r="J179" s="28"/>
      <c r="K179" s="28">
        <v>0</v>
      </c>
      <c r="L179" s="29">
        <v>9297</v>
      </c>
      <c r="M179" s="29">
        <v>5099</v>
      </c>
      <c r="N179" s="29">
        <v>893</v>
      </c>
      <c r="O179" s="29">
        <v>0</v>
      </c>
      <c r="P179" s="30">
        <f t="shared" si="2"/>
        <v>15289</v>
      </c>
      <c r="Q179" s="71"/>
      <c r="R179" s="72"/>
      <c r="S179" s="73"/>
      <c r="T179" s="35"/>
    </row>
    <row r="180" spans="1:20" s="13" customFormat="1" ht="12.75">
      <c r="A180" s="26">
        <v>430170322</v>
      </c>
      <c r="B180" s="26">
        <v>430</v>
      </c>
      <c r="C180" s="27" t="s">
        <v>101</v>
      </c>
      <c r="D180" s="26">
        <v>170</v>
      </c>
      <c r="E180" s="27" t="s">
        <v>65</v>
      </c>
      <c r="F180" s="26">
        <v>322</v>
      </c>
      <c r="G180" s="27" t="s">
        <v>113</v>
      </c>
      <c r="H180" s="28">
        <v>11.161764705882355</v>
      </c>
      <c r="I180" s="28"/>
      <c r="J180" s="28"/>
      <c r="K180" s="28">
        <v>0</v>
      </c>
      <c r="L180" s="29">
        <v>9866</v>
      </c>
      <c r="M180" s="29">
        <v>4938</v>
      </c>
      <c r="N180" s="29">
        <v>893</v>
      </c>
      <c r="O180" s="29">
        <v>0</v>
      </c>
      <c r="P180" s="30">
        <f t="shared" si="2"/>
        <v>15697</v>
      </c>
      <c r="Q180" s="71"/>
      <c r="R180" s="72"/>
      <c r="S180" s="73"/>
      <c r="T180" s="35"/>
    </row>
    <row r="181" spans="1:20" s="13" customFormat="1" ht="12.75">
      <c r="A181" s="26">
        <v>430170326</v>
      </c>
      <c r="B181" s="26">
        <v>430</v>
      </c>
      <c r="C181" s="27" t="s">
        <v>101</v>
      </c>
      <c r="D181" s="26">
        <v>170</v>
      </c>
      <c r="E181" s="27" t="s">
        <v>65</v>
      </c>
      <c r="F181" s="26">
        <v>326</v>
      </c>
      <c r="G181" s="27" t="s">
        <v>114</v>
      </c>
      <c r="H181" s="28">
        <v>2.0294117647058818</v>
      </c>
      <c r="I181" s="28"/>
      <c r="J181" s="28"/>
      <c r="K181" s="28">
        <v>0</v>
      </c>
      <c r="L181" s="29">
        <v>10191</v>
      </c>
      <c r="M181" s="29">
        <v>3596</v>
      </c>
      <c r="N181" s="29">
        <v>893</v>
      </c>
      <c r="O181" s="29">
        <v>0</v>
      </c>
      <c r="P181" s="30">
        <f t="shared" si="2"/>
        <v>14680</v>
      </c>
      <c r="Q181" s="71"/>
      <c r="R181" s="72"/>
      <c r="S181" s="73"/>
      <c r="T181" s="35"/>
    </row>
    <row r="182" spans="1:20" s="13" customFormat="1" ht="12.75">
      <c r="A182" s="26">
        <v>430170348</v>
      </c>
      <c r="B182" s="26">
        <v>430</v>
      </c>
      <c r="C182" s="27" t="s">
        <v>101</v>
      </c>
      <c r="D182" s="26">
        <v>170</v>
      </c>
      <c r="E182" s="27" t="s">
        <v>65</v>
      </c>
      <c r="F182" s="26">
        <v>348</v>
      </c>
      <c r="G182" s="27" t="s">
        <v>100</v>
      </c>
      <c r="H182" s="28">
        <v>22.32352941176471</v>
      </c>
      <c r="I182" s="28"/>
      <c r="J182" s="28"/>
      <c r="K182" s="28">
        <v>0</v>
      </c>
      <c r="L182" s="29">
        <v>10504</v>
      </c>
      <c r="M182" s="29">
        <v>64</v>
      </c>
      <c r="N182" s="29">
        <v>893</v>
      </c>
      <c r="O182" s="29">
        <v>0</v>
      </c>
      <c r="P182" s="30">
        <f t="shared" si="2"/>
        <v>11461</v>
      </c>
      <c r="Q182" s="71"/>
      <c r="R182" s="72"/>
      <c r="S182" s="73"/>
      <c r="T182" s="35"/>
    </row>
    <row r="183" spans="1:20" s="13" customFormat="1" ht="12.75">
      <c r="A183" s="26">
        <v>430170616</v>
      </c>
      <c r="B183" s="26">
        <v>430</v>
      </c>
      <c r="C183" s="27" t="s">
        <v>101</v>
      </c>
      <c r="D183" s="26">
        <v>170</v>
      </c>
      <c r="E183" s="27" t="s">
        <v>65</v>
      </c>
      <c r="F183" s="26">
        <v>616</v>
      </c>
      <c r="G183" s="27" t="s">
        <v>83</v>
      </c>
      <c r="H183" s="28">
        <v>1.0147058823529409</v>
      </c>
      <c r="I183" s="28"/>
      <c r="J183" s="28"/>
      <c r="K183" s="28">
        <v>0</v>
      </c>
      <c r="L183" s="29">
        <v>10191</v>
      </c>
      <c r="M183" s="29">
        <v>3234</v>
      </c>
      <c r="N183" s="29">
        <v>893</v>
      </c>
      <c r="O183" s="29">
        <v>0</v>
      </c>
      <c r="P183" s="30">
        <f t="shared" si="2"/>
        <v>14318</v>
      </c>
      <c r="Q183" s="71"/>
      <c r="R183" s="72"/>
      <c r="S183" s="73"/>
      <c r="T183" s="35"/>
    </row>
    <row r="184" spans="1:20" s="13" customFormat="1" ht="12.75">
      <c r="A184" s="26">
        <v>430170620</v>
      </c>
      <c r="B184" s="26">
        <v>430</v>
      </c>
      <c r="C184" s="27" t="s">
        <v>101</v>
      </c>
      <c r="D184" s="26">
        <v>170</v>
      </c>
      <c r="E184" s="27" t="s">
        <v>65</v>
      </c>
      <c r="F184" s="26">
        <v>620</v>
      </c>
      <c r="G184" s="27" t="s">
        <v>115</v>
      </c>
      <c r="H184" s="28">
        <v>12.176470588235293</v>
      </c>
      <c r="I184" s="28"/>
      <c r="J184" s="28"/>
      <c r="K184" s="28">
        <v>0</v>
      </c>
      <c r="L184" s="29">
        <v>10730</v>
      </c>
      <c r="M184" s="29">
        <v>4886</v>
      </c>
      <c r="N184" s="29">
        <v>893</v>
      </c>
      <c r="O184" s="29">
        <v>0</v>
      </c>
      <c r="P184" s="30">
        <f t="shared" si="2"/>
        <v>16509</v>
      </c>
      <c r="Q184" s="71"/>
      <c r="R184" s="72"/>
      <c r="S184" s="73"/>
      <c r="T184" s="35"/>
    </row>
    <row r="185" spans="1:20" s="13" customFormat="1" ht="12.75">
      <c r="A185" s="26">
        <v>430170695</v>
      </c>
      <c r="B185" s="26">
        <v>430</v>
      </c>
      <c r="C185" s="27" t="s">
        <v>101</v>
      </c>
      <c r="D185" s="26">
        <v>170</v>
      </c>
      <c r="E185" s="27" t="s">
        <v>65</v>
      </c>
      <c r="F185" s="26">
        <v>695</v>
      </c>
      <c r="G185" s="27" t="s">
        <v>116</v>
      </c>
      <c r="H185" s="28">
        <v>1.0147058823529411</v>
      </c>
      <c r="I185" s="28"/>
      <c r="J185" s="28"/>
      <c r="K185" s="28">
        <v>0</v>
      </c>
      <c r="L185" s="29">
        <v>10191</v>
      </c>
      <c r="M185" s="29">
        <v>5036</v>
      </c>
      <c r="N185" s="29">
        <v>893</v>
      </c>
      <c r="O185" s="29">
        <v>0</v>
      </c>
      <c r="P185" s="30">
        <f t="shared" si="2"/>
        <v>16120</v>
      </c>
      <c r="Q185" s="71"/>
      <c r="R185" s="72"/>
      <c r="S185" s="73"/>
      <c r="T185" s="35"/>
    </row>
    <row r="186" spans="1:20" s="13" customFormat="1" ht="12.75">
      <c r="A186" s="26">
        <v>430170710</v>
      </c>
      <c r="B186" s="26">
        <v>430</v>
      </c>
      <c r="C186" s="27" t="s">
        <v>101</v>
      </c>
      <c r="D186" s="26">
        <v>170</v>
      </c>
      <c r="E186" s="27" t="s">
        <v>65</v>
      </c>
      <c r="F186" s="26">
        <v>710</v>
      </c>
      <c r="G186" s="27" t="s">
        <v>70</v>
      </c>
      <c r="H186" s="28">
        <v>5.0735294117647065</v>
      </c>
      <c r="I186" s="28"/>
      <c r="J186" s="28"/>
      <c r="K186" s="28">
        <v>0</v>
      </c>
      <c r="L186" s="29">
        <v>9475</v>
      </c>
      <c r="M186" s="29">
        <v>4430</v>
      </c>
      <c r="N186" s="29">
        <v>893</v>
      </c>
      <c r="O186" s="29">
        <v>0</v>
      </c>
      <c r="P186" s="30">
        <f t="shared" si="2"/>
        <v>14798</v>
      </c>
      <c r="Q186" s="71"/>
      <c r="R186" s="72"/>
      <c r="S186" s="73"/>
      <c r="T186" s="35"/>
    </row>
    <row r="187" spans="1:20" s="13" customFormat="1" ht="12.75">
      <c r="A187" s="26">
        <v>430170725</v>
      </c>
      <c r="B187" s="26">
        <v>430</v>
      </c>
      <c r="C187" s="27" t="s">
        <v>101</v>
      </c>
      <c r="D187" s="26">
        <v>170</v>
      </c>
      <c r="E187" s="27" t="s">
        <v>65</v>
      </c>
      <c r="F187" s="26">
        <v>725</v>
      </c>
      <c r="G187" s="27" t="s">
        <v>117</v>
      </c>
      <c r="H187" s="28">
        <v>4.0588235294117636</v>
      </c>
      <c r="I187" s="28"/>
      <c r="J187" s="28"/>
      <c r="K187" s="28">
        <v>0</v>
      </c>
      <c r="L187" s="29">
        <v>10191</v>
      </c>
      <c r="M187" s="29">
        <v>4480</v>
      </c>
      <c r="N187" s="29">
        <v>893</v>
      </c>
      <c r="O187" s="29">
        <v>0</v>
      </c>
      <c r="P187" s="30">
        <f t="shared" si="2"/>
        <v>15564</v>
      </c>
      <c r="Q187" s="71"/>
      <c r="R187" s="72"/>
      <c r="S187" s="73"/>
      <c r="T187" s="35"/>
    </row>
    <row r="188" spans="1:20" s="13" customFormat="1" ht="12.75">
      <c r="A188" s="26">
        <v>430170730</v>
      </c>
      <c r="B188" s="26">
        <v>430</v>
      </c>
      <c r="C188" s="27" t="s">
        <v>101</v>
      </c>
      <c r="D188" s="26">
        <v>170</v>
      </c>
      <c r="E188" s="27" t="s">
        <v>65</v>
      </c>
      <c r="F188" s="26">
        <v>730</v>
      </c>
      <c r="G188" s="27" t="s">
        <v>118</v>
      </c>
      <c r="H188" s="28">
        <v>15.220588235294118</v>
      </c>
      <c r="I188" s="28"/>
      <c r="J188" s="28"/>
      <c r="K188" s="28">
        <v>0</v>
      </c>
      <c r="L188" s="29">
        <v>10191</v>
      </c>
      <c r="M188" s="29">
        <v>3088</v>
      </c>
      <c r="N188" s="29">
        <v>893</v>
      </c>
      <c r="O188" s="29">
        <v>0</v>
      </c>
      <c r="P188" s="30">
        <f t="shared" si="2"/>
        <v>14172</v>
      </c>
      <c r="Q188" s="71"/>
      <c r="R188" s="72"/>
      <c r="S188" s="73"/>
      <c r="T188" s="35"/>
    </row>
    <row r="189" spans="1:20" s="13" customFormat="1" ht="12.75">
      <c r="A189" s="26">
        <v>430170735</v>
      </c>
      <c r="B189" s="26">
        <v>430</v>
      </c>
      <c r="C189" s="27" t="s">
        <v>101</v>
      </c>
      <c r="D189" s="26">
        <v>170</v>
      </c>
      <c r="E189" s="27" t="s">
        <v>65</v>
      </c>
      <c r="F189" s="26">
        <v>735</v>
      </c>
      <c r="G189" s="27" t="s">
        <v>119</v>
      </c>
      <c r="H189" s="28">
        <v>2.0294117647058818</v>
      </c>
      <c r="I189" s="28"/>
      <c r="J189" s="28"/>
      <c r="K189" s="28">
        <v>0</v>
      </c>
      <c r="L189" s="29">
        <v>9297</v>
      </c>
      <c r="M189" s="29">
        <v>3254</v>
      </c>
      <c r="N189" s="29">
        <v>893</v>
      </c>
      <c r="O189" s="29">
        <v>0</v>
      </c>
      <c r="P189" s="30">
        <f t="shared" si="2"/>
        <v>13444</v>
      </c>
      <c r="Q189" s="71"/>
      <c r="R189" s="72"/>
      <c r="S189" s="73"/>
      <c r="T189" s="35"/>
    </row>
    <row r="190" spans="1:20" s="13" customFormat="1" ht="12.75">
      <c r="A190" s="26">
        <v>430170775</v>
      </c>
      <c r="B190" s="26">
        <v>430</v>
      </c>
      <c r="C190" s="27" t="s">
        <v>101</v>
      </c>
      <c r="D190" s="26">
        <v>170</v>
      </c>
      <c r="E190" s="27" t="s">
        <v>65</v>
      </c>
      <c r="F190" s="26">
        <v>775</v>
      </c>
      <c r="G190" s="27" t="s">
        <v>120</v>
      </c>
      <c r="H190" s="28">
        <v>2.0294117647058818</v>
      </c>
      <c r="I190" s="28"/>
      <c r="J190" s="28"/>
      <c r="K190" s="28">
        <v>0</v>
      </c>
      <c r="L190" s="29">
        <v>10191</v>
      </c>
      <c r="M190" s="29">
        <v>1849</v>
      </c>
      <c r="N190" s="29">
        <v>893</v>
      </c>
      <c r="O190" s="29">
        <v>0</v>
      </c>
      <c r="P190" s="30">
        <f t="shared" si="2"/>
        <v>12933</v>
      </c>
      <c r="Q190" s="71"/>
      <c r="R190" s="72"/>
      <c r="S190" s="73"/>
      <c r="T190" s="35"/>
    </row>
    <row r="191" spans="1:20" s="13" customFormat="1" ht="12.75">
      <c r="A191" s="26">
        <v>431149128</v>
      </c>
      <c r="B191" s="26">
        <v>431</v>
      </c>
      <c r="C191" s="27" t="s">
        <v>121</v>
      </c>
      <c r="D191" s="26">
        <v>149</v>
      </c>
      <c r="E191" s="27" t="s">
        <v>77</v>
      </c>
      <c r="F191" s="26">
        <v>128</v>
      </c>
      <c r="G191" s="27" t="s">
        <v>122</v>
      </c>
      <c r="H191" s="28">
        <v>4.5714285714285703</v>
      </c>
      <c r="I191" s="28"/>
      <c r="J191" s="28"/>
      <c r="K191" s="28">
        <v>0</v>
      </c>
      <c r="L191" s="29">
        <v>8414</v>
      </c>
      <c r="M191" s="29">
        <v>365</v>
      </c>
      <c r="N191" s="29">
        <v>893</v>
      </c>
      <c r="O191" s="29">
        <v>0</v>
      </c>
      <c r="P191" s="30">
        <f t="shared" si="2"/>
        <v>9672</v>
      </c>
      <c r="Q191" s="71"/>
      <c r="R191" s="72"/>
      <c r="S191" s="73"/>
      <c r="T191" s="35"/>
    </row>
    <row r="192" spans="1:20" s="13" customFormat="1" ht="12.75">
      <c r="A192" s="26">
        <v>431149149</v>
      </c>
      <c r="B192" s="26">
        <v>431</v>
      </c>
      <c r="C192" s="27" t="s">
        <v>121</v>
      </c>
      <c r="D192" s="26">
        <v>149</v>
      </c>
      <c r="E192" s="27" t="s">
        <v>77</v>
      </c>
      <c r="F192" s="26">
        <v>149</v>
      </c>
      <c r="G192" s="27" t="s">
        <v>77</v>
      </c>
      <c r="H192" s="28">
        <v>300.5714285714285</v>
      </c>
      <c r="I192" s="28"/>
      <c r="J192" s="28"/>
      <c r="K192" s="28">
        <v>0</v>
      </c>
      <c r="L192" s="29">
        <v>11626</v>
      </c>
      <c r="M192" s="29">
        <v>74</v>
      </c>
      <c r="N192" s="29">
        <v>893</v>
      </c>
      <c r="O192" s="29">
        <v>0</v>
      </c>
      <c r="P192" s="30">
        <f t="shared" si="2"/>
        <v>12593</v>
      </c>
      <c r="Q192" s="71"/>
      <c r="R192" s="72"/>
      <c r="S192" s="73"/>
      <c r="T192" s="35"/>
    </row>
    <row r="193" spans="1:20" s="13" customFormat="1" ht="12.75">
      <c r="A193" s="26">
        <v>431149181</v>
      </c>
      <c r="B193" s="26">
        <v>431</v>
      </c>
      <c r="C193" s="27" t="s">
        <v>121</v>
      </c>
      <c r="D193" s="26">
        <v>149</v>
      </c>
      <c r="E193" s="27" t="s">
        <v>77</v>
      </c>
      <c r="F193" s="26">
        <v>181</v>
      </c>
      <c r="G193" s="27" t="s">
        <v>79</v>
      </c>
      <c r="H193" s="28">
        <v>14.857142857142858</v>
      </c>
      <c r="I193" s="28"/>
      <c r="J193" s="28"/>
      <c r="K193" s="28">
        <v>0</v>
      </c>
      <c r="L193" s="29">
        <v>9844</v>
      </c>
      <c r="M193" s="29">
        <v>542</v>
      </c>
      <c r="N193" s="29">
        <v>893</v>
      </c>
      <c r="O193" s="29">
        <v>0</v>
      </c>
      <c r="P193" s="30">
        <f t="shared" si="2"/>
        <v>11279</v>
      </c>
      <c r="Q193" s="71"/>
      <c r="R193" s="72"/>
      <c r="S193" s="73"/>
      <c r="T193" s="35"/>
    </row>
    <row r="194" spans="1:20" s="13" customFormat="1" ht="12.75">
      <c r="A194" s="26">
        <v>432712020</v>
      </c>
      <c r="B194" s="26">
        <v>432</v>
      </c>
      <c r="C194" s="27" t="s">
        <v>123</v>
      </c>
      <c r="D194" s="26">
        <v>712</v>
      </c>
      <c r="E194" s="27" t="s">
        <v>124</v>
      </c>
      <c r="F194" s="26">
        <v>20</v>
      </c>
      <c r="G194" s="27" t="s">
        <v>125</v>
      </c>
      <c r="H194" s="28">
        <v>58.238683127572024</v>
      </c>
      <c r="I194" s="28"/>
      <c r="J194" s="28"/>
      <c r="K194" s="28">
        <v>0</v>
      </c>
      <c r="L194" s="29">
        <v>8382</v>
      </c>
      <c r="M194" s="29">
        <v>2165</v>
      </c>
      <c r="N194" s="29">
        <v>893</v>
      </c>
      <c r="O194" s="29">
        <v>0</v>
      </c>
      <c r="P194" s="30">
        <f t="shared" si="2"/>
        <v>11440</v>
      </c>
      <c r="Q194" s="71"/>
      <c r="R194" s="72"/>
      <c r="S194" s="73"/>
      <c r="T194" s="35"/>
    </row>
    <row r="195" spans="1:20" s="13" customFormat="1" ht="12.75">
      <c r="A195" s="26">
        <v>432712036</v>
      </c>
      <c r="B195" s="26">
        <v>432</v>
      </c>
      <c r="C195" s="27" t="s">
        <v>123</v>
      </c>
      <c r="D195" s="26">
        <v>712</v>
      </c>
      <c r="E195" s="27" t="s">
        <v>124</v>
      </c>
      <c r="F195" s="26">
        <v>36</v>
      </c>
      <c r="G195" s="27" t="s">
        <v>126</v>
      </c>
      <c r="H195" s="28">
        <v>1.0041152263374487</v>
      </c>
      <c r="I195" s="28"/>
      <c r="J195" s="28"/>
      <c r="K195" s="28">
        <v>0</v>
      </c>
      <c r="L195" s="29">
        <v>8049</v>
      </c>
      <c r="M195" s="29">
        <v>3430</v>
      </c>
      <c r="N195" s="29">
        <v>893</v>
      </c>
      <c r="O195" s="29">
        <v>0</v>
      </c>
      <c r="P195" s="30">
        <f t="shared" si="2"/>
        <v>12372</v>
      </c>
      <c r="Q195" s="71"/>
      <c r="R195" s="72"/>
      <c r="S195" s="73"/>
      <c r="T195" s="35"/>
    </row>
    <row r="196" spans="1:20" s="13" customFormat="1" ht="12.75">
      <c r="A196" s="26">
        <v>432712261</v>
      </c>
      <c r="B196" s="26">
        <v>432</v>
      </c>
      <c r="C196" s="27" t="s">
        <v>123</v>
      </c>
      <c r="D196" s="26">
        <v>712</v>
      </c>
      <c r="E196" s="27" t="s">
        <v>124</v>
      </c>
      <c r="F196" s="26">
        <v>261</v>
      </c>
      <c r="G196" s="27" t="s">
        <v>127</v>
      </c>
      <c r="H196" s="28">
        <v>10.041152263374487</v>
      </c>
      <c r="I196" s="28"/>
      <c r="J196" s="28"/>
      <c r="K196" s="28">
        <v>0</v>
      </c>
      <c r="L196" s="29">
        <v>8435</v>
      </c>
      <c r="M196" s="29">
        <v>4258</v>
      </c>
      <c r="N196" s="29">
        <v>893</v>
      </c>
      <c r="O196" s="29">
        <v>0</v>
      </c>
      <c r="P196" s="30">
        <f t="shared" si="2"/>
        <v>13586</v>
      </c>
      <c r="Q196" s="71"/>
      <c r="R196" s="72"/>
      <c r="S196" s="73"/>
      <c r="T196" s="35"/>
    </row>
    <row r="197" spans="1:20" s="13" customFormat="1" ht="12.75">
      <c r="A197" s="26">
        <v>432712300</v>
      </c>
      <c r="B197" s="26">
        <v>432</v>
      </c>
      <c r="C197" s="27" t="s">
        <v>123</v>
      </c>
      <c r="D197" s="26">
        <v>712</v>
      </c>
      <c r="E197" s="27" t="s">
        <v>124</v>
      </c>
      <c r="F197" s="26">
        <v>300</v>
      </c>
      <c r="G197" s="27" t="s">
        <v>128</v>
      </c>
      <c r="H197" s="28">
        <v>4.0164609053497946</v>
      </c>
      <c r="I197" s="28"/>
      <c r="J197" s="28"/>
      <c r="K197" s="28">
        <v>0</v>
      </c>
      <c r="L197" s="29">
        <v>9054</v>
      </c>
      <c r="M197" s="29">
        <v>21402</v>
      </c>
      <c r="N197" s="29">
        <v>893</v>
      </c>
      <c r="O197" s="29">
        <v>0</v>
      </c>
      <c r="P197" s="30">
        <f t="shared" si="2"/>
        <v>31349</v>
      </c>
      <c r="Q197" s="71"/>
      <c r="R197" s="72"/>
      <c r="S197" s="73"/>
      <c r="T197" s="35"/>
    </row>
    <row r="198" spans="1:20" s="13" customFormat="1" ht="12.75">
      <c r="A198" s="26">
        <v>432712645</v>
      </c>
      <c r="B198" s="26">
        <v>432</v>
      </c>
      <c r="C198" s="27" t="s">
        <v>123</v>
      </c>
      <c r="D198" s="26">
        <v>712</v>
      </c>
      <c r="E198" s="27" t="s">
        <v>124</v>
      </c>
      <c r="F198" s="26">
        <v>645</v>
      </c>
      <c r="G198" s="27" t="s">
        <v>129</v>
      </c>
      <c r="H198" s="28">
        <v>55.226337448559683</v>
      </c>
      <c r="I198" s="28"/>
      <c r="J198" s="28"/>
      <c r="K198" s="28">
        <v>0</v>
      </c>
      <c r="L198" s="29">
        <v>9156</v>
      </c>
      <c r="M198" s="29">
        <v>3058</v>
      </c>
      <c r="N198" s="29">
        <v>893</v>
      </c>
      <c r="O198" s="29">
        <v>0</v>
      </c>
      <c r="P198" s="30">
        <f t="shared" si="2"/>
        <v>13107</v>
      </c>
      <c r="Q198" s="71"/>
      <c r="R198" s="72"/>
      <c r="S198" s="73"/>
      <c r="T198" s="35"/>
    </row>
    <row r="199" spans="1:20" s="13" customFormat="1" ht="12.75">
      <c r="A199" s="26">
        <v>432712660</v>
      </c>
      <c r="B199" s="26">
        <v>432</v>
      </c>
      <c r="C199" s="27" t="s">
        <v>123</v>
      </c>
      <c r="D199" s="26">
        <v>712</v>
      </c>
      <c r="E199" s="27" t="s">
        <v>124</v>
      </c>
      <c r="F199" s="26">
        <v>660</v>
      </c>
      <c r="G199" s="27" t="s">
        <v>130</v>
      </c>
      <c r="H199" s="28">
        <v>67.275720164609055</v>
      </c>
      <c r="I199" s="28"/>
      <c r="J199" s="28"/>
      <c r="K199" s="28">
        <v>0</v>
      </c>
      <c r="L199" s="29">
        <v>8290</v>
      </c>
      <c r="M199" s="29">
        <v>6911</v>
      </c>
      <c r="N199" s="29">
        <v>893</v>
      </c>
      <c r="O199" s="29">
        <v>0</v>
      </c>
      <c r="P199" s="30">
        <f t="shared" si="2"/>
        <v>16094</v>
      </c>
      <c r="Q199" s="71"/>
      <c r="R199" s="72"/>
      <c r="S199" s="73"/>
      <c r="T199" s="35"/>
    </row>
    <row r="200" spans="1:20" s="13" customFormat="1" ht="12.75">
      <c r="A200" s="26">
        <v>432712712</v>
      </c>
      <c r="B200" s="26">
        <v>432</v>
      </c>
      <c r="C200" s="27" t="s">
        <v>123</v>
      </c>
      <c r="D200" s="26">
        <v>712</v>
      </c>
      <c r="E200" s="27" t="s">
        <v>124</v>
      </c>
      <c r="F200" s="26">
        <v>712</v>
      </c>
      <c r="G200" s="27" t="s">
        <v>124</v>
      </c>
      <c r="H200" s="28">
        <v>48.197530864197532</v>
      </c>
      <c r="I200" s="28"/>
      <c r="J200" s="28"/>
      <c r="K200" s="28">
        <v>0</v>
      </c>
      <c r="L200" s="29">
        <v>9149</v>
      </c>
      <c r="M200" s="29">
        <v>6194</v>
      </c>
      <c r="N200" s="29">
        <v>893</v>
      </c>
      <c r="O200" s="29">
        <v>0</v>
      </c>
      <c r="P200" s="30">
        <f t="shared" si="2"/>
        <v>16236</v>
      </c>
      <c r="Q200" s="71"/>
      <c r="R200" s="72"/>
      <c r="S200" s="73"/>
      <c r="T200" s="35"/>
    </row>
    <row r="201" spans="1:20" s="13" customFormat="1" ht="12.75">
      <c r="A201" s="26">
        <v>435301009</v>
      </c>
      <c r="B201" s="26">
        <v>435</v>
      </c>
      <c r="C201" s="27" t="s">
        <v>131</v>
      </c>
      <c r="D201" s="26">
        <v>301</v>
      </c>
      <c r="E201" s="27" t="s">
        <v>132</v>
      </c>
      <c r="F201" s="26">
        <v>9</v>
      </c>
      <c r="G201" s="27" t="s">
        <v>85</v>
      </c>
      <c r="H201" s="28">
        <v>1.0037878787878789</v>
      </c>
      <c r="I201" s="28"/>
      <c r="J201" s="28"/>
      <c r="K201" s="28">
        <v>0</v>
      </c>
      <c r="L201" s="29">
        <v>9759</v>
      </c>
      <c r="M201" s="29">
        <v>4918</v>
      </c>
      <c r="N201" s="29">
        <v>893</v>
      </c>
      <c r="O201" s="29">
        <v>0</v>
      </c>
      <c r="P201" s="30">
        <f t="shared" si="2"/>
        <v>15570</v>
      </c>
      <c r="Q201" s="71"/>
      <c r="R201" s="72"/>
      <c r="S201" s="73"/>
      <c r="T201" s="35"/>
    </row>
    <row r="202" spans="1:20" s="13" customFormat="1" ht="12.75">
      <c r="A202" s="26">
        <v>435301031</v>
      </c>
      <c r="B202" s="26">
        <v>435</v>
      </c>
      <c r="C202" s="27" t="s">
        <v>131</v>
      </c>
      <c r="D202" s="26">
        <v>301</v>
      </c>
      <c r="E202" s="27" t="s">
        <v>132</v>
      </c>
      <c r="F202" s="26">
        <v>31</v>
      </c>
      <c r="G202" s="27" t="s">
        <v>76</v>
      </c>
      <c r="H202" s="28">
        <v>151.57196969696972</v>
      </c>
      <c r="I202" s="28"/>
      <c r="J202" s="28"/>
      <c r="K202" s="28">
        <v>0</v>
      </c>
      <c r="L202" s="29">
        <v>9428</v>
      </c>
      <c r="M202" s="29">
        <v>3969</v>
      </c>
      <c r="N202" s="29">
        <v>893</v>
      </c>
      <c r="O202" s="29">
        <v>0</v>
      </c>
      <c r="P202" s="30">
        <f t="shared" ref="P202:P265" si="3">SUM(L202:N202)</f>
        <v>14290</v>
      </c>
      <c r="Q202" s="71"/>
      <c r="R202" s="72"/>
      <c r="S202" s="73"/>
      <c r="T202" s="35"/>
    </row>
    <row r="203" spans="1:20" s="13" customFormat="1" ht="12.75">
      <c r="A203" s="26">
        <v>435301048</v>
      </c>
      <c r="B203" s="26">
        <v>435</v>
      </c>
      <c r="C203" s="27" t="s">
        <v>131</v>
      </c>
      <c r="D203" s="26">
        <v>301</v>
      </c>
      <c r="E203" s="27" t="s">
        <v>132</v>
      </c>
      <c r="F203" s="26">
        <v>48</v>
      </c>
      <c r="G203" s="27" t="s">
        <v>217</v>
      </c>
      <c r="H203" s="28">
        <v>1.0037878787878789</v>
      </c>
      <c r="I203" s="28"/>
      <c r="J203" s="28"/>
      <c r="K203" s="28">
        <v>0</v>
      </c>
      <c r="L203" s="29">
        <v>9759</v>
      </c>
      <c r="M203" s="29">
        <v>7683</v>
      </c>
      <c r="N203" s="29">
        <v>893</v>
      </c>
      <c r="O203" s="29">
        <v>0</v>
      </c>
      <c r="P203" s="30">
        <f t="shared" si="3"/>
        <v>18335</v>
      </c>
      <c r="Q203" s="71"/>
      <c r="R203" s="72"/>
      <c r="S203" s="73"/>
      <c r="T203" s="35"/>
    </row>
    <row r="204" spans="1:20" s="13" customFormat="1" ht="12.75">
      <c r="A204" s="26">
        <v>435301056</v>
      </c>
      <c r="B204" s="26">
        <v>435</v>
      </c>
      <c r="C204" s="27" t="s">
        <v>131</v>
      </c>
      <c r="D204" s="26">
        <v>301</v>
      </c>
      <c r="E204" s="27" t="s">
        <v>132</v>
      </c>
      <c r="F204" s="26">
        <v>56</v>
      </c>
      <c r="G204" s="27" t="s">
        <v>133</v>
      </c>
      <c r="H204" s="28">
        <v>102.38636363636364</v>
      </c>
      <c r="I204" s="28"/>
      <c r="J204" s="28"/>
      <c r="K204" s="28">
        <v>0</v>
      </c>
      <c r="L204" s="29">
        <v>9119</v>
      </c>
      <c r="M204" s="29">
        <v>2797</v>
      </c>
      <c r="N204" s="29">
        <v>893</v>
      </c>
      <c r="O204" s="29">
        <v>0</v>
      </c>
      <c r="P204" s="30">
        <f t="shared" si="3"/>
        <v>12809</v>
      </c>
      <c r="Q204" s="71"/>
      <c r="R204" s="72"/>
      <c r="S204" s="73"/>
      <c r="T204" s="35"/>
    </row>
    <row r="205" spans="1:20" s="13" customFormat="1" ht="12.75">
      <c r="A205" s="26">
        <v>435301079</v>
      </c>
      <c r="B205" s="26">
        <v>435</v>
      </c>
      <c r="C205" s="27" t="s">
        <v>131</v>
      </c>
      <c r="D205" s="26">
        <v>301</v>
      </c>
      <c r="E205" s="27" t="s">
        <v>132</v>
      </c>
      <c r="F205" s="26">
        <v>79</v>
      </c>
      <c r="G205" s="27" t="s">
        <v>86</v>
      </c>
      <c r="H205" s="28">
        <v>139.52651515151516</v>
      </c>
      <c r="I205" s="28"/>
      <c r="J205" s="28"/>
      <c r="K205" s="28">
        <v>0</v>
      </c>
      <c r="L205" s="29">
        <v>9142</v>
      </c>
      <c r="M205" s="29">
        <v>592</v>
      </c>
      <c r="N205" s="29">
        <v>893</v>
      </c>
      <c r="O205" s="29">
        <v>0</v>
      </c>
      <c r="P205" s="30">
        <f t="shared" si="3"/>
        <v>10627</v>
      </c>
      <c r="Q205" s="71"/>
      <c r="R205" s="72"/>
      <c r="S205" s="73"/>
      <c r="T205" s="35"/>
    </row>
    <row r="206" spans="1:20" s="13" customFormat="1" ht="12.75">
      <c r="A206" s="26">
        <v>435301125</v>
      </c>
      <c r="B206" s="26">
        <v>435</v>
      </c>
      <c r="C206" s="27" t="s">
        <v>131</v>
      </c>
      <c r="D206" s="26">
        <v>301</v>
      </c>
      <c r="E206" s="27" t="s">
        <v>132</v>
      </c>
      <c r="F206" s="26">
        <v>125</v>
      </c>
      <c r="G206" s="27" t="s">
        <v>105</v>
      </c>
      <c r="H206" s="28">
        <v>1.0037878787878789</v>
      </c>
      <c r="I206" s="28"/>
      <c r="J206" s="28"/>
      <c r="K206" s="28">
        <v>0</v>
      </c>
      <c r="L206" s="29">
        <v>9759</v>
      </c>
      <c r="M206" s="29">
        <v>4722</v>
      </c>
      <c r="N206" s="29">
        <v>893</v>
      </c>
      <c r="O206" s="29">
        <v>0</v>
      </c>
      <c r="P206" s="30">
        <f t="shared" si="3"/>
        <v>15374</v>
      </c>
      <c r="Q206" s="71"/>
      <c r="R206" s="72"/>
      <c r="S206" s="73"/>
      <c r="T206" s="35"/>
    </row>
    <row r="207" spans="1:20" s="13" customFormat="1" ht="12.75">
      <c r="A207" s="26">
        <v>435301160</v>
      </c>
      <c r="B207" s="26">
        <v>435</v>
      </c>
      <c r="C207" s="27" t="s">
        <v>131</v>
      </c>
      <c r="D207" s="26">
        <v>301</v>
      </c>
      <c r="E207" s="27" t="s">
        <v>132</v>
      </c>
      <c r="F207" s="26">
        <v>160</v>
      </c>
      <c r="G207" s="27" t="s">
        <v>134</v>
      </c>
      <c r="H207" s="28">
        <v>214.81060606060606</v>
      </c>
      <c r="I207" s="28"/>
      <c r="J207" s="28"/>
      <c r="K207" s="28">
        <v>0</v>
      </c>
      <c r="L207" s="29">
        <v>9827</v>
      </c>
      <c r="M207" s="29">
        <v>478</v>
      </c>
      <c r="N207" s="29">
        <v>893</v>
      </c>
      <c r="O207" s="29">
        <v>0</v>
      </c>
      <c r="P207" s="30">
        <f t="shared" si="3"/>
        <v>11198</v>
      </c>
      <c r="Q207" s="71"/>
      <c r="R207" s="72"/>
      <c r="S207" s="73"/>
      <c r="T207" s="35"/>
    </row>
    <row r="208" spans="1:20" s="13" customFormat="1" ht="12.75">
      <c r="A208" s="26">
        <v>435301181</v>
      </c>
      <c r="B208" s="26">
        <v>435</v>
      </c>
      <c r="C208" s="27" t="s">
        <v>131</v>
      </c>
      <c r="D208" s="26">
        <v>301</v>
      </c>
      <c r="E208" s="27" t="s">
        <v>132</v>
      </c>
      <c r="F208" s="26">
        <v>181</v>
      </c>
      <c r="G208" s="27" t="s">
        <v>79</v>
      </c>
      <c r="H208" s="28">
        <v>2.0075757575757578</v>
      </c>
      <c r="I208" s="28"/>
      <c r="J208" s="28"/>
      <c r="K208" s="28">
        <v>0</v>
      </c>
      <c r="L208" s="29">
        <v>9759</v>
      </c>
      <c r="M208" s="29">
        <v>537</v>
      </c>
      <c r="N208" s="29">
        <v>893</v>
      </c>
      <c r="O208" s="29">
        <v>0</v>
      </c>
      <c r="P208" s="30">
        <f t="shared" si="3"/>
        <v>11189</v>
      </c>
      <c r="Q208" s="71"/>
      <c r="R208" s="72"/>
      <c r="S208" s="73"/>
      <c r="T208" s="35"/>
    </row>
    <row r="209" spans="1:20" s="13" customFormat="1" ht="12.75">
      <c r="A209" s="26">
        <v>435301211</v>
      </c>
      <c r="B209" s="26">
        <v>435</v>
      </c>
      <c r="C209" s="27" t="s">
        <v>131</v>
      </c>
      <c r="D209" s="26">
        <v>301</v>
      </c>
      <c r="E209" s="27" t="s">
        <v>132</v>
      </c>
      <c r="F209" s="26">
        <v>211</v>
      </c>
      <c r="G209" s="27" t="s">
        <v>87</v>
      </c>
      <c r="H209" s="28">
        <v>1.0037878787878789</v>
      </c>
      <c r="I209" s="28"/>
      <c r="J209" s="28"/>
      <c r="K209" s="28">
        <v>0</v>
      </c>
      <c r="L209" s="29">
        <v>8049</v>
      </c>
      <c r="M209" s="29">
        <v>1456</v>
      </c>
      <c r="N209" s="29">
        <v>893</v>
      </c>
      <c r="O209" s="29">
        <v>0</v>
      </c>
      <c r="P209" s="30">
        <f t="shared" si="3"/>
        <v>10398</v>
      </c>
      <c r="Q209" s="71"/>
      <c r="R209" s="72"/>
      <c r="S209" s="73"/>
      <c r="T209" s="35"/>
    </row>
    <row r="210" spans="1:20" s="13" customFormat="1" ht="12.75">
      <c r="A210" s="26">
        <v>435301295</v>
      </c>
      <c r="B210" s="26">
        <v>435</v>
      </c>
      <c r="C210" s="27" t="s">
        <v>131</v>
      </c>
      <c r="D210" s="26">
        <v>301</v>
      </c>
      <c r="E210" s="27" t="s">
        <v>132</v>
      </c>
      <c r="F210" s="26">
        <v>295</v>
      </c>
      <c r="G210" s="27" t="s">
        <v>135</v>
      </c>
      <c r="H210" s="28">
        <v>69.26136363636364</v>
      </c>
      <c r="I210" s="28"/>
      <c r="J210" s="28"/>
      <c r="K210" s="28">
        <v>0</v>
      </c>
      <c r="L210" s="29">
        <v>9164</v>
      </c>
      <c r="M210" s="29">
        <v>4260</v>
      </c>
      <c r="N210" s="29">
        <v>893</v>
      </c>
      <c r="O210" s="29">
        <v>0</v>
      </c>
      <c r="P210" s="30">
        <f t="shared" si="3"/>
        <v>14317</v>
      </c>
      <c r="Q210" s="71"/>
      <c r="R210" s="72"/>
      <c r="S210" s="73"/>
      <c r="T210" s="35"/>
    </row>
    <row r="211" spans="1:20" s="13" customFormat="1" ht="12.75">
      <c r="A211" s="26">
        <v>435301301</v>
      </c>
      <c r="B211" s="26">
        <v>435</v>
      </c>
      <c r="C211" s="27" t="s">
        <v>131</v>
      </c>
      <c r="D211" s="26">
        <v>301</v>
      </c>
      <c r="E211" s="27" t="s">
        <v>132</v>
      </c>
      <c r="F211" s="26">
        <v>301</v>
      </c>
      <c r="G211" s="27" t="s">
        <v>132</v>
      </c>
      <c r="H211" s="28">
        <v>79.299242424242436</v>
      </c>
      <c r="I211" s="28"/>
      <c r="J211" s="28"/>
      <c r="K211" s="28">
        <v>0</v>
      </c>
      <c r="L211" s="29">
        <v>9653</v>
      </c>
      <c r="M211" s="29">
        <v>3374</v>
      </c>
      <c r="N211" s="29">
        <v>893</v>
      </c>
      <c r="O211" s="29">
        <v>0</v>
      </c>
      <c r="P211" s="30">
        <f t="shared" si="3"/>
        <v>13920</v>
      </c>
      <c r="Q211" s="71"/>
      <c r="R211" s="72"/>
      <c r="S211" s="73"/>
      <c r="T211" s="35"/>
    </row>
    <row r="212" spans="1:20" s="13" customFormat="1" ht="12.75">
      <c r="A212" s="26">
        <v>435301326</v>
      </c>
      <c r="B212" s="26">
        <v>435</v>
      </c>
      <c r="C212" s="27" t="s">
        <v>131</v>
      </c>
      <c r="D212" s="26">
        <v>301</v>
      </c>
      <c r="E212" s="27" t="s">
        <v>132</v>
      </c>
      <c r="F212" s="26">
        <v>326</v>
      </c>
      <c r="G212" s="27" t="s">
        <v>114</v>
      </c>
      <c r="H212" s="28">
        <v>5.0189393939393945</v>
      </c>
      <c r="I212" s="28"/>
      <c r="J212" s="28"/>
      <c r="K212" s="28">
        <v>0</v>
      </c>
      <c r="L212" s="29">
        <v>10070</v>
      </c>
      <c r="M212" s="29">
        <v>3553</v>
      </c>
      <c r="N212" s="29">
        <v>893</v>
      </c>
      <c r="O212" s="29">
        <v>0</v>
      </c>
      <c r="P212" s="30">
        <f t="shared" si="3"/>
        <v>14516</v>
      </c>
      <c r="Q212" s="71"/>
      <c r="R212" s="72"/>
      <c r="S212" s="73"/>
      <c r="T212" s="35"/>
    </row>
    <row r="213" spans="1:20" s="13" customFormat="1" ht="12.75">
      <c r="A213" s="26">
        <v>435301600</v>
      </c>
      <c r="B213" s="26">
        <v>435</v>
      </c>
      <c r="C213" s="27" t="s">
        <v>131</v>
      </c>
      <c r="D213" s="26">
        <v>301</v>
      </c>
      <c r="E213" s="27" t="s">
        <v>132</v>
      </c>
      <c r="F213" s="26">
        <v>600</v>
      </c>
      <c r="G213" s="27" t="s">
        <v>136</v>
      </c>
      <c r="H213" s="28">
        <v>2.0075757575757578</v>
      </c>
      <c r="I213" s="28"/>
      <c r="J213" s="28"/>
      <c r="K213" s="28">
        <v>0</v>
      </c>
      <c r="L213" s="29">
        <v>8904</v>
      </c>
      <c r="M213" s="29">
        <v>3459</v>
      </c>
      <c r="N213" s="29">
        <v>893</v>
      </c>
      <c r="O213" s="29">
        <v>0</v>
      </c>
      <c r="P213" s="30">
        <f t="shared" si="3"/>
        <v>13256</v>
      </c>
      <c r="Q213" s="71"/>
      <c r="R213" s="72"/>
      <c r="S213" s="73"/>
      <c r="T213" s="35"/>
    </row>
    <row r="214" spans="1:20" s="13" customFormat="1" ht="12.75">
      <c r="A214" s="26">
        <v>435301673</v>
      </c>
      <c r="B214" s="26">
        <v>435</v>
      </c>
      <c r="C214" s="27" t="s">
        <v>131</v>
      </c>
      <c r="D214" s="26">
        <v>301</v>
      </c>
      <c r="E214" s="27" t="s">
        <v>132</v>
      </c>
      <c r="F214" s="26">
        <v>673</v>
      </c>
      <c r="G214" s="27" t="s">
        <v>137</v>
      </c>
      <c r="H214" s="28">
        <v>19.071969696969699</v>
      </c>
      <c r="I214" s="28"/>
      <c r="J214" s="28"/>
      <c r="K214" s="28">
        <v>0</v>
      </c>
      <c r="L214" s="29">
        <v>8899</v>
      </c>
      <c r="M214" s="29">
        <v>4174</v>
      </c>
      <c r="N214" s="29">
        <v>893</v>
      </c>
      <c r="O214" s="29">
        <v>0</v>
      </c>
      <c r="P214" s="30">
        <f t="shared" si="3"/>
        <v>13966</v>
      </c>
      <c r="Q214" s="71"/>
      <c r="R214" s="72"/>
      <c r="S214" s="73"/>
      <c r="T214" s="35"/>
    </row>
    <row r="215" spans="1:20" s="13" customFormat="1" ht="12.75">
      <c r="A215" s="26">
        <v>435301735</v>
      </c>
      <c r="B215" s="26">
        <v>435</v>
      </c>
      <c r="C215" s="27" t="s">
        <v>131</v>
      </c>
      <c r="D215" s="26">
        <v>301</v>
      </c>
      <c r="E215" s="27" t="s">
        <v>132</v>
      </c>
      <c r="F215" s="26">
        <v>735</v>
      </c>
      <c r="G215" s="27" t="s">
        <v>119</v>
      </c>
      <c r="H215" s="28">
        <v>6.0227272727272734</v>
      </c>
      <c r="I215" s="28"/>
      <c r="J215" s="28"/>
      <c r="K215" s="28">
        <v>0</v>
      </c>
      <c r="L215" s="29">
        <v>9474</v>
      </c>
      <c r="M215" s="29">
        <v>3316</v>
      </c>
      <c r="N215" s="29">
        <v>893</v>
      </c>
      <c r="O215" s="29">
        <v>0</v>
      </c>
      <c r="P215" s="30">
        <f t="shared" si="3"/>
        <v>13683</v>
      </c>
      <c r="Q215" s="71"/>
      <c r="R215" s="72"/>
      <c r="S215" s="73"/>
      <c r="T215" s="35"/>
    </row>
    <row r="216" spans="1:20" s="13" customFormat="1" ht="12.75">
      <c r="A216" s="26">
        <v>436049001</v>
      </c>
      <c r="B216" s="26">
        <v>436</v>
      </c>
      <c r="C216" s="27" t="s">
        <v>138</v>
      </c>
      <c r="D216" s="26">
        <v>49</v>
      </c>
      <c r="E216" s="27" t="s">
        <v>73</v>
      </c>
      <c r="F216" s="26">
        <v>1</v>
      </c>
      <c r="G216" s="27" t="s">
        <v>57</v>
      </c>
      <c r="H216" s="28">
        <v>2.1390374331550803</v>
      </c>
      <c r="I216" s="28"/>
      <c r="J216" s="28"/>
      <c r="K216" s="28">
        <v>0</v>
      </c>
      <c r="L216" s="29">
        <v>10558</v>
      </c>
      <c r="M216" s="29">
        <v>2460</v>
      </c>
      <c r="N216" s="29">
        <v>893</v>
      </c>
      <c r="O216" s="29">
        <v>0</v>
      </c>
      <c r="P216" s="30">
        <f t="shared" si="3"/>
        <v>13911</v>
      </c>
      <c r="Q216" s="71"/>
      <c r="R216" s="72"/>
      <c r="S216" s="73"/>
      <c r="T216" s="35"/>
    </row>
    <row r="217" spans="1:20" s="13" customFormat="1" ht="12.75">
      <c r="A217" s="26">
        <v>436049010</v>
      </c>
      <c r="B217" s="26">
        <v>436</v>
      </c>
      <c r="C217" s="27" t="s">
        <v>138</v>
      </c>
      <c r="D217" s="26">
        <v>49</v>
      </c>
      <c r="E217" s="27" t="s">
        <v>73</v>
      </c>
      <c r="F217" s="26">
        <v>10</v>
      </c>
      <c r="G217" s="27" t="s">
        <v>74</v>
      </c>
      <c r="H217" s="28">
        <v>4.2780748663101607</v>
      </c>
      <c r="I217" s="28"/>
      <c r="J217" s="28"/>
      <c r="K217" s="28">
        <v>0</v>
      </c>
      <c r="L217" s="29">
        <v>8702</v>
      </c>
      <c r="M217" s="29">
        <v>2603</v>
      </c>
      <c r="N217" s="29">
        <v>893</v>
      </c>
      <c r="O217" s="29">
        <v>0</v>
      </c>
      <c r="P217" s="30">
        <f t="shared" si="3"/>
        <v>12198</v>
      </c>
      <c r="Q217" s="71"/>
      <c r="R217" s="72"/>
      <c r="S217" s="73"/>
      <c r="T217" s="35"/>
    </row>
    <row r="218" spans="1:20" s="13" customFormat="1" ht="12.75">
      <c r="A218" s="26">
        <v>436049026</v>
      </c>
      <c r="B218" s="26">
        <v>436</v>
      </c>
      <c r="C218" s="27" t="s">
        <v>138</v>
      </c>
      <c r="D218" s="26">
        <v>49</v>
      </c>
      <c r="E218" s="27" t="s">
        <v>73</v>
      </c>
      <c r="F218" s="26">
        <v>26</v>
      </c>
      <c r="G218" s="27" t="s">
        <v>75</v>
      </c>
      <c r="H218" s="28">
        <v>1.0695187165775402</v>
      </c>
      <c r="I218" s="28"/>
      <c r="J218" s="28"/>
      <c r="K218" s="28">
        <v>0</v>
      </c>
      <c r="L218" s="29">
        <v>15116</v>
      </c>
      <c r="M218" s="29">
        <v>4146</v>
      </c>
      <c r="N218" s="29">
        <v>893</v>
      </c>
      <c r="O218" s="29">
        <v>0</v>
      </c>
      <c r="P218" s="30">
        <f t="shared" si="3"/>
        <v>20155</v>
      </c>
      <c r="Q218" s="71"/>
      <c r="R218" s="72"/>
      <c r="S218" s="73"/>
      <c r="T218" s="35"/>
    </row>
    <row r="219" spans="1:20" s="13" customFormat="1" ht="12.75">
      <c r="A219" s="26">
        <v>436049035</v>
      </c>
      <c r="B219" s="26">
        <v>436</v>
      </c>
      <c r="C219" s="27" t="s">
        <v>138</v>
      </c>
      <c r="D219" s="26">
        <v>49</v>
      </c>
      <c r="E219" s="27" t="s">
        <v>73</v>
      </c>
      <c r="F219" s="26">
        <v>35</v>
      </c>
      <c r="G219" s="27" t="s">
        <v>11</v>
      </c>
      <c r="H219" s="28">
        <v>126.20320855614973</v>
      </c>
      <c r="I219" s="28"/>
      <c r="J219" s="28"/>
      <c r="K219" s="28">
        <v>0</v>
      </c>
      <c r="L219" s="29">
        <v>11911</v>
      </c>
      <c r="M219" s="29">
        <v>3533</v>
      </c>
      <c r="N219" s="29">
        <v>893</v>
      </c>
      <c r="O219" s="29">
        <v>0</v>
      </c>
      <c r="P219" s="30">
        <f t="shared" si="3"/>
        <v>16337</v>
      </c>
      <c r="Q219" s="71"/>
      <c r="R219" s="72"/>
      <c r="S219" s="73"/>
      <c r="T219" s="35"/>
    </row>
    <row r="220" spans="1:20" s="13" customFormat="1" ht="12.75">
      <c r="A220" s="26">
        <v>436049044</v>
      </c>
      <c r="B220" s="26">
        <v>436</v>
      </c>
      <c r="C220" s="27" t="s">
        <v>138</v>
      </c>
      <c r="D220" s="26">
        <v>49</v>
      </c>
      <c r="E220" s="27" t="s">
        <v>73</v>
      </c>
      <c r="F220" s="26">
        <v>44</v>
      </c>
      <c r="G220" s="27" t="s">
        <v>12</v>
      </c>
      <c r="H220" s="28">
        <v>2.1390374331550803</v>
      </c>
      <c r="I220" s="28"/>
      <c r="J220" s="28"/>
      <c r="K220" s="28">
        <v>0</v>
      </c>
      <c r="L220" s="29">
        <v>10558</v>
      </c>
      <c r="M220" s="29">
        <v>696</v>
      </c>
      <c r="N220" s="29">
        <v>893</v>
      </c>
      <c r="O220" s="29">
        <v>0</v>
      </c>
      <c r="P220" s="30">
        <f t="shared" si="3"/>
        <v>12147</v>
      </c>
      <c r="Q220" s="71"/>
      <c r="R220" s="72"/>
      <c r="S220" s="73"/>
      <c r="T220" s="35"/>
    </row>
    <row r="221" spans="1:20" s="13" customFormat="1" ht="12.75">
      <c r="A221" s="26">
        <v>436049046</v>
      </c>
      <c r="B221" s="26">
        <v>436</v>
      </c>
      <c r="C221" s="27" t="s">
        <v>138</v>
      </c>
      <c r="D221" s="26">
        <v>49</v>
      </c>
      <c r="E221" s="27" t="s">
        <v>73</v>
      </c>
      <c r="F221" s="26">
        <v>46</v>
      </c>
      <c r="G221" s="27" t="s">
        <v>89</v>
      </c>
      <c r="H221" s="28">
        <v>1.0695187165775402</v>
      </c>
      <c r="I221" s="28"/>
      <c r="J221" s="28"/>
      <c r="K221" s="28">
        <v>0</v>
      </c>
      <c r="L221" s="29">
        <v>8702</v>
      </c>
      <c r="M221" s="29">
        <v>6380</v>
      </c>
      <c r="N221" s="29">
        <v>893</v>
      </c>
      <c r="O221" s="29">
        <v>0</v>
      </c>
      <c r="P221" s="30">
        <f t="shared" si="3"/>
        <v>15975</v>
      </c>
      <c r="Q221" s="71"/>
      <c r="R221" s="72"/>
      <c r="S221" s="73"/>
      <c r="T221" s="35"/>
    </row>
    <row r="222" spans="1:20" s="13" customFormat="1" ht="12.75">
      <c r="A222" s="26">
        <v>436049049</v>
      </c>
      <c r="B222" s="26">
        <v>436</v>
      </c>
      <c r="C222" s="27" t="s">
        <v>138</v>
      </c>
      <c r="D222" s="26">
        <v>49</v>
      </c>
      <c r="E222" s="27" t="s">
        <v>73</v>
      </c>
      <c r="F222" s="26">
        <v>49</v>
      </c>
      <c r="G222" s="27" t="s">
        <v>73</v>
      </c>
      <c r="H222" s="28">
        <v>163.63636363636363</v>
      </c>
      <c r="I222" s="28"/>
      <c r="J222" s="28"/>
      <c r="K222" s="28">
        <v>0</v>
      </c>
      <c r="L222" s="29">
        <v>12313</v>
      </c>
      <c r="M222" s="29">
        <v>15237</v>
      </c>
      <c r="N222" s="29">
        <v>893</v>
      </c>
      <c r="O222" s="29">
        <v>0</v>
      </c>
      <c r="P222" s="30">
        <f t="shared" si="3"/>
        <v>28443</v>
      </c>
      <c r="Q222" s="71"/>
      <c r="R222" s="72"/>
      <c r="S222" s="73"/>
      <c r="T222" s="35"/>
    </row>
    <row r="223" spans="1:20" s="13" customFormat="1" ht="12.75">
      <c r="A223" s="26">
        <v>436049057</v>
      </c>
      <c r="B223" s="26">
        <v>436</v>
      </c>
      <c r="C223" s="27" t="s">
        <v>138</v>
      </c>
      <c r="D223" s="26">
        <v>49</v>
      </c>
      <c r="E223" s="27" t="s">
        <v>73</v>
      </c>
      <c r="F223" s="26">
        <v>57</v>
      </c>
      <c r="G223" s="27" t="s">
        <v>13</v>
      </c>
      <c r="H223" s="28">
        <v>5.3475935828876997</v>
      </c>
      <c r="I223" s="28"/>
      <c r="J223" s="28"/>
      <c r="K223" s="28">
        <v>0</v>
      </c>
      <c r="L223" s="29">
        <v>13833</v>
      </c>
      <c r="M223" s="29">
        <v>745</v>
      </c>
      <c r="N223" s="29">
        <v>893</v>
      </c>
      <c r="O223" s="29">
        <v>0</v>
      </c>
      <c r="P223" s="30">
        <f t="shared" si="3"/>
        <v>15471</v>
      </c>
      <c r="Q223" s="71"/>
      <c r="R223" s="72"/>
      <c r="S223" s="73"/>
      <c r="T223" s="35"/>
    </row>
    <row r="224" spans="1:20" s="13" customFormat="1" ht="12.75">
      <c r="A224" s="26">
        <v>436049093</v>
      </c>
      <c r="B224" s="26">
        <v>436</v>
      </c>
      <c r="C224" s="27" t="s">
        <v>138</v>
      </c>
      <c r="D224" s="26">
        <v>49</v>
      </c>
      <c r="E224" s="27" t="s">
        <v>73</v>
      </c>
      <c r="F224" s="26">
        <v>93</v>
      </c>
      <c r="G224" s="27" t="s">
        <v>14</v>
      </c>
      <c r="H224" s="28">
        <v>12.834224598930481</v>
      </c>
      <c r="I224" s="28"/>
      <c r="J224" s="28"/>
      <c r="K224" s="28">
        <v>126.68125476371407</v>
      </c>
      <c r="L224" s="29">
        <v>10501</v>
      </c>
      <c r="M224" s="29">
        <v>283</v>
      </c>
      <c r="N224" s="29">
        <v>893</v>
      </c>
      <c r="O224" s="29">
        <v>0</v>
      </c>
      <c r="P224" s="30">
        <f t="shared" si="3"/>
        <v>11677</v>
      </c>
      <c r="Q224" s="71"/>
      <c r="R224" s="72"/>
      <c r="S224" s="73"/>
      <c r="T224" s="35"/>
    </row>
    <row r="225" spans="1:21" s="13" customFormat="1" ht="12.75">
      <c r="A225" s="26">
        <v>436049133</v>
      </c>
      <c r="B225" s="26">
        <v>436</v>
      </c>
      <c r="C225" s="27" t="s">
        <v>138</v>
      </c>
      <c r="D225" s="26">
        <v>49</v>
      </c>
      <c r="E225" s="27" t="s">
        <v>73</v>
      </c>
      <c r="F225" s="26">
        <v>133</v>
      </c>
      <c r="G225" s="27" t="s">
        <v>59</v>
      </c>
      <c r="H225" s="28">
        <v>1.0695187165775402</v>
      </c>
      <c r="I225" s="28"/>
      <c r="J225" s="28"/>
      <c r="K225" s="28">
        <v>0</v>
      </c>
      <c r="L225" s="29">
        <v>8702</v>
      </c>
      <c r="M225" s="29">
        <v>2270</v>
      </c>
      <c r="N225" s="29">
        <v>893</v>
      </c>
      <c r="O225" s="29">
        <v>0</v>
      </c>
      <c r="P225" s="30">
        <f t="shared" si="3"/>
        <v>11865</v>
      </c>
      <c r="Q225" s="71"/>
      <c r="R225" s="72"/>
      <c r="S225" s="73"/>
      <c r="T225" s="35"/>
    </row>
    <row r="226" spans="1:21" s="13" customFormat="1" ht="12.75">
      <c r="A226" s="26">
        <v>436049149</v>
      </c>
      <c r="B226" s="26">
        <v>436</v>
      </c>
      <c r="C226" s="27" t="s">
        <v>138</v>
      </c>
      <c r="D226" s="26">
        <v>49</v>
      </c>
      <c r="E226" s="27" t="s">
        <v>73</v>
      </c>
      <c r="F226" s="26">
        <v>149</v>
      </c>
      <c r="G226" s="27" t="s">
        <v>77</v>
      </c>
      <c r="H226" s="28">
        <v>2.1390374331550803</v>
      </c>
      <c r="I226" s="28"/>
      <c r="J226" s="28"/>
      <c r="K226" s="28">
        <v>0</v>
      </c>
      <c r="L226" s="29">
        <v>9630</v>
      </c>
      <c r="M226" s="29">
        <v>61</v>
      </c>
      <c r="N226" s="29">
        <v>893</v>
      </c>
      <c r="O226" s="29">
        <v>0</v>
      </c>
      <c r="P226" s="30">
        <f t="shared" si="3"/>
        <v>10584</v>
      </c>
      <c r="Q226" s="71"/>
      <c r="R226" s="72"/>
      <c r="S226" s="73"/>
      <c r="T226" s="35"/>
    </row>
    <row r="227" spans="1:21" s="13" customFormat="1" ht="12.75">
      <c r="A227" s="26">
        <v>436049165</v>
      </c>
      <c r="B227" s="26">
        <v>436</v>
      </c>
      <c r="C227" s="27" t="s">
        <v>138</v>
      </c>
      <c r="D227" s="26">
        <v>49</v>
      </c>
      <c r="E227" s="27" t="s">
        <v>73</v>
      </c>
      <c r="F227" s="26">
        <v>165</v>
      </c>
      <c r="G227" s="27" t="s">
        <v>17</v>
      </c>
      <c r="H227" s="28">
        <v>27.80748663101604</v>
      </c>
      <c r="I227" s="28"/>
      <c r="J227" s="28"/>
      <c r="K227" s="28">
        <v>104.71297515666673</v>
      </c>
      <c r="L227" s="29">
        <v>11005</v>
      </c>
      <c r="M227" s="29">
        <v>598</v>
      </c>
      <c r="N227" s="29">
        <v>893</v>
      </c>
      <c r="O227" s="29">
        <v>0</v>
      </c>
      <c r="P227" s="30">
        <f t="shared" si="3"/>
        <v>12496</v>
      </c>
      <c r="Q227" s="71"/>
      <c r="R227" s="72"/>
      <c r="S227" s="73"/>
      <c r="T227" s="35"/>
      <c r="U227" s="36"/>
    </row>
    <row r="228" spans="1:21" s="13" customFormat="1" ht="12.75">
      <c r="A228" s="26">
        <v>436049176</v>
      </c>
      <c r="B228" s="26">
        <v>436</v>
      </c>
      <c r="C228" s="27" t="s">
        <v>138</v>
      </c>
      <c r="D228" s="26">
        <v>49</v>
      </c>
      <c r="E228" s="27" t="s">
        <v>73</v>
      </c>
      <c r="F228" s="26">
        <v>176</v>
      </c>
      <c r="G228" s="27" t="s">
        <v>78</v>
      </c>
      <c r="H228" s="28">
        <v>16.042780748663102</v>
      </c>
      <c r="I228" s="28"/>
      <c r="J228" s="28"/>
      <c r="K228" s="28">
        <v>0</v>
      </c>
      <c r="L228" s="29">
        <v>10853</v>
      </c>
      <c r="M228" s="29">
        <v>3383</v>
      </c>
      <c r="N228" s="29">
        <v>893</v>
      </c>
      <c r="O228" s="29">
        <v>0</v>
      </c>
      <c r="P228" s="30">
        <f t="shared" si="3"/>
        <v>15129</v>
      </c>
      <c r="Q228" s="71"/>
      <c r="R228" s="72"/>
      <c r="S228" s="73"/>
      <c r="T228" s="35"/>
    </row>
    <row r="229" spans="1:21" s="13" customFormat="1" ht="12.75">
      <c r="A229" s="26">
        <v>436049201</v>
      </c>
      <c r="B229" s="26">
        <v>436</v>
      </c>
      <c r="C229" s="27" t="s">
        <v>138</v>
      </c>
      <c r="D229" s="26">
        <v>49</v>
      </c>
      <c r="E229" s="27" t="s">
        <v>73</v>
      </c>
      <c r="F229" s="26">
        <v>201</v>
      </c>
      <c r="G229" s="27" t="s">
        <v>9</v>
      </c>
      <c r="H229" s="28">
        <v>1.0695187165775402</v>
      </c>
      <c r="I229" s="28"/>
      <c r="J229" s="28"/>
      <c r="K229" s="28">
        <v>0</v>
      </c>
      <c r="L229" s="29">
        <v>15116</v>
      </c>
      <c r="M229" s="29">
        <v>242</v>
      </c>
      <c r="N229" s="29">
        <v>893</v>
      </c>
      <c r="O229" s="29">
        <v>0</v>
      </c>
      <c r="P229" s="30">
        <f t="shared" si="3"/>
        <v>16251</v>
      </c>
      <c r="Q229" s="71"/>
      <c r="R229" s="72"/>
      <c r="S229" s="73"/>
      <c r="T229" s="35"/>
    </row>
    <row r="230" spans="1:21" s="13" customFormat="1" ht="12.75">
      <c r="A230" s="26">
        <v>436049229</v>
      </c>
      <c r="B230" s="26">
        <v>436</v>
      </c>
      <c r="C230" s="27" t="s">
        <v>138</v>
      </c>
      <c r="D230" s="26">
        <v>49</v>
      </c>
      <c r="E230" s="27" t="s">
        <v>73</v>
      </c>
      <c r="F230" s="26">
        <v>229</v>
      </c>
      <c r="G230" s="27" t="s">
        <v>97</v>
      </c>
      <c r="H230" s="28">
        <v>1.0695187165775402</v>
      </c>
      <c r="I230" s="28"/>
      <c r="J230" s="28"/>
      <c r="K230" s="28">
        <v>0</v>
      </c>
      <c r="L230" s="29">
        <v>10558</v>
      </c>
      <c r="M230" s="29">
        <v>1008</v>
      </c>
      <c r="N230" s="29">
        <v>893</v>
      </c>
      <c r="O230" s="29">
        <v>0</v>
      </c>
      <c r="P230" s="30">
        <f t="shared" si="3"/>
        <v>12459</v>
      </c>
      <c r="Q230" s="71"/>
      <c r="R230" s="72"/>
      <c r="S230" s="73"/>
      <c r="T230" s="35"/>
    </row>
    <row r="231" spans="1:21" s="13" customFormat="1" ht="12.75">
      <c r="A231" s="26">
        <v>436049244</v>
      </c>
      <c r="B231" s="26">
        <v>436</v>
      </c>
      <c r="C231" s="27" t="s">
        <v>138</v>
      </c>
      <c r="D231" s="26">
        <v>49</v>
      </c>
      <c r="E231" s="27" t="s">
        <v>73</v>
      </c>
      <c r="F231" s="26">
        <v>244</v>
      </c>
      <c r="G231" s="27" t="s">
        <v>27</v>
      </c>
      <c r="H231" s="28">
        <v>8.5561497326203213</v>
      </c>
      <c r="I231" s="28"/>
      <c r="J231" s="28"/>
      <c r="K231" s="28">
        <v>0</v>
      </c>
      <c r="L231" s="29">
        <v>11555</v>
      </c>
      <c r="M231" s="29">
        <v>3205</v>
      </c>
      <c r="N231" s="29">
        <v>893</v>
      </c>
      <c r="O231" s="29">
        <v>0</v>
      </c>
      <c r="P231" s="30">
        <f t="shared" si="3"/>
        <v>15653</v>
      </c>
      <c r="Q231" s="71"/>
      <c r="R231" s="72"/>
      <c r="S231" s="73"/>
      <c r="T231" s="35"/>
    </row>
    <row r="232" spans="1:21" s="13" customFormat="1" ht="12.75">
      <c r="A232" s="26">
        <v>436049248</v>
      </c>
      <c r="B232" s="26">
        <v>436</v>
      </c>
      <c r="C232" s="27" t="s">
        <v>138</v>
      </c>
      <c r="D232" s="26">
        <v>49</v>
      </c>
      <c r="E232" s="27" t="s">
        <v>73</v>
      </c>
      <c r="F232" s="26">
        <v>248</v>
      </c>
      <c r="G232" s="27" t="s">
        <v>18</v>
      </c>
      <c r="H232" s="28">
        <v>5.3475935828876997</v>
      </c>
      <c r="I232" s="28"/>
      <c r="J232" s="28"/>
      <c r="K232" s="28">
        <v>0</v>
      </c>
      <c r="L232" s="29">
        <v>11054</v>
      </c>
      <c r="M232" s="29">
        <v>542</v>
      </c>
      <c r="N232" s="29">
        <v>893</v>
      </c>
      <c r="O232" s="29">
        <v>0</v>
      </c>
      <c r="P232" s="30">
        <f t="shared" si="3"/>
        <v>12489</v>
      </c>
      <c r="Q232" s="71"/>
      <c r="R232" s="72"/>
      <c r="S232" s="73"/>
      <c r="T232" s="35"/>
    </row>
    <row r="233" spans="1:21" s="13" customFormat="1" ht="12.75">
      <c r="A233" s="26">
        <v>436049258</v>
      </c>
      <c r="B233" s="26">
        <v>436</v>
      </c>
      <c r="C233" s="27" t="s">
        <v>138</v>
      </c>
      <c r="D233" s="26">
        <v>49</v>
      </c>
      <c r="E233" s="27" t="s">
        <v>73</v>
      </c>
      <c r="F233" s="26">
        <v>258</v>
      </c>
      <c r="G233" s="27" t="s">
        <v>98</v>
      </c>
      <c r="H233" s="28">
        <v>1.0695187165775402</v>
      </c>
      <c r="I233" s="28"/>
      <c r="J233" s="28"/>
      <c r="K233" s="28">
        <v>0</v>
      </c>
      <c r="L233" s="29">
        <v>10558</v>
      </c>
      <c r="M233" s="29">
        <v>4142</v>
      </c>
      <c r="N233" s="29">
        <v>893</v>
      </c>
      <c r="O233" s="29">
        <v>0</v>
      </c>
      <c r="P233" s="30">
        <f t="shared" si="3"/>
        <v>15593</v>
      </c>
      <c r="Q233" s="71"/>
      <c r="R233" s="72"/>
      <c r="S233" s="73"/>
      <c r="T233" s="35"/>
    </row>
    <row r="234" spans="1:21" s="13" customFormat="1" ht="12.75">
      <c r="A234" s="26">
        <v>436049262</v>
      </c>
      <c r="B234" s="26">
        <v>436</v>
      </c>
      <c r="C234" s="27" t="s">
        <v>138</v>
      </c>
      <c r="D234" s="26">
        <v>49</v>
      </c>
      <c r="E234" s="27" t="s">
        <v>73</v>
      </c>
      <c r="F234" s="26">
        <v>262</v>
      </c>
      <c r="G234" s="27" t="s">
        <v>19</v>
      </c>
      <c r="H234" s="28">
        <v>2.1390374331550803</v>
      </c>
      <c r="I234" s="28"/>
      <c r="J234" s="28"/>
      <c r="K234" s="28">
        <v>0</v>
      </c>
      <c r="L234" s="29">
        <v>11909</v>
      </c>
      <c r="M234" s="29">
        <v>5798</v>
      </c>
      <c r="N234" s="29">
        <v>893</v>
      </c>
      <c r="O234" s="29">
        <v>0</v>
      </c>
      <c r="P234" s="30">
        <f t="shared" si="3"/>
        <v>18600</v>
      </c>
      <c r="Q234" s="71"/>
      <c r="R234" s="72"/>
      <c r="S234" s="73"/>
      <c r="T234" s="35"/>
    </row>
    <row r="235" spans="1:21" s="13" customFormat="1" ht="12.75">
      <c r="A235" s="26">
        <v>436049274</v>
      </c>
      <c r="B235" s="26">
        <v>436</v>
      </c>
      <c r="C235" s="27" t="s">
        <v>138</v>
      </c>
      <c r="D235" s="26">
        <v>49</v>
      </c>
      <c r="E235" s="27" t="s">
        <v>73</v>
      </c>
      <c r="F235" s="26">
        <v>274</v>
      </c>
      <c r="G235" s="27" t="s">
        <v>60</v>
      </c>
      <c r="H235" s="28">
        <v>4.2780748663101607</v>
      </c>
      <c r="I235" s="28"/>
      <c r="J235" s="28"/>
      <c r="K235" s="28">
        <v>0</v>
      </c>
      <c r="L235" s="29">
        <v>9166</v>
      </c>
      <c r="M235" s="29">
        <v>4228</v>
      </c>
      <c r="N235" s="29">
        <v>893</v>
      </c>
      <c r="O235" s="29">
        <v>0</v>
      </c>
      <c r="P235" s="30">
        <f t="shared" si="3"/>
        <v>14287</v>
      </c>
      <c r="Q235" s="71"/>
      <c r="R235" s="72"/>
      <c r="S235" s="73"/>
      <c r="T235" s="35"/>
    </row>
    <row r="236" spans="1:21" s="13" customFormat="1" ht="12.75">
      <c r="A236" s="26">
        <v>436049284</v>
      </c>
      <c r="B236" s="26">
        <v>436</v>
      </c>
      <c r="C236" s="27" t="s">
        <v>138</v>
      </c>
      <c r="D236" s="26">
        <v>49</v>
      </c>
      <c r="E236" s="27" t="s">
        <v>73</v>
      </c>
      <c r="F236" s="26">
        <v>284</v>
      </c>
      <c r="G236" s="27" t="s">
        <v>140</v>
      </c>
      <c r="H236" s="28">
        <v>2.1390374331550803</v>
      </c>
      <c r="I236" s="28"/>
      <c r="J236" s="28"/>
      <c r="K236" s="28">
        <v>0</v>
      </c>
      <c r="L236" s="29">
        <v>10558</v>
      </c>
      <c r="M236" s="29">
        <v>3409</v>
      </c>
      <c r="N236" s="29">
        <v>893</v>
      </c>
      <c r="O236" s="29">
        <v>0</v>
      </c>
      <c r="P236" s="30">
        <f t="shared" si="3"/>
        <v>14860</v>
      </c>
      <c r="Q236" s="71"/>
      <c r="R236" s="72"/>
      <c r="S236" s="73"/>
      <c r="T236" s="35"/>
    </row>
    <row r="237" spans="1:21" s="13" customFormat="1" ht="12.75">
      <c r="A237" s="26">
        <v>436049285</v>
      </c>
      <c r="B237" s="26">
        <v>436</v>
      </c>
      <c r="C237" s="27" t="s">
        <v>138</v>
      </c>
      <c r="D237" s="26">
        <v>49</v>
      </c>
      <c r="E237" s="27" t="s">
        <v>73</v>
      </c>
      <c r="F237" s="26">
        <v>285</v>
      </c>
      <c r="G237" s="27" t="s">
        <v>28</v>
      </c>
      <c r="H237" s="28">
        <v>1.0695187165775402</v>
      </c>
      <c r="I237" s="28"/>
      <c r="J237" s="28"/>
      <c r="K237" s="28">
        <v>0</v>
      </c>
      <c r="L237" s="29">
        <v>10558</v>
      </c>
      <c r="M237" s="29">
        <v>3147</v>
      </c>
      <c r="N237" s="29">
        <v>893</v>
      </c>
      <c r="O237" s="29">
        <v>0</v>
      </c>
      <c r="P237" s="30">
        <f t="shared" si="3"/>
        <v>14598</v>
      </c>
      <c r="Q237" s="71"/>
      <c r="R237" s="72"/>
      <c r="S237" s="73"/>
      <c r="T237" s="35"/>
    </row>
    <row r="238" spans="1:21" s="13" customFormat="1" ht="12.75">
      <c r="A238" s="26">
        <v>436049308</v>
      </c>
      <c r="B238" s="26">
        <v>436</v>
      </c>
      <c r="C238" s="27" t="s">
        <v>138</v>
      </c>
      <c r="D238" s="26">
        <v>49</v>
      </c>
      <c r="E238" s="27" t="s">
        <v>73</v>
      </c>
      <c r="F238" s="26">
        <v>308</v>
      </c>
      <c r="G238" s="27" t="s">
        <v>20</v>
      </c>
      <c r="H238" s="28">
        <v>4.2780748663101607</v>
      </c>
      <c r="I238" s="28"/>
      <c r="J238" s="28"/>
      <c r="K238" s="28">
        <v>0</v>
      </c>
      <c r="L238" s="29">
        <v>11189</v>
      </c>
      <c r="M238" s="29">
        <v>6605</v>
      </c>
      <c r="N238" s="29">
        <v>893</v>
      </c>
      <c r="O238" s="29">
        <v>0</v>
      </c>
      <c r="P238" s="30">
        <f t="shared" si="3"/>
        <v>18687</v>
      </c>
      <c r="Q238" s="71"/>
      <c r="R238" s="72"/>
      <c r="S238" s="73"/>
      <c r="T238" s="35"/>
    </row>
    <row r="239" spans="1:21" s="13" customFormat="1" ht="12.75">
      <c r="A239" s="26">
        <v>436049336</v>
      </c>
      <c r="B239" s="26">
        <v>436</v>
      </c>
      <c r="C239" s="27" t="s">
        <v>138</v>
      </c>
      <c r="D239" s="26">
        <v>49</v>
      </c>
      <c r="E239" s="27" t="s">
        <v>73</v>
      </c>
      <c r="F239" s="26">
        <v>336</v>
      </c>
      <c r="G239" s="27" t="s">
        <v>30</v>
      </c>
      <c r="H239" s="28">
        <v>1.0695187165775402</v>
      </c>
      <c r="I239" s="28"/>
      <c r="J239" s="28"/>
      <c r="K239" s="28">
        <v>0</v>
      </c>
      <c r="L239" s="29">
        <v>10558</v>
      </c>
      <c r="M239" s="29">
        <v>811</v>
      </c>
      <c r="N239" s="29">
        <v>893</v>
      </c>
      <c r="O239" s="29">
        <v>0</v>
      </c>
      <c r="P239" s="30">
        <f t="shared" si="3"/>
        <v>12262</v>
      </c>
      <c r="Q239" s="71"/>
      <c r="R239" s="72"/>
      <c r="S239" s="73"/>
      <c r="T239" s="35"/>
    </row>
    <row r="240" spans="1:21" s="13" customFormat="1" ht="12.75">
      <c r="A240" s="26">
        <v>436049346</v>
      </c>
      <c r="B240" s="26">
        <v>436</v>
      </c>
      <c r="C240" s="27" t="s">
        <v>138</v>
      </c>
      <c r="D240" s="26">
        <v>49</v>
      </c>
      <c r="E240" s="27" t="s">
        <v>73</v>
      </c>
      <c r="F240" s="26">
        <v>346</v>
      </c>
      <c r="G240" s="27" t="s">
        <v>21</v>
      </c>
      <c r="H240" s="28">
        <v>1.0695187165775402</v>
      </c>
      <c r="I240" s="28"/>
      <c r="J240" s="28"/>
      <c r="K240" s="28">
        <v>0</v>
      </c>
      <c r="L240" s="29">
        <v>10558</v>
      </c>
      <c r="M240" s="29">
        <v>754</v>
      </c>
      <c r="N240" s="29">
        <v>893</v>
      </c>
      <c r="O240" s="29">
        <v>0</v>
      </c>
      <c r="P240" s="30">
        <f t="shared" si="3"/>
        <v>12205</v>
      </c>
      <c r="Q240" s="71"/>
      <c r="R240" s="72"/>
      <c r="S240" s="73"/>
      <c r="T240" s="35"/>
    </row>
    <row r="241" spans="1:20" s="13" customFormat="1" ht="12.75">
      <c r="A241" s="26">
        <v>436049730</v>
      </c>
      <c r="B241" s="26">
        <v>436</v>
      </c>
      <c r="C241" s="27" t="s">
        <v>138</v>
      </c>
      <c r="D241" s="26">
        <v>49</v>
      </c>
      <c r="E241" s="27" t="s">
        <v>73</v>
      </c>
      <c r="F241" s="26">
        <v>730</v>
      </c>
      <c r="G241" s="27" t="s">
        <v>118</v>
      </c>
      <c r="H241" s="28">
        <v>1.0695187165775402</v>
      </c>
      <c r="I241" s="28"/>
      <c r="J241" s="28"/>
      <c r="K241" s="28">
        <v>0</v>
      </c>
      <c r="L241" s="29">
        <v>10558</v>
      </c>
      <c r="M241" s="29">
        <v>3199</v>
      </c>
      <c r="N241" s="29">
        <v>893</v>
      </c>
      <c r="O241" s="29">
        <v>0</v>
      </c>
      <c r="P241" s="30">
        <f t="shared" si="3"/>
        <v>14650</v>
      </c>
      <c r="Q241" s="71"/>
      <c r="R241" s="72"/>
      <c r="S241" s="73"/>
      <c r="T241" s="35"/>
    </row>
    <row r="242" spans="1:20" s="13" customFormat="1" ht="12.75">
      <c r="A242" s="26">
        <v>437035035</v>
      </c>
      <c r="B242" s="26">
        <v>437</v>
      </c>
      <c r="C242" s="27" t="s">
        <v>141</v>
      </c>
      <c r="D242" s="26">
        <v>35</v>
      </c>
      <c r="E242" s="27" t="s">
        <v>11</v>
      </c>
      <c r="F242" s="26">
        <v>35</v>
      </c>
      <c r="G242" s="27" t="s">
        <v>11</v>
      </c>
      <c r="H242" s="28">
        <v>277.84946236559142</v>
      </c>
      <c r="I242" s="28"/>
      <c r="J242" s="28"/>
      <c r="K242" s="28">
        <v>0</v>
      </c>
      <c r="L242" s="29">
        <v>13229</v>
      </c>
      <c r="M242" s="29">
        <v>3924</v>
      </c>
      <c r="N242" s="29">
        <v>893</v>
      </c>
      <c r="O242" s="29">
        <v>0</v>
      </c>
      <c r="P242" s="30">
        <f t="shared" si="3"/>
        <v>18046</v>
      </c>
      <c r="Q242" s="71"/>
      <c r="R242" s="72"/>
      <c r="S242" s="73"/>
      <c r="T242" s="35"/>
    </row>
    <row r="243" spans="1:20" s="13" customFormat="1" ht="12.75">
      <c r="A243" s="26">
        <v>437035044</v>
      </c>
      <c r="B243" s="26">
        <v>437</v>
      </c>
      <c r="C243" s="27" t="s">
        <v>141</v>
      </c>
      <c r="D243" s="26">
        <v>35</v>
      </c>
      <c r="E243" s="27" t="s">
        <v>11</v>
      </c>
      <c r="F243" s="26">
        <v>44</v>
      </c>
      <c r="G243" s="27" t="s">
        <v>12</v>
      </c>
      <c r="H243" s="28">
        <v>3.0645161290322585</v>
      </c>
      <c r="I243" s="28"/>
      <c r="J243" s="28"/>
      <c r="K243" s="28">
        <v>0</v>
      </c>
      <c r="L243" s="29">
        <v>13393</v>
      </c>
      <c r="M243" s="29">
        <v>882</v>
      </c>
      <c r="N243" s="29">
        <v>893</v>
      </c>
      <c r="O243" s="29">
        <v>0</v>
      </c>
      <c r="P243" s="30">
        <f t="shared" si="3"/>
        <v>15168</v>
      </c>
      <c r="Q243" s="71"/>
      <c r="R243" s="72"/>
      <c r="S243" s="73"/>
      <c r="T243" s="35"/>
    </row>
    <row r="244" spans="1:20" s="13" customFormat="1" ht="12.75">
      <c r="A244" s="26">
        <v>437035100</v>
      </c>
      <c r="B244" s="26">
        <v>437</v>
      </c>
      <c r="C244" s="27" t="s">
        <v>141</v>
      </c>
      <c r="D244" s="26">
        <v>35</v>
      </c>
      <c r="E244" s="27" t="s">
        <v>11</v>
      </c>
      <c r="F244" s="26">
        <v>100</v>
      </c>
      <c r="G244" s="27" t="s">
        <v>58</v>
      </c>
      <c r="H244" s="28">
        <v>2.043010752688172</v>
      </c>
      <c r="I244" s="28"/>
      <c r="J244" s="28"/>
      <c r="K244" s="28">
        <v>0</v>
      </c>
      <c r="L244" s="29">
        <v>14888</v>
      </c>
      <c r="M244" s="29">
        <v>7357</v>
      </c>
      <c r="N244" s="29">
        <v>893</v>
      </c>
      <c r="O244" s="29">
        <v>0</v>
      </c>
      <c r="P244" s="30">
        <f t="shared" si="3"/>
        <v>23138</v>
      </c>
      <c r="Q244" s="71"/>
      <c r="R244" s="72"/>
      <c r="S244" s="73"/>
      <c r="T244" s="35"/>
    </row>
    <row r="245" spans="1:20" s="13" customFormat="1" ht="12.75">
      <c r="A245" s="26">
        <v>437035163</v>
      </c>
      <c r="B245" s="26">
        <v>437</v>
      </c>
      <c r="C245" s="27" t="s">
        <v>141</v>
      </c>
      <c r="D245" s="26">
        <v>35</v>
      </c>
      <c r="E245" s="27" t="s">
        <v>11</v>
      </c>
      <c r="F245" s="26">
        <v>163</v>
      </c>
      <c r="G245" s="27" t="s">
        <v>16</v>
      </c>
      <c r="H245" s="28">
        <v>1.021505376344086</v>
      </c>
      <c r="I245" s="28"/>
      <c r="J245" s="28"/>
      <c r="K245" s="28">
        <v>0</v>
      </c>
      <c r="L245" s="29">
        <v>10403</v>
      </c>
      <c r="M245" s="29">
        <v>167</v>
      </c>
      <c r="N245" s="29">
        <v>893</v>
      </c>
      <c r="O245" s="29">
        <v>0</v>
      </c>
      <c r="P245" s="30">
        <f t="shared" si="3"/>
        <v>11463</v>
      </c>
      <c r="Q245" s="71"/>
      <c r="R245" s="72"/>
      <c r="S245" s="73"/>
      <c r="T245" s="35"/>
    </row>
    <row r="246" spans="1:20" s="13" customFormat="1" ht="12.75">
      <c r="A246" s="26">
        <v>437035244</v>
      </c>
      <c r="B246" s="26">
        <v>437</v>
      </c>
      <c r="C246" s="27" t="s">
        <v>141</v>
      </c>
      <c r="D246" s="26">
        <v>35</v>
      </c>
      <c r="E246" s="27" t="s">
        <v>11</v>
      </c>
      <c r="F246" s="26">
        <v>244</v>
      </c>
      <c r="G246" s="27" t="s">
        <v>27</v>
      </c>
      <c r="H246" s="28">
        <v>1.021505376344086</v>
      </c>
      <c r="I246" s="28"/>
      <c r="J246" s="28"/>
      <c r="K246" s="28">
        <v>0</v>
      </c>
      <c r="L246" s="29">
        <v>14888</v>
      </c>
      <c r="M246" s="29">
        <v>4129</v>
      </c>
      <c r="N246" s="29">
        <v>893</v>
      </c>
      <c r="O246" s="29">
        <v>0</v>
      </c>
      <c r="P246" s="30">
        <f t="shared" si="3"/>
        <v>19910</v>
      </c>
      <c r="Q246" s="71"/>
      <c r="R246" s="72"/>
      <c r="S246" s="73"/>
      <c r="T246" s="35"/>
    </row>
    <row r="247" spans="1:20" s="13" customFormat="1" ht="12.75">
      <c r="A247" s="26">
        <v>438035035</v>
      </c>
      <c r="B247" s="26">
        <v>438</v>
      </c>
      <c r="C247" s="27" t="s">
        <v>142</v>
      </c>
      <c r="D247" s="26">
        <v>35</v>
      </c>
      <c r="E247" s="27" t="s">
        <v>11</v>
      </c>
      <c r="F247" s="26">
        <v>35</v>
      </c>
      <c r="G247" s="27" t="s">
        <v>11</v>
      </c>
      <c r="H247" s="28">
        <v>333.46796657381623</v>
      </c>
      <c r="I247" s="28"/>
      <c r="J247" s="28"/>
      <c r="K247" s="28">
        <v>0</v>
      </c>
      <c r="L247" s="29">
        <v>12199</v>
      </c>
      <c r="M247" s="29">
        <v>3618</v>
      </c>
      <c r="N247" s="29">
        <v>893</v>
      </c>
      <c r="O247" s="29">
        <v>0</v>
      </c>
      <c r="P247" s="30">
        <f t="shared" si="3"/>
        <v>16710</v>
      </c>
      <c r="Q247" s="71"/>
      <c r="R247" s="72"/>
      <c r="S247" s="73"/>
      <c r="T247" s="35"/>
    </row>
    <row r="248" spans="1:20" s="13" customFormat="1" ht="12.75">
      <c r="A248" s="26">
        <v>438035057</v>
      </c>
      <c r="B248" s="26">
        <v>438</v>
      </c>
      <c r="C248" s="27" t="s">
        <v>142</v>
      </c>
      <c r="D248" s="26">
        <v>35</v>
      </c>
      <c r="E248" s="27" t="s">
        <v>11</v>
      </c>
      <c r="F248" s="26">
        <v>57</v>
      </c>
      <c r="G248" s="27" t="s">
        <v>13</v>
      </c>
      <c r="H248" s="28">
        <v>0.96100278551532048</v>
      </c>
      <c r="I248" s="28"/>
      <c r="J248" s="28"/>
      <c r="K248" s="28">
        <v>0</v>
      </c>
      <c r="L248" s="29">
        <v>3948</v>
      </c>
      <c r="M248" s="29">
        <v>213</v>
      </c>
      <c r="N248" s="29">
        <v>893</v>
      </c>
      <c r="O248" s="29">
        <v>0</v>
      </c>
      <c r="P248" s="30">
        <f t="shared" si="3"/>
        <v>5054</v>
      </c>
      <c r="Q248" s="71"/>
      <c r="R248" s="72"/>
      <c r="S248" s="73"/>
      <c r="T248" s="35"/>
    </row>
    <row r="249" spans="1:20" s="13" customFormat="1" ht="12.75">
      <c r="A249" s="26">
        <v>438035220</v>
      </c>
      <c r="B249" s="26">
        <v>438</v>
      </c>
      <c r="C249" s="27" t="s">
        <v>142</v>
      </c>
      <c r="D249" s="26">
        <v>35</v>
      </c>
      <c r="E249" s="27" t="s">
        <v>11</v>
      </c>
      <c r="F249" s="26">
        <v>220</v>
      </c>
      <c r="G249" s="27" t="s">
        <v>26</v>
      </c>
      <c r="H249" s="28">
        <v>1.922005571030641</v>
      </c>
      <c r="I249" s="28"/>
      <c r="J249" s="28"/>
      <c r="K249" s="28">
        <v>0</v>
      </c>
      <c r="L249" s="29">
        <v>13453</v>
      </c>
      <c r="M249" s="29">
        <v>4793</v>
      </c>
      <c r="N249" s="29">
        <v>893</v>
      </c>
      <c r="O249" s="29">
        <v>0</v>
      </c>
      <c r="P249" s="30">
        <f t="shared" si="3"/>
        <v>19139</v>
      </c>
      <c r="Q249" s="71"/>
      <c r="R249" s="72"/>
      <c r="S249" s="73"/>
      <c r="T249" s="35"/>
    </row>
    <row r="250" spans="1:20" s="13" customFormat="1" ht="12.75">
      <c r="A250" s="26">
        <v>438035244</v>
      </c>
      <c r="B250" s="26">
        <v>438</v>
      </c>
      <c r="C250" s="27" t="s">
        <v>142</v>
      </c>
      <c r="D250" s="26">
        <v>35</v>
      </c>
      <c r="E250" s="27" t="s">
        <v>11</v>
      </c>
      <c r="F250" s="26">
        <v>244</v>
      </c>
      <c r="G250" s="27" t="s">
        <v>27</v>
      </c>
      <c r="H250" s="28">
        <v>6.7270194986072438</v>
      </c>
      <c r="I250" s="28"/>
      <c r="J250" s="28"/>
      <c r="K250" s="28">
        <v>0</v>
      </c>
      <c r="L250" s="29">
        <v>11624</v>
      </c>
      <c r="M250" s="29">
        <v>3224</v>
      </c>
      <c r="N250" s="29">
        <v>893</v>
      </c>
      <c r="O250" s="29">
        <v>0</v>
      </c>
      <c r="P250" s="30">
        <f t="shared" si="3"/>
        <v>15741</v>
      </c>
      <c r="Q250" s="71"/>
      <c r="R250" s="72"/>
      <c r="S250" s="73"/>
      <c r="T250" s="35"/>
    </row>
    <row r="251" spans="1:20" s="13" customFormat="1" ht="12.75">
      <c r="A251" s="26">
        <v>438035248</v>
      </c>
      <c r="B251" s="26">
        <v>438</v>
      </c>
      <c r="C251" s="27" t="s">
        <v>142</v>
      </c>
      <c r="D251" s="26">
        <v>35</v>
      </c>
      <c r="E251" s="27" t="s">
        <v>11</v>
      </c>
      <c r="F251" s="26">
        <v>248</v>
      </c>
      <c r="G251" s="27" t="s">
        <v>18</v>
      </c>
      <c r="H251" s="28">
        <v>0.96100278551532048</v>
      </c>
      <c r="I251" s="28"/>
      <c r="J251" s="28"/>
      <c r="K251" s="28">
        <v>0</v>
      </c>
      <c r="L251" s="29">
        <v>8968</v>
      </c>
      <c r="M251" s="29">
        <v>440</v>
      </c>
      <c r="N251" s="29">
        <v>893</v>
      </c>
      <c r="O251" s="29">
        <v>0</v>
      </c>
      <c r="P251" s="30">
        <f t="shared" si="3"/>
        <v>10301</v>
      </c>
      <c r="Q251" s="71"/>
      <c r="R251" s="72"/>
      <c r="S251" s="73"/>
      <c r="T251" s="35"/>
    </row>
    <row r="252" spans="1:20" s="13" customFormat="1" ht="12.75">
      <c r="A252" s="26">
        <v>438035336</v>
      </c>
      <c r="B252" s="26">
        <v>438</v>
      </c>
      <c r="C252" s="27" t="s">
        <v>142</v>
      </c>
      <c r="D252" s="26">
        <v>35</v>
      </c>
      <c r="E252" s="27" t="s">
        <v>11</v>
      </c>
      <c r="F252" s="26">
        <v>336</v>
      </c>
      <c r="G252" s="27" t="s">
        <v>30</v>
      </c>
      <c r="H252" s="28">
        <v>0.96100278551532048</v>
      </c>
      <c r="I252" s="28"/>
      <c r="J252" s="28"/>
      <c r="K252" s="28">
        <v>0</v>
      </c>
      <c r="L252" s="29">
        <v>8968</v>
      </c>
      <c r="M252" s="29">
        <v>689</v>
      </c>
      <c r="N252" s="29">
        <v>893</v>
      </c>
      <c r="O252" s="29">
        <v>0</v>
      </c>
      <c r="P252" s="30">
        <f t="shared" si="3"/>
        <v>10550</v>
      </c>
      <c r="Q252" s="71"/>
      <c r="R252" s="72"/>
      <c r="S252" s="73"/>
      <c r="T252" s="35"/>
    </row>
    <row r="253" spans="1:20" s="13" customFormat="1" ht="12.75">
      <c r="A253" s="26">
        <v>439035035</v>
      </c>
      <c r="B253" s="26">
        <v>439</v>
      </c>
      <c r="C253" s="27" t="s">
        <v>143</v>
      </c>
      <c r="D253" s="26">
        <v>35</v>
      </c>
      <c r="E253" s="27" t="s">
        <v>11</v>
      </c>
      <c r="F253" s="26">
        <v>35</v>
      </c>
      <c r="G253" s="27" t="s">
        <v>11</v>
      </c>
      <c r="H253" s="28">
        <v>437.09333333333342</v>
      </c>
      <c r="I253" s="28"/>
      <c r="J253" s="28"/>
      <c r="K253" s="28">
        <v>0</v>
      </c>
      <c r="L253" s="29">
        <v>11242</v>
      </c>
      <c r="M253" s="29">
        <v>3334</v>
      </c>
      <c r="N253" s="29">
        <v>893</v>
      </c>
      <c r="O253" s="29">
        <v>0</v>
      </c>
      <c r="P253" s="30">
        <f t="shared" si="3"/>
        <v>15469</v>
      </c>
      <c r="Q253" s="71"/>
      <c r="R253" s="72"/>
      <c r="S253" s="73"/>
      <c r="T253" s="35"/>
    </row>
    <row r="254" spans="1:20" s="13" customFormat="1" ht="12.75">
      <c r="A254" s="26">
        <v>439035046</v>
      </c>
      <c r="B254" s="26">
        <v>439</v>
      </c>
      <c r="C254" s="27" t="s">
        <v>143</v>
      </c>
      <c r="D254" s="26">
        <v>35</v>
      </c>
      <c r="E254" s="27" t="s">
        <v>11</v>
      </c>
      <c r="F254" s="26">
        <v>46</v>
      </c>
      <c r="G254" s="27" t="s">
        <v>89</v>
      </c>
      <c r="H254" s="28">
        <v>0.98666666666666669</v>
      </c>
      <c r="I254" s="28"/>
      <c r="J254" s="28"/>
      <c r="K254" s="28">
        <v>0</v>
      </c>
      <c r="L254" s="29">
        <v>8968</v>
      </c>
      <c r="M254" s="29">
        <v>6575</v>
      </c>
      <c r="N254" s="29">
        <v>893</v>
      </c>
      <c r="O254" s="29">
        <v>0</v>
      </c>
      <c r="P254" s="30">
        <f t="shared" si="3"/>
        <v>16436</v>
      </c>
      <c r="Q254" s="71"/>
      <c r="R254" s="72"/>
      <c r="S254" s="73"/>
      <c r="T254" s="35"/>
    </row>
    <row r="255" spans="1:20" s="13" customFormat="1" ht="12.75">
      <c r="A255" s="26">
        <v>439035133</v>
      </c>
      <c r="B255" s="26">
        <v>439</v>
      </c>
      <c r="C255" s="27" t="s">
        <v>143</v>
      </c>
      <c r="D255" s="26">
        <v>35</v>
      </c>
      <c r="E255" s="27" t="s">
        <v>11</v>
      </c>
      <c r="F255" s="26">
        <v>133</v>
      </c>
      <c r="G255" s="27" t="s">
        <v>59</v>
      </c>
      <c r="H255" s="28">
        <v>1.9733333333333334</v>
      </c>
      <c r="I255" s="28"/>
      <c r="J255" s="28"/>
      <c r="K255" s="28">
        <v>0</v>
      </c>
      <c r="L255" s="29">
        <v>13257</v>
      </c>
      <c r="M255" s="29">
        <v>3459</v>
      </c>
      <c r="N255" s="29">
        <v>893</v>
      </c>
      <c r="O255" s="29">
        <v>0</v>
      </c>
      <c r="P255" s="30">
        <f t="shared" si="3"/>
        <v>17609</v>
      </c>
      <c r="Q255" s="71"/>
      <c r="R255" s="72"/>
      <c r="S255" s="73"/>
      <c r="T255" s="35"/>
    </row>
    <row r="256" spans="1:20" s="13" customFormat="1" ht="12.75">
      <c r="A256" s="26">
        <v>439035176</v>
      </c>
      <c r="B256" s="26">
        <v>439</v>
      </c>
      <c r="C256" s="27" t="s">
        <v>143</v>
      </c>
      <c r="D256" s="26">
        <v>35</v>
      </c>
      <c r="E256" s="27" t="s">
        <v>11</v>
      </c>
      <c r="F256" s="26">
        <v>176</v>
      </c>
      <c r="G256" s="27" t="s">
        <v>78</v>
      </c>
      <c r="H256" s="28">
        <v>0.98666666666666669</v>
      </c>
      <c r="I256" s="28"/>
      <c r="J256" s="28"/>
      <c r="K256" s="28">
        <v>0</v>
      </c>
      <c r="L256" s="29">
        <v>8968</v>
      </c>
      <c r="M256" s="29">
        <v>2796</v>
      </c>
      <c r="N256" s="29">
        <v>893</v>
      </c>
      <c r="O256" s="29">
        <v>0</v>
      </c>
      <c r="P256" s="30">
        <f t="shared" si="3"/>
        <v>12657</v>
      </c>
      <c r="Q256" s="71"/>
      <c r="R256" s="72"/>
      <c r="S256" s="73"/>
      <c r="T256" s="35"/>
    </row>
    <row r="257" spans="1:20" s="13" customFormat="1" ht="12.75">
      <c r="A257" s="26">
        <v>439035199</v>
      </c>
      <c r="B257" s="26">
        <v>439</v>
      </c>
      <c r="C257" s="27" t="s">
        <v>143</v>
      </c>
      <c r="D257" s="26">
        <v>35</v>
      </c>
      <c r="E257" s="27" t="s">
        <v>11</v>
      </c>
      <c r="F257" s="26">
        <v>199</v>
      </c>
      <c r="G257" s="27" t="s">
        <v>139</v>
      </c>
      <c r="H257" s="28">
        <v>0.98666666666666669</v>
      </c>
      <c r="I257" s="28"/>
      <c r="J257" s="28"/>
      <c r="K257" s="28">
        <v>0</v>
      </c>
      <c r="L257" s="29">
        <v>8968</v>
      </c>
      <c r="M257" s="29">
        <v>4819</v>
      </c>
      <c r="N257" s="29">
        <v>893</v>
      </c>
      <c r="O257" s="29">
        <v>0</v>
      </c>
      <c r="P257" s="30">
        <f t="shared" si="3"/>
        <v>14680</v>
      </c>
      <c r="Q257" s="71"/>
      <c r="R257" s="72"/>
      <c r="S257" s="73"/>
      <c r="T257" s="35"/>
    </row>
    <row r="258" spans="1:20" s="13" customFormat="1" ht="12.75">
      <c r="A258" s="26">
        <v>439035243</v>
      </c>
      <c r="B258" s="26">
        <v>439</v>
      </c>
      <c r="C258" s="27" t="s">
        <v>143</v>
      </c>
      <c r="D258" s="26">
        <v>35</v>
      </c>
      <c r="E258" s="27" t="s">
        <v>11</v>
      </c>
      <c r="F258" s="26">
        <v>243</v>
      </c>
      <c r="G258" s="27" t="s">
        <v>80</v>
      </c>
      <c r="H258" s="28">
        <v>0.98666666666666669</v>
      </c>
      <c r="I258" s="28"/>
      <c r="J258" s="28"/>
      <c r="K258" s="28">
        <v>0</v>
      </c>
      <c r="L258" s="29">
        <v>8576</v>
      </c>
      <c r="M258" s="29">
        <v>2082</v>
      </c>
      <c r="N258" s="29">
        <v>893</v>
      </c>
      <c r="O258" s="29">
        <v>0</v>
      </c>
      <c r="P258" s="30">
        <f t="shared" si="3"/>
        <v>11551</v>
      </c>
      <c r="Q258" s="71"/>
      <c r="R258" s="72"/>
      <c r="S258" s="73"/>
      <c r="T258" s="35"/>
    </row>
    <row r="259" spans="1:20" s="13" customFormat="1" ht="12.75">
      <c r="A259" s="26">
        <v>439035244</v>
      </c>
      <c r="B259" s="26">
        <v>439</v>
      </c>
      <c r="C259" s="27" t="s">
        <v>143</v>
      </c>
      <c r="D259" s="26">
        <v>35</v>
      </c>
      <c r="E259" s="27" t="s">
        <v>11</v>
      </c>
      <c r="F259" s="26">
        <v>244</v>
      </c>
      <c r="G259" s="27" t="s">
        <v>27</v>
      </c>
      <c r="H259" s="28">
        <v>0.98666666666666669</v>
      </c>
      <c r="I259" s="28"/>
      <c r="J259" s="28"/>
      <c r="K259" s="28">
        <v>0</v>
      </c>
      <c r="L259" s="29">
        <v>11084</v>
      </c>
      <c r="M259" s="29">
        <v>3074</v>
      </c>
      <c r="N259" s="29">
        <v>893</v>
      </c>
      <c r="O259" s="29">
        <v>0</v>
      </c>
      <c r="P259" s="30">
        <f t="shared" si="3"/>
        <v>15051</v>
      </c>
      <c r="Q259" s="71"/>
      <c r="R259" s="72"/>
      <c r="S259" s="73"/>
      <c r="T259" s="35"/>
    </row>
    <row r="260" spans="1:20" s="13" customFormat="1" ht="12.75">
      <c r="A260" s="26">
        <v>440149128</v>
      </c>
      <c r="B260" s="26">
        <v>440</v>
      </c>
      <c r="C260" s="27" t="s">
        <v>144</v>
      </c>
      <c r="D260" s="26">
        <v>149</v>
      </c>
      <c r="E260" s="27" t="s">
        <v>77</v>
      </c>
      <c r="F260" s="26">
        <v>128</v>
      </c>
      <c r="G260" s="27" t="s">
        <v>122</v>
      </c>
      <c r="H260" s="28">
        <v>0.99999999999999989</v>
      </c>
      <c r="I260" s="28"/>
      <c r="J260" s="28"/>
      <c r="K260" s="28">
        <v>0</v>
      </c>
      <c r="L260" s="29">
        <v>12230</v>
      </c>
      <c r="M260" s="29">
        <v>531</v>
      </c>
      <c r="N260" s="29">
        <v>893</v>
      </c>
      <c r="O260" s="29">
        <v>0</v>
      </c>
      <c r="P260" s="30">
        <f t="shared" si="3"/>
        <v>13654</v>
      </c>
      <c r="Q260" s="71"/>
      <c r="R260" s="72"/>
      <c r="S260" s="73"/>
      <c r="T260" s="35"/>
    </row>
    <row r="261" spans="1:20" s="13" customFormat="1" ht="12.75">
      <c r="A261" s="26">
        <v>440149149</v>
      </c>
      <c r="B261" s="26">
        <v>440</v>
      </c>
      <c r="C261" s="27" t="s">
        <v>144</v>
      </c>
      <c r="D261" s="26">
        <v>149</v>
      </c>
      <c r="E261" s="27" t="s">
        <v>77</v>
      </c>
      <c r="F261" s="26">
        <v>149</v>
      </c>
      <c r="G261" s="27" t="s">
        <v>77</v>
      </c>
      <c r="H261" s="28">
        <v>383.00000000000006</v>
      </c>
      <c r="I261" s="28"/>
      <c r="J261" s="28"/>
      <c r="K261" s="28">
        <v>0</v>
      </c>
      <c r="L261" s="29">
        <v>11501</v>
      </c>
      <c r="M261" s="29">
        <v>73</v>
      </c>
      <c r="N261" s="29">
        <v>893</v>
      </c>
      <c r="O261" s="29">
        <v>0</v>
      </c>
      <c r="P261" s="30">
        <f t="shared" si="3"/>
        <v>12467</v>
      </c>
      <c r="Q261" s="71"/>
      <c r="R261" s="72"/>
      <c r="S261" s="73"/>
      <c r="T261" s="35"/>
    </row>
    <row r="262" spans="1:20" s="13" customFormat="1" ht="12.75">
      <c r="A262" s="26">
        <v>440149181</v>
      </c>
      <c r="B262" s="26">
        <v>440</v>
      </c>
      <c r="C262" s="27" t="s">
        <v>144</v>
      </c>
      <c r="D262" s="26">
        <v>149</v>
      </c>
      <c r="E262" s="27" t="s">
        <v>77</v>
      </c>
      <c r="F262" s="26">
        <v>181</v>
      </c>
      <c r="G262" s="27" t="s">
        <v>79</v>
      </c>
      <c r="H262" s="28">
        <v>15</v>
      </c>
      <c r="I262" s="28"/>
      <c r="J262" s="28"/>
      <c r="K262" s="28">
        <v>0</v>
      </c>
      <c r="L262" s="29">
        <v>10025</v>
      </c>
      <c r="M262" s="29">
        <v>552</v>
      </c>
      <c r="N262" s="29">
        <v>893</v>
      </c>
      <c r="O262" s="29">
        <v>0</v>
      </c>
      <c r="P262" s="30">
        <f t="shared" si="3"/>
        <v>11470</v>
      </c>
      <c r="Q262" s="71"/>
      <c r="R262" s="72"/>
      <c r="S262" s="73"/>
      <c r="T262" s="35"/>
    </row>
    <row r="263" spans="1:20" s="13" customFormat="1" ht="12.75">
      <c r="A263" s="26">
        <v>440149211</v>
      </c>
      <c r="B263" s="26">
        <v>440</v>
      </c>
      <c r="C263" s="27" t="s">
        <v>144</v>
      </c>
      <c r="D263" s="26">
        <v>149</v>
      </c>
      <c r="E263" s="27" t="s">
        <v>77</v>
      </c>
      <c r="F263" s="26">
        <v>211</v>
      </c>
      <c r="G263" s="27" t="s">
        <v>87</v>
      </c>
      <c r="H263" s="28">
        <v>0.99999999999999989</v>
      </c>
      <c r="I263" s="28"/>
      <c r="J263" s="28"/>
      <c r="K263" s="28">
        <v>0</v>
      </c>
      <c r="L263" s="29">
        <v>3705</v>
      </c>
      <c r="M263" s="29">
        <v>670</v>
      </c>
      <c r="N263" s="29">
        <v>893</v>
      </c>
      <c r="O263" s="29">
        <v>0</v>
      </c>
      <c r="P263" s="30">
        <f t="shared" si="3"/>
        <v>5268</v>
      </c>
      <c r="Q263" s="71"/>
      <c r="R263" s="72"/>
      <c r="S263" s="73"/>
      <c r="T263" s="35"/>
    </row>
    <row r="264" spans="1:20" s="13" customFormat="1" ht="12.75">
      <c r="A264" s="26">
        <v>441281005</v>
      </c>
      <c r="B264" s="26">
        <v>441</v>
      </c>
      <c r="C264" s="27" t="s">
        <v>145</v>
      </c>
      <c r="D264" s="26">
        <v>281</v>
      </c>
      <c r="E264" s="27" t="s">
        <v>146</v>
      </c>
      <c r="F264" s="26">
        <v>5</v>
      </c>
      <c r="G264" s="27" t="s">
        <v>147</v>
      </c>
      <c r="H264" s="28">
        <v>0.99873096446700504</v>
      </c>
      <c r="I264" s="28"/>
      <c r="J264" s="28"/>
      <c r="K264" s="28">
        <v>0</v>
      </c>
      <c r="L264" s="29">
        <v>9759</v>
      </c>
      <c r="M264" s="29">
        <v>3812</v>
      </c>
      <c r="N264" s="29">
        <v>893</v>
      </c>
      <c r="O264" s="29">
        <v>0</v>
      </c>
      <c r="P264" s="30">
        <f t="shared" si="3"/>
        <v>14464</v>
      </c>
      <c r="Q264" s="71"/>
      <c r="R264" s="72"/>
      <c r="S264" s="73"/>
      <c r="T264" s="35"/>
    </row>
    <row r="265" spans="1:20" s="13" customFormat="1" ht="12.75">
      <c r="A265" s="26">
        <v>441281061</v>
      </c>
      <c r="B265" s="26">
        <v>441</v>
      </c>
      <c r="C265" s="27" t="s">
        <v>145</v>
      </c>
      <c r="D265" s="26">
        <v>281</v>
      </c>
      <c r="E265" s="27" t="s">
        <v>146</v>
      </c>
      <c r="F265" s="26">
        <v>61</v>
      </c>
      <c r="G265" s="27" t="s">
        <v>148</v>
      </c>
      <c r="H265" s="28">
        <v>2.9961928934010147</v>
      </c>
      <c r="I265" s="28"/>
      <c r="J265" s="28"/>
      <c r="K265" s="28">
        <v>0</v>
      </c>
      <c r="L265" s="29">
        <v>9781</v>
      </c>
      <c r="M265" s="29">
        <v>430</v>
      </c>
      <c r="N265" s="29">
        <v>893</v>
      </c>
      <c r="O265" s="29">
        <v>0</v>
      </c>
      <c r="P265" s="30">
        <f t="shared" si="3"/>
        <v>11104</v>
      </c>
      <c r="Q265" s="71"/>
      <c r="R265" s="72"/>
      <c r="S265" s="73"/>
      <c r="T265" s="35"/>
    </row>
    <row r="266" spans="1:20" s="13" customFormat="1" ht="12.75">
      <c r="A266" s="26">
        <v>441281087</v>
      </c>
      <c r="B266" s="26">
        <v>441</v>
      </c>
      <c r="C266" s="27" t="s">
        <v>145</v>
      </c>
      <c r="D266" s="26">
        <v>281</v>
      </c>
      <c r="E266" s="27" t="s">
        <v>146</v>
      </c>
      <c r="F266" s="26">
        <v>87</v>
      </c>
      <c r="G266" s="27" t="s">
        <v>149</v>
      </c>
      <c r="H266" s="28">
        <v>2.9961928934010147</v>
      </c>
      <c r="I266" s="28"/>
      <c r="J266" s="28"/>
      <c r="K266" s="28">
        <v>0</v>
      </c>
      <c r="L266" s="29">
        <v>9311</v>
      </c>
      <c r="M266" s="29">
        <v>3404</v>
      </c>
      <c r="N266" s="29">
        <v>893</v>
      </c>
      <c r="O266" s="29">
        <v>0</v>
      </c>
      <c r="P266" s="30">
        <f t="shared" ref="P266:P329" si="4">SUM(L266:N266)</f>
        <v>13608</v>
      </c>
      <c r="Q266" s="71"/>
      <c r="R266" s="72"/>
      <c r="S266" s="73"/>
      <c r="T266" s="35"/>
    </row>
    <row r="267" spans="1:20" s="13" customFormat="1" ht="12.75">
      <c r="A267" s="26">
        <v>441281159</v>
      </c>
      <c r="B267" s="26">
        <v>441</v>
      </c>
      <c r="C267" s="27" t="s">
        <v>145</v>
      </c>
      <c r="D267" s="26">
        <v>281</v>
      </c>
      <c r="E267" s="27" t="s">
        <v>146</v>
      </c>
      <c r="F267" s="26">
        <v>159</v>
      </c>
      <c r="G267" s="27" t="s">
        <v>150</v>
      </c>
      <c r="H267" s="28">
        <v>0.99873096446700504</v>
      </c>
      <c r="I267" s="28"/>
      <c r="J267" s="28"/>
      <c r="K267" s="28">
        <v>0</v>
      </c>
      <c r="L267" s="29">
        <v>12595</v>
      </c>
      <c r="M267" s="29">
        <v>5972</v>
      </c>
      <c r="N267" s="29">
        <v>893</v>
      </c>
      <c r="O267" s="29">
        <v>0</v>
      </c>
      <c r="P267" s="30">
        <f t="shared" si="4"/>
        <v>19460</v>
      </c>
      <c r="Q267" s="71"/>
      <c r="R267" s="72"/>
      <c r="S267" s="73"/>
      <c r="T267" s="35"/>
    </row>
    <row r="268" spans="1:20" s="13" customFormat="1" ht="12.75">
      <c r="A268" s="26">
        <v>441281161</v>
      </c>
      <c r="B268" s="26">
        <v>441</v>
      </c>
      <c r="C268" s="27" t="s">
        <v>145</v>
      </c>
      <c r="D268" s="26">
        <v>281</v>
      </c>
      <c r="E268" s="27" t="s">
        <v>146</v>
      </c>
      <c r="F268" s="26">
        <v>161</v>
      </c>
      <c r="G268" s="27" t="s">
        <v>151</v>
      </c>
      <c r="H268" s="28">
        <v>0.99873096446700504</v>
      </c>
      <c r="I268" s="28"/>
      <c r="J268" s="28"/>
      <c r="K268" s="28">
        <v>0</v>
      </c>
      <c r="L268" s="29">
        <v>12595</v>
      </c>
      <c r="M268" s="29">
        <v>4793</v>
      </c>
      <c r="N268" s="29">
        <v>893</v>
      </c>
      <c r="O268" s="29">
        <v>0</v>
      </c>
      <c r="P268" s="30">
        <f t="shared" si="4"/>
        <v>18281</v>
      </c>
      <c r="Q268" s="71"/>
      <c r="R268" s="72"/>
      <c r="S268" s="73"/>
      <c r="T268" s="35"/>
    </row>
    <row r="269" spans="1:20" s="13" customFormat="1" ht="12.75">
      <c r="A269" s="26">
        <v>441281281</v>
      </c>
      <c r="B269" s="26">
        <v>441</v>
      </c>
      <c r="C269" s="27" t="s">
        <v>145</v>
      </c>
      <c r="D269" s="26">
        <v>281</v>
      </c>
      <c r="E269" s="27" t="s">
        <v>146</v>
      </c>
      <c r="F269" s="26">
        <v>281</v>
      </c>
      <c r="G269" s="27" t="s">
        <v>146</v>
      </c>
      <c r="H269" s="28">
        <v>1563.0139593908625</v>
      </c>
      <c r="I269" s="28"/>
      <c r="J269" s="28"/>
      <c r="K269" s="28">
        <v>0</v>
      </c>
      <c r="L269" s="29">
        <v>10565</v>
      </c>
      <c r="M269" s="29">
        <v>0</v>
      </c>
      <c r="N269" s="29">
        <v>893</v>
      </c>
      <c r="O269" s="29">
        <v>0</v>
      </c>
      <c r="P269" s="30">
        <f t="shared" si="4"/>
        <v>11458</v>
      </c>
      <c r="Q269" s="71"/>
      <c r="R269" s="72"/>
      <c r="S269" s="73"/>
      <c r="T269" s="35"/>
    </row>
    <row r="270" spans="1:20" s="13" customFormat="1" ht="12.75">
      <c r="A270" s="26">
        <v>441281332</v>
      </c>
      <c r="B270" s="26">
        <v>441</v>
      </c>
      <c r="C270" s="27" t="s">
        <v>145</v>
      </c>
      <c r="D270" s="26">
        <v>281</v>
      </c>
      <c r="E270" s="27" t="s">
        <v>146</v>
      </c>
      <c r="F270" s="26">
        <v>332</v>
      </c>
      <c r="G270" s="27" t="s">
        <v>199</v>
      </c>
      <c r="H270" s="28">
        <v>0.99873096446700504</v>
      </c>
      <c r="I270" s="28"/>
      <c r="J270" s="28"/>
      <c r="K270" s="28">
        <v>0</v>
      </c>
      <c r="L270" s="29">
        <v>8049</v>
      </c>
      <c r="M270" s="29">
        <v>823</v>
      </c>
      <c r="N270" s="29">
        <v>893</v>
      </c>
      <c r="O270" s="29">
        <v>0</v>
      </c>
      <c r="P270" s="30">
        <f t="shared" si="4"/>
        <v>9765</v>
      </c>
      <c r="Q270" s="71"/>
      <c r="R270" s="72"/>
      <c r="S270" s="73"/>
      <c r="T270" s="35"/>
    </row>
    <row r="271" spans="1:20" s="13" customFormat="1" ht="12.75">
      <c r="A271" s="26">
        <v>441281680</v>
      </c>
      <c r="B271" s="26">
        <v>441</v>
      </c>
      <c r="C271" s="27" t="s">
        <v>145</v>
      </c>
      <c r="D271" s="26">
        <v>281</v>
      </c>
      <c r="E271" s="27" t="s">
        <v>146</v>
      </c>
      <c r="F271" s="26">
        <v>680</v>
      </c>
      <c r="G271" s="27" t="s">
        <v>152</v>
      </c>
      <c r="H271" s="28">
        <v>0.99873096446700504</v>
      </c>
      <c r="I271" s="28"/>
      <c r="J271" s="28"/>
      <c r="K271" s="28">
        <v>0</v>
      </c>
      <c r="L271" s="29">
        <v>12595</v>
      </c>
      <c r="M271" s="29">
        <v>4238</v>
      </c>
      <c r="N271" s="29">
        <v>893</v>
      </c>
      <c r="O271" s="29">
        <v>0</v>
      </c>
      <c r="P271" s="30">
        <f t="shared" si="4"/>
        <v>17726</v>
      </c>
      <c r="Q271" s="71"/>
      <c r="R271" s="72"/>
      <c r="S271" s="73"/>
      <c r="T271" s="35"/>
    </row>
    <row r="272" spans="1:20" s="13" customFormat="1" ht="12.75">
      <c r="A272" s="26">
        <v>444035001</v>
      </c>
      <c r="B272" s="26">
        <v>444</v>
      </c>
      <c r="C272" s="27" t="s">
        <v>153</v>
      </c>
      <c r="D272" s="26">
        <v>35</v>
      </c>
      <c r="E272" s="27" t="s">
        <v>11</v>
      </c>
      <c r="F272" s="26">
        <v>1</v>
      </c>
      <c r="G272" s="27" t="s">
        <v>57</v>
      </c>
      <c r="H272" s="28">
        <v>1.2035010940919035</v>
      </c>
      <c r="I272" s="28"/>
      <c r="J272" s="28"/>
      <c r="K272" s="28">
        <v>0</v>
      </c>
      <c r="L272" s="29">
        <v>8968</v>
      </c>
      <c r="M272" s="29">
        <v>2090</v>
      </c>
      <c r="N272" s="29">
        <v>893</v>
      </c>
      <c r="O272" s="29">
        <v>0</v>
      </c>
      <c r="P272" s="30">
        <f t="shared" si="4"/>
        <v>11951</v>
      </c>
      <c r="Q272" s="71"/>
      <c r="R272" s="72"/>
      <c r="S272" s="73"/>
      <c r="T272" s="35"/>
    </row>
    <row r="273" spans="1:20" s="13" customFormat="1" ht="12.75">
      <c r="A273" s="26">
        <v>444035035</v>
      </c>
      <c r="B273" s="26">
        <v>444</v>
      </c>
      <c r="C273" s="27" t="s">
        <v>153</v>
      </c>
      <c r="D273" s="26">
        <v>35</v>
      </c>
      <c r="E273" s="27" t="s">
        <v>11</v>
      </c>
      <c r="F273" s="26">
        <v>35</v>
      </c>
      <c r="G273" s="27" t="s">
        <v>11</v>
      </c>
      <c r="H273" s="28">
        <v>534.35448577680529</v>
      </c>
      <c r="I273" s="28"/>
      <c r="J273" s="28"/>
      <c r="K273" s="28">
        <v>0</v>
      </c>
      <c r="L273" s="29">
        <v>10702</v>
      </c>
      <c r="M273" s="29">
        <v>3174</v>
      </c>
      <c r="N273" s="29">
        <v>893</v>
      </c>
      <c r="O273" s="29">
        <v>0</v>
      </c>
      <c r="P273" s="30">
        <f t="shared" si="4"/>
        <v>14769</v>
      </c>
      <c r="Q273" s="71"/>
      <c r="R273" s="72"/>
      <c r="S273" s="73"/>
      <c r="T273" s="35"/>
    </row>
    <row r="274" spans="1:20" s="13" customFormat="1" ht="12.75">
      <c r="A274" s="26">
        <v>444035040</v>
      </c>
      <c r="B274" s="26">
        <v>444</v>
      </c>
      <c r="C274" s="27" t="s">
        <v>153</v>
      </c>
      <c r="D274" s="26">
        <v>35</v>
      </c>
      <c r="E274" s="27" t="s">
        <v>11</v>
      </c>
      <c r="F274" s="26">
        <v>40</v>
      </c>
      <c r="G274" s="27" t="s">
        <v>88</v>
      </c>
      <c r="H274" s="28">
        <v>2.4070021881838071</v>
      </c>
      <c r="I274" s="28"/>
      <c r="J274" s="28"/>
      <c r="K274" s="28">
        <v>0</v>
      </c>
      <c r="L274" s="29">
        <v>9830</v>
      </c>
      <c r="M274" s="29">
        <v>2527</v>
      </c>
      <c r="N274" s="29">
        <v>893</v>
      </c>
      <c r="O274" s="29">
        <v>0</v>
      </c>
      <c r="P274" s="30">
        <f t="shared" si="4"/>
        <v>13250</v>
      </c>
      <c r="Q274" s="71"/>
      <c r="R274" s="72"/>
      <c r="S274" s="73"/>
      <c r="T274" s="35"/>
    </row>
    <row r="275" spans="1:20" s="13" customFormat="1" ht="12.75">
      <c r="A275" s="26">
        <v>444035044</v>
      </c>
      <c r="B275" s="26">
        <v>444</v>
      </c>
      <c r="C275" s="27" t="s">
        <v>153</v>
      </c>
      <c r="D275" s="26">
        <v>35</v>
      </c>
      <c r="E275" s="27" t="s">
        <v>11</v>
      </c>
      <c r="F275" s="26">
        <v>44</v>
      </c>
      <c r="G275" s="27" t="s">
        <v>12</v>
      </c>
      <c r="H275" s="28">
        <v>3.6105032822757104</v>
      </c>
      <c r="I275" s="28"/>
      <c r="J275" s="28"/>
      <c r="K275" s="28">
        <v>0</v>
      </c>
      <c r="L275" s="29">
        <v>11140</v>
      </c>
      <c r="M275" s="29">
        <v>734</v>
      </c>
      <c r="N275" s="29">
        <v>893</v>
      </c>
      <c r="O275" s="29">
        <v>0</v>
      </c>
      <c r="P275" s="30">
        <f t="shared" si="4"/>
        <v>12767</v>
      </c>
      <c r="Q275" s="71"/>
      <c r="R275" s="72"/>
      <c r="S275" s="73"/>
      <c r="T275" s="35"/>
    </row>
    <row r="276" spans="1:20" s="13" customFormat="1" ht="12.75">
      <c r="A276" s="26">
        <v>444035057</v>
      </c>
      <c r="B276" s="26">
        <v>444</v>
      </c>
      <c r="C276" s="27" t="s">
        <v>153</v>
      </c>
      <c r="D276" s="26">
        <v>35</v>
      </c>
      <c r="E276" s="27" t="s">
        <v>11</v>
      </c>
      <c r="F276" s="26">
        <v>57</v>
      </c>
      <c r="G276" s="27" t="s">
        <v>13</v>
      </c>
      <c r="H276" s="28">
        <v>2.4070021881838071</v>
      </c>
      <c r="I276" s="28"/>
      <c r="J276" s="28"/>
      <c r="K276" s="28">
        <v>0</v>
      </c>
      <c r="L276" s="29">
        <v>13257</v>
      </c>
      <c r="M276" s="29">
        <v>714</v>
      </c>
      <c r="N276" s="29">
        <v>893</v>
      </c>
      <c r="O276" s="29">
        <v>0</v>
      </c>
      <c r="P276" s="30">
        <f t="shared" si="4"/>
        <v>14864</v>
      </c>
      <c r="Q276" s="71"/>
      <c r="R276" s="72"/>
      <c r="S276" s="73"/>
      <c r="T276" s="35"/>
    </row>
    <row r="277" spans="1:20" s="13" customFormat="1" ht="12.75">
      <c r="A277" s="26">
        <v>444035220</v>
      </c>
      <c r="B277" s="26">
        <v>444</v>
      </c>
      <c r="C277" s="27" t="s">
        <v>153</v>
      </c>
      <c r="D277" s="26">
        <v>35</v>
      </c>
      <c r="E277" s="27" t="s">
        <v>11</v>
      </c>
      <c r="F277" s="26">
        <v>220</v>
      </c>
      <c r="G277" s="27" t="s">
        <v>26</v>
      </c>
      <c r="H277" s="28">
        <v>1.2035010940919035</v>
      </c>
      <c r="I277" s="28"/>
      <c r="J277" s="28"/>
      <c r="K277" s="28">
        <v>0</v>
      </c>
      <c r="L277" s="29">
        <v>13453</v>
      </c>
      <c r="M277" s="29">
        <v>4793</v>
      </c>
      <c r="N277" s="29">
        <v>893</v>
      </c>
      <c r="O277" s="29">
        <v>0</v>
      </c>
      <c r="P277" s="30">
        <f t="shared" si="4"/>
        <v>19139</v>
      </c>
      <c r="Q277" s="71"/>
      <c r="R277" s="72"/>
      <c r="S277" s="73"/>
      <c r="T277" s="35"/>
    </row>
    <row r="278" spans="1:20" s="13" customFormat="1" ht="12.75">
      <c r="A278" s="26">
        <v>444035243</v>
      </c>
      <c r="B278" s="26">
        <v>444</v>
      </c>
      <c r="C278" s="27" t="s">
        <v>153</v>
      </c>
      <c r="D278" s="26">
        <v>35</v>
      </c>
      <c r="E278" s="27" t="s">
        <v>11</v>
      </c>
      <c r="F278" s="26">
        <v>243</v>
      </c>
      <c r="G278" s="27" t="s">
        <v>80</v>
      </c>
      <c r="H278" s="28">
        <v>1.2035010940919035</v>
      </c>
      <c r="I278" s="28"/>
      <c r="J278" s="28"/>
      <c r="K278" s="28">
        <v>0</v>
      </c>
      <c r="L278" s="29">
        <v>13453</v>
      </c>
      <c r="M278" s="29">
        <v>3267</v>
      </c>
      <c r="N278" s="29">
        <v>893</v>
      </c>
      <c r="O278" s="29">
        <v>0</v>
      </c>
      <c r="P278" s="30">
        <f t="shared" si="4"/>
        <v>17613</v>
      </c>
      <c r="Q278" s="71"/>
      <c r="R278" s="72"/>
      <c r="S278" s="73"/>
      <c r="T278" s="35"/>
    </row>
    <row r="279" spans="1:20" s="13" customFormat="1" ht="12.75">
      <c r="A279" s="26">
        <v>444035244</v>
      </c>
      <c r="B279" s="26">
        <v>444</v>
      </c>
      <c r="C279" s="27" t="s">
        <v>153</v>
      </c>
      <c r="D279" s="26">
        <v>35</v>
      </c>
      <c r="E279" s="27" t="s">
        <v>11</v>
      </c>
      <c r="F279" s="26">
        <v>244</v>
      </c>
      <c r="G279" s="27" t="s">
        <v>27</v>
      </c>
      <c r="H279" s="28">
        <v>1.2035010940919035</v>
      </c>
      <c r="I279" s="28"/>
      <c r="J279" s="28"/>
      <c r="K279" s="28">
        <v>0</v>
      </c>
      <c r="L279" s="29">
        <v>8968</v>
      </c>
      <c r="M279" s="29">
        <v>2487</v>
      </c>
      <c r="N279" s="29">
        <v>893</v>
      </c>
      <c r="O279" s="29">
        <v>0</v>
      </c>
      <c r="P279" s="30">
        <f t="shared" si="4"/>
        <v>12348</v>
      </c>
      <c r="Q279" s="71"/>
      <c r="R279" s="72"/>
      <c r="S279" s="73"/>
      <c r="T279" s="35"/>
    </row>
    <row r="280" spans="1:20" s="13" customFormat="1" ht="12.75">
      <c r="A280" s="26">
        <v>444035336</v>
      </c>
      <c r="B280" s="26">
        <v>444</v>
      </c>
      <c r="C280" s="27" t="s">
        <v>153</v>
      </c>
      <c r="D280" s="26">
        <v>35</v>
      </c>
      <c r="E280" s="27" t="s">
        <v>11</v>
      </c>
      <c r="F280" s="26">
        <v>336</v>
      </c>
      <c r="G280" s="27" t="s">
        <v>30</v>
      </c>
      <c r="H280" s="28">
        <v>2.4070021881838071</v>
      </c>
      <c r="I280" s="28"/>
      <c r="J280" s="28"/>
      <c r="K280" s="28">
        <v>0</v>
      </c>
      <c r="L280" s="29">
        <v>10026</v>
      </c>
      <c r="M280" s="29">
        <v>770</v>
      </c>
      <c r="N280" s="29">
        <v>893</v>
      </c>
      <c r="O280" s="29">
        <v>0</v>
      </c>
      <c r="P280" s="30">
        <f t="shared" si="4"/>
        <v>11689</v>
      </c>
      <c r="Q280" s="71"/>
      <c r="R280" s="72"/>
      <c r="S280" s="73"/>
      <c r="T280" s="35"/>
    </row>
    <row r="281" spans="1:20" s="13" customFormat="1" ht="12.75">
      <c r="A281" s="26">
        <v>445348017</v>
      </c>
      <c r="B281" s="26">
        <v>445</v>
      </c>
      <c r="C281" s="27" t="s">
        <v>154</v>
      </c>
      <c r="D281" s="26">
        <v>348</v>
      </c>
      <c r="E281" s="27" t="s">
        <v>100</v>
      </c>
      <c r="F281" s="26">
        <v>17</v>
      </c>
      <c r="G281" s="27" t="s">
        <v>155</v>
      </c>
      <c r="H281" s="28">
        <v>11.007719298245613</v>
      </c>
      <c r="I281" s="28"/>
      <c r="J281" s="28"/>
      <c r="K281" s="28">
        <v>0</v>
      </c>
      <c r="L281" s="29">
        <v>10708</v>
      </c>
      <c r="M281" s="29">
        <v>3031</v>
      </c>
      <c r="N281" s="29">
        <v>893</v>
      </c>
      <c r="O281" s="29">
        <v>0</v>
      </c>
      <c r="P281" s="30">
        <f t="shared" si="4"/>
        <v>14632</v>
      </c>
      <c r="Q281" s="71"/>
      <c r="R281" s="72"/>
      <c r="S281" s="73"/>
      <c r="T281" s="35"/>
    </row>
    <row r="282" spans="1:20" s="13" customFormat="1" ht="12.75">
      <c r="A282" s="26">
        <v>445348064</v>
      </c>
      <c r="B282" s="26">
        <v>445</v>
      </c>
      <c r="C282" s="27" t="s">
        <v>154</v>
      </c>
      <c r="D282" s="26">
        <v>348</v>
      </c>
      <c r="E282" s="27" t="s">
        <v>100</v>
      </c>
      <c r="F282" s="26">
        <v>64</v>
      </c>
      <c r="G282" s="27" t="s">
        <v>102</v>
      </c>
      <c r="H282" s="28">
        <v>2.0014035087719293</v>
      </c>
      <c r="I282" s="28"/>
      <c r="J282" s="28"/>
      <c r="K282" s="28">
        <v>0</v>
      </c>
      <c r="L282" s="29">
        <v>8904</v>
      </c>
      <c r="M282" s="29">
        <v>1061</v>
      </c>
      <c r="N282" s="29">
        <v>893</v>
      </c>
      <c r="O282" s="29">
        <v>0</v>
      </c>
      <c r="P282" s="30">
        <f t="shared" si="4"/>
        <v>10858</v>
      </c>
      <c r="Q282" s="71"/>
      <c r="R282" s="72"/>
      <c r="S282" s="73"/>
      <c r="T282" s="35"/>
    </row>
    <row r="283" spans="1:20" s="13" customFormat="1" ht="12.75">
      <c r="A283" s="26">
        <v>445348151</v>
      </c>
      <c r="B283" s="26">
        <v>445</v>
      </c>
      <c r="C283" s="27" t="s">
        <v>154</v>
      </c>
      <c r="D283" s="26">
        <v>348</v>
      </c>
      <c r="E283" s="27" t="s">
        <v>100</v>
      </c>
      <c r="F283" s="26">
        <v>151</v>
      </c>
      <c r="G283" s="27" t="s">
        <v>156</v>
      </c>
      <c r="H283" s="28">
        <v>9.0063157894736854</v>
      </c>
      <c r="I283" s="28"/>
      <c r="J283" s="28"/>
      <c r="K283" s="28">
        <v>0</v>
      </c>
      <c r="L283" s="29">
        <v>9774</v>
      </c>
      <c r="M283" s="29">
        <v>1789</v>
      </c>
      <c r="N283" s="29">
        <v>893</v>
      </c>
      <c r="O283" s="29">
        <v>0</v>
      </c>
      <c r="P283" s="30">
        <f t="shared" si="4"/>
        <v>12456</v>
      </c>
      <c r="Q283" s="71"/>
      <c r="R283" s="72"/>
      <c r="S283" s="73"/>
      <c r="T283" s="35"/>
    </row>
    <row r="284" spans="1:20" s="13" customFormat="1" ht="12.75">
      <c r="A284" s="26">
        <v>445348153</v>
      </c>
      <c r="B284" s="26">
        <v>445</v>
      </c>
      <c r="C284" s="27" t="s">
        <v>154</v>
      </c>
      <c r="D284" s="26">
        <v>348</v>
      </c>
      <c r="E284" s="27" t="s">
        <v>100</v>
      </c>
      <c r="F284" s="26">
        <v>153</v>
      </c>
      <c r="G284" s="27" t="s">
        <v>107</v>
      </c>
      <c r="H284" s="28">
        <v>2.0014035087719293</v>
      </c>
      <c r="I284" s="28"/>
      <c r="J284" s="28"/>
      <c r="K284" s="28">
        <v>0</v>
      </c>
      <c r="L284" s="29">
        <v>8904</v>
      </c>
      <c r="M284" s="29">
        <v>261</v>
      </c>
      <c r="N284" s="29">
        <v>893</v>
      </c>
      <c r="O284" s="29">
        <v>0</v>
      </c>
      <c r="P284" s="30">
        <f t="shared" si="4"/>
        <v>10058</v>
      </c>
      <c r="Q284" s="71"/>
      <c r="R284" s="72"/>
      <c r="S284" s="73"/>
      <c r="T284" s="35"/>
    </row>
    <row r="285" spans="1:20" s="13" customFormat="1" ht="12.75">
      <c r="A285" s="26">
        <v>445348162</v>
      </c>
      <c r="B285" s="26">
        <v>445</v>
      </c>
      <c r="C285" s="27" t="s">
        <v>154</v>
      </c>
      <c r="D285" s="26">
        <v>348</v>
      </c>
      <c r="E285" s="27" t="s">
        <v>100</v>
      </c>
      <c r="F285" s="26">
        <v>162</v>
      </c>
      <c r="G285" s="27" t="s">
        <v>226</v>
      </c>
      <c r="H285" s="28">
        <v>2.0014035087719293</v>
      </c>
      <c r="I285" s="28"/>
      <c r="J285" s="28"/>
      <c r="K285" s="28">
        <v>0</v>
      </c>
      <c r="L285" s="29">
        <v>9086</v>
      </c>
      <c r="M285" s="29">
        <v>1907</v>
      </c>
      <c r="N285" s="29">
        <v>893</v>
      </c>
      <c r="O285" s="29">
        <v>0</v>
      </c>
      <c r="P285" s="30">
        <f t="shared" si="4"/>
        <v>11886</v>
      </c>
      <c r="Q285" s="71"/>
      <c r="R285" s="72"/>
      <c r="S285" s="73"/>
      <c r="T285" s="35"/>
    </row>
    <row r="286" spans="1:20" s="13" customFormat="1" ht="12.75">
      <c r="A286" s="26">
        <v>445348186</v>
      </c>
      <c r="B286" s="26">
        <v>445</v>
      </c>
      <c r="C286" s="27" t="s">
        <v>154</v>
      </c>
      <c r="D286" s="26">
        <v>348</v>
      </c>
      <c r="E286" s="27" t="s">
        <v>100</v>
      </c>
      <c r="F286" s="26">
        <v>186</v>
      </c>
      <c r="G286" s="27" t="s">
        <v>157</v>
      </c>
      <c r="H286" s="28">
        <v>2.0014035087719293</v>
      </c>
      <c r="I286" s="28"/>
      <c r="J286" s="28"/>
      <c r="K286" s="28">
        <v>0</v>
      </c>
      <c r="L286" s="29">
        <v>9759</v>
      </c>
      <c r="M286" s="29">
        <v>3783</v>
      </c>
      <c r="N286" s="29">
        <v>893</v>
      </c>
      <c r="O286" s="29">
        <v>0</v>
      </c>
      <c r="P286" s="30">
        <f t="shared" si="4"/>
        <v>14435</v>
      </c>
      <c r="Q286" s="71"/>
      <c r="R286" s="72"/>
      <c r="S286" s="73"/>
      <c r="T286" s="35"/>
    </row>
    <row r="287" spans="1:20" s="13" customFormat="1" ht="12.75">
      <c r="A287" s="26">
        <v>445348226</v>
      </c>
      <c r="B287" s="26">
        <v>445</v>
      </c>
      <c r="C287" s="27" t="s">
        <v>154</v>
      </c>
      <c r="D287" s="26">
        <v>348</v>
      </c>
      <c r="E287" s="27" t="s">
        <v>100</v>
      </c>
      <c r="F287" s="26">
        <v>226</v>
      </c>
      <c r="G287" s="27" t="s">
        <v>158</v>
      </c>
      <c r="H287" s="28">
        <v>29.020350877192975</v>
      </c>
      <c r="I287" s="28"/>
      <c r="J287" s="28"/>
      <c r="K287" s="28">
        <v>0</v>
      </c>
      <c r="L287" s="29">
        <v>10499</v>
      </c>
      <c r="M287" s="29">
        <v>1160</v>
      </c>
      <c r="N287" s="29">
        <v>893</v>
      </c>
      <c r="O287" s="29">
        <v>0</v>
      </c>
      <c r="P287" s="30">
        <f t="shared" si="4"/>
        <v>12552</v>
      </c>
      <c r="Q287" s="71"/>
      <c r="R287" s="72"/>
      <c r="S287" s="73"/>
      <c r="T287" s="35"/>
    </row>
    <row r="288" spans="1:20" s="13" customFormat="1" ht="12.75">
      <c r="A288" s="26">
        <v>445348271</v>
      </c>
      <c r="B288" s="26">
        <v>445</v>
      </c>
      <c r="C288" s="27" t="s">
        <v>154</v>
      </c>
      <c r="D288" s="26">
        <v>348</v>
      </c>
      <c r="E288" s="27" t="s">
        <v>100</v>
      </c>
      <c r="F288" s="26">
        <v>271</v>
      </c>
      <c r="G288" s="27" t="s">
        <v>111</v>
      </c>
      <c r="H288" s="28">
        <v>8.0056140350877172</v>
      </c>
      <c r="I288" s="28"/>
      <c r="J288" s="28"/>
      <c r="K288" s="28">
        <v>0</v>
      </c>
      <c r="L288" s="29">
        <v>8873</v>
      </c>
      <c r="M288" s="29">
        <v>2467</v>
      </c>
      <c r="N288" s="29">
        <v>893</v>
      </c>
      <c r="O288" s="29">
        <v>0</v>
      </c>
      <c r="P288" s="30">
        <f t="shared" si="4"/>
        <v>12233</v>
      </c>
      <c r="Q288" s="71"/>
      <c r="R288" s="72"/>
      <c r="S288" s="73"/>
      <c r="T288" s="35"/>
    </row>
    <row r="289" spans="1:20" s="13" customFormat="1" ht="12.75">
      <c r="A289" s="26">
        <v>445348316</v>
      </c>
      <c r="B289" s="26">
        <v>445</v>
      </c>
      <c r="C289" s="27" t="s">
        <v>154</v>
      </c>
      <c r="D289" s="26">
        <v>348</v>
      </c>
      <c r="E289" s="27" t="s">
        <v>100</v>
      </c>
      <c r="F289" s="26">
        <v>316</v>
      </c>
      <c r="G289" s="27" t="s">
        <v>159</v>
      </c>
      <c r="H289" s="28">
        <v>6.0042105263157914</v>
      </c>
      <c r="I289" s="28"/>
      <c r="J289" s="28"/>
      <c r="K289" s="28">
        <v>0</v>
      </c>
      <c r="L289" s="29">
        <v>10130</v>
      </c>
      <c r="M289" s="29">
        <v>748</v>
      </c>
      <c r="N289" s="29">
        <v>893</v>
      </c>
      <c r="O289" s="29">
        <v>0</v>
      </c>
      <c r="P289" s="30">
        <f t="shared" si="4"/>
        <v>11771</v>
      </c>
      <c r="Q289" s="71"/>
      <c r="R289" s="72"/>
      <c r="S289" s="73"/>
      <c r="T289" s="35"/>
    </row>
    <row r="290" spans="1:20" s="13" customFormat="1" ht="12.75">
      <c r="A290" s="26">
        <v>445348322</v>
      </c>
      <c r="B290" s="26">
        <v>445</v>
      </c>
      <c r="C290" s="27" t="s">
        <v>154</v>
      </c>
      <c r="D290" s="26">
        <v>348</v>
      </c>
      <c r="E290" s="27" t="s">
        <v>100</v>
      </c>
      <c r="F290" s="26">
        <v>322</v>
      </c>
      <c r="G290" s="27" t="s">
        <v>113</v>
      </c>
      <c r="H290" s="28">
        <v>5.003508771929825</v>
      </c>
      <c r="I290" s="28"/>
      <c r="J290" s="28"/>
      <c r="K290" s="28">
        <v>0</v>
      </c>
      <c r="L290" s="29">
        <v>9212</v>
      </c>
      <c r="M290" s="29">
        <v>4611</v>
      </c>
      <c r="N290" s="29">
        <v>893</v>
      </c>
      <c r="O290" s="29">
        <v>0</v>
      </c>
      <c r="P290" s="30">
        <f t="shared" si="4"/>
        <v>14716</v>
      </c>
      <c r="Q290" s="71"/>
      <c r="R290" s="72"/>
      <c r="S290" s="73"/>
      <c r="T290" s="35"/>
    </row>
    <row r="291" spans="1:20" s="13" customFormat="1" ht="12.75">
      <c r="A291" s="26">
        <v>445348348</v>
      </c>
      <c r="B291" s="26">
        <v>445</v>
      </c>
      <c r="C291" s="27" t="s">
        <v>154</v>
      </c>
      <c r="D291" s="26">
        <v>348</v>
      </c>
      <c r="E291" s="27" t="s">
        <v>100</v>
      </c>
      <c r="F291" s="26">
        <v>348</v>
      </c>
      <c r="G291" s="27" t="s">
        <v>100</v>
      </c>
      <c r="H291" s="28">
        <v>1332.9347368421052</v>
      </c>
      <c r="I291" s="28"/>
      <c r="J291" s="28"/>
      <c r="K291" s="28">
        <v>0</v>
      </c>
      <c r="L291" s="29">
        <v>10717</v>
      </c>
      <c r="M291" s="29">
        <v>66</v>
      </c>
      <c r="N291" s="29">
        <v>893</v>
      </c>
      <c r="O291" s="29">
        <v>0</v>
      </c>
      <c r="P291" s="30">
        <f t="shared" si="4"/>
        <v>11676</v>
      </c>
      <c r="Q291" s="71"/>
      <c r="R291" s="72"/>
      <c r="S291" s="73"/>
      <c r="T291" s="35"/>
    </row>
    <row r="292" spans="1:20" s="13" customFormat="1" ht="12.75">
      <c r="A292" s="26">
        <v>445348767</v>
      </c>
      <c r="B292" s="26">
        <v>445</v>
      </c>
      <c r="C292" s="27" t="s">
        <v>154</v>
      </c>
      <c r="D292" s="26">
        <v>348</v>
      </c>
      <c r="E292" s="27" t="s">
        <v>100</v>
      </c>
      <c r="F292" s="26">
        <v>767</v>
      </c>
      <c r="G292" s="27" t="s">
        <v>267</v>
      </c>
      <c r="H292" s="28">
        <v>3.0021052631578957</v>
      </c>
      <c r="I292" s="28"/>
      <c r="J292" s="28"/>
      <c r="K292" s="28">
        <v>0</v>
      </c>
      <c r="L292" s="29">
        <v>8848</v>
      </c>
      <c r="M292" s="29">
        <v>1224</v>
      </c>
      <c r="N292" s="29">
        <v>893</v>
      </c>
      <c r="O292" s="29">
        <v>0</v>
      </c>
      <c r="P292" s="30">
        <f t="shared" si="4"/>
        <v>10965</v>
      </c>
      <c r="Q292" s="71"/>
      <c r="R292" s="72"/>
      <c r="S292" s="73"/>
      <c r="T292" s="35"/>
    </row>
    <row r="293" spans="1:20" s="13" customFormat="1" ht="12.75">
      <c r="A293" s="26">
        <v>445348775</v>
      </c>
      <c r="B293" s="26">
        <v>445</v>
      </c>
      <c r="C293" s="27" t="s">
        <v>154</v>
      </c>
      <c r="D293" s="26">
        <v>348</v>
      </c>
      <c r="E293" s="27" t="s">
        <v>100</v>
      </c>
      <c r="F293" s="26">
        <v>775</v>
      </c>
      <c r="G293" s="27" t="s">
        <v>120</v>
      </c>
      <c r="H293" s="28">
        <v>14.009824561403512</v>
      </c>
      <c r="I293" s="28"/>
      <c r="J293" s="28"/>
      <c r="K293" s="28">
        <v>0</v>
      </c>
      <c r="L293" s="29">
        <v>9802</v>
      </c>
      <c r="M293" s="29">
        <v>1778</v>
      </c>
      <c r="N293" s="29">
        <v>893</v>
      </c>
      <c r="O293" s="29">
        <v>0</v>
      </c>
      <c r="P293" s="30">
        <f t="shared" si="4"/>
        <v>12473</v>
      </c>
      <c r="Q293" s="71"/>
      <c r="R293" s="72"/>
      <c r="S293" s="73"/>
      <c r="T293" s="35"/>
    </row>
    <row r="294" spans="1:20" s="13" customFormat="1" ht="12.75">
      <c r="A294" s="26">
        <v>446099016</v>
      </c>
      <c r="B294" s="26">
        <v>446</v>
      </c>
      <c r="C294" s="27" t="s">
        <v>160</v>
      </c>
      <c r="D294" s="26">
        <v>99</v>
      </c>
      <c r="E294" s="27" t="s">
        <v>161</v>
      </c>
      <c r="F294" s="26">
        <v>16</v>
      </c>
      <c r="G294" s="27" t="s">
        <v>162</v>
      </c>
      <c r="H294" s="28">
        <v>354.44885011895315</v>
      </c>
      <c r="I294" s="28"/>
      <c r="J294" s="28"/>
      <c r="K294" s="28">
        <v>0</v>
      </c>
      <c r="L294" s="29">
        <v>9564</v>
      </c>
      <c r="M294" s="29">
        <v>236</v>
      </c>
      <c r="N294" s="29">
        <v>893</v>
      </c>
      <c r="O294" s="29">
        <v>0</v>
      </c>
      <c r="P294" s="30">
        <f t="shared" si="4"/>
        <v>10693</v>
      </c>
      <c r="Q294" s="71"/>
      <c r="R294" s="72"/>
      <c r="S294" s="73"/>
      <c r="T294" s="35"/>
    </row>
    <row r="295" spans="1:20" s="13" customFormat="1" ht="12.75">
      <c r="A295" s="26">
        <v>446099018</v>
      </c>
      <c r="B295" s="26">
        <v>446</v>
      </c>
      <c r="C295" s="27" t="s">
        <v>160</v>
      </c>
      <c r="D295" s="26">
        <v>99</v>
      </c>
      <c r="E295" s="27" t="s">
        <v>161</v>
      </c>
      <c r="F295" s="26">
        <v>18</v>
      </c>
      <c r="G295" s="27" t="s">
        <v>163</v>
      </c>
      <c r="H295" s="28">
        <v>11.736716891356069</v>
      </c>
      <c r="I295" s="28"/>
      <c r="J295" s="28"/>
      <c r="K295" s="28">
        <v>0</v>
      </c>
      <c r="L295" s="29">
        <v>11007</v>
      </c>
      <c r="M295" s="29">
        <v>7244</v>
      </c>
      <c r="N295" s="29">
        <v>893</v>
      </c>
      <c r="O295" s="29">
        <v>0</v>
      </c>
      <c r="P295" s="30">
        <f t="shared" si="4"/>
        <v>19144</v>
      </c>
      <c r="Q295" s="71"/>
      <c r="R295" s="72"/>
      <c r="S295" s="73"/>
      <c r="T295" s="35"/>
    </row>
    <row r="296" spans="1:20" s="13" customFormat="1" ht="12.75">
      <c r="A296" s="26">
        <v>446099035</v>
      </c>
      <c r="B296" s="26">
        <v>446</v>
      </c>
      <c r="C296" s="27" t="s">
        <v>160</v>
      </c>
      <c r="D296" s="26">
        <v>99</v>
      </c>
      <c r="E296" s="27" t="s">
        <v>161</v>
      </c>
      <c r="F296" s="26">
        <v>35</v>
      </c>
      <c r="G296" s="27" t="s">
        <v>11</v>
      </c>
      <c r="H296" s="28">
        <v>1.1736716891356069</v>
      </c>
      <c r="I296" s="28"/>
      <c r="J296" s="28"/>
      <c r="K296" s="28">
        <v>0</v>
      </c>
      <c r="L296" s="29">
        <v>15253</v>
      </c>
      <c r="M296" s="29">
        <v>4524</v>
      </c>
      <c r="N296" s="29">
        <v>893</v>
      </c>
      <c r="O296" s="29">
        <v>0</v>
      </c>
      <c r="P296" s="30">
        <f t="shared" si="4"/>
        <v>20670</v>
      </c>
      <c r="Q296" s="71"/>
      <c r="R296" s="72"/>
      <c r="S296" s="73"/>
      <c r="T296" s="35"/>
    </row>
    <row r="297" spans="1:20" s="13" customFormat="1" ht="12.75">
      <c r="A297" s="26">
        <v>446099044</v>
      </c>
      <c r="B297" s="26">
        <v>446</v>
      </c>
      <c r="C297" s="27" t="s">
        <v>160</v>
      </c>
      <c r="D297" s="26">
        <v>99</v>
      </c>
      <c r="E297" s="27" t="s">
        <v>161</v>
      </c>
      <c r="F297" s="26">
        <v>44</v>
      </c>
      <c r="G297" s="27" t="s">
        <v>12</v>
      </c>
      <c r="H297" s="28">
        <v>404.91673275178431</v>
      </c>
      <c r="I297" s="28"/>
      <c r="J297" s="28"/>
      <c r="K297" s="28">
        <v>0</v>
      </c>
      <c r="L297" s="29">
        <v>10978</v>
      </c>
      <c r="M297" s="29">
        <v>723</v>
      </c>
      <c r="N297" s="29">
        <v>893</v>
      </c>
      <c r="O297" s="29">
        <v>0</v>
      </c>
      <c r="P297" s="30">
        <f t="shared" si="4"/>
        <v>12594</v>
      </c>
      <c r="Q297" s="71"/>
      <c r="R297" s="72"/>
      <c r="S297" s="73"/>
      <c r="T297" s="35"/>
    </row>
    <row r="298" spans="1:20" s="13" customFormat="1" ht="12.75">
      <c r="A298" s="26">
        <v>446099050</v>
      </c>
      <c r="B298" s="26">
        <v>446</v>
      </c>
      <c r="C298" s="27" t="s">
        <v>160</v>
      </c>
      <c r="D298" s="26">
        <v>99</v>
      </c>
      <c r="E298" s="27" t="s">
        <v>161</v>
      </c>
      <c r="F298" s="26">
        <v>50</v>
      </c>
      <c r="G298" s="27" t="s">
        <v>90</v>
      </c>
      <c r="H298" s="28">
        <v>5.8683584456780347</v>
      </c>
      <c r="I298" s="28"/>
      <c r="J298" s="28"/>
      <c r="K298" s="28">
        <v>0</v>
      </c>
      <c r="L298" s="29">
        <v>9619</v>
      </c>
      <c r="M298" s="29">
        <v>4089</v>
      </c>
      <c r="N298" s="29">
        <v>893</v>
      </c>
      <c r="O298" s="29">
        <v>0</v>
      </c>
      <c r="P298" s="30">
        <f t="shared" si="4"/>
        <v>14601</v>
      </c>
      <c r="Q298" s="71"/>
      <c r="R298" s="72"/>
      <c r="S298" s="73"/>
      <c r="T298" s="35"/>
    </row>
    <row r="299" spans="1:20" s="13" customFormat="1" ht="12.75">
      <c r="A299" s="26">
        <v>446099088</v>
      </c>
      <c r="B299" s="26">
        <v>446</v>
      </c>
      <c r="C299" s="27" t="s">
        <v>160</v>
      </c>
      <c r="D299" s="26">
        <v>99</v>
      </c>
      <c r="E299" s="27" t="s">
        <v>161</v>
      </c>
      <c r="F299" s="26">
        <v>88</v>
      </c>
      <c r="G299" s="27" t="s">
        <v>91</v>
      </c>
      <c r="H299" s="28">
        <v>15.257731958762884</v>
      </c>
      <c r="I299" s="28"/>
      <c r="J299" s="28"/>
      <c r="K299" s="28">
        <v>0</v>
      </c>
      <c r="L299" s="29">
        <v>9934</v>
      </c>
      <c r="M299" s="29">
        <v>2834</v>
      </c>
      <c r="N299" s="29">
        <v>893</v>
      </c>
      <c r="O299" s="29">
        <v>0</v>
      </c>
      <c r="P299" s="30">
        <f t="shared" si="4"/>
        <v>13661</v>
      </c>
      <c r="Q299" s="71"/>
      <c r="R299" s="72"/>
      <c r="S299" s="73"/>
      <c r="T299" s="35"/>
    </row>
    <row r="300" spans="1:20" s="13" customFormat="1" ht="12.75">
      <c r="A300" s="26">
        <v>446099099</v>
      </c>
      <c r="B300" s="26">
        <v>446</v>
      </c>
      <c r="C300" s="27" t="s">
        <v>160</v>
      </c>
      <c r="D300" s="26">
        <v>99</v>
      </c>
      <c r="E300" s="27" t="s">
        <v>161</v>
      </c>
      <c r="F300" s="26">
        <v>99</v>
      </c>
      <c r="G300" s="27" t="s">
        <v>161</v>
      </c>
      <c r="H300" s="28">
        <v>124.40919904837428</v>
      </c>
      <c r="I300" s="28"/>
      <c r="J300" s="28"/>
      <c r="K300" s="28">
        <v>0</v>
      </c>
      <c r="L300" s="29">
        <v>9708</v>
      </c>
      <c r="M300" s="29">
        <v>5105</v>
      </c>
      <c r="N300" s="29">
        <v>893</v>
      </c>
      <c r="O300" s="29">
        <v>0</v>
      </c>
      <c r="P300" s="30">
        <f t="shared" si="4"/>
        <v>15706</v>
      </c>
      <c r="Q300" s="71"/>
      <c r="R300" s="72"/>
      <c r="S300" s="73"/>
      <c r="T300" s="35"/>
    </row>
    <row r="301" spans="1:20" s="13" customFormat="1" ht="12.75">
      <c r="A301" s="26">
        <v>446099101</v>
      </c>
      <c r="B301" s="26">
        <v>446</v>
      </c>
      <c r="C301" s="27" t="s">
        <v>160</v>
      </c>
      <c r="D301" s="26">
        <v>99</v>
      </c>
      <c r="E301" s="27" t="s">
        <v>161</v>
      </c>
      <c r="F301" s="26">
        <v>101</v>
      </c>
      <c r="G301" s="27" t="s">
        <v>103</v>
      </c>
      <c r="H301" s="28">
        <v>1.1736716891356069</v>
      </c>
      <c r="I301" s="28"/>
      <c r="J301" s="28"/>
      <c r="K301" s="28">
        <v>0</v>
      </c>
      <c r="L301" s="29">
        <v>8793</v>
      </c>
      <c r="M301" s="29">
        <v>1738</v>
      </c>
      <c r="N301" s="29">
        <v>893</v>
      </c>
      <c r="O301" s="29">
        <v>0</v>
      </c>
      <c r="P301" s="30">
        <f t="shared" si="4"/>
        <v>11424</v>
      </c>
      <c r="Q301" s="71"/>
      <c r="R301" s="72"/>
      <c r="S301" s="73"/>
      <c r="T301" s="35"/>
    </row>
    <row r="302" spans="1:20" s="13" customFormat="1" ht="12.75">
      <c r="A302" s="26">
        <v>446099133</v>
      </c>
      <c r="B302" s="26">
        <v>446</v>
      </c>
      <c r="C302" s="27" t="s">
        <v>160</v>
      </c>
      <c r="D302" s="26">
        <v>99</v>
      </c>
      <c r="E302" s="27" t="s">
        <v>161</v>
      </c>
      <c r="F302" s="26">
        <v>133</v>
      </c>
      <c r="G302" s="27" t="s">
        <v>59</v>
      </c>
      <c r="H302" s="28">
        <v>1.1736716891356069</v>
      </c>
      <c r="I302" s="28"/>
      <c r="J302" s="28"/>
      <c r="K302" s="28">
        <v>0</v>
      </c>
      <c r="L302" s="29">
        <v>8409</v>
      </c>
      <c r="M302" s="29">
        <v>2194</v>
      </c>
      <c r="N302" s="29">
        <v>893</v>
      </c>
      <c r="O302" s="29">
        <v>0</v>
      </c>
      <c r="P302" s="30">
        <f t="shared" si="4"/>
        <v>11496</v>
      </c>
      <c r="Q302" s="71"/>
      <c r="R302" s="72"/>
      <c r="S302" s="73"/>
      <c r="T302" s="35"/>
    </row>
    <row r="303" spans="1:20" s="13" customFormat="1" ht="12.75">
      <c r="A303" s="26">
        <v>446099167</v>
      </c>
      <c r="B303" s="26">
        <v>446</v>
      </c>
      <c r="C303" s="27" t="s">
        <v>160</v>
      </c>
      <c r="D303" s="26">
        <v>99</v>
      </c>
      <c r="E303" s="27" t="s">
        <v>161</v>
      </c>
      <c r="F303" s="26">
        <v>167</v>
      </c>
      <c r="G303" s="27" t="s">
        <v>164</v>
      </c>
      <c r="H303" s="28">
        <v>103.28310864393336</v>
      </c>
      <c r="I303" s="28"/>
      <c r="J303" s="28"/>
      <c r="K303" s="28">
        <v>0</v>
      </c>
      <c r="L303" s="29">
        <v>9912</v>
      </c>
      <c r="M303" s="29">
        <v>3337</v>
      </c>
      <c r="N303" s="29">
        <v>893</v>
      </c>
      <c r="O303" s="29">
        <v>0</v>
      </c>
      <c r="P303" s="30">
        <f t="shared" si="4"/>
        <v>14142</v>
      </c>
      <c r="Q303" s="71"/>
      <c r="R303" s="72"/>
      <c r="S303" s="73"/>
      <c r="T303" s="35"/>
    </row>
    <row r="304" spans="1:20" s="13" customFormat="1" ht="12.75">
      <c r="A304" s="26">
        <v>446099175</v>
      </c>
      <c r="B304" s="26">
        <v>446</v>
      </c>
      <c r="C304" s="27" t="s">
        <v>160</v>
      </c>
      <c r="D304" s="26">
        <v>99</v>
      </c>
      <c r="E304" s="27" t="s">
        <v>161</v>
      </c>
      <c r="F304" s="26">
        <v>175</v>
      </c>
      <c r="G304" s="27" t="s">
        <v>165</v>
      </c>
      <c r="H304" s="28">
        <v>1.1736716891356069</v>
      </c>
      <c r="I304" s="28"/>
      <c r="J304" s="28"/>
      <c r="K304" s="28">
        <v>0</v>
      </c>
      <c r="L304" s="29">
        <v>15253</v>
      </c>
      <c r="M304" s="29">
        <v>7192</v>
      </c>
      <c r="N304" s="29">
        <v>893</v>
      </c>
      <c r="O304" s="29">
        <v>0</v>
      </c>
      <c r="P304" s="30">
        <f t="shared" si="4"/>
        <v>23338</v>
      </c>
      <c r="Q304" s="71"/>
      <c r="R304" s="72"/>
      <c r="S304" s="73"/>
      <c r="T304" s="35"/>
    </row>
    <row r="305" spans="1:20" s="13" customFormat="1" ht="12.75">
      <c r="A305" s="26">
        <v>446099177</v>
      </c>
      <c r="B305" s="26">
        <v>446</v>
      </c>
      <c r="C305" s="27" t="s">
        <v>160</v>
      </c>
      <c r="D305" s="26">
        <v>99</v>
      </c>
      <c r="E305" s="27" t="s">
        <v>161</v>
      </c>
      <c r="F305" s="26">
        <v>177</v>
      </c>
      <c r="G305" s="27" t="s">
        <v>110</v>
      </c>
      <c r="H305" s="28">
        <v>5.8683584456780347</v>
      </c>
      <c r="I305" s="28"/>
      <c r="J305" s="28"/>
      <c r="K305" s="28">
        <v>0</v>
      </c>
      <c r="L305" s="29">
        <v>9130</v>
      </c>
      <c r="M305" s="29">
        <v>3235</v>
      </c>
      <c r="N305" s="29">
        <v>893</v>
      </c>
      <c r="O305" s="29">
        <v>0</v>
      </c>
      <c r="P305" s="30">
        <f t="shared" si="4"/>
        <v>13258</v>
      </c>
      <c r="Q305" s="71"/>
      <c r="R305" s="72"/>
      <c r="S305" s="73"/>
      <c r="T305" s="35"/>
    </row>
    <row r="306" spans="1:20" s="13" customFormat="1" ht="12.75">
      <c r="A306" s="26">
        <v>446099208</v>
      </c>
      <c r="B306" s="26">
        <v>446</v>
      </c>
      <c r="C306" s="27" t="s">
        <v>160</v>
      </c>
      <c r="D306" s="26">
        <v>99</v>
      </c>
      <c r="E306" s="27" t="s">
        <v>161</v>
      </c>
      <c r="F306" s="26">
        <v>208</v>
      </c>
      <c r="G306" s="27" t="s">
        <v>166</v>
      </c>
      <c r="H306" s="28">
        <v>1.1736716891356069</v>
      </c>
      <c r="I306" s="28"/>
      <c r="J306" s="28"/>
      <c r="K306" s="28">
        <v>0</v>
      </c>
      <c r="L306" s="29">
        <v>8409</v>
      </c>
      <c r="M306" s="29">
        <v>5091</v>
      </c>
      <c r="N306" s="29">
        <v>893</v>
      </c>
      <c r="O306" s="29">
        <v>0</v>
      </c>
      <c r="P306" s="30">
        <f t="shared" si="4"/>
        <v>14393</v>
      </c>
      <c r="Q306" s="71"/>
      <c r="R306" s="72"/>
      <c r="S306" s="73"/>
      <c r="T306" s="35"/>
    </row>
    <row r="307" spans="1:20" s="13" customFormat="1" ht="12.75">
      <c r="A307" s="26">
        <v>446099212</v>
      </c>
      <c r="B307" s="26">
        <v>446</v>
      </c>
      <c r="C307" s="27" t="s">
        <v>160</v>
      </c>
      <c r="D307" s="26">
        <v>99</v>
      </c>
      <c r="E307" s="27" t="s">
        <v>161</v>
      </c>
      <c r="F307" s="26">
        <v>212</v>
      </c>
      <c r="G307" s="27" t="s">
        <v>167</v>
      </c>
      <c r="H307" s="28">
        <v>118.54084060269631</v>
      </c>
      <c r="I307" s="28"/>
      <c r="J307" s="28"/>
      <c r="K307" s="28">
        <v>0</v>
      </c>
      <c r="L307" s="29">
        <v>9579</v>
      </c>
      <c r="M307" s="29">
        <v>895</v>
      </c>
      <c r="N307" s="29">
        <v>893</v>
      </c>
      <c r="O307" s="29">
        <v>0</v>
      </c>
      <c r="P307" s="30">
        <f t="shared" si="4"/>
        <v>11367</v>
      </c>
      <c r="Q307" s="71"/>
      <c r="R307" s="72"/>
      <c r="S307" s="73"/>
      <c r="T307" s="35"/>
    </row>
    <row r="308" spans="1:20" s="13" customFormat="1" ht="12.75">
      <c r="A308" s="26">
        <v>446099218</v>
      </c>
      <c r="B308" s="26">
        <v>446</v>
      </c>
      <c r="C308" s="27" t="s">
        <v>160</v>
      </c>
      <c r="D308" s="26">
        <v>99</v>
      </c>
      <c r="E308" s="27" t="s">
        <v>161</v>
      </c>
      <c r="F308" s="26">
        <v>218</v>
      </c>
      <c r="G308" s="27" t="s">
        <v>168</v>
      </c>
      <c r="H308" s="28">
        <v>133.79857256145917</v>
      </c>
      <c r="I308" s="28"/>
      <c r="J308" s="28"/>
      <c r="K308" s="28">
        <v>0</v>
      </c>
      <c r="L308" s="29">
        <v>9309</v>
      </c>
      <c r="M308" s="29">
        <v>2542</v>
      </c>
      <c r="N308" s="29">
        <v>893</v>
      </c>
      <c r="O308" s="29">
        <v>0</v>
      </c>
      <c r="P308" s="30">
        <f t="shared" si="4"/>
        <v>12744</v>
      </c>
      <c r="Q308" s="71"/>
      <c r="R308" s="72"/>
      <c r="S308" s="73"/>
      <c r="T308" s="35"/>
    </row>
    <row r="309" spans="1:20" s="13" customFormat="1" ht="12.75">
      <c r="A309" s="26">
        <v>446099220</v>
      </c>
      <c r="B309" s="26">
        <v>446</v>
      </c>
      <c r="C309" s="27" t="s">
        <v>160</v>
      </c>
      <c r="D309" s="26">
        <v>99</v>
      </c>
      <c r="E309" s="27" t="s">
        <v>161</v>
      </c>
      <c r="F309" s="26">
        <v>220</v>
      </c>
      <c r="G309" s="27" t="s">
        <v>26</v>
      </c>
      <c r="H309" s="28">
        <v>22.299762093576529</v>
      </c>
      <c r="I309" s="28"/>
      <c r="J309" s="28"/>
      <c r="K309" s="28">
        <v>0</v>
      </c>
      <c r="L309" s="29">
        <v>11695</v>
      </c>
      <c r="M309" s="29">
        <v>4167</v>
      </c>
      <c r="N309" s="29">
        <v>893</v>
      </c>
      <c r="O309" s="29">
        <v>0</v>
      </c>
      <c r="P309" s="30">
        <f t="shared" si="4"/>
        <v>16755</v>
      </c>
      <c r="Q309" s="71"/>
      <c r="R309" s="72"/>
      <c r="S309" s="73"/>
      <c r="T309" s="35"/>
    </row>
    <row r="310" spans="1:20" s="13" customFormat="1" ht="12.75">
      <c r="A310" s="26">
        <v>446099238</v>
      </c>
      <c r="B310" s="26">
        <v>446</v>
      </c>
      <c r="C310" s="27" t="s">
        <v>160</v>
      </c>
      <c r="D310" s="26">
        <v>99</v>
      </c>
      <c r="E310" s="27" t="s">
        <v>161</v>
      </c>
      <c r="F310" s="26">
        <v>238</v>
      </c>
      <c r="G310" s="27" t="s">
        <v>169</v>
      </c>
      <c r="H310" s="28">
        <v>12.910388580491675</v>
      </c>
      <c r="I310" s="28"/>
      <c r="J310" s="28"/>
      <c r="K310" s="28">
        <v>0</v>
      </c>
      <c r="L310" s="29">
        <v>10702</v>
      </c>
      <c r="M310" s="29">
        <v>5310</v>
      </c>
      <c r="N310" s="29">
        <v>893</v>
      </c>
      <c r="O310" s="29">
        <v>0</v>
      </c>
      <c r="P310" s="30">
        <f t="shared" si="4"/>
        <v>16905</v>
      </c>
      <c r="Q310" s="71"/>
      <c r="R310" s="72"/>
      <c r="S310" s="73"/>
      <c r="T310" s="35"/>
    </row>
    <row r="311" spans="1:20" s="13" customFormat="1" ht="12.75">
      <c r="A311" s="26">
        <v>446099244</v>
      </c>
      <c r="B311" s="26">
        <v>446</v>
      </c>
      <c r="C311" s="27" t="s">
        <v>160</v>
      </c>
      <c r="D311" s="26">
        <v>99</v>
      </c>
      <c r="E311" s="27" t="s">
        <v>161</v>
      </c>
      <c r="F311" s="26">
        <v>244</v>
      </c>
      <c r="G311" s="27" t="s">
        <v>27</v>
      </c>
      <c r="H311" s="28">
        <v>7.0420301348136416</v>
      </c>
      <c r="I311" s="28"/>
      <c r="J311" s="28"/>
      <c r="K311" s="28">
        <v>0</v>
      </c>
      <c r="L311" s="29">
        <v>11673</v>
      </c>
      <c r="M311" s="29">
        <v>3238</v>
      </c>
      <c r="N311" s="29">
        <v>893</v>
      </c>
      <c r="O311" s="29">
        <v>0</v>
      </c>
      <c r="P311" s="30">
        <f t="shared" si="4"/>
        <v>15804</v>
      </c>
      <c r="Q311" s="71"/>
      <c r="R311" s="72"/>
      <c r="S311" s="73"/>
      <c r="T311" s="35"/>
    </row>
    <row r="312" spans="1:20" s="13" customFormat="1" ht="12.75">
      <c r="A312" s="26">
        <v>446099266</v>
      </c>
      <c r="B312" s="26">
        <v>446</v>
      </c>
      <c r="C312" s="27" t="s">
        <v>160</v>
      </c>
      <c r="D312" s="26">
        <v>99</v>
      </c>
      <c r="E312" s="27" t="s">
        <v>161</v>
      </c>
      <c r="F312" s="26">
        <v>266</v>
      </c>
      <c r="G312" s="27" t="s">
        <v>170</v>
      </c>
      <c r="H312" s="28">
        <v>9.3893735130848555</v>
      </c>
      <c r="I312" s="28"/>
      <c r="J312" s="28"/>
      <c r="K312" s="28">
        <v>0</v>
      </c>
      <c r="L312" s="29">
        <v>9155</v>
      </c>
      <c r="M312" s="29">
        <v>4021</v>
      </c>
      <c r="N312" s="29">
        <v>893</v>
      </c>
      <c r="O312" s="29">
        <v>0</v>
      </c>
      <c r="P312" s="30">
        <f t="shared" si="4"/>
        <v>14069</v>
      </c>
      <c r="Q312" s="71"/>
      <c r="R312" s="72"/>
      <c r="S312" s="73"/>
      <c r="T312" s="35"/>
    </row>
    <row r="313" spans="1:20" s="13" customFormat="1" ht="12.75">
      <c r="A313" s="26">
        <v>446099285</v>
      </c>
      <c r="B313" s="26">
        <v>446</v>
      </c>
      <c r="C313" s="27" t="s">
        <v>160</v>
      </c>
      <c r="D313" s="26">
        <v>99</v>
      </c>
      <c r="E313" s="27" t="s">
        <v>161</v>
      </c>
      <c r="F313" s="26">
        <v>285</v>
      </c>
      <c r="G313" s="27" t="s">
        <v>28</v>
      </c>
      <c r="H313" s="28">
        <v>90.372720063441733</v>
      </c>
      <c r="I313" s="28"/>
      <c r="J313" s="28"/>
      <c r="K313" s="28">
        <v>0</v>
      </c>
      <c r="L313" s="29">
        <v>9917</v>
      </c>
      <c r="M313" s="29">
        <v>2956</v>
      </c>
      <c r="N313" s="29">
        <v>893</v>
      </c>
      <c r="O313" s="29">
        <v>0</v>
      </c>
      <c r="P313" s="30">
        <f t="shared" si="4"/>
        <v>13766</v>
      </c>
      <c r="Q313" s="71"/>
      <c r="R313" s="72"/>
      <c r="S313" s="73"/>
      <c r="T313" s="35"/>
    </row>
    <row r="314" spans="1:20" s="13" customFormat="1" ht="12.75">
      <c r="A314" s="26">
        <v>446099293</v>
      </c>
      <c r="B314" s="26">
        <v>446</v>
      </c>
      <c r="C314" s="27" t="s">
        <v>160</v>
      </c>
      <c r="D314" s="26">
        <v>99</v>
      </c>
      <c r="E314" s="27" t="s">
        <v>161</v>
      </c>
      <c r="F314" s="26">
        <v>293</v>
      </c>
      <c r="G314" s="27" t="s">
        <v>171</v>
      </c>
      <c r="H314" s="28">
        <v>9.3893735130848555</v>
      </c>
      <c r="I314" s="28"/>
      <c r="J314" s="28"/>
      <c r="K314" s="28">
        <v>0</v>
      </c>
      <c r="L314" s="29">
        <v>10279</v>
      </c>
      <c r="M314" s="29">
        <v>585</v>
      </c>
      <c r="N314" s="29">
        <v>893</v>
      </c>
      <c r="O314" s="29">
        <v>0</v>
      </c>
      <c r="P314" s="30">
        <f t="shared" si="4"/>
        <v>11757</v>
      </c>
      <c r="Q314" s="71"/>
      <c r="R314" s="72"/>
      <c r="S314" s="73"/>
      <c r="T314" s="35"/>
    </row>
    <row r="315" spans="1:20" s="13" customFormat="1" ht="12.75">
      <c r="A315" s="26">
        <v>446099307</v>
      </c>
      <c r="B315" s="26">
        <v>446</v>
      </c>
      <c r="C315" s="27" t="s">
        <v>160</v>
      </c>
      <c r="D315" s="26">
        <v>99</v>
      </c>
      <c r="E315" s="27" t="s">
        <v>161</v>
      </c>
      <c r="F315" s="26">
        <v>307</v>
      </c>
      <c r="G315" s="27" t="s">
        <v>172</v>
      </c>
      <c r="H315" s="28">
        <v>16.431403647898495</v>
      </c>
      <c r="I315" s="28"/>
      <c r="J315" s="28"/>
      <c r="K315" s="28">
        <v>0</v>
      </c>
      <c r="L315" s="29">
        <v>10274</v>
      </c>
      <c r="M315" s="29">
        <v>3531</v>
      </c>
      <c r="N315" s="29">
        <v>893</v>
      </c>
      <c r="O315" s="29">
        <v>0</v>
      </c>
      <c r="P315" s="30">
        <f t="shared" si="4"/>
        <v>14698</v>
      </c>
      <c r="Q315" s="71"/>
      <c r="R315" s="72"/>
      <c r="S315" s="73"/>
      <c r="T315" s="35"/>
    </row>
    <row r="316" spans="1:20" s="13" customFormat="1" ht="12.75">
      <c r="A316" s="26">
        <v>446099323</v>
      </c>
      <c r="B316" s="26">
        <v>446</v>
      </c>
      <c r="C316" s="27" t="s">
        <v>160</v>
      </c>
      <c r="D316" s="26">
        <v>99</v>
      </c>
      <c r="E316" s="27" t="s">
        <v>161</v>
      </c>
      <c r="F316" s="26">
        <v>323</v>
      </c>
      <c r="G316" s="27" t="s">
        <v>173</v>
      </c>
      <c r="H316" s="28">
        <v>3.5210150674068208</v>
      </c>
      <c r="I316" s="28"/>
      <c r="J316" s="28"/>
      <c r="K316" s="28">
        <v>0</v>
      </c>
      <c r="L316" s="29">
        <v>12266</v>
      </c>
      <c r="M316" s="29">
        <v>3435</v>
      </c>
      <c r="N316" s="29">
        <v>893</v>
      </c>
      <c r="O316" s="29">
        <v>0</v>
      </c>
      <c r="P316" s="30">
        <f t="shared" si="4"/>
        <v>16594</v>
      </c>
      <c r="Q316" s="71"/>
      <c r="R316" s="72"/>
      <c r="S316" s="73"/>
      <c r="T316" s="35"/>
    </row>
    <row r="317" spans="1:20" s="13" customFormat="1" ht="12.75">
      <c r="A317" s="26">
        <v>446099350</v>
      </c>
      <c r="B317" s="26">
        <v>446</v>
      </c>
      <c r="C317" s="27" t="s">
        <v>160</v>
      </c>
      <c r="D317" s="26">
        <v>99</v>
      </c>
      <c r="E317" s="27" t="s">
        <v>161</v>
      </c>
      <c r="F317" s="26">
        <v>350</v>
      </c>
      <c r="G317" s="27" t="s">
        <v>174</v>
      </c>
      <c r="H317" s="28">
        <v>4.6946867565424277</v>
      </c>
      <c r="I317" s="28"/>
      <c r="J317" s="28"/>
      <c r="K317" s="28">
        <v>0</v>
      </c>
      <c r="L317" s="29">
        <v>12061</v>
      </c>
      <c r="M317" s="29">
        <v>5636</v>
      </c>
      <c r="N317" s="29">
        <v>893</v>
      </c>
      <c r="O317" s="29">
        <v>0</v>
      </c>
      <c r="P317" s="30">
        <f t="shared" si="4"/>
        <v>18590</v>
      </c>
      <c r="Q317" s="71"/>
      <c r="R317" s="72"/>
      <c r="S317" s="73"/>
      <c r="T317" s="35"/>
    </row>
    <row r="318" spans="1:20" s="13" customFormat="1" ht="12.75">
      <c r="A318" s="26">
        <v>446099625</v>
      </c>
      <c r="B318" s="26">
        <v>446</v>
      </c>
      <c r="C318" s="27" t="s">
        <v>160</v>
      </c>
      <c r="D318" s="26">
        <v>99</v>
      </c>
      <c r="E318" s="27" t="s">
        <v>161</v>
      </c>
      <c r="F318" s="26">
        <v>625</v>
      </c>
      <c r="G318" s="27" t="s">
        <v>92</v>
      </c>
      <c r="H318" s="28">
        <v>8.2157018239492476</v>
      </c>
      <c r="I318" s="28"/>
      <c r="J318" s="28"/>
      <c r="K318" s="28">
        <v>0</v>
      </c>
      <c r="L318" s="29">
        <v>11349</v>
      </c>
      <c r="M318" s="29">
        <v>2166</v>
      </c>
      <c r="N318" s="29">
        <v>893</v>
      </c>
      <c r="O318" s="29">
        <v>0</v>
      </c>
      <c r="P318" s="30">
        <f t="shared" si="4"/>
        <v>14408</v>
      </c>
      <c r="Q318" s="71"/>
      <c r="R318" s="72"/>
      <c r="S318" s="73"/>
      <c r="T318" s="35"/>
    </row>
    <row r="319" spans="1:20" s="13" customFormat="1" ht="12.75">
      <c r="A319" s="26">
        <v>446099690</v>
      </c>
      <c r="B319" s="26">
        <v>446</v>
      </c>
      <c r="C319" s="27" t="s">
        <v>160</v>
      </c>
      <c r="D319" s="26">
        <v>99</v>
      </c>
      <c r="E319" s="27" t="s">
        <v>161</v>
      </c>
      <c r="F319" s="26">
        <v>690</v>
      </c>
      <c r="G319" s="27" t="s">
        <v>176</v>
      </c>
      <c r="H319" s="28">
        <v>11.736716891356068</v>
      </c>
      <c r="I319" s="28"/>
      <c r="J319" s="28"/>
      <c r="K319" s="28">
        <v>0</v>
      </c>
      <c r="L319" s="29">
        <v>11401</v>
      </c>
      <c r="M319" s="29">
        <v>3005</v>
      </c>
      <c r="N319" s="29">
        <v>893</v>
      </c>
      <c r="O319" s="29">
        <v>0</v>
      </c>
      <c r="P319" s="30">
        <f t="shared" si="4"/>
        <v>15299</v>
      </c>
      <c r="Q319" s="71"/>
      <c r="R319" s="72"/>
      <c r="S319" s="73"/>
      <c r="T319" s="35"/>
    </row>
    <row r="320" spans="1:20" s="13" customFormat="1" ht="12.75">
      <c r="A320" s="26">
        <v>447101014</v>
      </c>
      <c r="B320" s="26">
        <v>447</v>
      </c>
      <c r="C320" s="27" t="s">
        <v>177</v>
      </c>
      <c r="D320" s="26">
        <v>101</v>
      </c>
      <c r="E320" s="27" t="s">
        <v>103</v>
      </c>
      <c r="F320" s="26">
        <v>14</v>
      </c>
      <c r="G320" s="27" t="s">
        <v>62</v>
      </c>
      <c r="H320" s="28">
        <v>1.0067114093959733</v>
      </c>
      <c r="I320" s="28"/>
      <c r="J320" s="28"/>
      <c r="K320" s="28">
        <v>0</v>
      </c>
      <c r="L320" s="29">
        <v>8800</v>
      </c>
      <c r="M320" s="29">
        <v>2462</v>
      </c>
      <c r="N320" s="29">
        <v>893</v>
      </c>
      <c r="O320" s="29">
        <v>0</v>
      </c>
      <c r="P320" s="30">
        <f t="shared" si="4"/>
        <v>12155</v>
      </c>
      <c r="Q320" s="71"/>
      <c r="R320" s="72"/>
      <c r="S320" s="73"/>
      <c r="T320" s="35"/>
    </row>
    <row r="321" spans="1:20" s="13" customFormat="1" ht="12.75">
      <c r="A321" s="26">
        <v>447101025</v>
      </c>
      <c r="B321" s="26">
        <v>447</v>
      </c>
      <c r="C321" s="27" t="s">
        <v>177</v>
      </c>
      <c r="D321" s="26">
        <v>101</v>
      </c>
      <c r="E321" s="27" t="s">
        <v>103</v>
      </c>
      <c r="F321" s="26">
        <v>25</v>
      </c>
      <c r="G321" s="27" t="s">
        <v>178</v>
      </c>
      <c r="H321" s="28">
        <v>33.22147651006712</v>
      </c>
      <c r="I321" s="28"/>
      <c r="J321" s="28"/>
      <c r="K321" s="28">
        <v>0</v>
      </c>
      <c r="L321" s="29">
        <v>9635</v>
      </c>
      <c r="M321" s="29">
        <v>3170</v>
      </c>
      <c r="N321" s="29">
        <v>893</v>
      </c>
      <c r="O321" s="29">
        <v>0</v>
      </c>
      <c r="P321" s="30">
        <f t="shared" si="4"/>
        <v>13698</v>
      </c>
      <c r="Q321" s="71"/>
      <c r="R321" s="72"/>
      <c r="S321" s="73"/>
      <c r="T321" s="35"/>
    </row>
    <row r="322" spans="1:20" s="13" customFormat="1" ht="12.75">
      <c r="A322" s="26">
        <v>447101101</v>
      </c>
      <c r="B322" s="26">
        <v>447</v>
      </c>
      <c r="C322" s="27" t="s">
        <v>177</v>
      </c>
      <c r="D322" s="26">
        <v>101</v>
      </c>
      <c r="E322" s="27" t="s">
        <v>103</v>
      </c>
      <c r="F322" s="26">
        <v>101</v>
      </c>
      <c r="G322" s="27" t="s">
        <v>103</v>
      </c>
      <c r="H322" s="28">
        <v>357.3825503355705</v>
      </c>
      <c r="I322" s="28"/>
      <c r="J322" s="28"/>
      <c r="K322" s="28">
        <v>0</v>
      </c>
      <c r="L322" s="29">
        <v>8887</v>
      </c>
      <c r="M322" s="29">
        <v>1756</v>
      </c>
      <c r="N322" s="29">
        <v>893</v>
      </c>
      <c r="O322" s="29">
        <v>0</v>
      </c>
      <c r="P322" s="30">
        <f t="shared" si="4"/>
        <v>11536</v>
      </c>
      <c r="Q322" s="71"/>
      <c r="R322" s="72"/>
      <c r="S322" s="73"/>
      <c r="T322" s="35"/>
    </row>
    <row r="323" spans="1:20" s="13" customFormat="1" ht="12.75">
      <c r="A323" s="26">
        <v>447101138</v>
      </c>
      <c r="B323" s="26">
        <v>447</v>
      </c>
      <c r="C323" s="27" t="s">
        <v>177</v>
      </c>
      <c r="D323" s="26">
        <v>101</v>
      </c>
      <c r="E323" s="27" t="s">
        <v>103</v>
      </c>
      <c r="F323" s="26">
        <v>138</v>
      </c>
      <c r="G323" s="27" t="s">
        <v>179</v>
      </c>
      <c r="H323" s="28">
        <v>2.0134228187919465</v>
      </c>
      <c r="I323" s="28"/>
      <c r="J323" s="28"/>
      <c r="K323" s="28">
        <v>0</v>
      </c>
      <c r="L323" s="29">
        <v>8800</v>
      </c>
      <c r="M323" s="29">
        <v>2952</v>
      </c>
      <c r="N323" s="29">
        <v>893</v>
      </c>
      <c r="O323" s="29">
        <v>0</v>
      </c>
      <c r="P323" s="30">
        <f t="shared" si="4"/>
        <v>12645</v>
      </c>
      <c r="Q323" s="71"/>
      <c r="R323" s="72"/>
      <c r="S323" s="73"/>
      <c r="T323" s="35"/>
    </row>
    <row r="324" spans="1:20" s="13" customFormat="1" ht="12.75">
      <c r="A324" s="26">
        <v>447101167</v>
      </c>
      <c r="B324" s="26">
        <v>447</v>
      </c>
      <c r="C324" s="27" t="s">
        <v>177</v>
      </c>
      <c r="D324" s="26">
        <v>101</v>
      </c>
      <c r="E324" s="27" t="s">
        <v>103</v>
      </c>
      <c r="F324" s="26">
        <v>167</v>
      </c>
      <c r="G324" s="27" t="s">
        <v>164</v>
      </c>
      <c r="H324" s="28">
        <v>1.0067114093959733</v>
      </c>
      <c r="I324" s="28"/>
      <c r="J324" s="28"/>
      <c r="K324" s="28">
        <v>0</v>
      </c>
      <c r="L324" s="29">
        <v>8416</v>
      </c>
      <c r="M324" s="29">
        <v>2833</v>
      </c>
      <c r="N324" s="29">
        <v>893</v>
      </c>
      <c r="O324" s="29">
        <v>0</v>
      </c>
      <c r="P324" s="30">
        <f t="shared" si="4"/>
        <v>12142</v>
      </c>
      <c r="Q324" s="71"/>
      <c r="R324" s="72"/>
      <c r="S324" s="73"/>
      <c r="T324" s="35"/>
    </row>
    <row r="325" spans="1:20" s="13" customFormat="1" ht="12.75">
      <c r="A325" s="26">
        <v>447101177</v>
      </c>
      <c r="B325" s="26">
        <v>447</v>
      </c>
      <c r="C325" s="27" t="s">
        <v>177</v>
      </c>
      <c r="D325" s="26">
        <v>101</v>
      </c>
      <c r="E325" s="27" t="s">
        <v>103</v>
      </c>
      <c r="F325" s="26">
        <v>177</v>
      </c>
      <c r="G325" s="27" t="s">
        <v>110</v>
      </c>
      <c r="H325" s="28">
        <v>6.0402684563758404</v>
      </c>
      <c r="I325" s="28"/>
      <c r="J325" s="28"/>
      <c r="K325" s="28">
        <v>0</v>
      </c>
      <c r="L325" s="29">
        <v>9297</v>
      </c>
      <c r="M325" s="29">
        <v>3295</v>
      </c>
      <c r="N325" s="29">
        <v>893</v>
      </c>
      <c r="O325" s="29">
        <v>0</v>
      </c>
      <c r="P325" s="30">
        <f t="shared" si="4"/>
        <v>13485</v>
      </c>
      <c r="Q325" s="71"/>
      <c r="R325" s="72"/>
      <c r="S325" s="73"/>
      <c r="T325" s="35"/>
    </row>
    <row r="326" spans="1:20" s="13" customFormat="1" ht="12.75">
      <c r="A326" s="26">
        <v>447101185</v>
      </c>
      <c r="B326" s="26">
        <v>447</v>
      </c>
      <c r="C326" s="27" t="s">
        <v>177</v>
      </c>
      <c r="D326" s="26">
        <v>101</v>
      </c>
      <c r="E326" s="27" t="s">
        <v>103</v>
      </c>
      <c r="F326" s="26">
        <v>185</v>
      </c>
      <c r="G326" s="27" t="s">
        <v>180</v>
      </c>
      <c r="H326" s="28">
        <v>14.093959731543627</v>
      </c>
      <c r="I326" s="28"/>
      <c r="J326" s="28"/>
      <c r="K326" s="28">
        <v>0</v>
      </c>
      <c r="L326" s="29">
        <v>9310</v>
      </c>
      <c r="M326" s="29">
        <v>1521</v>
      </c>
      <c r="N326" s="29">
        <v>893</v>
      </c>
      <c r="O326" s="29">
        <v>0</v>
      </c>
      <c r="P326" s="30">
        <f t="shared" si="4"/>
        <v>11724</v>
      </c>
      <c r="Q326" s="71"/>
      <c r="R326" s="72"/>
      <c r="S326" s="73"/>
      <c r="T326" s="35"/>
    </row>
    <row r="327" spans="1:20" s="13" customFormat="1" ht="12.75">
      <c r="A327" s="26">
        <v>447101187</v>
      </c>
      <c r="B327" s="26">
        <v>447</v>
      </c>
      <c r="C327" s="27" t="s">
        <v>177</v>
      </c>
      <c r="D327" s="26">
        <v>101</v>
      </c>
      <c r="E327" s="27" t="s">
        <v>103</v>
      </c>
      <c r="F327" s="26">
        <v>187</v>
      </c>
      <c r="G327" s="27" t="s">
        <v>181</v>
      </c>
      <c r="H327" s="28">
        <v>4.026845637583893</v>
      </c>
      <c r="I327" s="28"/>
      <c r="J327" s="28"/>
      <c r="K327" s="28">
        <v>0</v>
      </c>
      <c r="L327" s="29">
        <v>9567</v>
      </c>
      <c r="M327" s="29">
        <v>3725</v>
      </c>
      <c r="N327" s="29">
        <v>893</v>
      </c>
      <c r="O327" s="29">
        <v>0</v>
      </c>
      <c r="P327" s="30">
        <f t="shared" si="4"/>
        <v>14185</v>
      </c>
      <c r="Q327" s="71"/>
      <c r="R327" s="72"/>
      <c r="S327" s="73"/>
      <c r="T327" s="35"/>
    </row>
    <row r="328" spans="1:20" s="13" customFormat="1" ht="12.75">
      <c r="A328" s="26">
        <v>447101208</v>
      </c>
      <c r="B328" s="26">
        <v>447</v>
      </c>
      <c r="C328" s="27" t="s">
        <v>177</v>
      </c>
      <c r="D328" s="26">
        <v>101</v>
      </c>
      <c r="E328" s="27" t="s">
        <v>103</v>
      </c>
      <c r="F328" s="26">
        <v>208</v>
      </c>
      <c r="G328" s="27" t="s">
        <v>166</v>
      </c>
      <c r="H328" s="28">
        <v>1.006711409395973</v>
      </c>
      <c r="I328" s="28"/>
      <c r="J328" s="28"/>
      <c r="K328" s="28">
        <v>0</v>
      </c>
      <c r="L328" s="29">
        <v>8416</v>
      </c>
      <c r="M328" s="29">
        <v>5096</v>
      </c>
      <c r="N328" s="29">
        <v>893</v>
      </c>
      <c r="O328" s="29">
        <v>0</v>
      </c>
      <c r="P328" s="30">
        <f t="shared" si="4"/>
        <v>14405</v>
      </c>
      <c r="Q328" s="71"/>
      <c r="R328" s="72"/>
      <c r="S328" s="73"/>
      <c r="T328" s="35"/>
    </row>
    <row r="329" spans="1:20" s="13" customFormat="1" ht="12.75">
      <c r="A329" s="26">
        <v>447101212</v>
      </c>
      <c r="B329" s="26">
        <v>447</v>
      </c>
      <c r="C329" s="27" t="s">
        <v>177</v>
      </c>
      <c r="D329" s="26">
        <v>101</v>
      </c>
      <c r="E329" s="27" t="s">
        <v>103</v>
      </c>
      <c r="F329" s="26">
        <v>212</v>
      </c>
      <c r="G329" s="27" t="s">
        <v>167</v>
      </c>
      <c r="H329" s="28">
        <v>1.0067114093959733</v>
      </c>
      <c r="I329" s="28"/>
      <c r="J329" s="28"/>
      <c r="K329" s="28">
        <v>0</v>
      </c>
      <c r="L329" s="29">
        <v>8416</v>
      </c>
      <c r="M329" s="29">
        <v>786</v>
      </c>
      <c r="N329" s="29">
        <v>893</v>
      </c>
      <c r="O329" s="29">
        <v>0</v>
      </c>
      <c r="P329" s="30">
        <f t="shared" si="4"/>
        <v>10095</v>
      </c>
      <c r="Q329" s="71"/>
      <c r="R329" s="72"/>
      <c r="S329" s="73"/>
      <c r="T329" s="35"/>
    </row>
    <row r="330" spans="1:20" s="13" customFormat="1" ht="12.75">
      <c r="A330" s="26">
        <v>447101214</v>
      </c>
      <c r="B330" s="26">
        <v>447</v>
      </c>
      <c r="C330" s="27" t="s">
        <v>177</v>
      </c>
      <c r="D330" s="26">
        <v>101</v>
      </c>
      <c r="E330" s="27" t="s">
        <v>103</v>
      </c>
      <c r="F330" s="26">
        <v>214</v>
      </c>
      <c r="G330" s="27" t="s">
        <v>266</v>
      </c>
      <c r="H330" s="28">
        <v>1.0067114093959733</v>
      </c>
      <c r="I330" s="28"/>
      <c r="J330" s="28"/>
      <c r="K330" s="28">
        <v>0</v>
      </c>
      <c r="L330" s="29">
        <v>8416</v>
      </c>
      <c r="M330" s="29">
        <v>1204</v>
      </c>
      <c r="N330" s="29">
        <v>893</v>
      </c>
      <c r="O330" s="29">
        <v>0</v>
      </c>
      <c r="P330" s="30">
        <f t="shared" ref="P330:P393" si="5">SUM(L330:N330)</f>
        <v>10513</v>
      </c>
      <c r="Q330" s="71"/>
      <c r="R330" s="72"/>
      <c r="S330" s="73"/>
      <c r="T330" s="35"/>
    </row>
    <row r="331" spans="1:20" s="13" customFormat="1" ht="12.75">
      <c r="A331" s="26">
        <v>447101218</v>
      </c>
      <c r="B331" s="26">
        <v>447</v>
      </c>
      <c r="C331" s="27" t="s">
        <v>177</v>
      </c>
      <c r="D331" s="26">
        <v>101</v>
      </c>
      <c r="E331" s="27" t="s">
        <v>103</v>
      </c>
      <c r="F331" s="26">
        <v>218</v>
      </c>
      <c r="G331" s="27" t="s">
        <v>168</v>
      </c>
      <c r="H331" s="28">
        <v>2.0134228187919465</v>
      </c>
      <c r="I331" s="28"/>
      <c r="J331" s="28"/>
      <c r="K331" s="28">
        <v>0</v>
      </c>
      <c r="L331" s="29">
        <v>12808</v>
      </c>
      <c r="M331" s="29">
        <v>3497</v>
      </c>
      <c r="N331" s="29">
        <v>893</v>
      </c>
      <c r="O331" s="29">
        <v>0</v>
      </c>
      <c r="P331" s="30">
        <f t="shared" si="5"/>
        <v>17198</v>
      </c>
      <c r="Q331" s="71"/>
      <c r="R331" s="72"/>
      <c r="S331" s="73"/>
      <c r="T331" s="35"/>
    </row>
    <row r="332" spans="1:20" s="13" customFormat="1" ht="12.75">
      <c r="A332" s="26">
        <v>447101238</v>
      </c>
      <c r="B332" s="26">
        <v>447</v>
      </c>
      <c r="C332" s="27" t="s">
        <v>177</v>
      </c>
      <c r="D332" s="26">
        <v>101</v>
      </c>
      <c r="E332" s="27" t="s">
        <v>103</v>
      </c>
      <c r="F332" s="26">
        <v>238</v>
      </c>
      <c r="G332" s="27" t="s">
        <v>169</v>
      </c>
      <c r="H332" s="28">
        <v>5.0335570469798663</v>
      </c>
      <c r="I332" s="28"/>
      <c r="J332" s="28"/>
      <c r="K332" s="28">
        <v>0</v>
      </c>
      <c r="L332" s="29">
        <v>9531</v>
      </c>
      <c r="M332" s="29">
        <v>4729</v>
      </c>
      <c r="N332" s="29">
        <v>893</v>
      </c>
      <c r="O332" s="29">
        <v>0</v>
      </c>
      <c r="P332" s="30">
        <f t="shared" si="5"/>
        <v>15153</v>
      </c>
      <c r="Q332" s="71"/>
      <c r="R332" s="72"/>
      <c r="S332" s="73"/>
      <c r="T332" s="35"/>
    </row>
    <row r="333" spans="1:20" s="13" customFormat="1" ht="12.75">
      <c r="A333" s="26">
        <v>447101307</v>
      </c>
      <c r="B333" s="26">
        <v>447</v>
      </c>
      <c r="C333" s="27" t="s">
        <v>177</v>
      </c>
      <c r="D333" s="26">
        <v>101</v>
      </c>
      <c r="E333" s="27" t="s">
        <v>103</v>
      </c>
      <c r="F333" s="26">
        <v>307</v>
      </c>
      <c r="G333" s="27" t="s">
        <v>172</v>
      </c>
      <c r="H333" s="28">
        <v>6.0402684563758404</v>
      </c>
      <c r="I333" s="28"/>
      <c r="J333" s="28"/>
      <c r="K333" s="28">
        <v>0</v>
      </c>
      <c r="L333" s="29">
        <v>8536</v>
      </c>
      <c r="M333" s="29">
        <v>2934</v>
      </c>
      <c r="N333" s="29">
        <v>893</v>
      </c>
      <c r="O333" s="29">
        <v>0</v>
      </c>
      <c r="P333" s="30">
        <f t="shared" si="5"/>
        <v>12363</v>
      </c>
      <c r="Q333" s="71"/>
      <c r="R333" s="72"/>
      <c r="S333" s="73"/>
      <c r="T333" s="35"/>
    </row>
    <row r="334" spans="1:20" s="13" customFormat="1" ht="12.75">
      <c r="A334" s="26">
        <v>447101335</v>
      </c>
      <c r="B334" s="26">
        <v>447</v>
      </c>
      <c r="C334" s="27" t="s">
        <v>177</v>
      </c>
      <c r="D334" s="26">
        <v>101</v>
      </c>
      <c r="E334" s="27" t="s">
        <v>103</v>
      </c>
      <c r="F334" s="26">
        <v>335</v>
      </c>
      <c r="G334" s="27" t="s">
        <v>312</v>
      </c>
      <c r="H334" s="28">
        <v>2.0134228187919465</v>
      </c>
      <c r="I334" s="28"/>
      <c r="J334" s="28"/>
      <c r="K334" s="28">
        <v>0</v>
      </c>
      <c r="L334" s="29">
        <v>13192</v>
      </c>
      <c r="M334" s="29">
        <v>8398</v>
      </c>
      <c r="N334" s="29">
        <v>893</v>
      </c>
      <c r="O334" s="29">
        <v>0</v>
      </c>
      <c r="P334" s="30">
        <f t="shared" si="5"/>
        <v>22483</v>
      </c>
      <c r="Q334" s="71"/>
      <c r="R334" s="72"/>
      <c r="S334" s="73"/>
      <c r="T334" s="35"/>
    </row>
    <row r="335" spans="1:20" s="13" customFormat="1" ht="12.75">
      <c r="A335" s="26">
        <v>447101350</v>
      </c>
      <c r="B335" s="26">
        <v>447</v>
      </c>
      <c r="C335" s="27" t="s">
        <v>177</v>
      </c>
      <c r="D335" s="26">
        <v>101</v>
      </c>
      <c r="E335" s="27" t="s">
        <v>103</v>
      </c>
      <c r="F335" s="26">
        <v>350</v>
      </c>
      <c r="G335" s="27" t="s">
        <v>174</v>
      </c>
      <c r="H335" s="28">
        <v>9.0604026845637584</v>
      </c>
      <c r="I335" s="28"/>
      <c r="J335" s="28"/>
      <c r="K335" s="28">
        <v>0</v>
      </c>
      <c r="L335" s="29">
        <v>8934</v>
      </c>
      <c r="M335" s="29">
        <v>4175</v>
      </c>
      <c r="N335" s="29">
        <v>893</v>
      </c>
      <c r="O335" s="29">
        <v>0</v>
      </c>
      <c r="P335" s="30">
        <f t="shared" si="5"/>
        <v>14002</v>
      </c>
      <c r="Q335" s="71"/>
      <c r="R335" s="72"/>
      <c r="S335" s="73"/>
      <c r="T335" s="35"/>
    </row>
    <row r="336" spans="1:20" s="13" customFormat="1" ht="12.75">
      <c r="A336" s="26">
        <v>447101622</v>
      </c>
      <c r="B336" s="26">
        <v>447</v>
      </c>
      <c r="C336" s="27" t="s">
        <v>177</v>
      </c>
      <c r="D336" s="26">
        <v>101</v>
      </c>
      <c r="E336" s="27" t="s">
        <v>103</v>
      </c>
      <c r="F336" s="26">
        <v>622</v>
      </c>
      <c r="G336" s="27" t="s">
        <v>182</v>
      </c>
      <c r="H336" s="28">
        <v>1.0067114093959733</v>
      </c>
      <c r="I336" s="28"/>
      <c r="J336" s="28"/>
      <c r="K336" s="28">
        <v>0</v>
      </c>
      <c r="L336" s="29">
        <v>8753</v>
      </c>
      <c r="M336" s="29">
        <v>1800</v>
      </c>
      <c r="N336" s="29">
        <v>893</v>
      </c>
      <c r="O336" s="29">
        <v>0</v>
      </c>
      <c r="P336" s="30">
        <f t="shared" si="5"/>
        <v>11446</v>
      </c>
      <c r="Q336" s="71"/>
      <c r="R336" s="72"/>
      <c r="S336" s="73"/>
      <c r="T336" s="35"/>
    </row>
    <row r="337" spans="1:21" s="13" customFormat="1" ht="12.75">
      <c r="A337" s="26">
        <v>447101650</v>
      </c>
      <c r="B337" s="26">
        <v>447</v>
      </c>
      <c r="C337" s="27" t="s">
        <v>177</v>
      </c>
      <c r="D337" s="26">
        <v>101</v>
      </c>
      <c r="E337" s="27" t="s">
        <v>103</v>
      </c>
      <c r="F337" s="26">
        <v>650</v>
      </c>
      <c r="G337" s="27" t="s">
        <v>175</v>
      </c>
      <c r="H337" s="28">
        <v>1.0067114093959733</v>
      </c>
      <c r="I337" s="28"/>
      <c r="J337" s="28"/>
      <c r="K337" s="28">
        <v>0</v>
      </c>
      <c r="L337" s="29">
        <v>8416</v>
      </c>
      <c r="M337" s="29">
        <v>1933</v>
      </c>
      <c r="N337" s="29">
        <v>893</v>
      </c>
      <c r="O337" s="29">
        <v>0</v>
      </c>
      <c r="P337" s="30">
        <f t="shared" si="5"/>
        <v>11242</v>
      </c>
      <c r="Q337" s="71"/>
      <c r="R337" s="72"/>
      <c r="S337" s="73"/>
      <c r="T337" s="35"/>
    </row>
    <row r="338" spans="1:21" s="13" customFormat="1" ht="12.75">
      <c r="A338" s="26">
        <v>447101690</v>
      </c>
      <c r="B338" s="26">
        <v>447</v>
      </c>
      <c r="C338" s="27" t="s">
        <v>177</v>
      </c>
      <c r="D338" s="26">
        <v>101</v>
      </c>
      <c r="E338" s="27" t="s">
        <v>103</v>
      </c>
      <c r="F338" s="26">
        <v>690</v>
      </c>
      <c r="G338" s="27" t="s">
        <v>176</v>
      </c>
      <c r="H338" s="28">
        <v>2.0134228187919465</v>
      </c>
      <c r="I338" s="28"/>
      <c r="J338" s="28"/>
      <c r="K338" s="28">
        <v>0</v>
      </c>
      <c r="L338" s="29">
        <v>8416</v>
      </c>
      <c r="M338" s="29">
        <v>2218</v>
      </c>
      <c r="N338" s="29">
        <v>893</v>
      </c>
      <c r="O338" s="29">
        <v>0</v>
      </c>
      <c r="P338" s="30">
        <f t="shared" si="5"/>
        <v>11527</v>
      </c>
      <c r="Q338" s="71"/>
      <c r="R338" s="72"/>
      <c r="S338" s="73"/>
      <c r="T338" s="35"/>
    </row>
    <row r="339" spans="1:21" s="13" customFormat="1" ht="12.75">
      <c r="A339" s="26">
        <v>449035035</v>
      </c>
      <c r="B339" s="26">
        <v>449</v>
      </c>
      <c r="C339" s="27" t="s">
        <v>183</v>
      </c>
      <c r="D339" s="26">
        <v>35</v>
      </c>
      <c r="E339" s="27" t="s">
        <v>11</v>
      </c>
      <c r="F339" s="26">
        <v>35</v>
      </c>
      <c r="G339" s="27" t="s">
        <v>11</v>
      </c>
      <c r="H339" s="28">
        <v>681.47058823529414</v>
      </c>
      <c r="I339" s="28"/>
      <c r="J339" s="28"/>
      <c r="K339" s="28">
        <v>0</v>
      </c>
      <c r="L339" s="29">
        <v>10905</v>
      </c>
      <c r="M339" s="29">
        <v>3234</v>
      </c>
      <c r="N339" s="29">
        <v>893</v>
      </c>
      <c r="O339" s="29">
        <v>0</v>
      </c>
      <c r="P339" s="30">
        <f t="shared" si="5"/>
        <v>15032</v>
      </c>
      <c r="Q339" s="71"/>
      <c r="R339" s="72"/>
      <c r="S339" s="73"/>
      <c r="T339" s="35"/>
    </row>
    <row r="340" spans="1:21" s="13" customFormat="1" ht="12.75">
      <c r="A340" s="26">
        <v>449035044</v>
      </c>
      <c r="B340" s="26">
        <v>449</v>
      </c>
      <c r="C340" s="27" t="s">
        <v>183</v>
      </c>
      <c r="D340" s="26">
        <v>35</v>
      </c>
      <c r="E340" s="27" t="s">
        <v>11</v>
      </c>
      <c r="F340" s="26">
        <v>44</v>
      </c>
      <c r="G340" s="27" t="s">
        <v>12</v>
      </c>
      <c r="H340" s="28">
        <v>1.0294117647058822</v>
      </c>
      <c r="I340" s="28"/>
      <c r="J340" s="28"/>
      <c r="K340" s="28">
        <v>0</v>
      </c>
      <c r="L340" s="29">
        <v>15569</v>
      </c>
      <c r="M340" s="29">
        <v>1026</v>
      </c>
      <c r="N340" s="29">
        <v>893</v>
      </c>
      <c r="O340" s="29">
        <v>0</v>
      </c>
      <c r="P340" s="30">
        <f t="shared" si="5"/>
        <v>17488</v>
      </c>
      <c r="Q340" s="71"/>
      <c r="R340" s="72"/>
      <c r="S340" s="73"/>
      <c r="T340" s="35"/>
    </row>
    <row r="341" spans="1:21" s="13" customFormat="1" ht="12.75">
      <c r="A341" s="26">
        <v>449035049</v>
      </c>
      <c r="B341" s="26">
        <v>449</v>
      </c>
      <c r="C341" s="27" t="s">
        <v>183</v>
      </c>
      <c r="D341" s="26">
        <v>35</v>
      </c>
      <c r="E341" s="27" t="s">
        <v>11</v>
      </c>
      <c r="F341" s="26">
        <v>49</v>
      </c>
      <c r="G341" s="27" t="s">
        <v>73</v>
      </c>
      <c r="H341" s="28">
        <v>1.0294117647058822</v>
      </c>
      <c r="I341" s="28"/>
      <c r="J341" s="28"/>
      <c r="K341" s="28">
        <v>0</v>
      </c>
      <c r="L341" s="29">
        <v>13061</v>
      </c>
      <c r="M341" s="29">
        <v>16162</v>
      </c>
      <c r="N341" s="29">
        <v>893</v>
      </c>
      <c r="O341" s="29">
        <v>0</v>
      </c>
      <c r="P341" s="30">
        <f t="shared" si="5"/>
        <v>30116</v>
      </c>
      <c r="Q341" s="71"/>
      <c r="R341" s="72"/>
      <c r="S341" s="73"/>
      <c r="T341" s="35"/>
    </row>
    <row r="342" spans="1:21" s="13" customFormat="1" ht="12.75">
      <c r="A342" s="26">
        <v>449035057</v>
      </c>
      <c r="B342" s="26">
        <v>449</v>
      </c>
      <c r="C342" s="27" t="s">
        <v>183</v>
      </c>
      <c r="D342" s="26">
        <v>35</v>
      </c>
      <c r="E342" s="27" t="s">
        <v>11</v>
      </c>
      <c r="F342" s="26">
        <v>57</v>
      </c>
      <c r="G342" s="27" t="s">
        <v>13</v>
      </c>
      <c r="H342" s="28">
        <v>1.0294117647058822</v>
      </c>
      <c r="I342" s="28"/>
      <c r="J342" s="28"/>
      <c r="K342" s="28">
        <v>0</v>
      </c>
      <c r="L342" s="29">
        <v>13061</v>
      </c>
      <c r="M342" s="29">
        <v>704</v>
      </c>
      <c r="N342" s="29">
        <v>893</v>
      </c>
      <c r="O342" s="29">
        <v>0</v>
      </c>
      <c r="P342" s="30">
        <f t="shared" si="5"/>
        <v>14658</v>
      </c>
      <c r="Q342" s="71"/>
      <c r="R342" s="72"/>
      <c r="S342" s="73"/>
      <c r="T342" s="35"/>
    </row>
    <row r="343" spans="1:21" s="13" customFormat="1" ht="12.75">
      <c r="A343" s="26">
        <v>449035165</v>
      </c>
      <c r="B343" s="26">
        <v>449</v>
      </c>
      <c r="C343" s="27" t="s">
        <v>183</v>
      </c>
      <c r="D343" s="26">
        <v>35</v>
      </c>
      <c r="E343" s="27" t="s">
        <v>11</v>
      </c>
      <c r="F343" s="26">
        <v>165</v>
      </c>
      <c r="G343" s="27" t="s">
        <v>17</v>
      </c>
      <c r="H343" s="28">
        <v>1.0294117647058822</v>
      </c>
      <c r="I343" s="28"/>
      <c r="J343" s="28"/>
      <c r="K343" s="28">
        <v>141.67116000276474</v>
      </c>
      <c r="L343" s="29">
        <v>14888</v>
      </c>
      <c r="M343" s="29">
        <v>809</v>
      </c>
      <c r="N343" s="29">
        <v>893</v>
      </c>
      <c r="O343" s="29">
        <v>0</v>
      </c>
      <c r="P343" s="30">
        <f t="shared" si="5"/>
        <v>16590</v>
      </c>
      <c r="Q343" s="71"/>
      <c r="R343" s="72"/>
      <c r="S343" s="73"/>
      <c r="T343" s="35"/>
      <c r="U343" s="36"/>
    </row>
    <row r="344" spans="1:21" s="13" customFormat="1" ht="12.75">
      <c r="A344" s="26">
        <v>449035170</v>
      </c>
      <c r="B344" s="26">
        <v>449</v>
      </c>
      <c r="C344" s="27" t="s">
        <v>183</v>
      </c>
      <c r="D344" s="26">
        <v>35</v>
      </c>
      <c r="E344" s="27" t="s">
        <v>11</v>
      </c>
      <c r="F344" s="26">
        <v>170</v>
      </c>
      <c r="G344" s="27" t="s">
        <v>65</v>
      </c>
      <c r="H344" s="28">
        <v>1.0294117647058822</v>
      </c>
      <c r="I344" s="28"/>
      <c r="J344" s="28"/>
      <c r="K344" s="28">
        <v>257.46273272854654</v>
      </c>
      <c r="L344" s="29">
        <v>13061</v>
      </c>
      <c r="M344" s="29">
        <v>4830</v>
      </c>
      <c r="N344" s="29">
        <v>893</v>
      </c>
      <c r="O344" s="29">
        <v>0</v>
      </c>
      <c r="P344" s="30">
        <f t="shared" si="5"/>
        <v>18784</v>
      </c>
      <c r="Q344" s="71"/>
      <c r="R344" s="72"/>
      <c r="S344" s="73"/>
      <c r="T344" s="35"/>
    </row>
    <row r="345" spans="1:21" s="13" customFormat="1" ht="12.75">
      <c r="A345" s="26">
        <v>449035243</v>
      </c>
      <c r="B345" s="26">
        <v>449</v>
      </c>
      <c r="C345" s="27" t="s">
        <v>183</v>
      </c>
      <c r="D345" s="26">
        <v>35</v>
      </c>
      <c r="E345" s="27" t="s">
        <v>11</v>
      </c>
      <c r="F345" s="26">
        <v>243</v>
      </c>
      <c r="G345" s="27" t="s">
        <v>80</v>
      </c>
      <c r="H345" s="28">
        <v>6.1764705882352935</v>
      </c>
      <c r="I345" s="28"/>
      <c r="J345" s="28"/>
      <c r="K345" s="28">
        <v>0</v>
      </c>
      <c r="L345" s="29">
        <v>12102</v>
      </c>
      <c r="M345" s="29">
        <v>2939</v>
      </c>
      <c r="N345" s="29">
        <v>893</v>
      </c>
      <c r="O345" s="29">
        <v>0</v>
      </c>
      <c r="P345" s="30">
        <f t="shared" si="5"/>
        <v>15934</v>
      </c>
      <c r="Q345" s="71"/>
      <c r="R345" s="72"/>
      <c r="S345" s="73"/>
      <c r="T345" s="35"/>
    </row>
    <row r="346" spans="1:21" s="13" customFormat="1" ht="12.75">
      <c r="A346" s="26">
        <v>449035244</v>
      </c>
      <c r="B346" s="26">
        <v>449</v>
      </c>
      <c r="C346" s="27" t="s">
        <v>183</v>
      </c>
      <c r="D346" s="26">
        <v>35</v>
      </c>
      <c r="E346" s="27" t="s">
        <v>11</v>
      </c>
      <c r="F346" s="26">
        <v>244</v>
      </c>
      <c r="G346" s="27" t="s">
        <v>27</v>
      </c>
      <c r="H346" s="28">
        <v>3.0882352941176467</v>
      </c>
      <c r="I346" s="28"/>
      <c r="J346" s="28"/>
      <c r="K346" s="28">
        <v>0</v>
      </c>
      <c r="L346" s="29">
        <v>9315</v>
      </c>
      <c r="M346" s="29">
        <v>2584</v>
      </c>
      <c r="N346" s="29">
        <v>893</v>
      </c>
      <c r="O346" s="29">
        <v>0</v>
      </c>
      <c r="P346" s="30">
        <f t="shared" si="5"/>
        <v>12792</v>
      </c>
      <c r="Q346" s="71"/>
      <c r="R346" s="72"/>
      <c r="S346" s="73"/>
      <c r="T346" s="35"/>
    </row>
    <row r="347" spans="1:21" s="13" customFormat="1" ht="12.75">
      <c r="A347" s="26">
        <v>449035285</v>
      </c>
      <c r="B347" s="26">
        <v>449</v>
      </c>
      <c r="C347" s="27" t="s">
        <v>183</v>
      </c>
      <c r="D347" s="26">
        <v>35</v>
      </c>
      <c r="E347" s="27" t="s">
        <v>11</v>
      </c>
      <c r="F347" s="26">
        <v>285</v>
      </c>
      <c r="G347" s="27" t="s">
        <v>28</v>
      </c>
      <c r="H347" s="28">
        <v>3.0882352941176467</v>
      </c>
      <c r="I347" s="28"/>
      <c r="J347" s="28"/>
      <c r="K347" s="28">
        <v>0</v>
      </c>
      <c r="L347" s="29">
        <v>9925</v>
      </c>
      <c r="M347" s="29">
        <v>2958</v>
      </c>
      <c r="N347" s="29">
        <v>893</v>
      </c>
      <c r="O347" s="29">
        <v>0</v>
      </c>
      <c r="P347" s="30">
        <f t="shared" si="5"/>
        <v>13776</v>
      </c>
      <c r="Q347" s="71"/>
      <c r="R347" s="72"/>
      <c r="S347" s="73"/>
      <c r="T347" s="35"/>
    </row>
    <row r="348" spans="1:21" s="13" customFormat="1" ht="12.75">
      <c r="A348" s="26">
        <v>449035336</v>
      </c>
      <c r="B348" s="26">
        <v>449</v>
      </c>
      <c r="C348" s="27" t="s">
        <v>183</v>
      </c>
      <c r="D348" s="26">
        <v>35</v>
      </c>
      <c r="E348" s="27" t="s">
        <v>11</v>
      </c>
      <c r="F348" s="26">
        <v>336</v>
      </c>
      <c r="G348" s="27" t="s">
        <v>30</v>
      </c>
      <c r="H348" s="28">
        <v>1.0294117647058822</v>
      </c>
      <c r="I348" s="28"/>
      <c r="J348" s="28"/>
      <c r="K348" s="28">
        <v>0</v>
      </c>
      <c r="L348" s="29">
        <v>14888</v>
      </c>
      <c r="M348" s="29">
        <v>1143</v>
      </c>
      <c r="N348" s="29">
        <v>893</v>
      </c>
      <c r="O348" s="29">
        <v>0</v>
      </c>
      <c r="P348" s="30">
        <f t="shared" si="5"/>
        <v>16924</v>
      </c>
      <c r="Q348" s="71"/>
      <c r="R348" s="72"/>
      <c r="S348" s="73"/>
      <c r="T348" s="35"/>
    </row>
    <row r="349" spans="1:21" s="13" customFormat="1" ht="12.75">
      <c r="A349" s="26">
        <v>450086008</v>
      </c>
      <c r="B349" s="26">
        <v>450</v>
      </c>
      <c r="C349" s="27" t="s">
        <v>184</v>
      </c>
      <c r="D349" s="26">
        <v>86</v>
      </c>
      <c r="E349" s="27" t="s">
        <v>185</v>
      </c>
      <c r="F349" s="26">
        <v>8</v>
      </c>
      <c r="G349" s="27" t="s">
        <v>186</v>
      </c>
      <c r="H349" s="28">
        <v>5</v>
      </c>
      <c r="I349" s="28"/>
      <c r="J349" s="28"/>
      <c r="K349" s="28">
        <v>0</v>
      </c>
      <c r="L349" s="29">
        <v>8341</v>
      </c>
      <c r="M349" s="29">
        <v>7784</v>
      </c>
      <c r="N349" s="29">
        <v>893</v>
      </c>
      <c r="O349" s="29">
        <v>0</v>
      </c>
      <c r="P349" s="30">
        <f t="shared" si="5"/>
        <v>17018</v>
      </c>
      <c r="Q349" s="71"/>
      <c r="R349" s="72"/>
      <c r="S349" s="73"/>
      <c r="T349" s="35"/>
    </row>
    <row r="350" spans="1:21" s="13" customFormat="1" ht="12.75">
      <c r="A350" s="26">
        <v>450086086</v>
      </c>
      <c r="B350" s="26">
        <v>450</v>
      </c>
      <c r="C350" s="27" t="s">
        <v>184</v>
      </c>
      <c r="D350" s="26">
        <v>86</v>
      </c>
      <c r="E350" s="27" t="s">
        <v>185</v>
      </c>
      <c r="F350" s="26">
        <v>86</v>
      </c>
      <c r="G350" s="27" t="s">
        <v>185</v>
      </c>
      <c r="H350" s="28">
        <v>59.999999999999993</v>
      </c>
      <c r="I350" s="28"/>
      <c r="J350" s="28"/>
      <c r="K350" s="28">
        <v>0</v>
      </c>
      <c r="L350" s="29">
        <v>8832</v>
      </c>
      <c r="M350" s="29">
        <v>1318</v>
      </c>
      <c r="N350" s="29">
        <v>893</v>
      </c>
      <c r="O350" s="29">
        <v>0</v>
      </c>
      <c r="P350" s="30">
        <f t="shared" si="5"/>
        <v>11043</v>
      </c>
      <c r="Q350" s="71"/>
      <c r="R350" s="72"/>
      <c r="S350" s="73"/>
      <c r="T350" s="35"/>
    </row>
    <row r="351" spans="1:21" s="13" customFormat="1" ht="12.75">
      <c r="A351" s="26">
        <v>450086117</v>
      </c>
      <c r="B351" s="26">
        <v>450</v>
      </c>
      <c r="C351" s="27" t="s">
        <v>184</v>
      </c>
      <c r="D351" s="26">
        <v>86</v>
      </c>
      <c r="E351" s="27" t="s">
        <v>185</v>
      </c>
      <c r="F351" s="26">
        <v>117</v>
      </c>
      <c r="G351" s="27" t="s">
        <v>35</v>
      </c>
      <c r="H351" s="28">
        <v>4.9999999999999991</v>
      </c>
      <c r="I351" s="28"/>
      <c r="J351" s="28"/>
      <c r="K351" s="28">
        <v>0</v>
      </c>
      <c r="L351" s="29">
        <v>9925</v>
      </c>
      <c r="M351" s="29">
        <v>3744</v>
      </c>
      <c r="N351" s="29">
        <v>893</v>
      </c>
      <c r="O351" s="29">
        <v>0</v>
      </c>
      <c r="P351" s="30">
        <f t="shared" si="5"/>
        <v>14562</v>
      </c>
      <c r="Q351" s="71"/>
      <c r="R351" s="72"/>
      <c r="S351" s="73"/>
      <c r="T351" s="35"/>
    </row>
    <row r="352" spans="1:21" s="13" customFormat="1" ht="12.75">
      <c r="A352" s="26">
        <v>450086127</v>
      </c>
      <c r="B352" s="26">
        <v>450</v>
      </c>
      <c r="C352" s="27" t="s">
        <v>184</v>
      </c>
      <c r="D352" s="26">
        <v>86</v>
      </c>
      <c r="E352" s="27" t="s">
        <v>185</v>
      </c>
      <c r="F352" s="26">
        <v>127</v>
      </c>
      <c r="G352" s="27" t="s">
        <v>187</v>
      </c>
      <c r="H352" s="28">
        <v>8.0000000000000018</v>
      </c>
      <c r="I352" s="28"/>
      <c r="J352" s="28"/>
      <c r="K352" s="28">
        <v>0</v>
      </c>
      <c r="L352" s="29">
        <v>8363</v>
      </c>
      <c r="M352" s="29">
        <v>3959</v>
      </c>
      <c r="N352" s="29">
        <v>893</v>
      </c>
      <c r="O352" s="29">
        <v>0</v>
      </c>
      <c r="P352" s="30">
        <f t="shared" si="5"/>
        <v>13215</v>
      </c>
      <c r="Q352" s="71"/>
      <c r="R352" s="72"/>
      <c r="S352" s="73"/>
      <c r="T352" s="35"/>
    </row>
    <row r="353" spans="1:20" s="13" customFormat="1" ht="12.75">
      <c r="A353" s="26">
        <v>450086210</v>
      </c>
      <c r="B353" s="26">
        <v>450</v>
      </c>
      <c r="C353" s="27" t="s">
        <v>184</v>
      </c>
      <c r="D353" s="26">
        <v>86</v>
      </c>
      <c r="E353" s="27" t="s">
        <v>185</v>
      </c>
      <c r="F353" s="26">
        <v>210</v>
      </c>
      <c r="G353" s="27" t="s">
        <v>188</v>
      </c>
      <c r="H353" s="28">
        <v>101</v>
      </c>
      <c r="I353" s="28"/>
      <c r="J353" s="28"/>
      <c r="K353" s="28">
        <v>0</v>
      </c>
      <c r="L353" s="29">
        <v>8559</v>
      </c>
      <c r="M353" s="29">
        <v>2765</v>
      </c>
      <c r="N353" s="29">
        <v>893</v>
      </c>
      <c r="O353" s="29">
        <v>0</v>
      </c>
      <c r="P353" s="30">
        <f t="shared" si="5"/>
        <v>12217</v>
      </c>
      <c r="Q353" s="71"/>
      <c r="R353" s="72"/>
      <c r="S353" s="73"/>
      <c r="T353" s="35"/>
    </row>
    <row r="354" spans="1:20" s="13" customFormat="1" ht="12.75">
      <c r="A354" s="26">
        <v>450086275</v>
      </c>
      <c r="B354" s="26">
        <v>450</v>
      </c>
      <c r="C354" s="27" t="s">
        <v>184</v>
      </c>
      <c r="D354" s="26">
        <v>86</v>
      </c>
      <c r="E354" s="27" t="s">
        <v>185</v>
      </c>
      <c r="F354" s="26">
        <v>275</v>
      </c>
      <c r="G354" s="27" t="s">
        <v>189</v>
      </c>
      <c r="H354" s="28">
        <v>2.9999999999999996</v>
      </c>
      <c r="I354" s="28"/>
      <c r="J354" s="28"/>
      <c r="K354" s="28">
        <v>0</v>
      </c>
      <c r="L354" s="29">
        <v>8171</v>
      </c>
      <c r="M354" s="29">
        <v>1819</v>
      </c>
      <c r="N354" s="29">
        <v>893</v>
      </c>
      <c r="O354" s="29">
        <v>0</v>
      </c>
      <c r="P354" s="30">
        <f t="shared" si="5"/>
        <v>10883</v>
      </c>
      <c r="Q354" s="71"/>
      <c r="R354" s="72"/>
      <c r="S354" s="73"/>
      <c r="T354" s="35"/>
    </row>
    <row r="355" spans="1:20" s="13" customFormat="1" ht="12.75">
      <c r="A355" s="26">
        <v>450086278</v>
      </c>
      <c r="B355" s="26">
        <v>450</v>
      </c>
      <c r="C355" s="27" t="s">
        <v>184</v>
      </c>
      <c r="D355" s="26">
        <v>86</v>
      </c>
      <c r="E355" s="27" t="s">
        <v>185</v>
      </c>
      <c r="F355" s="26">
        <v>278</v>
      </c>
      <c r="G355" s="27" t="s">
        <v>190</v>
      </c>
      <c r="H355" s="28">
        <v>9</v>
      </c>
      <c r="I355" s="28"/>
      <c r="J355" s="28"/>
      <c r="K355" s="28">
        <v>0</v>
      </c>
      <c r="L355" s="29">
        <v>9091</v>
      </c>
      <c r="M355" s="29">
        <v>2993</v>
      </c>
      <c r="N355" s="29">
        <v>893</v>
      </c>
      <c r="O355" s="29">
        <v>0</v>
      </c>
      <c r="P355" s="30">
        <f t="shared" si="5"/>
        <v>12977</v>
      </c>
      <c r="Q355" s="71"/>
      <c r="R355" s="72"/>
      <c r="S355" s="73"/>
      <c r="T355" s="35"/>
    </row>
    <row r="356" spans="1:20" s="13" customFormat="1" ht="12.75">
      <c r="A356" s="26">
        <v>450086327</v>
      </c>
      <c r="B356" s="26">
        <v>450</v>
      </c>
      <c r="C356" s="27" t="s">
        <v>184</v>
      </c>
      <c r="D356" s="26">
        <v>86</v>
      </c>
      <c r="E356" s="27" t="s">
        <v>185</v>
      </c>
      <c r="F356" s="26">
        <v>327</v>
      </c>
      <c r="G356" s="27" t="s">
        <v>191</v>
      </c>
      <c r="H356" s="28">
        <v>2.9999999999999996</v>
      </c>
      <c r="I356" s="28"/>
      <c r="J356" s="28"/>
      <c r="K356" s="28">
        <v>0</v>
      </c>
      <c r="L356" s="29">
        <v>8400</v>
      </c>
      <c r="M356" s="29">
        <v>5707</v>
      </c>
      <c r="N356" s="29">
        <v>893</v>
      </c>
      <c r="O356" s="29">
        <v>0</v>
      </c>
      <c r="P356" s="30">
        <f t="shared" si="5"/>
        <v>15000</v>
      </c>
      <c r="Q356" s="71"/>
      <c r="R356" s="72"/>
      <c r="S356" s="73"/>
      <c r="T356" s="35"/>
    </row>
    <row r="357" spans="1:20" s="13" customFormat="1" ht="12.75">
      <c r="A357" s="26">
        <v>450086337</v>
      </c>
      <c r="B357" s="26">
        <v>450</v>
      </c>
      <c r="C357" s="27" t="s">
        <v>184</v>
      </c>
      <c r="D357" s="26">
        <v>86</v>
      </c>
      <c r="E357" s="27" t="s">
        <v>185</v>
      </c>
      <c r="F357" s="26">
        <v>337</v>
      </c>
      <c r="G357" s="27" t="s">
        <v>311</v>
      </c>
      <c r="H357" s="28">
        <v>0.99999999999999978</v>
      </c>
      <c r="I357" s="28"/>
      <c r="J357" s="28"/>
      <c r="K357" s="28">
        <v>0</v>
      </c>
      <c r="L357" s="29">
        <v>8370</v>
      </c>
      <c r="M357" s="29">
        <v>10769</v>
      </c>
      <c r="N357" s="29">
        <v>893</v>
      </c>
      <c r="O357" s="29">
        <v>0</v>
      </c>
      <c r="P357" s="30">
        <f t="shared" si="5"/>
        <v>20032</v>
      </c>
      <c r="Q357" s="71"/>
      <c r="R357" s="72"/>
      <c r="S357" s="73"/>
      <c r="T357" s="35"/>
    </row>
    <row r="358" spans="1:20" s="13" customFormat="1" ht="12.75">
      <c r="A358" s="26">
        <v>450086340</v>
      </c>
      <c r="B358" s="26">
        <v>450</v>
      </c>
      <c r="C358" s="27" t="s">
        <v>184</v>
      </c>
      <c r="D358" s="26">
        <v>86</v>
      </c>
      <c r="E358" s="27" t="s">
        <v>185</v>
      </c>
      <c r="F358" s="26">
        <v>340</v>
      </c>
      <c r="G358" s="27" t="s">
        <v>192</v>
      </c>
      <c r="H358" s="28">
        <v>13.000000000000002</v>
      </c>
      <c r="I358" s="28"/>
      <c r="J358" s="28"/>
      <c r="K358" s="28">
        <v>0</v>
      </c>
      <c r="L358" s="29">
        <v>8358</v>
      </c>
      <c r="M358" s="29">
        <v>5648</v>
      </c>
      <c r="N358" s="29">
        <v>893</v>
      </c>
      <c r="O358" s="29">
        <v>0</v>
      </c>
      <c r="P358" s="30">
        <f t="shared" si="5"/>
        <v>14899</v>
      </c>
      <c r="Q358" s="71"/>
      <c r="R358" s="72"/>
      <c r="S358" s="73"/>
      <c r="T358" s="35"/>
    </row>
    <row r="359" spans="1:20" s="13" customFormat="1" ht="12.75">
      <c r="A359" s="26">
        <v>450086605</v>
      </c>
      <c r="B359" s="26">
        <v>450</v>
      </c>
      <c r="C359" s="27" t="s">
        <v>184</v>
      </c>
      <c r="D359" s="26">
        <v>86</v>
      </c>
      <c r="E359" s="27" t="s">
        <v>185</v>
      </c>
      <c r="F359" s="26">
        <v>605</v>
      </c>
      <c r="G359" s="27" t="s">
        <v>193</v>
      </c>
      <c r="H359" s="28">
        <v>2</v>
      </c>
      <c r="I359" s="28"/>
      <c r="J359" s="28"/>
      <c r="K359" s="28">
        <v>0</v>
      </c>
      <c r="L359" s="29">
        <v>10140</v>
      </c>
      <c r="M359" s="29">
        <v>7975</v>
      </c>
      <c r="N359" s="29">
        <v>893</v>
      </c>
      <c r="O359" s="29">
        <v>0</v>
      </c>
      <c r="P359" s="30">
        <f t="shared" si="5"/>
        <v>19008</v>
      </c>
      <c r="Q359" s="71"/>
      <c r="R359" s="72"/>
      <c r="S359" s="73"/>
      <c r="T359" s="35"/>
    </row>
    <row r="360" spans="1:20" s="13" customFormat="1" ht="12.75">
      <c r="A360" s="26">
        <v>450086632</v>
      </c>
      <c r="B360" s="26">
        <v>450</v>
      </c>
      <c r="C360" s="27" t="s">
        <v>184</v>
      </c>
      <c r="D360" s="26">
        <v>86</v>
      </c>
      <c r="E360" s="27" t="s">
        <v>185</v>
      </c>
      <c r="F360" s="26">
        <v>632</v>
      </c>
      <c r="G360" s="27" t="s">
        <v>194</v>
      </c>
      <c r="H360" s="28">
        <v>2.9999999999999996</v>
      </c>
      <c r="I360" s="28"/>
      <c r="J360" s="28"/>
      <c r="K360" s="28">
        <v>0</v>
      </c>
      <c r="L360" s="29">
        <v>8293</v>
      </c>
      <c r="M360" s="29">
        <v>6908</v>
      </c>
      <c r="N360" s="29">
        <v>893</v>
      </c>
      <c r="O360" s="29">
        <v>0</v>
      </c>
      <c r="P360" s="30">
        <f t="shared" si="5"/>
        <v>16094</v>
      </c>
      <c r="Q360" s="71"/>
      <c r="R360" s="72"/>
      <c r="S360" s="73"/>
      <c r="T360" s="35"/>
    </row>
    <row r="361" spans="1:20" s="13" customFormat="1" ht="12.75">
      <c r="A361" s="26">
        <v>450086635</v>
      </c>
      <c r="B361" s="26">
        <v>450</v>
      </c>
      <c r="C361" s="27" t="s">
        <v>184</v>
      </c>
      <c r="D361" s="26">
        <v>86</v>
      </c>
      <c r="E361" s="27" t="s">
        <v>185</v>
      </c>
      <c r="F361" s="26">
        <v>635</v>
      </c>
      <c r="G361" s="27" t="s">
        <v>52</v>
      </c>
      <c r="H361" s="28">
        <v>1.0000000000000002</v>
      </c>
      <c r="I361" s="28"/>
      <c r="J361" s="28"/>
      <c r="K361" s="28">
        <v>0</v>
      </c>
      <c r="L361" s="29">
        <v>8049</v>
      </c>
      <c r="M361" s="29">
        <v>4159</v>
      </c>
      <c r="N361" s="29">
        <v>893</v>
      </c>
      <c r="O361" s="29">
        <v>0</v>
      </c>
      <c r="P361" s="30">
        <f t="shared" si="5"/>
        <v>13101</v>
      </c>
      <c r="Q361" s="71"/>
      <c r="R361" s="72"/>
      <c r="S361" s="73"/>
      <c r="T361" s="35"/>
    </row>
    <row r="362" spans="1:20" s="13" customFormat="1" ht="12.75">
      <c r="A362" s="26">
        <v>450086683</v>
      </c>
      <c r="B362" s="26">
        <v>450</v>
      </c>
      <c r="C362" s="27" t="s">
        <v>184</v>
      </c>
      <c r="D362" s="26">
        <v>86</v>
      </c>
      <c r="E362" s="27" t="s">
        <v>185</v>
      </c>
      <c r="F362" s="26">
        <v>683</v>
      </c>
      <c r="G362" s="27" t="s">
        <v>39</v>
      </c>
      <c r="H362" s="28">
        <v>4</v>
      </c>
      <c r="I362" s="28"/>
      <c r="J362" s="28"/>
      <c r="K362" s="28">
        <v>0</v>
      </c>
      <c r="L362" s="29">
        <v>8049</v>
      </c>
      <c r="M362" s="29">
        <v>4858</v>
      </c>
      <c r="N362" s="29">
        <v>893</v>
      </c>
      <c r="O362" s="29">
        <v>0</v>
      </c>
      <c r="P362" s="30">
        <f t="shared" si="5"/>
        <v>13800</v>
      </c>
      <c r="Q362" s="71"/>
      <c r="R362" s="72"/>
      <c r="S362" s="73"/>
      <c r="T362" s="35"/>
    </row>
    <row r="363" spans="1:20" s="13" customFormat="1" ht="12.75">
      <c r="A363" s="26">
        <v>453137061</v>
      </c>
      <c r="B363" s="26">
        <v>453</v>
      </c>
      <c r="C363" s="27" t="s">
        <v>195</v>
      </c>
      <c r="D363" s="26">
        <v>137</v>
      </c>
      <c r="E363" s="27" t="s">
        <v>196</v>
      </c>
      <c r="F363" s="26">
        <v>61</v>
      </c>
      <c r="G363" s="27" t="s">
        <v>148</v>
      </c>
      <c r="H363" s="28">
        <v>46</v>
      </c>
      <c r="I363" s="28"/>
      <c r="J363" s="28"/>
      <c r="K363" s="28">
        <v>0</v>
      </c>
      <c r="L363" s="29">
        <v>11787</v>
      </c>
      <c r="M363" s="29">
        <v>518</v>
      </c>
      <c r="N363" s="29">
        <v>893</v>
      </c>
      <c r="O363" s="29">
        <v>0</v>
      </c>
      <c r="P363" s="30">
        <f t="shared" si="5"/>
        <v>13198</v>
      </c>
      <c r="Q363" s="71"/>
      <c r="R363" s="72"/>
      <c r="S363" s="73"/>
      <c r="T363" s="35"/>
    </row>
    <row r="364" spans="1:20" s="13" customFormat="1" ht="12.75">
      <c r="A364" s="26">
        <v>453137087</v>
      </c>
      <c r="B364" s="26">
        <v>453</v>
      </c>
      <c r="C364" s="27" t="s">
        <v>195</v>
      </c>
      <c r="D364" s="26">
        <v>137</v>
      </c>
      <c r="E364" s="27" t="s">
        <v>196</v>
      </c>
      <c r="F364" s="26">
        <v>87</v>
      </c>
      <c r="G364" s="27" t="s">
        <v>149</v>
      </c>
      <c r="H364" s="28">
        <v>4.0000000000000009</v>
      </c>
      <c r="I364" s="28"/>
      <c r="J364" s="28"/>
      <c r="K364" s="28">
        <v>0</v>
      </c>
      <c r="L364" s="29">
        <v>12998</v>
      </c>
      <c r="M364" s="29">
        <v>4752</v>
      </c>
      <c r="N364" s="29">
        <v>893</v>
      </c>
      <c r="O364" s="29">
        <v>0</v>
      </c>
      <c r="P364" s="30">
        <f t="shared" si="5"/>
        <v>18643</v>
      </c>
      <c r="Q364" s="71"/>
      <c r="R364" s="72"/>
      <c r="S364" s="73"/>
      <c r="T364" s="35"/>
    </row>
    <row r="365" spans="1:20" s="13" customFormat="1" ht="12.75">
      <c r="A365" s="26">
        <v>453137137</v>
      </c>
      <c r="B365" s="26">
        <v>453</v>
      </c>
      <c r="C365" s="27" t="s">
        <v>195</v>
      </c>
      <c r="D365" s="26">
        <v>137</v>
      </c>
      <c r="E365" s="27" t="s">
        <v>196</v>
      </c>
      <c r="F365" s="26">
        <v>137</v>
      </c>
      <c r="G365" s="27" t="s">
        <v>196</v>
      </c>
      <c r="H365" s="28">
        <v>555</v>
      </c>
      <c r="I365" s="28"/>
      <c r="J365" s="28"/>
      <c r="K365" s="28">
        <v>0</v>
      </c>
      <c r="L365" s="29">
        <v>11701</v>
      </c>
      <c r="M365" s="29">
        <v>167</v>
      </c>
      <c r="N365" s="29">
        <v>893</v>
      </c>
      <c r="O365" s="29">
        <v>0</v>
      </c>
      <c r="P365" s="30">
        <f t="shared" si="5"/>
        <v>12761</v>
      </c>
      <c r="Q365" s="71"/>
      <c r="R365" s="72"/>
      <c r="S365" s="73"/>
      <c r="T365" s="35"/>
    </row>
    <row r="366" spans="1:20" s="13" customFormat="1" ht="12.75">
      <c r="A366" s="26">
        <v>453137210</v>
      </c>
      <c r="B366" s="26">
        <v>453</v>
      </c>
      <c r="C366" s="27" t="s">
        <v>195</v>
      </c>
      <c r="D366" s="26">
        <v>137</v>
      </c>
      <c r="E366" s="27" t="s">
        <v>196</v>
      </c>
      <c r="F366" s="26">
        <v>210</v>
      </c>
      <c r="G366" s="27" t="s">
        <v>188</v>
      </c>
      <c r="H366" s="28">
        <v>3</v>
      </c>
      <c r="I366" s="28"/>
      <c r="J366" s="28"/>
      <c r="K366" s="28">
        <v>0</v>
      </c>
      <c r="L366" s="29">
        <v>11187</v>
      </c>
      <c r="M366" s="29">
        <v>3613</v>
      </c>
      <c r="N366" s="29">
        <v>893</v>
      </c>
      <c r="O366" s="29">
        <v>0</v>
      </c>
      <c r="P366" s="30">
        <f t="shared" si="5"/>
        <v>15693</v>
      </c>
      <c r="Q366" s="71"/>
      <c r="R366" s="72"/>
      <c r="S366" s="73"/>
      <c r="T366" s="35"/>
    </row>
    <row r="367" spans="1:20" s="13" customFormat="1" ht="12.75">
      <c r="A367" s="26">
        <v>453137278</v>
      </c>
      <c r="B367" s="26">
        <v>453</v>
      </c>
      <c r="C367" s="27" t="s">
        <v>195</v>
      </c>
      <c r="D367" s="26">
        <v>137</v>
      </c>
      <c r="E367" s="27" t="s">
        <v>196</v>
      </c>
      <c r="F367" s="26">
        <v>278</v>
      </c>
      <c r="G367" s="27" t="s">
        <v>190</v>
      </c>
      <c r="H367" s="28">
        <v>4.0000000000000009</v>
      </c>
      <c r="I367" s="28"/>
      <c r="J367" s="28"/>
      <c r="K367" s="28">
        <v>0</v>
      </c>
      <c r="L367" s="29">
        <v>9328</v>
      </c>
      <c r="M367" s="29">
        <v>3071</v>
      </c>
      <c r="N367" s="29">
        <v>893</v>
      </c>
      <c r="O367" s="29">
        <v>0</v>
      </c>
      <c r="P367" s="30">
        <f t="shared" si="5"/>
        <v>13292</v>
      </c>
      <c r="Q367" s="71"/>
      <c r="R367" s="72"/>
      <c r="S367" s="73"/>
      <c r="T367" s="35"/>
    </row>
    <row r="368" spans="1:20" s="13" customFormat="1" ht="12.75">
      <c r="A368" s="26">
        <v>453137281</v>
      </c>
      <c r="B368" s="26">
        <v>453</v>
      </c>
      <c r="C368" s="27" t="s">
        <v>195</v>
      </c>
      <c r="D368" s="26">
        <v>137</v>
      </c>
      <c r="E368" s="27" t="s">
        <v>196</v>
      </c>
      <c r="F368" s="26">
        <v>281</v>
      </c>
      <c r="G368" s="27" t="s">
        <v>146</v>
      </c>
      <c r="H368" s="28">
        <v>84</v>
      </c>
      <c r="I368" s="28"/>
      <c r="J368" s="28"/>
      <c r="K368" s="28">
        <v>0</v>
      </c>
      <c r="L368" s="29">
        <v>11554</v>
      </c>
      <c r="M368" s="29">
        <v>0</v>
      </c>
      <c r="N368" s="29">
        <v>893</v>
      </c>
      <c r="O368" s="29">
        <v>0</v>
      </c>
      <c r="P368" s="30">
        <f t="shared" si="5"/>
        <v>12447</v>
      </c>
      <c r="Q368" s="71"/>
      <c r="R368" s="72"/>
      <c r="S368" s="73"/>
      <c r="T368" s="35"/>
    </row>
    <row r="369" spans="1:20" s="13" customFormat="1" ht="12.75">
      <c r="A369" s="26">
        <v>453137325</v>
      </c>
      <c r="B369" s="26">
        <v>453</v>
      </c>
      <c r="C369" s="27" t="s">
        <v>195</v>
      </c>
      <c r="D369" s="26">
        <v>137</v>
      </c>
      <c r="E369" s="27" t="s">
        <v>196</v>
      </c>
      <c r="F369" s="26">
        <v>325</v>
      </c>
      <c r="G369" s="27" t="s">
        <v>198</v>
      </c>
      <c r="H369" s="28">
        <v>1.0000000000000002</v>
      </c>
      <c r="I369" s="28"/>
      <c r="J369" s="28"/>
      <c r="K369" s="28">
        <v>0</v>
      </c>
      <c r="L369" s="29">
        <v>8370</v>
      </c>
      <c r="M369" s="29">
        <v>1209</v>
      </c>
      <c r="N369" s="29">
        <v>893</v>
      </c>
      <c r="O369" s="29">
        <v>0</v>
      </c>
      <c r="P369" s="30">
        <f t="shared" si="5"/>
        <v>10472</v>
      </c>
      <c r="Q369" s="71"/>
      <c r="R369" s="72"/>
      <c r="S369" s="73"/>
      <c r="T369" s="35"/>
    </row>
    <row r="370" spans="1:20" s="13" customFormat="1" ht="12.75">
      <c r="A370" s="26">
        <v>453137332</v>
      </c>
      <c r="B370" s="26">
        <v>453</v>
      </c>
      <c r="C370" s="27" t="s">
        <v>195</v>
      </c>
      <c r="D370" s="26">
        <v>137</v>
      </c>
      <c r="E370" s="27" t="s">
        <v>196</v>
      </c>
      <c r="F370" s="26">
        <v>332</v>
      </c>
      <c r="G370" s="27" t="s">
        <v>199</v>
      </c>
      <c r="H370" s="28">
        <v>4.9999999999999991</v>
      </c>
      <c r="I370" s="28"/>
      <c r="J370" s="28"/>
      <c r="K370" s="28">
        <v>0</v>
      </c>
      <c r="L370" s="29">
        <v>10392</v>
      </c>
      <c r="M370" s="29">
        <v>1062</v>
      </c>
      <c r="N370" s="29">
        <v>893</v>
      </c>
      <c r="O370" s="29">
        <v>0</v>
      </c>
      <c r="P370" s="30">
        <f t="shared" si="5"/>
        <v>12347</v>
      </c>
      <c r="Q370" s="71"/>
      <c r="R370" s="72"/>
      <c r="S370" s="73"/>
      <c r="T370" s="35"/>
    </row>
    <row r="371" spans="1:20" s="13" customFormat="1" ht="12.75">
      <c r="A371" s="26">
        <v>454149009</v>
      </c>
      <c r="B371" s="26">
        <v>454</v>
      </c>
      <c r="C371" s="27" t="s">
        <v>200</v>
      </c>
      <c r="D371" s="26">
        <v>149</v>
      </c>
      <c r="E371" s="27" t="s">
        <v>77</v>
      </c>
      <c r="F371" s="26">
        <v>9</v>
      </c>
      <c r="G371" s="27" t="s">
        <v>85</v>
      </c>
      <c r="H371" s="28">
        <v>4.1283124128312423</v>
      </c>
      <c r="I371" s="28"/>
      <c r="J371" s="28"/>
      <c r="K371" s="28">
        <v>0</v>
      </c>
      <c r="L371" s="29">
        <v>12321</v>
      </c>
      <c r="M371" s="29">
        <v>6209</v>
      </c>
      <c r="N371" s="29">
        <v>893</v>
      </c>
      <c r="O371" s="29">
        <v>0</v>
      </c>
      <c r="P371" s="30">
        <f t="shared" si="5"/>
        <v>19423</v>
      </c>
      <c r="Q371" s="71"/>
      <c r="R371" s="72"/>
      <c r="S371" s="73"/>
      <c r="T371" s="35"/>
    </row>
    <row r="372" spans="1:20" s="13" customFormat="1" ht="12.75">
      <c r="A372" s="26">
        <v>454149128</v>
      </c>
      <c r="B372" s="26">
        <v>454</v>
      </c>
      <c r="C372" s="27" t="s">
        <v>200</v>
      </c>
      <c r="D372" s="26">
        <v>149</v>
      </c>
      <c r="E372" s="27" t="s">
        <v>77</v>
      </c>
      <c r="F372" s="26">
        <v>128</v>
      </c>
      <c r="G372" s="27" t="s">
        <v>122</v>
      </c>
      <c r="H372" s="28">
        <v>9.2887029288702934</v>
      </c>
      <c r="I372" s="28"/>
      <c r="J372" s="28"/>
      <c r="K372" s="28">
        <v>0</v>
      </c>
      <c r="L372" s="29">
        <v>10084</v>
      </c>
      <c r="M372" s="29">
        <v>438</v>
      </c>
      <c r="N372" s="29">
        <v>893</v>
      </c>
      <c r="O372" s="29">
        <v>0</v>
      </c>
      <c r="P372" s="30">
        <f t="shared" si="5"/>
        <v>11415</v>
      </c>
      <c r="Q372" s="71"/>
      <c r="R372" s="72"/>
      <c r="S372" s="73"/>
      <c r="T372" s="35"/>
    </row>
    <row r="373" spans="1:20" s="13" customFormat="1" ht="12.75">
      <c r="A373" s="26">
        <v>454149149</v>
      </c>
      <c r="B373" s="26">
        <v>454</v>
      </c>
      <c r="C373" s="27" t="s">
        <v>200</v>
      </c>
      <c r="D373" s="26">
        <v>149</v>
      </c>
      <c r="E373" s="27" t="s">
        <v>77</v>
      </c>
      <c r="F373" s="26">
        <v>149</v>
      </c>
      <c r="G373" s="27" t="s">
        <v>77</v>
      </c>
      <c r="H373" s="28">
        <v>685.29986052998618</v>
      </c>
      <c r="I373" s="28"/>
      <c r="J373" s="28"/>
      <c r="K373" s="28">
        <v>0</v>
      </c>
      <c r="L373" s="29">
        <v>11353</v>
      </c>
      <c r="M373" s="29">
        <v>72</v>
      </c>
      <c r="N373" s="29">
        <v>893</v>
      </c>
      <c r="O373" s="29">
        <v>0</v>
      </c>
      <c r="P373" s="30">
        <f t="shared" si="5"/>
        <v>12318</v>
      </c>
      <c r="Q373" s="71"/>
      <c r="R373" s="72"/>
      <c r="S373" s="73"/>
      <c r="T373" s="35"/>
    </row>
    <row r="374" spans="1:20" s="13" customFormat="1" ht="12.75">
      <c r="A374" s="26">
        <v>454149181</v>
      </c>
      <c r="B374" s="26">
        <v>454</v>
      </c>
      <c r="C374" s="27" t="s">
        <v>200</v>
      </c>
      <c r="D374" s="26">
        <v>149</v>
      </c>
      <c r="E374" s="27" t="s">
        <v>77</v>
      </c>
      <c r="F374" s="26">
        <v>181</v>
      </c>
      <c r="G374" s="27" t="s">
        <v>79</v>
      </c>
      <c r="H374" s="28">
        <v>41.283124128312416</v>
      </c>
      <c r="I374" s="28"/>
      <c r="J374" s="28"/>
      <c r="K374" s="28">
        <v>0</v>
      </c>
      <c r="L374" s="29">
        <v>10917</v>
      </c>
      <c r="M374" s="29">
        <v>601</v>
      </c>
      <c r="N374" s="29">
        <v>893</v>
      </c>
      <c r="O374" s="29">
        <v>0</v>
      </c>
      <c r="P374" s="30">
        <f t="shared" si="5"/>
        <v>12411</v>
      </c>
      <c r="Q374" s="71"/>
      <c r="R374" s="72"/>
      <c r="S374" s="73"/>
      <c r="T374" s="35"/>
    </row>
    <row r="375" spans="1:20" s="13" customFormat="1" ht="12.75">
      <c r="A375" s="26">
        <v>455128007</v>
      </c>
      <c r="B375" s="26">
        <v>455</v>
      </c>
      <c r="C375" s="27" t="s">
        <v>201</v>
      </c>
      <c r="D375" s="26">
        <v>128</v>
      </c>
      <c r="E375" s="27" t="s">
        <v>122</v>
      </c>
      <c r="F375" s="26">
        <v>7</v>
      </c>
      <c r="G375" s="27" t="s">
        <v>202</v>
      </c>
      <c r="H375" s="28">
        <v>3</v>
      </c>
      <c r="I375" s="28"/>
      <c r="J375" s="28"/>
      <c r="K375" s="28">
        <v>0</v>
      </c>
      <c r="L375" s="29">
        <v>8293</v>
      </c>
      <c r="M375" s="29">
        <v>2787</v>
      </c>
      <c r="N375" s="29">
        <v>893</v>
      </c>
      <c r="O375" s="29">
        <v>0</v>
      </c>
      <c r="P375" s="30">
        <f t="shared" si="5"/>
        <v>11973</v>
      </c>
      <c r="Q375" s="71"/>
      <c r="R375" s="72"/>
      <c r="S375" s="73"/>
      <c r="T375" s="35"/>
    </row>
    <row r="376" spans="1:20" s="13" customFormat="1" ht="12.75">
      <c r="A376" s="26">
        <v>455128128</v>
      </c>
      <c r="B376" s="26">
        <v>455</v>
      </c>
      <c r="C376" s="27" t="s">
        <v>201</v>
      </c>
      <c r="D376" s="26">
        <v>128</v>
      </c>
      <c r="E376" s="27" t="s">
        <v>122</v>
      </c>
      <c r="F376" s="26">
        <v>128</v>
      </c>
      <c r="G376" s="27" t="s">
        <v>122</v>
      </c>
      <c r="H376" s="28">
        <v>300</v>
      </c>
      <c r="I376" s="28"/>
      <c r="J376" s="28"/>
      <c r="K376" s="28">
        <v>0</v>
      </c>
      <c r="L376" s="29">
        <v>9126</v>
      </c>
      <c r="M376" s="29">
        <v>396</v>
      </c>
      <c r="N376" s="29">
        <v>893</v>
      </c>
      <c r="O376" s="29">
        <v>0</v>
      </c>
      <c r="P376" s="30">
        <f t="shared" si="5"/>
        <v>10415</v>
      </c>
      <c r="Q376" s="71"/>
      <c r="R376" s="72"/>
      <c r="S376" s="73"/>
      <c r="T376" s="35"/>
    </row>
    <row r="377" spans="1:20" s="13" customFormat="1" ht="12.75">
      <c r="A377" s="26">
        <v>455128181</v>
      </c>
      <c r="B377" s="26">
        <v>455</v>
      </c>
      <c r="C377" s="27" t="s">
        <v>201</v>
      </c>
      <c r="D377" s="26">
        <v>128</v>
      </c>
      <c r="E377" s="27" t="s">
        <v>122</v>
      </c>
      <c r="F377" s="26">
        <v>181</v>
      </c>
      <c r="G377" s="27" t="s">
        <v>79</v>
      </c>
      <c r="H377" s="28">
        <v>2.0000000000000004</v>
      </c>
      <c r="I377" s="28"/>
      <c r="J377" s="28"/>
      <c r="K377" s="28">
        <v>0</v>
      </c>
      <c r="L377" s="29">
        <v>8414</v>
      </c>
      <c r="M377" s="29">
        <v>463</v>
      </c>
      <c r="N377" s="29">
        <v>893</v>
      </c>
      <c r="O377" s="29">
        <v>0</v>
      </c>
      <c r="P377" s="30">
        <f t="shared" si="5"/>
        <v>9770</v>
      </c>
      <c r="Q377" s="71"/>
      <c r="R377" s="72"/>
      <c r="S377" s="73"/>
      <c r="T377" s="35"/>
    </row>
    <row r="378" spans="1:20" s="13" customFormat="1" ht="12.75">
      <c r="A378" s="26">
        <v>455128745</v>
      </c>
      <c r="B378" s="26">
        <v>455</v>
      </c>
      <c r="C378" s="27" t="s">
        <v>201</v>
      </c>
      <c r="D378" s="26">
        <v>128</v>
      </c>
      <c r="E378" s="27" t="s">
        <v>122</v>
      </c>
      <c r="F378" s="26">
        <v>745</v>
      </c>
      <c r="G378" s="27" t="s">
        <v>247</v>
      </c>
      <c r="H378" s="28">
        <v>1.0000000000000002</v>
      </c>
      <c r="I378" s="28"/>
      <c r="J378" s="28"/>
      <c r="K378" s="28">
        <v>0</v>
      </c>
      <c r="L378" s="29">
        <v>12595</v>
      </c>
      <c r="M378" s="29">
        <v>5729</v>
      </c>
      <c r="N378" s="29">
        <v>893</v>
      </c>
      <c r="O378" s="29">
        <v>0</v>
      </c>
      <c r="P378" s="30">
        <f t="shared" si="5"/>
        <v>19217</v>
      </c>
      <c r="Q378" s="71"/>
      <c r="R378" s="72"/>
      <c r="S378" s="73"/>
      <c r="T378" s="35"/>
    </row>
    <row r="379" spans="1:20" s="13" customFormat="1" ht="12.75">
      <c r="A379" s="26">
        <v>456160009</v>
      </c>
      <c r="B379" s="26">
        <v>456</v>
      </c>
      <c r="C379" s="27" t="s">
        <v>203</v>
      </c>
      <c r="D379" s="26">
        <v>160</v>
      </c>
      <c r="E379" s="27" t="s">
        <v>134</v>
      </c>
      <c r="F379" s="26">
        <v>9</v>
      </c>
      <c r="G379" s="27" t="s">
        <v>85</v>
      </c>
      <c r="H379" s="28">
        <v>0.97919216646266816</v>
      </c>
      <c r="I379" s="28"/>
      <c r="J379" s="28"/>
      <c r="K379" s="28">
        <v>0</v>
      </c>
      <c r="L379" s="29">
        <v>8414</v>
      </c>
      <c r="M379" s="29">
        <v>4240</v>
      </c>
      <c r="N379" s="29">
        <v>893</v>
      </c>
      <c r="O379" s="29">
        <v>0</v>
      </c>
      <c r="P379" s="30">
        <f t="shared" si="5"/>
        <v>13547</v>
      </c>
      <c r="Q379" s="71"/>
      <c r="R379" s="72"/>
      <c r="S379" s="73"/>
      <c r="T379" s="35"/>
    </row>
    <row r="380" spans="1:20" s="13" customFormat="1" ht="12.75">
      <c r="A380" s="26">
        <v>456160031</v>
      </c>
      <c r="B380" s="26">
        <v>456</v>
      </c>
      <c r="C380" s="27" t="s">
        <v>203</v>
      </c>
      <c r="D380" s="26">
        <v>160</v>
      </c>
      <c r="E380" s="27" t="s">
        <v>134</v>
      </c>
      <c r="F380" s="26">
        <v>31</v>
      </c>
      <c r="G380" s="27" t="s">
        <v>76</v>
      </c>
      <c r="H380" s="28">
        <v>2.9375764993880042</v>
      </c>
      <c r="I380" s="28"/>
      <c r="J380" s="28"/>
      <c r="K380" s="28">
        <v>0</v>
      </c>
      <c r="L380" s="29">
        <v>12474</v>
      </c>
      <c r="M380" s="29">
        <v>5252</v>
      </c>
      <c r="N380" s="29">
        <v>893</v>
      </c>
      <c r="O380" s="29">
        <v>0</v>
      </c>
      <c r="P380" s="30">
        <f t="shared" si="5"/>
        <v>18619</v>
      </c>
      <c r="Q380" s="71"/>
      <c r="R380" s="72"/>
      <c r="S380" s="73"/>
      <c r="T380" s="35"/>
    </row>
    <row r="381" spans="1:20" s="13" customFormat="1" ht="12.75">
      <c r="A381" s="26">
        <v>456160056</v>
      </c>
      <c r="B381" s="26">
        <v>456</v>
      </c>
      <c r="C381" s="27" t="s">
        <v>203</v>
      </c>
      <c r="D381" s="26">
        <v>160</v>
      </c>
      <c r="E381" s="27" t="s">
        <v>134</v>
      </c>
      <c r="F381" s="26">
        <v>56</v>
      </c>
      <c r="G381" s="27" t="s">
        <v>133</v>
      </c>
      <c r="H381" s="28">
        <v>3.9167686658506726</v>
      </c>
      <c r="I381" s="28"/>
      <c r="J381" s="28"/>
      <c r="K381" s="28">
        <v>0</v>
      </c>
      <c r="L381" s="29">
        <v>13031</v>
      </c>
      <c r="M381" s="29">
        <v>3997</v>
      </c>
      <c r="N381" s="29">
        <v>893</v>
      </c>
      <c r="O381" s="29">
        <v>0</v>
      </c>
      <c r="P381" s="30">
        <f t="shared" si="5"/>
        <v>17921</v>
      </c>
      <c r="Q381" s="71"/>
      <c r="R381" s="72"/>
      <c r="S381" s="73"/>
      <c r="T381" s="35"/>
    </row>
    <row r="382" spans="1:20" s="13" customFormat="1" ht="12.75">
      <c r="A382" s="26">
        <v>456160079</v>
      </c>
      <c r="B382" s="26">
        <v>456</v>
      </c>
      <c r="C382" s="27" t="s">
        <v>203</v>
      </c>
      <c r="D382" s="26">
        <v>160</v>
      </c>
      <c r="E382" s="27" t="s">
        <v>134</v>
      </c>
      <c r="F382" s="26">
        <v>79</v>
      </c>
      <c r="G382" s="27" t="s">
        <v>86</v>
      </c>
      <c r="H382" s="28">
        <v>24.479804161566708</v>
      </c>
      <c r="I382" s="28"/>
      <c r="J382" s="28"/>
      <c r="K382" s="28">
        <v>0</v>
      </c>
      <c r="L382" s="29">
        <v>10160</v>
      </c>
      <c r="M382" s="29">
        <v>658</v>
      </c>
      <c r="N382" s="29">
        <v>893</v>
      </c>
      <c r="O382" s="29">
        <v>0</v>
      </c>
      <c r="P382" s="30">
        <f t="shared" si="5"/>
        <v>11711</v>
      </c>
      <c r="Q382" s="71"/>
      <c r="R382" s="72"/>
      <c r="S382" s="73"/>
      <c r="T382" s="35"/>
    </row>
    <row r="383" spans="1:20" s="13" customFormat="1" ht="12.75">
      <c r="A383" s="26">
        <v>456160149</v>
      </c>
      <c r="B383" s="26">
        <v>456</v>
      </c>
      <c r="C383" s="27" t="s">
        <v>203</v>
      </c>
      <c r="D383" s="26">
        <v>160</v>
      </c>
      <c r="E383" s="27" t="s">
        <v>134</v>
      </c>
      <c r="F383" s="26">
        <v>149</v>
      </c>
      <c r="G383" s="27" t="s">
        <v>77</v>
      </c>
      <c r="H383" s="28">
        <v>2.9375764993880042</v>
      </c>
      <c r="I383" s="28"/>
      <c r="J383" s="28"/>
      <c r="K383" s="28">
        <v>0</v>
      </c>
      <c r="L383" s="29">
        <v>13790</v>
      </c>
      <c r="M383" s="29">
        <v>88</v>
      </c>
      <c r="N383" s="29">
        <v>893</v>
      </c>
      <c r="O383" s="29">
        <v>0</v>
      </c>
      <c r="P383" s="30">
        <f t="shared" si="5"/>
        <v>14771</v>
      </c>
      <c r="Q383" s="71"/>
      <c r="R383" s="72"/>
      <c r="S383" s="73"/>
      <c r="T383" s="35"/>
    </row>
    <row r="384" spans="1:20" s="13" customFormat="1" ht="12.75">
      <c r="A384" s="26">
        <v>456160160</v>
      </c>
      <c r="B384" s="26">
        <v>456</v>
      </c>
      <c r="C384" s="27" t="s">
        <v>203</v>
      </c>
      <c r="D384" s="26">
        <v>160</v>
      </c>
      <c r="E384" s="27" t="s">
        <v>134</v>
      </c>
      <c r="F384" s="26">
        <v>160</v>
      </c>
      <c r="G384" s="27" t="s">
        <v>134</v>
      </c>
      <c r="H384" s="28">
        <v>752.99877600979198</v>
      </c>
      <c r="I384" s="28"/>
      <c r="J384" s="28"/>
      <c r="K384" s="28">
        <v>0</v>
      </c>
      <c r="L384" s="29">
        <v>11670</v>
      </c>
      <c r="M384" s="29">
        <v>567</v>
      </c>
      <c r="N384" s="29">
        <v>893</v>
      </c>
      <c r="O384" s="29">
        <v>0</v>
      </c>
      <c r="P384" s="30">
        <f t="shared" si="5"/>
        <v>13130</v>
      </c>
      <c r="Q384" s="71"/>
      <c r="R384" s="72"/>
      <c r="S384" s="73"/>
      <c r="T384" s="35"/>
    </row>
    <row r="385" spans="1:20" s="13" customFormat="1" ht="12.75">
      <c r="A385" s="26">
        <v>456160170</v>
      </c>
      <c r="B385" s="26">
        <v>456</v>
      </c>
      <c r="C385" s="27" t="s">
        <v>203</v>
      </c>
      <c r="D385" s="26">
        <v>160</v>
      </c>
      <c r="E385" s="27" t="s">
        <v>134</v>
      </c>
      <c r="F385" s="26">
        <v>170</v>
      </c>
      <c r="G385" s="27" t="s">
        <v>65</v>
      </c>
      <c r="H385" s="28">
        <v>1.9583843329253363</v>
      </c>
      <c r="I385" s="28"/>
      <c r="J385" s="28"/>
      <c r="K385" s="28">
        <v>204.80815165613828</v>
      </c>
      <c r="L385" s="29">
        <v>10389</v>
      </c>
      <c r="M385" s="29">
        <v>3842</v>
      </c>
      <c r="N385" s="29">
        <v>893</v>
      </c>
      <c r="O385" s="29">
        <v>0</v>
      </c>
      <c r="P385" s="30">
        <f t="shared" si="5"/>
        <v>15124</v>
      </c>
      <c r="Q385" s="71"/>
      <c r="R385" s="72"/>
      <c r="S385" s="73"/>
      <c r="T385" s="35"/>
    </row>
    <row r="386" spans="1:20" s="13" customFormat="1" ht="12.75">
      <c r="A386" s="26">
        <v>456160295</v>
      </c>
      <c r="B386" s="26">
        <v>456</v>
      </c>
      <c r="C386" s="27" t="s">
        <v>203</v>
      </c>
      <c r="D386" s="26">
        <v>160</v>
      </c>
      <c r="E386" s="27" t="s">
        <v>134</v>
      </c>
      <c r="F386" s="26">
        <v>295</v>
      </c>
      <c r="G386" s="27" t="s">
        <v>135</v>
      </c>
      <c r="H386" s="28">
        <v>7.8335373317013453</v>
      </c>
      <c r="I386" s="28"/>
      <c r="J386" s="28"/>
      <c r="K386" s="28">
        <v>0</v>
      </c>
      <c r="L386" s="29">
        <v>10616</v>
      </c>
      <c r="M386" s="29">
        <v>4935</v>
      </c>
      <c r="N386" s="29">
        <v>893</v>
      </c>
      <c r="O386" s="29">
        <v>0</v>
      </c>
      <c r="P386" s="30">
        <f t="shared" si="5"/>
        <v>16444</v>
      </c>
      <c r="Q386" s="71"/>
      <c r="R386" s="72"/>
      <c r="S386" s="73"/>
      <c r="T386" s="35"/>
    </row>
    <row r="387" spans="1:20" s="13" customFormat="1" ht="12.75">
      <c r="A387" s="26">
        <v>456160301</v>
      </c>
      <c r="B387" s="26">
        <v>456</v>
      </c>
      <c r="C387" s="27" t="s">
        <v>203</v>
      </c>
      <c r="D387" s="26">
        <v>160</v>
      </c>
      <c r="E387" s="27" t="s">
        <v>134</v>
      </c>
      <c r="F387" s="26">
        <v>301</v>
      </c>
      <c r="G387" s="27" t="s">
        <v>132</v>
      </c>
      <c r="H387" s="28">
        <v>0.97919216646266816</v>
      </c>
      <c r="I387" s="28"/>
      <c r="J387" s="28"/>
      <c r="K387" s="28">
        <v>0</v>
      </c>
      <c r="L387" s="29">
        <v>8049</v>
      </c>
      <c r="M387" s="29">
        <v>2813</v>
      </c>
      <c r="N387" s="29">
        <v>893</v>
      </c>
      <c r="O387" s="29">
        <v>0</v>
      </c>
      <c r="P387" s="30">
        <f t="shared" si="5"/>
        <v>11755</v>
      </c>
      <c r="Q387" s="71"/>
      <c r="R387" s="72"/>
      <c r="S387" s="73"/>
      <c r="T387" s="35"/>
    </row>
    <row r="388" spans="1:20" s="13" customFormat="1" ht="12.75">
      <c r="A388" s="26">
        <v>456160616</v>
      </c>
      <c r="B388" s="26">
        <v>456</v>
      </c>
      <c r="C388" s="27" t="s">
        <v>203</v>
      </c>
      <c r="D388" s="26">
        <v>160</v>
      </c>
      <c r="E388" s="27" t="s">
        <v>134</v>
      </c>
      <c r="F388" s="26">
        <v>616</v>
      </c>
      <c r="G388" s="27" t="s">
        <v>83</v>
      </c>
      <c r="H388" s="28">
        <v>0.97919216646266816</v>
      </c>
      <c r="I388" s="28"/>
      <c r="J388" s="28"/>
      <c r="K388" s="28">
        <v>0</v>
      </c>
      <c r="L388" s="29">
        <v>10389</v>
      </c>
      <c r="M388" s="29">
        <v>3297</v>
      </c>
      <c r="N388" s="29">
        <v>893</v>
      </c>
      <c r="O388" s="29">
        <v>0</v>
      </c>
      <c r="P388" s="30">
        <f t="shared" si="5"/>
        <v>14579</v>
      </c>
      <c r="Q388" s="71"/>
      <c r="R388" s="72"/>
      <c r="S388" s="73"/>
      <c r="T388" s="35"/>
    </row>
    <row r="389" spans="1:20" s="13" customFormat="1" ht="12.75">
      <c r="A389" s="26">
        <v>458160056</v>
      </c>
      <c r="B389" s="26">
        <v>458</v>
      </c>
      <c r="C389" s="27" t="s">
        <v>204</v>
      </c>
      <c r="D389" s="26">
        <v>160</v>
      </c>
      <c r="E389" s="27" t="s">
        <v>134</v>
      </c>
      <c r="F389" s="26">
        <v>56</v>
      </c>
      <c r="G389" s="27" t="s">
        <v>133</v>
      </c>
      <c r="H389" s="28">
        <v>1.5957446808510638</v>
      </c>
      <c r="I389" s="28"/>
      <c r="J389" s="28"/>
      <c r="K389" s="28">
        <v>0</v>
      </c>
      <c r="L389" s="29">
        <v>13939</v>
      </c>
      <c r="M389" s="29">
        <v>4276</v>
      </c>
      <c r="N389" s="29">
        <v>893</v>
      </c>
      <c r="O389" s="29">
        <v>0</v>
      </c>
      <c r="P389" s="30">
        <f t="shared" si="5"/>
        <v>19108</v>
      </c>
      <c r="Q389" s="71"/>
      <c r="R389" s="72"/>
      <c r="S389" s="73"/>
      <c r="T389" s="35"/>
    </row>
    <row r="390" spans="1:20" s="13" customFormat="1" ht="12.75">
      <c r="A390" s="26">
        <v>458160079</v>
      </c>
      <c r="B390" s="26">
        <v>458</v>
      </c>
      <c r="C390" s="27" t="s">
        <v>204</v>
      </c>
      <c r="D390" s="26">
        <v>160</v>
      </c>
      <c r="E390" s="27" t="s">
        <v>134</v>
      </c>
      <c r="F390" s="26">
        <v>79</v>
      </c>
      <c r="G390" s="27" t="s">
        <v>86</v>
      </c>
      <c r="H390" s="28">
        <v>27.127659574468083</v>
      </c>
      <c r="I390" s="28"/>
      <c r="J390" s="28"/>
      <c r="K390" s="28">
        <v>0</v>
      </c>
      <c r="L390" s="29">
        <v>11220</v>
      </c>
      <c r="M390" s="29">
        <v>726</v>
      </c>
      <c r="N390" s="29">
        <v>893</v>
      </c>
      <c r="O390" s="29">
        <v>0</v>
      </c>
      <c r="P390" s="30">
        <f t="shared" si="5"/>
        <v>12839</v>
      </c>
      <c r="Q390" s="71"/>
      <c r="R390" s="72"/>
      <c r="S390" s="73"/>
      <c r="T390" s="35"/>
    </row>
    <row r="391" spans="1:20" s="13" customFormat="1" ht="12.75">
      <c r="A391" s="26">
        <v>458160160</v>
      </c>
      <c r="B391" s="26">
        <v>458</v>
      </c>
      <c r="C391" s="27" t="s">
        <v>204</v>
      </c>
      <c r="D391" s="26">
        <v>160</v>
      </c>
      <c r="E391" s="27" t="s">
        <v>134</v>
      </c>
      <c r="F391" s="26">
        <v>160</v>
      </c>
      <c r="G391" s="27" t="s">
        <v>134</v>
      </c>
      <c r="H391" s="28">
        <v>106.91489361702128</v>
      </c>
      <c r="I391" s="28"/>
      <c r="J391" s="28"/>
      <c r="K391" s="28">
        <v>0</v>
      </c>
      <c r="L391" s="29">
        <v>13200</v>
      </c>
      <c r="M391" s="29">
        <v>642</v>
      </c>
      <c r="N391" s="29">
        <v>893</v>
      </c>
      <c r="O391" s="29">
        <v>0</v>
      </c>
      <c r="P391" s="30">
        <f t="shared" si="5"/>
        <v>14735</v>
      </c>
      <c r="Q391" s="71"/>
      <c r="R391" s="72"/>
      <c r="S391" s="73"/>
      <c r="T391" s="35"/>
    </row>
    <row r="392" spans="1:20" s="13" customFormat="1" ht="12.75">
      <c r="A392" s="26">
        <v>458160181</v>
      </c>
      <c r="B392" s="26">
        <v>458</v>
      </c>
      <c r="C392" s="27" t="s">
        <v>204</v>
      </c>
      <c r="D392" s="26">
        <v>160</v>
      </c>
      <c r="E392" s="27" t="s">
        <v>134</v>
      </c>
      <c r="F392" s="26">
        <v>181</v>
      </c>
      <c r="G392" s="27" t="s">
        <v>79</v>
      </c>
      <c r="H392" s="28">
        <v>3.1914893617021276</v>
      </c>
      <c r="I392" s="28"/>
      <c r="J392" s="28"/>
      <c r="K392" s="28">
        <v>0</v>
      </c>
      <c r="L392" s="29">
        <v>11849</v>
      </c>
      <c r="M392" s="29">
        <v>652</v>
      </c>
      <c r="N392" s="29">
        <v>893</v>
      </c>
      <c r="O392" s="29">
        <v>0</v>
      </c>
      <c r="P392" s="30">
        <f t="shared" si="5"/>
        <v>13394</v>
      </c>
      <c r="Q392" s="71"/>
      <c r="R392" s="72"/>
      <c r="S392" s="73"/>
      <c r="T392" s="35"/>
    </row>
    <row r="393" spans="1:20" s="13" customFormat="1" ht="12.75">
      <c r="A393" s="26">
        <v>458160295</v>
      </c>
      <c r="B393" s="26">
        <v>458</v>
      </c>
      <c r="C393" s="27" t="s">
        <v>204</v>
      </c>
      <c r="D393" s="26">
        <v>160</v>
      </c>
      <c r="E393" s="27" t="s">
        <v>134</v>
      </c>
      <c r="F393" s="26">
        <v>295</v>
      </c>
      <c r="G393" s="27" t="s">
        <v>135</v>
      </c>
      <c r="H393" s="28">
        <v>1.5957446808510638</v>
      </c>
      <c r="I393" s="28"/>
      <c r="J393" s="28"/>
      <c r="K393" s="28">
        <v>0</v>
      </c>
      <c r="L393" s="29">
        <v>9759</v>
      </c>
      <c r="M393" s="29">
        <v>4537</v>
      </c>
      <c r="N393" s="29">
        <v>893</v>
      </c>
      <c r="O393" s="29">
        <v>0</v>
      </c>
      <c r="P393" s="30">
        <f t="shared" si="5"/>
        <v>15189</v>
      </c>
      <c r="Q393" s="71"/>
      <c r="R393" s="72"/>
      <c r="S393" s="73"/>
      <c r="T393" s="35"/>
    </row>
    <row r="394" spans="1:20" s="13" customFormat="1" ht="12.75">
      <c r="A394" s="26">
        <v>458160301</v>
      </c>
      <c r="B394" s="26">
        <v>458</v>
      </c>
      <c r="C394" s="27" t="s">
        <v>204</v>
      </c>
      <c r="D394" s="26">
        <v>160</v>
      </c>
      <c r="E394" s="27" t="s">
        <v>134</v>
      </c>
      <c r="F394" s="26">
        <v>301</v>
      </c>
      <c r="G394" s="27" t="s">
        <v>132</v>
      </c>
      <c r="H394" s="28">
        <v>9.5744680851063837</v>
      </c>
      <c r="I394" s="28"/>
      <c r="J394" s="28"/>
      <c r="K394" s="28">
        <v>0</v>
      </c>
      <c r="L394" s="29">
        <v>11849</v>
      </c>
      <c r="M394" s="29">
        <v>4141</v>
      </c>
      <c r="N394" s="29">
        <v>893</v>
      </c>
      <c r="O394" s="29">
        <v>0</v>
      </c>
      <c r="P394" s="30">
        <f t="shared" ref="P394:P457" si="6">SUM(L394:N394)</f>
        <v>16883</v>
      </c>
      <c r="Q394" s="71"/>
      <c r="R394" s="72"/>
      <c r="S394" s="73"/>
      <c r="T394" s="35"/>
    </row>
    <row r="395" spans="1:20" s="13" customFormat="1" ht="12.75">
      <c r="A395" s="26">
        <v>463035035</v>
      </c>
      <c r="B395" s="26">
        <v>463</v>
      </c>
      <c r="C395" s="27" t="s">
        <v>205</v>
      </c>
      <c r="D395" s="26">
        <v>35</v>
      </c>
      <c r="E395" s="27" t="s">
        <v>11</v>
      </c>
      <c r="F395" s="26">
        <v>35</v>
      </c>
      <c r="G395" s="27" t="s">
        <v>11</v>
      </c>
      <c r="H395" s="28">
        <v>607.37029702970278</v>
      </c>
      <c r="I395" s="28"/>
      <c r="J395" s="28"/>
      <c r="K395" s="28">
        <v>0</v>
      </c>
      <c r="L395" s="29">
        <v>12526</v>
      </c>
      <c r="M395" s="29">
        <v>3715</v>
      </c>
      <c r="N395" s="29">
        <v>893</v>
      </c>
      <c r="O395" s="29">
        <v>0</v>
      </c>
      <c r="P395" s="30">
        <f t="shared" si="6"/>
        <v>17134</v>
      </c>
      <c r="Q395" s="71"/>
      <c r="R395" s="72"/>
      <c r="S395" s="73"/>
      <c r="T395" s="35"/>
    </row>
    <row r="396" spans="1:20" s="13" customFormat="1" ht="12.75">
      <c r="A396" s="26">
        <v>463035163</v>
      </c>
      <c r="B396" s="26">
        <v>463</v>
      </c>
      <c r="C396" s="27" t="s">
        <v>205</v>
      </c>
      <c r="D396" s="26">
        <v>35</v>
      </c>
      <c r="E396" s="27" t="s">
        <v>11</v>
      </c>
      <c r="F396" s="26">
        <v>163</v>
      </c>
      <c r="G396" s="27" t="s">
        <v>16</v>
      </c>
      <c r="H396" s="28">
        <v>1.2099009900990096</v>
      </c>
      <c r="I396" s="28"/>
      <c r="J396" s="28"/>
      <c r="K396" s="28">
        <v>0</v>
      </c>
      <c r="L396" s="29">
        <v>13061</v>
      </c>
      <c r="M396" s="29">
        <v>210</v>
      </c>
      <c r="N396" s="29">
        <v>893</v>
      </c>
      <c r="O396" s="29">
        <v>0</v>
      </c>
      <c r="P396" s="30">
        <f t="shared" si="6"/>
        <v>14164</v>
      </c>
      <c r="Q396" s="71"/>
      <c r="R396" s="72"/>
      <c r="S396" s="73"/>
      <c r="T396" s="35"/>
    </row>
    <row r="397" spans="1:20" s="13" customFormat="1" ht="12.75">
      <c r="A397" s="26">
        <v>463035174</v>
      </c>
      <c r="B397" s="26">
        <v>463</v>
      </c>
      <c r="C397" s="27" t="s">
        <v>205</v>
      </c>
      <c r="D397" s="26">
        <v>35</v>
      </c>
      <c r="E397" s="27" t="s">
        <v>11</v>
      </c>
      <c r="F397" s="26">
        <v>174</v>
      </c>
      <c r="G397" s="27" t="s">
        <v>109</v>
      </c>
      <c r="H397" s="28">
        <v>1.2099009900990096</v>
      </c>
      <c r="I397" s="28"/>
      <c r="J397" s="28"/>
      <c r="K397" s="28">
        <v>0</v>
      </c>
      <c r="L397" s="29">
        <v>13061</v>
      </c>
      <c r="M397" s="29">
        <v>5313</v>
      </c>
      <c r="N397" s="29">
        <v>893</v>
      </c>
      <c r="O397" s="29">
        <v>0</v>
      </c>
      <c r="P397" s="30">
        <f t="shared" si="6"/>
        <v>19267</v>
      </c>
      <c r="Q397" s="71"/>
      <c r="R397" s="72"/>
      <c r="S397" s="73"/>
      <c r="T397" s="35"/>
    </row>
    <row r="398" spans="1:20" s="13" customFormat="1" ht="12.75">
      <c r="A398" s="26">
        <v>463035308</v>
      </c>
      <c r="B398" s="26">
        <v>463</v>
      </c>
      <c r="C398" s="27" t="s">
        <v>205</v>
      </c>
      <c r="D398" s="26">
        <v>35</v>
      </c>
      <c r="E398" s="27" t="s">
        <v>11</v>
      </c>
      <c r="F398" s="26">
        <v>308</v>
      </c>
      <c r="G398" s="27" t="s">
        <v>20</v>
      </c>
      <c r="H398" s="28">
        <v>1.2099009900990096</v>
      </c>
      <c r="I398" s="28"/>
      <c r="J398" s="28"/>
      <c r="K398" s="28">
        <v>0</v>
      </c>
      <c r="L398" s="29">
        <v>15569</v>
      </c>
      <c r="M398" s="29">
        <v>9191</v>
      </c>
      <c r="N398" s="29">
        <v>893</v>
      </c>
      <c r="O398" s="29">
        <v>0</v>
      </c>
      <c r="P398" s="30">
        <f t="shared" si="6"/>
        <v>25653</v>
      </c>
      <c r="Q398" s="71"/>
      <c r="R398" s="72"/>
      <c r="S398" s="73"/>
      <c r="T398" s="35"/>
    </row>
    <row r="399" spans="1:20" s="13" customFormat="1" ht="12.75">
      <c r="A399" s="26">
        <v>464168163</v>
      </c>
      <c r="B399" s="26">
        <v>464</v>
      </c>
      <c r="C399" s="27" t="s">
        <v>206</v>
      </c>
      <c r="D399" s="26">
        <v>168</v>
      </c>
      <c r="E399" s="27" t="s">
        <v>96</v>
      </c>
      <c r="F399" s="26">
        <v>163</v>
      </c>
      <c r="G399" s="27" t="s">
        <v>16</v>
      </c>
      <c r="H399" s="28">
        <v>8</v>
      </c>
      <c r="I399" s="28"/>
      <c r="J399" s="28"/>
      <c r="K399" s="28">
        <v>0</v>
      </c>
      <c r="L399" s="29">
        <v>9685</v>
      </c>
      <c r="M399" s="29">
        <v>155</v>
      </c>
      <c r="N399" s="29">
        <v>893</v>
      </c>
      <c r="O399" s="29">
        <v>0</v>
      </c>
      <c r="P399" s="30">
        <f t="shared" si="6"/>
        <v>10733</v>
      </c>
      <c r="Q399" s="71"/>
      <c r="R399" s="72"/>
      <c r="S399" s="73"/>
      <c r="T399" s="35"/>
    </row>
    <row r="400" spans="1:20" s="13" customFormat="1" ht="12.75">
      <c r="A400" s="26">
        <v>464168168</v>
      </c>
      <c r="B400" s="26">
        <v>464</v>
      </c>
      <c r="C400" s="27" t="s">
        <v>206</v>
      </c>
      <c r="D400" s="26">
        <v>168</v>
      </c>
      <c r="E400" s="27" t="s">
        <v>96</v>
      </c>
      <c r="F400" s="26">
        <v>168</v>
      </c>
      <c r="G400" s="27" t="s">
        <v>96</v>
      </c>
      <c r="H400" s="28">
        <v>195</v>
      </c>
      <c r="I400" s="28"/>
      <c r="J400" s="28"/>
      <c r="K400" s="28">
        <v>0</v>
      </c>
      <c r="L400" s="29">
        <v>8392</v>
      </c>
      <c r="M400" s="29">
        <v>3941</v>
      </c>
      <c r="N400" s="29">
        <v>893</v>
      </c>
      <c r="O400" s="29">
        <v>0</v>
      </c>
      <c r="P400" s="30">
        <f t="shared" si="6"/>
        <v>13226</v>
      </c>
      <c r="Q400" s="71"/>
      <c r="R400" s="72"/>
      <c r="S400" s="73"/>
      <c r="T400" s="35"/>
    </row>
    <row r="401" spans="1:20" s="13" customFormat="1" ht="12.75">
      <c r="A401" s="26">
        <v>464168196</v>
      </c>
      <c r="B401" s="26">
        <v>464</v>
      </c>
      <c r="C401" s="27" t="s">
        <v>206</v>
      </c>
      <c r="D401" s="26">
        <v>168</v>
      </c>
      <c r="E401" s="27" t="s">
        <v>96</v>
      </c>
      <c r="F401" s="26">
        <v>196</v>
      </c>
      <c r="G401" s="27" t="s">
        <v>207</v>
      </c>
      <c r="H401" s="28">
        <v>4</v>
      </c>
      <c r="I401" s="28"/>
      <c r="J401" s="28"/>
      <c r="K401" s="28">
        <v>0</v>
      </c>
      <c r="L401" s="29">
        <v>8141</v>
      </c>
      <c r="M401" s="29">
        <v>4128</v>
      </c>
      <c r="N401" s="29">
        <v>893</v>
      </c>
      <c r="O401" s="29">
        <v>0</v>
      </c>
      <c r="P401" s="30">
        <f t="shared" si="6"/>
        <v>13162</v>
      </c>
      <c r="Q401" s="71"/>
      <c r="R401" s="72"/>
      <c r="S401" s="73"/>
      <c r="T401" s="35"/>
    </row>
    <row r="402" spans="1:20" s="13" customFormat="1" ht="12.75">
      <c r="A402" s="26">
        <v>464168229</v>
      </c>
      <c r="B402" s="26">
        <v>464</v>
      </c>
      <c r="C402" s="27" t="s">
        <v>206</v>
      </c>
      <c r="D402" s="26">
        <v>168</v>
      </c>
      <c r="E402" s="27" t="s">
        <v>96</v>
      </c>
      <c r="F402" s="26">
        <v>229</v>
      </c>
      <c r="G402" s="27" t="s">
        <v>97</v>
      </c>
      <c r="H402" s="28">
        <v>5</v>
      </c>
      <c r="I402" s="28"/>
      <c r="J402" s="28"/>
      <c r="K402" s="28">
        <v>0</v>
      </c>
      <c r="L402" s="29">
        <v>8845</v>
      </c>
      <c r="M402" s="29">
        <v>844</v>
      </c>
      <c r="N402" s="29">
        <v>893</v>
      </c>
      <c r="O402" s="29">
        <v>0</v>
      </c>
      <c r="P402" s="30">
        <f t="shared" si="6"/>
        <v>10582</v>
      </c>
      <c r="Q402" s="71"/>
      <c r="R402" s="72"/>
      <c r="S402" s="73"/>
      <c r="T402" s="35"/>
    </row>
    <row r="403" spans="1:20" s="13" customFormat="1" ht="12.75">
      <c r="A403" s="26">
        <v>464168258</v>
      </c>
      <c r="B403" s="26">
        <v>464</v>
      </c>
      <c r="C403" s="27" t="s">
        <v>206</v>
      </c>
      <c r="D403" s="26">
        <v>168</v>
      </c>
      <c r="E403" s="27" t="s">
        <v>96</v>
      </c>
      <c r="F403" s="26">
        <v>258</v>
      </c>
      <c r="G403" s="27" t="s">
        <v>98</v>
      </c>
      <c r="H403" s="28">
        <v>9</v>
      </c>
      <c r="I403" s="28"/>
      <c r="J403" s="28"/>
      <c r="K403" s="28">
        <v>0</v>
      </c>
      <c r="L403" s="29">
        <v>8610</v>
      </c>
      <c r="M403" s="29">
        <v>3378</v>
      </c>
      <c r="N403" s="29">
        <v>893</v>
      </c>
      <c r="O403" s="29">
        <v>0</v>
      </c>
      <c r="P403" s="30">
        <f t="shared" si="6"/>
        <v>12881</v>
      </c>
      <c r="Q403" s="71"/>
      <c r="R403" s="72"/>
      <c r="S403" s="73"/>
      <c r="T403" s="35"/>
    </row>
    <row r="404" spans="1:20" s="13" customFormat="1" ht="12.75">
      <c r="A404" s="26">
        <v>464168291</v>
      </c>
      <c r="B404" s="26">
        <v>464</v>
      </c>
      <c r="C404" s="27" t="s">
        <v>206</v>
      </c>
      <c r="D404" s="26">
        <v>168</v>
      </c>
      <c r="E404" s="27" t="s">
        <v>96</v>
      </c>
      <c r="F404" s="26">
        <v>291</v>
      </c>
      <c r="G404" s="27" t="s">
        <v>99</v>
      </c>
      <c r="H404" s="28">
        <v>9</v>
      </c>
      <c r="I404" s="28"/>
      <c r="J404" s="28"/>
      <c r="K404" s="28">
        <v>0</v>
      </c>
      <c r="L404" s="29">
        <v>8130</v>
      </c>
      <c r="M404" s="29">
        <v>4533</v>
      </c>
      <c r="N404" s="29">
        <v>893</v>
      </c>
      <c r="O404" s="29">
        <v>0</v>
      </c>
      <c r="P404" s="30">
        <f t="shared" si="6"/>
        <v>13556</v>
      </c>
      <c r="Q404" s="71"/>
      <c r="R404" s="72"/>
      <c r="S404" s="73"/>
      <c r="T404" s="35"/>
    </row>
    <row r="405" spans="1:20" s="13" customFormat="1" ht="12.75">
      <c r="A405" s="26">
        <v>466700096</v>
      </c>
      <c r="B405" s="26">
        <v>466</v>
      </c>
      <c r="C405" s="27" t="s">
        <v>208</v>
      </c>
      <c r="D405" s="26">
        <v>700</v>
      </c>
      <c r="E405" s="27" t="s">
        <v>209</v>
      </c>
      <c r="F405" s="26">
        <v>96</v>
      </c>
      <c r="G405" s="27" t="s">
        <v>210</v>
      </c>
      <c r="H405" s="28">
        <v>5.2023121387283213</v>
      </c>
      <c r="I405" s="28"/>
      <c r="J405" s="28"/>
      <c r="K405" s="28">
        <v>0</v>
      </c>
      <c r="L405" s="29">
        <v>9759</v>
      </c>
      <c r="M405" s="29">
        <v>4817</v>
      </c>
      <c r="N405" s="29">
        <v>893</v>
      </c>
      <c r="O405" s="29">
        <v>0</v>
      </c>
      <c r="P405" s="30">
        <f t="shared" si="6"/>
        <v>15469</v>
      </c>
      <c r="Q405" s="71"/>
      <c r="R405" s="72"/>
      <c r="S405" s="73"/>
      <c r="T405" s="35"/>
    </row>
    <row r="406" spans="1:20" s="13" customFormat="1" ht="12.75">
      <c r="A406" s="26">
        <v>466700700</v>
      </c>
      <c r="B406" s="26">
        <v>466</v>
      </c>
      <c r="C406" s="27" t="s">
        <v>208</v>
      </c>
      <c r="D406" s="26">
        <v>700</v>
      </c>
      <c r="E406" s="27" t="s">
        <v>209</v>
      </c>
      <c r="F406" s="26">
        <v>700</v>
      </c>
      <c r="G406" s="27" t="s">
        <v>209</v>
      </c>
      <c r="H406" s="28">
        <v>33.294797687861269</v>
      </c>
      <c r="I406" s="28"/>
      <c r="J406" s="28"/>
      <c r="K406" s="28">
        <v>0</v>
      </c>
      <c r="L406" s="29">
        <v>11207</v>
      </c>
      <c r="M406" s="29">
        <v>12050</v>
      </c>
      <c r="N406" s="29">
        <v>893</v>
      </c>
      <c r="O406" s="29">
        <v>0</v>
      </c>
      <c r="P406" s="30">
        <f t="shared" si="6"/>
        <v>24150</v>
      </c>
      <c r="Q406" s="71"/>
      <c r="R406" s="72"/>
      <c r="S406" s="73"/>
      <c r="T406" s="35"/>
    </row>
    <row r="407" spans="1:20" s="13" customFormat="1" ht="12.75">
      <c r="A407" s="26">
        <v>466774089</v>
      </c>
      <c r="B407" s="26">
        <v>466</v>
      </c>
      <c r="C407" s="27" t="s">
        <v>208</v>
      </c>
      <c r="D407" s="26">
        <v>774</v>
      </c>
      <c r="E407" s="27" t="s">
        <v>211</v>
      </c>
      <c r="F407" s="26">
        <v>89</v>
      </c>
      <c r="G407" s="27" t="s">
        <v>212</v>
      </c>
      <c r="H407" s="28">
        <v>39.537572254335252</v>
      </c>
      <c r="I407" s="28"/>
      <c r="J407" s="28"/>
      <c r="K407" s="28">
        <v>0</v>
      </c>
      <c r="L407" s="29">
        <v>9703</v>
      </c>
      <c r="M407" s="29">
        <v>14496</v>
      </c>
      <c r="N407" s="29">
        <v>893</v>
      </c>
      <c r="O407" s="29">
        <v>0</v>
      </c>
      <c r="P407" s="30">
        <f t="shared" si="6"/>
        <v>25092</v>
      </c>
      <c r="Q407" s="71"/>
      <c r="R407" s="72"/>
      <c r="S407" s="73"/>
      <c r="T407" s="35"/>
    </row>
    <row r="408" spans="1:20" s="13" customFormat="1" ht="12.75">
      <c r="A408" s="26">
        <v>466774221</v>
      </c>
      <c r="B408" s="26">
        <v>466</v>
      </c>
      <c r="C408" s="27" t="s">
        <v>208</v>
      </c>
      <c r="D408" s="26">
        <v>774</v>
      </c>
      <c r="E408" s="27" t="s">
        <v>211</v>
      </c>
      <c r="F408" s="26">
        <v>221</v>
      </c>
      <c r="G408" s="27" t="s">
        <v>213</v>
      </c>
      <c r="H408" s="28">
        <v>28.092485549132949</v>
      </c>
      <c r="I408" s="28"/>
      <c r="J408" s="28"/>
      <c r="K408" s="28">
        <v>0</v>
      </c>
      <c r="L408" s="29">
        <v>10430</v>
      </c>
      <c r="M408" s="29">
        <v>10646</v>
      </c>
      <c r="N408" s="29">
        <v>893</v>
      </c>
      <c r="O408" s="29">
        <v>0</v>
      </c>
      <c r="P408" s="30">
        <f t="shared" si="6"/>
        <v>21969</v>
      </c>
      <c r="Q408" s="71"/>
      <c r="R408" s="72"/>
      <c r="S408" s="73"/>
      <c r="T408" s="35"/>
    </row>
    <row r="409" spans="1:20" s="13" customFormat="1" ht="12.75">
      <c r="A409" s="26">
        <v>466774296</v>
      </c>
      <c r="B409" s="26">
        <v>466</v>
      </c>
      <c r="C409" s="27" t="s">
        <v>208</v>
      </c>
      <c r="D409" s="26">
        <v>774</v>
      </c>
      <c r="E409" s="27" t="s">
        <v>211</v>
      </c>
      <c r="F409" s="26">
        <v>296</v>
      </c>
      <c r="G409" s="27" t="s">
        <v>214</v>
      </c>
      <c r="H409" s="28">
        <v>30.173410404624263</v>
      </c>
      <c r="I409" s="28"/>
      <c r="J409" s="28"/>
      <c r="K409" s="28">
        <v>0</v>
      </c>
      <c r="L409" s="29">
        <v>9333</v>
      </c>
      <c r="M409" s="29">
        <v>11336</v>
      </c>
      <c r="N409" s="29">
        <v>893</v>
      </c>
      <c r="O409" s="29">
        <v>0</v>
      </c>
      <c r="P409" s="30">
        <f t="shared" si="6"/>
        <v>21562</v>
      </c>
      <c r="Q409" s="71"/>
      <c r="R409" s="72"/>
      <c r="S409" s="73"/>
      <c r="T409" s="35"/>
    </row>
    <row r="410" spans="1:20" s="13" customFormat="1" ht="12.75">
      <c r="A410" s="26">
        <v>466774774</v>
      </c>
      <c r="B410" s="26">
        <v>466</v>
      </c>
      <c r="C410" s="27" t="s">
        <v>208</v>
      </c>
      <c r="D410" s="26">
        <v>774</v>
      </c>
      <c r="E410" s="27" t="s">
        <v>211</v>
      </c>
      <c r="F410" s="26">
        <v>774</v>
      </c>
      <c r="G410" s="27" t="s">
        <v>211</v>
      </c>
      <c r="H410" s="28">
        <v>43.699421965317917</v>
      </c>
      <c r="I410" s="28"/>
      <c r="J410" s="28"/>
      <c r="K410" s="28">
        <v>5628.4957746857144</v>
      </c>
      <c r="L410" s="29">
        <v>9568</v>
      </c>
      <c r="M410" s="29">
        <v>19796</v>
      </c>
      <c r="N410" s="29">
        <v>893</v>
      </c>
      <c r="O410" s="29">
        <v>0</v>
      </c>
      <c r="P410" s="30">
        <f t="shared" si="6"/>
        <v>30257</v>
      </c>
      <c r="Q410" s="71"/>
      <c r="R410" s="72"/>
      <c r="S410" s="73"/>
      <c r="T410" s="35"/>
    </row>
    <row r="411" spans="1:20" s="13" customFormat="1" ht="12.75">
      <c r="A411" s="26">
        <v>469035035</v>
      </c>
      <c r="B411" s="26">
        <v>469</v>
      </c>
      <c r="C411" s="27" t="s">
        <v>215</v>
      </c>
      <c r="D411" s="26">
        <v>35</v>
      </c>
      <c r="E411" s="27" t="s">
        <v>11</v>
      </c>
      <c r="F411" s="26">
        <v>35</v>
      </c>
      <c r="G411" s="27" t="s">
        <v>11</v>
      </c>
      <c r="H411" s="28">
        <v>1195.8078602620087</v>
      </c>
      <c r="I411" s="28"/>
      <c r="J411" s="28"/>
      <c r="K411" s="28">
        <v>0</v>
      </c>
      <c r="L411" s="29">
        <v>12763</v>
      </c>
      <c r="M411" s="29">
        <v>3785</v>
      </c>
      <c r="N411" s="29">
        <v>893</v>
      </c>
      <c r="O411" s="29">
        <v>0</v>
      </c>
      <c r="P411" s="30">
        <f t="shared" si="6"/>
        <v>17441</v>
      </c>
      <c r="Q411" s="71"/>
      <c r="R411" s="72"/>
      <c r="S411" s="73"/>
      <c r="T411" s="35"/>
    </row>
    <row r="412" spans="1:20" s="13" customFormat="1" ht="12.75">
      <c r="A412" s="26">
        <v>469035057</v>
      </c>
      <c r="B412" s="26">
        <v>469</v>
      </c>
      <c r="C412" s="27" t="s">
        <v>215</v>
      </c>
      <c r="D412" s="26">
        <v>35</v>
      </c>
      <c r="E412" s="27" t="s">
        <v>11</v>
      </c>
      <c r="F412" s="26">
        <v>57</v>
      </c>
      <c r="G412" s="27" t="s">
        <v>13</v>
      </c>
      <c r="H412" s="28">
        <v>1.0480349344978166</v>
      </c>
      <c r="I412" s="28"/>
      <c r="J412" s="28"/>
      <c r="K412" s="28">
        <v>0</v>
      </c>
      <c r="L412" s="29">
        <v>13453</v>
      </c>
      <c r="M412" s="29">
        <v>725</v>
      </c>
      <c r="N412" s="29">
        <v>893</v>
      </c>
      <c r="O412" s="29">
        <v>0</v>
      </c>
      <c r="P412" s="30">
        <f t="shared" si="6"/>
        <v>15071</v>
      </c>
      <c r="Q412" s="71"/>
      <c r="R412" s="72"/>
      <c r="S412" s="73"/>
      <c r="T412" s="35"/>
    </row>
    <row r="413" spans="1:20" s="13" customFormat="1" ht="12.75">
      <c r="A413" s="26">
        <v>469035093</v>
      </c>
      <c r="B413" s="26">
        <v>469</v>
      </c>
      <c r="C413" s="27" t="s">
        <v>215</v>
      </c>
      <c r="D413" s="26">
        <v>35</v>
      </c>
      <c r="E413" s="27" t="s">
        <v>11</v>
      </c>
      <c r="F413" s="26">
        <v>93</v>
      </c>
      <c r="G413" s="27" t="s">
        <v>14</v>
      </c>
      <c r="H413" s="28">
        <v>1.0480349344978166</v>
      </c>
      <c r="I413" s="28"/>
      <c r="J413" s="28"/>
      <c r="K413" s="28">
        <v>187.83640878769825</v>
      </c>
      <c r="L413" s="29">
        <v>15569</v>
      </c>
      <c r="M413" s="29">
        <v>419</v>
      </c>
      <c r="N413" s="29">
        <v>893</v>
      </c>
      <c r="O413" s="29">
        <v>0</v>
      </c>
      <c r="P413" s="30">
        <f t="shared" si="6"/>
        <v>16881</v>
      </c>
      <c r="Q413" s="71"/>
      <c r="R413" s="72"/>
      <c r="S413" s="73"/>
      <c r="T413" s="35"/>
    </row>
    <row r="414" spans="1:20" s="13" customFormat="1" ht="12.75">
      <c r="A414" s="26">
        <v>469035243</v>
      </c>
      <c r="B414" s="26">
        <v>469</v>
      </c>
      <c r="C414" s="27" t="s">
        <v>215</v>
      </c>
      <c r="D414" s="26">
        <v>35</v>
      </c>
      <c r="E414" s="27" t="s">
        <v>11</v>
      </c>
      <c r="F414" s="26">
        <v>243</v>
      </c>
      <c r="G414" s="27" t="s">
        <v>80</v>
      </c>
      <c r="H414" s="28">
        <v>1.0480349344978166</v>
      </c>
      <c r="I414" s="28"/>
      <c r="J414" s="28"/>
      <c r="K414" s="28">
        <v>0</v>
      </c>
      <c r="L414" s="29">
        <v>14888</v>
      </c>
      <c r="M414" s="29">
        <v>3615</v>
      </c>
      <c r="N414" s="29">
        <v>893</v>
      </c>
      <c r="O414" s="29">
        <v>0</v>
      </c>
      <c r="P414" s="30">
        <f t="shared" si="6"/>
        <v>19396</v>
      </c>
      <c r="Q414" s="71"/>
      <c r="R414" s="72"/>
      <c r="S414" s="73"/>
      <c r="T414" s="35"/>
    </row>
    <row r="415" spans="1:20" s="13" customFormat="1" ht="12.75">
      <c r="A415" s="26">
        <v>469035244</v>
      </c>
      <c r="B415" s="26">
        <v>469</v>
      </c>
      <c r="C415" s="27" t="s">
        <v>215</v>
      </c>
      <c r="D415" s="26">
        <v>35</v>
      </c>
      <c r="E415" s="27" t="s">
        <v>11</v>
      </c>
      <c r="F415" s="26">
        <v>244</v>
      </c>
      <c r="G415" s="27" t="s">
        <v>27</v>
      </c>
      <c r="H415" s="28">
        <v>1.0480349344978166</v>
      </c>
      <c r="I415" s="28"/>
      <c r="J415" s="28"/>
      <c r="K415" s="28">
        <v>0</v>
      </c>
      <c r="L415" s="29">
        <v>8576</v>
      </c>
      <c r="M415" s="29">
        <v>2379</v>
      </c>
      <c r="N415" s="29">
        <v>893</v>
      </c>
      <c r="O415" s="29">
        <v>0</v>
      </c>
      <c r="P415" s="30">
        <f t="shared" si="6"/>
        <v>11848</v>
      </c>
      <c r="Q415" s="71"/>
      <c r="R415" s="72"/>
      <c r="S415" s="73"/>
      <c r="T415" s="35"/>
    </row>
    <row r="416" spans="1:20" s="13" customFormat="1" ht="12.75">
      <c r="A416" s="26">
        <v>470165035</v>
      </c>
      <c r="B416" s="26">
        <v>470</v>
      </c>
      <c r="C416" s="27" t="s">
        <v>216</v>
      </c>
      <c r="D416" s="26">
        <v>165</v>
      </c>
      <c r="E416" s="27" t="s">
        <v>17</v>
      </c>
      <c r="F416" s="26">
        <v>35</v>
      </c>
      <c r="G416" s="27" t="s">
        <v>11</v>
      </c>
      <c r="H416" s="28">
        <v>1.0296096904441454</v>
      </c>
      <c r="I416" s="28"/>
      <c r="J416" s="28"/>
      <c r="K416" s="28">
        <v>0</v>
      </c>
      <c r="L416" s="29">
        <v>8667</v>
      </c>
      <c r="M416" s="29">
        <v>2571</v>
      </c>
      <c r="N416" s="29">
        <v>893</v>
      </c>
      <c r="O416" s="29">
        <v>0</v>
      </c>
      <c r="P416" s="30">
        <f t="shared" si="6"/>
        <v>12131</v>
      </c>
      <c r="Q416" s="71"/>
      <c r="R416" s="72"/>
      <c r="S416" s="73"/>
      <c r="T416" s="35"/>
    </row>
    <row r="417" spans="1:21" s="13" customFormat="1" ht="12.75">
      <c r="A417" s="26">
        <v>470165048</v>
      </c>
      <c r="B417" s="26">
        <v>470</v>
      </c>
      <c r="C417" s="27" t="s">
        <v>216</v>
      </c>
      <c r="D417" s="26">
        <v>165</v>
      </c>
      <c r="E417" s="27" t="s">
        <v>17</v>
      </c>
      <c r="F417" s="26">
        <v>48</v>
      </c>
      <c r="G417" s="27" t="s">
        <v>217</v>
      </c>
      <c r="H417" s="28">
        <v>1.0296096904441454</v>
      </c>
      <c r="I417" s="28"/>
      <c r="J417" s="28"/>
      <c r="K417" s="28">
        <v>0</v>
      </c>
      <c r="L417" s="29">
        <v>8667</v>
      </c>
      <c r="M417" s="29">
        <v>6824</v>
      </c>
      <c r="N417" s="29">
        <v>893</v>
      </c>
      <c r="O417" s="29">
        <v>0</v>
      </c>
      <c r="P417" s="30">
        <f t="shared" si="6"/>
        <v>16384</v>
      </c>
      <c r="Q417" s="71"/>
      <c r="R417" s="72"/>
      <c r="S417" s="73"/>
      <c r="T417" s="35"/>
    </row>
    <row r="418" spans="1:21" s="13" customFormat="1" ht="12.75">
      <c r="A418" s="26">
        <v>470165057</v>
      </c>
      <c r="B418" s="26">
        <v>470</v>
      </c>
      <c r="C418" s="27" t="s">
        <v>216</v>
      </c>
      <c r="D418" s="26">
        <v>165</v>
      </c>
      <c r="E418" s="27" t="s">
        <v>17</v>
      </c>
      <c r="F418" s="26">
        <v>57</v>
      </c>
      <c r="G418" s="27" t="s">
        <v>13</v>
      </c>
      <c r="H418" s="28">
        <v>6.1776581426648747</v>
      </c>
      <c r="I418" s="28"/>
      <c r="J418" s="28"/>
      <c r="K418" s="28">
        <v>0</v>
      </c>
      <c r="L418" s="29">
        <v>11882</v>
      </c>
      <c r="M418" s="29">
        <v>640</v>
      </c>
      <c r="N418" s="29">
        <v>893</v>
      </c>
      <c r="O418" s="29">
        <v>0</v>
      </c>
      <c r="P418" s="30">
        <f t="shared" si="6"/>
        <v>13415</v>
      </c>
      <c r="Q418" s="71"/>
      <c r="R418" s="72"/>
      <c r="S418" s="73"/>
      <c r="T418" s="35"/>
    </row>
    <row r="419" spans="1:21" s="13" customFormat="1" ht="12.75">
      <c r="A419" s="26">
        <v>470165093</v>
      </c>
      <c r="B419" s="26">
        <v>470</v>
      </c>
      <c r="C419" s="27" t="s">
        <v>216</v>
      </c>
      <c r="D419" s="26">
        <v>165</v>
      </c>
      <c r="E419" s="27" t="s">
        <v>17</v>
      </c>
      <c r="F419" s="26">
        <v>93</v>
      </c>
      <c r="G419" s="27" t="s">
        <v>14</v>
      </c>
      <c r="H419" s="28">
        <v>203.86271870794081</v>
      </c>
      <c r="I419" s="28"/>
      <c r="J419" s="28"/>
      <c r="K419" s="28">
        <v>126.08225597477666</v>
      </c>
      <c r="L419" s="29">
        <v>10451</v>
      </c>
      <c r="M419" s="29">
        <v>282</v>
      </c>
      <c r="N419" s="29">
        <v>893</v>
      </c>
      <c r="O419" s="29">
        <v>0</v>
      </c>
      <c r="P419" s="30">
        <f t="shared" si="6"/>
        <v>11626</v>
      </c>
      <c r="Q419" s="71"/>
      <c r="R419" s="72"/>
      <c r="S419" s="73"/>
      <c r="T419" s="35"/>
    </row>
    <row r="420" spans="1:21" s="13" customFormat="1" ht="12.75">
      <c r="A420" s="26">
        <v>470165163</v>
      </c>
      <c r="B420" s="26">
        <v>470</v>
      </c>
      <c r="C420" s="27" t="s">
        <v>216</v>
      </c>
      <c r="D420" s="26">
        <v>165</v>
      </c>
      <c r="E420" s="27" t="s">
        <v>17</v>
      </c>
      <c r="F420" s="26">
        <v>163</v>
      </c>
      <c r="G420" s="27" t="s">
        <v>16</v>
      </c>
      <c r="H420" s="28">
        <v>15.444145356662178</v>
      </c>
      <c r="I420" s="28"/>
      <c r="J420" s="28"/>
      <c r="K420" s="28">
        <v>0</v>
      </c>
      <c r="L420" s="29">
        <v>11276</v>
      </c>
      <c r="M420" s="29">
        <v>181</v>
      </c>
      <c r="N420" s="29">
        <v>893</v>
      </c>
      <c r="O420" s="29">
        <v>0</v>
      </c>
      <c r="P420" s="30">
        <f t="shared" si="6"/>
        <v>12350</v>
      </c>
      <c r="Q420" s="71"/>
      <c r="R420" s="72"/>
      <c r="S420" s="73"/>
      <c r="T420" s="35"/>
    </row>
    <row r="421" spans="1:21" s="13" customFormat="1" ht="12.75">
      <c r="A421" s="26">
        <v>470165165</v>
      </c>
      <c r="B421" s="26">
        <v>470</v>
      </c>
      <c r="C421" s="27" t="s">
        <v>216</v>
      </c>
      <c r="D421" s="26">
        <v>165</v>
      </c>
      <c r="E421" s="27" t="s">
        <v>17</v>
      </c>
      <c r="F421" s="26">
        <v>165</v>
      </c>
      <c r="G421" s="27" t="s">
        <v>17</v>
      </c>
      <c r="H421" s="28">
        <v>677.48317631224791</v>
      </c>
      <c r="I421" s="28"/>
      <c r="J421" s="28"/>
      <c r="K421" s="28">
        <v>94.875819842212991</v>
      </c>
      <c r="L421" s="29">
        <v>9971</v>
      </c>
      <c r="M421" s="29">
        <v>542</v>
      </c>
      <c r="N421" s="29">
        <v>893</v>
      </c>
      <c r="O421" s="29">
        <v>0</v>
      </c>
      <c r="P421" s="30">
        <f t="shared" si="6"/>
        <v>11406</v>
      </c>
      <c r="Q421" s="71"/>
      <c r="R421" s="72"/>
      <c r="S421" s="73"/>
      <c r="T421" s="35"/>
      <c r="U421" s="36"/>
    </row>
    <row r="422" spans="1:21" s="13" customFormat="1" ht="12.75">
      <c r="A422" s="26">
        <v>470165176</v>
      </c>
      <c r="B422" s="26">
        <v>470</v>
      </c>
      <c r="C422" s="27" t="s">
        <v>216</v>
      </c>
      <c r="D422" s="26">
        <v>165</v>
      </c>
      <c r="E422" s="27" t="s">
        <v>17</v>
      </c>
      <c r="F422" s="26">
        <v>176</v>
      </c>
      <c r="G422" s="27" t="s">
        <v>78</v>
      </c>
      <c r="H422" s="28">
        <v>186.35935397039032</v>
      </c>
      <c r="I422" s="28"/>
      <c r="J422" s="28"/>
      <c r="K422" s="28">
        <v>0</v>
      </c>
      <c r="L422" s="29">
        <v>9705</v>
      </c>
      <c r="M422" s="29">
        <v>3025</v>
      </c>
      <c r="N422" s="29">
        <v>893</v>
      </c>
      <c r="O422" s="29">
        <v>0</v>
      </c>
      <c r="P422" s="30">
        <f t="shared" si="6"/>
        <v>13623</v>
      </c>
      <c r="Q422" s="71"/>
      <c r="R422" s="72"/>
      <c r="S422" s="73"/>
      <c r="T422" s="35"/>
    </row>
    <row r="423" spans="1:21" s="13" customFormat="1" ht="12.75">
      <c r="A423" s="26">
        <v>470165178</v>
      </c>
      <c r="B423" s="26">
        <v>470</v>
      </c>
      <c r="C423" s="27" t="s">
        <v>216</v>
      </c>
      <c r="D423" s="26">
        <v>165</v>
      </c>
      <c r="E423" s="27" t="s">
        <v>17</v>
      </c>
      <c r="F423" s="26">
        <v>178</v>
      </c>
      <c r="G423" s="27" t="s">
        <v>219</v>
      </c>
      <c r="H423" s="28">
        <v>252.25437415881555</v>
      </c>
      <c r="I423" s="28"/>
      <c r="J423" s="28"/>
      <c r="K423" s="28">
        <v>0</v>
      </c>
      <c r="L423" s="29">
        <v>9284</v>
      </c>
      <c r="M423" s="29">
        <v>1567</v>
      </c>
      <c r="N423" s="29">
        <v>893</v>
      </c>
      <c r="O423" s="29">
        <v>0</v>
      </c>
      <c r="P423" s="30">
        <f t="shared" si="6"/>
        <v>11744</v>
      </c>
      <c r="Q423" s="71"/>
      <c r="R423" s="72"/>
      <c r="S423" s="73"/>
      <c r="T423" s="35"/>
    </row>
    <row r="424" spans="1:21" s="13" customFormat="1" ht="12.75">
      <c r="A424" s="26">
        <v>470165229</v>
      </c>
      <c r="B424" s="26">
        <v>470</v>
      </c>
      <c r="C424" s="27" t="s">
        <v>216</v>
      </c>
      <c r="D424" s="26">
        <v>165</v>
      </c>
      <c r="E424" s="27" t="s">
        <v>17</v>
      </c>
      <c r="F424" s="26">
        <v>229</v>
      </c>
      <c r="G424" s="27" t="s">
        <v>97</v>
      </c>
      <c r="H424" s="28">
        <v>7.2072678331090199</v>
      </c>
      <c r="I424" s="28"/>
      <c r="J424" s="28"/>
      <c r="K424" s="28">
        <v>0</v>
      </c>
      <c r="L424" s="29">
        <v>11382</v>
      </c>
      <c r="M424" s="29">
        <v>1086</v>
      </c>
      <c r="N424" s="29">
        <v>893</v>
      </c>
      <c r="O424" s="29">
        <v>0</v>
      </c>
      <c r="P424" s="30">
        <f t="shared" si="6"/>
        <v>13361</v>
      </c>
      <c r="Q424" s="71"/>
      <c r="R424" s="72"/>
      <c r="S424" s="73"/>
      <c r="T424" s="35"/>
    </row>
    <row r="425" spans="1:21" s="13" customFormat="1" ht="12.75">
      <c r="A425" s="26">
        <v>470165246</v>
      </c>
      <c r="B425" s="26">
        <v>470</v>
      </c>
      <c r="C425" s="27" t="s">
        <v>216</v>
      </c>
      <c r="D425" s="26">
        <v>165</v>
      </c>
      <c r="E425" s="27" t="s">
        <v>17</v>
      </c>
      <c r="F425" s="26">
        <v>246</v>
      </c>
      <c r="G425" s="27" t="s">
        <v>220</v>
      </c>
      <c r="H425" s="28">
        <v>1.0296096904441454</v>
      </c>
      <c r="I425" s="28"/>
      <c r="J425" s="28"/>
      <c r="K425" s="28">
        <v>0</v>
      </c>
      <c r="L425" s="29">
        <v>10052</v>
      </c>
      <c r="M425" s="29">
        <v>2732</v>
      </c>
      <c r="N425" s="29">
        <v>893</v>
      </c>
      <c r="O425" s="29">
        <v>0</v>
      </c>
      <c r="P425" s="30">
        <f t="shared" si="6"/>
        <v>13677</v>
      </c>
      <c r="Q425" s="71"/>
      <c r="R425" s="72"/>
      <c r="S425" s="73"/>
      <c r="T425" s="35"/>
    </row>
    <row r="426" spans="1:21" s="13" customFormat="1" ht="12.75">
      <c r="A426" s="26">
        <v>470165248</v>
      </c>
      <c r="B426" s="26">
        <v>470</v>
      </c>
      <c r="C426" s="27" t="s">
        <v>216</v>
      </c>
      <c r="D426" s="26">
        <v>165</v>
      </c>
      <c r="E426" s="27" t="s">
        <v>17</v>
      </c>
      <c r="F426" s="26">
        <v>248</v>
      </c>
      <c r="G426" s="27" t="s">
        <v>18</v>
      </c>
      <c r="H426" s="28">
        <v>13.384925975773889</v>
      </c>
      <c r="I426" s="28"/>
      <c r="J426" s="28"/>
      <c r="K426" s="28">
        <v>0</v>
      </c>
      <c r="L426" s="29">
        <v>10067</v>
      </c>
      <c r="M426" s="29">
        <v>494</v>
      </c>
      <c r="N426" s="29">
        <v>893</v>
      </c>
      <c r="O426" s="29">
        <v>0</v>
      </c>
      <c r="P426" s="30">
        <f t="shared" si="6"/>
        <v>11454</v>
      </c>
      <c r="Q426" s="71"/>
      <c r="R426" s="72"/>
      <c r="S426" s="73"/>
      <c r="T426" s="35"/>
    </row>
    <row r="427" spans="1:21" s="13" customFormat="1" ht="12.75">
      <c r="A427" s="26">
        <v>470165262</v>
      </c>
      <c r="B427" s="26">
        <v>470</v>
      </c>
      <c r="C427" s="27" t="s">
        <v>216</v>
      </c>
      <c r="D427" s="26">
        <v>165</v>
      </c>
      <c r="E427" s="27" t="s">
        <v>17</v>
      </c>
      <c r="F427" s="26">
        <v>262</v>
      </c>
      <c r="G427" s="27" t="s">
        <v>19</v>
      </c>
      <c r="H427" s="28">
        <v>41.184387617765807</v>
      </c>
      <c r="I427" s="28"/>
      <c r="J427" s="28"/>
      <c r="K427" s="28">
        <v>0</v>
      </c>
      <c r="L427" s="29">
        <v>9983</v>
      </c>
      <c r="M427" s="29">
        <v>4861</v>
      </c>
      <c r="N427" s="29">
        <v>893</v>
      </c>
      <c r="O427" s="29">
        <v>0</v>
      </c>
      <c r="P427" s="30">
        <f t="shared" si="6"/>
        <v>15737</v>
      </c>
      <c r="Q427" s="71"/>
      <c r="R427" s="72"/>
      <c r="S427" s="73"/>
      <c r="T427" s="35"/>
    </row>
    <row r="428" spans="1:21" s="13" customFormat="1" ht="12.75">
      <c r="A428" s="26">
        <v>470165274</v>
      </c>
      <c r="B428" s="26">
        <v>470</v>
      </c>
      <c r="C428" s="27" t="s">
        <v>216</v>
      </c>
      <c r="D428" s="26">
        <v>165</v>
      </c>
      <c r="E428" s="27" t="s">
        <v>17</v>
      </c>
      <c r="F428" s="26">
        <v>274</v>
      </c>
      <c r="G428" s="27" t="s">
        <v>60</v>
      </c>
      <c r="H428" s="28">
        <v>1.0296096904441454</v>
      </c>
      <c r="I428" s="28"/>
      <c r="J428" s="28"/>
      <c r="K428" s="28">
        <v>0</v>
      </c>
      <c r="L428" s="29">
        <v>8621</v>
      </c>
      <c r="M428" s="29">
        <v>3977</v>
      </c>
      <c r="N428" s="29">
        <v>893</v>
      </c>
      <c r="O428" s="29">
        <v>0</v>
      </c>
      <c r="P428" s="30">
        <f t="shared" si="6"/>
        <v>13491</v>
      </c>
      <c r="Q428" s="71"/>
      <c r="R428" s="72"/>
      <c r="S428" s="73"/>
      <c r="T428" s="35"/>
    </row>
    <row r="429" spans="1:21" s="13" customFormat="1" ht="12.75">
      <c r="A429" s="26">
        <v>470165284</v>
      </c>
      <c r="B429" s="26">
        <v>470</v>
      </c>
      <c r="C429" s="27" t="s">
        <v>216</v>
      </c>
      <c r="D429" s="26">
        <v>165</v>
      </c>
      <c r="E429" s="27" t="s">
        <v>17</v>
      </c>
      <c r="F429" s="26">
        <v>284</v>
      </c>
      <c r="G429" s="27" t="s">
        <v>140</v>
      </c>
      <c r="H429" s="28">
        <v>64.865410497981159</v>
      </c>
      <c r="I429" s="28"/>
      <c r="J429" s="28"/>
      <c r="K429" s="28">
        <v>0</v>
      </c>
      <c r="L429" s="29">
        <v>8982</v>
      </c>
      <c r="M429" s="29">
        <v>2900</v>
      </c>
      <c r="N429" s="29">
        <v>893</v>
      </c>
      <c r="O429" s="29">
        <v>0</v>
      </c>
      <c r="P429" s="30">
        <f t="shared" si="6"/>
        <v>12775</v>
      </c>
      <c r="Q429" s="71"/>
      <c r="R429" s="72"/>
      <c r="S429" s="73"/>
      <c r="T429" s="35"/>
    </row>
    <row r="430" spans="1:21" s="13" customFormat="1" ht="12.75">
      <c r="A430" s="26">
        <v>470165305</v>
      </c>
      <c r="B430" s="26">
        <v>470</v>
      </c>
      <c r="C430" s="27" t="s">
        <v>216</v>
      </c>
      <c r="D430" s="26">
        <v>165</v>
      </c>
      <c r="E430" s="27" t="s">
        <v>17</v>
      </c>
      <c r="F430" s="26">
        <v>305</v>
      </c>
      <c r="G430" s="27" t="s">
        <v>221</v>
      </c>
      <c r="H430" s="28">
        <v>46.332436069986557</v>
      </c>
      <c r="I430" s="28"/>
      <c r="J430" s="28"/>
      <c r="K430" s="28">
        <v>0</v>
      </c>
      <c r="L430" s="29">
        <v>9364</v>
      </c>
      <c r="M430" s="29">
        <v>3074</v>
      </c>
      <c r="N430" s="29">
        <v>893</v>
      </c>
      <c r="O430" s="29">
        <v>0</v>
      </c>
      <c r="P430" s="30">
        <f t="shared" si="6"/>
        <v>13331</v>
      </c>
      <c r="Q430" s="71"/>
      <c r="R430" s="72"/>
      <c r="S430" s="73"/>
      <c r="T430" s="35"/>
    </row>
    <row r="431" spans="1:21" s="13" customFormat="1" ht="12.75">
      <c r="A431" s="26">
        <v>470165314</v>
      </c>
      <c r="B431" s="26">
        <v>470</v>
      </c>
      <c r="C431" s="27" t="s">
        <v>216</v>
      </c>
      <c r="D431" s="26">
        <v>165</v>
      </c>
      <c r="E431" s="27" t="s">
        <v>17</v>
      </c>
      <c r="F431" s="26">
        <v>314</v>
      </c>
      <c r="G431" s="27" t="s">
        <v>29</v>
      </c>
      <c r="H431" s="28">
        <v>1.0296096904441454</v>
      </c>
      <c r="I431" s="28"/>
      <c r="J431" s="28"/>
      <c r="K431" s="28">
        <v>0</v>
      </c>
      <c r="L431" s="29">
        <v>14372</v>
      </c>
      <c r="M431" s="29">
        <v>11372</v>
      </c>
      <c r="N431" s="29">
        <v>893</v>
      </c>
      <c r="O431" s="29">
        <v>0</v>
      </c>
      <c r="P431" s="30">
        <f t="shared" si="6"/>
        <v>26637</v>
      </c>
      <c r="Q431" s="71"/>
      <c r="R431" s="72"/>
      <c r="S431" s="73"/>
      <c r="T431" s="35"/>
    </row>
    <row r="432" spans="1:21" s="13" customFormat="1" ht="12.75">
      <c r="A432" s="26">
        <v>470165342</v>
      </c>
      <c r="B432" s="26">
        <v>470</v>
      </c>
      <c r="C432" s="27" t="s">
        <v>216</v>
      </c>
      <c r="D432" s="26">
        <v>165</v>
      </c>
      <c r="E432" s="27" t="s">
        <v>17</v>
      </c>
      <c r="F432" s="26">
        <v>342</v>
      </c>
      <c r="G432" s="27" t="s">
        <v>222</v>
      </c>
      <c r="H432" s="28">
        <v>4.1184387617765816</v>
      </c>
      <c r="I432" s="28"/>
      <c r="J432" s="28"/>
      <c r="K432" s="28">
        <v>0</v>
      </c>
      <c r="L432" s="29">
        <v>9359</v>
      </c>
      <c r="M432" s="29">
        <v>5094</v>
      </c>
      <c r="N432" s="29">
        <v>893</v>
      </c>
      <c r="O432" s="29">
        <v>0</v>
      </c>
      <c r="P432" s="30">
        <f t="shared" si="6"/>
        <v>15346</v>
      </c>
      <c r="Q432" s="71"/>
      <c r="R432" s="72"/>
      <c r="S432" s="73"/>
      <c r="T432" s="35"/>
    </row>
    <row r="433" spans="1:20" s="13" customFormat="1" ht="12.75">
      <c r="A433" s="26">
        <v>470165344</v>
      </c>
      <c r="B433" s="26">
        <v>470</v>
      </c>
      <c r="C433" s="27" t="s">
        <v>216</v>
      </c>
      <c r="D433" s="26">
        <v>165</v>
      </c>
      <c r="E433" s="27" t="s">
        <v>17</v>
      </c>
      <c r="F433" s="26">
        <v>344</v>
      </c>
      <c r="G433" s="27" t="s">
        <v>81</v>
      </c>
      <c r="H433" s="28">
        <v>1.0296096904441454</v>
      </c>
      <c r="I433" s="28"/>
      <c r="J433" s="28"/>
      <c r="K433" s="28">
        <v>0</v>
      </c>
      <c r="L433" s="29">
        <v>8667</v>
      </c>
      <c r="M433" s="29">
        <v>2789</v>
      </c>
      <c r="N433" s="29">
        <v>893</v>
      </c>
      <c r="O433" s="29">
        <v>0</v>
      </c>
      <c r="P433" s="30">
        <f t="shared" si="6"/>
        <v>12349</v>
      </c>
      <c r="Q433" s="71"/>
      <c r="R433" s="72"/>
      <c r="S433" s="73"/>
      <c r="T433" s="35"/>
    </row>
    <row r="434" spans="1:20" s="13" customFormat="1" ht="12.75">
      <c r="A434" s="26">
        <v>470165347</v>
      </c>
      <c r="B434" s="26">
        <v>470</v>
      </c>
      <c r="C434" s="27" t="s">
        <v>216</v>
      </c>
      <c r="D434" s="26">
        <v>165</v>
      </c>
      <c r="E434" s="27" t="s">
        <v>17</v>
      </c>
      <c r="F434" s="26">
        <v>347</v>
      </c>
      <c r="G434" s="27" t="s">
        <v>82</v>
      </c>
      <c r="H434" s="28">
        <v>5.1480484522207259</v>
      </c>
      <c r="I434" s="28"/>
      <c r="J434" s="28"/>
      <c r="K434" s="28">
        <v>0</v>
      </c>
      <c r="L434" s="29">
        <v>11134</v>
      </c>
      <c r="M434" s="29">
        <v>4536</v>
      </c>
      <c r="N434" s="29">
        <v>893</v>
      </c>
      <c r="O434" s="29">
        <v>0</v>
      </c>
      <c r="P434" s="30">
        <f t="shared" si="6"/>
        <v>16563</v>
      </c>
      <c r="Q434" s="71"/>
      <c r="R434" s="72"/>
      <c r="S434" s="73"/>
      <c r="T434" s="35"/>
    </row>
    <row r="435" spans="1:20" s="13" customFormat="1" ht="12.75">
      <c r="A435" s="26">
        <v>474097017</v>
      </c>
      <c r="B435" s="26">
        <v>474</v>
      </c>
      <c r="C435" s="27" t="s">
        <v>223</v>
      </c>
      <c r="D435" s="26">
        <v>97</v>
      </c>
      <c r="E435" s="27" t="s">
        <v>224</v>
      </c>
      <c r="F435" s="26">
        <v>17</v>
      </c>
      <c r="G435" s="27" t="s">
        <v>155</v>
      </c>
      <c r="H435" s="28">
        <v>1.0810810810810811</v>
      </c>
      <c r="I435" s="28"/>
      <c r="J435" s="28"/>
      <c r="K435" s="28">
        <v>0</v>
      </c>
      <c r="L435" s="29">
        <v>13939</v>
      </c>
      <c r="M435" s="29">
        <v>3946</v>
      </c>
      <c r="N435" s="29">
        <v>893</v>
      </c>
      <c r="O435" s="29">
        <v>0</v>
      </c>
      <c r="P435" s="30">
        <f t="shared" si="6"/>
        <v>18778</v>
      </c>
      <c r="Q435" s="71"/>
      <c r="R435" s="72"/>
      <c r="S435" s="73"/>
      <c r="T435" s="35"/>
    </row>
    <row r="436" spans="1:20" s="13" customFormat="1" ht="12.75">
      <c r="A436" s="26">
        <v>474097057</v>
      </c>
      <c r="B436" s="26">
        <v>474</v>
      </c>
      <c r="C436" s="27" t="s">
        <v>223</v>
      </c>
      <c r="D436" s="26">
        <v>97</v>
      </c>
      <c r="E436" s="27" t="s">
        <v>224</v>
      </c>
      <c r="F436" s="26">
        <v>57</v>
      </c>
      <c r="G436" s="27" t="s">
        <v>13</v>
      </c>
      <c r="H436" s="28">
        <v>1.0810810810810811</v>
      </c>
      <c r="I436" s="28"/>
      <c r="J436" s="28"/>
      <c r="K436" s="28">
        <v>0</v>
      </c>
      <c r="L436" s="29">
        <v>12230</v>
      </c>
      <c r="M436" s="29">
        <v>659</v>
      </c>
      <c r="N436" s="29">
        <v>893</v>
      </c>
      <c r="O436" s="29">
        <v>0</v>
      </c>
      <c r="P436" s="30">
        <f t="shared" si="6"/>
        <v>13782</v>
      </c>
      <c r="Q436" s="71"/>
      <c r="R436" s="72"/>
      <c r="S436" s="73"/>
      <c r="T436" s="35"/>
    </row>
    <row r="437" spans="1:20" s="13" customFormat="1" ht="12.75">
      <c r="A437" s="26">
        <v>474097064</v>
      </c>
      <c r="B437" s="26">
        <v>474</v>
      </c>
      <c r="C437" s="27" t="s">
        <v>223</v>
      </c>
      <c r="D437" s="26">
        <v>97</v>
      </c>
      <c r="E437" s="27" t="s">
        <v>224</v>
      </c>
      <c r="F437" s="26">
        <v>64</v>
      </c>
      <c r="G437" s="27" t="s">
        <v>102</v>
      </c>
      <c r="H437" s="28">
        <v>1.0810810810810811</v>
      </c>
      <c r="I437" s="28"/>
      <c r="J437" s="28"/>
      <c r="K437" s="28">
        <v>0</v>
      </c>
      <c r="L437" s="29">
        <v>8049</v>
      </c>
      <c r="M437" s="29">
        <v>959</v>
      </c>
      <c r="N437" s="29">
        <v>893</v>
      </c>
      <c r="O437" s="29">
        <v>0</v>
      </c>
      <c r="P437" s="30">
        <f t="shared" si="6"/>
        <v>9901</v>
      </c>
      <c r="Q437" s="71"/>
      <c r="R437" s="72"/>
      <c r="S437" s="73"/>
      <c r="T437" s="35"/>
    </row>
    <row r="438" spans="1:20" s="13" customFormat="1" ht="12.75">
      <c r="A438" s="26">
        <v>474097097</v>
      </c>
      <c r="B438" s="26">
        <v>474</v>
      </c>
      <c r="C438" s="27" t="s">
        <v>223</v>
      </c>
      <c r="D438" s="26">
        <v>97</v>
      </c>
      <c r="E438" s="27" t="s">
        <v>224</v>
      </c>
      <c r="F438" s="26">
        <v>97</v>
      </c>
      <c r="G438" s="27" t="s">
        <v>224</v>
      </c>
      <c r="H438" s="28">
        <v>196.75675675675677</v>
      </c>
      <c r="I438" s="28"/>
      <c r="J438" s="28"/>
      <c r="K438" s="28">
        <v>0</v>
      </c>
      <c r="L438" s="29">
        <v>11112</v>
      </c>
      <c r="M438" s="29">
        <v>62</v>
      </c>
      <c r="N438" s="29">
        <v>893</v>
      </c>
      <c r="O438" s="29">
        <v>0</v>
      </c>
      <c r="P438" s="30">
        <f t="shared" si="6"/>
        <v>12067</v>
      </c>
      <c r="Q438" s="71"/>
      <c r="R438" s="72"/>
      <c r="S438" s="73"/>
      <c r="T438" s="35"/>
    </row>
    <row r="439" spans="1:20" s="13" customFormat="1" ht="12.75">
      <c r="A439" s="26">
        <v>474097103</v>
      </c>
      <c r="B439" s="26">
        <v>474</v>
      </c>
      <c r="C439" s="27" t="s">
        <v>223</v>
      </c>
      <c r="D439" s="26">
        <v>97</v>
      </c>
      <c r="E439" s="27" t="s">
        <v>224</v>
      </c>
      <c r="F439" s="26">
        <v>103</v>
      </c>
      <c r="G439" s="27" t="s">
        <v>225</v>
      </c>
      <c r="H439" s="28">
        <v>18.378378378378379</v>
      </c>
      <c r="I439" s="28"/>
      <c r="J439" s="28"/>
      <c r="K439" s="28">
        <v>0</v>
      </c>
      <c r="L439" s="29">
        <v>10659</v>
      </c>
      <c r="M439" s="29">
        <v>109</v>
      </c>
      <c r="N439" s="29">
        <v>893</v>
      </c>
      <c r="O439" s="29">
        <v>0</v>
      </c>
      <c r="P439" s="30">
        <f t="shared" si="6"/>
        <v>11661</v>
      </c>
      <c r="Q439" s="71"/>
      <c r="R439" s="72"/>
      <c r="S439" s="73"/>
      <c r="T439" s="35"/>
    </row>
    <row r="440" spans="1:20" s="13" customFormat="1" ht="12.75">
      <c r="A440" s="26">
        <v>474097153</v>
      </c>
      <c r="B440" s="26">
        <v>474</v>
      </c>
      <c r="C440" s="27" t="s">
        <v>223</v>
      </c>
      <c r="D440" s="26">
        <v>97</v>
      </c>
      <c r="E440" s="27" t="s">
        <v>224</v>
      </c>
      <c r="F440" s="26">
        <v>153</v>
      </c>
      <c r="G440" s="27" t="s">
        <v>107</v>
      </c>
      <c r="H440" s="28">
        <v>38.918918918918919</v>
      </c>
      <c r="I440" s="28"/>
      <c r="J440" s="28"/>
      <c r="K440" s="28">
        <v>0</v>
      </c>
      <c r="L440" s="29">
        <v>10572</v>
      </c>
      <c r="M440" s="29">
        <v>309</v>
      </c>
      <c r="N440" s="29">
        <v>893</v>
      </c>
      <c r="O440" s="29">
        <v>0</v>
      </c>
      <c r="P440" s="30">
        <f t="shared" si="6"/>
        <v>11774</v>
      </c>
      <c r="Q440" s="71"/>
      <c r="R440" s="72"/>
      <c r="S440" s="73"/>
      <c r="T440" s="35"/>
    </row>
    <row r="441" spans="1:20" s="13" customFormat="1" ht="12.75">
      <c r="A441" s="26">
        <v>474097158</v>
      </c>
      <c r="B441" s="26">
        <v>474</v>
      </c>
      <c r="C441" s="27" t="s">
        <v>223</v>
      </c>
      <c r="D441" s="26">
        <v>97</v>
      </c>
      <c r="E441" s="27" t="s">
        <v>224</v>
      </c>
      <c r="F441" s="26">
        <v>158</v>
      </c>
      <c r="G441" s="27" t="s">
        <v>108</v>
      </c>
      <c r="H441" s="28">
        <v>1.0810810810810811</v>
      </c>
      <c r="I441" s="28"/>
      <c r="J441" s="28"/>
      <c r="K441" s="28">
        <v>0</v>
      </c>
      <c r="L441" s="29">
        <v>9759</v>
      </c>
      <c r="M441" s="29">
        <v>4180</v>
      </c>
      <c r="N441" s="29">
        <v>893</v>
      </c>
      <c r="O441" s="29">
        <v>0</v>
      </c>
      <c r="P441" s="30">
        <f t="shared" si="6"/>
        <v>14832</v>
      </c>
      <c r="Q441" s="71"/>
      <c r="R441" s="72"/>
      <c r="S441" s="73"/>
      <c r="T441" s="35"/>
    </row>
    <row r="442" spans="1:20" s="13" customFormat="1" ht="12.75">
      <c r="A442" s="26">
        <v>474097162</v>
      </c>
      <c r="B442" s="26">
        <v>474</v>
      </c>
      <c r="C442" s="27" t="s">
        <v>223</v>
      </c>
      <c r="D442" s="26">
        <v>97</v>
      </c>
      <c r="E442" s="27" t="s">
        <v>224</v>
      </c>
      <c r="F442" s="26">
        <v>162</v>
      </c>
      <c r="G442" s="27" t="s">
        <v>226</v>
      </c>
      <c r="H442" s="28">
        <v>19.45945945945946</v>
      </c>
      <c r="I442" s="28"/>
      <c r="J442" s="28"/>
      <c r="K442" s="28">
        <v>0</v>
      </c>
      <c r="L442" s="29">
        <v>9940</v>
      </c>
      <c r="M442" s="29">
        <v>2086</v>
      </c>
      <c r="N442" s="29">
        <v>893</v>
      </c>
      <c r="O442" s="29">
        <v>0</v>
      </c>
      <c r="P442" s="30">
        <f t="shared" si="6"/>
        <v>12919</v>
      </c>
      <c r="Q442" s="71"/>
      <c r="R442" s="72"/>
      <c r="S442" s="73"/>
      <c r="T442" s="35"/>
    </row>
    <row r="443" spans="1:20" s="13" customFormat="1" ht="12.75">
      <c r="A443" s="26">
        <v>474097343</v>
      </c>
      <c r="B443" s="26">
        <v>474</v>
      </c>
      <c r="C443" s="27" t="s">
        <v>223</v>
      </c>
      <c r="D443" s="26">
        <v>97</v>
      </c>
      <c r="E443" s="27" t="s">
        <v>224</v>
      </c>
      <c r="F443" s="26">
        <v>343</v>
      </c>
      <c r="G443" s="27" t="s">
        <v>227</v>
      </c>
      <c r="H443" s="28">
        <v>45.405405405405403</v>
      </c>
      <c r="I443" s="28"/>
      <c r="J443" s="28"/>
      <c r="K443" s="28">
        <v>0</v>
      </c>
      <c r="L443" s="29">
        <v>10308</v>
      </c>
      <c r="M443" s="29">
        <v>1410</v>
      </c>
      <c r="N443" s="29">
        <v>893</v>
      </c>
      <c r="O443" s="29">
        <v>0</v>
      </c>
      <c r="P443" s="30">
        <f t="shared" si="6"/>
        <v>12611</v>
      </c>
      <c r="Q443" s="71"/>
      <c r="R443" s="72"/>
      <c r="S443" s="73"/>
      <c r="T443" s="35"/>
    </row>
    <row r="444" spans="1:20" s="13" customFormat="1" ht="12.75">
      <c r="A444" s="26">
        <v>474097610</v>
      </c>
      <c r="B444" s="26">
        <v>474</v>
      </c>
      <c r="C444" s="27" t="s">
        <v>223</v>
      </c>
      <c r="D444" s="26">
        <v>97</v>
      </c>
      <c r="E444" s="27" t="s">
        <v>224</v>
      </c>
      <c r="F444" s="26">
        <v>610</v>
      </c>
      <c r="G444" s="27" t="s">
        <v>228</v>
      </c>
      <c r="H444" s="28">
        <v>7.5675675675675667</v>
      </c>
      <c r="I444" s="28"/>
      <c r="J444" s="28"/>
      <c r="K444" s="28">
        <v>0</v>
      </c>
      <c r="L444" s="29">
        <v>9583</v>
      </c>
      <c r="M444" s="29">
        <v>1360</v>
      </c>
      <c r="N444" s="29">
        <v>893</v>
      </c>
      <c r="O444" s="29">
        <v>0</v>
      </c>
      <c r="P444" s="30">
        <f t="shared" si="6"/>
        <v>11836</v>
      </c>
      <c r="Q444" s="71"/>
      <c r="R444" s="72"/>
      <c r="S444" s="73"/>
      <c r="T444" s="35"/>
    </row>
    <row r="445" spans="1:20" s="13" customFormat="1" ht="12.75">
      <c r="A445" s="26">
        <v>474097616</v>
      </c>
      <c r="B445" s="26">
        <v>474</v>
      </c>
      <c r="C445" s="27" t="s">
        <v>223</v>
      </c>
      <c r="D445" s="26">
        <v>97</v>
      </c>
      <c r="E445" s="27" t="s">
        <v>224</v>
      </c>
      <c r="F445" s="26">
        <v>616</v>
      </c>
      <c r="G445" s="27" t="s">
        <v>83</v>
      </c>
      <c r="H445" s="28">
        <v>4.3243243243243246</v>
      </c>
      <c r="I445" s="28"/>
      <c r="J445" s="28"/>
      <c r="K445" s="28">
        <v>0</v>
      </c>
      <c r="L445" s="29">
        <v>9759</v>
      </c>
      <c r="M445" s="29">
        <v>3097</v>
      </c>
      <c r="N445" s="29">
        <v>893</v>
      </c>
      <c r="O445" s="29">
        <v>0</v>
      </c>
      <c r="P445" s="30">
        <f t="shared" si="6"/>
        <v>13749</v>
      </c>
      <c r="Q445" s="71"/>
      <c r="R445" s="72"/>
      <c r="S445" s="73"/>
      <c r="T445" s="35"/>
    </row>
    <row r="446" spans="1:20" s="13" customFormat="1" ht="12.75">
      <c r="A446" s="26">
        <v>474097720</v>
      </c>
      <c r="B446" s="26">
        <v>474</v>
      </c>
      <c r="C446" s="27" t="s">
        <v>223</v>
      </c>
      <c r="D446" s="26">
        <v>97</v>
      </c>
      <c r="E446" s="27" t="s">
        <v>224</v>
      </c>
      <c r="F446" s="26">
        <v>720</v>
      </c>
      <c r="G446" s="27" t="s">
        <v>230</v>
      </c>
      <c r="H446" s="28">
        <v>8.6486486486486491</v>
      </c>
      <c r="I446" s="28"/>
      <c r="J446" s="28"/>
      <c r="K446" s="28">
        <v>0</v>
      </c>
      <c r="L446" s="29">
        <v>10670</v>
      </c>
      <c r="M446" s="29">
        <v>2276</v>
      </c>
      <c r="N446" s="29">
        <v>893</v>
      </c>
      <c r="O446" s="29">
        <v>0</v>
      </c>
      <c r="P446" s="30">
        <f t="shared" si="6"/>
        <v>13839</v>
      </c>
      <c r="Q446" s="71"/>
      <c r="R446" s="72"/>
      <c r="S446" s="73"/>
      <c r="T446" s="35"/>
    </row>
    <row r="447" spans="1:20" s="13" customFormat="1" ht="12.75">
      <c r="A447" s="26">
        <v>474097725</v>
      </c>
      <c r="B447" s="26">
        <v>474</v>
      </c>
      <c r="C447" s="27" t="s">
        <v>223</v>
      </c>
      <c r="D447" s="26">
        <v>97</v>
      </c>
      <c r="E447" s="27" t="s">
        <v>224</v>
      </c>
      <c r="F447" s="26">
        <v>725</v>
      </c>
      <c r="G447" s="27" t="s">
        <v>117</v>
      </c>
      <c r="H447" s="28">
        <v>1.0810810810810811</v>
      </c>
      <c r="I447" s="28"/>
      <c r="J447" s="28"/>
      <c r="K447" s="28">
        <v>0</v>
      </c>
      <c r="L447" s="29">
        <v>9759</v>
      </c>
      <c r="M447" s="29">
        <v>4290</v>
      </c>
      <c r="N447" s="29">
        <v>893</v>
      </c>
      <c r="O447" s="29">
        <v>0</v>
      </c>
      <c r="P447" s="30">
        <f t="shared" si="6"/>
        <v>14942</v>
      </c>
      <c r="Q447" s="71"/>
      <c r="R447" s="72"/>
      <c r="S447" s="73"/>
      <c r="T447" s="35"/>
    </row>
    <row r="448" spans="1:20" s="13" customFormat="1" ht="12.75">
      <c r="A448" s="26">
        <v>474097735</v>
      </c>
      <c r="B448" s="26">
        <v>474</v>
      </c>
      <c r="C448" s="27" t="s">
        <v>223</v>
      </c>
      <c r="D448" s="26">
        <v>97</v>
      </c>
      <c r="E448" s="27" t="s">
        <v>224</v>
      </c>
      <c r="F448" s="26">
        <v>735</v>
      </c>
      <c r="G448" s="27" t="s">
        <v>119</v>
      </c>
      <c r="H448" s="28">
        <v>27.027027027027025</v>
      </c>
      <c r="I448" s="28"/>
      <c r="J448" s="28"/>
      <c r="K448" s="28">
        <v>0</v>
      </c>
      <c r="L448" s="29">
        <v>10387</v>
      </c>
      <c r="M448" s="29">
        <v>3635</v>
      </c>
      <c r="N448" s="29">
        <v>893</v>
      </c>
      <c r="O448" s="29">
        <v>0</v>
      </c>
      <c r="P448" s="30">
        <f t="shared" si="6"/>
        <v>14915</v>
      </c>
      <c r="Q448" s="71"/>
      <c r="R448" s="72"/>
      <c r="S448" s="73"/>
      <c r="T448" s="35"/>
    </row>
    <row r="449" spans="1:20" s="13" customFormat="1" ht="12.75">
      <c r="A449" s="26">
        <v>474097753</v>
      </c>
      <c r="B449" s="26">
        <v>474</v>
      </c>
      <c r="C449" s="27" t="s">
        <v>223</v>
      </c>
      <c r="D449" s="26">
        <v>97</v>
      </c>
      <c r="E449" s="27" t="s">
        <v>224</v>
      </c>
      <c r="F449" s="26">
        <v>753</v>
      </c>
      <c r="G449" s="27" t="s">
        <v>231</v>
      </c>
      <c r="H449" s="28">
        <v>21.621621621621621</v>
      </c>
      <c r="I449" s="28"/>
      <c r="J449" s="28"/>
      <c r="K449" s="28">
        <v>0</v>
      </c>
      <c r="L449" s="29">
        <v>9009</v>
      </c>
      <c r="M449" s="29">
        <v>2883</v>
      </c>
      <c r="N449" s="29">
        <v>893</v>
      </c>
      <c r="O449" s="29">
        <v>0</v>
      </c>
      <c r="P449" s="30">
        <f t="shared" si="6"/>
        <v>12785</v>
      </c>
      <c r="Q449" s="71"/>
      <c r="R449" s="72"/>
      <c r="S449" s="73"/>
      <c r="T449" s="35"/>
    </row>
    <row r="450" spans="1:20" s="13" customFormat="1" ht="12.75">
      <c r="A450" s="26">
        <v>474097755</v>
      </c>
      <c r="B450" s="26">
        <v>474</v>
      </c>
      <c r="C450" s="27" t="s">
        <v>223</v>
      </c>
      <c r="D450" s="26">
        <v>97</v>
      </c>
      <c r="E450" s="27" t="s">
        <v>224</v>
      </c>
      <c r="F450" s="26">
        <v>755</v>
      </c>
      <c r="G450" s="27" t="s">
        <v>42</v>
      </c>
      <c r="H450" s="28">
        <v>3.243243243243243</v>
      </c>
      <c r="I450" s="28"/>
      <c r="J450" s="28"/>
      <c r="K450" s="28">
        <v>0</v>
      </c>
      <c r="L450" s="29">
        <v>9189</v>
      </c>
      <c r="M450" s="29">
        <v>3515</v>
      </c>
      <c r="N450" s="29">
        <v>893</v>
      </c>
      <c r="O450" s="29">
        <v>0</v>
      </c>
      <c r="P450" s="30">
        <f t="shared" si="6"/>
        <v>13597</v>
      </c>
      <c r="Q450" s="71"/>
      <c r="R450" s="72"/>
      <c r="S450" s="73"/>
      <c r="T450" s="35"/>
    </row>
    <row r="451" spans="1:20" s="13" customFormat="1" ht="12.75">
      <c r="A451" s="26">
        <v>474097775</v>
      </c>
      <c r="B451" s="26">
        <v>474</v>
      </c>
      <c r="C451" s="27" t="s">
        <v>223</v>
      </c>
      <c r="D451" s="26">
        <v>97</v>
      </c>
      <c r="E451" s="27" t="s">
        <v>224</v>
      </c>
      <c r="F451" s="26">
        <v>775</v>
      </c>
      <c r="G451" s="27" t="s">
        <v>120</v>
      </c>
      <c r="H451" s="28">
        <v>3.243243243243243</v>
      </c>
      <c r="I451" s="28"/>
      <c r="J451" s="28"/>
      <c r="K451" s="28">
        <v>0</v>
      </c>
      <c r="L451" s="29">
        <v>9759</v>
      </c>
      <c r="M451" s="29">
        <v>1770</v>
      </c>
      <c r="N451" s="29">
        <v>893</v>
      </c>
      <c r="O451" s="29">
        <v>0</v>
      </c>
      <c r="P451" s="30">
        <f t="shared" si="6"/>
        <v>12422</v>
      </c>
      <c r="Q451" s="71"/>
      <c r="R451" s="72"/>
      <c r="S451" s="73"/>
      <c r="T451" s="35"/>
    </row>
    <row r="452" spans="1:20" s="13" customFormat="1" ht="12.75">
      <c r="A452" s="26">
        <v>478352051</v>
      </c>
      <c r="B452" s="26">
        <v>478</v>
      </c>
      <c r="C452" s="27" t="s">
        <v>232</v>
      </c>
      <c r="D452" s="26">
        <v>352</v>
      </c>
      <c r="E452" s="27" t="s">
        <v>233</v>
      </c>
      <c r="F452" s="26">
        <v>51</v>
      </c>
      <c r="G452" s="27" t="s">
        <v>316</v>
      </c>
      <c r="H452" s="28">
        <v>1.0126582278481013</v>
      </c>
      <c r="I452" s="28"/>
      <c r="J452" s="28"/>
      <c r="K452" s="28">
        <v>0</v>
      </c>
      <c r="L452" s="29">
        <v>8065</v>
      </c>
      <c r="M452" s="29">
        <v>8865</v>
      </c>
      <c r="N452" s="29">
        <v>893</v>
      </c>
      <c r="O452" s="29">
        <v>0</v>
      </c>
      <c r="P452" s="30">
        <f t="shared" si="6"/>
        <v>17823</v>
      </c>
      <c r="Q452" s="71"/>
      <c r="R452" s="72"/>
      <c r="S452" s="73"/>
      <c r="T452" s="35"/>
    </row>
    <row r="453" spans="1:20" s="13" customFormat="1" ht="12.75">
      <c r="A453" s="26">
        <v>478352064</v>
      </c>
      <c r="B453" s="26">
        <v>478</v>
      </c>
      <c r="C453" s="27" t="s">
        <v>232</v>
      </c>
      <c r="D453" s="26">
        <v>352</v>
      </c>
      <c r="E453" s="27" t="s">
        <v>233</v>
      </c>
      <c r="F453" s="26">
        <v>64</v>
      </c>
      <c r="G453" s="27" t="s">
        <v>102</v>
      </c>
      <c r="H453" s="28">
        <v>2.0253164556962027</v>
      </c>
      <c r="I453" s="28"/>
      <c r="J453" s="28"/>
      <c r="K453" s="28">
        <v>0</v>
      </c>
      <c r="L453" s="29">
        <v>9778</v>
      </c>
      <c r="M453" s="29">
        <v>1165</v>
      </c>
      <c r="N453" s="29">
        <v>893</v>
      </c>
      <c r="O453" s="29">
        <v>0</v>
      </c>
      <c r="P453" s="30">
        <f t="shared" si="6"/>
        <v>11836</v>
      </c>
      <c r="Q453" s="71"/>
      <c r="R453" s="72"/>
      <c r="S453" s="73"/>
      <c r="T453" s="35"/>
    </row>
    <row r="454" spans="1:20" s="13" customFormat="1" ht="12.75">
      <c r="A454" s="26">
        <v>478352067</v>
      </c>
      <c r="B454" s="26">
        <v>478</v>
      </c>
      <c r="C454" s="27" t="s">
        <v>232</v>
      </c>
      <c r="D454" s="26">
        <v>352</v>
      </c>
      <c r="E454" s="27" t="s">
        <v>233</v>
      </c>
      <c r="F454" s="26">
        <v>67</v>
      </c>
      <c r="G454" s="27" t="s">
        <v>234</v>
      </c>
      <c r="H454" s="28">
        <v>1.0126582278481013</v>
      </c>
      <c r="I454" s="28"/>
      <c r="J454" s="28"/>
      <c r="K454" s="28">
        <v>0</v>
      </c>
      <c r="L454" s="29">
        <v>8065</v>
      </c>
      <c r="M454" s="29">
        <v>7082</v>
      </c>
      <c r="N454" s="29">
        <v>893</v>
      </c>
      <c r="O454" s="29">
        <v>0</v>
      </c>
      <c r="P454" s="30">
        <f t="shared" si="6"/>
        <v>16040</v>
      </c>
      <c r="Q454" s="71"/>
      <c r="R454" s="72"/>
      <c r="S454" s="73"/>
      <c r="T454" s="35"/>
    </row>
    <row r="455" spans="1:20" s="13" customFormat="1" ht="12.75">
      <c r="A455" s="26">
        <v>478352097</v>
      </c>
      <c r="B455" s="26">
        <v>478</v>
      </c>
      <c r="C455" s="27" t="s">
        <v>232</v>
      </c>
      <c r="D455" s="26">
        <v>352</v>
      </c>
      <c r="E455" s="27" t="s">
        <v>233</v>
      </c>
      <c r="F455" s="26">
        <v>97</v>
      </c>
      <c r="G455" s="27" t="s">
        <v>224</v>
      </c>
      <c r="H455" s="28">
        <v>2.0253164556962027</v>
      </c>
      <c r="I455" s="28"/>
      <c r="J455" s="28"/>
      <c r="K455" s="28">
        <v>0</v>
      </c>
      <c r="L455" s="29">
        <v>13968</v>
      </c>
      <c r="M455" s="29">
        <v>78</v>
      </c>
      <c r="N455" s="29">
        <v>893</v>
      </c>
      <c r="O455" s="29">
        <v>0</v>
      </c>
      <c r="P455" s="30">
        <f t="shared" si="6"/>
        <v>14939</v>
      </c>
      <c r="Q455" s="71"/>
      <c r="R455" s="72"/>
      <c r="S455" s="73"/>
      <c r="T455" s="35"/>
    </row>
    <row r="456" spans="1:20" s="13" customFormat="1" ht="12.75">
      <c r="A456" s="26">
        <v>478352125</v>
      </c>
      <c r="B456" s="26">
        <v>478</v>
      </c>
      <c r="C456" s="27" t="s">
        <v>232</v>
      </c>
      <c r="D456" s="26">
        <v>352</v>
      </c>
      <c r="E456" s="27" t="s">
        <v>233</v>
      </c>
      <c r="F456" s="26">
        <v>125</v>
      </c>
      <c r="G456" s="27" t="s">
        <v>105</v>
      </c>
      <c r="H456" s="28">
        <v>17.215189873417721</v>
      </c>
      <c r="I456" s="28"/>
      <c r="J456" s="28"/>
      <c r="K456" s="28">
        <v>0</v>
      </c>
      <c r="L456" s="29">
        <v>9274</v>
      </c>
      <c r="M456" s="29">
        <v>4487</v>
      </c>
      <c r="N456" s="29">
        <v>893</v>
      </c>
      <c r="O456" s="29">
        <v>0</v>
      </c>
      <c r="P456" s="30">
        <f t="shared" si="6"/>
        <v>14654</v>
      </c>
      <c r="Q456" s="71"/>
      <c r="R456" s="72"/>
      <c r="S456" s="73"/>
      <c r="T456" s="35"/>
    </row>
    <row r="457" spans="1:20" s="13" customFormat="1" ht="12.75">
      <c r="A457" s="26">
        <v>478352153</v>
      </c>
      <c r="B457" s="26">
        <v>478</v>
      </c>
      <c r="C457" s="27" t="s">
        <v>232</v>
      </c>
      <c r="D457" s="26">
        <v>352</v>
      </c>
      <c r="E457" s="27" t="s">
        <v>233</v>
      </c>
      <c r="F457" s="26">
        <v>153</v>
      </c>
      <c r="G457" s="27" t="s">
        <v>107</v>
      </c>
      <c r="H457" s="28">
        <v>47.594936708860757</v>
      </c>
      <c r="I457" s="28"/>
      <c r="J457" s="28"/>
      <c r="K457" s="28">
        <v>0</v>
      </c>
      <c r="L457" s="29">
        <v>9631</v>
      </c>
      <c r="M457" s="29">
        <v>282</v>
      </c>
      <c r="N457" s="29">
        <v>893</v>
      </c>
      <c r="O457" s="29">
        <v>0</v>
      </c>
      <c r="P457" s="30">
        <f t="shared" si="6"/>
        <v>10806</v>
      </c>
      <c r="Q457" s="71"/>
      <c r="R457" s="72"/>
      <c r="S457" s="73"/>
      <c r="T457" s="35"/>
    </row>
    <row r="458" spans="1:20" s="13" customFormat="1" ht="12.75">
      <c r="A458" s="26">
        <v>478352158</v>
      </c>
      <c r="B458" s="26">
        <v>478</v>
      </c>
      <c r="C458" s="27" t="s">
        <v>232</v>
      </c>
      <c r="D458" s="26">
        <v>352</v>
      </c>
      <c r="E458" s="27" t="s">
        <v>233</v>
      </c>
      <c r="F458" s="26">
        <v>158</v>
      </c>
      <c r="G458" s="27" t="s">
        <v>108</v>
      </c>
      <c r="H458" s="28">
        <v>60.759493670886073</v>
      </c>
      <c r="I458" s="28"/>
      <c r="J458" s="28"/>
      <c r="K458" s="28">
        <v>0</v>
      </c>
      <c r="L458" s="29">
        <v>9448</v>
      </c>
      <c r="M458" s="29">
        <v>4047</v>
      </c>
      <c r="N458" s="29">
        <v>893</v>
      </c>
      <c r="O458" s="29">
        <v>0</v>
      </c>
      <c r="P458" s="30">
        <f t="shared" ref="P458:P521" si="7">SUM(L458:N458)</f>
        <v>14388</v>
      </c>
      <c r="Q458" s="71"/>
      <c r="R458" s="72"/>
      <c r="S458" s="73"/>
      <c r="T458" s="35"/>
    </row>
    <row r="459" spans="1:20" s="13" customFormat="1" ht="12.75">
      <c r="A459" s="26">
        <v>478352162</v>
      </c>
      <c r="B459" s="26">
        <v>478</v>
      </c>
      <c r="C459" s="27" t="s">
        <v>232</v>
      </c>
      <c r="D459" s="26">
        <v>352</v>
      </c>
      <c r="E459" s="27" t="s">
        <v>233</v>
      </c>
      <c r="F459" s="26">
        <v>162</v>
      </c>
      <c r="G459" s="27" t="s">
        <v>226</v>
      </c>
      <c r="H459" s="28">
        <v>20.253164556962027</v>
      </c>
      <c r="I459" s="28"/>
      <c r="J459" s="28"/>
      <c r="K459" s="28">
        <v>0</v>
      </c>
      <c r="L459" s="29">
        <v>9349</v>
      </c>
      <c r="M459" s="29">
        <v>1962</v>
      </c>
      <c r="N459" s="29">
        <v>893</v>
      </c>
      <c r="O459" s="29">
        <v>0</v>
      </c>
      <c r="P459" s="30">
        <f t="shared" si="7"/>
        <v>12204</v>
      </c>
      <c r="Q459" s="71"/>
      <c r="R459" s="72"/>
      <c r="S459" s="73"/>
      <c r="T459" s="35"/>
    </row>
    <row r="460" spans="1:20" s="13" customFormat="1" ht="12.75">
      <c r="A460" s="26">
        <v>478352170</v>
      </c>
      <c r="B460" s="26">
        <v>478</v>
      </c>
      <c r="C460" s="27" t="s">
        <v>232</v>
      </c>
      <c r="D460" s="26">
        <v>352</v>
      </c>
      <c r="E460" s="27" t="s">
        <v>233</v>
      </c>
      <c r="F460" s="26">
        <v>170</v>
      </c>
      <c r="G460" s="27" t="s">
        <v>65</v>
      </c>
      <c r="H460" s="28">
        <v>1.0126582278481013</v>
      </c>
      <c r="I460" s="28"/>
      <c r="J460" s="28"/>
      <c r="K460" s="28">
        <v>158.94338514466557</v>
      </c>
      <c r="L460" s="29">
        <v>8065</v>
      </c>
      <c r="M460" s="29">
        <v>2982</v>
      </c>
      <c r="N460" s="29">
        <v>893</v>
      </c>
      <c r="O460" s="29">
        <v>0</v>
      </c>
      <c r="P460" s="30">
        <f t="shared" si="7"/>
        <v>11940</v>
      </c>
      <c r="Q460" s="71"/>
      <c r="R460" s="72"/>
      <c r="S460" s="73"/>
      <c r="T460" s="35"/>
    </row>
    <row r="461" spans="1:20" s="13" customFormat="1" ht="12.75">
      <c r="A461" s="26">
        <v>478352174</v>
      </c>
      <c r="B461" s="26">
        <v>478</v>
      </c>
      <c r="C461" s="27" t="s">
        <v>232</v>
      </c>
      <c r="D461" s="26">
        <v>352</v>
      </c>
      <c r="E461" s="27" t="s">
        <v>233</v>
      </c>
      <c r="F461" s="26">
        <v>174</v>
      </c>
      <c r="G461" s="27" t="s">
        <v>109</v>
      </c>
      <c r="H461" s="28">
        <v>4.0506329113924053</v>
      </c>
      <c r="I461" s="28"/>
      <c r="J461" s="28"/>
      <c r="K461" s="28">
        <v>0</v>
      </c>
      <c r="L461" s="29">
        <v>8493</v>
      </c>
      <c r="M461" s="29">
        <v>3455</v>
      </c>
      <c r="N461" s="29">
        <v>893</v>
      </c>
      <c r="O461" s="29">
        <v>0</v>
      </c>
      <c r="P461" s="30">
        <f t="shared" si="7"/>
        <v>12841</v>
      </c>
      <c r="Q461" s="71"/>
      <c r="R461" s="72"/>
      <c r="S461" s="73"/>
      <c r="T461" s="35"/>
    </row>
    <row r="462" spans="1:20" s="13" customFormat="1" ht="12.75">
      <c r="A462" s="26">
        <v>478352271</v>
      </c>
      <c r="B462" s="26">
        <v>478</v>
      </c>
      <c r="C462" s="27" t="s">
        <v>232</v>
      </c>
      <c r="D462" s="26">
        <v>352</v>
      </c>
      <c r="E462" s="27" t="s">
        <v>233</v>
      </c>
      <c r="F462" s="26">
        <v>271</v>
      </c>
      <c r="G462" s="27" t="s">
        <v>111</v>
      </c>
      <c r="H462" s="28">
        <v>1.0126582278481013</v>
      </c>
      <c r="I462" s="28"/>
      <c r="J462" s="28"/>
      <c r="K462" s="28">
        <v>0</v>
      </c>
      <c r="L462" s="29">
        <v>9778</v>
      </c>
      <c r="M462" s="29">
        <v>2718</v>
      </c>
      <c r="N462" s="29">
        <v>893</v>
      </c>
      <c r="O462" s="29">
        <v>0</v>
      </c>
      <c r="P462" s="30">
        <f t="shared" si="7"/>
        <v>13389</v>
      </c>
      <c r="Q462" s="71"/>
      <c r="R462" s="72"/>
      <c r="S462" s="73"/>
      <c r="T462" s="35"/>
    </row>
    <row r="463" spans="1:20" s="13" customFormat="1" ht="12.75">
      <c r="A463" s="26">
        <v>478352326</v>
      </c>
      <c r="B463" s="26">
        <v>478</v>
      </c>
      <c r="C463" s="27" t="s">
        <v>232</v>
      </c>
      <c r="D463" s="26">
        <v>352</v>
      </c>
      <c r="E463" s="27" t="s">
        <v>233</v>
      </c>
      <c r="F463" s="26">
        <v>326</v>
      </c>
      <c r="G463" s="27" t="s">
        <v>114</v>
      </c>
      <c r="H463" s="28">
        <v>3.037974683544304</v>
      </c>
      <c r="I463" s="28"/>
      <c r="J463" s="28"/>
      <c r="K463" s="28">
        <v>0</v>
      </c>
      <c r="L463" s="29">
        <v>8636</v>
      </c>
      <c r="M463" s="29">
        <v>3047</v>
      </c>
      <c r="N463" s="29">
        <v>893</v>
      </c>
      <c r="O463" s="29">
        <v>0</v>
      </c>
      <c r="P463" s="30">
        <f t="shared" si="7"/>
        <v>12576</v>
      </c>
      <c r="Q463" s="71"/>
      <c r="R463" s="72"/>
      <c r="S463" s="73"/>
      <c r="T463" s="35"/>
    </row>
    <row r="464" spans="1:20" s="13" customFormat="1" ht="12.75">
      <c r="A464" s="26">
        <v>478352348</v>
      </c>
      <c r="B464" s="26">
        <v>478</v>
      </c>
      <c r="C464" s="27" t="s">
        <v>232</v>
      </c>
      <c r="D464" s="26">
        <v>352</v>
      </c>
      <c r="E464" s="27" t="s">
        <v>233</v>
      </c>
      <c r="F464" s="26">
        <v>348</v>
      </c>
      <c r="G464" s="27" t="s">
        <v>100</v>
      </c>
      <c r="H464" s="28">
        <v>18.22784810126582</v>
      </c>
      <c r="I464" s="28"/>
      <c r="J464" s="28"/>
      <c r="K464" s="28">
        <v>0</v>
      </c>
      <c r="L464" s="29">
        <v>9864</v>
      </c>
      <c r="M464" s="29">
        <v>60</v>
      </c>
      <c r="N464" s="29">
        <v>893</v>
      </c>
      <c r="O464" s="29">
        <v>0</v>
      </c>
      <c r="P464" s="30">
        <f t="shared" si="7"/>
        <v>10817</v>
      </c>
      <c r="Q464" s="71"/>
      <c r="R464" s="72"/>
      <c r="S464" s="73"/>
      <c r="T464" s="35"/>
    </row>
    <row r="465" spans="1:20" s="13" customFormat="1" ht="12.75">
      <c r="A465" s="26">
        <v>478352352</v>
      </c>
      <c r="B465" s="26">
        <v>478</v>
      </c>
      <c r="C465" s="27" t="s">
        <v>232</v>
      </c>
      <c r="D465" s="26">
        <v>352</v>
      </c>
      <c r="E465" s="27" t="s">
        <v>233</v>
      </c>
      <c r="F465" s="26">
        <v>352</v>
      </c>
      <c r="G465" s="27" t="s">
        <v>233</v>
      </c>
      <c r="H465" s="28">
        <v>2.0253164556962027</v>
      </c>
      <c r="I465" s="28"/>
      <c r="J465" s="28"/>
      <c r="K465" s="28">
        <v>0</v>
      </c>
      <c r="L465" s="29">
        <v>9778</v>
      </c>
      <c r="M465" s="29">
        <v>4731</v>
      </c>
      <c r="N465" s="29">
        <v>893</v>
      </c>
      <c r="O465" s="29">
        <v>0</v>
      </c>
      <c r="P465" s="30">
        <f t="shared" si="7"/>
        <v>15402</v>
      </c>
      <c r="Q465" s="71"/>
      <c r="R465" s="72"/>
      <c r="S465" s="73"/>
      <c r="T465" s="35"/>
    </row>
    <row r="466" spans="1:20" s="13" customFormat="1" ht="12.75">
      <c r="A466" s="26">
        <v>478352600</v>
      </c>
      <c r="B466" s="26">
        <v>478</v>
      </c>
      <c r="C466" s="27" t="s">
        <v>232</v>
      </c>
      <c r="D466" s="26">
        <v>352</v>
      </c>
      <c r="E466" s="27" t="s">
        <v>233</v>
      </c>
      <c r="F466" s="26">
        <v>600</v>
      </c>
      <c r="G466" s="27" t="s">
        <v>136</v>
      </c>
      <c r="H466" s="28">
        <v>23.291139240506325</v>
      </c>
      <c r="I466" s="28"/>
      <c r="J466" s="28"/>
      <c r="K466" s="28">
        <v>0</v>
      </c>
      <c r="L466" s="29">
        <v>9423</v>
      </c>
      <c r="M466" s="29">
        <v>3660</v>
      </c>
      <c r="N466" s="29">
        <v>893</v>
      </c>
      <c r="O466" s="29">
        <v>0</v>
      </c>
      <c r="P466" s="30">
        <f t="shared" si="7"/>
        <v>13976</v>
      </c>
      <c r="Q466" s="71"/>
      <c r="R466" s="72"/>
      <c r="S466" s="73"/>
      <c r="T466" s="35"/>
    </row>
    <row r="467" spans="1:20" s="13" customFormat="1" ht="12.75">
      <c r="A467" s="26">
        <v>478352610</v>
      </c>
      <c r="B467" s="26">
        <v>478</v>
      </c>
      <c r="C467" s="27" t="s">
        <v>232</v>
      </c>
      <c r="D467" s="26">
        <v>352</v>
      </c>
      <c r="E467" s="27" t="s">
        <v>233</v>
      </c>
      <c r="F467" s="26">
        <v>610</v>
      </c>
      <c r="G467" s="27" t="s">
        <v>228</v>
      </c>
      <c r="H467" s="28">
        <v>5.0632911392405067</v>
      </c>
      <c r="I467" s="28"/>
      <c r="J467" s="28"/>
      <c r="K467" s="28">
        <v>0</v>
      </c>
      <c r="L467" s="29">
        <v>10233</v>
      </c>
      <c r="M467" s="29">
        <v>1453</v>
      </c>
      <c r="N467" s="29">
        <v>893</v>
      </c>
      <c r="O467" s="29">
        <v>0</v>
      </c>
      <c r="P467" s="30">
        <f t="shared" si="7"/>
        <v>12579</v>
      </c>
      <c r="Q467" s="71"/>
      <c r="R467" s="72"/>
      <c r="S467" s="73"/>
      <c r="T467" s="35"/>
    </row>
    <row r="468" spans="1:20" s="13" customFormat="1" ht="12.75">
      <c r="A468" s="26">
        <v>478352616</v>
      </c>
      <c r="B468" s="26">
        <v>478</v>
      </c>
      <c r="C468" s="27" t="s">
        <v>232</v>
      </c>
      <c r="D468" s="26">
        <v>352</v>
      </c>
      <c r="E468" s="27" t="s">
        <v>233</v>
      </c>
      <c r="F468" s="26">
        <v>616</v>
      </c>
      <c r="G468" s="27" t="s">
        <v>83</v>
      </c>
      <c r="H468" s="28">
        <v>64.810126582278485</v>
      </c>
      <c r="I468" s="28"/>
      <c r="J468" s="28"/>
      <c r="K468" s="28">
        <v>0</v>
      </c>
      <c r="L468" s="29">
        <v>9464</v>
      </c>
      <c r="M468" s="29">
        <v>3004</v>
      </c>
      <c r="N468" s="29">
        <v>893</v>
      </c>
      <c r="O468" s="29">
        <v>0</v>
      </c>
      <c r="P468" s="30">
        <f t="shared" si="7"/>
        <v>13361</v>
      </c>
      <c r="Q468" s="71"/>
      <c r="R468" s="72"/>
      <c r="S468" s="73"/>
      <c r="T468" s="35"/>
    </row>
    <row r="469" spans="1:20" s="13" customFormat="1" ht="12.75">
      <c r="A469" s="26">
        <v>478352620</v>
      </c>
      <c r="B469" s="26">
        <v>478</v>
      </c>
      <c r="C469" s="27" t="s">
        <v>232</v>
      </c>
      <c r="D469" s="26">
        <v>352</v>
      </c>
      <c r="E469" s="27" t="s">
        <v>233</v>
      </c>
      <c r="F469" s="26">
        <v>620</v>
      </c>
      <c r="G469" s="27" t="s">
        <v>115</v>
      </c>
      <c r="H469" s="28">
        <v>2.0253164556962027</v>
      </c>
      <c r="I469" s="28"/>
      <c r="J469" s="28"/>
      <c r="K469" s="28">
        <v>0</v>
      </c>
      <c r="L469" s="29">
        <v>8921</v>
      </c>
      <c r="M469" s="29">
        <v>4063</v>
      </c>
      <c r="N469" s="29">
        <v>893</v>
      </c>
      <c r="O469" s="29">
        <v>0</v>
      </c>
      <c r="P469" s="30">
        <f t="shared" si="7"/>
        <v>13877</v>
      </c>
      <c r="Q469" s="71"/>
      <c r="R469" s="72"/>
      <c r="S469" s="73"/>
      <c r="T469" s="35"/>
    </row>
    <row r="470" spans="1:20" s="13" customFormat="1" ht="12.75">
      <c r="A470" s="26">
        <v>478352640</v>
      </c>
      <c r="B470" s="26">
        <v>478</v>
      </c>
      <c r="C470" s="27" t="s">
        <v>232</v>
      </c>
      <c r="D470" s="26">
        <v>352</v>
      </c>
      <c r="E470" s="27" t="s">
        <v>233</v>
      </c>
      <c r="F470" s="26">
        <v>640</v>
      </c>
      <c r="G470" s="27" t="s">
        <v>235</v>
      </c>
      <c r="H470" s="28">
        <v>6.075949367088608</v>
      </c>
      <c r="I470" s="28"/>
      <c r="J470" s="28"/>
      <c r="K470" s="28">
        <v>0</v>
      </c>
      <c r="L470" s="29">
        <v>9778</v>
      </c>
      <c r="M470" s="29">
        <v>6523</v>
      </c>
      <c r="N470" s="29">
        <v>893</v>
      </c>
      <c r="O470" s="29">
        <v>0</v>
      </c>
      <c r="P470" s="30">
        <f t="shared" si="7"/>
        <v>17194</v>
      </c>
      <c r="Q470" s="71"/>
      <c r="R470" s="72"/>
      <c r="S470" s="73"/>
      <c r="T470" s="35"/>
    </row>
    <row r="471" spans="1:20" s="13" customFormat="1" ht="12.75">
      <c r="A471" s="26">
        <v>478352673</v>
      </c>
      <c r="B471" s="26">
        <v>478</v>
      </c>
      <c r="C471" s="27" t="s">
        <v>232</v>
      </c>
      <c r="D471" s="26">
        <v>352</v>
      </c>
      <c r="E471" s="27" t="s">
        <v>233</v>
      </c>
      <c r="F471" s="26">
        <v>673</v>
      </c>
      <c r="G471" s="27" t="s">
        <v>137</v>
      </c>
      <c r="H471" s="28">
        <v>23.291139240506325</v>
      </c>
      <c r="I471" s="28"/>
      <c r="J471" s="28"/>
      <c r="K471" s="28">
        <v>0</v>
      </c>
      <c r="L471" s="29">
        <v>9554</v>
      </c>
      <c r="M471" s="29">
        <v>4482</v>
      </c>
      <c r="N471" s="29">
        <v>893</v>
      </c>
      <c r="O471" s="29">
        <v>0</v>
      </c>
      <c r="P471" s="30">
        <f t="shared" si="7"/>
        <v>14929</v>
      </c>
      <c r="Q471" s="71"/>
      <c r="R471" s="72"/>
      <c r="S471" s="73"/>
      <c r="T471" s="35"/>
    </row>
    <row r="472" spans="1:20" s="13" customFormat="1" ht="12.75">
      <c r="A472" s="26">
        <v>478352720</v>
      </c>
      <c r="B472" s="26">
        <v>478</v>
      </c>
      <c r="C472" s="27" t="s">
        <v>232</v>
      </c>
      <c r="D472" s="26">
        <v>352</v>
      </c>
      <c r="E472" s="27" t="s">
        <v>233</v>
      </c>
      <c r="F472" s="26">
        <v>720</v>
      </c>
      <c r="G472" s="27" t="s">
        <v>230</v>
      </c>
      <c r="H472" s="28">
        <v>5.0632911392405067</v>
      </c>
      <c r="I472" s="28"/>
      <c r="J472" s="28"/>
      <c r="K472" s="28">
        <v>0</v>
      </c>
      <c r="L472" s="29">
        <v>9435</v>
      </c>
      <c r="M472" s="29">
        <v>2012</v>
      </c>
      <c r="N472" s="29">
        <v>893</v>
      </c>
      <c r="O472" s="29">
        <v>0</v>
      </c>
      <c r="P472" s="30">
        <f t="shared" si="7"/>
        <v>12340</v>
      </c>
      <c r="Q472" s="71"/>
      <c r="R472" s="72"/>
      <c r="S472" s="73"/>
      <c r="T472" s="35"/>
    </row>
    <row r="473" spans="1:20" s="13" customFormat="1" ht="12.75">
      <c r="A473" s="26">
        <v>478352725</v>
      </c>
      <c r="B473" s="26">
        <v>478</v>
      </c>
      <c r="C473" s="27" t="s">
        <v>232</v>
      </c>
      <c r="D473" s="26">
        <v>352</v>
      </c>
      <c r="E473" s="27" t="s">
        <v>233</v>
      </c>
      <c r="F473" s="26">
        <v>725</v>
      </c>
      <c r="G473" s="27" t="s">
        <v>117</v>
      </c>
      <c r="H473" s="28">
        <v>18.22784810126582</v>
      </c>
      <c r="I473" s="28"/>
      <c r="J473" s="28"/>
      <c r="K473" s="28">
        <v>0</v>
      </c>
      <c r="L473" s="29">
        <v>9134</v>
      </c>
      <c r="M473" s="29">
        <v>4015</v>
      </c>
      <c r="N473" s="29">
        <v>893</v>
      </c>
      <c r="O473" s="29">
        <v>0</v>
      </c>
      <c r="P473" s="30">
        <f t="shared" si="7"/>
        <v>14042</v>
      </c>
      <c r="Q473" s="71"/>
      <c r="R473" s="72"/>
      <c r="S473" s="73"/>
      <c r="T473" s="35"/>
    </row>
    <row r="474" spans="1:20" s="13" customFormat="1" ht="12.75">
      <c r="A474" s="26">
        <v>478352730</v>
      </c>
      <c r="B474" s="26">
        <v>478</v>
      </c>
      <c r="C474" s="27" t="s">
        <v>232</v>
      </c>
      <c r="D474" s="26">
        <v>352</v>
      </c>
      <c r="E474" s="27" t="s">
        <v>233</v>
      </c>
      <c r="F474" s="26">
        <v>730</v>
      </c>
      <c r="G474" s="27" t="s">
        <v>118</v>
      </c>
      <c r="H474" s="28">
        <v>2.0253164556962027</v>
      </c>
      <c r="I474" s="28"/>
      <c r="J474" s="28"/>
      <c r="K474" s="28">
        <v>0</v>
      </c>
      <c r="L474" s="29">
        <v>9778</v>
      </c>
      <c r="M474" s="29">
        <v>2963</v>
      </c>
      <c r="N474" s="29">
        <v>893</v>
      </c>
      <c r="O474" s="29">
        <v>0</v>
      </c>
      <c r="P474" s="30">
        <f t="shared" si="7"/>
        <v>13634</v>
      </c>
      <c r="Q474" s="71"/>
      <c r="R474" s="72"/>
      <c r="S474" s="73"/>
      <c r="T474" s="35"/>
    </row>
    <row r="475" spans="1:20" s="13" customFormat="1" ht="12.75">
      <c r="A475" s="26">
        <v>478352735</v>
      </c>
      <c r="B475" s="26">
        <v>478</v>
      </c>
      <c r="C475" s="27" t="s">
        <v>232</v>
      </c>
      <c r="D475" s="26">
        <v>352</v>
      </c>
      <c r="E475" s="27" t="s">
        <v>233</v>
      </c>
      <c r="F475" s="26">
        <v>735</v>
      </c>
      <c r="G475" s="27" t="s">
        <v>119</v>
      </c>
      <c r="H475" s="28">
        <v>43.544303797468359</v>
      </c>
      <c r="I475" s="28"/>
      <c r="J475" s="28"/>
      <c r="K475" s="28">
        <v>0</v>
      </c>
      <c r="L475" s="29">
        <v>9460</v>
      </c>
      <c r="M475" s="29">
        <v>3311</v>
      </c>
      <c r="N475" s="29">
        <v>893</v>
      </c>
      <c r="O475" s="29">
        <v>0</v>
      </c>
      <c r="P475" s="30">
        <f t="shared" si="7"/>
        <v>13664</v>
      </c>
      <c r="Q475" s="71"/>
      <c r="R475" s="72"/>
      <c r="S475" s="73"/>
      <c r="T475" s="35"/>
    </row>
    <row r="476" spans="1:20" s="13" customFormat="1" ht="12.75">
      <c r="A476" s="26">
        <v>478352753</v>
      </c>
      <c r="B476" s="26">
        <v>478</v>
      </c>
      <c r="C476" s="27" t="s">
        <v>232</v>
      </c>
      <c r="D476" s="26">
        <v>352</v>
      </c>
      <c r="E476" s="27" t="s">
        <v>233</v>
      </c>
      <c r="F476" s="26">
        <v>753</v>
      </c>
      <c r="G476" s="27" t="s">
        <v>231</v>
      </c>
      <c r="H476" s="28">
        <v>9.1139240506329102</v>
      </c>
      <c r="I476" s="28"/>
      <c r="J476" s="28"/>
      <c r="K476" s="28">
        <v>0</v>
      </c>
      <c r="L476" s="29">
        <v>9016</v>
      </c>
      <c r="M476" s="29">
        <v>2885</v>
      </c>
      <c r="N476" s="29">
        <v>893</v>
      </c>
      <c r="O476" s="29">
        <v>0</v>
      </c>
      <c r="P476" s="30">
        <f t="shared" si="7"/>
        <v>12794</v>
      </c>
      <c r="Q476" s="71"/>
      <c r="R476" s="72"/>
      <c r="S476" s="73"/>
      <c r="T476" s="35"/>
    </row>
    <row r="477" spans="1:20" s="13" customFormat="1" ht="12.75">
      <c r="A477" s="26">
        <v>478352775</v>
      </c>
      <c r="B477" s="26">
        <v>478</v>
      </c>
      <c r="C477" s="27" t="s">
        <v>232</v>
      </c>
      <c r="D477" s="26">
        <v>352</v>
      </c>
      <c r="E477" s="27" t="s">
        <v>233</v>
      </c>
      <c r="F477" s="26">
        <v>775</v>
      </c>
      <c r="G477" s="27" t="s">
        <v>120</v>
      </c>
      <c r="H477" s="28">
        <v>16.202531645569621</v>
      </c>
      <c r="I477" s="28"/>
      <c r="J477" s="28"/>
      <c r="K477" s="28">
        <v>0</v>
      </c>
      <c r="L477" s="29">
        <v>9267</v>
      </c>
      <c r="M477" s="29">
        <v>1681</v>
      </c>
      <c r="N477" s="29">
        <v>893</v>
      </c>
      <c r="O477" s="29">
        <v>0</v>
      </c>
      <c r="P477" s="30">
        <f t="shared" si="7"/>
        <v>11841</v>
      </c>
      <c r="Q477" s="71"/>
      <c r="R477" s="72"/>
      <c r="S477" s="73"/>
      <c r="T477" s="35"/>
    </row>
    <row r="478" spans="1:20" s="13" customFormat="1" ht="12.75">
      <c r="A478" s="26">
        <v>479278005</v>
      </c>
      <c r="B478" s="26">
        <v>479</v>
      </c>
      <c r="C478" s="27" t="s">
        <v>236</v>
      </c>
      <c r="D478" s="26">
        <v>278</v>
      </c>
      <c r="E478" s="27" t="s">
        <v>190</v>
      </c>
      <c r="F478" s="26">
        <v>5</v>
      </c>
      <c r="G478" s="27" t="s">
        <v>147</v>
      </c>
      <c r="H478" s="28">
        <v>6.0301507537688437</v>
      </c>
      <c r="I478" s="28"/>
      <c r="J478" s="28"/>
      <c r="K478" s="28">
        <v>0</v>
      </c>
      <c r="L478" s="29">
        <v>10994</v>
      </c>
      <c r="M478" s="29">
        <v>4295</v>
      </c>
      <c r="N478" s="29">
        <v>893</v>
      </c>
      <c r="O478" s="29">
        <v>0</v>
      </c>
      <c r="P478" s="30">
        <f t="shared" si="7"/>
        <v>16182</v>
      </c>
      <c r="Q478" s="71"/>
      <c r="R478" s="72"/>
      <c r="S478" s="73"/>
      <c r="T478" s="35"/>
    </row>
    <row r="479" spans="1:20" s="13" customFormat="1" ht="12.75">
      <c r="A479" s="26">
        <v>479278024</v>
      </c>
      <c r="B479" s="26">
        <v>479</v>
      </c>
      <c r="C479" s="27" t="s">
        <v>236</v>
      </c>
      <c r="D479" s="26">
        <v>278</v>
      </c>
      <c r="E479" s="27" t="s">
        <v>190</v>
      </c>
      <c r="F479" s="26">
        <v>24</v>
      </c>
      <c r="G479" s="27" t="s">
        <v>33</v>
      </c>
      <c r="H479" s="28">
        <v>34.170854271356781</v>
      </c>
      <c r="I479" s="28"/>
      <c r="J479" s="28"/>
      <c r="K479" s="28">
        <v>0</v>
      </c>
      <c r="L479" s="29">
        <v>9646</v>
      </c>
      <c r="M479" s="29">
        <v>2130</v>
      </c>
      <c r="N479" s="29">
        <v>893</v>
      </c>
      <c r="O479" s="29">
        <v>0</v>
      </c>
      <c r="P479" s="30">
        <f t="shared" si="7"/>
        <v>12669</v>
      </c>
      <c r="Q479" s="71"/>
      <c r="R479" s="72"/>
      <c r="S479" s="73"/>
      <c r="T479" s="35"/>
    </row>
    <row r="480" spans="1:20" s="13" customFormat="1" ht="12.75">
      <c r="A480" s="26">
        <v>479278061</v>
      </c>
      <c r="B480" s="26">
        <v>479</v>
      </c>
      <c r="C480" s="27" t="s">
        <v>236</v>
      </c>
      <c r="D480" s="26">
        <v>278</v>
      </c>
      <c r="E480" s="27" t="s">
        <v>190</v>
      </c>
      <c r="F480" s="26">
        <v>61</v>
      </c>
      <c r="G480" s="27" t="s">
        <v>148</v>
      </c>
      <c r="H480" s="28">
        <v>26.130653266331656</v>
      </c>
      <c r="I480" s="28"/>
      <c r="J480" s="28"/>
      <c r="K480" s="28">
        <v>0</v>
      </c>
      <c r="L480" s="29">
        <v>10520</v>
      </c>
      <c r="M480" s="29">
        <v>463</v>
      </c>
      <c r="N480" s="29">
        <v>893</v>
      </c>
      <c r="O480" s="29">
        <v>0</v>
      </c>
      <c r="P480" s="30">
        <f t="shared" si="7"/>
        <v>11876</v>
      </c>
      <c r="Q480" s="71"/>
      <c r="R480" s="72"/>
      <c r="S480" s="73"/>
      <c r="T480" s="35"/>
    </row>
    <row r="481" spans="1:20" s="13" customFormat="1" ht="12.75">
      <c r="A481" s="26">
        <v>479278086</v>
      </c>
      <c r="B481" s="26">
        <v>479</v>
      </c>
      <c r="C481" s="27" t="s">
        <v>236</v>
      </c>
      <c r="D481" s="26">
        <v>278</v>
      </c>
      <c r="E481" s="27" t="s">
        <v>190</v>
      </c>
      <c r="F481" s="26">
        <v>86</v>
      </c>
      <c r="G481" s="27" t="s">
        <v>185</v>
      </c>
      <c r="H481" s="28">
        <v>14.070351758793969</v>
      </c>
      <c r="I481" s="28"/>
      <c r="J481" s="28"/>
      <c r="K481" s="28">
        <v>0</v>
      </c>
      <c r="L481" s="29">
        <v>10245</v>
      </c>
      <c r="M481" s="29">
        <v>1529</v>
      </c>
      <c r="N481" s="29">
        <v>893</v>
      </c>
      <c r="O481" s="29">
        <v>0</v>
      </c>
      <c r="P481" s="30">
        <f t="shared" si="7"/>
        <v>12667</v>
      </c>
      <c r="Q481" s="71"/>
      <c r="R481" s="72"/>
      <c r="S481" s="73"/>
      <c r="T481" s="35"/>
    </row>
    <row r="482" spans="1:20" s="13" customFormat="1" ht="12.75">
      <c r="A482" s="26">
        <v>479278087</v>
      </c>
      <c r="B482" s="26">
        <v>479</v>
      </c>
      <c r="C482" s="27" t="s">
        <v>236</v>
      </c>
      <c r="D482" s="26">
        <v>278</v>
      </c>
      <c r="E482" s="27" t="s">
        <v>190</v>
      </c>
      <c r="F482" s="26">
        <v>87</v>
      </c>
      <c r="G482" s="27" t="s">
        <v>149</v>
      </c>
      <c r="H482" s="28">
        <v>1.0050251256281406</v>
      </c>
      <c r="I482" s="28"/>
      <c r="J482" s="28"/>
      <c r="K482" s="28">
        <v>0</v>
      </c>
      <c r="L482" s="29">
        <v>9759</v>
      </c>
      <c r="M482" s="29">
        <v>3568</v>
      </c>
      <c r="N482" s="29">
        <v>893</v>
      </c>
      <c r="O482" s="29">
        <v>0</v>
      </c>
      <c r="P482" s="30">
        <f t="shared" si="7"/>
        <v>14220</v>
      </c>
      <c r="Q482" s="71"/>
      <c r="R482" s="72"/>
      <c r="S482" s="73"/>
      <c r="T482" s="35"/>
    </row>
    <row r="483" spans="1:20" s="13" customFormat="1" ht="12.75">
      <c r="A483" s="26">
        <v>479278111</v>
      </c>
      <c r="B483" s="26">
        <v>479</v>
      </c>
      <c r="C483" s="27" t="s">
        <v>236</v>
      </c>
      <c r="D483" s="26">
        <v>278</v>
      </c>
      <c r="E483" s="27" t="s">
        <v>190</v>
      </c>
      <c r="F483" s="26">
        <v>111</v>
      </c>
      <c r="G483" s="27" t="s">
        <v>237</v>
      </c>
      <c r="H483" s="28">
        <v>6.0301507537688437</v>
      </c>
      <c r="I483" s="28"/>
      <c r="J483" s="28"/>
      <c r="K483" s="28">
        <v>0</v>
      </c>
      <c r="L483" s="29">
        <v>12261</v>
      </c>
      <c r="M483" s="29">
        <v>5168</v>
      </c>
      <c r="N483" s="29">
        <v>893</v>
      </c>
      <c r="O483" s="29">
        <v>0</v>
      </c>
      <c r="P483" s="30">
        <f t="shared" si="7"/>
        <v>18322</v>
      </c>
      <c r="Q483" s="71"/>
      <c r="R483" s="72"/>
      <c r="S483" s="73"/>
      <c r="T483" s="35"/>
    </row>
    <row r="484" spans="1:20" s="13" customFormat="1" ht="12.75">
      <c r="A484" s="26">
        <v>479278114</v>
      </c>
      <c r="B484" s="26">
        <v>479</v>
      </c>
      <c r="C484" s="27" t="s">
        <v>236</v>
      </c>
      <c r="D484" s="26">
        <v>278</v>
      </c>
      <c r="E484" s="27" t="s">
        <v>190</v>
      </c>
      <c r="F484" s="26">
        <v>114</v>
      </c>
      <c r="G484" s="27" t="s">
        <v>32</v>
      </c>
      <c r="H484" s="28">
        <v>9.0452261306532655</v>
      </c>
      <c r="I484" s="28"/>
      <c r="J484" s="28"/>
      <c r="K484" s="28">
        <v>0</v>
      </c>
      <c r="L484" s="29">
        <v>9883</v>
      </c>
      <c r="M484" s="29">
        <v>2571</v>
      </c>
      <c r="N484" s="29">
        <v>893</v>
      </c>
      <c r="O484" s="29">
        <v>0</v>
      </c>
      <c r="P484" s="30">
        <f t="shared" si="7"/>
        <v>13347</v>
      </c>
      <c r="Q484" s="71"/>
      <c r="R484" s="72"/>
      <c r="S484" s="73"/>
      <c r="T484" s="35"/>
    </row>
    <row r="485" spans="1:20" s="13" customFormat="1" ht="12.75">
      <c r="A485" s="26">
        <v>479278117</v>
      </c>
      <c r="B485" s="26">
        <v>479</v>
      </c>
      <c r="C485" s="27" t="s">
        <v>236</v>
      </c>
      <c r="D485" s="26">
        <v>278</v>
      </c>
      <c r="E485" s="27" t="s">
        <v>190</v>
      </c>
      <c r="F485" s="26">
        <v>117</v>
      </c>
      <c r="G485" s="27" t="s">
        <v>35</v>
      </c>
      <c r="H485" s="28">
        <v>10.050251256281406</v>
      </c>
      <c r="I485" s="28"/>
      <c r="J485" s="28"/>
      <c r="K485" s="28">
        <v>0</v>
      </c>
      <c r="L485" s="29">
        <v>9290</v>
      </c>
      <c r="M485" s="29">
        <v>3505</v>
      </c>
      <c r="N485" s="29">
        <v>893</v>
      </c>
      <c r="O485" s="29">
        <v>0</v>
      </c>
      <c r="P485" s="30">
        <f t="shared" si="7"/>
        <v>13688</v>
      </c>
      <c r="Q485" s="71"/>
      <c r="R485" s="72"/>
      <c r="S485" s="73"/>
      <c r="T485" s="35"/>
    </row>
    <row r="486" spans="1:20" s="13" customFormat="1" ht="12.75">
      <c r="A486" s="26">
        <v>479278137</v>
      </c>
      <c r="B486" s="26">
        <v>479</v>
      </c>
      <c r="C486" s="27" t="s">
        <v>236</v>
      </c>
      <c r="D486" s="26">
        <v>278</v>
      </c>
      <c r="E486" s="27" t="s">
        <v>190</v>
      </c>
      <c r="F486" s="26">
        <v>137</v>
      </c>
      <c r="G486" s="27" t="s">
        <v>196</v>
      </c>
      <c r="H486" s="28">
        <v>20.100502512562812</v>
      </c>
      <c r="I486" s="28"/>
      <c r="J486" s="28"/>
      <c r="K486" s="28">
        <v>0</v>
      </c>
      <c r="L486" s="29">
        <v>11024</v>
      </c>
      <c r="M486" s="29">
        <v>157</v>
      </c>
      <c r="N486" s="29">
        <v>893</v>
      </c>
      <c r="O486" s="29">
        <v>0</v>
      </c>
      <c r="P486" s="30">
        <f t="shared" si="7"/>
        <v>12074</v>
      </c>
      <c r="Q486" s="71"/>
      <c r="R486" s="72"/>
      <c r="S486" s="73"/>
      <c r="T486" s="35"/>
    </row>
    <row r="487" spans="1:20" s="13" customFormat="1" ht="12.75">
      <c r="A487" s="26">
        <v>479278159</v>
      </c>
      <c r="B487" s="26">
        <v>479</v>
      </c>
      <c r="C487" s="27" t="s">
        <v>236</v>
      </c>
      <c r="D487" s="26">
        <v>278</v>
      </c>
      <c r="E487" s="27" t="s">
        <v>190</v>
      </c>
      <c r="F487" s="26">
        <v>159</v>
      </c>
      <c r="G487" s="27" t="s">
        <v>150</v>
      </c>
      <c r="H487" s="28">
        <v>3.0150753768844218</v>
      </c>
      <c r="I487" s="28"/>
      <c r="J487" s="28"/>
      <c r="K487" s="28">
        <v>0</v>
      </c>
      <c r="L487" s="29">
        <v>9189</v>
      </c>
      <c r="M487" s="29">
        <v>4357</v>
      </c>
      <c r="N487" s="29">
        <v>893</v>
      </c>
      <c r="O487" s="29">
        <v>0</v>
      </c>
      <c r="P487" s="30">
        <f t="shared" si="7"/>
        <v>14439</v>
      </c>
      <c r="Q487" s="71"/>
      <c r="R487" s="72"/>
      <c r="S487" s="73"/>
      <c r="T487" s="35"/>
    </row>
    <row r="488" spans="1:20" s="13" customFormat="1" ht="12.75">
      <c r="A488" s="26">
        <v>479278161</v>
      </c>
      <c r="B488" s="26">
        <v>479</v>
      </c>
      <c r="C488" s="27" t="s">
        <v>236</v>
      </c>
      <c r="D488" s="26">
        <v>278</v>
      </c>
      <c r="E488" s="27" t="s">
        <v>190</v>
      </c>
      <c r="F488" s="26">
        <v>161</v>
      </c>
      <c r="G488" s="27" t="s">
        <v>151</v>
      </c>
      <c r="H488" s="28">
        <v>5.0251256281407031</v>
      </c>
      <c r="I488" s="28"/>
      <c r="J488" s="28"/>
      <c r="K488" s="28">
        <v>0</v>
      </c>
      <c r="L488" s="29">
        <v>9417</v>
      </c>
      <c r="M488" s="29">
        <v>3584</v>
      </c>
      <c r="N488" s="29">
        <v>893</v>
      </c>
      <c r="O488" s="29">
        <v>0</v>
      </c>
      <c r="P488" s="30">
        <f t="shared" si="7"/>
        <v>13894</v>
      </c>
      <c r="Q488" s="71"/>
      <c r="R488" s="72"/>
      <c r="S488" s="73"/>
      <c r="T488" s="35"/>
    </row>
    <row r="489" spans="1:20" s="13" customFormat="1" ht="12.75">
      <c r="A489" s="26">
        <v>479278191</v>
      </c>
      <c r="B489" s="26">
        <v>479</v>
      </c>
      <c r="C489" s="27" t="s">
        <v>236</v>
      </c>
      <c r="D489" s="26">
        <v>278</v>
      </c>
      <c r="E489" s="27" t="s">
        <v>190</v>
      </c>
      <c r="F489" s="26">
        <v>191</v>
      </c>
      <c r="G489" s="27" t="s">
        <v>238</v>
      </c>
      <c r="H489" s="28">
        <v>4.0201005025125625</v>
      </c>
      <c r="I489" s="28"/>
      <c r="J489" s="28"/>
      <c r="K489" s="28">
        <v>0</v>
      </c>
      <c r="L489" s="29">
        <v>11849</v>
      </c>
      <c r="M489" s="29">
        <v>2529</v>
      </c>
      <c r="N489" s="29">
        <v>893</v>
      </c>
      <c r="O489" s="29">
        <v>0</v>
      </c>
      <c r="P489" s="30">
        <f t="shared" si="7"/>
        <v>15271</v>
      </c>
      <c r="Q489" s="71"/>
      <c r="R489" s="72"/>
      <c r="S489" s="73"/>
      <c r="T489" s="35"/>
    </row>
    <row r="490" spans="1:20" s="13" customFormat="1" ht="12.75">
      <c r="A490" s="26">
        <v>479278210</v>
      </c>
      <c r="B490" s="26">
        <v>479</v>
      </c>
      <c r="C490" s="27" t="s">
        <v>236</v>
      </c>
      <c r="D490" s="26">
        <v>278</v>
      </c>
      <c r="E490" s="27" t="s">
        <v>190</v>
      </c>
      <c r="F490" s="26">
        <v>210</v>
      </c>
      <c r="G490" s="27" t="s">
        <v>188</v>
      </c>
      <c r="H490" s="28">
        <v>35.175879396984918</v>
      </c>
      <c r="I490" s="28"/>
      <c r="J490" s="28"/>
      <c r="K490" s="28">
        <v>0</v>
      </c>
      <c r="L490" s="29">
        <v>9618</v>
      </c>
      <c r="M490" s="29">
        <v>3107</v>
      </c>
      <c r="N490" s="29">
        <v>893</v>
      </c>
      <c r="O490" s="29">
        <v>0</v>
      </c>
      <c r="P490" s="30">
        <f t="shared" si="7"/>
        <v>13618</v>
      </c>
      <c r="Q490" s="71"/>
      <c r="R490" s="72"/>
      <c r="S490" s="73"/>
      <c r="T490" s="35"/>
    </row>
    <row r="491" spans="1:20" s="13" customFormat="1" ht="12.75">
      <c r="A491" s="26">
        <v>479278227</v>
      </c>
      <c r="B491" s="26">
        <v>479</v>
      </c>
      <c r="C491" s="27" t="s">
        <v>236</v>
      </c>
      <c r="D491" s="26">
        <v>278</v>
      </c>
      <c r="E491" s="27" t="s">
        <v>190</v>
      </c>
      <c r="F491" s="26">
        <v>227</v>
      </c>
      <c r="G491" s="27" t="s">
        <v>239</v>
      </c>
      <c r="H491" s="28">
        <v>5.0251256281407031</v>
      </c>
      <c r="I491" s="28"/>
      <c r="J491" s="28"/>
      <c r="K491" s="28">
        <v>0</v>
      </c>
      <c r="L491" s="29">
        <v>9871</v>
      </c>
      <c r="M491" s="29">
        <v>2034</v>
      </c>
      <c r="N491" s="29">
        <v>893</v>
      </c>
      <c r="O491" s="29">
        <v>0</v>
      </c>
      <c r="P491" s="30">
        <f t="shared" si="7"/>
        <v>12798</v>
      </c>
      <c r="Q491" s="71"/>
      <c r="R491" s="72"/>
      <c r="S491" s="73"/>
      <c r="T491" s="35"/>
    </row>
    <row r="492" spans="1:20" s="13" customFormat="1" ht="12.75">
      <c r="A492" s="26">
        <v>479278278</v>
      </c>
      <c r="B492" s="26">
        <v>479</v>
      </c>
      <c r="C492" s="27" t="s">
        <v>236</v>
      </c>
      <c r="D492" s="26">
        <v>278</v>
      </c>
      <c r="E492" s="27" t="s">
        <v>190</v>
      </c>
      <c r="F492" s="26">
        <v>278</v>
      </c>
      <c r="G492" s="27" t="s">
        <v>190</v>
      </c>
      <c r="H492" s="28">
        <v>42.211055276381913</v>
      </c>
      <c r="I492" s="28"/>
      <c r="J492" s="28"/>
      <c r="K492" s="28">
        <v>0</v>
      </c>
      <c r="L492" s="29">
        <v>9868</v>
      </c>
      <c r="M492" s="29">
        <v>3249</v>
      </c>
      <c r="N492" s="29">
        <v>893</v>
      </c>
      <c r="O492" s="29">
        <v>0</v>
      </c>
      <c r="P492" s="30">
        <f t="shared" si="7"/>
        <v>14010</v>
      </c>
      <c r="Q492" s="71"/>
      <c r="R492" s="72"/>
      <c r="S492" s="73"/>
      <c r="T492" s="35"/>
    </row>
    <row r="493" spans="1:20" s="13" customFormat="1" ht="12.75">
      <c r="A493" s="26">
        <v>479278281</v>
      </c>
      <c r="B493" s="26">
        <v>479</v>
      </c>
      <c r="C493" s="27" t="s">
        <v>236</v>
      </c>
      <c r="D493" s="26">
        <v>278</v>
      </c>
      <c r="E493" s="27" t="s">
        <v>190</v>
      </c>
      <c r="F493" s="26">
        <v>281</v>
      </c>
      <c r="G493" s="27" t="s">
        <v>146</v>
      </c>
      <c r="H493" s="28">
        <v>62.311557788944711</v>
      </c>
      <c r="I493" s="28"/>
      <c r="J493" s="28"/>
      <c r="K493" s="28">
        <v>0</v>
      </c>
      <c r="L493" s="29">
        <v>11258</v>
      </c>
      <c r="M493" s="29">
        <v>0</v>
      </c>
      <c r="N493" s="29">
        <v>893</v>
      </c>
      <c r="O493" s="29">
        <v>0</v>
      </c>
      <c r="P493" s="30">
        <f t="shared" si="7"/>
        <v>12151</v>
      </c>
      <c r="Q493" s="71"/>
      <c r="R493" s="72"/>
      <c r="S493" s="73"/>
      <c r="T493" s="35"/>
    </row>
    <row r="494" spans="1:20" s="13" customFormat="1" ht="12.75">
      <c r="A494" s="26">
        <v>479278309</v>
      </c>
      <c r="B494" s="26">
        <v>479</v>
      </c>
      <c r="C494" s="27" t="s">
        <v>236</v>
      </c>
      <c r="D494" s="26">
        <v>278</v>
      </c>
      <c r="E494" s="27" t="s">
        <v>190</v>
      </c>
      <c r="F494" s="26">
        <v>309</v>
      </c>
      <c r="G494" s="27" t="s">
        <v>197</v>
      </c>
      <c r="H494" s="28">
        <v>6.0301507537688437</v>
      </c>
      <c r="I494" s="28"/>
      <c r="J494" s="28"/>
      <c r="K494" s="28">
        <v>0</v>
      </c>
      <c r="L494" s="29">
        <v>10710</v>
      </c>
      <c r="M494" s="29">
        <v>646</v>
      </c>
      <c r="N494" s="29">
        <v>893</v>
      </c>
      <c r="O494" s="29">
        <v>0</v>
      </c>
      <c r="P494" s="30">
        <f t="shared" si="7"/>
        <v>12249</v>
      </c>
      <c r="Q494" s="71"/>
      <c r="R494" s="72"/>
      <c r="S494" s="73"/>
      <c r="T494" s="35"/>
    </row>
    <row r="495" spans="1:20" s="13" customFormat="1" ht="12.75">
      <c r="A495" s="26">
        <v>479278325</v>
      </c>
      <c r="B495" s="26">
        <v>479</v>
      </c>
      <c r="C495" s="27" t="s">
        <v>236</v>
      </c>
      <c r="D495" s="26">
        <v>278</v>
      </c>
      <c r="E495" s="27" t="s">
        <v>190</v>
      </c>
      <c r="F495" s="26">
        <v>325</v>
      </c>
      <c r="G495" s="27" t="s">
        <v>198</v>
      </c>
      <c r="H495" s="28">
        <v>6.0301507537688437</v>
      </c>
      <c r="I495" s="28"/>
      <c r="J495" s="28"/>
      <c r="K495" s="28">
        <v>0</v>
      </c>
      <c r="L495" s="29">
        <v>9474</v>
      </c>
      <c r="M495" s="29">
        <v>1368</v>
      </c>
      <c r="N495" s="29">
        <v>893</v>
      </c>
      <c r="O495" s="29">
        <v>0</v>
      </c>
      <c r="P495" s="30">
        <f t="shared" si="7"/>
        <v>11735</v>
      </c>
      <c r="Q495" s="71"/>
      <c r="R495" s="72"/>
      <c r="S495" s="73"/>
      <c r="T495" s="35"/>
    </row>
    <row r="496" spans="1:20" s="13" customFormat="1" ht="12.75">
      <c r="A496" s="26">
        <v>479278332</v>
      </c>
      <c r="B496" s="26">
        <v>479</v>
      </c>
      <c r="C496" s="27" t="s">
        <v>236</v>
      </c>
      <c r="D496" s="26">
        <v>278</v>
      </c>
      <c r="E496" s="27" t="s">
        <v>190</v>
      </c>
      <c r="F496" s="26">
        <v>332</v>
      </c>
      <c r="G496" s="27" t="s">
        <v>199</v>
      </c>
      <c r="H496" s="28">
        <v>6.0301507537688437</v>
      </c>
      <c r="I496" s="28"/>
      <c r="J496" s="28"/>
      <c r="K496" s="28">
        <v>0</v>
      </c>
      <c r="L496" s="29">
        <v>9275</v>
      </c>
      <c r="M496" s="29">
        <v>948</v>
      </c>
      <c r="N496" s="29">
        <v>893</v>
      </c>
      <c r="O496" s="29">
        <v>0</v>
      </c>
      <c r="P496" s="30">
        <f t="shared" si="7"/>
        <v>11116</v>
      </c>
      <c r="Q496" s="71"/>
      <c r="R496" s="72"/>
      <c r="S496" s="73"/>
      <c r="T496" s="35"/>
    </row>
    <row r="497" spans="1:20" s="13" customFormat="1" ht="12.75">
      <c r="A497" s="26">
        <v>479278605</v>
      </c>
      <c r="B497" s="26">
        <v>479</v>
      </c>
      <c r="C497" s="27" t="s">
        <v>236</v>
      </c>
      <c r="D497" s="26">
        <v>278</v>
      </c>
      <c r="E497" s="27" t="s">
        <v>190</v>
      </c>
      <c r="F497" s="26">
        <v>605</v>
      </c>
      <c r="G497" s="27" t="s">
        <v>193</v>
      </c>
      <c r="H497" s="28">
        <v>56.281407035175874</v>
      </c>
      <c r="I497" s="28"/>
      <c r="J497" s="28"/>
      <c r="K497" s="28">
        <v>0</v>
      </c>
      <c r="L497" s="29">
        <v>9644</v>
      </c>
      <c r="M497" s="29">
        <v>7585</v>
      </c>
      <c r="N497" s="29">
        <v>893</v>
      </c>
      <c r="O497" s="29">
        <v>0</v>
      </c>
      <c r="P497" s="30">
        <f t="shared" si="7"/>
        <v>18122</v>
      </c>
      <c r="Q497" s="71"/>
      <c r="R497" s="72"/>
      <c r="S497" s="73"/>
      <c r="T497" s="35"/>
    </row>
    <row r="498" spans="1:20" s="13" customFormat="1" ht="12.75">
      <c r="A498" s="26">
        <v>479278615</v>
      </c>
      <c r="B498" s="26">
        <v>479</v>
      </c>
      <c r="C498" s="27" t="s">
        <v>236</v>
      </c>
      <c r="D498" s="26">
        <v>278</v>
      </c>
      <c r="E498" s="27" t="s">
        <v>190</v>
      </c>
      <c r="F498" s="26">
        <v>615</v>
      </c>
      <c r="G498" s="27" t="s">
        <v>229</v>
      </c>
      <c r="H498" s="28">
        <v>1.0050251256281406</v>
      </c>
      <c r="I498" s="28"/>
      <c r="J498" s="28"/>
      <c r="K498" s="28">
        <v>0</v>
      </c>
      <c r="L498" s="29">
        <v>9759</v>
      </c>
      <c r="M498" s="29">
        <v>1665</v>
      </c>
      <c r="N498" s="29">
        <v>893</v>
      </c>
      <c r="O498" s="29">
        <v>0</v>
      </c>
      <c r="P498" s="30">
        <f t="shared" si="7"/>
        <v>12317</v>
      </c>
      <c r="Q498" s="71"/>
      <c r="R498" s="72"/>
      <c r="S498" s="73"/>
      <c r="T498" s="35"/>
    </row>
    <row r="499" spans="1:20" s="13" customFormat="1" ht="12.75">
      <c r="A499" s="26">
        <v>479278670</v>
      </c>
      <c r="B499" s="26">
        <v>479</v>
      </c>
      <c r="C499" s="27" t="s">
        <v>236</v>
      </c>
      <c r="D499" s="26">
        <v>278</v>
      </c>
      <c r="E499" s="27" t="s">
        <v>190</v>
      </c>
      <c r="F499" s="26">
        <v>670</v>
      </c>
      <c r="G499" s="27" t="s">
        <v>37</v>
      </c>
      <c r="H499" s="28">
        <v>16.08040201005025</v>
      </c>
      <c r="I499" s="28"/>
      <c r="J499" s="28"/>
      <c r="K499" s="28">
        <v>0</v>
      </c>
      <c r="L499" s="29">
        <v>9498</v>
      </c>
      <c r="M499" s="29">
        <v>7454</v>
      </c>
      <c r="N499" s="29">
        <v>893</v>
      </c>
      <c r="O499" s="29">
        <v>0</v>
      </c>
      <c r="P499" s="30">
        <f t="shared" si="7"/>
        <v>17845</v>
      </c>
      <c r="Q499" s="71"/>
      <c r="R499" s="72"/>
      <c r="S499" s="73"/>
      <c r="T499" s="35"/>
    </row>
    <row r="500" spans="1:20" s="13" customFormat="1" ht="12.75">
      <c r="A500" s="26">
        <v>479278672</v>
      </c>
      <c r="B500" s="26">
        <v>479</v>
      </c>
      <c r="C500" s="27" t="s">
        <v>236</v>
      </c>
      <c r="D500" s="26">
        <v>278</v>
      </c>
      <c r="E500" s="27" t="s">
        <v>190</v>
      </c>
      <c r="F500" s="26">
        <v>672</v>
      </c>
      <c r="G500" s="27" t="s">
        <v>53</v>
      </c>
      <c r="H500" s="28">
        <v>5.0251256281407031</v>
      </c>
      <c r="I500" s="28"/>
      <c r="J500" s="28"/>
      <c r="K500" s="28">
        <v>0</v>
      </c>
      <c r="L500" s="29">
        <v>10047</v>
      </c>
      <c r="M500" s="29">
        <v>3549</v>
      </c>
      <c r="N500" s="29">
        <v>893</v>
      </c>
      <c r="O500" s="29">
        <v>0</v>
      </c>
      <c r="P500" s="30">
        <f t="shared" si="7"/>
        <v>14489</v>
      </c>
      <c r="Q500" s="71"/>
      <c r="R500" s="72"/>
      <c r="S500" s="73"/>
      <c r="T500" s="35"/>
    </row>
    <row r="501" spans="1:20" s="13" customFormat="1" ht="12.75">
      <c r="A501" s="26">
        <v>479278674</v>
      </c>
      <c r="B501" s="26">
        <v>479</v>
      </c>
      <c r="C501" s="27" t="s">
        <v>236</v>
      </c>
      <c r="D501" s="26">
        <v>278</v>
      </c>
      <c r="E501" s="27" t="s">
        <v>190</v>
      </c>
      <c r="F501" s="26">
        <v>674</v>
      </c>
      <c r="G501" s="27" t="s">
        <v>38</v>
      </c>
      <c r="H501" s="28">
        <v>3.0150753768844218</v>
      </c>
      <c r="I501" s="28"/>
      <c r="J501" s="28"/>
      <c r="K501" s="28">
        <v>0</v>
      </c>
      <c r="L501" s="29">
        <v>11406</v>
      </c>
      <c r="M501" s="29">
        <v>5067</v>
      </c>
      <c r="N501" s="29">
        <v>893</v>
      </c>
      <c r="O501" s="29">
        <v>0</v>
      </c>
      <c r="P501" s="30">
        <f t="shared" si="7"/>
        <v>17366</v>
      </c>
      <c r="Q501" s="71"/>
      <c r="R501" s="72"/>
      <c r="S501" s="73"/>
      <c r="T501" s="35"/>
    </row>
    <row r="502" spans="1:20" s="13" customFormat="1" ht="12.75">
      <c r="A502" s="26">
        <v>479278680</v>
      </c>
      <c r="B502" s="26">
        <v>479</v>
      </c>
      <c r="C502" s="27" t="s">
        <v>236</v>
      </c>
      <c r="D502" s="26">
        <v>278</v>
      </c>
      <c r="E502" s="27" t="s">
        <v>190</v>
      </c>
      <c r="F502" s="26">
        <v>680</v>
      </c>
      <c r="G502" s="27" t="s">
        <v>152</v>
      </c>
      <c r="H502" s="28">
        <v>3.0150753768844218</v>
      </c>
      <c r="I502" s="28"/>
      <c r="J502" s="28"/>
      <c r="K502" s="28">
        <v>0</v>
      </c>
      <c r="L502" s="29">
        <v>9759</v>
      </c>
      <c r="M502" s="29">
        <v>3284</v>
      </c>
      <c r="N502" s="29">
        <v>893</v>
      </c>
      <c r="O502" s="29">
        <v>0</v>
      </c>
      <c r="P502" s="30">
        <f t="shared" si="7"/>
        <v>13936</v>
      </c>
      <c r="Q502" s="71"/>
      <c r="R502" s="72"/>
      <c r="S502" s="73"/>
      <c r="T502" s="35"/>
    </row>
    <row r="503" spans="1:20" s="13" customFormat="1" ht="12.75">
      <c r="A503" s="26">
        <v>479278683</v>
      </c>
      <c r="B503" s="26">
        <v>479</v>
      </c>
      <c r="C503" s="27" t="s">
        <v>236</v>
      </c>
      <c r="D503" s="26">
        <v>278</v>
      </c>
      <c r="E503" s="27" t="s">
        <v>190</v>
      </c>
      <c r="F503" s="26">
        <v>683</v>
      </c>
      <c r="G503" s="27" t="s">
        <v>39</v>
      </c>
      <c r="H503" s="28">
        <v>8.0402010050251249</v>
      </c>
      <c r="I503" s="28"/>
      <c r="J503" s="28"/>
      <c r="K503" s="28">
        <v>0</v>
      </c>
      <c r="L503" s="29">
        <v>9331</v>
      </c>
      <c r="M503" s="29">
        <v>5631</v>
      </c>
      <c r="N503" s="29">
        <v>893</v>
      </c>
      <c r="O503" s="29">
        <v>0</v>
      </c>
      <c r="P503" s="30">
        <f t="shared" si="7"/>
        <v>15855</v>
      </c>
      <c r="Q503" s="71"/>
      <c r="R503" s="72"/>
      <c r="S503" s="73"/>
      <c r="T503" s="35"/>
    </row>
    <row r="504" spans="1:20" s="13" customFormat="1" ht="12.75">
      <c r="A504" s="26">
        <v>479278717</v>
      </c>
      <c r="B504" s="26">
        <v>479</v>
      </c>
      <c r="C504" s="27" t="s">
        <v>236</v>
      </c>
      <c r="D504" s="26">
        <v>278</v>
      </c>
      <c r="E504" s="27" t="s">
        <v>190</v>
      </c>
      <c r="F504" s="26">
        <v>717</v>
      </c>
      <c r="G504" s="27" t="s">
        <v>40</v>
      </c>
      <c r="H504" s="28">
        <v>2.0100502512562812</v>
      </c>
      <c r="I504" s="28"/>
      <c r="J504" s="28"/>
      <c r="K504" s="28">
        <v>0</v>
      </c>
      <c r="L504" s="29">
        <v>10140</v>
      </c>
      <c r="M504" s="29">
        <v>5423</v>
      </c>
      <c r="N504" s="29">
        <v>893</v>
      </c>
      <c r="O504" s="29">
        <v>0</v>
      </c>
      <c r="P504" s="30">
        <f t="shared" si="7"/>
        <v>16456</v>
      </c>
      <c r="Q504" s="71"/>
      <c r="R504" s="72"/>
      <c r="S504" s="73"/>
      <c r="T504" s="35"/>
    </row>
    <row r="505" spans="1:20" s="13" customFormat="1" ht="12.75">
      <c r="A505" s="26">
        <v>479278755</v>
      </c>
      <c r="B505" s="26">
        <v>479</v>
      </c>
      <c r="C505" s="27" t="s">
        <v>236</v>
      </c>
      <c r="D505" s="26">
        <v>278</v>
      </c>
      <c r="E505" s="27" t="s">
        <v>190</v>
      </c>
      <c r="F505" s="26">
        <v>755</v>
      </c>
      <c r="G505" s="27" t="s">
        <v>42</v>
      </c>
      <c r="H505" s="28">
        <v>2.0100502512562812</v>
      </c>
      <c r="I505" s="28"/>
      <c r="J505" s="28"/>
      <c r="K505" s="28">
        <v>0</v>
      </c>
      <c r="L505" s="29">
        <v>9759</v>
      </c>
      <c r="M505" s="29">
        <v>3733</v>
      </c>
      <c r="N505" s="29">
        <v>893</v>
      </c>
      <c r="O505" s="29">
        <v>0</v>
      </c>
      <c r="P505" s="30">
        <f t="shared" si="7"/>
        <v>14385</v>
      </c>
      <c r="Q505" s="71"/>
      <c r="R505" s="72"/>
      <c r="S505" s="73"/>
      <c r="T505" s="35"/>
    </row>
    <row r="506" spans="1:20" s="13" customFormat="1" ht="12.75">
      <c r="A506" s="26">
        <v>479278766</v>
      </c>
      <c r="B506" s="26">
        <v>479</v>
      </c>
      <c r="C506" s="27" t="s">
        <v>236</v>
      </c>
      <c r="D506" s="26">
        <v>278</v>
      </c>
      <c r="E506" s="27" t="s">
        <v>190</v>
      </c>
      <c r="F506" s="26">
        <v>766</v>
      </c>
      <c r="G506" s="27" t="s">
        <v>240</v>
      </c>
      <c r="H506" s="28">
        <v>2.0100502512562812</v>
      </c>
      <c r="I506" s="28"/>
      <c r="J506" s="28"/>
      <c r="K506" s="28">
        <v>0</v>
      </c>
      <c r="L506" s="29">
        <v>11849</v>
      </c>
      <c r="M506" s="29">
        <v>3668</v>
      </c>
      <c r="N506" s="29">
        <v>893</v>
      </c>
      <c r="O506" s="29">
        <v>0</v>
      </c>
      <c r="P506" s="30">
        <f t="shared" si="7"/>
        <v>16410</v>
      </c>
      <c r="Q506" s="71"/>
      <c r="R506" s="72"/>
      <c r="S506" s="73"/>
      <c r="T506" s="35"/>
    </row>
    <row r="507" spans="1:20" s="13" customFormat="1" ht="12.75">
      <c r="A507" s="26">
        <v>481035035</v>
      </c>
      <c r="B507" s="26">
        <v>481</v>
      </c>
      <c r="C507" s="27" t="s">
        <v>241</v>
      </c>
      <c r="D507" s="26">
        <v>35</v>
      </c>
      <c r="E507" s="27" t="s">
        <v>11</v>
      </c>
      <c r="F507" s="26">
        <v>35</v>
      </c>
      <c r="G507" s="27" t="s">
        <v>11</v>
      </c>
      <c r="H507" s="28">
        <v>893.58743455497381</v>
      </c>
      <c r="I507" s="28"/>
      <c r="J507" s="28"/>
      <c r="K507" s="28">
        <v>0</v>
      </c>
      <c r="L507" s="29">
        <v>11477</v>
      </c>
      <c r="M507" s="29">
        <v>3404</v>
      </c>
      <c r="N507" s="29">
        <v>893</v>
      </c>
      <c r="O507" s="29">
        <v>0</v>
      </c>
      <c r="P507" s="30">
        <f t="shared" si="7"/>
        <v>15774</v>
      </c>
      <c r="Q507" s="71"/>
      <c r="R507" s="72"/>
      <c r="S507" s="73"/>
      <c r="T507" s="35"/>
    </row>
    <row r="508" spans="1:20" s="13" customFormat="1" ht="12.75">
      <c r="A508" s="26">
        <v>481035040</v>
      </c>
      <c r="B508" s="26">
        <v>481</v>
      </c>
      <c r="C508" s="27" t="s">
        <v>241</v>
      </c>
      <c r="D508" s="26">
        <v>35</v>
      </c>
      <c r="E508" s="27" t="s">
        <v>11</v>
      </c>
      <c r="F508" s="26">
        <v>40</v>
      </c>
      <c r="G508" s="27" t="s">
        <v>88</v>
      </c>
      <c r="H508" s="28">
        <v>0.98848167539267018</v>
      </c>
      <c r="I508" s="28"/>
      <c r="J508" s="28"/>
      <c r="K508" s="28">
        <v>0</v>
      </c>
      <c r="L508" s="29">
        <v>8968</v>
      </c>
      <c r="M508" s="29">
        <v>2306</v>
      </c>
      <c r="N508" s="29">
        <v>893</v>
      </c>
      <c r="O508" s="29">
        <v>0</v>
      </c>
      <c r="P508" s="30">
        <f t="shared" si="7"/>
        <v>12167</v>
      </c>
      <c r="Q508" s="71"/>
      <c r="R508" s="72"/>
      <c r="S508" s="73"/>
      <c r="T508" s="35"/>
    </row>
    <row r="509" spans="1:20" s="13" customFormat="1" ht="12.75">
      <c r="A509" s="26">
        <v>481035044</v>
      </c>
      <c r="B509" s="26">
        <v>481</v>
      </c>
      <c r="C509" s="27" t="s">
        <v>241</v>
      </c>
      <c r="D509" s="26">
        <v>35</v>
      </c>
      <c r="E509" s="27" t="s">
        <v>11</v>
      </c>
      <c r="F509" s="26">
        <v>44</v>
      </c>
      <c r="G509" s="27" t="s">
        <v>12</v>
      </c>
      <c r="H509" s="28">
        <v>9.8848167539267013</v>
      </c>
      <c r="I509" s="28"/>
      <c r="J509" s="28"/>
      <c r="K509" s="28">
        <v>0</v>
      </c>
      <c r="L509" s="29">
        <v>10903</v>
      </c>
      <c r="M509" s="29">
        <v>718</v>
      </c>
      <c r="N509" s="29">
        <v>893</v>
      </c>
      <c r="O509" s="29">
        <v>0</v>
      </c>
      <c r="P509" s="30">
        <f t="shared" si="7"/>
        <v>12514</v>
      </c>
      <c r="Q509" s="71"/>
      <c r="R509" s="72"/>
      <c r="S509" s="73"/>
      <c r="T509" s="35"/>
    </row>
    <row r="510" spans="1:20" s="13" customFormat="1" ht="12.75">
      <c r="A510" s="26">
        <v>481035046</v>
      </c>
      <c r="B510" s="26">
        <v>481</v>
      </c>
      <c r="C510" s="27" t="s">
        <v>241</v>
      </c>
      <c r="D510" s="26">
        <v>35</v>
      </c>
      <c r="E510" s="27" t="s">
        <v>11</v>
      </c>
      <c r="F510" s="26">
        <v>46</v>
      </c>
      <c r="G510" s="27" t="s">
        <v>89</v>
      </c>
      <c r="H510" s="28">
        <v>0.98848167539267018</v>
      </c>
      <c r="I510" s="28"/>
      <c r="J510" s="28"/>
      <c r="K510" s="28">
        <v>0</v>
      </c>
      <c r="L510" s="29">
        <v>8968</v>
      </c>
      <c r="M510" s="29">
        <v>6575</v>
      </c>
      <c r="N510" s="29">
        <v>893</v>
      </c>
      <c r="O510" s="29">
        <v>0</v>
      </c>
      <c r="P510" s="30">
        <f t="shared" si="7"/>
        <v>16436</v>
      </c>
      <c r="Q510" s="71"/>
      <c r="R510" s="72"/>
      <c r="S510" s="73"/>
      <c r="T510" s="35"/>
    </row>
    <row r="511" spans="1:20" s="13" customFormat="1" ht="12.75">
      <c r="A511" s="26">
        <v>481035050</v>
      </c>
      <c r="B511" s="26">
        <v>481</v>
      </c>
      <c r="C511" s="27" t="s">
        <v>241</v>
      </c>
      <c r="D511" s="26">
        <v>35</v>
      </c>
      <c r="E511" s="27" t="s">
        <v>11</v>
      </c>
      <c r="F511" s="26">
        <v>50</v>
      </c>
      <c r="G511" s="27" t="s">
        <v>90</v>
      </c>
      <c r="H511" s="28">
        <v>0.98848167539267018</v>
      </c>
      <c r="I511" s="28"/>
      <c r="J511" s="28"/>
      <c r="K511" s="28">
        <v>0</v>
      </c>
      <c r="L511" s="29">
        <v>8920</v>
      </c>
      <c r="M511" s="29">
        <v>3792</v>
      </c>
      <c r="N511" s="29">
        <v>893</v>
      </c>
      <c r="O511" s="29">
        <v>0</v>
      </c>
      <c r="P511" s="30">
        <f t="shared" si="7"/>
        <v>13605</v>
      </c>
      <c r="Q511" s="71"/>
      <c r="R511" s="72"/>
      <c r="S511" s="73"/>
      <c r="T511" s="35"/>
    </row>
    <row r="512" spans="1:20" s="13" customFormat="1" ht="12.75">
      <c r="A512" s="26">
        <v>481035073</v>
      </c>
      <c r="B512" s="26">
        <v>481</v>
      </c>
      <c r="C512" s="27" t="s">
        <v>241</v>
      </c>
      <c r="D512" s="26">
        <v>35</v>
      </c>
      <c r="E512" s="27" t="s">
        <v>11</v>
      </c>
      <c r="F512" s="26">
        <v>73</v>
      </c>
      <c r="G512" s="27" t="s">
        <v>23</v>
      </c>
      <c r="H512" s="28">
        <v>1.9769633507853404</v>
      </c>
      <c r="I512" s="28"/>
      <c r="J512" s="28"/>
      <c r="K512" s="28">
        <v>0</v>
      </c>
      <c r="L512" s="29">
        <v>8944</v>
      </c>
      <c r="M512" s="29">
        <v>6205</v>
      </c>
      <c r="N512" s="29">
        <v>893</v>
      </c>
      <c r="O512" s="29">
        <v>0</v>
      </c>
      <c r="P512" s="30">
        <f t="shared" si="7"/>
        <v>16042</v>
      </c>
      <c r="Q512" s="71"/>
      <c r="R512" s="72"/>
      <c r="S512" s="73"/>
      <c r="T512" s="35"/>
    </row>
    <row r="513" spans="1:21" s="13" customFormat="1" ht="12.75">
      <c r="A513" s="26">
        <v>481035160</v>
      </c>
      <c r="B513" s="26">
        <v>481</v>
      </c>
      <c r="C513" s="27" t="s">
        <v>241</v>
      </c>
      <c r="D513" s="26">
        <v>35</v>
      </c>
      <c r="E513" s="27" t="s">
        <v>11</v>
      </c>
      <c r="F513" s="26">
        <v>160</v>
      </c>
      <c r="G513" s="27" t="s">
        <v>134</v>
      </c>
      <c r="H513" s="28">
        <v>0.98848167539267018</v>
      </c>
      <c r="I513" s="28"/>
      <c r="J513" s="28"/>
      <c r="K513" s="28">
        <v>0</v>
      </c>
      <c r="L513" s="29">
        <v>13453</v>
      </c>
      <c r="M513" s="29">
        <v>654</v>
      </c>
      <c r="N513" s="29">
        <v>893</v>
      </c>
      <c r="O513" s="29">
        <v>0</v>
      </c>
      <c r="P513" s="30">
        <f t="shared" si="7"/>
        <v>15000</v>
      </c>
      <c r="Q513" s="71"/>
      <c r="R513" s="72"/>
      <c r="S513" s="73"/>
      <c r="T513" s="35"/>
    </row>
    <row r="514" spans="1:21" s="13" customFormat="1" ht="12.75">
      <c r="A514" s="26">
        <v>481035165</v>
      </c>
      <c r="B514" s="26">
        <v>481</v>
      </c>
      <c r="C514" s="27" t="s">
        <v>241</v>
      </c>
      <c r="D514" s="26">
        <v>35</v>
      </c>
      <c r="E514" s="27" t="s">
        <v>11</v>
      </c>
      <c r="F514" s="26">
        <v>165</v>
      </c>
      <c r="G514" s="27" t="s">
        <v>17</v>
      </c>
      <c r="H514" s="28">
        <v>0.98848167539267018</v>
      </c>
      <c r="I514" s="28"/>
      <c r="J514" s="28"/>
      <c r="K514" s="28">
        <v>124.31116622754388</v>
      </c>
      <c r="L514" s="29">
        <v>13061</v>
      </c>
      <c r="M514" s="29">
        <v>710</v>
      </c>
      <c r="N514" s="29">
        <v>893</v>
      </c>
      <c r="O514" s="29">
        <v>0</v>
      </c>
      <c r="P514" s="30">
        <f t="shared" si="7"/>
        <v>14664</v>
      </c>
      <c r="Q514" s="71"/>
      <c r="R514" s="72"/>
      <c r="S514" s="73"/>
      <c r="T514" s="35"/>
      <c r="U514" s="36"/>
    </row>
    <row r="515" spans="1:21" s="13" customFormat="1" ht="12.75">
      <c r="A515" s="26">
        <v>481035212</v>
      </c>
      <c r="B515" s="26">
        <v>481</v>
      </c>
      <c r="C515" s="27" t="s">
        <v>241</v>
      </c>
      <c r="D515" s="26">
        <v>35</v>
      </c>
      <c r="E515" s="27" t="s">
        <v>11</v>
      </c>
      <c r="F515" s="26">
        <v>212</v>
      </c>
      <c r="G515" s="27" t="s">
        <v>167</v>
      </c>
      <c r="H515" s="28">
        <v>0.98848167539267018</v>
      </c>
      <c r="I515" s="28"/>
      <c r="J515" s="28"/>
      <c r="K515" s="28">
        <v>0</v>
      </c>
      <c r="L515" s="29">
        <v>3948</v>
      </c>
      <c r="M515" s="29">
        <v>369</v>
      </c>
      <c r="N515" s="29">
        <v>893</v>
      </c>
      <c r="O515" s="29">
        <v>0</v>
      </c>
      <c r="P515" s="30">
        <f t="shared" si="7"/>
        <v>5210</v>
      </c>
      <c r="Q515" s="71"/>
      <c r="R515" s="72"/>
      <c r="S515" s="73"/>
      <c r="T515" s="35"/>
    </row>
    <row r="516" spans="1:21" s="13" customFormat="1" ht="12.75">
      <c r="A516" s="26">
        <v>481035220</v>
      </c>
      <c r="B516" s="26">
        <v>481</v>
      </c>
      <c r="C516" s="27" t="s">
        <v>241</v>
      </c>
      <c r="D516" s="26">
        <v>35</v>
      </c>
      <c r="E516" s="27" t="s">
        <v>11</v>
      </c>
      <c r="F516" s="26">
        <v>220</v>
      </c>
      <c r="G516" s="27" t="s">
        <v>26</v>
      </c>
      <c r="H516" s="28">
        <v>3.9539267015706807</v>
      </c>
      <c r="I516" s="28"/>
      <c r="J516" s="28"/>
      <c r="K516" s="28">
        <v>0</v>
      </c>
      <c r="L516" s="29">
        <v>9857</v>
      </c>
      <c r="M516" s="29">
        <v>3512</v>
      </c>
      <c r="N516" s="29">
        <v>893</v>
      </c>
      <c r="O516" s="29">
        <v>0</v>
      </c>
      <c r="P516" s="30">
        <f t="shared" si="7"/>
        <v>14262</v>
      </c>
      <c r="Q516" s="71"/>
      <c r="R516" s="72"/>
      <c r="S516" s="73"/>
      <c r="T516" s="35"/>
    </row>
    <row r="517" spans="1:21" s="13" customFormat="1" ht="12.75">
      <c r="A517" s="26">
        <v>481035243</v>
      </c>
      <c r="B517" s="26">
        <v>481</v>
      </c>
      <c r="C517" s="27" t="s">
        <v>241</v>
      </c>
      <c r="D517" s="26">
        <v>35</v>
      </c>
      <c r="E517" s="27" t="s">
        <v>11</v>
      </c>
      <c r="F517" s="26">
        <v>243</v>
      </c>
      <c r="G517" s="27" t="s">
        <v>80</v>
      </c>
      <c r="H517" s="28">
        <v>1.9769633507853404</v>
      </c>
      <c r="I517" s="28"/>
      <c r="J517" s="28"/>
      <c r="K517" s="28">
        <v>0</v>
      </c>
      <c r="L517" s="29">
        <v>13453</v>
      </c>
      <c r="M517" s="29">
        <v>3267</v>
      </c>
      <c r="N517" s="29">
        <v>893</v>
      </c>
      <c r="O517" s="29">
        <v>0</v>
      </c>
      <c r="P517" s="30">
        <f t="shared" si="7"/>
        <v>17613</v>
      </c>
      <c r="Q517" s="71"/>
      <c r="R517" s="72"/>
      <c r="S517" s="73"/>
      <c r="T517" s="35"/>
    </row>
    <row r="518" spans="1:21" s="13" customFormat="1" ht="12.75">
      <c r="A518" s="26">
        <v>481035244</v>
      </c>
      <c r="B518" s="26">
        <v>481</v>
      </c>
      <c r="C518" s="27" t="s">
        <v>241</v>
      </c>
      <c r="D518" s="26">
        <v>35</v>
      </c>
      <c r="E518" s="27" t="s">
        <v>11</v>
      </c>
      <c r="F518" s="26">
        <v>244</v>
      </c>
      <c r="G518" s="27" t="s">
        <v>27</v>
      </c>
      <c r="H518" s="28">
        <v>20.758115183246073</v>
      </c>
      <c r="I518" s="28"/>
      <c r="J518" s="28"/>
      <c r="K518" s="28">
        <v>0</v>
      </c>
      <c r="L518" s="29">
        <v>11231</v>
      </c>
      <c r="M518" s="29">
        <v>3115</v>
      </c>
      <c r="N518" s="29">
        <v>893</v>
      </c>
      <c r="O518" s="29">
        <v>0</v>
      </c>
      <c r="P518" s="30">
        <f t="shared" si="7"/>
        <v>15239</v>
      </c>
      <c r="Q518" s="71"/>
      <c r="R518" s="72"/>
      <c r="S518" s="73"/>
      <c r="T518" s="35"/>
    </row>
    <row r="519" spans="1:21" s="13" customFormat="1" ht="12.75">
      <c r="A519" s="26">
        <v>481035262</v>
      </c>
      <c r="B519" s="26">
        <v>481</v>
      </c>
      <c r="C519" s="27" t="s">
        <v>241</v>
      </c>
      <c r="D519" s="26">
        <v>35</v>
      </c>
      <c r="E519" s="27" t="s">
        <v>11</v>
      </c>
      <c r="F519" s="26">
        <v>262</v>
      </c>
      <c r="G519" s="27" t="s">
        <v>19</v>
      </c>
      <c r="H519" s="28">
        <v>1.9769633507853404</v>
      </c>
      <c r="I519" s="28"/>
      <c r="J519" s="28"/>
      <c r="K519" s="28">
        <v>0</v>
      </c>
      <c r="L519" s="29">
        <v>13257</v>
      </c>
      <c r="M519" s="29">
        <v>6455</v>
      </c>
      <c r="N519" s="29">
        <v>893</v>
      </c>
      <c r="O519" s="29">
        <v>0</v>
      </c>
      <c r="P519" s="30">
        <f t="shared" si="7"/>
        <v>20605</v>
      </c>
      <c r="Q519" s="71"/>
      <c r="R519" s="72"/>
      <c r="S519" s="73"/>
      <c r="T519" s="35"/>
    </row>
    <row r="520" spans="1:21" s="13" customFormat="1" ht="12.75">
      <c r="A520" s="26">
        <v>481035307</v>
      </c>
      <c r="B520" s="26">
        <v>481</v>
      </c>
      <c r="C520" s="27" t="s">
        <v>241</v>
      </c>
      <c r="D520" s="26">
        <v>35</v>
      </c>
      <c r="E520" s="27" t="s">
        <v>11</v>
      </c>
      <c r="F520" s="26">
        <v>307</v>
      </c>
      <c r="G520" s="27" t="s">
        <v>172</v>
      </c>
      <c r="H520" s="28">
        <v>1.9769633507853404</v>
      </c>
      <c r="I520" s="28"/>
      <c r="J520" s="28"/>
      <c r="K520" s="28">
        <v>0</v>
      </c>
      <c r="L520" s="29">
        <v>8700</v>
      </c>
      <c r="M520" s="29">
        <v>2990</v>
      </c>
      <c r="N520" s="29">
        <v>893</v>
      </c>
      <c r="O520" s="29">
        <v>0</v>
      </c>
      <c r="P520" s="30">
        <f t="shared" si="7"/>
        <v>12583</v>
      </c>
      <c r="Q520" s="71"/>
      <c r="R520" s="72"/>
      <c r="S520" s="73"/>
      <c r="T520" s="35"/>
    </row>
    <row r="521" spans="1:21" s="13" customFormat="1" ht="12.75">
      <c r="A521" s="26">
        <v>481035780</v>
      </c>
      <c r="B521" s="26">
        <v>481</v>
      </c>
      <c r="C521" s="27" t="s">
        <v>241</v>
      </c>
      <c r="D521" s="26">
        <v>35</v>
      </c>
      <c r="E521" s="27" t="s">
        <v>11</v>
      </c>
      <c r="F521" s="26">
        <v>780</v>
      </c>
      <c r="G521" s="27" t="s">
        <v>243</v>
      </c>
      <c r="H521" s="28">
        <v>1.9769633507853404</v>
      </c>
      <c r="I521" s="28"/>
      <c r="J521" s="28"/>
      <c r="K521" s="28">
        <v>0</v>
      </c>
      <c r="L521" s="29">
        <v>8968</v>
      </c>
      <c r="M521" s="29">
        <v>852</v>
      </c>
      <c r="N521" s="29">
        <v>893</v>
      </c>
      <c r="O521" s="29">
        <v>0</v>
      </c>
      <c r="P521" s="30">
        <f t="shared" si="7"/>
        <v>10713</v>
      </c>
      <c r="Q521" s="71"/>
      <c r="R521" s="72"/>
      <c r="S521" s="73"/>
      <c r="T521" s="35"/>
    </row>
    <row r="522" spans="1:21" s="13" customFormat="1" ht="12.75">
      <c r="A522" s="26">
        <v>482204007</v>
      </c>
      <c r="B522" s="26">
        <v>482</v>
      </c>
      <c r="C522" s="27" t="s">
        <v>244</v>
      </c>
      <c r="D522" s="26">
        <v>204</v>
      </c>
      <c r="E522" s="27" t="s">
        <v>245</v>
      </c>
      <c r="F522" s="26">
        <v>7</v>
      </c>
      <c r="G522" s="27" t="s">
        <v>202</v>
      </c>
      <c r="H522" s="28">
        <v>52</v>
      </c>
      <c r="I522" s="28"/>
      <c r="J522" s="28"/>
      <c r="K522" s="28">
        <v>0</v>
      </c>
      <c r="L522" s="29">
        <v>8355</v>
      </c>
      <c r="M522" s="29">
        <v>2807</v>
      </c>
      <c r="N522" s="29">
        <v>893</v>
      </c>
      <c r="O522" s="29">
        <v>0</v>
      </c>
      <c r="P522" s="30">
        <f t="shared" ref="P522:P585" si="8">SUM(L522:N522)</f>
        <v>12055</v>
      </c>
      <c r="Q522" s="71"/>
      <c r="R522" s="72"/>
      <c r="S522" s="73"/>
      <c r="T522" s="35"/>
    </row>
    <row r="523" spans="1:21" s="13" customFormat="1" ht="12.75">
      <c r="A523" s="26">
        <v>482204105</v>
      </c>
      <c r="B523" s="26">
        <v>482</v>
      </c>
      <c r="C523" s="27" t="s">
        <v>244</v>
      </c>
      <c r="D523" s="26">
        <v>204</v>
      </c>
      <c r="E523" s="27" t="s">
        <v>245</v>
      </c>
      <c r="F523" s="26">
        <v>105</v>
      </c>
      <c r="G523" s="27" t="s">
        <v>246</v>
      </c>
      <c r="H523" s="28">
        <v>2.0000000000000004</v>
      </c>
      <c r="I523" s="28"/>
      <c r="J523" s="28"/>
      <c r="K523" s="28">
        <v>0</v>
      </c>
      <c r="L523" s="29">
        <v>8414</v>
      </c>
      <c r="M523" s="29">
        <v>2798</v>
      </c>
      <c r="N523" s="29">
        <v>893</v>
      </c>
      <c r="O523" s="29">
        <v>0</v>
      </c>
      <c r="P523" s="30">
        <f t="shared" si="8"/>
        <v>12105</v>
      </c>
      <c r="Q523" s="71"/>
      <c r="R523" s="72"/>
      <c r="S523" s="73"/>
      <c r="T523" s="35"/>
    </row>
    <row r="524" spans="1:21" s="13" customFormat="1" ht="12.75">
      <c r="A524" s="26">
        <v>482204128</v>
      </c>
      <c r="B524" s="26">
        <v>482</v>
      </c>
      <c r="C524" s="27" t="s">
        <v>244</v>
      </c>
      <c r="D524" s="26">
        <v>204</v>
      </c>
      <c r="E524" s="27" t="s">
        <v>245</v>
      </c>
      <c r="F524" s="26">
        <v>128</v>
      </c>
      <c r="G524" s="27" t="s">
        <v>122</v>
      </c>
      <c r="H524" s="28">
        <v>1.0000000000000002</v>
      </c>
      <c r="I524" s="28"/>
      <c r="J524" s="28"/>
      <c r="K524" s="28">
        <v>0</v>
      </c>
      <c r="L524" s="29">
        <v>8414</v>
      </c>
      <c r="M524" s="29">
        <v>365</v>
      </c>
      <c r="N524" s="29">
        <v>893</v>
      </c>
      <c r="O524" s="29">
        <v>0</v>
      </c>
      <c r="P524" s="30">
        <f t="shared" si="8"/>
        <v>9672</v>
      </c>
      <c r="Q524" s="71"/>
      <c r="R524" s="72"/>
      <c r="S524" s="73"/>
      <c r="T524" s="35"/>
    </row>
    <row r="525" spans="1:21" s="13" customFormat="1" ht="12.75">
      <c r="A525" s="26">
        <v>482204204</v>
      </c>
      <c r="B525" s="26">
        <v>482</v>
      </c>
      <c r="C525" s="27" t="s">
        <v>244</v>
      </c>
      <c r="D525" s="26">
        <v>204</v>
      </c>
      <c r="E525" s="27" t="s">
        <v>245</v>
      </c>
      <c r="F525" s="26">
        <v>204</v>
      </c>
      <c r="G525" s="27" t="s">
        <v>245</v>
      </c>
      <c r="H525" s="28">
        <v>155.00000000000003</v>
      </c>
      <c r="I525" s="28"/>
      <c r="J525" s="28"/>
      <c r="K525" s="28">
        <v>0</v>
      </c>
      <c r="L525" s="29">
        <v>8442</v>
      </c>
      <c r="M525" s="29">
        <v>4414</v>
      </c>
      <c r="N525" s="29">
        <v>893</v>
      </c>
      <c r="O525" s="29">
        <v>0</v>
      </c>
      <c r="P525" s="30">
        <f t="shared" si="8"/>
        <v>13749</v>
      </c>
      <c r="Q525" s="71"/>
      <c r="R525" s="72"/>
      <c r="S525" s="73"/>
      <c r="T525" s="35"/>
    </row>
    <row r="526" spans="1:21" s="13" customFormat="1" ht="12.75">
      <c r="A526" s="26">
        <v>482204211</v>
      </c>
      <c r="B526" s="26">
        <v>482</v>
      </c>
      <c r="C526" s="27" t="s">
        <v>244</v>
      </c>
      <c r="D526" s="26">
        <v>204</v>
      </c>
      <c r="E526" s="27" t="s">
        <v>245</v>
      </c>
      <c r="F526" s="26">
        <v>211</v>
      </c>
      <c r="G526" s="27" t="s">
        <v>87</v>
      </c>
      <c r="H526" s="28">
        <v>1.0000000000000002</v>
      </c>
      <c r="I526" s="28"/>
      <c r="J526" s="28"/>
      <c r="K526" s="28">
        <v>0</v>
      </c>
      <c r="L526" s="29">
        <v>8049</v>
      </c>
      <c r="M526" s="29">
        <v>1456</v>
      </c>
      <c r="N526" s="29">
        <v>893</v>
      </c>
      <c r="O526" s="29">
        <v>0</v>
      </c>
      <c r="P526" s="30">
        <f t="shared" si="8"/>
        <v>10398</v>
      </c>
      <c r="Q526" s="71"/>
      <c r="R526" s="72"/>
      <c r="S526" s="73"/>
      <c r="T526" s="35"/>
    </row>
    <row r="527" spans="1:21" s="13" customFormat="1" ht="12.75">
      <c r="A527" s="26">
        <v>482204745</v>
      </c>
      <c r="B527" s="26">
        <v>482</v>
      </c>
      <c r="C527" s="27" t="s">
        <v>244</v>
      </c>
      <c r="D527" s="26">
        <v>204</v>
      </c>
      <c r="E527" s="27" t="s">
        <v>245</v>
      </c>
      <c r="F527" s="26">
        <v>745</v>
      </c>
      <c r="G527" s="27" t="s">
        <v>247</v>
      </c>
      <c r="H527" s="28">
        <v>26</v>
      </c>
      <c r="I527" s="28"/>
      <c r="J527" s="28"/>
      <c r="K527" s="28">
        <v>0</v>
      </c>
      <c r="L527" s="29">
        <v>8692</v>
      </c>
      <c r="M527" s="29">
        <v>3954</v>
      </c>
      <c r="N527" s="29">
        <v>893</v>
      </c>
      <c r="O527" s="29">
        <v>0</v>
      </c>
      <c r="P527" s="30">
        <f t="shared" si="8"/>
        <v>13539</v>
      </c>
      <c r="Q527" s="71"/>
      <c r="R527" s="72"/>
      <c r="S527" s="73"/>
      <c r="T527" s="35"/>
    </row>
    <row r="528" spans="1:21" s="13" customFormat="1" ht="12.75">
      <c r="A528" s="26">
        <v>482204773</v>
      </c>
      <c r="B528" s="26">
        <v>482</v>
      </c>
      <c r="C528" s="27" t="s">
        <v>244</v>
      </c>
      <c r="D528" s="26">
        <v>204</v>
      </c>
      <c r="E528" s="27" t="s">
        <v>245</v>
      </c>
      <c r="F528" s="26">
        <v>773</v>
      </c>
      <c r="G528" s="27" t="s">
        <v>248</v>
      </c>
      <c r="H528" s="28">
        <v>50.999999999999993</v>
      </c>
      <c r="I528" s="28"/>
      <c r="J528" s="28"/>
      <c r="K528" s="28">
        <v>0</v>
      </c>
      <c r="L528" s="29">
        <v>9095</v>
      </c>
      <c r="M528" s="29">
        <v>3047</v>
      </c>
      <c r="N528" s="29">
        <v>893</v>
      </c>
      <c r="O528" s="29">
        <v>0</v>
      </c>
      <c r="P528" s="30">
        <f t="shared" si="8"/>
        <v>13035</v>
      </c>
      <c r="Q528" s="71"/>
      <c r="R528" s="72"/>
      <c r="S528" s="73"/>
      <c r="T528" s="35"/>
    </row>
    <row r="529" spans="1:20" s="13" customFormat="1" ht="12.75">
      <c r="A529" s="26">
        <v>483239020</v>
      </c>
      <c r="B529" s="26">
        <v>483</v>
      </c>
      <c r="C529" s="27" t="s">
        <v>249</v>
      </c>
      <c r="D529" s="26">
        <v>239</v>
      </c>
      <c r="E529" s="27" t="s">
        <v>250</v>
      </c>
      <c r="F529" s="26">
        <v>20</v>
      </c>
      <c r="G529" s="27" t="s">
        <v>125</v>
      </c>
      <c r="H529" s="28">
        <v>1.0526315789473684</v>
      </c>
      <c r="I529" s="28"/>
      <c r="J529" s="28"/>
      <c r="K529" s="28">
        <v>0</v>
      </c>
      <c r="L529" s="29">
        <v>8660</v>
      </c>
      <c r="M529" s="29">
        <v>2237</v>
      </c>
      <c r="N529" s="29">
        <v>893</v>
      </c>
      <c r="O529" s="29">
        <v>0</v>
      </c>
      <c r="P529" s="30">
        <f t="shared" si="8"/>
        <v>11790</v>
      </c>
      <c r="Q529" s="71"/>
      <c r="R529" s="72"/>
      <c r="S529" s="73"/>
      <c r="T529" s="35"/>
    </row>
    <row r="530" spans="1:20" s="13" customFormat="1" ht="12.75">
      <c r="A530" s="26">
        <v>483239036</v>
      </c>
      <c r="B530" s="26">
        <v>483</v>
      </c>
      <c r="C530" s="27" t="s">
        <v>249</v>
      </c>
      <c r="D530" s="26">
        <v>239</v>
      </c>
      <c r="E530" s="27" t="s">
        <v>250</v>
      </c>
      <c r="F530" s="26">
        <v>36</v>
      </c>
      <c r="G530" s="27" t="s">
        <v>126</v>
      </c>
      <c r="H530" s="28">
        <v>14.736842105263154</v>
      </c>
      <c r="I530" s="28"/>
      <c r="J530" s="28"/>
      <c r="K530" s="28">
        <v>0</v>
      </c>
      <c r="L530" s="29">
        <v>9801</v>
      </c>
      <c r="M530" s="29">
        <v>4177</v>
      </c>
      <c r="N530" s="29">
        <v>893</v>
      </c>
      <c r="O530" s="29">
        <v>0</v>
      </c>
      <c r="P530" s="30">
        <f t="shared" si="8"/>
        <v>14871</v>
      </c>
      <c r="Q530" s="71"/>
      <c r="R530" s="72"/>
      <c r="S530" s="73"/>
      <c r="T530" s="35"/>
    </row>
    <row r="531" spans="1:20" s="13" customFormat="1" ht="12.75">
      <c r="A531" s="26">
        <v>483239052</v>
      </c>
      <c r="B531" s="26">
        <v>483</v>
      </c>
      <c r="C531" s="27" t="s">
        <v>249</v>
      </c>
      <c r="D531" s="26">
        <v>239</v>
      </c>
      <c r="E531" s="27" t="s">
        <v>250</v>
      </c>
      <c r="F531" s="26">
        <v>52</v>
      </c>
      <c r="G531" s="27" t="s">
        <v>251</v>
      </c>
      <c r="H531" s="28">
        <v>27.368421052631582</v>
      </c>
      <c r="I531" s="28"/>
      <c r="J531" s="28"/>
      <c r="K531" s="28">
        <v>0</v>
      </c>
      <c r="L531" s="29">
        <v>9972</v>
      </c>
      <c r="M531" s="29">
        <v>3050</v>
      </c>
      <c r="N531" s="29">
        <v>893</v>
      </c>
      <c r="O531" s="29">
        <v>0</v>
      </c>
      <c r="P531" s="30">
        <f t="shared" si="8"/>
        <v>13915</v>
      </c>
      <c r="Q531" s="71"/>
      <c r="R531" s="72"/>
      <c r="S531" s="73"/>
      <c r="T531" s="35"/>
    </row>
    <row r="532" spans="1:20" s="13" customFormat="1" ht="12.75">
      <c r="A532" s="26">
        <v>483239082</v>
      </c>
      <c r="B532" s="26">
        <v>483</v>
      </c>
      <c r="C532" s="27" t="s">
        <v>249</v>
      </c>
      <c r="D532" s="26">
        <v>239</v>
      </c>
      <c r="E532" s="27" t="s">
        <v>250</v>
      </c>
      <c r="F532" s="26">
        <v>82</v>
      </c>
      <c r="G532" s="27" t="s">
        <v>252</v>
      </c>
      <c r="H532" s="28">
        <v>3.1578947368421058</v>
      </c>
      <c r="I532" s="28"/>
      <c r="J532" s="28"/>
      <c r="K532" s="28">
        <v>0</v>
      </c>
      <c r="L532" s="29">
        <v>12921</v>
      </c>
      <c r="M532" s="29">
        <v>2946</v>
      </c>
      <c r="N532" s="29">
        <v>893</v>
      </c>
      <c r="O532" s="29">
        <v>0</v>
      </c>
      <c r="P532" s="30">
        <f t="shared" si="8"/>
        <v>16760</v>
      </c>
      <c r="Q532" s="71"/>
      <c r="R532" s="72"/>
      <c r="S532" s="73"/>
      <c r="T532" s="35"/>
    </row>
    <row r="533" spans="1:20" s="13" customFormat="1" ht="12.75">
      <c r="A533" s="26">
        <v>483239083</v>
      </c>
      <c r="B533" s="26">
        <v>483</v>
      </c>
      <c r="C533" s="27" t="s">
        <v>249</v>
      </c>
      <c r="D533" s="26">
        <v>239</v>
      </c>
      <c r="E533" s="27" t="s">
        <v>250</v>
      </c>
      <c r="F533" s="26">
        <v>83</v>
      </c>
      <c r="G533" s="27" t="s">
        <v>253</v>
      </c>
      <c r="H533" s="28">
        <v>2.1052631578947367</v>
      </c>
      <c r="I533" s="28"/>
      <c r="J533" s="28"/>
      <c r="K533" s="28">
        <v>0</v>
      </c>
      <c r="L533" s="29">
        <v>10044</v>
      </c>
      <c r="M533" s="29">
        <v>1407</v>
      </c>
      <c r="N533" s="29">
        <v>893</v>
      </c>
      <c r="O533" s="29">
        <v>0</v>
      </c>
      <c r="P533" s="30">
        <f t="shared" si="8"/>
        <v>12344</v>
      </c>
      <c r="Q533" s="71"/>
      <c r="R533" s="72"/>
      <c r="S533" s="73"/>
      <c r="T533" s="35"/>
    </row>
    <row r="534" spans="1:20" s="13" customFormat="1" ht="12.75">
      <c r="A534" s="26">
        <v>483239096</v>
      </c>
      <c r="B534" s="26">
        <v>483</v>
      </c>
      <c r="C534" s="27" t="s">
        <v>249</v>
      </c>
      <c r="D534" s="26">
        <v>239</v>
      </c>
      <c r="E534" s="27" t="s">
        <v>250</v>
      </c>
      <c r="F534" s="26">
        <v>96</v>
      </c>
      <c r="G534" s="27" t="s">
        <v>210</v>
      </c>
      <c r="H534" s="28">
        <v>1.0526315789473684</v>
      </c>
      <c r="I534" s="28"/>
      <c r="J534" s="28"/>
      <c r="K534" s="28">
        <v>0</v>
      </c>
      <c r="L534" s="29">
        <v>10044</v>
      </c>
      <c r="M534" s="29">
        <v>4958</v>
      </c>
      <c r="N534" s="29">
        <v>893</v>
      </c>
      <c r="O534" s="29">
        <v>0</v>
      </c>
      <c r="P534" s="30">
        <f t="shared" si="8"/>
        <v>15895</v>
      </c>
      <c r="Q534" s="71"/>
      <c r="R534" s="72"/>
      <c r="S534" s="73"/>
      <c r="T534" s="35"/>
    </row>
    <row r="535" spans="1:20" s="13" customFormat="1" ht="12.75">
      <c r="A535" s="26">
        <v>483239118</v>
      </c>
      <c r="B535" s="26">
        <v>483</v>
      </c>
      <c r="C535" s="27" t="s">
        <v>249</v>
      </c>
      <c r="D535" s="26">
        <v>239</v>
      </c>
      <c r="E535" s="27" t="s">
        <v>250</v>
      </c>
      <c r="F535" s="26">
        <v>118</v>
      </c>
      <c r="G535" s="27" t="s">
        <v>315</v>
      </c>
      <c r="H535" s="28">
        <v>1.0526315789473684</v>
      </c>
      <c r="I535" s="28"/>
      <c r="J535" s="28"/>
      <c r="K535" s="28">
        <v>0</v>
      </c>
      <c r="L535" s="29">
        <v>12598</v>
      </c>
      <c r="M535" s="29">
        <v>3770</v>
      </c>
      <c r="N535" s="29">
        <v>893</v>
      </c>
      <c r="O535" s="29">
        <v>0</v>
      </c>
      <c r="P535" s="30">
        <f t="shared" si="8"/>
        <v>17261</v>
      </c>
      <c r="Q535" s="71"/>
      <c r="R535" s="72"/>
      <c r="S535" s="73"/>
      <c r="T535" s="35"/>
    </row>
    <row r="536" spans="1:20" s="13" customFormat="1" ht="12.75">
      <c r="A536" s="26">
        <v>483239145</v>
      </c>
      <c r="B536" s="26">
        <v>483</v>
      </c>
      <c r="C536" s="27" t="s">
        <v>249</v>
      </c>
      <c r="D536" s="26">
        <v>239</v>
      </c>
      <c r="E536" s="27" t="s">
        <v>250</v>
      </c>
      <c r="F536" s="26">
        <v>145</v>
      </c>
      <c r="G536" s="27" t="s">
        <v>254</v>
      </c>
      <c r="H536" s="28">
        <v>4.2105263157894735</v>
      </c>
      <c r="I536" s="28"/>
      <c r="J536" s="28"/>
      <c r="K536" s="28">
        <v>0</v>
      </c>
      <c r="L536" s="29">
        <v>10629</v>
      </c>
      <c r="M536" s="29">
        <v>2773</v>
      </c>
      <c r="N536" s="29">
        <v>893</v>
      </c>
      <c r="O536" s="29">
        <v>0</v>
      </c>
      <c r="P536" s="30">
        <f t="shared" si="8"/>
        <v>14295</v>
      </c>
      <c r="Q536" s="71"/>
      <c r="R536" s="72"/>
      <c r="S536" s="73"/>
      <c r="T536" s="35"/>
    </row>
    <row r="537" spans="1:20" s="13" customFormat="1" ht="12.75">
      <c r="A537" s="26">
        <v>483239171</v>
      </c>
      <c r="B537" s="26">
        <v>483</v>
      </c>
      <c r="C537" s="27" t="s">
        <v>249</v>
      </c>
      <c r="D537" s="26">
        <v>239</v>
      </c>
      <c r="E537" s="27" t="s">
        <v>250</v>
      </c>
      <c r="F537" s="26">
        <v>171</v>
      </c>
      <c r="G537" s="27" t="s">
        <v>255</v>
      </c>
      <c r="H537" s="28">
        <v>4.2105263157894735</v>
      </c>
      <c r="I537" s="28"/>
      <c r="J537" s="28"/>
      <c r="K537" s="28">
        <v>0</v>
      </c>
      <c r="L537" s="29">
        <v>11081</v>
      </c>
      <c r="M537" s="29">
        <v>1994</v>
      </c>
      <c r="N537" s="29">
        <v>893</v>
      </c>
      <c r="O537" s="29">
        <v>0</v>
      </c>
      <c r="P537" s="30">
        <f t="shared" si="8"/>
        <v>13968</v>
      </c>
      <c r="Q537" s="71"/>
      <c r="R537" s="72"/>
      <c r="S537" s="73"/>
      <c r="T537" s="35"/>
    </row>
    <row r="538" spans="1:20" s="13" customFormat="1" ht="12.75">
      <c r="A538" s="26">
        <v>483239172</v>
      </c>
      <c r="B538" s="26">
        <v>483</v>
      </c>
      <c r="C538" s="27" t="s">
        <v>249</v>
      </c>
      <c r="D538" s="26">
        <v>239</v>
      </c>
      <c r="E538" s="27" t="s">
        <v>250</v>
      </c>
      <c r="F538" s="26">
        <v>172</v>
      </c>
      <c r="G538" s="27" t="s">
        <v>256</v>
      </c>
      <c r="H538" s="28">
        <v>2.1052631578947367</v>
      </c>
      <c r="I538" s="28"/>
      <c r="J538" s="28"/>
      <c r="K538" s="28">
        <v>0</v>
      </c>
      <c r="L538" s="29">
        <v>12202</v>
      </c>
      <c r="M538" s="29">
        <v>6980</v>
      </c>
      <c r="N538" s="29">
        <v>893</v>
      </c>
      <c r="O538" s="29">
        <v>0</v>
      </c>
      <c r="P538" s="30">
        <f t="shared" si="8"/>
        <v>20075</v>
      </c>
      <c r="Q538" s="71"/>
      <c r="R538" s="72"/>
      <c r="S538" s="73"/>
      <c r="T538" s="35"/>
    </row>
    <row r="539" spans="1:20" s="13" customFormat="1" ht="12.75">
      <c r="A539" s="26">
        <v>483239182</v>
      </c>
      <c r="B539" s="26">
        <v>483</v>
      </c>
      <c r="C539" s="27" t="s">
        <v>249</v>
      </c>
      <c r="D539" s="26">
        <v>239</v>
      </c>
      <c r="E539" s="27" t="s">
        <v>250</v>
      </c>
      <c r="F539" s="26">
        <v>182</v>
      </c>
      <c r="G539" s="27" t="s">
        <v>257</v>
      </c>
      <c r="H539" s="28">
        <v>33.684210526315788</v>
      </c>
      <c r="I539" s="28"/>
      <c r="J539" s="28"/>
      <c r="K539" s="28">
        <v>0</v>
      </c>
      <c r="L539" s="29">
        <v>9682</v>
      </c>
      <c r="M539" s="29">
        <v>1963</v>
      </c>
      <c r="N539" s="29">
        <v>893</v>
      </c>
      <c r="O539" s="29">
        <v>0</v>
      </c>
      <c r="P539" s="30">
        <f t="shared" si="8"/>
        <v>12538</v>
      </c>
      <c r="Q539" s="71"/>
      <c r="R539" s="72"/>
      <c r="S539" s="73"/>
      <c r="T539" s="35"/>
    </row>
    <row r="540" spans="1:20" s="13" customFormat="1" ht="12.75">
      <c r="A540" s="26">
        <v>483239231</v>
      </c>
      <c r="B540" s="26">
        <v>483</v>
      </c>
      <c r="C540" s="27" t="s">
        <v>249</v>
      </c>
      <c r="D540" s="26">
        <v>239</v>
      </c>
      <c r="E540" s="27" t="s">
        <v>250</v>
      </c>
      <c r="F540" s="26">
        <v>231</v>
      </c>
      <c r="G540" s="27" t="s">
        <v>258</v>
      </c>
      <c r="H540" s="28">
        <v>6.3157894736842115</v>
      </c>
      <c r="I540" s="28"/>
      <c r="J540" s="28"/>
      <c r="K540" s="28">
        <v>0</v>
      </c>
      <c r="L540" s="29">
        <v>8765</v>
      </c>
      <c r="M540" s="29">
        <v>1463</v>
      </c>
      <c r="N540" s="29">
        <v>893</v>
      </c>
      <c r="O540" s="29">
        <v>0</v>
      </c>
      <c r="P540" s="30">
        <f t="shared" si="8"/>
        <v>11121</v>
      </c>
      <c r="Q540" s="71"/>
      <c r="R540" s="72"/>
      <c r="S540" s="73"/>
      <c r="T540" s="35"/>
    </row>
    <row r="541" spans="1:20" s="13" customFormat="1" ht="12.75">
      <c r="A541" s="26">
        <v>483239239</v>
      </c>
      <c r="B541" s="26">
        <v>483</v>
      </c>
      <c r="C541" s="27" t="s">
        <v>249</v>
      </c>
      <c r="D541" s="26">
        <v>239</v>
      </c>
      <c r="E541" s="27" t="s">
        <v>250</v>
      </c>
      <c r="F541" s="26">
        <v>239</v>
      </c>
      <c r="G541" s="27" t="s">
        <v>250</v>
      </c>
      <c r="H541" s="28">
        <v>490.5263157894737</v>
      </c>
      <c r="I541" s="28"/>
      <c r="J541" s="28"/>
      <c r="K541" s="28">
        <v>0</v>
      </c>
      <c r="L541" s="29">
        <v>9429</v>
      </c>
      <c r="M541" s="29">
        <v>3248</v>
      </c>
      <c r="N541" s="29">
        <v>893</v>
      </c>
      <c r="O541" s="29">
        <v>0</v>
      </c>
      <c r="P541" s="30">
        <f t="shared" si="8"/>
        <v>13570</v>
      </c>
      <c r="Q541" s="71"/>
      <c r="R541" s="72"/>
      <c r="S541" s="73"/>
      <c r="T541" s="35"/>
    </row>
    <row r="542" spans="1:20" s="13" customFormat="1" ht="12.75">
      <c r="A542" s="26">
        <v>483239240</v>
      </c>
      <c r="B542" s="26">
        <v>483</v>
      </c>
      <c r="C542" s="27" t="s">
        <v>249</v>
      </c>
      <c r="D542" s="26">
        <v>239</v>
      </c>
      <c r="E542" s="27" t="s">
        <v>250</v>
      </c>
      <c r="F542" s="26">
        <v>240</v>
      </c>
      <c r="G542" s="27" t="s">
        <v>314</v>
      </c>
      <c r="H542" s="28">
        <v>2.1052631578947367</v>
      </c>
      <c r="I542" s="28"/>
      <c r="J542" s="28"/>
      <c r="K542" s="28">
        <v>0</v>
      </c>
      <c r="L542" s="29">
        <v>8471</v>
      </c>
      <c r="M542" s="29">
        <v>4771</v>
      </c>
      <c r="N542" s="29">
        <v>893</v>
      </c>
      <c r="O542" s="29">
        <v>0</v>
      </c>
      <c r="P542" s="30">
        <f t="shared" si="8"/>
        <v>14135</v>
      </c>
      <c r="Q542" s="71"/>
      <c r="R542" s="72"/>
      <c r="S542" s="73"/>
      <c r="T542" s="35"/>
    </row>
    <row r="543" spans="1:20" s="13" customFormat="1" ht="12.75">
      <c r="A543" s="26">
        <v>483239261</v>
      </c>
      <c r="B543" s="26">
        <v>483</v>
      </c>
      <c r="C543" s="27" t="s">
        <v>249</v>
      </c>
      <c r="D543" s="26">
        <v>239</v>
      </c>
      <c r="E543" s="27" t="s">
        <v>250</v>
      </c>
      <c r="F543" s="26">
        <v>261</v>
      </c>
      <c r="G543" s="27" t="s">
        <v>127</v>
      </c>
      <c r="H543" s="28">
        <v>6.3157894736842115</v>
      </c>
      <c r="I543" s="28"/>
      <c r="J543" s="28"/>
      <c r="K543" s="28">
        <v>0</v>
      </c>
      <c r="L543" s="29">
        <v>9457</v>
      </c>
      <c r="M543" s="29">
        <v>4774</v>
      </c>
      <c r="N543" s="29">
        <v>893</v>
      </c>
      <c r="O543" s="29">
        <v>0</v>
      </c>
      <c r="P543" s="30">
        <f t="shared" si="8"/>
        <v>15124</v>
      </c>
      <c r="Q543" s="71"/>
      <c r="R543" s="72"/>
      <c r="S543" s="73"/>
      <c r="T543" s="35"/>
    </row>
    <row r="544" spans="1:20" s="13" customFormat="1" ht="12.75">
      <c r="A544" s="26">
        <v>483239310</v>
      </c>
      <c r="B544" s="26">
        <v>483</v>
      </c>
      <c r="C544" s="27" t="s">
        <v>249</v>
      </c>
      <c r="D544" s="26">
        <v>239</v>
      </c>
      <c r="E544" s="27" t="s">
        <v>250</v>
      </c>
      <c r="F544" s="26">
        <v>310</v>
      </c>
      <c r="G544" s="27" t="s">
        <v>259</v>
      </c>
      <c r="H544" s="28">
        <v>34.73684210526315</v>
      </c>
      <c r="I544" s="28"/>
      <c r="J544" s="28"/>
      <c r="K544" s="28">
        <v>0</v>
      </c>
      <c r="L544" s="29">
        <v>10509</v>
      </c>
      <c r="M544" s="29">
        <v>2125</v>
      </c>
      <c r="N544" s="29">
        <v>893</v>
      </c>
      <c r="O544" s="29">
        <v>0</v>
      </c>
      <c r="P544" s="30">
        <f t="shared" si="8"/>
        <v>13527</v>
      </c>
      <c r="Q544" s="71"/>
      <c r="R544" s="72"/>
      <c r="S544" s="73"/>
      <c r="T544" s="35"/>
    </row>
    <row r="545" spans="1:20" s="13" customFormat="1" ht="12.75">
      <c r="A545" s="26">
        <v>483239625</v>
      </c>
      <c r="B545" s="26">
        <v>483</v>
      </c>
      <c r="C545" s="27" t="s">
        <v>249</v>
      </c>
      <c r="D545" s="26">
        <v>239</v>
      </c>
      <c r="E545" s="27" t="s">
        <v>250</v>
      </c>
      <c r="F545" s="26">
        <v>625</v>
      </c>
      <c r="G545" s="27" t="s">
        <v>92</v>
      </c>
      <c r="H545" s="28">
        <v>1.0526315789473684</v>
      </c>
      <c r="I545" s="28"/>
      <c r="J545" s="28"/>
      <c r="K545" s="28">
        <v>0</v>
      </c>
      <c r="L545" s="29">
        <v>10044</v>
      </c>
      <c r="M545" s="29">
        <v>1917</v>
      </c>
      <c r="N545" s="29">
        <v>893</v>
      </c>
      <c r="O545" s="29">
        <v>0</v>
      </c>
      <c r="P545" s="30">
        <f t="shared" si="8"/>
        <v>12854</v>
      </c>
      <c r="Q545" s="71"/>
      <c r="R545" s="72"/>
      <c r="S545" s="73"/>
      <c r="T545" s="35"/>
    </row>
    <row r="546" spans="1:20" s="13" customFormat="1" ht="12.75">
      <c r="A546" s="26">
        <v>483239665</v>
      </c>
      <c r="B546" s="26">
        <v>483</v>
      </c>
      <c r="C546" s="27" t="s">
        <v>249</v>
      </c>
      <c r="D546" s="26">
        <v>239</v>
      </c>
      <c r="E546" s="27" t="s">
        <v>250</v>
      </c>
      <c r="F546" s="26">
        <v>665</v>
      </c>
      <c r="G546" s="27" t="s">
        <v>260</v>
      </c>
      <c r="H546" s="28">
        <v>15.789473684210524</v>
      </c>
      <c r="I546" s="28"/>
      <c r="J546" s="28"/>
      <c r="K546" s="28">
        <v>0</v>
      </c>
      <c r="L546" s="29">
        <v>10018</v>
      </c>
      <c r="M546" s="29">
        <v>1433</v>
      </c>
      <c r="N546" s="29">
        <v>893</v>
      </c>
      <c r="O546" s="29">
        <v>0</v>
      </c>
      <c r="P546" s="30">
        <f t="shared" si="8"/>
        <v>12344</v>
      </c>
      <c r="Q546" s="71"/>
      <c r="R546" s="72"/>
      <c r="S546" s="73"/>
      <c r="T546" s="35"/>
    </row>
    <row r="547" spans="1:20" s="13" customFormat="1" ht="12.75">
      <c r="A547" s="26">
        <v>483239740</v>
      </c>
      <c r="B547" s="26">
        <v>483</v>
      </c>
      <c r="C547" s="27" t="s">
        <v>249</v>
      </c>
      <c r="D547" s="26">
        <v>239</v>
      </c>
      <c r="E547" s="27" t="s">
        <v>250</v>
      </c>
      <c r="F547" s="26">
        <v>740</v>
      </c>
      <c r="G547" s="27" t="s">
        <v>261</v>
      </c>
      <c r="H547" s="28">
        <v>1.0526315789473684</v>
      </c>
      <c r="I547" s="28"/>
      <c r="J547" s="28"/>
      <c r="K547" s="28">
        <v>0</v>
      </c>
      <c r="L547" s="29">
        <v>10044</v>
      </c>
      <c r="M547" s="29">
        <v>4001</v>
      </c>
      <c r="N547" s="29">
        <v>893</v>
      </c>
      <c r="O547" s="29">
        <v>0</v>
      </c>
      <c r="P547" s="30">
        <f t="shared" si="8"/>
        <v>14938</v>
      </c>
      <c r="Q547" s="71"/>
      <c r="R547" s="72"/>
      <c r="S547" s="73"/>
      <c r="T547" s="35"/>
    </row>
    <row r="548" spans="1:20" s="13" customFormat="1" ht="12.75">
      <c r="A548" s="26">
        <v>483239760</v>
      </c>
      <c r="B548" s="26">
        <v>483</v>
      </c>
      <c r="C548" s="27" t="s">
        <v>249</v>
      </c>
      <c r="D548" s="26">
        <v>239</v>
      </c>
      <c r="E548" s="27" t="s">
        <v>250</v>
      </c>
      <c r="F548" s="26">
        <v>760</v>
      </c>
      <c r="G548" s="27" t="s">
        <v>262</v>
      </c>
      <c r="H548" s="28">
        <v>47.368421052631575</v>
      </c>
      <c r="I548" s="28"/>
      <c r="J548" s="28"/>
      <c r="K548" s="28">
        <v>0</v>
      </c>
      <c r="L548" s="29">
        <v>9826</v>
      </c>
      <c r="M548" s="29">
        <v>636</v>
      </c>
      <c r="N548" s="29">
        <v>893</v>
      </c>
      <c r="O548" s="29">
        <v>0</v>
      </c>
      <c r="P548" s="30">
        <f t="shared" si="8"/>
        <v>11355</v>
      </c>
      <c r="Q548" s="71"/>
      <c r="R548" s="72"/>
      <c r="S548" s="73"/>
      <c r="T548" s="35"/>
    </row>
    <row r="549" spans="1:20" s="13" customFormat="1" ht="12.75">
      <c r="A549" s="26">
        <v>484035035</v>
      </c>
      <c r="B549" s="26">
        <v>484</v>
      </c>
      <c r="C549" s="27" t="s">
        <v>263</v>
      </c>
      <c r="D549" s="26">
        <v>35</v>
      </c>
      <c r="E549" s="27" t="s">
        <v>11</v>
      </c>
      <c r="F549" s="26">
        <v>35</v>
      </c>
      <c r="G549" s="27" t="s">
        <v>11</v>
      </c>
      <c r="H549" s="28">
        <v>1584.9999999999998</v>
      </c>
      <c r="I549" s="28"/>
      <c r="J549" s="28"/>
      <c r="K549" s="28">
        <v>0</v>
      </c>
      <c r="L549" s="29">
        <v>12405</v>
      </c>
      <c r="M549" s="29">
        <v>3679</v>
      </c>
      <c r="N549" s="29">
        <v>893</v>
      </c>
      <c r="O549" s="29">
        <v>0</v>
      </c>
      <c r="P549" s="30">
        <f t="shared" si="8"/>
        <v>16977</v>
      </c>
      <c r="Q549" s="71"/>
      <c r="R549" s="72"/>
      <c r="S549" s="73"/>
      <c r="T549" s="35"/>
    </row>
    <row r="550" spans="1:20" s="13" customFormat="1" ht="12.75">
      <c r="A550" s="26">
        <v>485258030</v>
      </c>
      <c r="B550" s="26">
        <v>485</v>
      </c>
      <c r="C550" s="27" t="s">
        <v>264</v>
      </c>
      <c r="D550" s="26">
        <v>258</v>
      </c>
      <c r="E550" s="27" t="s">
        <v>98</v>
      </c>
      <c r="F550" s="26">
        <v>30</v>
      </c>
      <c r="G550" s="27" t="s">
        <v>94</v>
      </c>
      <c r="H550" s="28">
        <v>2.1719457013574659</v>
      </c>
      <c r="I550" s="28"/>
      <c r="J550" s="28"/>
      <c r="K550" s="28">
        <v>0</v>
      </c>
      <c r="L550" s="29">
        <v>9759</v>
      </c>
      <c r="M550" s="29">
        <v>2237</v>
      </c>
      <c r="N550" s="29">
        <v>893</v>
      </c>
      <c r="O550" s="29">
        <v>0</v>
      </c>
      <c r="P550" s="30">
        <f t="shared" si="8"/>
        <v>12889</v>
      </c>
      <c r="Q550" s="71"/>
      <c r="R550" s="72"/>
      <c r="S550" s="73"/>
      <c r="T550" s="35"/>
    </row>
    <row r="551" spans="1:20" s="13" customFormat="1" ht="12.75">
      <c r="A551" s="26">
        <v>485258035</v>
      </c>
      <c r="B551" s="26">
        <v>485</v>
      </c>
      <c r="C551" s="27" t="s">
        <v>264</v>
      </c>
      <c r="D551" s="26">
        <v>258</v>
      </c>
      <c r="E551" s="27" t="s">
        <v>98</v>
      </c>
      <c r="F551" s="26">
        <v>35</v>
      </c>
      <c r="G551" s="27" t="s">
        <v>11</v>
      </c>
      <c r="H551" s="28">
        <v>2.1719457013574659</v>
      </c>
      <c r="I551" s="28"/>
      <c r="J551" s="28"/>
      <c r="K551" s="28">
        <v>0</v>
      </c>
      <c r="L551" s="29">
        <v>9759</v>
      </c>
      <c r="M551" s="29">
        <v>2894</v>
      </c>
      <c r="N551" s="29">
        <v>893</v>
      </c>
      <c r="O551" s="29">
        <v>0</v>
      </c>
      <c r="P551" s="30">
        <f t="shared" si="8"/>
        <v>13546</v>
      </c>
      <c r="Q551" s="71"/>
      <c r="R551" s="72"/>
      <c r="S551" s="73"/>
      <c r="T551" s="35"/>
    </row>
    <row r="552" spans="1:20" s="13" customFormat="1" ht="12.75">
      <c r="A552" s="26">
        <v>485258071</v>
      </c>
      <c r="B552" s="26">
        <v>485</v>
      </c>
      <c r="C552" s="27" t="s">
        <v>264</v>
      </c>
      <c r="D552" s="26">
        <v>258</v>
      </c>
      <c r="E552" s="27" t="s">
        <v>98</v>
      </c>
      <c r="F552" s="26">
        <v>71</v>
      </c>
      <c r="G552" s="27" t="s">
        <v>218</v>
      </c>
      <c r="H552" s="28">
        <v>2.1719457013574659</v>
      </c>
      <c r="I552" s="28"/>
      <c r="J552" s="28"/>
      <c r="K552" s="28">
        <v>0</v>
      </c>
      <c r="L552" s="29">
        <v>10994</v>
      </c>
      <c r="M552" s="29">
        <v>4364</v>
      </c>
      <c r="N552" s="29">
        <v>893</v>
      </c>
      <c r="O552" s="29">
        <v>0</v>
      </c>
      <c r="P552" s="30">
        <f t="shared" si="8"/>
        <v>16251</v>
      </c>
      <c r="Q552" s="71"/>
      <c r="R552" s="72"/>
      <c r="S552" s="73"/>
      <c r="T552" s="35"/>
    </row>
    <row r="553" spans="1:20" s="13" customFormat="1" ht="12.75">
      <c r="A553" s="26">
        <v>485258163</v>
      </c>
      <c r="B553" s="26">
        <v>485</v>
      </c>
      <c r="C553" s="27" t="s">
        <v>264</v>
      </c>
      <c r="D553" s="26">
        <v>258</v>
      </c>
      <c r="E553" s="27" t="s">
        <v>98</v>
      </c>
      <c r="F553" s="26">
        <v>163</v>
      </c>
      <c r="G553" s="27" t="s">
        <v>16</v>
      </c>
      <c r="H553" s="28">
        <v>17.375565610859727</v>
      </c>
      <c r="I553" s="28"/>
      <c r="J553" s="28"/>
      <c r="K553" s="28">
        <v>0</v>
      </c>
      <c r="L553" s="29">
        <v>11283</v>
      </c>
      <c r="M553" s="29">
        <v>181</v>
      </c>
      <c r="N553" s="29">
        <v>893</v>
      </c>
      <c r="O553" s="29">
        <v>0</v>
      </c>
      <c r="P553" s="30">
        <f t="shared" si="8"/>
        <v>12357</v>
      </c>
      <c r="Q553" s="71"/>
      <c r="R553" s="72"/>
      <c r="S553" s="73"/>
      <c r="T553" s="35"/>
    </row>
    <row r="554" spans="1:20" s="13" customFormat="1" ht="12.75">
      <c r="A554" s="26">
        <v>485258168</v>
      </c>
      <c r="B554" s="26">
        <v>485</v>
      </c>
      <c r="C554" s="27" t="s">
        <v>264</v>
      </c>
      <c r="D554" s="26">
        <v>258</v>
      </c>
      <c r="E554" s="27" t="s">
        <v>98</v>
      </c>
      <c r="F554" s="26">
        <v>168</v>
      </c>
      <c r="G554" s="27" t="s">
        <v>96</v>
      </c>
      <c r="H554" s="28">
        <v>2.1719457013574659</v>
      </c>
      <c r="I554" s="28"/>
      <c r="J554" s="28"/>
      <c r="K554" s="28">
        <v>0</v>
      </c>
      <c r="L554" s="29">
        <v>13400</v>
      </c>
      <c r="M554" s="29">
        <v>6293</v>
      </c>
      <c r="N554" s="29">
        <v>893</v>
      </c>
      <c r="O554" s="29">
        <v>0</v>
      </c>
      <c r="P554" s="30">
        <f t="shared" si="8"/>
        <v>20586</v>
      </c>
      <c r="Q554" s="71"/>
      <c r="R554" s="72"/>
      <c r="S554" s="73"/>
      <c r="T554" s="35"/>
    </row>
    <row r="555" spans="1:20" s="13" customFormat="1" ht="12.75">
      <c r="A555" s="26">
        <v>485258229</v>
      </c>
      <c r="B555" s="26">
        <v>485</v>
      </c>
      <c r="C555" s="27" t="s">
        <v>264</v>
      </c>
      <c r="D555" s="26">
        <v>258</v>
      </c>
      <c r="E555" s="27" t="s">
        <v>98</v>
      </c>
      <c r="F555" s="26">
        <v>229</v>
      </c>
      <c r="G555" s="27" t="s">
        <v>97</v>
      </c>
      <c r="H555" s="28">
        <v>11.945701357466062</v>
      </c>
      <c r="I555" s="28"/>
      <c r="J555" s="28"/>
      <c r="K555" s="28">
        <v>0</v>
      </c>
      <c r="L555" s="29">
        <v>10545</v>
      </c>
      <c r="M555" s="29">
        <v>1007</v>
      </c>
      <c r="N555" s="29">
        <v>893</v>
      </c>
      <c r="O555" s="29">
        <v>0</v>
      </c>
      <c r="P555" s="30">
        <f t="shared" si="8"/>
        <v>12445</v>
      </c>
      <c r="Q555" s="71"/>
      <c r="R555" s="72"/>
      <c r="S555" s="73"/>
      <c r="T555" s="35"/>
    </row>
    <row r="556" spans="1:20" s="13" customFormat="1" ht="12.75">
      <c r="A556" s="26">
        <v>485258248</v>
      </c>
      <c r="B556" s="26">
        <v>485</v>
      </c>
      <c r="C556" s="27" t="s">
        <v>264</v>
      </c>
      <c r="D556" s="26">
        <v>258</v>
      </c>
      <c r="E556" s="27" t="s">
        <v>98</v>
      </c>
      <c r="F556" s="26">
        <v>248</v>
      </c>
      <c r="G556" s="27" t="s">
        <v>18</v>
      </c>
      <c r="H556" s="28">
        <v>1.0859728506787329</v>
      </c>
      <c r="I556" s="28"/>
      <c r="J556" s="28"/>
      <c r="K556" s="28">
        <v>0</v>
      </c>
      <c r="L556" s="29">
        <v>9759</v>
      </c>
      <c r="M556" s="29">
        <v>479</v>
      </c>
      <c r="N556" s="29">
        <v>893</v>
      </c>
      <c r="O556" s="29">
        <v>0</v>
      </c>
      <c r="P556" s="30">
        <f t="shared" si="8"/>
        <v>11131</v>
      </c>
      <c r="Q556" s="71"/>
      <c r="R556" s="72"/>
      <c r="S556" s="73"/>
      <c r="T556" s="35"/>
    </row>
    <row r="557" spans="1:20" s="13" customFormat="1" ht="12.75">
      <c r="A557" s="26">
        <v>485258258</v>
      </c>
      <c r="B557" s="26">
        <v>485</v>
      </c>
      <c r="C557" s="27" t="s">
        <v>264</v>
      </c>
      <c r="D557" s="26">
        <v>258</v>
      </c>
      <c r="E557" s="27" t="s">
        <v>98</v>
      </c>
      <c r="F557" s="26">
        <v>258</v>
      </c>
      <c r="G557" s="27" t="s">
        <v>98</v>
      </c>
      <c r="H557" s="28">
        <v>439.81900452488685</v>
      </c>
      <c r="I557" s="28"/>
      <c r="J557" s="28"/>
      <c r="K557" s="28">
        <v>0</v>
      </c>
      <c r="L557" s="29">
        <v>10472</v>
      </c>
      <c r="M557" s="29">
        <v>4108</v>
      </c>
      <c r="N557" s="29">
        <v>893</v>
      </c>
      <c r="O557" s="29">
        <v>0</v>
      </c>
      <c r="P557" s="30">
        <f t="shared" si="8"/>
        <v>15473</v>
      </c>
      <c r="Q557" s="71"/>
      <c r="R557" s="72"/>
      <c r="S557" s="73"/>
      <c r="T557" s="35"/>
    </row>
    <row r="558" spans="1:20" s="13" customFormat="1" ht="12.75">
      <c r="A558" s="26">
        <v>485258675</v>
      </c>
      <c r="B558" s="26">
        <v>485</v>
      </c>
      <c r="C558" s="27" t="s">
        <v>264</v>
      </c>
      <c r="D558" s="26">
        <v>258</v>
      </c>
      <c r="E558" s="27" t="s">
        <v>98</v>
      </c>
      <c r="F558" s="26">
        <v>675</v>
      </c>
      <c r="G558" s="27" t="s">
        <v>309</v>
      </c>
      <c r="H558" s="28">
        <v>1.0859728506787329</v>
      </c>
      <c r="I558" s="28"/>
      <c r="J558" s="28"/>
      <c r="K558" s="28">
        <v>0</v>
      </c>
      <c r="L558" s="29">
        <v>9759</v>
      </c>
      <c r="M558" s="29">
        <v>6123</v>
      </c>
      <c r="N558" s="29">
        <v>893</v>
      </c>
      <c r="O558" s="29">
        <v>0</v>
      </c>
      <c r="P558" s="30">
        <f t="shared" si="8"/>
        <v>16775</v>
      </c>
      <c r="Q558" s="71"/>
      <c r="R558" s="72"/>
      <c r="S558" s="73"/>
      <c r="T558" s="35"/>
    </row>
    <row r="559" spans="1:20" s="13" customFormat="1" ht="12.75">
      <c r="A559" s="26">
        <v>486348097</v>
      </c>
      <c r="B559" s="26">
        <v>486</v>
      </c>
      <c r="C559" s="27" t="s">
        <v>265</v>
      </c>
      <c r="D559" s="26">
        <v>348</v>
      </c>
      <c r="E559" s="27" t="s">
        <v>100</v>
      </c>
      <c r="F559" s="26">
        <v>97</v>
      </c>
      <c r="G559" s="27" t="s">
        <v>224</v>
      </c>
      <c r="H559" s="28">
        <v>2.995502248875562</v>
      </c>
      <c r="I559" s="28"/>
      <c r="J559" s="28"/>
      <c r="K559" s="28">
        <v>0</v>
      </c>
      <c r="L559" s="29">
        <v>9730</v>
      </c>
      <c r="M559" s="29">
        <v>54</v>
      </c>
      <c r="N559" s="29">
        <v>893</v>
      </c>
      <c r="O559" s="29">
        <v>0</v>
      </c>
      <c r="P559" s="30">
        <f t="shared" si="8"/>
        <v>10677</v>
      </c>
      <c r="Q559" s="71"/>
      <c r="R559" s="72"/>
      <c r="S559" s="73"/>
      <c r="T559" s="35"/>
    </row>
    <row r="560" spans="1:20" s="13" customFormat="1" ht="12.75">
      <c r="A560" s="26">
        <v>486348110</v>
      </c>
      <c r="B560" s="26">
        <v>486</v>
      </c>
      <c r="C560" s="27" t="s">
        <v>265</v>
      </c>
      <c r="D560" s="26">
        <v>348</v>
      </c>
      <c r="E560" s="27" t="s">
        <v>100</v>
      </c>
      <c r="F560" s="26">
        <v>110</v>
      </c>
      <c r="G560" s="27" t="s">
        <v>104</v>
      </c>
      <c r="H560" s="28">
        <v>0.99850074962518742</v>
      </c>
      <c r="I560" s="28"/>
      <c r="J560" s="28"/>
      <c r="K560" s="28">
        <v>0</v>
      </c>
      <c r="L560" s="29">
        <v>12230</v>
      </c>
      <c r="M560" s="29">
        <v>1531</v>
      </c>
      <c r="N560" s="29">
        <v>893</v>
      </c>
      <c r="O560" s="29">
        <v>0</v>
      </c>
      <c r="P560" s="30">
        <f t="shared" si="8"/>
        <v>14654</v>
      </c>
      <c r="Q560" s="71"/>
      <c r="R560" s="72"/>
      <c r="S560" s="73"/>
      <c r="T560" s="35"/>
    </row>
    <row r="561" spans="1:20" s="13" customFormat="1" ht="12.75">
      <c r="A561" s="26">
        <v>486348151</v>
      </c>
      <c r="B561" s="26">
        <v>486</v>
      </c>
      <c r="C561" s="27" t="s">
        <v>265</v>
      </c>
      <c r="D561" s="26">
        <v>348</v>
      </c>
      <c r="E561" s="27" t="s">
        <v>100</v>
      </c>
      <c r="F561" s="26">
        <v>151</v>
      </c>
      <c r="G561" s="27" t="s">
        <v>156</v>
      </c>
      <c r="H561" s="28">
        <v>1.9970014992503748</v>
      </c>
      <c r="I561" s="28"/>
      <c r="J561" s="28"/>
      <c r="K561" s="28">
        <v>0</v>
      </c>
      <c r="L561" s="29">
        <v>9401</v>
      </c>
      <c r="M561" s="29">
        <v>1721</v>
      </c>
      <c r="N561" s="29">
        <v>893</v>
      </c>
      <c r="O561" s="29">
        <v>0</v>
      </c>
      <c r="P561" s="30">
        <f t="shared" si="8"/>
        <v>12015</v>
      </c>
      <c r="Q561" s="71"/>
      <c r="R561" s="72"/>
      <c r="S561" s="73"/>
      <c r="T561" s="35"/>
    </row>
    <row r="562" spans="1:20" s="13" customFormat="1" ht="12.75">
      <c r="A562" s="26">
        <v>486348186</v>
      </c>
      <c r="B562" s="26">
        <v>486</v>
      </c>
      <c r="C562" s="27" t="s">
        <v>265</v>
      </c>
      <c r="D562" s="26">
        <v>348</v>
      </c>
      <c r="E562" s="27" t="s">
        <v>100</v>
      </c>
      <c r="F562" s="26">
        <v>186</v>
      </c>
      <c r="G562" s="27" t="s">
        <v>157</v>
      </c>
      <c r="H562" s="28">
        <v>0.99850074962518742</v>
      </c>
      <c r="I562" s="28"/>
      <c r="J562" s="28"/>
      <c r="K562" s="28">
        <v>0</v>
      </c>
      <c r="L562" s="29">
        <v>14569</v>
      </c>
      <c r="M562" s="29">
        <v>5647</v>
      </c>
      <c r="N562" s="29">
        <v>893</v>
      </c>
      <c r="O562" s="29">
        <v>0</v>
      </c>
      <c r="P562" s="30">
        <f t="shared" si="8"/>
        <v>21109</v>
      </c>
      <c r="Q562" s="71"/>
      <c r="R562" s="72"/>
      <c r="S562" s="73"/>
      <c r="T562" s="35"/>
    </row>
    <row r="563" spans="1:20" s="13" customFormat="1" ht="12.75">
      <c r="A563" s="26">
        <v>486348214</v>
      </c>
      <c r="B563" s="26">
        <v>486</v>
      </c>
      <c r="C563" s="27" t="s">
        <v>265</v>
      </c>
      <c r="D563" s="26">
        <v>348</v>
      </c>
      <c r="E563" s="27" t="s">
        <v>100</v>
      </c>
      <c r="F563" s="26">
        <v>214</v>
      </c>
      <c r="G563" s="27" t="s">
        <v>266</v>
      </c>
      <c r="H563" s="28">
        <v>0.99850074962518742</v>
      </c>
      <c r="I563" s="28"/>
      <c r="J563" s="28"/>
      <c r="K563" s="28">
        <v>0</v>
      </c>
      <c r="L563" s="29">
        <v>8414</v>
      </c>
      <c r="M563" s="29">
        <v>1204</v>
      </c>
      <c r="N563" s="29">
        <v>893</v>
      </c>
      <c r="O563" s="29">
        <v>0</v>
      </c>
      <c r="P563" s="30">
        <f t="shared" si="8"/>
        <v>10511</v>
      </c>
      <c r="Q563" s="71"/>
      <c r="R563" s="72"/>
      <c r="S563" s="73"/>
      <c r="T563" s="35"/>
    </row>
    <row r="564" spans="1:20" s="13" customFormat="1" ht="12.75">
      <c r="A564" s="26">
        <v>486348316</v>
      </c>
      <c r="B564" s="26">
        <v>486</v>
      </c>
      <c r="C564" s="27" t="s">
        <v>265</v>
      </c>
      <c r="D564" s="26">
        <v>348</v>
      </c>
      <c r="E564" s="27" t="s">
        <v>100</v>
      </c>
      <c r="F564" s="26">
        <v>316</v>
      </c>
      <c r="G564" s="27" t="s">
        <v>159</v>
      </c>
      <c r="H564" s="28">
        <v>0.99850074962518742</v>
      </c>
      <c r="I564" s="28"/>
      <c r="J564" s="28"/>
      <c r="K564" s="28">
        <v>0</v>
      </c>
      <c r="L564" s="29">
        <v>8414</v>
      </c>
      <c r="M564" s="29">
        <v>622</v>
      </c>
      <c r="N564" s="29">
        <v>893</v>
      </c>
      <c r="O564" s="29">
        <v>0</v>
      </c>
      <c r="P564" s="30">
        <f t="shared" si="8"/>
        <v>9929</v>
      </c>
      <c r="Q564" s="71"/>
      <c r="R564" s="72"/>
      <c r="S564" s="73"/>
      <c r="T564" s="35"/>
    </row>
    <row r="565" spans="1:20" s="13" customFormat="1" ht="12.75">
      <c r="A565" s="26">
        <v>486348348</v>
      </c>
      <c r="B565" s="26">
        <v>486</v>
      </c>
      <c r="C565" s="27" t="s">
        <v>265</v>
      </c>
      <c r="D565" s="26">
        <v>348</v>
      </c>
      <c r="E565" s="27" t="s">
        <v>100</v>
      </c>
      <c r="F565" s="26">
        <v>348</v>
      </c>
      <c r="G565" s="27" t="s">
        <v>100</v>
      </c>
      <c r="H565" s="28">
        <v>654.01799100449784</v>
      </c>
      <c r="I565" s="28"/>
      <c r="J565" s="28"/>
      <c r="K565" s="28">
        <v>0</v>
      </c>
      <c r="L565" s="29">
        <v>11488</v>
      </c>
      <c r="M565" s="29">
        <v>70</v>
      </c>
      <c r="N565" s="29">
        <v>893</v>
      </c>
      <c r="O565" s="29">
        <v>0</v>
      </c>
      <c r="P565" s="30">
        <f t="shared" si="8"/>
        <v>12451</v>
      </c>
      <c r="Q565" s="71"/>
      <c r="R565" s="72"/>
      <c r="S565" s="73"/>
      <c r="T565" s="35"/>
    </row>
    <row r="566" spans="1:20" s="13" customFormat="1" ht="12.75">
      <c r="A566" s="26">
        <v>486348767</v>
      </c>
      <c r="B566" s="26">
        <v>486</v>
      </c>
      <c r="C566" s="27" t="s">
        <v>265</v>
      </c>
      <c r="D566" s="26">
        <v>348</v>
      </c>
      <c r="E566" s="27" t="s">
        <v>100</v>
      </c>
      <c r="F566" s="26">
        <v>767</v>
      </c>
      <c r="G566" s="27" t="s">
        <v>267</v>
      </c>
      <c r="H566" s="28">
        <v>2.995502248875562</v>
      </c>
      <c r="I566" s="28"/>
      <c r="J566" s="28"/>
      <c r="K566" s="28">
        <v>0</v>
      </c>
      <c r="L566" s="29">
        <v>12352</v>
      </c>
      <c r="M566" s="29">
        <v>1708</v>
      </c>
      <c r="N566" s="29">
        <v>893</v>
      </c>
      <c r="O566" s="29">
        <v>0</v>
      </c>
      <c r="P566" s="30">
        <f t="shared" si="8"/>
        <v>14953</v>
      </c>
      <c r="Q566" s="71"/>
      <c r="R566" s="72"/>
      <c r="S566" s="73"/>
      <c r="T566" s="35"/>
    </row>
    <row r="567" spans="1:20" s="13" customFormat="1" ht="12.75">
      <c r="A567" s="26">
        <v>487049031</v>
      </c>
      <c r="B567" s="26">
        <v>487</v>
      </c>
      <c r="C567" s="27" t="s">
        <v>268</v>
      </c>
      <c r="D567" s="26">
        <v>49</v>
      </c>
      <c r="E567" s="27" t="s">
        <v>73</v>
      </c>
      <c r="F567" s="26">
        <v>31</v>
      </c>
      <c r="G567" s="27" t="s">
        <v>76</v>
      </c>
      <c r="H567" s="28">
        <v>4.0881057268722465</v>
      </c>
      <c r="I567" s="28"/>
      <c r="J567" s="28"/>
      <c r="K567" s="28">
        <v>0</v>
      </c>
      <c r="L567" s="29">
        <v>9630</v>
      </c>
      <c r="M567" s="29">
        <v>4054</v>
      </c>
      <c r="N567" s="29">
        <v>893</v>
      </c>
      <c r="O567" s="29">
        <v>0</v>
      </c>
      <c r="P567" s="30">
        <f t="shared" si="8"/>
        <v>14577</v>
      </c>
      <c r="Q567" s="71"/>
      <c r="R567" s="72"/>
      <c r="S567" s="73"/>
      <c r="T567" s="35"/>
    </row>
    <row r="568" spans="1:20" s="13" customFormat="1" ht="12.75">
      <c r="A568" s="26">
        <v>487049035</v>
      </c>
      <c r="B568" s="26">
        <v>487</v>
      </c>
      <c r="C568" s="27" t="s">
        <v>268</v>
      </c>
      <c r="D568" s="26">
        <v>49</v>
      </c>
      <c r="E568" s="27" t="s">
        <v>73</v>
      </c>
      <c r="F568" s="26">
        <v>35</v>
      </c>
      <c r="G568" s="27" t="s">
        <v>11</v>
      </c>
      <c r="H568" s="28">
        <v>30.660792951541858</v>
      </c>
      <c r="I568" s="28"/>
      <c r="J568" s="28"/>
      <c r="K568" s="28">
        <v>0</v>
      </c>
      <c r="L568" s="29">
        <v>12489</v>
      </c>
      <c r="M568" s="29">
        <v>3704</v>
      </c>
      <c r="N568" s="29">
        <v>893</v>
      </c>
      <c r="O568" s="29">
        <v>0</v>
      </c>
      <c r="P568" s="30">
        <f t="shared" si="8"/>
        <v>17086</v>
      </c>
      <c r="Q568" s="71"/>
      <c r="R568" s="72"/>
      <c r="S568" s="73"/>
      <c r="T568" s="35"/>
    </row>
    <row r="569" spans="1:20" s="13" customFormat="1" ht="12.75">
      <c r="A569" s="26">
        <v>487049044</v>
      </c>
      <c r="B569" s="26">
        <v>487</v>
      </c>
      <c r="C569" s="27" t="s">
        <v>268</v>
      </c>
      <c r="D569" s="26">
        <v>49</v>
      </c>
      <c r="E569" s="27" t="s">
        <v>73</v>
      </c>
      <c r="F569" s="26">
        <v>44</v>
      </c>
      <c r="G569" s="27" t="s">
        <v>12</v>
      </c>
      <c r="H569" s="28">
        <v>2.0440528634361232</v>
      </c>
      <c r="I569" s="28"/>
      <c r="J569" s="28"/>
      <c r="K569" s="28">
        <v>0</v>
      </c>
      <c r="L569" s="29">
        <v>9630</v>
      </c>
      <c r="M569" s="29">
        <v>635</v>
      </c>
      <c r="N569" s="29">
        <v>893</v>
      </c>
      <c r="O569" s="29">
        <v>0</v>
      </c>
      <c r="P569" s="30">
        <f t="shared" si="8"/>
        <v>11158</v>
      </c>
      <c r="Q569" s="71"/>
      <c r="R569" s="72"/>
      <c r="S569" s="73"/>
      <c r="T569" s="35"/>
    </row>
    <row r="570" spans="1:20" s="13" customFormat="1" ht="12.75">
      <c r="A570" s="26">
        <v>487049049</v>
      </c>
      <c r="B570" s="26">
        <v>487</v>
      </c>
      <c r="C570" s="27" t="s">
        <v>268</v>
      </c>
      <c r="D570" s="26">
        <v>49</v>
      </c>
      <c r="E570" s="27" t="s">
        <v>73</v>
      </c>
      <c r="F570" s="26">
        <v>49</v>
      </c>
      <c r="G570" s="27" t="s">
        <v>73</v>
      </c>
      <c r="H570" s="28">
        <v>68.475770925110126</v>
      </c>
      <c r="I570" s="28"/>
      <c r="J570" s="28"/>
      <c r="K570" s="28">
        <v>0</v>
      </c>
      <c r="L570" s="29">
        <v>12184</v>
      </c>
      <c r="M570" s="29">
        <v>15077</v>
      </c>
      <c r="N570" s="29">
        <v>893</v>
      </c>
      <c r="O570" s="29">
        <v>0</v>
      </c>
      <c r="P570" s="30">
        <f t="shared" si="8"/>
        <v>28154</v>
      </c>
      <c r="Q570" s="71"/>
      <c r="R570" s="72"/>
      <c r="S570" s="73"/>
      <c r="T570" s="35"/>
    </row>
    <row r="571" spans="1:20" s="13" customFormat="1" ht="12.75">
      <c r="A571" s="26">
        <v>487049057</v>
      </c>
      <c r="B571" s="26">
        <v>487</v>
      </c>
      <c r="C571" s="27" t="s">
        <v>268</v>
      </c>
      <c r="D571" s="26">
        <v>49</v>
      </c>
      <c r="E571" s="27" t="s">
        <v>73</v>
      </c>
      <c r="F571" s="26">
        <v>57</v>
      </c>
      <c r="G571" s="27" t="s">
        <v>13</v>
      </c>
      <c r="H571" s="28">
        <v>10.220264317180614</v>
      </c>
      <c r="I571" s="28"/>
      <c r="J571" s="28"/>
      <c r="K571" s="28">
        <v>0</v>
      </c>
      <c r="L571" s="29">
        <v>10607</v>
      </c>
      <c r="M571" s="29">
        <v>572</v>
      </c>
      <c r="N571" s="29">
        <v>893</v>
      </c>
      <c r="O571" s="29">
        <v>0</v>
      </c>
      <c r="P571" s="30">
        <f t="shared" si="8"/>
        <v>12072</v>
      </c>
      <c r="Q571" s="71"/>
      <c r="R571" s="72"/>
      <c r="S571" s="73"/>
      <c r="T571" s="35"/>
    </row>
    <row r="572" spans="1:20" s="13" customFormat="1" ht="12.75">
      <c r="A572" s="26">
        <v>487049093</v>
      </c>
      <c r="B572" s="26">
        <v>487</v>
      </c>
      <c r="C572" s="27" t="s">
        <v>268</v>
      </c>
      <c r="D572" s="26">
        <v>49</v>
      </c>
      <c r="E572" s="27" t="s">
        <v>73</v>
      </c>
      <c r="F572" s="26">
        <v>93</v>
      </c>
      <c r="G572" s="27" t="s">
        <v>14</v>
      </c>
      <c r="H572" s="28">
        <v>63.365638766519801</v>
      </c>
      <c r="I572" s="28"/>
      <c r="J572" s="28"/>
      <c r="K572" s="28">
        <v>138.43949231961392</v>
      </c>
      <c r="L572" s="29">
        <v>11476</v>
      </c>
      <c r="M572" s="29">
        <v>309</v>
      </c>
      <c r="N572" s="29">
        <v>893</v>
      </c>
      <c r="O572" s="29">
        <v>0</v>
      </c>
      <c r="P572" s="30">
        <f t="shared" si="8"/>
        <v>12678</v>
      </c>
      <c r="Q572" s="71"/>
      <c r="R572" s="72"/>
      <c r="S572" s="73"/>
      <c r="T572" s="35"/>
    </row>
    <row r="573" spans="1:20" s="13" customFormat="1" ht="12.75">
      <c r="A573" s="26">
        <v>487049128</v>
      </c>
      <c r="B573" s="26">
        <v>487</v>
      </c>
      <c r="C573" s="27" t="s">
        <v>268</v>
      </c>
      <c r="D573" s="26">
        <v>49</v>
      </c>
      <c r="E573" s="27" t="s">
        <v>73</v>
      </c>
      <c r="F573" s="26">
        <v>128</v>
      </c>
      <c r="G573" s="27" t="s">
        <v>122</v>
      </c>
      <c r="H573" s="28">
        <v>1.0220264317180616</v>
      </c>
      <c r="I573" s="28"/>
      <c r="J573" s="28"/>
      <c r="K573" s="28">
        <v>0</v>
      </c>
      <c r="L573" s="29">
        <v>8702</v>
      </c>
      <c r="M573" s="29">
        <v>378</v>
      </c>
      <c r="N573" s="29">
        <v>893</v>
      </c>
      <c r="O573" s="29">
        <v>0</v>
      </c>
      <c r="P573" s="30">
        <f t="shared" si="8"/>
        <v>9973</v>
      </c>
      <c r="Q573" s="71"/>
      <c r="R573" s="72"/>
      <c r="S573" s="73"/>
      <c r="T573" s="35"/>
    </row>
    <row r="574" spans="1:20" s="13" customFormat="1" ht="12.75">
      <c r="A574" s="26">
        <v>487049149</v>
      </c>
      <c r="B574" s="26">
        <v>487</v>
      </c>
      <c r="C574" s="27" t="s">
        <v>268</v>
      </c>
      <c r="D574" s="26">
        <v>49</v>
      </c>
      <c r="E574" s="27" t="s">
        <v>73</v>
      </c>
      <c r="F574" s="26">
        <v>149</v>
      </c>
      <c r="G574" s="27" t="s">
        <v>77</v>
      </c>
      <c r="H574" s="28">
        <v>1.0220264317180616</v>
      </c>
      <c r="I574" s="28"/>
      <c r="J574" s="28"/>
      <c r="K574" s="28">
        <v>0</v>
      </c>
      <c r="L574" s="29">
        <v>8702</v>
      </c>
      <c r="M574" s="29">
        <v>56</v>
      </c>
      <c r="N574" s="29">
        <v>893</v>
      </c>
      <c r="O574" s="29">
        <v>0</v>
      </c>
      <c r="P574" s="30">
        <f t="shared" si="8"/>
        <v>9651</v>
      </c>
      <c r="Q574" s="71"/>
      <c r="R574" s="72"/>
      <c r="S574" s="73"/>
      <c r="T574" s="35"/>
    </row>
    <row r="575" spans="1:20" s="13" customFormat="1" ht="12.75">
      <c r="A575" s="26">
        <v>487049153</v>
      </c>
      <c r="B575" s="26">
        <v>487</v>
      </c>
      <c r="C575" s="27" t="s">
        <v>268</v>
      </c>
      <c r="D575" s="26">
        <v>49</v>
      </c>
      <c r="E575" s="27" t="s">
        <v>73</v>
      </c>
      <c r="F575" s="26">
        <v>153</v>
      </c>
      <c r="G575" s="27" t="s">
        <v>107</v>
      </c>
      <c r="H575" s="28">
        <v>1.0220264317180616</v>
      </c>
      <c r="I575" s="28"/>
      <c r="J575" s="28"/>
      <c r="K575" s="28">
        <v>0</v>
      </c>
      <c r="L575" s="29">
        <v>10558</v>
      </c>
      <c r="M575" s="29">
        <v>309</v>
      </c>
      <c r="N575" s="29">
        <v>893</v>
      </c>
      <c r="O575" s="29">
        <v>0</v>
      </c>
      <c r="P575" s="30">
        <f t="shared" si="8"/>
        <v>11760</v>
      </c>
      <c r="Q575" s="71"/>
      <c r="R575" s="72"/>
      <c r="S575" s="73"/>
      <c r="T575" s="35"/>
    </row>
    <row r="576" spans="1:20" s="13" customFormat="1" ht="12.75">
      <c r="A576" s="26">
        <v>487049163</v>
      </c>
      <c r="B576" s="26">
        <v>487</v>
      </c>
      <c r="C576" s="27" t="s">
        <v>268</v>
      </c>
      <c r="D576" s="26">
        <v>49</v>
      </c>
      <c r="E576" s="27" t="s">
        <v>73</v>
      </c>
      <c r="F576" s="26">
        <v>163</v>
      </c>
      <c r="G576" s="27" t="s">
        <v>16</v>
      </c>
      <c r="H576" s="28">
        <v>13.286343612334797</v>
      </c>
      <c r="I576" s="28"/>
      <c r="J576" s="28"/>
      <c r="K576" s="28">
        <v>0</v>
      </c>
      <c r="L576" s="29">
        <v>11416</v>
      </c>
      <c r="M576" s="29">
        <v>183</v>
      </c>
      <c r="N576" s="29">
        <v>893</v>
      </c>
      <c r="O576" s="29">
        <v>0</v>
      </c>
      <c r="P576" s="30">
        <f t="shared" si="8"/>
        <v>12492</v>
      </c>
      <c r="Q576" s="71"/>
      <c r="R576" s="72"/>
      <c r="S576" s="73"/>
      <c r="T576" s="35"/>
    </row>
    <row r="577" spans="1:21" s="13" customFormat="1" ht="12.75">
      <c r="A577" s="26">
        <v>487049165</v>
      </c>
      <c r="B577" s="26">
        <v>487</v>
      </c>
      <c r="C577" s="27" t="s">
        <v>268</v>
      </c>
      <c r="D577" s="26">
        <v>49</v>
      </c>
      <c r="E577" s="27" t="s">
        <v>73</v>
      </c>
      <c r="F577" s="26">
        <v>165</v>
      </c>
      <c r="G577" s="27" t="s">
        <v>17</v>
      </c>
      <c r="H577" s="28">
        <v>42.925110132158586</v>
      </c>
      <c r="I577" s="28"/>
      <c r="J577" s="28"/>
      <c r="K577" s="28">
        <v>108.02444547757341</v>
      </c>
      <c r="L577" s="29">
        <v>11353</v>
      </c>
      <c r="M577" s="29">
        <v>617</v>
      </c>
      <c r="N577" s="29">
        <v>893</v>
      </c>
      <c r="O577" s="29">
        <v>0</v>
      </c>
      <c r="P577" s="30">
        <f t="shared" si="8"/>
        <v>12863</v>
      </c>
      <c r="Q577" s="71"/>
      <c r="R577" s="72"/>
      <c r="S577" s="73"/>
      <c r="T577" s="35"/>
      <c r="U577" s="36"/>
    </row>
    <row r="578" spans="1:21" s="13" customFormat="1" ht="12.75">
      <c r="A578" s="26">
        <v>487049176</v>
      </c>
      <c r="B578" s="26">
        <v>487</v>
      </c>
      <c r="C578" s="27" t="s">
        <v>268</v>
      </c>
      <c r="D578" s="26">
        <v>49</v>
      </c>
      <c r="E578" s="27" t="s">
        <v>73</v>
      </c>
      <c r="F578" s="26">
        <v>176</v>
      </c>
      <c r="G578" s="27" t="s">
        <v>78</v>
      </c>
      <c r="H578" s="28">
        <v>52.123348017621161</v>
      </c>
      <c r="I578" s="28"/>
      <c r="J578" s="28"/>
      <c r="K578" s="28">
        <v>0</v>
      </c>
      <c r="L578" s="29">
        <v>11553</v>
      </c>
      <c r="M578" s="29">
        <v>3601</v>
      </c>
      <c r="N578" s="29">
        <v>893</v>
      </c>
      <c r="O578" s="29">
        <v>0</v>
      </c>
      <c r="P578" s="30">
        <f t="shared" si="8"/>
        <v>16047</v>
      </c>
      <c r="Q578" s="71"/>
      <c r="R578" s="72"/>
      <c r="S578" s="73"/>
      <c r="T578" s="35"/>
    </row>
    <row r="579" spans="1:21" s="13" customFormat="1" ht="12.75">
      <c r="A579" s="26">
        <v>487049181</v>
      </c>
      <c r="B579" s="26">
        <v>487</v>
      </c>
      <c r="C579" s="27" t="s">
        <v>268</v>
      </c>
      <c r="D579" s="26">
        <v>49</v>
      </c>
      <c r="E579" s="27" t="s">
        <v>73</v>
      </c>
      <c r="F579" s="26">
        <v>181</v>
      </c>
      <c r="G579" s="27" t="s">
        <v>79</v>
      </c>
      <c r="H579" s="28">
        <v>1.0220264317180616</v>
      </c>
      <c r="I579" s="28"/>
      <c r="J579" s="28"/>
      <c r="K579" s="28">
        <v>0</v>
      </c>
      <c r="L579" s="29">
        <v>10558</v>
      </c>
      <c r="M579" s="29">
        <v>581</v>
      </c>
      <c r="N579" s="29">
        <v>893</v>
      </c>
      <c r="O579" s="29">
        <v>0</v>
      </c>
      <c r="P579" s="30">
        <f t="shared" si="8"/>
        <v>12032</v>
      </c>
      <c r="Q579" s="71"/>
      <c r="R579" s="72"/>
      <c r="S579" s="73"/>
      <c r="T579" s="35"/>
    </row>
    <row r="580" spans="1:21" s="13" customFormat="1" ht="12.75">
      <c r="A580" s="26">
        <v>487049244</v>
      </c>
      <c r="B580" s="26">
        <v>487</v>
      </c>
      <c r="C580" s="27" t="s">
        <v>268</v>
      </c>
      <c r="D580" s="26">
        <v>49</v>
      </c>
      <c r="E580" s="27" t="s">
        <v>73</v>
      </c>
      <c r="F580" s="26">
        <v>244</v>
      </c>
      <c r="G580" s="27" t="s">
        <v>27</v>
      </c>
      <c r="H580" s="28">
        <v>10.220264317180614</v>
      </c>
      <c r="I580" s="28"/>
      <c r="J580" s="28"/>
      <c r="K580" s="28">
        <v>0</v>
      </c>
      <c r="L580" s="29">
        <v>9865</v>
      </c>
      <c r="M580" s="29">
        <v>2736</v>
      </c>
      <c r="N580" s="29">
        <v>893</v>
      </c>
      <c r="O580" s="29">
        <v>0</v>
      </c>
      <c r="P580" s="30">
        <f t="shared" si="8"/>
        <v>13494</v>
      </c>
      <c r="Q580" s="71"/>
      <c r="R580" s="72"/>
      <c r="S580" s="73"/>
      <c r="T580" s="35"/>
    </row>
    <row r="581" spans="1:21" s="13" customFormat="1" ht="12.75">
      <c r="A581" s="26">
        <v>487049248</v>
      </c>
      <c r="B581" s="26">
        <v>487</v>
      </c>
      <c r="C581" s="27" t="s">
        <v>268</v>
      </c>
      <c r="D581" s="26">
        <v>49</v>
      </c>
      <c r="E581" s="27" t="s">
        <v>73</v>
      </c>
      <c r="F581" s="26">
        <v>248</v>
      </c>
      <c r="G581" s="27" t="s">
        <v>18</v>
      </c>
      <c r="H581" s="28">
        <v>7.1541850220264331</v>
      </c>
      <c r="I581" s="28"/>
      <c r="J581" s="28"/>
      <c r="K581" s="28">
        <v>0</v>
      </c>
      <c r="L581" s="29">
        <v>11292</v>
      </c>
      <c r="M581" s="29">
        <v>554</v>
      </c>
      <c r="N581" s="29">
        <v>893</v>
      </c>
      <c r="O581" s="29">
        <v>0</v>
      </c>
      <c r="P581" s="30">
        <f t="shared" si="8"/>
        <v>12739</v>
      </c>
      <c r="Q581" s="71"/>
      <c r="R581" s="72"/>
      <c r="S581" s="73"/>
      <c r="T581" s="35"/>
    </row>
    <row r="582" spans="1:21" s="13" customFormat="1" ht="12.75">
      <c r="A582" s="26">
        <v>487049262</v>
      </c>
      <c r="B582" s="26">
        <v>487</v>
      </c>
      <c r="C582" s="27" t="s">
        <v>268</v>
      </c>
      <c r="D582" s="26">
        <v>49</v>
      </c>
      <c r="E582" s="27" t="s">
        <v>73</v>
      </c>
      <c r="F582" s="26">
        <v>262</v>
      </c>
      <c r="G582" s="27" t="s">
        <v>19</v>
      </c>
      <c r="H582" s="28">
        <v>7.1541850220264331</v>
      </c>
      <c r="I582" s="28"/>
      <c r="J582" s="28"/>
      <c r="K582" s="28">
        <v>0</v>
      </c>
      <c r="L582" s="29">
        <v>12632</v>
      </c>
      <c r="M582" s="29">
        <v>6151</v>
      </c>
      <c r="N582" s="29">
        <v>893</v>
      </c>
      <c r="O582" s="29">
        <v>0</v>
      </c>
      <c r="P582" s="30">
        <f t="shared" si="8"/>
        <v>19676</v>
      </c>
      <c r="Q582" s="71"/>
      <c r="R582" s="72"/>
      <c r="S582" s="73"/>
      <c r="T582" s="35"/>
    </row>
    <row r="583" spans="1:21" s="13" customFormat="1" ht="12.75">
      <c r="A583" s="26">
        <v>487049274</v>
      </c>
      <c r="B583" s="26">
        <v>487</v>
      </c>
      <c r="C583" s="27" t="s">
        <v>268</v>
      </c>
      <c r="D583" s="26">
        <v>49</v>
      </c>
      <c r="E583" s="27" t="s">
        <v>73</v>
      </c>
      <c r="F583" s="26">
        <v>274</v>
      </c>
      <c r="G583" s="27" t="s">
        <v>60</v>
      </c>
      <c r="H583" s="28">
        <v>189.07488986784142</v>
      </c>
      <c r="I583" s="28"/>
      <c r="J583" s="28"/>
      <c r="K583" s="28">
        <v>0</v>
      </c>
      <c r="L583" s="29">
        <v>11894</v>
      </c>
      <c r="M583" s="29">
        <v>5487</v>
      </c>
      <c r="N583" s="29">
        <v>893</v>
      </c>
      <c r="O583" s="29">
        <v>0</v>
      </c>
      <c r="P583" s="30">
        <f t="shared" si="8"/>
        <v>18274</v>
      </c>
      <c r="Q583" s="71"/>
      <c r="R583" s="72"/>
      <c r="S583" s="73"/>
      <c r="T583" s="35"/>
    </row>
    <row r="584" spans="1:21" s="13" customFormat="1" ht="12.75">
      <c r="A584" s="26">
        <v>487049284</v>
      </c>
      <c r="B584" s="26">
        <v>487</v>
      </c>
      <c r="C584" s="27" t="s">
        <v>268</v>
      </c>
      <c r="D584" s="26">
        <v>49</v>
      </c>
      <c r="E584" s="27" t="s">
        <v>73</v>
      </c>
      <c r="F584" s="26">
        <v>284</v>
      </c>
      <c r="G584" s="27" t="s">
        <v>140</v>
      </c>
      <c r="H584" s="28">
        <v>2.0440528634361232</v>
      </c>
      <c r="I584" s="28"/>
      <c r="J584" s="28"/>
      <c r="K584" s="28">
        <v>0</v>
      </c>
      <c r="L584" s="29">
        <v>10558</v>
      </c>
      <c r="M584" s="29">
        <v>3409</v>
      </c>
      <c r="N584" s="29">
        <v>893</v>
      </c>
      <c r="O584" s="29">
        <v>0</v>
      </c>
      <c r="P584" s="30">
        <f t="shared" si="8"/>
        <v>14860</v>
      </c>
      <c r="Q584" s="71"/>
      <c r="R584" s="72"/>
      <c r="S584" s="73"/>
      <c r="T584" s="35"/>
    </row>
    <row r="585" spans="1:21" s="13" customFormat="1" ht="12.75">
      <c r="A585" s="26">
        <v>487049308</v>
      </c>
      <c r="B585" s="26">
        <v>487</v>
      </c>
      <c r="C585" s="27" t="s">
        <v>268</v>
      </c>
      <c r="D585" s="26">
        <v>49</v>
      </c>
      <c r="E585" s="27" t="s">
        <v>73</v>
      </c>
      <c r="F585" s="26">
        <v>308</v>
      </c>
      <c r="G585" s="27" t="s">
        <v>20</v>
      </c>
      <c r="H585" s="28">
        <v>5.1101321585903072</v>
      </c>
      <c r="I585" s="28"/>
      <c r="J585" s="28"/>
      <c r="K585" s="28">
        <v>0</v>
      </c>
      <c r="L585" s="29">
        <v>11621</v>
      </c>
      <c r="M585" s="29">
        <v>6860</v>
      </c>
      <c r="N585" s="29">
        <v>893</v>
      </c>
      <c r="O585" s="29">
        <v>0</v>
      </c>
      <c r="P585" s="30">
        <f t="shared" si="8"/>
        <v>19374</v>
      </c>
      <c r="Q585" s="71"/>
      <c r="R585" s="72"/>
      <c r="S585" s="73"/>
      <c r="T585" s="35"/>
    </row>
    <row r="586" spans="1:21" s="13" customFormat="1" ht="12.75">
      <c r="A586" s="26">
        <v>487049314</v>
      </c>
      <c r="B586" s="26">
        <v>487</v>
      </c>
      <c r="C586" s="27" t="s">
        <v>268</v>
      </c>
      <c r="D586" s="26">
        <v>49</v>
      </c>
      <c r="E586" s="27" t="s">
        <v>73</v>
      </c>
      <c r="F586" s="26">
        <v>314</v>
      </c>
      <c r="G586" s="27" t="s">
        <v>29</v>
      </c>
      <c r="H586" s="28">
        <v>5.1101321585903072</v>
      </c>
      <c r="I586" s="28"/>
      <c r="J586" s="28"/>
      <c r="K586" s="28">
        <v>0</v>
      </c>
      <c r="L586" s="29">
        <v>11054</v>
      </c>
      <c r="M586" s="29">
        <v>8747</v>
      </c>
      <c r="N586" s="29">
        <v>893</v>
      </c>
      <c r="O586" s="29">
        <v>0</v>
      </c>
      <c r="P586" s="30">
        <f t="shared" ref="P586:P649" si="9">SUM(L586:N586)</f>
        <v>20694</v>
      </c>
      <c r="Q586" s="71"/>
      <c r="R586" s="72"/>
      <c r="S586" s="73"/>
      <c r="T586" s="35"/>
    </row>
    <row r="587" spans="1:21" s="13" customFormat="1" ht="12.75">
      <c r="A587" s="26">
        <v>487274031</v>
      </c>
      <c r="B587" s="26">
        <v>487</v>
      </c>
      <c r="C587" s="27" t="s">
        <v>268</v>
      </c>
      <c r="D587" s="26">
        <v>274</v>
      </c>
      <c r="E587" s="27" t="s">
        <v>60</v>
      </c>
      <c r="F587" s="26">
        <v>31</v>
      </c>
      <c r="G587" s="27" t="s">
        <v>76</v>
      </c>
      <c r="H587" s="28">
        <v>1.0220264317180616</v>
      </c>
      <c r="I587" s="28"/>
      <c r="J587" s="28"/>
      <c r="K587" s="28">
        <v>0</v>
      </c>
      <c r="L587" s="29">
        <v>8653</v>
      </c>
      <c r="M587" s="29">
        <v>3643</v>
      </c>
      <c r="N587" s="29">
        <v>893</v>
      </c>
      <c r="O587" s="29">
        <v>0</v>
      </c>
      <c r="P587" s="30">
        <f t="shared" si="9"/>
        <v>13189</v>
      </c>
      <c r="Q587" s="71"/>
      <c r="R587" s="72"/>
      <c r="S587" s="73"/>
      <c r="T587" s="35"/>
    </row>
    <row r="588" spans="1:21" s="13" customFormat="1" ht="12.75">
      <c r="A588" s="26">
        <v>487274035</v>
      </c>
      <c r="B588" s="26">
        <v>487</v>
      </c>
      <c r="C588" s="27" t="s">
        <v>268</v>
      </c>
      <c r="D588" s="26">
        <v>274</v>
      </c>
      <c r="E588" s="27" t="s">
        <v>60</v>
      </c>
      <c r="F588" s="26">
        <v>35</v>
      </c>
      <c r="G588" s="27" t="s">
        <v>11</v>
      </c>
      <c r="H588" s="28">
        <v>20.440528634361229</v>
      </c>
      <c r="I588" s="28"/>
      <c r="J588" s="28"/>
      <c r="K588" s="28">
        <v>0</v>
      </c>
      <c r="L588" s="29">
        <v>10710</v>
      </c>
      <c r="M588" s="29">
        <v>3176</v>
      </c>
      <c r="N588" s="29">
        <v>893</v>
      </c>
      <c r="O588" s="29">
        <v>0</v>
      </c>
      <c r="P588" s="30">
        <f t="shared" si="9"/>
        <v>14779</v>
      </c>
      <c r="Q588" s="71"/>
      <c r="R588" s="72"/>
      <c r="S588" s="73"/>
      <c r="T588" s="35"/>
    </row>
    <row r="589" spans="1:21" s="13" customFormat="1" ht="12.75">
      <c r="A589" s="26">
        <v>487274044</v>
      </c>
      <c r="B589" s="26">
        <v>487</v>
      </c>
      <c r="C589" s="27" t="s">
        <v>268</v>
      </c>
      <c r="D589" s="26">
        <v>274</v>
      </c>
      <c r="E589" s="27" t="s">
        <v>60</v>
      </c>
      <c r="F589" s="26">
        <v>44</v>
      </c>
      <c r="G589" s="27" t="s">
        <v>12</v>
      </c>
      <c r="H589" s="28">
        <v>1.0220264317180616</v>
      </c>
      <c r="I589" s="28"/>
      <c r="J589" s="28"/>
      <c r="K589" s="28">
        <v>0</v>
      </c>
      <c r="L589" s="29">
        <v>8653</v>
      </c>
      <c r="M589" s="29">
        <v>570</v>
      </c>
      <c r="N589" s="29">
        <v>893</v>
      </c>
      <c r="O589" s="29">
        <v>0</v>
      </c>
      <c r="P589" s="30">
        <f t="shared" si="9"/>
        <v>10116</v>
      </c>
      <c r="Q589" s="71"/>
      <c r="R589" s="72"/>
      <c r="S589" s="73"/>
      <c r="T589" s="35"/>
    </row>
    <row r="590" spans="1:21" s="13" customFormat="1" ht="12.75">
      <c r="A590" s="26">
        <v>487274046</v>
      </c>
      <c r="B590" s="26">
        <v>487</v>
      </c>
      <c r="C590" s="27" t="s">
        <v>268</v>
      </c>
      <c r="D590" s="26">
        <v>274</v>
      </c>
      <c r="E590" s="27" t="s">
        <v>60</v>
      </c>
      <c r="F590" s="26">
        <v>46</v>
      </c>
      <c r="G590" s="27" t="s">
        <v>89</v>
      </c>
      <c r="H590" s="28">
        <v>2.0440528634361232</v>
      </c>
      <c r="I590" s="28"/>
      <c r="J590" s="28"/>
      <c r="K590" s="28">
        <v>0</v>
      </c>
      <c r="L590" s="29">
        <v>12776</v>
      </c>
      <c r="M590" s="29">
        <v>9367</v>
      </c>
      <c r="N590" s="29">
        <v>893</v>
      </c>
      <c r="O590" s="29">
        <v>0</v>
      </c>
      <c r="P590" s="30">
        <f t="shared" si="9"/>
        <v>23036</v>
      </c>
      <c r="Q590" s="71"/>
      <c r="R590" s="72"/>
      <c r="S590" s="73"/>
      <c r="T590" s="35"/>
    </row>
    <row r="591" spans="1:21" s="13" customFormat="1" ht="12.75">
      <c r="A591" s="26">
        <v>487274048</v>
      </c>
      <c r="B591" s="26">
        <v>487</v>
      </c>
      <c r="C591" s="27" t="s">
        <v>268</v>
      </c>
      <c r="D591" s="26">
        <v>274</v>
      </c>
      <c r="E591" s="27" t="s">
        <v>60</v>
      </c>
      <c r="F591" s="26">
        <v>48</v>
      </c>
      <c r="G591" s="27" t="s">
        <v>217</v>
      </c>
      <c r="H591" s="28">
        <v>1.0220264317180616</v>
      </c>
      <c r="I591" s="28"/>
      <c r="J591" s="28"/>
      <c r="K591" s="28">
        <v>0</v>
      </c>
      <c r="L591" s="29">
        <v>8653</v>
      </c>
      <c r="M591" s="29">
        <v>6813</v>
      </c>
      <c r="N591" s="29">
        <v>893</v>
      </c>
      <c r="O591" s="29">
        <v>0</v>
      </c>
      <c r="P591" s="30">
        <f t="shared" si="9"/>
        <v>16359</v>
      </c>
      <c r="Q591" s="71"/>
      <c r="R591" s="72"/>
      <c r="S591" s="73"/>
      <c r="T591" s="35"/>
    </row>
    <row r="592" spans="1:21" s="13" customFormat="1" ht="12.75">
      <c r="A592" s="26">
        <v>487274049</v>
      </c>
      <c r="B592" s="26">
        <v>487</v>
      </c>
      <c r="C592" s="27" t="s">
        <v>268</v>
      </c>
      <c r="D592" s="26">
        <v>274</v>
      </c>
      <c r="E592" s="27" t="s">
        <v>60</v>
      </c>
      <c r="F592" s="26">
        <v>49</v>
      </c>
      <c r="G592" s="27" t="s">
        <v>73</v>
      </c>
      <c r="H592" s="28">
        <v>105.26872246696034</v>
      </c>
      <c r="I592" s="28"/>
      <c r="J592" s="28"/>
      <c r="K592" s="28">
        <v>0</v>
      </c>
      <c r="L592" s="29">
        <v>11558</v>
      </c>
      <c r="M592" s="29">
        <v>14302</v>
      </c>
      <c r="N592" s="29">
        <v>893</v>
      </c>
      <c r="O592" s="29">
        <v>0</v>
      </c>
      <c r="P592" s="30">
        <f t="shared" si="9"/>
        <v>26753</v>
      </c>
      <c r="Q592" s="71"/>
      <c r="R592" s="72"/>
      <c r="S592" s="73"/>
      <c r="T592" s="35"/>
    </row>
    <row r="593" spans="1:21" s="13" customFormat="1" ht="12.75">
      <c r="A593" s="26">
        <v>487274057</v>
      </c>
      <c r="B593" s="26">
        <v>487</v>
      </c>
      <c r="C593" s="27" t="s">
        <v>268</v>
      </c>
      <c r="D593" s="26">
        <v>274</v>
      </c>
      <c r="E593" s="27" t="s">
        <v>60</v>
      </c>
      <c r="F593" s="26">
        <v>57</v>
      </c>
      <c r="G593" s="27" t="s">
        <v>13</v>
      </c>
      <c r="H593" s="28">
        <v>9.1982378854625537</v>
      </c>
      <c r="I593" s="28"/>
      <c r="J593" s="28"/>
      <c r="K593" s="28">
        <v>0</v>
      </c>
      <c r="L593" s="29">
        <v>11891</v>
      </c>
      <c r="M593" s="29">
        <v>641</v>
      </c>
      <c r="N593" s="29">
        <v>893</v>
      </c>
      <c r="O593" s="29">
        <v>0</v>
      </c>
      <c r="P593" s="30">
        <f t="shared" si="9"/>
        <v>13425</v>
      </c>
      <c r="Q593" s="71"/>
      <c r="R593" s="72"/>
      <c r="S593" s="73"/>
      <c r="T593" s="35"/>
    </row>
    <row r="594" spans="1:21" s="13" customFormat="1" ht="12.75">
      <c r="A594" s="26">
        <v>487274093</v>
      </c>
      <c r="B594" s="26">
        <v>487</v>
      </c>
      <c r="C594" s="27" t="s">
        <v>268</v>
      </c>
      <c r="D594" s="26">
        <v>274</v>
      </c>
      <c r="E594" s="27" t="s">
        <v>60</v>
      </c>
      <c r="F594" s="26">
        <v>93</v>
      </c>
      <c r="G594" s="27" t="s">
        <v>14</v>
      </c>
      <c r="H594" s="28">
        <v>52.123348017621161</v>
      </c>
      <c r="I594" s="28"/>
      <c r="J594" s="28"/>
      <c r="K594" s="28">
        <v>136.40764596714567</v>
      </c>
      <c r="L594" s="29">
        <v>11307</v>
      </c>
      <c r="M594" s="29">
        <v>305</v>
      </c>
      <c r="N594" s="29">
        <v>893</v>
      </c>
      <c r="O594" s="29">
        <v>0</v>
      </c>
      <c r="P594" s="30">
        <f t="shared" si="9"/>
        <v>12505</v>
      </c>
      <c r="Q594" s="71"/>
      <c r="R594" s="72"/>
      <c r="S594" s="73"/>
      <c r="T594" s="35"/>
    </row>
    <row r="595" spans="1:21" s="13" customFormat="1" ht="12.75">
      <c r="A595" s="26">
        <v>487274128</v>
      </c>
      <c r="B595" s="26">
        <v>487</v>
      </c>
      <c r="C595" s="27" t="s">
        <v>268</v>
      </c>
      <c r="D595" s="26">
        <v>274</v>
      </c>
      <c r="E595" s="27" t="s">
        <v>60</v>
      </c>
      <c r="F595" s="26">
        <v>128</v>
      </c>
      <c r="G595" s="27" t="s">
        <v>122</v>
      </c>
      <c r="H595" s="28">
        <v>2.0440528634361232</v>
      </c>
      <c r="I595" s="28"/>
      <c r="J595" s="28"/>
      <c r="K595" s="28">
        <v>0</v>
      </c>
      <c r="L595" s="29">
        <v>8653</v>
      </c>
      <c r="M595" s="29">
        <v>376</v>
      </c>
      <c r="N595" s="29">
        <v>893</v>
      </c>
      <c r="O595" s="29">
        <v>0</v>
      </c>
      <c r="P595" s="30">
        <f t="shared" si="9"/>
        <v>9922</v>
      </c>
      <c r="Q595" s="71"/>
      <c r="R595" s="72"/>
      <c r="S595" s="73"/>
      <c r="T595" s="35"/>
    </row>
    <row r="596" spans="1:21" s="13" customFormat="1" ht="12.75">
      <c r="A596" s="26">
        <v>487274149</v>
      </c>
      <c r="B596" s="26">
        <v>487</v>
      </c>
      <c r="C596" s="27" t="s">
        <v>268</v>
      </c>
      <c r="D596" s="26">
        <v>274</v>
      </c>
      <c r="E596" s="27" t="s">
        <v>60</v>
      </c>
      <c r="F596" s="26">
        <v>149</v>
      </c>
      <c r="G596" s="27" t="s">
        <v>77</v>
      </c>
      <c r="H596" s="28">
        <v>2.0440528634361232</v>
      </c>
      <c r="I596" s="28"/>
      <c r="J596" s="28"/>
      <c r="K596" s="28">
        <v>0</v>
      </c>
      <c r="L596" s="29">
        <v>8464</v>
      </c>
      <c r="M596" s="29">
        <v>54</v>
      </c>
      <c r="N596" s="29">
        <v>893</v>
      </c>
      <c r="O596" s="29">
        <v>0</v>
      </c>
      <c r="P596" s="30">
        <f t="shared" si="9"/>
        <v>9411</v>
      </c>
      <c r="Q596" s="71"/>
      <c r="R596" s="72"/>
      <c r="S596" s="73"/>
      <c r="T596" s="35"/>
    </row>
    <row r="597" spans="1:21" s="13" customFormat="1" ht="12.75">
      <c r="A597" s="26">
        <v>487274160</v>
      </c>
      <c r="B597" s="26">
        <v>487</v>
      </c>
      <c r="C597" s="27" t="s">
        <v>268</v>
      </c>
      <c r="D597" s="26">
        <v>274</v>
      </c>
      <c r="E597" s="27" t="s">
        <v>60</v>
      </c>
      <c r="F597" s="26">
        <v>160</v>
      </c>
      <c r="G597" s="27" t="s">
        <v>134</v>
      </c>
      <c r="H597" s="28">
        <v>1.0220264317180616</v>
      </c>
      <c r="I597" s="28"/>
      <c r="J597" s="28"/>
      <c r="K597" s="28">
        <v>0</v>
      </c>
      <c r="L597" s="29">
        <v>8653</v>
      </c>
      <c r="M597" s="29">
        <v>421</v>
      </c>
      <c r="N597" s="29">
        <v>893</v>
      </c>
      <c r="O597" s="29">
        <v>0</v>
      </c>
      <c r="P597" s="30">
        <f t="shared" si="9"/>
        <v>9967</v>
      </c>
      <c r="Q597" s="71"/>
      <c r="R597" s="72"/>
      <c r="S597" s="73"/>
      <c r="T597" s="35"/>
    </row>
    <row r="598" spans="1:21" s="13" customFormat="1" ht="12.75">
      <c r="A598" s="26">
        <v>487274163</v>
      </c>
      <c r="B598" s="26">
        <v>487</v>
      </c>
      <c r="C598" s="27" t="s">
        <v>268</v>
      </c>
      <c r="D598" s="26">
        <v>274</v>
      </c>
      <c r="E598" s="27" t="s">
        <v>60</v>
      </c>
      <c r="F598" s="26">
        <v>163</v>
      </c>
      <c r="G598" s="27" t="s">
        <v>16</v>
      </c>
      <c r="H598" s="28">
        <v>9.1982378854625537</v>
      </c>
      <c r="I598" s="28"/>
      <c r="J598" s="28"/>
      <c r="K598" s="28">
        <v>0</v>
      </c>
      <c r="L598" s="29">
        <v>11413</v>
      </c>
      <c r="M598" s="29">
        <v>183</v>
      </c>
      <c r="N598" s="29">
        <v>893</v>
      </c>
      <c r="O598" s="29">
        <v>0</v>
      </c>
      <c r="P598" s="30">
        <f t="shared" si="9"/>
        <v>12489</v>
      </c>
      <c r="Q598" s="71"/>
      <c r="R598" s="72"/>
      <c r="S598" s="73"/>
      <c r="T598" s="35"/>
    </row>
    <row r="599" spans="1:21" s="13" customFormat="1" ht="12.75">
      <c r="A599" s="26">
        <v>487274165</v>
      </c>
      <c r="B599" s="26">
        <v>487</v>
      </c>
      <c r="C599" s="27" t="s">
        <v>268</v>
      </c>
      <c r="D599" s="26">
        <v>274</v>
      </c>
      <c r="E599" s="27" t="s">
        <v>60</v>
      </c>
      <c r="F599" s="26">
        <v>165</v>
      </c>
      <c r="G599" s="27" t="s">
        <v>17</v>
      </c>
      <c r="H599" s="28">
        <v>58.255506607929497</v>
      </c>
      <c r="I599" s="28"/>
      <c r="J599" s="28"/>
      <c r="K599" s="28">
        <v>99.478074778473115</v>
      </c>
      <c r="L599" s="29">
        <v>10455</v>
      </c>
      <c r="M599" s="29">
        <v>568</v>
      </c>
      <c r="N599" s="29">
        <v>893</v>
      </c>
      <c r="O599" s="29">
        <v>0</v>
      </c>
      <c r="P599" s="30">
        <f t="shared" si="9"/>
        <v>11916</v>
      </c>
      <c r="Q599" s="71"/>
      <c r="R599" s="72"/>
      <c r="S599" s="73"/>
      <c r="T599" s="35"/>
      <c r="U599" s="36"/>
    </row>
    <row r="600" spans="1:21" s="13" customFormat="1" ht="12.75">
      <c r="A600" s="26">
        <v>487274176</v>
      </c>
      <c r="B600" s="26">
        <v>487</v>
      </c>
      <c r="C600" s="27" t="s">
        <v>268</v>
      </c>
      <c r="D600" s="26">
        <v>274</v>
      </c>
      <c r="E600" s="27" t="s">
        <v>60</v>
      </c>
      <c r="F600" s="26">
        <v>176</v>
      </c>
      <c r="G600" s="27" t="s">
        <v>78</v>
      </c>
      <c r="H600" s="28">
        <v>43.947136563876633</v>
      </c>
      <c r="I600" s="28"/>
      <c r="J600" s="28"/>
      <c r="K600" s="28">
        <v>0</v>
      </c>
      <c r="L600" s="29">
        <v>11122</v>
      </c>
      <c r="M600" s="29">
        <v>3467</v>
      </c>
      <c r="N600" s="29">
        <v>893</v>
      </c>
      <c r="O600" s="29">
        <v>0</v>
      </c>
      <c r="P600" s="30">
        <f t="shared" si="9"/>
        <v>15482</v>
      </c>
      <c r="Q600" s="71"/>
      <c r="R600" s="72"/>
      <c r="S600" s="73"/>
      <c r="T600" s="35"/>
    </row>
    <row r="601" spans="1:21" s="13" customFormat="1" ht="12.75">
      <c r="A601" s="26">
        <v>487274178</v>
      </c>
      <c r="B601" s="26">
        <v>487</v>
      </c>
      <c r="C601" s="27" t="s">
        <v>268</v>
      </c>
      <c r="D601" s="26">
        <v>274</v>
      </c>
      <c r="E601" s="27" t="s">
        <v>60</v>
      </c>
      <c r="F601" s="26">
        <v>178</v>
      </c>
      <c r="G601" s="27" t="s">
        <v>219</v>
      </c>
      <c r="H601" s="28">
        <v>1.0220264317180616</v>
      </c>
      <c r="I601" s="28"/>
      <c r="J601" s="28"/>
      <c r="K601" s="28">
        <v>0</v>
      </c>
      <c r="L601" s="29">
        <v>8653</v>
      </c>
      <c r="M601" s="29">
        <v>1461</v>
      </c>
      <c r="N601" s="29">
        <v>893</v>
      </c>
      <c r="O601" s="29">
        <v>0</v>
      </c>
      <c r="P601" s="30">
        <f t="shared" si="9"/>
        <v>11007</v>
      </c>
      <c r="Q601" s="71"/>
      <c r="R601" s="72"/>
      <c r="S601" s="73"/>
      <c r="T601" s="35"/>
    </row>
    <row r="602" spans="1:21" s="13" customFormat="1" ht="12.75">
      <c r="A602" s="26">
        <v>487274181</v>
      </c>
      <c r="B602" s="26">
        <v>487</v>
      </c>
      <c r="C602" s="27" t="s">
        <v>268</v>
      </c>
      <c r="D602" s="26">
        <v>274</v>
      </c>
      <c r="E602" s="27" t="s">
        <v>60</v>
      </c>
      <c r="F602" s="26">
        <v>181</v>
      </c>
      <c r="G602" s="27" t="s">
        <v>79</v>
      </c>
      <c r="H602" s="28">
        <v>1.0220264317180616</v>
      </c>
      <c r="I602" s="28"/>
      <c r="J602" s="28"/>
      <c r="K602" s="28">
        <v>0</v>
      </c>
      <c r="L602" s="29">
        <v>12964</v>
      </c>
      <c r="M602" s="29">
        <v>714</v>
      </c>
      <c r="N602" s="29">
        <v>893</v>
      </c>
      <c r="O602" s="29">
        <v>0</v>
      </c>
      <c r="P602" s="30">
        <f t="shared" si="9"/>
        <v>14571</v>
      </c>
      <c r="Q602" s="71"/>
      <c r="R602" s="72"/>
      <c r="S602" s="73"/>
      <c r="T602" s="35"/>
    </row>
    <row r="603" spans="1:21" s="13" customFormat="1" ht="12.75">
      <c r="A603" s="26">
        <v>487274207</v>
      </c>
      <c r="B603" s="26">
        <v>487</v>
      </c>
      <c r="C603" s="27" t="s">
        <v>268</v>
      </c>
      <c r="D603" s="26">
        <v>274</v>
      </c>
      <c r="E603" s="27" t="s">
        <v>60</v>
      </c>
      <c r="F603" s="26">
        <v>207</v>
      </c>
      <c r="G603" s="27" t="s">
        <v>25</v>
      </c>
      <c r="H603" s="28">
        <v>2.0440528634361232</v>
      </c>
      <c r="I603" s="28"/>
      <c r="J603" s="28"/>
      <c r="K603" s="28">
        <v>0</v>
      </c>
      <c r="L603" s="29">
        <v>10809</v>
      </c>
      <c r="M603" s="29">
        <v>7253</v>
      </c>
      <c r="N603" s="29">
        <v>893</v>
      </c>
      <c r="O603" s="29">
        <v>0</v>
      </c>
      <c r="P603" s="30">
        <f t="shared" si="9"/>
        <v>18955</v>
      </c>
      <c r="Q603" s="71"/>
      <c r="R603" s="72"/>
      <c r="S603" s="73"/>
      <c r="T603" s="35"/>
    </row>
    <row r="604" spans="1:21" s="13" customFormat="1" ht="12.75">
      <c r="A604" s="26">
        <v>487274229</v>
      </c>
      <c r="B604" s="26">
        <v>487</v>
      </c>
      <c r="C604" s="27" t="s">
        <v>268</v>
      </c>
      <c r="D604" s="26">
        <v>274</v>
      </c>
      <c r="E604" s="27" t="s">
        <v>60</v>
      </c>
      <c r="F604" s="26">
        <v>229</v>
      </c>
      <c r="G604" s="27" t="s">
        <v>97</v>
      </c>
      <c r="H604" s="28">
        <v>2.0440528634361232</v>
      </c>
      <c r="I604" s="28"/>
      <c r="J604" s="28"/>
      <c r="K604" s="28">
        <v>0</v>
      </c>
      <c r="L604" s="29">
        <v>10809</v>
      </c>
      <c r="M604" s="29">
        <v>1032</v>
      </c>
      <c r="N604" s="29">
        <v>893</v>
      </c>
      <c r="O604" s="29">
        <v>0</v>
      </c>
      <c r="P604" s="30">
        <f t="shared" si="9"/>
        <v>12734</v>
      </c>
      <c r="Q604" s="71"/>
      <c r="R604" s="72"/>
      <c r="S604" s="73"/>
      <c r="T604" s="35"/>
    </row>
    <row r="605" spans="1:21" s="13" customFormat="1" ht="12.75">
      <c r="A605" s="26">
        <v>487274244</v>
      </c>
      <c r="B605" s="26">
        <v>487</v>
      </c>
      <c r="C605" s="27" t="s">
        <v>268</v>
      </c>
      <c r="D605" s="26">
        <v>274</v>
      </c>
      <c r="E605" s="27" t="s">
        <v>60</v>
      </c>
      <c r="F605" s="26">
        <v>244</v>
      </c>
      <c r="G605" s="27" t="s">
        <v>27</v>
      </c>
      <c r="H605" s="28">
        <v>9.1982378854625537</v>
      </c>
      <c r="I605" s="28"/>
      <c r="J605" s="28"/>
      <c r="K605" s="28">
        <v>0</v>
      </c>
      <c r="L605" s="29">
        <v>11001</v>
      </c>
      <c r="M605" s="29">
        <v>3051</v>
      </c>
      <c r="N605" s="29">
        <v>893</v>
      </c>
      <c r="O605" s="29">
        <v>0</v>
      </c>
      <c r="P605" s="30">
        <f t="shared" si="9"/>
        <v>14945</v>
      </c>
      <c r="Q605" s="71"/>
      <c r="R605" s="72"/>
      <c r="S605" s="73"/>
      <c r="T605" s="35"/>
    </row>
    <row r="606" spans="1:21" s="13" customFormat="1" ht="12.75">
      <c r="A606" s="26">
        <v>487274246</v>
      </c>
      <c r="B606" s="26">
        <v>487</v>
      </c>
      <c r="C606" s="27" t="s">
        <v>268</v>
      </c>
      <c r="D606" s="26">
        <v>274</v>
      </c>
      <c r="E606" s="27" t="s">
        <v>60</v>
      </c>
      <c r="F606" s="26">
        <v>246</v>
      </c>
      <c r="G606" s="27" t="s">
        <v>220</v>
      </c>
      <c r="H606" s="28">
        <v>1.0220264317180616</v>
      </c>
      <c r="I606" s="28"/>
      <c r="J606" s="28"/>
      <c r="K606" s="28">
        <v>0</v>
      </c>
      <c r="L606" s="29">
        <v>12588</v>
      </c>
      <c r="M606" s="29">
        <v>3421</v>
      </c>
      <c r="N606" s="29">
        <v>893</v>
      </c>
      <c r="O606" s="29">
        <v>0</v>
      </c>
      <c r="P606" s="30">
        <f t="shared" si="9"/>
        <v>16902</v>
      </c>
      <c r="Q606" s="71"/>
      <c r="R606" s="72"/>
      <c r="S606" s="73"/>
      <c r="T606" s="35"/>
    </row>
    <row r="607" spans="1:21" s="13" customFormat="1" ht="12.75">
      <c r="A607" s="26">
        <v>487274248</v>
      </c>
      <c r="B607" s="26">
        <v>487</v>
      </c>
      <c r="C607" s="27" t="s">
        <v>268</v>
      </c>
      <c r="D607" s="26">
        <v>274</v>
      </c>
      <c r="E607" s="27" t="s">
        <v>60</v>
      </c>
      <c r="F607" s="26">
        <v>248</v>
      </c>
      <c r="G607" s="27" t="s">
        <v>18</v>
      </c>
      <c r="H607" s="28">
        <v>5.1101321585903072</v>
      </c>
      <c r="I607" s="28"/>
      <c r="J607" s="28"/>
      <c r="K607" s="28">
        <v>0</v>
      </c>
      <c r="L607" s="29">
        <v>10750</v>
      </c>
      <c r="M607" s="29">
        <v>528</v>
      </c>
      <c r="N607" s="29">
        <v>893</v>
      </c>
      <c r="O607" s="29">
        <v>0</v>
      </c>
      <c r="P607" s="30">
        <f t="shared" si="9"/>
        <v>12171</v>
      </c>
      <c r="Q607" s="71"/>
      <c r="R607" s="72"/>
      <c r="S607" s="73"/>
      <c r="T607" s="35"/>
    </row>
    <row r="608" spans="1:21" s="13" customFormat="1" ht="12.75">
      <c r="A608" s="26">
        <v>487274262</v>
      </c>
      <c r="B608" s="26">
        <v>487</v>
      </c>
      <c r="C608" s="27" t="s">
        <v>268</v>
      </c>
      <c r="D608" s="26">
        <v>274</v>
      </c>
      <c r="E608" s="27" t="s">
        <v>60</v>
      </c>
      <c r="F608" s="26">
        <v>262</v>
      </c>
      <c r="G608" s="27" t="s">
        <v>19</v>
      </c>
      <c r="H608" s="28">
        <v>7.1541850220264331</v>
      </c>
      <c r="I608" s="28"/>
      <c r="J608" s="28"/>
      <c r="K608" s="28">
        <v>0</v>
      </c>
      <c r="L608" s="29">
        <v>10019</v>
      </c>
      <c r="M608" s="29">
        <v>4878</v>
      </c>
      <c r="N608" s="29">
        <v>893</v>
      </c>
      <c r="O608" s="29">
        <v>0</v>
      </c>
      <c r="P608" s="30">
        <f t="shared" si="9"/>
        <v>15790</v>
      </c>
      <c r="Q608" s="71"/>
      <c r="R608" s="72"/>
      <c r="S608" s="73"/>
      <c r="T608" s="35"/>
    </row>
    <row r="609" spans="1:20" s="13" customFormat="1" ht="12.75">
      <c r="A609" s="26">
        <v>487274274</v>
      </c>
      <c r="B609" s="26">
        <v>487</v>
      </c>
      <c r="C609" s="27" t="s">
        <v>268</v>
      </c>
      <c r="D609" s="26">
        <v>274</v>
      </c>
      <c r="E609" s="27" t="s">
        <v>60</v>
      </c>
      <c r="F609" s="26">
        <v>274</v>
      </c>
      <c r="G609" s="27" t="s">
        <v>60</v>
      </c>
      <c r="H609" s="28">
        <v>291.27753303964749</v>
      </c>
      <c r="I609" s="28"/>
      <c r="J609" s="28"/>
      <c r="K609" s="28">
        <v>0</v>
      </c>
      <c r="L609" s="29">
        <v>11506</v>
      </c>
      <c r="M609" s="29">
        <v>5308</v>
      </c>
      <c r="N609" s="29">
        <v>893</v>
      </c>
      <c r="O609" s="29">
        <v>0</v>
      </c>
      <c r="P609" s="30">
        <f t="shared" si="9"/>
        <v>17707</v>
      </c>
      <c r="Q609" s="71"/>
      <c r="R609" s="72"/>
      <c r="S609" s="73"/>
      <c r="T609" s="35"/>
    </row>
    <row r="610" spans="1:20" s="13" customFormat="1" ht="12.75">
      <c r="A610" s="26">
        <v>487274284</v>
      </c>
      <c r="B610" s="26">
        <v>487</v>
      </c>
      <c r="C610" s="27" t="s">
        <v>268</v>
      </c>
      <c r="D610" s="26">
        <v>274</v>
      </c>
      <c r="E610" s="27" t="s">
        <v>60</v>
      </c>
      <c r="F610" s="26">
        <v>284</v>
      </c>
      <c r="G610" s="27" t="s">
        <v>140</v>
      </c>
      <c r="H610" s="28">
        <v>1.0220264317180616</v>
      </c>
      <c r="I610" s="28"/>
      <c r="J610" s="28"/>
      <c r="K610" s="28">
        <v>0</v>
      </c>
      <c r="L610" s="29">
        <v>8653</v>
      </c>
      <c r="M610" s="29">
        <v>2794</v>
      </c>
      <c r="N610" s="29">
        <v>893</v>
      </c>
      <c r="O610" s="29">
        <v>0</v>
      </c>
      <c r="P610" s="30">
        <f t="shared" si="9"/>
        <v>12340</v>
      </c>
      <c r="Q610" s="71"/>
      <c r="R610" s="72"/>
      <c r="S610" s="73"/>
      <c r="T610" s="35"/>
    </row>
    <row r="611" spans="1:20" s="13" customFormat="1" ht="12.75">
      <c r="A611" s="26">
        <v>487274285</v>
      </c>
      <c r="B611" s="26">
        <v>487</v>
      </c>
      <c r="C611" s="27" t="s">
        <v>268</v>
      </c>
      <c r="D611" s="26">
        <v>274</v>
      </c>
      <c r="E611" s="27" t="s">
        <v>60</v>
      </c>
      <c r="F611" s="26">
        <v>285</v>
      </c>
      <c r="G611" s="27" t="s">
        <v>28</v>
      </c>
      <c r="H611" s="28">
        <v>2.0440528634361232</v>
      </c>
      <c r="I611" s="28"/>
      <c r="J611" s="28"/>
      <c r="K611" s="28">
        <v>0</v>
      </c>
      <c r="L611" s="29">
        <v>8653</v>
      </c>
      <c r="M611" s="29">
        <v>2579</v>
      </c>
      <c r="N611" s="29">
        <v>893</v>
      </c>
      <c r="O611" s="29">
        <v>0</v>
      </c>
      <c r="P611" s="30">
        <f t="shared" si="9"/>
        <v>12125</v>
      </c>
      <c r="Q611" s="71"/>
      <c r="R611" s="72"/>
      <c r="S611" s="73"/>
      <c r="T611" s="35"/>
    </row>
    <row r="612" spans="1:20" s="13" customFormat="1" ht="12.75">
      <c r="A612" s="26">
        <v>487274308</v>
      </c>
      <c r="B612" s="26">
        <v>487</v>
      </c>
      <c r="C612" s="27" t="s">
        <v>268</v>
      </c>
      <c r="D612" s="26">
        <v>274</v>
      </c>
      <c r="E612" s="27" t="s">
        <v>60</v>
      </c>
      <c r="F612" s="26">
        <v>308</v>
      </c>
      <c r="G612" s="27" t="s">
        <v>20</v>
      </c>
      <c r="H612" s="28">
        <v>2.0440528634361232</v>
      </c>
      <c r="I612" s="28"/>
      <c r="J612" s="28"/>
      <c r="K612" s="28">
        <v>0</v>
      </c>
      <c r="L612" s="29">
        <v>11826</v>
      </c>
      <c r="M612" s="29">
        <v>6981</v>
      </c>
      <c r="N612" s="29">
        <v>893</v>
      </c>
      <c r="O612" s="29">
        <v>0</v>
      </c>
      <c r="P612" s="30">
        <f t="shared" si="9"/>
        <v>19700</v>
      </c>
      <c r="Q612" s="71"/>
      <c r="R612" s="72"/>
      <c r="S612" s="73"/>
      <c r="T612" s="35"/>
    </row>
    <row r="613" spans="1:20" s="13" customFormat="1" ht="12.75">
      <c r="A613" s="26">
        <v>487274314</v>
      </c>
      <c r="B613" s="26">
        <v>487</v>
      </c>
      <c r="C613" s="27" t="s">
        <v>268</v>
      </c>
      <c r="D613" s="26">
        <v>274</v>
      </c>
      <c r="E613" s="27" t="s">
        <v>60</v>
      </c>
      <c r="F613" s="26">
        <v>314</v>
      </c>
      <c r="G613" s="27" t="s">
        <v>29</v>
      </c>
      <c r="H613" s="28">
        <v>2.0440528634361232</v>
      </c>
      <c r="I613" s="28"/>
      <c r="J613" s="28"/>
      <c r="K613" s="28">
        <v>0</v>
      </c>
      <c r="L613" s="29">
        <v>10620</v>
      </c>
      <c r="M613" s="29">
        <v>8403</v>
      </c>
      <c r="N613" s="29">
        <v>893</v>
      </c>
      <c r="O613" s="29">
        <v>0</v>
      </c>
      <c r="P613" s="30">
        <f t="shared" si="9"/>
        <v>19916</v>
      </c>
      <c r="Q613" s="71"/>
      <c r="R613" s="72"/>
      <c r="S613" s="73"/>
      <c r="T613" s="35"/>
    </row>
    <row r="614" spans="1:20" s="13" customFormat="1" ht="12.75">
      <c r="A614" s="26">
        <v>487274347</v>
      </c>
      <c r="B614" s="26">
        <v>487</v>
      </c>
      <c r="C614" s="27" t="s">
        <v>268</v>
      </c>
      <c r="D614" s="26">
        <v>274</v>
      </c>
      <c r="E614" s="27" t="s">
        <v>60</v>
      </c>
      <c r="F614" s="26">
        <v>347</v>
      </c>
      <c r="G614" s="27" t="s">
        <v>82</v>
      </c>
      <c r="H614" s="28">
        <v>7.1541850220264331</v>
      </c>
      <c r="I614" s="28"/>
      <c r="J614" s="28"/>
      <c r="K614" s="28">
        <v>0</v>
      </c>
      <c r="L614" s="29">
        <v>11963</v>
      </c>
      <c r="M614" s="29">
        <v>4874</v>
      </c>
      <c r="N614" s="29">
        <v>893</v>
      </c>
      <c r="O614" s="29">
        <v>0</v>
      </c>
      <c r="P614" s="30">
        <f t="shared" si="9"/>
        <v>17730</v>
      </c>
      <c r="Q614" s="71"/>
      <c r="R614" s="72"/>
      <c r="S614" s="73"/>
      <c r="T614" s="35"/>
    </row>
    <row r="615" spans="1:20" s="13" customFormat="1" ht="12.75">
      <c r="A615" s="26">
        <v>488219001</v>
      </c>
      <c r="B615" s="26">
        <v>488</v>
      </c>
      <c r="C615" s="27" t="s">
        <v>269</v>
      </c>
      <c r="D615" s="26">
        <v>219</v>
      </c>
      <c r="E615" s="27" t="s">
        <v>270</v>
      </c>
      <c r="F615" s="26">
        <v>1</v>
      </c>
      <c r="G615" s="27" t="s">
        <v>57</v>
      </c>
      <c r="H615" s="28">
        <v>38.52506596306069</v>
      </c>
      <c r="I615" s="28"/>
      <c r="J615" s="28"/>
      <c r="K615" s="28">
        <v>0</v>
      </c>
      <c r="L615" s="29">
        <v>9113</v>
      </c>
      <c r="M615" s="29">
        <v>2124</v>
      </c>
      <c r="N615" s="29">
        <v>893</v>
      </c>
      <c r="O615" s="29">
        <v>0</v>
      </c>
      <c r="P615" s="30">
        <f t="shared" si="9"/>
        <v>12130</v>
      </c>
      <c r="Q615" s="71"/>
      <c r="R615" s="72"/>
      <c r="S615" s="73"/>
      <c r="T615" s="35"/>
    </row>
    <row r="616" spans="1:20" s="13" customFormat="1" ht="12.75">
      <c r="A616" s="26">
        <v>488219035</v>
      </c>
      <c r="B616" s="26">
        <v>488</v>
      </c>
      <c r="C616" s="27" t="s">
        <v>269</v>
      </c>
      <c r="D616" s="26">
        <v>219</v>
      </c>
      <c r="E616" s="27" t="s">
        <v>270</v>
      </c>
      <c r="F616" s="26">
        <v>35</v>
      </c>
      <c r="G616" s="27" t="s">
        <v>11</v>
      </c>
      <c r="H616" s="28">
        <v>2.4854881266490767</v>
      </c>
      <c r="I616" s="28"/>
      <c r="J616" s="28"/>
      <c r="K616" s="28">
        <v>0</v>
      </c>
      <c r="L616" s="29">
        <v>11662</v>
      </c>
      <c r="M616" s="29">
        <v>3459</v>
      </c>
      <c r="N616" s="29">
        <v>893</v>
      </c>
      <c r="O616" s="29">
        <v>0</v>
      </c>
      <c r="P616" s="30">
        <f t="shared" si="9"/>
        <v>16014</v>
      </c>
      <c r="Q616" s="71"/>
      <c r="R616" s="72"/>
      <c r="S616" s="73"/>
      <c r="T616" s="35"/>
    </row>
    <row r="617" spans="1:20" s="13" customFormat="1" ht="12.75">
      <c r="A617" s="26">
        <v>488219040</v>
      </c>
      <c r="B617" s="26">
        <v>488</v>
      </c>
      <c r="C617" s="27" t="s">
        <v>269</v>
      </c>
      <c r="D617" s="26">
        <v>219</v>
      </c>
      <c r="E617" s="27" t="s">
        <v>270</v>
      </c>
      <c r="F617" s="26">
        <v>40</v>
      </c>
      <c r="G617" s="27" t="s">
        <v>88</v>
      </c>
      <c r="H617" s="28">
        <v>19.883905013192614</v>
      </c>
      <c r="I617" s="28"/>
      <c r="J617" s="28"/>
      <c r="K617" s="28">
        <v>0</v>
      </c>
      <c r="L617" s="29">
        <v>10959</v>
      </c>
      <c r="M617" s="29">
        <v>2817</v>
      </c>
      <c r="N617" s="29">
        <v>893</v>
      </c>
      <c r="O617" s="29">
        <v>0</v>
      </c>
      <c r="P617" s="30">
        <f t="shared" si="9"/>
        <v>14669</v>
      </c>
      <c r="Q617" s="71"/>
      <c r="R617" s="72"/>
      <c r="S617" s="73"/>
      <c r="T617" s="35"/>
    </row>
    <row r="618" spans="1:20" s="13" customFormat="1" ht="12.75">
      <c r="A618" s="26">
        <v>488219044</v>
      </c>
      <c r="B618" s="26">
        <v>488</v>
      </c>
      <c r="C618" s="27" t="s">
        <v>269</v>
      </c>
      <c r="D618" s="26">
        <v>219</v>
      </c>
      <c r="E618" s="27" t="s">
        <v>270</v>
      </c>
      <c r="F618" s="26">
        <v>44</v>
      </c>
      <c r="G618" s="27" t="s">
        <v>12</v>
      </c>
      <c r="H618" s="28">
        <v>73.32189973614777</v>
      </c>
      <c r="I618" s="28"/>
      <c r="J618" s="28"/>
      <c r="K618" s="28">
        <v>0</v>
      </c>
      <c r="L618" s="29">
        <v>11022</v>
      </c>
      <c r="M618" s="29">
        <v>726</v>
      </c>
      <c r="N618" s="29">
        <v>893</v>
      </c>
      <c r="O618" s="29">
        <v>0</v>
      </c>
      <c r="P618" s="30">
        <f t="shared" si="9"/>
        <v>12641</v>
      </c>
      <c r="Q618" s="71"/>
      <c r="R618" s="72"/>
      <c r="S618" s="73"/>
      <c r="T618" s="35"/>
    </row>
    <row r="619" spans="1:20" s="13" customFormat="1" ht="12.75">
      <c r="A619" s="26">
        <v>488219050</v>
      </c>
      <c r="B619" s="26">
        <v>488</v>
      </c>
      <c r="C619" s="27" t="s">
        <v>269</v>
      </c>
      <c r="D619" s="26">
        <v>219</v>
      </c>
      <c r="E619" s="27" t="s">
        <v>270</v>
      </c>
      <c r="F619" s="26">
        <v>50</v>
      </c>
      <c r="G619" s="27" t="s">
        <v>90</v>
      </c>
      <c r="H619" s="28">
        <v>1.2427440633245384</v>
      </c>
      <c r="I619" s="28"/>
      <c r="J619" s="28"/>
      <c r="K619" s="28">
        <v>0</v>
      </c>
      <c r="L619" s="29">
        <v>10175</v>
      </c>
      <c r="M619" s="29">
        <v>4325</v>
      </c>
      <c r="N619" s="29">
        <v>893</v>
      </c>
      <c r="O619" s="29">
        <v>0</v>
      </c>
      <c r="P619" s="30">
        <f t="shared" si="9"/>
        <v>15393</v>
      </c>
      <c r="Q619" s="71"/>
      <c r="R619" s="72"/>
      <c r="S619" s="73"/>
      <c r="T619" s="35"/>
    </row>
    <row r="620" spans="1:20" s="13" customFormat="1" ht="12.75">
      <c r="A620" s="26">
        <v>488219065</v>
      </c>
      <c r="B620" s="26">
        <v>488</v>
      </c>
      <c r="C620" s="27" t="s">
        <v>269</v>
      </c>
      <c r="D620" s="26">
        <v>219</v>
      </c>
      <c r="E620" s="27" t="s">
        <v>270</v>
      </c>
      <c r="F620" s="26">
        <v>65</v>
      </c>
      <c r="G620" s="27" t="s">
        <v>271</v>
      </c>
      <c r="H620" s="28">
        <v>1.2427440633245384</v>
      </c>
      <c r="I620" s="28"/>
      <c r="J620" s="28"/>
      <c r="K620" s="28">
        <v>0</v>
      </c>
      <c r="L620" s="29">
        <v>10175</v>
      </c>
      <c r="M620" s="29">
        <v>4806</v>
      </c>
      <c r="N620" s="29">
        <v>893</v>
      </c>
      <c r="O620" s="29">
        <v>0</v>
      </c>
      <c r="P620" s="30">
        <f t="shared" si="9"/>
        <v>15874</v>
      </c>
      <c r="Q620" s="71"/>
      <c r="R620" s="72"/>
      <c r="S620" s="73"/>
      <c r="T620" s="35"/>
    </row>
    <row r="621" spans="1:20" s="13" customFormat="1" ht="12.75">
      <c r="A621" s="26">
        <v>488219082</v>
      </c>
      <c r="B621" s="26">
        <v>488</v>
      </c>
      <c r="C621" s="27" t="s">
        <v>269</v>
      </c>
      <c r="D621" s="26">
        <v>219</v>
      </c>
      <c r="E621" s="27" t="s">
        <v>270</v>
      </c>
      <c r="F621" s="26">
        <v>82</v>
      </c>
      <c r="G621" s="27" t="s">
        <v>252</v>
      </c>
      <c r="H621" s="28">
        <v>11.184696569920845</v>
      </c>
      <c r="I621" s="28"/>
      <c r="J621" s="28"/>
      <c r="K621" s="28">
        <v>0</v>
      </c>
      <c r="L621" s="29">
        <v>10311</v>
      </c>
      <c r="M621" s="29">
        <v>2351</v>
      </c>
      <c r="N621" s="29">
        <v>893</v>
      </c>
      <c r="O621" s="29">
        <v>0</v>
      </c>
      <c r="P621" s="30">
        <f t="shared" si="9"/>
        <v>13555</v>
      </c>
      <c r="Q621" s="71"/>
      <c r="R621" s="72"/>
      <c r="S621" s="73"/>
      <c r="T621" s="35"/>
    </row>
    <row r="622" spans="1:20" s="13" customFormat="1" ht="12.75">
      <c r="A622" s="26">
        <v>488219083</v>
      </c>
      <c r="B622" s="26">
        <v>488</v>
      </c>
      <c r="C622" s="27" t="s">
        <v>269</v>
      </c>
      <c r="D622" s="26">
        <v>219</v>
      </c>
      <c r="E622" s="27" t="s">
        <v>270</v>
      </c>
      <c r="F622" s="26">
        <v>83</v>
      </c>
      <c r="G622" s="27" t="s">
        <v>253</v>
      </c>
      <c r="H622" s="28">
        <v>4.9709762532981534</v>
      </c>
      <c r="I622" s="28"/>
      <c r="J622" s="28"/>
      <c r="K622" s="28">
        <v>0</v>
      </c>
      <c r="L622" s="29">
        <v>8772</v>
      </c>
      <c r="M622" s="29">
        <v>1229</v>
      </c>
      <c r="N622" s="29">
        <v>893</v>
      </c>
      <c r="O622" s="29">
        <v>0</v>
      </c>
      <c r="P622" s="30">
        <f t="shared" si="9"/>
        <v>10894</v>
      </c>
      <c r="Q622" s="71"/>
      <c r="R622" s="72"/>
      <c r="S622" s="73"/>
      <c r="T622" s="35"/>
    </row>
    <row r="623" spans="1:20" s="13" customFormat="1" ht="12.75">
      <c r="A623" s="26">
        <v>488219122</v>
      </c>
      <c r="B623" s="26">
        <v>488</v>
      </c>
      <c r="C623" s="27" t="s">
        <v>269</v>
      </c>
      <c r="D623" s="26">
        <v>219</v>
      </c>
      <c r="E623" s="27" t="s">
        <v>270</v>
      </c>
      <c r="F623" s="26">
        <v>122</v>
      </c>
      <c r="G623" s="27" t="s">
        <v>272</v>
      </c>
      <c r="H623" s="28">
        <v>31.068601583113452</v>
      </c>
      <c r="I623" s="28"/>
      <c r="J623" s="28"/>
      <c r="K623" s="28">
        <v>0</v>
      </c>
      <c r="L623" s="29">
        <v>9640</v>
      </c>
      <c r="M623" s="29">
        <v>2592</v>
      </c>
      <c r="N623" s="29">
        <v>893</v>
      </c>
      <c r="O623" s="29">
        <v>0</v>
      </c>
      <c r="P623" s="30">
        <f t="shared" si="9"/>
        <v>13125</v>
      </c>
      <c r="Q623" s="71"/>
      <c r="R623" s="72"/>
      <c r="S623" s="73"/>
      <c r="T623" s="35"/>
    </row>
    <row r="624" spans="1:20" s="13" customFormat="1" ht="12.75">
      <c r="A624" s="26">
        <v>488219131</v>
      </c>
      <c r="B624" s="26">
        <v>488</v>
      </c>
      <c r="C624" s="27" t="s">
        <v>269</v>
      </c>
      <c r="D624" s="26">
        <v>219</v>
      </c>
      <c r="E624" s="27" t="s">
        <v>270</v>
      </c>
      <c r="F624" s="26">
        <v>131</v>
      </c>
      <c r="G624" s="27" t="s">
        <v>273</v>
      </c>
      <c r="H624" s="28">
        <v>12.427440633245382</v>
      </c>
      <c r="I624" s="28"/>
      <c r="J624" s="28"/>
      <c r="K624" s="28">
        <v>0</v>
      </c>
      <c r="L624" s="29">
        <v>9218</v>
      </c>
      <c r="M624" s="29">
        <v>2097</v>
      </c>
      <c r="N624" s="29">
        <v>893</v>
      </c>
      <c r="O624" s="29">
        <v>0</v>
      </c>
      <c r="P624" s="30">
        <f t="shared" si="9"/>
        <v>12208</v>
      </c>
      <c r="Q624" s="71"/>
      <c r="R624" s="72"/>
      <c r="S624" s="73"/>
      <c r="T624" s="35"/>
    </row>
    <row r="625" spans="1:20" s="13" customFormat="1" ht="12.75">
      <c r="A625" s="26">
        <v>488219133</v>
      </c>
      <c r="B625" s="26">
        <v>488</v>
      </c>
      <c r="C625" s="27" t="s">
        <v>269</v>
      </c>
      <c r="D625" s="26">
        <v>219</v>
      </c>
      <c r="E625" s="27" t="s">
        <v>270</v>
      </c>
      <c r="F625" s="26">
        <v>133</v>
      </c>
      <c r="G625" s="27" t="s">
        <v>59</v>
      </c>
      <c r="H625" s="28">
        <v>22.369393139841691</v>
      </c>
      <c r="I625" s="28"/>
      <c r="J625" s="28"/>
      <c r="K625" s="28">
        <v>0</v>
      </c>
      <c r="L625" s="29">
        <v>10186</v>
      </c>
      <c r="M625" s="29">
        <v>2657</v>
      </c>
      <c r="N625" s="29">
        <v>893</v>
      </c>
      <c r="O625" s="29">
        <v>0</v>
      </c>
      <c r="P625" s="30">
        <f t="shared" si="9"/>
        <v>13736</v>
      </c>
      <c r="Q625" s="71"/>
      <c r="R625" s="72"/>
      <c r="S625" s="73"/>
      <c r="T625" s="35"/>
    </row>
    <row r="626" spans="1:20" s="13" customFormat="1" ht="12.75">
      <c r="A626" s="26">
        <v>488219142</v>
      </c>
      <c r="B626" s="26">
        <v>488</v>
      </c>
      <c r="C626" s="27" t="s">
        <v>269</v>
      </c>
      <c r="D626" s="26">
        <v>219</v>
      </c>
      <c r="E626" s="27" t="s">
        <v>270</v>
      </c>
      <c r="F626" s="26">
        <v>142</v>
      </c>
      <c r="G626" s="27" t="s">
        <v>274</v>
      </c>
      <c r="H626" s="28">
        <v>42.253298153034301</v>
      </c>
      <c r="I626" s="28"/>
      <c r="J626" s="28"/>
      <c r="K626" s="28">
        <v>0</v>
      </c>
      <c r="L626" s="29">
        <v>10092</v>
      </c>
      <c r="M626" s="29">
        <v>6560</v>
      </c>
      <c r="N626" s="29">
        <v>893</v>
      </c>
      <c r="O626" s="29">
        <v>0</v>
      </c>
      <c r="P626" s="30">
        <f t="shared" si="9"/>
        <v>17545</v>
      </c>
      <c r="Q626" s="71"/>
      <c r="R626" s="72"/>
      <c r="S626" s="73"/>
      <c r="T626" s="35"/>
    </row>
    <row r="627" spans="1:20" s="13" customFormat="1" ht="12.75">
      <c r="A627" s="26">
        <v>488219145</v>
      </c>
      <c r="B627" s="26">
        <v>488</v>
      </c>
      <c r="C627" s="27" t="s">
        <v>269</v>
      </c>
      <c r="D627" s="26">
        <v>219</v>
      </c>
      <c r="E627" s="27" t="s">
        <v>270</v>
      </c>
      <c r="F627" s="26">
        <v>145</v>
      </c>
      <c r="G627" s="27" t="s">
        <v>254</v>
      </c>
      <c r="H627" s="28">
        <v>2.4854881266490767</v>
      </c>
      <c r="I627" s="28"/>
      <c r="J627" s="28"/>
      <c r="K627" s="28">
        <v>0</v>
      </c>
      <c r="L627" s="29">
        <v>8580</v>
      </c>
      <c r="M627" s="29">
        <v>2238</v>
      </c>
      <c r="N627" s="29">
        <v>893</v>
      </c>
      <c r="O627" s="29">
        <v>0</v>
      </c>
      <c r="P627" s="30">
        <f t="shared" si="9"/>
        <v>11711</v>
      </c>
      <c r="Q627" s="71"/>
      <c r="R627" s="72"/>
      <c r="S627" s="73"/>
      <c r="T627" s="35"/>
    </row>
    <row r="628" spans="1:20" s="13" customFormat="1" ht="12.75">
      <c r="A628" s="26">
        <v>488219171</v>
      </c>
      <c r="B628" s="26">
        <v>488</v>
      </c>
      <c r="C628" s="27" t="s">
        <v>269</v>
      </c>
      <c r="D628" s="26">
        <v>219</v>
      </c>
      <c r="E628" s="27" t="s">
        <v>270</v>
      </c>
      <c r="F628" s="26">
        <v>171</v>
      </c>
      <c r="G628" s="27" t="s">
        <v>255</v>
      </c>
      <c r="H628" s="28">
        <v>23.612137203166228</v>
      </c>
      <c r="I628" s="28"/>
      <c r="J628" s="28"/>
      <c r="K628" s="28">
        <v>0</v>
      </c>
      <c r="L628" s="29">
        <v>9463</v>
      </c>
      <c r="M628" s="29">
        <v>1703</v>
      </c>
      <c r="N628" s="29">
        <v>893</v>
      </c>
      <c r="O628" s="29">
        <v>0</v>
      </c>
      <c r="P628" s="30">
        <f t="shared" si="9"/>
        <v>12059</v>
      </c>
      <c r="Q628" s="71"/>
      <c r="R628" s="72"/>
      <c r="S628" s="73"/>
      <c r="T628" s="35"/>
    </row>
    <row r="629" spans="1:20" s="13" customFormat="1" ht="12.75">
      <c r="A629" s="26">
        <v>488219219</v>
      </c>
      <c r="B629" s="26">
        <v>488</v>
      </c>
      <c r="C629" s="27" t="s">
        <v>269</v>
      </c>
      <c r="D629" s="26">
        <v>219</v>
      </c>
      <c r="E629" s="27" t="s">
        <v>270</v>
      </c>
      <c r="F629" s="26">
        <v>219</v>
      </c>
      <c r="G629" s="27" t="s">
        <v>270</v>
      </c>
      <c r="H629" s="28">
        <v>11.184696569920845</v>
      </c>
      <c r="I629" s="28"/>
      <c r="J629" s="28"/>
      <c r="K629" s="28">
        <v>0</v>
      </c>
      <c r="L629" s="29">
        <v>10299</v>
      </c>
      <c r="M629" s="29">
        <v>4469</v>
      </c>
      <c r="N629" s="29">
        <v>893</v>
      </c>
      <c r="O629" s="29">
        <v>0</v>
      </c>
      <c r="P629" s="30">
        <f t="shared" si="9"/>
        <v>15661</v>
      </c>
      <c r="Q629" s="71"/>
      <c r="R629" s="72"/>
      <c r="S629" s="73"/>
      <c r="T629" s="35"/>
    </row>
    <row r="630" spans="1:20" s="13" customFormat="1" ht="12.75">
      <c r="A630" s="26">
        <v>488219231</v>
      </c>
      <c r="B630" s="26">
        <v>488</v>
      </c>
      <c r="C630" s="27" t="s">
        <v>269</v>
      </c>
      <c r="D630" s="26">
        <v>219</v>
      </c>
      <c r="E630" s="27" t="s">
        <v>270</v>
      </c>
      <c r="F630" s="26">
        <v>231</v>
      </c>
      <c r="G630" s="27" t="s">
        <v>258</v>
      </c>
      <c r="H630" s="28">
        <v>33.554089709762543</v>
      </c>
      <c r="I630" s="28"/>
      <c r="J630" s="28"/>
      <c r="K630" s="28">
        <v>0</v>
      </c>
      <c r="L630" s="29">
        <v>9190</v>
      </c>
      <c r="M630" s="29">
        <v>1534</v>
      </c>
      <c r="N630" s="29">
        <v>893</v>
      </c>
      <c r="O630" s="29">
        <v>0</v>
      </c>
      <c r="P630" s="30">
        <f t="shared" si="9"/>
        <v>11617</v>
      </c>
      <c r="Q630" s="71"/>
      <c r="R630" s="72"/>
      <c r="S630" s="73"/>
      <c r="T630" s="35"/>
    </row>
    <row r="631" spans="1:20" s="13" customFormat="1" ht="12.75">
      <c r="A631" s="26">
        <v>488219239</v>
      </c>
      <c r="B631" s="26">
        <v>488</v>
      </c>
      <c r="C631" s="27" t="s">
        <v>269</v>
      </c>
      <c r="D631" s="26">
        <v>219</v>
      </c>
      <c r="E631" s="27" t="s">
        <v>270</v>
      </c>
      <c r="F631" s="26">
        <v>239</v>
      </c>
      <c r="G631" s="27" t="s">
        <v>250</v>
      </c>
      <c r="H631" s="28">
        <v>16.155672823219</v>
      </c>
      <c r="I631" s="28"/>
      <c r="J631" s="28"/>
      <c r="K631" s="28">
        <v>0</v>
      </c>
      <c r="L631" s="29">
        <v>9141</v>
      </c>
      <c r="M631" s="29">
        <v>3149</v>
      </c>
      <c r="N631" s="29">
        <v>893</v>
      </c>
      <c r="O631" s="29">
        <v>0</v>
      </c>
      <c r="P631" s="30">
        <f t="shared" si="9"/>
        <v>13183</v>
      </c>
      <c r="Q631" s="71"/>
      <c r="R631" s="72"/>
      <c r="S631" s="73"/>
      <c r="T631" s="35"/>
    </row>
    <row r="632" spans="1:20" s="13" customFormat="1" ht="12.75">
      <c r="A632" s="26">
        <v>488219243</v>
      </c>
      <c r="B632" s="26">
        <v>488</v>
      </c>
      <c r="C632" s="27" t="s">
        <v>269</v>
      </c>
      <c r="D632" s="26">
        <v>219</v>
      </c>
      <c r="E632" s="27" t="s">
        <v>270</v>
      </c>
      <c r="F632" s="26">
        <v>243</v>
      </c>
      <c r="G632" s="27" t="s">
        <v>80</v>
      </c>
      <c r="H632" s="28">
        <v>28.583113456464385</v>
      </c>
      <c r="I632" s="28"/>
      <c r="J632" s="28"/>
      <c r="K632" s="28">
        <v>0</v>
      </c>
      <c r="L632" s="29">
        <v>10759</v>
      </c>
      <c r="M632" s="29">
        <v>2612</v>
      </c>
      <c r="N632" s="29">
        <v>893</v>
      </c>
      <c r="O632" s="29">
        <v>0</v>
      </c>
      <c r="P632" s="30">
        <f t="shared" si="9"/>
        <v>14264</v>
      </c>
      <c r="Q632" s="71"/>
      <c r="R632" s="72"/>
      <c r="S632" s="73"/>
      <c r="T632" s="35"/>
    </row>
    <row r="633" spans="1:20" s="13" customFormat="1" ht="12.75">
      <c r="A633" s="26">
        <v>488219244</v>
      </c>
      <c r="B633" s="26">
        <v>488</v>
      </c>
      <c r="C633" s="27" t="s">
        <v>269</v>
      </c>
      <c r="D633" s="26">
        <v>219</v>
      </c>
      <c r="E633" s="27" t="s">
        <v>270</v>
      </c>
      <c r="F633" s="26">
        <v>244</v>
      </c>
      <c r="G633" s="27" t="s">
        <v>27</v>
      </c>
      <c r="H633" s="28">
        <v>156.58575197889181</v>
      </c>
      <c r="I633" s="28"/>
      <c r="J633" s="28"/>
      <c r="K633" s="28">
        <v>0</v>
      </c>
      <c r="L633" s="29">
        <v>10911</v>
      </c>
      <c r="M633" s="29">
        <v>3026</v>
      </c>
      <c r="N633" s="29">
        <v>893</v>
      </c>
      <c r="O633" s="29">
        <v>0</v>
      </c>
      <c r="P633" s="30">
        <f t="shared" si="9"/>
        <v>14830</v>
      </c>
      <c r="Q633" s="71"/>
      <c r="R633" s="72"/>
      <c r="S633" s="73"/>
      <c r="T633" s="35"/>
    </row>
    <row r="634" spans="1:20" s="13" customFormat="1" ht="12.75">
      <c r="A634" s="26">
        <v>488219251</v>
      </c>
      <c r="B634" s="26">
        <v>488</v>
      </c>
      <c r="C634" s="27" t="s">
        <v>269</v>
      </c>
      <c r="D634" s="26">
        <v>219</v>
      </c>
      <c r="E634" s="27" t="s">
        <v>270</v>
      </c>
      <c r="F634" s="26">
        <v>251</v>
      </c>
      <c r="G634" s="27" t="s">
        <v>242</v>
      </c>
      <c r="H634" s="28">
        <v>121.78891820580476</v>
      </c>
      <c r="I634" s="28"/>
      <c r="J634" s="28"/>
      <c r="K634" s="28">
        <v>0</v>
      </c>
      <c r="L634" s="29">
        <v>9688</v>
      </c>
      <c r="M634" s="29">
        <v>1595</v>
      </c>
      <c r="N634" s="29">
        <v>893</v>
      </c>
      <c r="O634" s="29">
        <v>0</v>
      </c>
      <c r="P634" s="30">
        <f t="shared" si="9"/>
        <v>12176</v>
      </c>
      <c r="Q634" s="71"/>
      <c r="R634" s="72"/>
      <c r="S634" s="73"/>
      <c r="T634" s="35"/>
    </row>
    <row r="635" spans="1:20" s="13" customFormat="1" ht="12.75">
      <c r="A635" s="26">
        <v>488219264</v>
      </c>
      <c r="B635" s="26">
        <v>488</v>
      </c>
      <c r="C635" s="27" t="s">
        <v>269</v>
      </c>
      <c r="D635" s="26">
        <v>219</v>
      </c>
      <c r="E635" s="27" t="s">
        <v>270</v>
      </c>
      <c r="F635" s="26">
        <v>264</v>
      </c>
      <c r="G635" s="27" t="s">
        <v>275</v>
      </c>
      <c r="H635" s="28">
        <v>29.825857519788926</v>
      </c>
      <c r="I635" s="28"/>
      <c r="J635" s="28"/>
      <c r="K635" s="28">
        <v>0</v>
      </c>
      <c r="L635" s="29">
        <v>9407</v>
      </c>
      <c r="M635" s="29">
        <v>4092</v>
      </c>
      <c r="N635" s="29">
        <v>893</v>
      </c>
      <c r="O635" s="29">
        <v>0</v>
      </c>
      <c r="P635" s="30">
        <f t="shared" si="9"/>
        <v>14392</v>
      </c>
      <c r="Q635" s="71"/>
      <c r="R635" s="72"/>
      <c r="S635" s="73"/>
      <c r="T635" s="35"/>
    </row>
    <row r="636" spans="1:20" s="13" customFormat="1" ht="12.75">
      <c r="A636" s="26">
        <v>488219336</v>
      </c>
      <c r="B636" s="26">
        <v>488</v>
      </c>
      <c r="C636" s="27" t="s">
        <v>269</v>
      </c>
      <c r="D636" s="26">
        <v>219</v>
      </c>
      <c r="E636" s="27" t="s">
        <v>270</v>
      </c>
      <c r="F636" s="26">
        <v>336</v>
      </c>
      <c r="G636" s="27" t="s">
        <v>30</v>
      </c>
      <c r="H636" s="28">
        <v>216.23746701846966</v>
      </c>
      <c r="I636" s="28"/>
      <c r="J636" s="28"/>
      <c r="K636" s="28">
        <v>0</v>
      </c>
      <c r="L636" s="29">
        <v>9801</v>
      </c>
      <c r="M636" s="29">
        <v>753</v>
      </c>
      <c r="N636" s="29">
        <v>893</v>
      </c>
      <c r="O636" s="29">
        <v>0</v>
      </c>
      <c r="P636" s="30">
        <f t="shared" si="9"/>
        <v>11447</v>
      </c>
      <c r="Q636" s="71"/>
      <c r="R636" s="72"/>
      <c r="S636" s="73"/>
      <c r="T636" s="35"/>
    </row>
    <row r="637" spans="1:20" s="13" customFormat="1" ht="12.75">
      <c r="A637" s="26">
        <v>488219625</v>
      </c>
      <c r="B637" s="26">
        <v>488</v>
      </c>
      <c r="C637" s="27" t="s">
        <v>269</v>
      </c>
      <c r="D637" s="26">
        <v>219</v>
      </c>
      <c r="E637" s="27" t="s">
        <v>270</v>
      </c>
      <c r="F637" s="26">
        <v>625</v>
      </c>
      <c r="G637" s="27" t="s">
        <v>92</v>
      </c>
      <c r="H637" s="28">
        <v>1.2427440633245384</v>
      </c>
      <c r="I637" s="28"/>
      <c r="J637" s="28"/>
      <c r="K637" s="28">
        <v>0</v>
      </c>
      <c r="L637" s="29">
        <v>8772</v>
      </c>
      <c r="M637" s="29">
        <v>1674</v>
      </c>
      <c r="N637" s="29">
        <v>893</v>
      </c>
      <c r="O637" s="29">
        <v>0</v>
      </c>
      <c r="P637" s="30">
        <f t="shared" si="9"/>
        <v>11339</v>
      </c>
      <c r="Q637" s="71"/>
      <c r="R637" s="72"/>
      <c r="S637" s="73"/>
      <c r="T637" s="35"/>
    </row>
    <row r="638" spans="1:20" s="13" customFormat="1" ht="12.75">
      <c r="A638" s="26">
        <v>488219760</v>
      </c>
      <c r="B638" s="26">
        <v>488</v>
      </c>
      <c r="C638" s="27" t="s">
        <v>269</v>
      </c>
      <c r="D638" s="26">
        <v>219</v>
      </c>
      <c r="E638" s="27" t="s">
        <v>270</v>
      </c>
      <c r="F638" s="26">
        <v>760</v>
      </c>
      <c r="G638" s="27" t="s">
        <v>262</v>
      </c>
      <c r="H638" s="28">
        <v>3.7282321899736153</v>
      </c>
      <c r="I638" s="28"/>
      <c r="J638" s="28"/>
      <c r="K638" s="28">
        <v>0</v>
      </c>
      <c r="L638" s="29">
        <v>10175</v>
      </c>
      <c r="M638" s="29">
        <v>658</v>
      </c>
      <c r="N638" s="29">
        <v>893</v>
      </c>
      <c r="O638" s="29">
        <v>0</v>
      </c>
      <c r="P638" s="30">
        <f t="shared" si="9"/>
        <v>11726</v>
      </c>
      <c r="Q638" s="71"/>
      <c r="R638" s="72"/>
      <c r="S638" s="73"/>
      <c r="T638" s="35"/>
    </row>
    <row r="639" spans="1:20" s="13" customFormat="1" ht="12.75">
      <c r="A639" s="26">
        <v>488219780</v>
      </c>
      <c r="B639" s="26">
        <v>488</v>
      </c>
      <c r="C639" s="27" t="s">
        <v>269</v>
      </c>
      <c r="D639" s="26">
        <v>219</v>
      </c>
      <c r="E639" s="27" t="s">
        <v>270</v>
      </c>
      <c r="F639" s="26">
        <v>780</v>
      </c>
      <c r="G639" s="27" t="s">
        <v>243</v>
      </c>
      <c r="H639" s="28">
        <v>36.03957783641161</v>
      </c>
      <c r="I639" s="28"/>
      <c r="J639" s="28"/>
      <c r="K639" s="28">
        <v>0</v>
      </c>
      <c r="L639" s="29">
        <v>10825</v>
      </c>
      <c r="M639" s="29">
        <v>1029</v>
      </c>
      <c r="N639" s="29">
        <v>893</v>
      </c>
      <c r="O639" s="29">
        <v>0</v>
      </c>
      <c r="P639" s="30">
        <f t="shared" si="9"/>
        <v>12747</v>
      </c>
      <c r="Q639" s="71"/>
      <c r="R639" s="72"/>
      <c r="S639" s="73"/>
      <c r="T639" s="35"/>
    </row>
    <row r="640" spans="1:20" s="13" customFormat="1" ht="12.75">
      <c r="A640" s="26">
        <v>489020020</v>
      </c>
      <c r="B640" s="26">
        <v>489</v>
      </c>
      <c r="C640" s="27" t="s">
        <v>276</v>
      </c>
      <c r="D640" s="26">
        <v>20</v>
      </c>
      <c r="E640" s="27" t="s">
        <v>125</v>
      </c>
      <c r="F640" s="26">
        <v>20</v>
      </c>
      <c r="G640" s="27" t="s">
        <v>125</v>
      </c>
      <c r="H640" s="28">
        <v>166.23134328358211</v>
      </c>
      <c r="I640" s="28"/>
      <c r="J640" s="28"/>
      <c r="K640" s="28">
        <v>0</v>
      </c>
      <c r="L640" s="29">
        <v>10618</v>
      </c>
      <c r="M640" s="29">
        <v>2743</v>
      </c>
      <c r="N640" s="29">
        <v>893</v>
      </c>
      <c r="O640" s="29">
        <v>0</v>
      </c>
      <c r="P640" s="30">
        <f t="shared" si="9"/>
        <v>14254</v>
      </c>
      <c r="Q640" s="71"/>
      <c r="R640" s="72"/>
      <c r="S640" s="73"/>
      <c r="T640" s="35"/>
    </row>
    <row r="641" spans="1:20" s="13" customFormat="1" ht="12.75">
      <c r="A641" s="26">
        <v>489020036</v>
      </c>
      <c r="B641" s="26">
        <v>489</v>
      </c>
      <c r="C641" s="27" t="s">
        <v>276</v>
      </c>
      <c r="D641" s="26">
        <v>20</v>
      </c>
      <c r="E641" s="27" t="s">
        <v>125</v>
      </c>
      <c r="F641" s="26">
        <v>36</v>
      </c>
      <c r="G641" s="27" t="s">
        <v>126</v>
      </c>
      <c r="H641" s="28">
        <v>119.02985074626866</v>
      </c>
      <c r="I641" s="28"/>
      <c r="J641" s="28"/>
      <c r="K641" s="28">
        <v>0</v>
      </c>
      <c r="L641" s="29">
        <v>10263</v>
      </c>
      <c r="M641" s="29">
        <v>4374</v>
      </c>
      <c r="N641" s="29">
        <v>893</v>
      </c>
      <c r="O641" s="29">
        <v>0</v>
      </c>
      <c r="P641" s="30">
        <f t="shared" si="9"/>
        <v>15530</v>
      </c>
      <c r="Q641" s="71"/>
      <c r="R641" s="72"/>
      <c r="S641" s="73"/>
      <c r="T641" s="35"/>
    </row>
    <row r="642" spans="1:20" s="13" customFormat="1" ht="12.75">
      <c r="A642" s="26">
        <v>489020052</v>
      </c>
      <c r="B642" s="26">
        <v>489</v>
      </c>
      <c r="C642" s="27" t="s">
        <v>276</v>
      </c>
      <c r="D642" s="26">
        <v>20</v>
      </c>
      <c r="E642" s="27" t="s">
        <v>125</v>
      </c>
      <c r="F642" s="26">
        <v>52</v>
      </c>
      <c r="G642" s="27" t="s">
        <v>251</v>
      </c>
      <c r="H642" s="28">
        <v>10.261194029850747</v>
      </c>
      <c r="I642" s="28"/>
      <c r="J642" s="28"/>
      <c r="K642" s="28">
        <v>0</v>
      </c>
      <c r="L642" s="29">
        <v>10989</v>
      </c>
      <c r="M642" s="29">
        <v>3361</v>
      </c>
      <c r="N642" s="29">
        <v>893</v>
      </c>
      <c r="O642" s="29">
        <v>0</v>
      </c>
      <c r="P642" s="30">
        <f t="shared" si="9"/>
        <v>15243</v>
      </c>
      <c r="Q642" s="71"/>
      <c r="R642" s="72"/>
      <c r="S642" s="73"/>
      <c r="T642" s="35"/>
    </row>
    <row r="643" spans="1:20" s="13" customFormat="1" ht="12.75">
      <c r="A643" s="26">
        <v>489020082</v>
      </c>
      <c r="B643" s="26">
        <v>489</v>
      </c>
      <c r="C643" s="27" t="s">
        <v>276</v>
      </c>
      <c r="D643" s="26">
        <v>20</v>
      </c>
      <c r="E643" s="27" t="s">
        <v>125</v>
      </c>
      <c r="F643" s="26">
        <v>82</v>
      </c>
      <c r="G643" s="27" t="s">
        <v>252</v>
      </c>
      <c r="H643" s="28">
        <v>1.0261194029850746</v>
      </c>
      <c r="I643" s="28"/>
      <c r="J643" s="28"/>
      <c r="K643" s="28">
        <v>0</v>
      </c>
      <c r="L643" s="29">
        <v>9759</v>
      </c>
      <c r="M643" s="29">
        <v>2225</v>
      </c>
      <c r="N643" s="29">
        <v>893</v>
      </c>
      <c r="O643" s="29">
        <v>0</v>
      </c>
      <c r="P643" s="30">
        <f t="shared" si="9"/>
        <v>12877</v>
      </c>
      <c r="Q643" s="71"/>
      <c r="R643" s="72"/>
      <c r="S643" s="73"/>
      <c r="T643" s="35"/>
    </row>
    <row r="644" spans="1:20" s="13" customFormat="1" ht="12.75">
      <c r="A644" s="26">
        <v>489020096</v>
      </c>
      <c r="B644" s="26">
        <v>489</v>
      </c>
      <c r="C644" s="27" t="s">
        <v>276</v>
      </c>
      <c r="D644" s="26">
        <v>20</v>
      </c>
      <c r="E644" s="27" t="s">
        <v>125</v>
      </c>
      <c r="F644" s="26">
        <v>96</v>
      </c>
      <c r="G644" s="27" t="s">
        <v>210</v>
      </c>
      <c r="H644" s="28">
        <v>64.645522388059703</v>
      </c>
      <c r="I644" s="28"/>
      <c r="J644" s="28"/>
      <c r="K644" s="28">
        <v>0</v>
      </c>
      <c r="L644" s="29">
        <v>10716</v>
      </c>
      <c r="M644" s="29">
        <v>5290</v>
      </c>
      <c r="N644" s="29">
        <v>893</v>
      </c>
      <c r="O644" s="29">
        <v>0</v>
      </c>
      <c r="P644" s="30">
        <f t="shared" si="9"/>
        <v>16899</v>
      </c>
      <c r="Q644" s="71"/>
      <c r="R644" s="72"/>
      <c r="S644" s="73"/>
      <c r="T644" s="35"/>
    </row>
    <row r="645" spans="1:20" s="13" customFormat="1" ht="12.75">
      <c r="A645" s="26">
        <v>489020172</v>
      </c>
      <c r="B645" s="26">
        <v>489</v>
      </c>
      <c r="C645" s="27" t="s">
        <v>276</v>
      </c>
      <c r="D645" s="26">
        <v>20</v>
      </c>
      <c r="E645" s="27" t="s">
        <v>125</v>
      </c>
      <c r="F645" s="26">
        <v>172</v>
      </c>
      <c r="G645" s="27" t="s">
        <v>256</v>
      </c>
      <c r="H645" s="28">
        <v>46.175373134328353</v>
      </c>
      <c r="I645" s="28"/>
      <c r="J645" s="28"/>
      <c r="K645" s="28">
        <v>0</v>
      </c>
      <c r="L645" s="29">
        <v>10192</v>
      </c>
      <c r="M645" s="29">
        <v>5830</v>
      </c>
      <c r="N645" s="29">
        <v>893</v>
      </c>
      <c r="O645" s="29">
        <v>0</v>
      </c>
      <c r="P645" s="30">
        <f t="shared" si="9"/>
        <v>16915</v>
      </c>
      <c r="Q645" s="71"/>
      <c r="R645" s="72"/>
      <c r="S645" s="73"/>
      <c r="T645" s="35"/>
    </row>
    <row r="646" spans="1:20" s="13" customFormat="1" ht="12.75">
      <c r="A646" s="26">
        <v>489020239</v>
      </c>
      <c r="B646" s="26">
        <v>489</v>
      </c>
      <c r="C646" s="27" t="s">
        <v>276</v>
      </c>
      <c r="D646" s="26">
        <v>20</v>
      </c>
      <c r="E646" s="27" t="s">
        <v>125</v>
      </c>
      <c r="F646" s="26">
        <v>239</v>
      </c>
      <c r="G646" s="27" t="s">
        <v>250</v>
      </c>
      <c r="H646" s="28">
        <v>86.194029850746261</v>
      </c>
      <c r="I646" s="28"/>
      <c r="J646" s="28"/>
      <c r="K646" s="28">
        <v>0</v>
      </c>
      <c r="L646" s="29">
        <v>10315</v>
      </c>
      <c r="M646" s="29">
        <v>3553</v>
      </c>
      <c r="N646" s="29">
        <v>893</v>
      </c>
      <c r="O646" s="29">
        <v>0</v>
      </c>
      <c r="P646" s="30">
        <f t="shared" si="9"/>
        <v>14761</v>
      </c>
      <c r="Q646" s="71"/>
      <c r="R646" s="72"/>
      <c r="S646" s="73"/>
      <c r="T646" s="35"/>
    </row>
    <row r="647" spans="1:20" s="13" customFormat="1" ht="12.75">
      <c r="A647" s="26">
        <v>489020242</v>
      </c>
      <c r="B647" s="26">
        <v>489</v>
      </c>
      <c r="C647" s="27" t="s">
        <v>276</v>
      </c>
      <c r="D647" s="26">
        <v>20</v>
      </c>
      <c r="E647" s="27" t="s">
        <v>125</v>
      </c>
      <c r="F647" s="26">
        <v>242</v>
      </c>
      <c r="G647" s="27" t="s">
        <v>277</v>
      </c>
      <c r="H647" s="28">
        <v>3.0783582089552239</v>
      </c>
      <c r="I647" s="28"/>
      <c r="J647" s="28"/>
      <c r="K647" s="28">
        <v>0</v>
      </c>
      <c r="L647" s="29">
        <v>11125</v>
      </c>
      <c r="M647" s="29">
        <v>24343</v>
      </c>
      <c r="N647" s="29">
        <v>893</v>
      </c>
      <c r="O647" s="29">
        <v>0</v>
      </c>
      <c r="P647" s="30">
        <f t="shared" si="9"/>
        <v>36361</v>
      </c>
      <c r="Q647" s="71"/>
      <c r="R647" s="72"/>
      <c r="S647" s="73"/>
      <c r="T647" s="35"/>
    </row>
    <row r="648" spans="1:20" s="13" customFormat="1" ht="12.75">
      <c r="A648" s="26">
        <v>489020261</v>
      </c>
      <c r="B648" s="26">
        <v>489</v>
      </c>
      <c r="C648" s="27" t="s">
        <v>276</v>
      </c>
      <c r="D648" s="26">
        <v>20</v>
      </c>
      <c r="E648" s="27" t="s">
        <v>125</v>
      </c>
      <c r="F648" s="26">
        <v>261</v>
      </c>
      <c r="G648" s="27" t="s">
        <v>127</v>
      </c>
      <c r="H648" s="28">
        <v>175.46641791044775</v>
      </c>
      <c r="I648" s="28"/>
      <c r="J648" s="28"/>
      <c r="K648" s="28">
        <v>0</v>
      </c>
      <c r="L648" s="29">
        <v>10097</v>
      </c>
      <c r="M648" s="29">
        <v>5097</v>
      </c>
      <c r="N648" s="29">
        <v>893</v>
      </c>
      <c r="O648" s="29">
        <v>0</v>
      </c>
      <c r="P648" s="30">
        <f t="shared" si="9"/>
        <v>16087</v>
      </c>
      <c r="Q648" s="71"/>
      <c r="R648" s="72"/>
      <c r="S648" s="73"/>
      <c r="T648" s="35"/>
    </row>
    <row r="649" spans="1:20" s="13" customFormat="1" ht="12.75">
      <c r="A649" s="26">
        <v>489020264</v>
      </c>
      <c r="B649" s="26">
        <v>489</v>
      </c>
      <c r="C649" s="27" t="s">
        <v>276</v>
      </c>
      <c r="D649" s="26">
        <v>20</v>
      </c>
      <c r="E649" s="27" t="s">
        <v>125</v>
      </c>
      <c r="F649" s="26">
        <v>264</v>
      </c>
      <c r="G649" s="27" t="s">
        <v>275</v>
      </c>
      <c r="H649" s="28">
        <v>1.0261194029850746</v>
      </c>
      <c r="I649" s="28"/>
      <c r="J649" s="28"/>
      <c r="K649" s="28">
        <v>0</v>
      </c>
      <c r="L649" s="29">
        <v>9759</v>
      </c>
      <c r="M649" s="29">
        <v>4245</v>
      </c>
      <c r="N649" s="29">
        <v>893</v>
      </c>
      <c r="O649" s="29">
        <v>0</v>
      </c>
      <c r="P649" s="30">
        <f t="shared" si="9"/>
        <v>14897</v>
      </c>
      <c r="Q649" s="71"/>
      <c r="R649" s="72"/>
      <c r="S649" s="73"/>
      <c r="T649" s="35"/>
    </row>
    <row r="650" spans="1:20" s="13" customFormat="1" ht="12.75">
      <c r="A650" s="26">
        <v>489020300</v>
      </c>
      <c r="B650" s="26">
        <v>489</v>
      </c>
      <c r="C650" s="27" t="s">
        <v>276</v>
      </c>
      <c r="D650" s="26">
        <v>20</v>
      </c>
      <c r="E650" s="27" t="s">
        <v>125</v>
      </c>
      <c r="F650" s="26">
        <v>300</v>
      </c>
      <c r="G650" s="27" t="s">
        <v>128</v>
      </c>
      <c r="H650" s="28">
        <v>1.0261194029850746</v>
      </c>
      <c r="I650" s="28"/>
      <c r="J650" s="28"/>
      <c r="K650" s="28">
        <v>0</v>
      </c>
      <c r="L650" s="29">
        <v>9759</v>
      </c>
      <c r="M650" s="29">
        <v>23068</v>
      </c>
      <c r="N650" s="29">
        <v>893</v>
      </c>
      <c r="O650" s="29">
        <v>0</v>
      </c>
      <c r="P650" s="30">
        <f t="shared" ref="P650:P713" si="10">SUM(L650:N650)</f>
        <v>33720</v>
      </c>
      <c r="Q650" s="71"/>
      <c r="R650" s="72"/>
      <c r="S650" s="73"/>
      <c r="T650" s="35"/>
    </row>
    <row r="651" spans="1:20" s="13" customFormat="1" ht="12.75">
      <c r="A651" s="26">
        <v>489020310</v>
      </c>
      <c r="B651" s="26">
        <v>489</v>
      </c>
      <c r="C651" s="27" t="s">
        <v>276</v>
      </c>
      <c r="D651" s="26">
        <v>20</v>
      </c>
      <c r="E651" s="27" t="s">
        <v>125</v>
      </c>
      <c r="F651" s="26">
        <v>310</v>
      </c>
      <c r="G651" s="27" t="s">
        <v>259</v>
      </c>
      <c r="H651" s="28">
        <v>26.67910447761194</v>
      </c>
      <c r="I651" s="28"/>
      <c r="J651" s="28"/>
      <c r="K651" s="28">
        <v>0</v>
      </c>
      <c r="L651" s="29">
        <v>10524</v>
      </c>
      <c r="M651" s="29">
        <v>2128</v>
      </c>
      <c r="N651" s="29">
        <v>893</v>
      </c>
      <c r="O651" s="29">
        <v>0</v>
      </c>
      <c r="P651" s="30">
        <f t="shared" si="10"/>
        <v>13545</v>
      </c>
      <c r="Q651" s="71"/>
      <c r="R651" s="72"/>
      <c r="S651" s="73"/>
      <c r="T651" s="35"/>
    </row>
    <row r="652" spans="1:20" s="13" customFormat="1" ht="12.75">
      <c r="A652" s="26">
        <v>489020645</v>
      </c>
      <c r="B652" s="26">
        <v>489</v>
      </c>
      <c r="C652" s="27" t="s">
        <v>276</v>
      </c>
      <c r="D652" s="26">
        <v>20</v>
      </c>
      <c r="E652" s="27" t="s">
        <v>125</v>
      </c>
      <c r="F652" s="26">
        <v>645</v>
      </c>
      <c r="G652" s="27" t="s">
        <v>129</v>
      </c>
      <c r="H652" s="28">
        <v>77.985074626865668</v>
      </c>
      <c r="I652" s="28"/>
      <c r="J652" s="28"/>
      <c r="K652" s="28">
        <v>0</v>
      </c>
      <c r="L652" s="29">
        <v>10492</v>
      </c>
      <c r="M652" s="29">
        <v>3504</v>
      </c>
      <c r="N652" s="29">
        <v>893</v>
      </c>
      <c r="O652" s="29">
        <v>0</v>
      </c>
      <c r="P652" s="30">
        <f t="shared" si="10"/>
        <v>14889</v>
      </c>
      <c r="Q652" s="71"/>
      <c r="R652" s="72"/>
      <c r="S652" s="73"/>
      <c r="T652" s="35"/>
    </row>
    <row r="653" spans="1:20" s="13" customFormat="1" ht="12.75">
      <c r="A653" s="26">
        <v>489020660</v>
      </c>
      <c r="B653" s="26">
        <v>489</v>
      </c>
      <c r="C653" s="27" t="s">
        <v>276</v>
      </c>
      <c r="D653" s="26">
        <v>20</v>
      </c>
      <c r="E653" s="27" t="s">
        <v>125</v>
      </c>
      <c r="F653" s="26">
        <v>660</v>
      </c>
      <c r="G653" s="27" t="s">
        <v>130</v>
      </c>
      <c r="H653" s="28">
        <v>17.444029850746269</v>
      </c>
      <c r="I653" s="28"/>
      <c r="J653" s="28"/>
      <c r="K653" s="28">
        <v>0</v>
      </c>
      <c r="L653" s="29">
        <v>10953</v>
      </c>
      <c r="M653" s="29">
        <v>9131</v>
      </c>
      <c r="N653" s="29">
        <v>893</v>
      </c>
      <c r="O653" s="29">
        <v>0</v>
      </c>
      <c r="P653" s="30">
        <f t="shared" si="10"/>
        <v>20977</v>
      </c>
      <c r="Q653" s="71"/>
      <c r="R653" s="72"/>
      <c r="S653" s="73"/>
      <c r="T653" s="35"/>
    </row>
    <row r="654" spans="1:20" s="13" customFormat="1" ht="12.75">
      <c r="A654" s="26">
        <v>489020665</v>
      </c>
      <c r="B654" s="26">
        <v>489</v>
      </c>
      <c r="C654" s="27" t="s">
        <v>276</v>
      </c>
      <c r="D654" s="26">
        <v>20</v>
      </c>
      <c r="E654" s="27" t="s">
        <v>125</v>
      </c>
      <c r="F654" s="26">
        <v>665</v>
      </c>
      <c r="G654" s="27" t="s">
        <v>260</v>
      </c>
      <c r="H654" s="28">
        <v>2.0522388059701493</v>
      </c>
      <c r="I654" s="28"/>
      <c r="J654" s="28"/>
      <c r="K654" s="28">
        <v>0</v>
      </c>
      <c r="L654" s="29">
        <v>9759</v>
      </c>
      <c r="M654" s="29">
        <v>1396</v>
      </c>
      <c r="N654" s="29">
        <v>893</v>
      </c>
      <c r="O654" s="29">
        <v>0</v>
      </c>
      <c r="P654" s="30">
        <f t="shared" si="10"/>
        <v>12048</v>
      </c>
      <c r="Q654" s="71"/>
      <c r="R654" s="72"/>
      <c r="S654" s="73"/>
      <c r="T654" s="35"/>
    </row>
    <row r="655" spans="1:20" s="13" customFormat="1" ht="12.75">
      <c r="A655" s="26">
        <v>489020712</v>
      </c>
      <c r="B655" s="26">
        <v>489</v>
      </c>
      <c r="C655" s="27" t="s">
        <v>276</v>
      </c>
      <c r="D655" s="26">
        <v>20</v>
      </c>
      <c r="E655" s="27" t="s">
        <v>125</v>
      </c>
      <c r="F655" s="26">
        <v>712</v>
      </c>
      <c r="G655" s="27" t="s">
        <v>124</v>
      </c>
      <c r="H655" s="28">
        <v>26.67910447761194</v>
      </c>
      <c r="I655" s="28"/>
      <c r="J655" s="28"/>
      <c r="K655" s="28">
        <v>0</v>
      </c>
      <c r="L655" s="29">
        <v>10524</v>
      </c>
      <c r="M655" s="29">
        <v>7125</v>
      </c>
      <c r="N655" s="29">
        <v>893</v>
      </c>
      <c r="O655" s="29">
        <v>0</v>
      </c>
      <c r="P655" s="30">
        <f t="shared" si="10"/>
        <v>18542</v>
      </c>
      <c r="Q655" s="71"/>
      <c r="R655" s="72"/>
      <c r="S655" s="73"/>
      <c r="T655" s="35"/>
    </row>
    <row r="656" spans="1:20" s="13" customFormat="1" ht="12.75">
      <c r="A656" s="26">
        <v>491095072</v>
      </c>
      <c r="B656" s="26">
        <v>491</v>
      </c>
      <c r="C656" s="27" t="s">
        <v>278</v>
      </c>
      <c r="D656" s="26">
        <v>95</v>
      </c>
      <c r="E656" s="27" t="s">
        <v>279</v>
      </c>
      <c r="F656" s="26">
        <v>72</v>
      </c>
      <c r="G656" s="27" t="s">
        <v>280</v>
      </c>
      <c r="H656" s="28">
        <v>2.187218721872187</v>
      </c>
      <c r="I656" s="28"/>
      <c r="J656" s="28"/>
      <c r="K656" s="28">
        <v>0</v>
      </c>
      <c r="L656" s="29">
        <v>10140</v>
      </c>
      <c r="M656" s="29">
        <v>1654</v>
      </c>
      <c r="N656" s="29">
        <v>893</v>
      </c>
      <c r="O656" s="29">
        <v>0</v>
      </c>
      <c r="P656" s="30">
        <f t="shared" si="10"/>
        <v>12687</v>
      </c>
      <c r="Q656" s="71"/>
      <c r="R656" s="72"/>
      <c r="S656" s="73"/>
      <c r="T656" s="35"/>
    </row>
    <row r="657" spans="1:21" s="13" customFormat="1" ht="12.75">
      <c r="A657" s="26">
        <v>491095095</v>
      </c>
      <c r="B657" s="26">
        <v>491</v>
      </c>
      <c r="C657" s="27" t="s">
        <v>278</v>
      </c>
      <c r="D657" s="26">
        <v>95</v>
      </c>
      <c r="E657" s="27" t="s">
        <v>279</v>
      </c>
      <c r="F657" s="26">
        <v>95</v>
      </c>
      <c r="G657" s="27" t="s">
        <v>279</v>
      </c>
      <c r="H657" s="28">
        <v>1196.4086408640862</v>
      </c>
      <c r="I657" s="28"/>
      <c r="J657" s="28"/>
      <c r="K657" s="28">
        <v>0</v>
      </c>
      <c r="L657" s="29">
        <v>10574</v>
      </c>
      <c r="M657" s="29">
        <v>50</v>
      </c>
      <c r="N657" s="29">
        <v>893</v>
      </c>
      <c r="O657" s="29">
        <v>0</v>
      </c>
      <c r="P657" s="30">
        <f t="shared" si="10"/>
        <v>11517</v>
      </c>
      <c r="Q657" s="71"/>
      <c r="R657" s="72"/>
      <c r="S657" s="73"/>
      <c r="T657" s="35"/>
    </row>
    <row r="658" spans="1:21" s="13" customFormat="1" ht="12.75">
      <c r="A658" s="26">
        <v>491095273</v>
      </c>
      <c r="B658" s="26">
        <v>491</v>
      </c>
      <c r="C658" s="27" t="s">
        <v>278</v>
      </c>
      <c r="D658" s="26">
        <v>95</v>
      </c>
      <c r="E658" s="27" t="s">
        <v>279</v>
      </c>
      <c r="F658" s="26">
        <v>273</v>
      </c>
      <c r="G658" s="27" t="s">
        <v>281</v>
      </c>
      <c r="H658" s="28">
        <v>1.0936093609360935</v>
      </c>
      <c r="I658" s="28"/>
      <c r="J658" s="28"/>
      <c r="K658" s="28">
        <v>0</v>
      </c>
      <c r="L658" s="29">
        <v>10389</v>
      </c>
      <c r="M658" s="29">
        <v>3764</v>
      </c>
      <c r="N658" s="29">
        <v>893</v>
      </c>
      <c r="O658" s="29">
        <v>0</v>
      </c>
      <c r="P658" s="30">
        <f t="shared" si="10"/>
        <v>15046</v>
      </c>
      <c r="Q658" s="71"/>
      <c r="R658" s="72"/>
      <c r="S658" s="73"/>
      <c r="T658" s="35"/>
    </row>
    <row r="659" spans="1:21" s="13" customFormat="1" ht="12.75">
      <c r="A659" s="26">
        <v>491095292</v>
      </c>
      <c r="B659" s="26">
        <v>491</v>
      </c>
      <c r="C659" s="27" t="s">
        <v>278</v>
      </c>
      <c r="D659" s="26">
        <v>95</v>
      </c>
      <c r="E659" s="27" t="s">
        <v>279</v>
      </c>
      <c r="F659" s="26">
        <v>292</v>
      </c>
      <c r="G659" s="27" t="s">
        <v>282</v>
      </c>
      <c r="H659" s="28">
        <v>7.6552655265526539</v>
      </c>
      <c r="I659" s="28"/>
      <c r="J659" s="28"/>
      <c r="K659" s="28">
        <v>0</v>
      </c>
      <c r="L659" s="29">
        <v>9854</v>
      </c>
      <c r="M659" s="29">
        <v>1695</v>
      </c>
      <c r="N659" s="29">
        <v>893</v>
      </c>
      <c r="O659" s="29">
        <v>0</v>
      </c>
      <c r="P659" s="30">
        <f t="shared" si="10"/>
        <v>12442</v>
      </c>
      <c r="Q659" s="71"/>
      <c r="R659" s="72"/>
      <c r="S659" s="73"/>
      <c r="T659" s="35"/>
    </row>
    <row r="660" spans="1:21" s="13" customFormat="1" ht="12.75">
      <c r="A660" s="26">
        <v>491095331</v>
      </c>
      <c r="B660" s="26">
        <v>491</v>
      </c>
      <c r="C660" s="27" t="s">
        <v>278</v>
      </c>
      <c r="D660" s="26">
        <v>95</v>
      </c>
      <c r="E660" s="27" t="s">
        <v>279</v>
      </c>
      <c r="F660" s="26">
        <v>331</v>
      </c>
      <c r="G660" s="27" t="s">
        <v>283</v>
      </c>
      <c r="H660" s="28">
        <v>5.4680468046804673</v>
      </c>
      <c r="I660" s="28"/>
      <c r="J660" s="28"/>
      <c r="K660" s="28">
        <v>0</v>
      </c>
      <c r="L660" s="29">
        <v>10462</v>
      </c>
      <c r="M660" s="29">
        <v>3044</v>
      </c>
      <c r="N660" s="29">
        <v>893</v>
      </c>
      <c r="O660" s="29">
        <v>0</v>
      </c>
      <c r="P660" s="30">
        <f t="shared" si="10"/>
        <v>14399</v>
      </c>
      <c r="Q660" s="71"/>
      <c r="R660" s="72"/>
      <c r="S660" s="73"/>
      <c r="T660" s="35"/>
    </row>
    <row r="661" spans="1:21" s="13" customFormat="1" ht="12.75">
      <c r="A661" s="26">
        <v>491095650</v>
      </c>
      <c r="B661" s="26">
        <v>491</v>
      </c>
      <c r="C661" s="27" t="s">
        <v>278</v>
      </c>
      <c r="D661" s="26">
        <v>95</v>
      </c>
      <c r="E661" s="27" t="s">
        <v>279</v>
      </c>
      <c r="F661" s="26">
        <v>650</v>
      </c>
      <c r="G661" s="27" t="s">
        <v>175</v>
      </c>
      <c r="H661" s="28">
        <v>1.0936093609360935</v>
      </c>
      <c r="I661" s="28"/>
      <c r="J661" s="28"/>
      <c r="K661" s="28">
        <v>0</v>
      </c>
      <c r="L661" s="29">
        <v>12595</v>
      </c>
      <c r="M661" s="29">
        <v>2893</v>
      </c>
      <c r="N661" s="29">
        <v>893</v>
      </c>
      <c r="O661" s="29">
        <v>0</v>
      </c>
      <c r="P661" s="30">
        <f t="shared" si="10"/>
        <v>16381</v>
      </c>
      <c r="Q661" s="71"/>
      <c r="R661" s="72"/>
      <c r="S661" s="73"/>
      <c r="T661" s="35"/>
    </row>
    <row r="662" spans="1:21" s="13" customFormat="1" ht="12.75">
      <c r="A662" s="26">
        <v>491095763</v>
      </c>
      <c r="B662" s="26">
        <v>491</v>
      </c>
      <c r="C662" s="27" t="s">
        <v>278</v>
      </c>
      <c r="D662" s="26">
        <v>95</v>
      </c>
      <c r="E662" s="27" t="s">
        <v>279</v>
      </c>
      <c r="F662" s="26">
        <v>763</v>
      </c>
      <c r="G662" s="27" t="s">
        <v>284</v>
      </c>
      <c r="H662" s="28">
        <v>1.0936093609360935</v>
      </c>
      <c r="I662" s="28"/>
      <c r="J662" s="28"/>
      <c r="K662" s="28">
        <v>0</v>
      </c>
      <c r="L662" s="29">
        <v>9759</v>
      </c>
      <c r="M662" s="29">
        <v>2964</v>
      </c>
      <c r="N662" s="29">
        <v>893</v>
      </c>
      <c r="O662" s="29">
        <v>0</v>
      </c>
      <c r="P662" s="30">
        <f t="shared" si="10"/>
        <v>13616</v>
      </c>
      <c r="Q662" s="71"/>
      <c r="R662" s="72"/>
      <c r="S662" s="73"/>
      <c r="T662" s="35"/>
    </row>
    <row r="663" spans="1:21" s="13" customFormat="1" ht="12.75">
      <c r="A663" s="26">
        <v>492281137</v>
      </c>
      <c r="B663" s="26">
        <v>492</v>
      </c>
      <c r="C663" s="27" t="s">
        <v>285</v>
      </c>
      <c r="D663" s="26">
        <v>281</v>
      </c>
      <c r="E663" s="27" t="s">
        <v>146</v>
      </c>
      <c r="F663" s="26">
        <v>137</v>
      </c>
      <c r="G663" s="27" t="s">
        <v>196</v>
      </c>
      <c r="H663" s="28">
        <v>4.9180327868852469</v>
      </c>
      <c r="I663" s="28"/>
      <c r="J663" s="28"/>
      <c r="K663" s="28">
        <v>0</v>
      </c>
      <c r="L663" s="29">
        <v>11759</v>
      </c>
      <c r="M663" s="29">
        <v>168</v>
      </c>
      <c r="N663" s="29">
        <v>893</v>
      </c>
      <c r="O663" s="29">
        <v>0</v>
      </c>
      <c r="P663" s="30">
        <f t="shared" si="10"/>
        <v>12820</v>
      </c>
      <c r="Q663" s="71"/>
      <c r="R663" s="72"/>
      <c r="S663" s="73"/>
      <c r="T663" s="35"/>
    </row>
    <row r="664" spans="1:21" s="13" customFormat="1" ht="12.75">
      <c r="A664" s="26">
        <v>492281281</v>
      </c>
      <c r="B664" s="26">
        <v>492</v>
      </c>
      <c r="C664" s="27" t="s">
        <v>285</v>
      </c>
      <c r="D664" s="26">
        <v>281</v>
      </c>
      <c r="E664" s="27" t="s">
        <v>146</v>
      </c>
      <c r="F664" s="26">
        <v>281</v>
      </c>
      <c r="G664" s="27" t="s">
        <v>146</v>
      </c>
      <c r="H664" s="28">
        <v>354.09836065573768</v>
      </c>
      <c r="I664" s="28"/>
      <c r="J664" s="28"/>
      <c r="K664" s="28">
        <v>0</v>
      </c>
      <c r="L664" s="29">
        <v>12084</v>
      </c>
      <c r="M664" s="29">
        <v>0</v>
      </c>
      <c r="N664" s="29">
        <v>893</v>
      </c>
      <c r="O664" s="29">
        <v>0</v>
      </c>
      <c r="P664" s="30">
        <f t="shared" si="10"/>
        <v>12977</v>
      </c>
      <c r="Q664" s="71"/>
      <c r="R664" s="72"/>
      <c r="S664" s="73"/>
      <c r="T664" s="35"/>
    </row>
    <row r="665" spans="1:21" s="13" customFormat="1" ht="12.75">
      <c r="A665" s="26">
        <v>492281325</v>
      </c>
      <c r="B665" s="26">
        <v>492</v>
      </c>
      <c r="C665" s="27" t="s">
        <v>285</v>
      </c>
      <c r="D665" s="26">
        <v>281</v>
      </c>
      <c r="E665" s="27" t="s">
        <v>146</v>
      </c>
      <c r="F665" s="26">
        <v>325</v>
      </c>
      <c r="G665" s="27" t="s">
        <v>198</v>
      </c>
      <c r="H665" s="28">
        <v>0.98360655737704905</v>
      </c>
      <c r="I665" s="28"/>
      <c r="J665" s="28"/>
      <c r="K665" s="28">
        <v>0</v>
      </c>
      <c r="L665" s="29">
        <v>12595</v>
      </c>
      <c r="M665" s="29">
        <v>1819</v>
      </c>
      <c r="N665" s="29">
        <v>893</v>
      </c>
      <c r="O665" s="29">
        <v>0</v>
      </c>
      <c r="P665" s="30">
        <f t="shared" si="10"/>
        <v>15307</v>
      </c>
      <c r="Q665" s="71"/>
      <c r="R665" s="72"/>
      <c r="S665" s="73"/>
      <c r="T665" s="35"/>
    </row>
    <row r="666" spans="1:21" s="13" customFormat="1" ht="12.75">
      <c r="A666" s="26">
        <v>493093035</v>
      </c>
      <c r="B666" s="26">
        <v>493</v>
      </c>
      <c r="C666" s="27" t="s">
        <v>286</v>
      </c>
      <c r="D666" s="26">
        <v>93</v>
      </c>
      <c r="E666" s="27" t="s">
        <v>14</v>
      </c>
      <c r="F666" s="26">
        <v>35</v>
      </c>
      <c r="G666" s="27" t="s">
        <v>11</v>
      </c>
      <c r="H666" s="28">
        <v>32.941176470588239</v>
      </c>
      <c r="I666" s="28"/>
      <c r="J666" s="28"/>
      <c r="K666" s="28">
        <v>0</v>
      </c>
      <c r="L666" s="29">
        <v>12538</v>
      </c>
      <c r="M666" s="29">
        <v>3719</v>
      </c>
      <c r="N666" s="29">
        <v>893</v>
      </c>
      <c r="O666" s="29">
        <v>0</v>
      </c>
      <c r="P666" s="30">
        <f t="shared" si="10"/>
        <v>17150</v>
      </c>
      <c r="Q666" s="71"/>
      <c r="R666" s="72"/>
      <c r="S666" s="73"/>
      <c r="T666" s="35"/>
    </row>
    <row r="667" spans="1:21" s="13" customFormat="1" ht="12.75">
      <c r="A667" s="26">
        <v>493093057</v>
      </c>
      <c r="B667" s="26">
        <v>493</v>
      </c>
      <c r="C667" s="27" t="s">
        <v>286</v>
      </c>
      <c r="D667" s="26">
        <v>93</v>
      </c>
      <c r="E667" s="27" t="s">
        <v>14</v>
      </c>
      <c r="F667" s="26">
        <v>57</v>
      </c>
      <c r="G667" s="27" t="s">
        <v>13</v>
      </c>
      <c r="H667" s="28">
        <v>85.882352941176464</v>
      </c>
      <c r="I667" s="28"/>
      <c r="J667" s="28"/>
      <c r="K667" s="28">
        <v>0</v>
      </c>
      <c r="L667" s="29">
        <v>12277</v>
      </c>
      <c r="M667" s="29">
        <v>662</v>
      </c>
      <c r="N667" s="29">
        <v>893</v>
      </c>
      <c r="O667" s="29">
        <v>0</v>
      </c>
      <c r="P667" s="30">
        <f t="shared" si="10"/>
        <v>13832</v>
      </c>
      <c r="Q667" s="71"/>
      <c r="R667" s="72"/>
      <c r="S667" s="73"/>
      <c r="T667" s="35"/>
    </row>
    <row r="668" spans="1:21" s="13" customFormat="1" ht="12.75">
      <c r="A668" s="26">
        <v>493093093</v>
      </c>
      <c r="B668" s="26">
        <v>493</v>
      </c>
      <c r="C668" s="27" t="s">
        <v>286</v>
      </c>
      <c r="D668" s="26">
        <v>93</v>
      </c>
      <c r="E668" s="27" t="s">
        <v>14</v>
      </c>
      <c r="F668" s="26">
        <v>93</v>
      </c>
      <c r="G668" s="27" t="s">
        <v>14</v>
      </c>
      <c r="H668" s="28">
        <v>47.058823529411768</v>
      </c>
      <c r="I668" s="28"/>
      <c r="J668" s="28"/>
      <c r="K668" s="28">
        <v>134.43434952047608</v>
      </c>
      <c r="L668" s="29">
        <v>11144</v>
      </c>
      <c r="M668" s="29">
        <v>300</v>
      </c>
      <c r="N668" s="29">
        <v>893</v>
      </c>
      <c r="O668" s="29">
        <v>0</v>
      </c>
      <c r="P668" s="30">
        <f t="shared" si="10"/>
        <v>12337</v>
      </c>
      <c r="Q668" s="71"/>
      <c r="R668" s="72"/>
      <c r="S668" s="73"/>
      <c r="T668" s="35"/>
    </row>
    <row r="669" spans="1:21" s="13" customFormat="1" ht="12.75">
      <c r="A669" s="26">
        <v>493093163</v>
      </c>
      <c r="B669" s="26">
        <v>493</v>
      </c>
      <c r="C669" s="27" t="s">
        <v>286</v>
      </c>
      <c r="D669" s="26">
        <v>93</v>
      </c>
      <c r="E669" s="27" t="s">
        <v>14</v>
      </c>
      <c r="F669" s="26">
        <v>163</v>
      </c>
      <c r="G669" s="27" t="s">
        <v>16</v>
      </c>
      <c r="H669" s="28">
        <v>9.4117647058823533</v>
      </c>
      <c r="I669" s="28"/>
      <c r="J669" s="28"/>
      <c r="K669" s="28">
        <v>0</v>
      </c>
      <c r="L669" s="29">
        <v>13177</v>
      </c>
      <c r="M669" s="29">
        <v>211</v>
      </c>
      <c r="N669" s="29">
        <v>893</v>
      </c>
      <c r="O669" s="29">
        <v>0</v>
      </c>
      <c r="P669" s="30">
        <f t="shared" si="10"/>
        <v>14281</v>
      </c>
      <c r="Q669" s="71"/>
      <c r="R669" s="72"/>
      <c r="S669" s="73"/>
      <c r="T669" s="35"/>
    </row>
    <row r="670" spans="1:21" s="13" customFormat="1" ht="12.75">
      <c r="A670" s="26">
        <v>493093165</v>
      </c>
      <c r="B670" s="26">
        <v>493</v>
      </c>
      <c r="C670" s="27" t="s">
        <v>286</v>
      </c>
      <c r="D670" s="26">
        <v>93</v>
      </c>
      <c r="E670" s="27" t="s">
        <v>14</v>
      </c>
      <c r="F670" s="26">
        <v>165</v>
      </c>
      <c r="G670" s="27" t="s">
        <v>17</v>
      </c>
      <c r="H670" s="28">
        <v>7.0588235294117654</v>
      </c>
      <c r="I670" s="28"/>
      <c r="J670" s="28"/>
      <c r="K670" s="28">
        <v>110.94213601330364</v>
      </c>
      <c r="L670" s="29">
        <v>11659</v>
      </c>
      <c r="M670" s="29">
        <v>634</v>
      </c>
      <c r="N670" s="29">
        <v>893</v>
      </c>
      <c r="O670" s="29">
        <v>0</v>
      </c>
      <c r="P670" s="30">
        <f t="shared" si="10"/>
        <v>13186</v>
      </c>
      <c r="Q670" s="71"/>
      <c r="R670" s="72"/>
      <c r="S670" s="73"/>
      <c r="T670" s="35"/>
      <c r="U670" s="36"/>
    </row>
    <row r="671" spans="1:21" s="13" customFormat="1" ht="12.75">
      <c r="A671" s="26">
        <v>493093176</v>
      </c>
      <c r="B671" s="26">
        <v>493</v>
      </c>
      <c r="C671" s="27" t="s">
        <v>286</v>
      </c>
      <c r="D671" s="26">
        <v>93</v>
      </c>
      <c r="E671" s="27" t="s">
        <v>14</v>
      </c>
      <c r="F671" s="26">
        <v>176</v>
      </c>
      <c r="G671" s="27" t="s">
        <v>78</v>
      </c>
      <c r="H671" s="28">
        <v>3.5294117647058827</v>
      </c>
      <c r="I671" s="28"/>
      <c r="J671" s="28"/>
      <c r="K671" s="28">
        <v>0</v>
      </c>
      <c r="L671" s="29">
        <v>11769</v>
      </c>
      <c r="M671" s="29">
        <v>3669</v>
      </c>
      <c r="N671" s="29">
        <v>893</v>
      </c>
      <c r="O671" s="29">
        <v>0</v>
      </c>
      <c r="P671" s="30">
        <f t="shared" si="10"/>
        <v>16331</v>
      </c>
      <c r="Q671" s="71"/>
      <c r="R671" s="72"/>
      <c r="S671" s="73"/>
      <c r="T671" s="35"/>
    </row>
    <row r="672" spans="1:21" s="13" customFormat="1" ht="12.75">
      <c r="A672" s="26">
        <v>493093248</v>
      </c>
      <c r="B672" s="26">
        <v>493</v>
      </c>
      <c r="C672" s="27" t="s">
        <v>286</v>
      </c>
      <c r="D672" s="26">
        <v>93</v>
      </c>
      <c r="E672" s="27" t="s">
        <v>14</v>
      </c>
      <c r="F672" s="26">
        <v>248</v>
      </c>
      <c r="G672" s="27" t="s">
        <v>18</v>
      </c>
      <c r="H672" s="28">
        <v>12.941176470588237</v>
      </c>
      <c r="I672" s="28"/>
      <c r="J672" s="28"/>
      <c r="K672" s="28">
        <v>0</v>
      </c>
      <c r="L672" s="29">
        <v>11933</v>
      </c>
      <c r="M672" s="29">
        <v>586</v>
      </c>
      <c r="N672" s="29">
        <v>893</v>
      </c>
      <c r="O672" s="29">
        <v>0</v>
      </c>
      <c r="P672" s="30">
        <f t="shared" si="10"/>
        <v>13412</v>
      </c>
      <c r="Q672" s="71"/>
      <c r="R672" s="72"/>
      <c r="S672" s="73"/>
      <c r="T672" s="35"/>
    </row>
    <row r="673" spans="1:21" s="13" customFormat="1" ht="12.75">
      <c r="A673" s="26">
        <v>493093262</v>
      </c>
      <c r="B673" s="26">
        <v>493</v>
      </c>
      <c r="C673" s="27" t="s">
        <v>286</v>
      </c>
      <c r="D673" s="26">
        <v>93</v>
      </c>
      <c r="E673" s="27" t="s">
        <v>14</v>
      </c>
      <c r="F673" s="26">
        <v>262</v>
      </c>
      <c r="G673" s="27" t="s">
        <v>19</v>
      </c>
      <c r="H673" s="28">
        <v>1.1764705882352942</v>
      </c>
      <c r="I673" s="28"/>
      <c r="J673" s="28"/>
      <c r="K673" s="28">
        <v>0</v>
      </c>
      <c r="L673" s="29">
        <v>10126</v>
      </c>
      <c r="M673" s="29">
        <v>4930</v>
      </c>
      <c r="N673" s="29">
        <v>893</v>
      </c>
      <c r="O673" s="29">
        <v>0</v>
      </c>
      <c r="P673" s="30">
        <f t="shared" si="10"/>
        <v>15949</v>
      </c>
      <c r="Q673" s="71"/>
      <c r="R673" s="72"/>
      <c r="S673" s="73"/>
      <c r="T673" s="35"/>
    </row>
    <row r="674" spans="1:21" s="13" customFormat="1" ht="12.75">
      <c r="A674" s="26">
        <v>494093035</v>
      </c>
      <c r="B674" s="26">
        <v>494</v>
      </c>
      <c r="C674" s="27" t="s">
        <v>287</v>
      </c>
      <c r="D674" s="26">
        <v>93</v>
      </c>
      <c r="E674" s="27" t="s">
        <v>14</v>
      </c>
      <c r="F674" s="26">
        <v>35</v>
      </c>
      <c r="G674" s="27" t="s">
        <v>11</v>
      </c>
      <c r="H674" s="28">
        <v>6.6298342541436455</v>
      </c>
      <c r="I674" s="28"/>
      <c r="J674" s="28"/>
      <c r="K674" s="28">
        <v>0</v>
      </c>
      <c r="L674" s="29">
        <v>12114</v>
      </c>
      <c r="M674" s="29">
        <v>3593</v>
      </c>
      <c r="N674" s="29">
        <v>893</v>
      </c>
      <c r="O674" s="29">
        <v>0</v>
      </c>
      <c r="P674" s="30">
        <f t="shared" si="10"/>
        <v>16600</v>
      </c>
      <c r="Q674" s="71"/>
      <c r="R674" s="72"/>
      <c r="S674" s="73"/>
      <c r="T674" s="35"/>
    </row>
    <row r="675" spans="1:21" s="13" customFormat="1" ht="12.75">
      <c r="A675" s="26">
        <v>494093056</v>
      </c>
      <c r="B675" s="26">
        <v>494</v>
      </c>
      <c r="C675" s="27" t="s">
        <v>287</v>
      </c>
      <c r="D675" s="26">
        <v>93</v>
      </c>
      <c r="E675" s="27" t="s">
        <v>14</v>
      </c>
      <c r="F675" s="26">
        <v>56</v>
      </c>
      <c r="G675" s="27" t="s">
        <v>133</v>
      </c>
      <c r="H675" s="28">
        <v>3.9779005524861879</v>
      </c>
      <c r="I675" s="28"/>
      <c r="J675" s="28"/>
      <c r="K675" s="28">
        <v>0</v>
      </c>
      <c r="L675" s="29">
        <v>10345</v>
      </c>
      <c r="M675" s="29">
        <v>3173</v>
      </c>
      <c r="N675" s="29">
        <v>893</v>
      </c>
      <c r="O675" s="29">
        <v>0</v>
      </c>
      <c r="P675" s="30">
        <f t="shared" si="10"/>
        <v>14411</v>
      </c>
      <c r="Q675" s="71"/>
      <c r="R675" s="72"/>
      <c r="S675" s="73"/>
      <c r="T675" s="35"/>
    </row>
    <row r="676" spans="1:21" s="13" customFormat="1" ht="12.75">
      <c r="A676" s="26">
        <v>494093057</v>
      </c>
      <c r="B676" s="26">
        <v>494</v>
      </c>
      <c r="C676" s="27" t="s">
        <v>287</v>
      </c>
      <c r="D676" s="26">
        <v>93</v>
      </c>
      <c r="E676" s="27" t="s">
        <v>14</v>
      </c>
      <c r="F676" s="26">
        <v>57</v>
      </c>
      <c r="G676" s="27" t="s">
        <v>13</v>
      </c>
      <c r="H676" s="28">
        <v>47.734806629834253</v>
      </c>
      <c r="I676" s="28"/>
      <c r="J676" s="28"/>
      <c r="K676" s="28">
        <v>0</v>
      </c>
      <c r="L676" s="29">
        <v>12069</v>
      </c>
      <c r="M676" s="29">
        <v>650</v>
      </c>
      <c r="N676" s="29">
        <v>893</v>
      </c>
      <c r="O676" s="29">
        <v>0</v>
      </c>
      <c r="P676" s="30">
        <f t="shared" si="10"/>
        <v>13612</v>
      </c>
      <c r="Q676" s="71"/>
      <c r="R676" s="72"/>
      <c r="S676" s="73"/>
      <c r="T676" s="35"/>
    </row>
    <row r="677" spans="1:21" s="13" customFormat="1" ht="12.75">
      <c r="A677" s="26">
        <v>494093093</v>
      </c>
      <c r="B677" s="26">
        <v>494</v>
      </c>
      <c r="C677" s="27" t="s">
        <v>287</v>
      </c>
      <c r="D677" s="26">
        <v>93</v>
      </c>
      <c r="E677" s="27" t="s">
        <v>14</v>
      </c>
      <c r="F677" s="26">
        <v>93</v>
      </c>
      <c r="G677" s="27" t="s">
        <v>14</v>
      </c>
      <c r="H677" s="28">
        <v>356.68508287292821</v>
      </c>
      <c r="I677" s="28"/>
      <c r="J677" s="28"/>
      <c r="K677" s="28">
        <v>141.06009876473996</v>
      </c>
      <c r="L677" s="29">
        <v>11693</v>
      </c>
      <c r="M677" s="29">
        <v>315</v>
      </c>
      <c r="N677" s="29">
        <v>893</v>
      </c>
      <c r="O677" s="29">
        <v>0</v>
      </c>
      <c r="P677" s="30">
        <f t="shared" si="10"/>
        <v>12901</v>
      </c>
      <c r="Q677" s="71"/>
      <c r="R677" s="72"/>
      <c r="S677" s="73"/>
      <c r="T677" s="35"/>
    </row>
    <row r="678" spans="1:21" s="13" customFormat="1" ht="12.75">
      <c r="A678" s="26">
        <v>494093128</v>
      </c>
      <c r="B678" s="26">
        <v>494</v>
      </c>
      <c r="C678" s="27" t="s">
        <v>287</v>
      </c>
      <c r="D678" s="26">
        <v>93</v>
      </c>
      <c r="E678" s="27" t="s">
        <v>14</v>
      </c>
      <c r="F678" s="26">
        <v>128</v>
      </c>
      <c r="G678" s="27" t="s">
        <v>122</v>
      </c>
      <c r="H678" s="28">
        <v>1.3259668508287288</v>
      </c>
      <c r="I678" s="28"/>
      <c r="J678" s="28"/>
      <c r="K678" s="28">
        <v>0</v>
      </c>
      <c r="L678" s="29">
        <v>10126</v>
      </c>
      <c r="M678" s="29">
        <v>440</v>
      </c>
      <c r="N678" s="29">
        <v>893</v>
      </c>
      <c r="O678" s="29">
        <v>0</v>
      </c>
      <c r="P678" s="30">
        <f t="shared" si="10"/>
        <v>11459</v>
      </c>
      <c r="Q678" s="71"/>
      <c r="R678" s="72"/>
      <c r="S678" s="73"/>
      <c r="T678" s="35"/>
    </row>
    <row r="679" spans="1:21" s="13" customFormat="1" ht="12.75">
      <c r="A679" s="26">
        <v>494093163</v>
      </c>
      <c r="B679" s="26">
        <v>494</v>
      </c>
      <c r="C679" s="27" t="s">
        <v>287</v>
      </c>
      <c r="D679" s="26">
        <v>93</v>
      </c>
      <c r="E679" s="27" t="s">
        <v>14</v>
      </c>
      <c r="F679" s="26">
        <v>163</v>
      </c>
      <c r="G679" s="27" t="s">
        <v>16</v>
      </c>
      <c r="H679" s="28">
        <v>2.6519337016574576</v>
      </c>
      <c r="I679" s="28"/>
      <c r="J679" s="28"/>
      <c r="K679" s="28">
        <v>0</v>
      </c>
      <c r="L679" s="29">
        <v>13782</v>
      </c>
      <c r="M679" s="29">
        <v>221</v>
      </c>
      <c r="N679" s="29">
        <v>893</v>
      </c>
      <c r="O679" s="29">
        <v>0</v>
      </c>
      <c r="P679" s="30">
        <f t="shared" si="10"/>
        <v>14896</v>
      </c>
      <c r="Q679" s="71"/>
      <c r="R679" s="72"/>
      <c r="S679" s="73"/>
      <c r="T679" s="35"/>
    </row>
    <row r="680" spans="1:21" s="13" customFormat="1" ht="12.75">
      <c r="A680" s="26">
        <v>494093165</v>
      </c>
      <c r="B680" s="26">
        <v>494</v>
      </c>
      <c r="C680" s="27" t="s">
        <v>287</v>
      </c>
      <c r="D680" s="26">
        <v>93</v>
      </c>
      <c r="E680" s="27" t="s">
        <v>14</v>
      </c>
      <c r="F680" s="26">
        <v>165</v>
      </c>
      <c r="G680" s="27" t="s">
        <v>17</v>
      </c>
      <c r="H680" s="28">
        <v>82.209944751381215</v>
      </c>
      <c r="I680" s="28"/>
      <c r="J680" s="28"/>
      <c r="K680" s="28">
        <v>110.10029365449491</v>
      </c>
      <c r="L680" s="29">
        <v>11571</v>
      </c>
      <c r="M680" s="29">
        <v>629</v>
      </c>
      <c r="N680" s="29">
        <v>893</v>
      </c>
      <c r="O680" s="29">
        <v>0</v>
      </c>
      <c r="P680" s="30">
        <f t="shared" si="10"/>
        <v>13093</v>
      </c>
      <c r="Q680" s="71"/>
      <c r="R680" s="72"/>
      <c r="S680" s="73"/>
      <c r="T680" s="35"/>
      <c r="U680" s="36"/>
    </row>
    <row r="681" spans="1:21" s="13" customFormat="1" ht="12.75">
      <c r="A681" s="26">
        <v>494093176</v>
      </c>
      <c r="B681" s="26">
        <v>494</v>
      </c>
      <c r="C681" s="27" t="s">
        <v>287</v>
      </c>
      <c r="D681" s="26">
        <v>93</v>
      </c>
      <c r="E681" s="27" t="s">
        <v>14</v>
      </c>
      <c r="F681" s="26">
        <v>176</v>
      </c>
      <c r="G681" s="27" t="s">
        <v>78</v>
      </c>
      <c r="H681" s="28">
        <v>25.193370165745858</v>
      </c>
      <c r="I681" s="28"/>
      <c r="J681" s="28"/>
      <c r="K681" s="28">
        <v>0</v>
      </c>
      <c r="L681" s="29">
        <v>12382</v>
      </c>
      <c r="M681" s="29">
        <v>3860</v>
      </c>
      <c r="N681" s="29">
        <v>893</v>
      </c>
      <c r="O681" s="29">
        <v>0</v>
      </c>
      <c r="P681" s="30">
        <f t="shared" si="10"/>
        <v>17135</v>
      </c>
      <c r="Q681" s="71"/>
      <c r="R681" s="72"/>
      <c r="S681" s="73"/>
      <c r="T681" s="35"/>
    </row>
    <row r="682" spans="1:21" s="13" customFormat="1" ht="12.75">
      <c r="A682" s="26">
        <v>494093248</v>
      </c>
      <c r="B682" s="26">
        <v>494</v>
      </c>
      <c r="C682" s="27" t="s">
        <v>287</v>
      </c>
      <c r="D682" s="26">
        <v>93</v>
      </c>
      <c r="E682" s="27" t="s">
        <v>14</v>
      </c>
      <c r="F682" s="26">
        <v>248</v>
      </c>
      <c r="G682" s="27" t="s">
        <v>18</v>
      </c>
      <c r="H682" s="28">
        <v>176.35359116022099</v>
      </c>
      <c r="I682" s="28"/>
      <c r="J682" s="28"/>
      <c r="K682" s="28">
        <v>0</v>
      </c>
      <c r="L682" s="29">
        <v>11860</v>
      </c>
      <c r="M682" s="29">
        <v>582</v>
      </c>
      <c r="N682" s="29">
        <v>893</v>
      </c>
      <c r="O682" s="29">
        <v>0</v>
      </c>
      <c r="P682" s="30">
        <f t="shared" si="10"/>
        <v>13335</v>
      </c>
      <c r="Q682" s="71"/>
      <c r="R682" s="72"/>
      <c r="S682" s="73"/>
      <c r="T682" s="35"/>
    </row>
    <row r="683" spans="1:21" s="13" customFormat="1" ht="12.75">
      <c r="A683" s="26">
        <v>494093262</v>
      </c>
      <c r="B683" s="26">
        <v>494</v>
      </c>
      <c r="C683" s="27" t="s">
        <v>287</v>
      </c>
      <c r="D683" s="26">
        <v>93</v>
      </c>
      <c r="E683" s="27" t="s">
        <v>14</v>
      </c>
      <c r="F683" s="26">
        <v>262</v>
      </c>
      <c r="G683" s="27" t="s">
        <v>19</v>
      </c>
      <c r="H683" s="28">
        <v>11.933701657458563</v>
      </c>
      <c r="I683" s="28"/>
      <c r="J683" s="28"/>
      <c r="K683" s="28">
        <v>0</v>
      </c>
      <c r="L683" s="29">
        <v>10422</v>
      </c>
      <c r="M683" s="29">
        <v>5074</v>
      </c>
      <c r="N683" s="29">
        <v>893</v>
      </c>
      <c r="O683" s="29">
        <v>0</v>
      </c>
      <c r="P683" s="30">
        <f t="shared" si="10"/>
        <v>16389</v>
      </c>
      <c r="Q683" s="71"/>
      <c r="R683" s="72"/>
      <c r="S683" s="73"/>
      <c r="T683" s="35"/>
    </row>
    <row r="684" spans="1:21" s="13" customFormat="1" ht="12.75">
      <c r="A684" s="26">
        <v>494093284</v>
      </c>
      <c r="B684" s="26">
        <v>494</v>
      </c>
      <c r="C684" s="27" t="s">
        <v>287</v>
      </c>
      <c r="D684" s="26">
        <v>93</v>
      </c>
      <c r="E684" s="27" t="s">
        <v>14</v>
      </c>
      <c r="F684" s="26">
        <v>284</v>
      </c>
      <c r="G684" s="27" t="s">
        <v>140</v>
      </c>
      <c r="H684" s="28">
        <v>1.3259668508287288</v>
      </c>
      <c r="I684" s="28"/>
      <c r="J684" s="28"/>
      <c r="K684" s="28">
        <v>0</v>
      </c>
      <c r="L684" s="29">
        <v>15139</v>
      </c>
      <c r="M684" s="29">
        <v>4889</v>
      </c>
      <c r="N684" s="29">
        <v>893</v>
      </c>
      <c r="O684" s="29">
        <v>0</v>
      </c>
      <c r="P684" s="30">
        <f t="shared" si="10"/>
        <v>20921</v>
      </c>
      <c r="Q684" s="71"/>
      <c r="R684" s="72"/>
      <c r="S684" s="73"/>
      <c r="T684" s="35"/>
    </row>
    <row r="685" spans="1:21" s="13" customFormat="1" ht="12.75">
      <c r="A685" s="26">
        <v>494093293</v>
      </c>
      <c r="B685" s="26">
        <v>494</v>
      </c>
      <c r="C685" s="27" t="s">
        <v>287</v>
      </c>
      <c r="D685" s="26">
        <v>93</v>
      </c>
      <c r="E685" s="27" t="s">
        <v>14</v>
      </c>
      <c r="F685" s="26">
        <v>293</v>
      </c>
      <c r="G685" s="27" t="s">
        <v>171</v>
      </c>
      <c r="H685" s="28">
        <v>2.6519337016574576</v>
      </c>
      <c r="I685" s="28"/>
      <c r="J685" s="28"/>
      <c r="K685" s="28">
        <v>0</v>
      </c>
      <c r="L685" s="29">
        <v>12703</v>
      </c>
      <c r="M685" s="29">
        <v>723</v>
      </c>
      <c r="N685" s="29">
        <v>893</v>
      </c>
      <c r="O685" s="29">
        <v>0</v>
      </c>
      <c r="P685" s="30">
        <f t="shared" si="10"/>
        <v>14319</v>
      </c>
      <c r="Q685" s="71"/>
      <c r="R685" s="72"/>
      <c r="S685" s="73"/>
      <c r="T685" s="35"/>
    </row>
    <row r="686" spans="1:21" s="13" customFormat="1" ht="12.75">
      <c r="A686" s="26">
        <v>494093308</v>
      </c>
      <c r="B686" s="26">
        <v>494</v>
      </c>
      <c r="C686" s="27" t="s">
        <v>287</v>
      </c>
      <c r="D686" s="26">
        <v>93</v>
      </c>
      <c r="E686" s="27" t="s">
        <v>14</v>
      </c>
      <c r="F686" s="26">
        <v>308</v>
      </c>
      <c r="G686" s="27" t="s">
        <v>20</v>
      </c>
      <c r="H686" s="28">
        <v>1.3259668508287288</v>
      </c>
      <c r="I686" s="28"/>
      <c r="J686" s="28"/>
      <c r="K686" s="28">
        <v>0</v>
      </c>
      <c r="L686" s="29">
        <v>15139</v>
      </c>
      <c r="M686" s="29">
        <v>8937</v>
      </c>
      <c r="N686" s="29">
        <v>893</v>
      </c>
      <c r="O686" s="29">
        <v>0</v>
      </c>
      <c r="P686" s="30">
        <f t="shared" si="10"/>
        <v>24969</v>
      </c>
      <c r="Q686" s="71"/>
      <c r="R686" s="72"/>
      <c r="S686" s="73"/>
      <c r="T686" s="35"/>
    </row>
    <row r="687" spans="1:21" s="13" customFormat="1" ht="12.75">
      <c r="A687" s="26">
        <v>496201072</v>
      </c>
      <c r="B687" s="26">
        <v>496</v>
      </c>
      <c r="C687" s="27" t="s">
        <v>288</v>
      </c>
      <c r="D687" s="26">
        <v>201</v>
      </c>
      <c r="E687" s="27" t="s">
        <v>9</v>
      </c>
      <c r="F687" s="26">
        <v>72</v>
      </c>
      <c r="G687" s="27" t="s">
        <v>280</v>
      </c>
      <c r="H687" s="28">
        <v>3.944773175542406</v>
      </c>
      <c r="I687" s="28"/>
      <c r="J687" s="28"/>
      <c r="K687" s="28">
        <v>0</v>
      </c>
      <c r="L687" s="29">
        <v>10336</v>
      </c>
      <c r="M687" s="29">
        <v>1686</v>
      </c>
      <c r="N687" s="29">
        <v>893</v>
      </c>
      <c r="O687" s="29">
        <v>0</v>
      </c>
      <c r="P687" s="30">
        <f t="shared" si="10"/>
        <v>12915</v>
      </c>
      <c r="Q687" s="71"/>
      <c r="R687" s="72"/>
      <c r="S687" s="73"/>
      <c r="T687" s="35"/>
    </row>
    <row r="688" spans="1:21" s="13" customFormat="1" ht="12.75">
      <c r="A688" s="26">
        <v>496201094</v>
      </c>
      <c r="B688" s="26">
        <v>496</v>
      </c>
      <c r="C688" s="27" t="s">
        <v>288</v>
      </c>
      <c r="D688" s="26">
        <v>201</v>
      </c>
      <c r="E688" s="27" t="s">
        <v>9</v>
      </c>
      <c r="F688" s="26">
        <v>94</v>
      </c>
      <c r="G688" s="27" t="s">
        <v>289</v>
      </c>
      <c r="H688" s="28">
        <v>1.972386587771203</v>
      </c>
      <c r="I688" s="28"/>
      <c r="J688" s="28"/>
      <c r="K688" s="28">
        <v>0</v>
      </c>
      <c r="L688" s="29">
        <v>13939</v>
      </c>
      <c r="M688" s="29">
        <v>2697</v>
      </c>
      <c r="N688" s="29">
        <v>893</v>
      </c>
      <c r="O688" s="29">
        <v>0</v>
      </c>
      <c r="P688" s="30">
        <f t="shared" si="10"/>
        <v>17529</v>
      </c>
      <c r="Q688" s="71"/>
      <c r="R688" s="72"/>
      <c r="S688" s="73"/>
      <c r="T688" s="35"/>
    </row>
    <row r="689" spans="1:20" s="13" customFormat="1" ht="12.75">
      <c r="A689" s="26">
        <v>496201095</v>
      </c>
      <c r="B689" s="26">
        <v>496</v>
      </c>
      <c r="C689" s="27" t="s">
        <v>288</v>
      </c>
      <c r="D689" s="26">
        <v>201</v>
      </c>
      <c r="E689" s="27" t="s">
        <v>9</v>
      </c>
      <c r="F689" s="26">
        <v>95</v>
      </c>
      <c r="G689" s="27" t="s">
        <v>279</v>
      </c>
      <c r="H689" s="28">
        <v>0.98619329388560151</v>
      </c>
      <c r="I689" s="28"/>
      <c r="J689" s="28"/>
      <c r="K689" s="28">
        <v>0</v>
      </c>
      <c r="L689" s="29">
        <v>12230</v>
      </c>
      <c r="M689" s="29">
        <v>58</v>
      </c>
      <c r="N689" s="29">
        <v>893</v>
      </c>
      <c r="O689" s="29">
        <v>0</v>
      </c>
      <c r="P689" s="30">
        <f t="shared" si="10"/>
        <v>13181</v>
      </c>
      <c r="Q689" s="71"/>
      <c r="R689" s="72"/>
      <c r="S689" s="73"/>
      <c r="T689" s="35"/>
    </row>
    <row r="690" spans="1:20" s="13" customFormat="1" ht="12.75">
      <c r="A690" s="26">
        <v>496201201</v>
      </c>
      <c r="B690" s="26">
        <v>496</v>
      </c>
      <c r="C690" s="27" t="s">
        <v>288</v>
      </c>
      <c r="D690" s="26">
        <v>201</v>
      </c>
      <c r="E690" s="27" t="s">
        <v>9</v>
      </c>
      <c r="F690" s="26">
        <v>201</v>
      </c>
      <c r="G690" s="27" t="s">
        <v>9</v>
      </c>
      <c r="H690" s="28">
        <v>488.16568047337284</v>
      </c>
      <c r="I690" s="28"/>
      <c r="J690" s="28"/>
      <c r="K690" s="28">
        <v>0</v>
      </c>
      <c r="L690" s="29">
        <v>11185</v>
      </c>
      <c r="M690" s="29">
        <v>179</v>
      </c>
      <c r="N690" s="29">
        <v>893</v>
      </c>
      <c r="O690" s="29">
        <v>0</v>
      </c>
      <c r="P690" s="30">
        <f t="shared" si="10"/>
        <v>12257</v>
      </c>
      <c r="Q690" s="71"/>
      <c r="R690" s="72"/>
      <c r="S690" s="73"/>
      <c r="T690" s="35"/>
    </row>
    <row r="691" spans="1:20" s="13" customFormat="1" ht="12.75">
      <c r="A691" s="26">
        <v>496201310</v>
      </c>
      <c r="B691" s="26">
        <v>496</v>
      </c>
      <c r="C691" s="27" t="s">
        <v>288</v>
      </c>
      <c r="D691" s="26">
        <v>201</v>
      </c>
      <c r="E691" s="27" t="s">
        <v>9</v>
      </c>
      <c r="F691" s="26">
        <v>310</v>
      </c>
      <c r="G691" s="27" t="s">
        <v>259</v>
      </c>
      <c r="H691" s="28">
        <v>1.972386587771203</v>
      </c>
      <c r="I691" s="28"/>
      <c r="J691" s="28"/>
      <c r="K691" s="28">
        <v>0</v>
      </c>
      <c r="L691" s="29">
        <v>8904</v>
      </c>
      <c r="M691" s="29">
        <v>1800</v>
      </c>
      <c r="N691" s="29">
        <v>893</v>
      </c>
      <c r="O691" s="29">
        <v>0</v>
      </c>
      <c r="P691" s="30">
        <f t="shared" si="10"/>
        <v>11597</v>
      </c>
      <c r="Q691" s="71"/>
      <c r="R691" s="72"/>
      <c r="S691" s="73"/>
      <c r="T691" s="35"/>
    </row>
    <row r="692" spans="1:20" s="13" customFormat="1" ht="12.75">
      <c r="A692" s="26">
        <v>496201331</v>
      </c>
      <c r="B692" s="26">
        <v>496</v>
      </c>
      <c r="C692" s="27" t="s">
        <v>288</v>
      </c>
      <c r="D692" s="26">
        <v>201</v>
      </c>
      <c r="E692" s="27" t="s">
        <v>9</v>
      </c>
      <c r="F692" s="26">
        <v>331</v>
      </c>
      <c r="G692" s="27" t="s">
        <v>283</v>
      </c>
      <c r="H692" s="28">
        <v>1.972386587771203</v>
      </c>
      <c r="I692" s="28"/>
      <c r="J692" s="28"/>
      <c r="K692" s="28">
        <v>0</v>
      </c>
      <c r="L692" s="29">
        <v>13085</v>
      </c>
      <c r="M692" s="29">
        <v>3807</v>
      </c>
      <c r="N692" s="29">
        <v>893</v>
      </c>
      <c r="O692" s="29">
        <v>0</v>
      </c>
      <c r="P692" s="30">
        <f t="shared" si="10"/>
        <v>17785</v>
      </c>
      <c r="Q692" s="71"/>
      <c r="R692" s="72"/>
      <c r="S692" s="73"/>
      <c r="T692" s="35"/>
    </row>
    <row r="693" spans="1:20" s="13" customFormat="1" ht="12.75">
      <c r="A693" s="26">
        <v>496201665</v>
      </c>
      <c r="B693" s="26">
        <v>496</v>
      </c>
      <c r="C693" s="27" t="s">
        <v>288</v>
      </c>
      <c r="D693" s="26">
        <v>201</v>
      </c>
      <c r="E693" s="27" t="s">
        <v>9</v>
      </c>
      <c r="F693" s="26">
        <v>665</v>
      </c>
      <c r="G693" s="27" t="s">
        <v>260</v>
      </c>
      <c r="H693" s="28">
        <v>0.98619329388560151</v>
      </c>
      <c r="I693" s="28"/>
      <c r="J693" s="28"/>
      <c r="K693" s="28">
        <v>0</v>
      </c>
      <c r="L693" s="29">
        <v>13939</v>
      </c>
      <c r="M693" s="29">
        <v>1994</v>
      </c>
      <c r="N693" s="29">
        <v>893</v>
      </c>
      <c r="O693" s="29">
        <v>0</v>
      </c>
      <c r="P693" s="30">
        <f t="shared" si="10"/>
        <v>16826</v>
      </c>
      <c r="Q693" s="71"/>
      <c r="R693" s="72"/>
      <c r="S693" s="73"/>
      <c r="T693" s="35"/>
    </row>
    <row r="694" spans="1:20" s="13" customFormat="1" ht="12.75">
      <c r="A694" s="26">
        <v>497117005</v>
      </c>
      <c r="B694" s="26">
        <v>497</v>
      </c>
      <c r="C694" s="27" t="s">
        <v>290</v>
      </c>
      <c r="D694" s="26">
        <v>117</v>
      </c>
      <c r="E694" s="27" t="s">
        <v>35</v>
      </c>
      <c r="F694" s="26">
        <v>5</v>
      </c>
      <c r="G694" s="27" t="s">
        <v>147</v>
      </c>
      <c r="H694" s="28">
        <v>6.1464968152866222</v>
      </c>
      <c r="I694" s="28"/>
      <c r="J694" s="28"/>
      <c r="K694" s="28">
        <v>0</v>
      </c>
      <c r="L694" s="29">
        <v>8674</v>
      </c>
      <c r="M694" s="29">
        <v>3389</v>
      </c>
      <c r="N694" s="29">
        <v>893</v>
      </c>
      <c r="O694" s="29">
        <v>0</v>
      </c>
      <c r="P694" s="30">
        <f t="shared" si="10"/>
        <v>12956</v>
      </c>
      <c r="Q694" s="71"/>
      <c r="R694" s="72"/>
      <c r="S694" s="73"/>
      <c r="T694" s="35"/>
    </row>
    <row r="695" spans="1:20" s="13" customFormat="1" ht="12.75">
      <c r="A695" s="26">
        <v>497117008</v>
      </c>
      <c r="B695" s="26">
        <v>497</v>
      </c>
      <c r="C695" s="27" t="s">
        <v>290</v>
      </c>
      <c r="D695" s="26">
        <v>117</v>
      </c>
      <c r="E695" s="27" t="s">
        <v>35</v>
      </c>
      <c r="F695" s="26">
        <v>8</v>
      </c>
      <c r="G695" s="27" t="s">
        <v>186</v>
      </c>
      <c r="H695" s="28">
        <v>97.114649681528675</v>
      </c>
      <c r="I695" s="28"/>
      <c r="J695" s="28"/>
      <c r="K695" s="28">
        <v>0</v>
      </c>
      <c r="L695" s="29">
        <v>9618</v>
      </c>
      <c r="M695" s="29">
        <v>8976</v>
      </c>
      <c r="N695" s="29">
        <v>893</v>
      </c>
      <c r="O695" s="29">
        <v>0</v>
      </c>
      <c r="P695" s="30">
        <f t="shared" si="10"/>
        <v>19487</v>
      </c>
      <c r="Q695" s="71"/>
      <c r="R695" s="72"/>
      <c r="S695" s="73"/>
      <c r="T695" s="35"/>
    </row>
    <row r="696" spans="1:20" s="13" customFormat="1" ht="12.75">
      <c r="A696" s="26">
        <v>497117024</v>
      </c>
      <c r="B696" s="26">
        <v>497</v>
      </c>
      <c r="C696" s="27" t="s">
        <v>290</v>
      </c>
      <c r="D696" s="26">
        <v>117</v>
      </c>
      <c r="E696" s="27" t="s">
        <v>35</v>
      </c>
      <c r="F696" s="26">
        <v>24</v>
      </c>
      <c r="G696" s="27" t="s">
        <v>33</v>
      </c>
      <c r="H696" s="28">
        <v>20.898089171974515</v>
      </c>
      <c r="I696" s="28"/>
      <c r="J696" s="28"/>
      <c r="K696" s="28">
        <v>0</v>
      </c>
      <c r="L696" s="29">
        <v>9179</v>
      </c>
      <c r="M696" s="29">
        <v>2027</v>
      </c>
      <c r="N696" s="29">
        <v>893</v>
      </c>
      <c r="O696" s="29">
        <v>0</v>
      </c>
      <c r="P696" s="30">
        <f t="shared" si="10"/>
        <v>12099</v>
      </c>
      <c r="Q696" s="71"/>
      <c r="R696" s="72"/>
      <c r="S696" s="73"/>
      <c r="T696" s="35"/>
    </row>
    <row r="697" spans="1:20" s="13" customFormat="1" ht="12.75">
      <c r="A697" s="26">
        <v>497117061</v>
      </c>
      <c r="B697" s="26">
        <v>497</v>
      </c>
      <c r="C697" s="27" t="s">
        <v>290</v>
      </c>
      <c r="D697" s="26">
        <v>117</v>
      </c>
      <c r="E697" s="27" t="s">
        <v>35</v>
      </c>
      <c r="F697" s="26">
        <v>61</v>
      </c>
      <c r="G697" s="27" t="s">
        <v>148</v>
      </c>
      <c r="H697" s="28">
        <v>19.6687898089172</v>
      </c>
      <c r="I697" s="28"/>
      <c r="J697" s="28"/>
      <c r="K697" s="28">
        <v>0</v>
      </c>
      <c r="L697" s="29">
        <v>10311</v>
      </c>
      <c r="M697" s="29">
        <v>454</v>
      </c>
      <c r="N697" s="29">
        <v>893</v>
      </c>
      <c r="O697" s="29">
        <v>0</v>
      </c>
      <c r="P697" s="30">
        <f t="shared" si="10"/>
        <v>11658</v>
      </c>
      <c r="Q697" s="71"/>
      <c r="R697" s="72"/>
      <c r="S697" s="73"/>
      <c r="T697" s="35"/>
    </row>
    <row r="698" spans="1:20" s="13" customFormat="1" ht="12.75">
      <c r="A698" s="26">
        <v>497117068</v>
      </c>
      <c r="B698" s="26">
        <v>497</v>
      </c>
      <c r="C698" s="27" t="s">
        <v>290</v>
      </c>
      <c r="D698" s="26">
        <v>117</v>
      </c>
      <c r="E698" s="27" t="s">
        <v>35</v>
      </c>
      <c r="F698" s="26">
        <v>68</v>
      </c>
      <c r="G698" s="27" t="s">
        <v>291</v>
      </c>
      <c r="H698" s="28">
        <v>2.4585987261146496</v>
      </c>
      <c r="I698" s="28"/>
      <c r="J698" s="28"/>
      <c r="K698" s="28">
        <v>0</v>
      </c>
      <c r="L698" s="29">
        <v>8414</v>
      </c>
      <c r="M698" s="29">
        <v>6055</v>
      </c>
      <c r="N698" s="29">
        <v>893</v>
      </c>
      <c r="O698" s="29">
        <v>0</v>
      </c>
      <c r="P698" s="30">
        <f t="shared" si="10"/>
        <v>15362</v>
      </c>
      <c r="Q698" s="71"/>
      <c r="R698" s="72"/>
      <c r="S698" s="73"/>
      <c r="T698" s="35"/>
    </row>
    <row r="699" spans="1:20" s="13" customFormat="1" ht="12.75">
      <c r="A699" s="26">
        <v>497117074</v>
      </c>
      <c r="B699" s="26">
        <v>497</v>
      </c>
      <c r="C699" s="27" t="s">
        <v>290</v>
      </c>
      <c r="D699" s="26">
        <v>117</v>
      </c>
      <c r="E699" s="27" t="s">
        <v>35</v>
      </c>
      <c r="F699" s="26">
        <v>74</v>
      </c>
      <c r="G699" s="27" t="s">
        <v>292</v>
      </c>
      <c r="H699" s="28">
        <v>4.9171974522292992</v>
      </c>
      <c r="I699" s="28"/>
      <c r="J699" s="28"/>
      <c r="K699" s="28">
        <v>0</v>
      </c>
      <c r="L699" s="29">
        <v>8323</v>
      </c>
      <c r="M699" s="29">
        <v>4095</v>
      </c>
      <c r="N699" s="29">
        <v>893</v>
      </c>
      <c r="O699" s="29">
        <v>0</v>
      </c>
      <c r="P699" s="30">
        <f t="shared" si="10"/>
        <v>13311</v>
      </c>
      <c r="Q699" s="71"/>
      <c r="R699" s="72"/>
      <c r="S699" s="73"/>
      <c r="T699" s="35"/>
    </row>
    <row r="700" spans="1:20" s="13" customFormat="1" ht="12.75">
      <c r="A700" s="26">
        <v>497117086</v>
      </c>
      <c r="B700" s="26">
        <v>497</v>
      </c>
      <c r="C700" s="27" t="s">
        <v>290</v>
      </c>
      <c r="D700" s="26">
        <v>117</v>
      </c>
      <c r="E700" s="27" t="s">
        <v>35</v>
      </c>
      <c r="F700" s="26">
        <v>86</v>
      </c>
      <c r="G700" s="27" t="s">
        <v>185</v>
      </c>
      <c r="H700" s="28">
        <v>35.649681528662427</v>
      </c>
      <c r="I700" s="28"/>
      <c r="J700" s="28"/>
      <c r="K700" s="28">
        <v>0</v>
      </c>
      <c r="L700" s="29">
        <v>8684</v>
      </c>
      <c r="M700" s="29">
        <v>1296</v>
      </c>
      <c r="N700" s="29">
        <v>893</v>
      </c>
      <c r="O700" s="29">
        <v>0</v>
      </c>
      <c r="P700" s="30">
        <f t="shared" si="10"/>
        <v>10873</v>
      </c>
      <c r="Q700" s="71"/>
      <c r="R700" s="72"/>
      <c r="S700" s="73"/>
      <c r="T700" s="35"/>
    </row>
    <row r="701" spans="1:20" s="13" customFormat="1" ht="12.75">
      <c r="A701" s="26">
        <v>497117087</v>
      </c>
      <c r="B701" s="26">
        <v>497</v>
      </c>
      <c r="C701" s="27" t="s">
        <v>290</v>
      </c>
      <c r="D701" s="26">
        <v>117</v>
      </c>
      <c r="E701" s="27" t="s">
        <v>35</v>
      </c>
      <c r="F701" s="26">
        <v>87</v>
      </c>
      <c r="G701" s="27" t="s">
        <v>149</v>
      </c>
      <c r="H701" s="28">
        <v>4.9171974522293</v>
      </c>
      <c r="I701" s="28"/>
      <c r="J701" s="28"/>
      <c r="K701" s="28">
        <v>0</v>
      </c>
      <c r="L701" s="29">
        <v>8995</v>
      </c>
      <c r="M701" s="29">
        <v>3289</v>
      </c>
      <c r="N701" s="29">
        <v>893</v>
      </c>
      <c r="O701" s="29">
        <v>0</v>
      </c>
      <c r="P701" s="30">
        <f t="shared" si="10"/>
        <v>13177</v>
      </c>
      <c r="Q701" s="71"/>
      <c r="R701" s="72"/>
      <c r="S701" s="73"/>
      <c r="T701" s="35"/>
    </row>
    <row r="702" spans="1:20" s="13" customFormat="1" ht="12.75">
      <c r="A702" s="26">
        <v>497117111</v>
      </c>
      <c r="B702" s="26">
        <v>497</v>
      </c>
      <c r="C702" s="27" t="s">
        <v>290</v>
      </c>
      <c r="D702" s="26">
        <v>117</v>
      </c>
      <c r="E702" s="27" t="s">
        <v>35</v>
      </c>
      <c r="F702" s="26">
        <v>111</v>
      </c>
      <c r="G702" s="27" t="s">
        <v>237</v>
      </c>
      <c r="H702" s="28">
        <v>14.751592356687896</v>
      </c>
      <c r="I702" s="28"/>
      <c r="J702" s="28"/>
      <c r="K702" s="28">
        <v>0</v>
      </c>
      <c r="L702" s="29">
        <v>9379</v>
      </c>
      <c r="M702" s="29">
        <v>3953</v>
      </c>
      <c r="N702" s="29">
        <v>893</v>
      </c>
      <c r="O702" s="29">
        <v>0</v>
      </c>
      <c r="P702" s="30">
        <f t="shared" si="10"/>
        <v>14225</v>
      </c>
      <c r="Q702" s="71"/>
      <c r="R702" s="72"/>
      <c r="S702" s="73"/>
      <c r="T702" s="35"/>
    </row>
    <row r="703" spans="1:20" s="13" customFormat="1" ht="12.75">
      <c r="A703" s="26">
        <v>497117114</v>
      </c>
      <c r="B703" s="26">
        <v>497</v>
      </c>
      <c r="C703" s="27" t="s">
        <v>290</v>
      </c>
      <c r="D703" s="26">
        <v>117</v>
      </c>
      <c r="E703" s="27" t="s">
        <v>35</v>
      </c>
      <c r="F703" s="26">
        <v>114</v>
      </c>
      <c r="G703" s="27" t="s">
        <v>32</v>
      </c>
      <c r="H703" s="28">
        <v>18.439490445859871</v>
      </c>
      <c r="I703" s="28"/>
      <c r="J703" s="28"/>
      <c r="K703" s="28">
        <v>0</v>
      </c>
      <c r="L703" s="29">
        <v>8569</v>
      </c>
      <c r="M703" s="29">
        <v>2229</v>
      </c>
      <c r="N703" s="29">
        <v>893</v>
      </c>
      <c r="O703" s="29">
        <v>0</v>
      </c>
      <c r="P703" s="30">
        <f t="shared" si="10"/>
        <v>11691</v>
      </c>
      <c r="Q703" s="71"/>
      <c r="R703" s="72"/>
      <c r="S703" s="73"/>
      <c r="T703" s="35"/>
    </row>
    <row r="704" spans="1:20" s="13" customFormat="1" ht="12.75">
      <c r="A704" s="26">
        <v>497117117</v>
      </c>
      <c r="B704" s="26">
        <v>497</v>
      </c>
      <c r="C704" s="27" t="s">
        <v>290</v>
      </c>
      <c r="D704" s="26">
        <v>117</v>
      </c>
      <c r="E704" s="27" t="s">
        <v>35</v>
      </c>
      <c r="F704" s="26">
        <v>117</v>
      </c>
      <c r="G704" s="27" t="s">
        <v>35</v>
      </c>
      <c r="H704" s="28">
        <v>30.732484076433124</v>
      </c>
      <c r="I704" s="28"/>
      <c r="J704" s="28"/>
      <c r="K704" s="28">
        <v>0</v>
      </c>
      <c r="L704" s="29">
        <v>9087</v>
      </c>
      <c r="M704" s="29">
        <v>3428</v>
      </c>
      <c r="N704" s="29">
        <v>893</v>
      </c>
      <c r="O704" s="29">
        <v>0</v>
      </c>
      <c r="P704" s="30">
        <f t="shared" si="10"/>
        <v>13408</v>
      </c>
      <c r="Q704" s="71"/>
      <c r="R704" s="72"/>
      <c r="S704" s="73"/>
      <c r="T704" s="35"/>
    </row>
    <row r="705" spans="1:20" s="13" customFormat="1" ht="12.75">
      <c r="A705" s="26">
        <v>497117137</v>
      </c>
      <c r="B705" s="26">
        <v>497</v>
      </c>
      <c r="C705" s="27" t="s">
        <v>290</v>
      </c>
      <c r="D705" s="26">
        <v>117</v>
      </c>
      <c r="E705" s="27" t="s">
        <v>35</v>
      </c>
      <c r="F705" s="26">
        <v>137</v>
      </c>
      <c r="G705" s="27" t="s">
        <v>196</v>
      </c>
      <c r="H705" s="28">
        <v>29.503184713375791</v>
      </c>
      <c r="I705" s="28"/>
      <c r="J705" s="28"/>
      <c r="K705" s="28">
        <v>0</v>
      </c>
      <c r="L705" s="29">
        <v>8844</v>
      </c>
      <c r="M705" s="29">
        <v>126</v>
      </c>
      <c r="N705" s="29">
        <v>893</v>
      </c>
      <c r="O705" s="29">
        <v>0</v>
      </c>
      <c r="P705" s="30">
        <f t="shared" si="10"/>
        <v>9863</v>
      </c>
      <c r="Q705" s="71"/>
      <c r="R705" s="72"/>
      <c r="S705" s="73"/>
      <c r="T705" s="35"/>
    </row>
    <row r="706" spans="1:20" s="13" customFormat="1" ht="12.75">
      <c r="A706" s="26">
        <v>497117154</v>
      </c>
      <c r="B706" s="26">
        <v>497</v>
      </c>
      <c r="C706" s="27" t="s">
        <v>290</v>
      </c>
      <c r="D706" s="26">
        <v>117</v>
      </c>
      <c r="E706" s="27" t="s">
        <v>35</v>
      </c>
      <c r="F706" s="26">
        <v>154</v>
      </c>
      <c r="G706" s="27" t="s">
        <v>293</v>
      </c>
      <c r="H706" s="28">
        <v>6.1464968152866239</v>
      </c>
      <c r="I706" s="28"/>
      <c r="J706" s="28"/>
      <c r="K706" s="28">
        <v>0</v>
      </c>
      <c r="L706" s="29">
        <v>8251</v>
      </c>
      <c r="M706" s="29">
        <v>9762</v>
      </c>
      <c r="N706" s="29">
        <v>893</v>
      </c>
      <c r="O706" s="29">
        <v>0</v>
      </c>
      <c r="P706" s="30">
        <f t="shared" si="10"/>
        <v>18906</v>
      </c>
      <c r="Q706" s="71"/>
      <c r="R706" s="72"/>
      <c r="S706" s="73"/>
      <c r="T706" s="35"/>
    </row>
    <row r="707" spans="1:20" s="13" customFormat="1" ht="12.75">
      <c r="A707" s="26">
        <v>497117159</v>
      </c>
      <c r="B707" s="26">
        <v>497</v>
      </c>
      <c r="C707" s="27" t="s">
        <v>290</v>
      </c>
      <c r="D707" s="26">
        <v>117</v>
      </c>
      <c r="E707" s="27" t="s">
        <v>35</v>
      </c>
      <c r="F707" s="26">
        <v>159</v>
      </c>
      <c r="G707" s="27" t="s">
        <v>150</v>
      </c>
      <c r="H707" s="28">
        <v>4.9171974522293</v>
      </c>
      <c r="I707" s="28"/>
      <c r="J707" s="28"/>
      <c r="K707" s="28">
        <v>0</v>
      </c>
      <c r="L707" s="29">
        <v>9481</v>
      </c>
      <c r="M707" s="29">
        <v>4495</v>
      </c>
      <c r="N707" s="29">
        <v>893</v>
      </c>
      <c r="O707" s="29">
        <v>0</v>
      </c>
      <c r="P707" s="30">
        <f t="shared" si="10"/>
        <v>14869</v>
      </c>
      <c r="Q707" s="71"/>
      <c r="R707" s="72"/>
      <c r="S707" s="73"/>
      <c r="T707" s="35"/>
    </row>
    <row r="708" spans="1:20" s="13" customFormat="1" ht="12.75">
      <c r="A708" s="26">
        <v>497117210</v>
      </c>
      <c r="B708" s="26">
        <v>497</v>
      </c>
      <c r="C708" s="27" t="s">
        <v>290</v>
      </c>
      <c r="D708" s="26">
        <v>117</v>
      </c>
      <c r="E708" s="27" t="s">
        <v>35</v>
      </c>
      <c r="F708" s="26">
        <v>210</v>
      </c>
      <c r="G708" s="27" t="s">
        <v>188</v>
      </c>
      <c r="H708" s="28">
        <v>66.382165605095537</v>
      </c>
      <c r="I708" s="28"/>
      <c r="J708" s="28"/>
      <c r="K708" s="28">
        <v>0</v>
      </c>
      <c r="L708" s="29">
        <v>8660</v>
      </c>
      <c r="M708" s="29">
        <v>2797</v>
      </c>
      <c r="N708" s="29">
        <v>893</v>
      </c>
      <c r="O708" s="29">
        <v>0</v>
      </c>
      <c r="P708" s="30">
        <f t="shared" si="10"/>
        <v>12350</v>
      </c>
      <c r="Q708" s="71"/>
      <c r="R708" s="72"/>
      <c r="S708" s="73"/>
      <c r="T708" s="35"/>
    </row>
    <row r="709" spans="1:20" s="13" customFormat="1" ht="12.75">
      <c r="A709" s="26">
        <v>497117223</v>
      </c>
      <c r="B709" s="26">
        <v>497</v>
      </c>
      <c r="C709" s="27" t="s">
        <v>290</v>
      </c>
      <c r="D709" s="26">
        <v>117</v>
      </c>
      <c r="E709" s="27" t="s">
        <v>35</v>
      </c>
      <c r="F709" s="26">
        <v>223</v>
      </c>
      <c r="G709" s="27" t="s">
        <v>294</v>
      </c>
      <c r="H709" s="28">
        <v>1.2292993630573248</v>
      </c>
      <c r="I709" s="28"/>
      <c r="J709" s="28"/>
      <c r="K709" s="28">
        <v>0</v>
      </c>
      <c r="L709" s="29">
        <v>8370</v>
      </c>
      <c r="M709" s="29">
        <v>1110</v>
      </c>
      <c r="N709" s="29">
        <v>893</v>
      </c>
      <c r="O709" s="29">
        <v>0</v>
      </c>
      <c r="P709" s="30">
        <f t="shared" si="10"/>
        <v>10373</v>
      </c>
      <c r="Q709" s="71"/>
      <c r="R709" s="72"/>
      <c r="S709" s="73"/>
      <c r="T709" s="35"/>
    </row>
    <row r="710" spans="1:20" s="13" customFormat="1" ht="12.75">
      <c r="A710" s="26">
        <v>497117272</v>
      </c>
      <c r="B710" s="26">
        <v>497</v>
      </c>
      <c r="C710" s="27" t="s">
        <v>290</v>
      </c>
      <c r="D710" s="26">
        <v>117</v>
      </c>
      <c r="E710" s="27" t="s">
        <v>35</v>
      </c>
      <c r="F710" s="26">
        <v>272</v>
      </c>
      <c r="G710" s="27" t="s">
        <v>295</v>
      </c>
      <c r="H710" s="28">
        <v>1.2292993630573248</v>
      </c>
      <c r="I710" s="28"/>
      <c r="J710" s="28"/>
      <c r="K710" s="28">
        <v>0</v>
      </c>
      <c r="L710" s="29">
        <v>8370</v>
      </c>
      <c r="M710" s="29">
        <v>9395</v>
      </c>
      <c r="N710" s="29">
        <v>893</v>
      </c>
      <c r="O710" s="29">
        <v>0</v>
      </c>
      <c r="P710" s="30">
        <f t="shared" si="10"/>
        <v>18658</v>
      </c>
      <c r="Q710" s="71"/>
      <c r="R710" s="72"/>
      <c r="S710" s="73"/>
      <c r="T710" s="35"/>
    </row>
    <row r="711" spans="1:20" s="13" customFormat="1" ht="12.75">
      <c r="A711" s="26">
        <v>497117278</v>
      </c>
      <c r="B711" s="26">
        <v>497</v>
      </c>
      <c r="C711" s="27" t="s">
        <v>290</v>
      </c>
      <c r="D711" s="26">
        <v>117</v>
      </c>
      <c r="E711" s="27" t="s">
        <v>35</v>
      </c>
      <c r="F711" s="26">
        <v>278</v>
      </c>
      <c r="G711" s="27" t="s">
        <v>190</v>
      </c>
      <c r="H711" s="28">
        <v>45.484076433121004</v>
      </c>
      <c r="I711" s="28"/>
      <c r="J711" s="28"/>
      <c r="K711" s="28">
        <v>0</v>
      </c>
      <c r="L711" s="29">
        <v>8826</v>
      </c>
      <c r="M711" s="29">
        <v>2906</v>
      </c>
      <c r="N711" s="29">
        <v>893</v>
      </c>
      <c r="O711" s="29">
        <v>0</v>
      </c>
      <c r="P711" s="30">
        <f t="shared" si="10"/>
        <v>12625</v>
      </c>
      <c r="Q711" s="71"/>
      <c r="R711" s="72"/>
      <c r="S711" s="73"/>
      <c r="T711" s="35"/>
    </row>
    <row r="712" spans="1:20" s="13" customFormat="1" ht="12.75">
      <c r="A712" s="26">
        <v>497117281</v>
      </c>
      <c r="B712" s="26">
        <v>497</v>
      </c>
      <c r="C712" s="27" t="s">
        <v>290</v>
      </c>
      <c r="D712" s="26">
        <v>117</v>
      </c>
      <c r="E712" s="27" t="s">
        <v>35</v>
      </c>
      <c r="F712" s="26">
        <v>281</v>
      </c>
      <c r="G712" s="27" t="s">
        <v>146</v>
      </c>
      <c r="H712" s="28">
        <v>61.464968152866248</v>
      </c>
      <c r="I712" s="28"/>
      <c r="J712" s="28"/>
      <c r="K712" s="28">
        <v>0</v>
      </c>
      <c r="L712" s="29">
        <v>11503</v>
      </c>
      <c r="M712" s="29">
        <v>0</v>
      </c>
      <c r="N712" s="29">
        <v>893</v>
      </c>
      <c r="O712" s="29">
        <v>0</v>
      </c>
      <c r="P712" s="30">
        <f t="shared" si="10"/>
        <v>12396</v>
      </c>
      <c r="Q712" s="71"/>
      <c r="R712" s="72"/>
      <c r="S712" s="73"/>
      <c r="T712" s="35"/>
    </row>
    <row r="713" spans="1:20" s="13" customFormat="1" ht="12.75">
      <c r="A713" s="26">
        <v>497117325</v>
      </c>
      <c r="B713" s="26">
        <v>497</v>
      </c>
      <c r="C713" s="27" t="s">
        <v>290</v>
      </c>
      <c r="D713" s="26">
        <v>117</v>
      </c>
      <c r="E713" s="27" t="s">
        <v>35</v>
      </c>
      <c r="F713" s="26">
        <v>325</v>
      </c>
      <c r="G713" s="27" t="s">
        <v>198</v>
      </c>
      <c r="H713" s="28">
        <v>7.3757961783439479</v>
      </c>
      <c r="I713" s="28"/>
      <c r="J713" s="28"/>
      <c r="K713" s="28">
        <v>0</v>
      </c>
      <c r="L713" s="29">
        <v>8293</v>
      </c>
      <c r="M713" s="29">
        <v>1198</v>
      </c>
      <c r="N713" s="29">
        <v>893</v>
      </c>
      <c r="O713" s="29">
        <v>0</v>
      </c>
      <c r="P713" s="30">
        <f t="shared" si="10"/>
        <v>10384</v>
      </c>
      <c r="Q713" s="71"/>
      <c r="R713" s="72"/>
      <c r="S713" s="73"/>
      <c r="T713" s="35"/>
    </row>
    <row r="714" spans="1:20" s="13" customFormat="1" ht="12.75">
      <c r="A714" s="26">
        <v>497117327</v>
      </c>
      <c r="B714" s="26">
        <v>497</v>
      </c>
      <c r="C714" s="27" t="s">
        <v>290</v>
      </c>
      <c r="D714" s="26">
        <v>117</v>
      </c>
      <c r="E714" s="27" t="s">
        <v>35</v>
      </c>
      <c r="F714" s="26">
        <v>327</v>
      </c>
      <c r="G714" s="27" t="s">
        <v>191</v>
      </c>
      <c r="H714" s="28">
        <v>3.6878980891719744</v>
      </c>
      <c r="I714" s="28"/>
      <c r="J714" s="28"/>
      <c r="K714" s="28">
        <v>0</v>
      </c>
      <c r="L714" s="29">
        <v>8414</v>
      </c>
      <c r="M714" s="29">
        <v>5717</v>
      </c>
      <c r="N714" s="29">
        <v>893</v>
      </c>
      <c r="O714" s="29">
        <v>0</v>
      </c>
      <c r="P714" s="30">
        <f t="shared" ref="P714:P777" si="11">SUM(L714:N714)</f>
        <v>15024</v>
      </c>
      <c r="Q714" s="71"/>
      <c r="R714" s="72"/>
      <c r="S714" s="73"/>
      <c r="T714" s="35"/>
    </row>
    <row r="715" spans="1:20" s="13" customFormat="1" ht="12.75">
      <c r="A715" s="26">
        <v>497117332</v>
      </c>
      <c r="B715" s="26">
        <v>497</v>
      </c>
      <c r="C715" s="27" t="s">
        <v>290</v>
      </c>
      <c r="D715" s="26">
        <v>117</v>
      </c>
      <c r="E715" s="27" t="s">
        <v>35</v>
      </c>
      <c r="F715" s="26">
        <v>332</v>
      </c>
      <c r="G715" s="27" t="s">
        <v>199</v>
      </c>
      <c r="H715" s="28">
        <v>2.45859872611465</v>
      </c>
      <c r="I715" s="28"/>
      <c r="J715" s="28"/>
      <c r="K715" s="28">
        <v>0</v>
      </c>
      <c r="L715" s="29">
        <v>8392</v>
      </c>
      <c r="M715" s="29">
        <v>858</v>
      </c>
      <c r="N715" s="29">
        <v>893</v>
      </c>
      <c r="O715" s="29">
        <v>0</v>
      </c>
      <c r="P715" s="30">
        <f t="shared" si="11"/>
        <v>10143</v>
      </c>
      <c r="Q715" s="71"/>
      <c r="R715" s="72"/>
      <c r="S715" s="73"/>
      <c r="T715" s="35"/>
    </row>
    <row r="716" spans="1:20" s="13" customFormat="1" ht="12.75">
      <c r="A716" s="26">
        <v>497117337</v>
      </c>
      <c r="B716" s="26">
        <v>497</v>
      </c>
      <c r="C716" s="27" t="s">
        <v>290</v>
      </c>
      <c r="D716" s="26">
        <v>117</v>
      </c>
      <c r="E716" s="27" t="s">
        <v>35</v>
      </c>
      <c r="F716" s="26">
        <v>337</v>
      </c>
      <c r="G716" s="27" t="s">
        <v>311</v>
      </c>
      <c r="H716" s="28">
        <v>1.2292993630573248</v>
      </c>
      <c r="I716" s="28"/>
      <c r="J716" s="28"/>
      <c r="K716" s="28">
        <v>0</v>
      </c>
      <c r="L716" s="29">
        <v>8049</v>
      </c>
      <c r="M716" s="29">
        <v>10356</v>
      </c>
      <c r="N716" s="29">
        <v>893</v>
      </c>
      <c r="O716" s="29">
        <v>0</v>
      </c>
      <c r="P716" s="30">
        <f t="shared" si="11"/>
        <v>19298</v>
      </c>
      <c r="Q716" s="71"/>
      <c r="R716" s="72"/>
      <c r="S716" s="73"/>
      <c r="T716" s="35"/>
    </row>
    <row r="717" spans="1:20" s="13" customFormat="1" ht="12.75">
      <c r="A717" s="26">
        <v>497117340</v>
      </c>
      <c r="B717" s="26">
        <v>497</v>
      </c>
      <c r="C717" s="27" t="s">
        <v>290</v>
      </c>
      <c r="D717" s="26">
        <v>117</v>
      </c>
      <c r="E717" s="27" t="s">
        <v>35</v>
      </c>
      <c r="F717" s="26">
        <v>340</v>
      </c>
      <c r="G717" s="27" t="s">
        <v>192</v>
      </c>
      <c r="H717" s="28">
        <v>1.2292993630573248</v>
      </c>
      <c r="I717" s="28"/>
      <c r="J717" s="28"/>
      <c r="K717" s="28">
        <v>0</v>
      </c>
      <c r="L717" s="29">
        <v>8414</v>
      </c>
      <c r="M717" s="29">
        <v>5685</v>
      </c>
      <c r="N717" s="29">
        <v>893</v>
      </c>
      <c r="O717" s="29">
        <v>0</v>
      </c>
      <c r="P717" s="30">
        <f t="shared" si="11"/>
        <v>14992</v>
      </c>
      <c r="Q717" s="71"/>
      <c r="R717" s="72"/>
      <c r="S717" s="73"/>
      <c r="T717" s="35"/>
    </row>
    <row r="718" spans="1:20" s="13" customFormat="1" ht="12.75">
      <c r="A718" s="26">
        <v>497117605</v>
      </c>
      <c r="B718" s="26">
        <v>497</v>
      </c>
      <c r="C718" s="27" t="s">
        <v>290</v>
      </c>
      <c r="D718" s="26">
        <v>117</v>
      </c>
      <c r="E718" s="27" t="s">
        <v>35</v>
      </c>
      <c r="F718" s="26">
        <v>605</v>
      </c>
      <c r="G718" s="27" t="s">
        <v>193</v>
      </c>
      <c r="H718" s="28">
        <v>50.401273885350314</v>
      </c>
      <c r="I718" s="28"/>
      <c r="J718" s="28"/>
      <c r="K718" s="28">
        <v>0</v>
      </c>
      <c r="L718" s="29">
        <v>8643</v>
      </c>
      <c r="M718" s="29">
        <v>6798</v>
      </c>
      <c r="N718" s="29">
        <v>893</v>
      </c>
      <c r="O718" s="29">
        <v>0</v>
      </c>
      <c r="P718" s="30">
        <f t="shared" si="11"/>
        <v>16334</v>
      </c>
      <c r="Q718" s="71"/>
      <c r="R718" s="72"/>
      <c r="S718" s="73"/>
      <c r="T718" s="35"/>
    </row>
    <row r="719" spans="1:20" s="13" customFormat="1" ht="12.75">
      <c r="A719" s="26">
        <v>497117615</v>
      </c>
      <c r="B719" s="26">
        <v>497</v>
      </c>
      <c r="C719" s="27" t="s">
        <v>290</v>
      </c>
      <c r="D719" s="26">
        <v>117</v>
      </c>
      <c r="E719" s="27" t="s">
        <v>35</v>
      </c>
      <c r="F719" s="26">
        <v>615</v>
      </c>
      <c r="G719" s="27" t="s">
        <v>229</v>
      </c>
      <c r="H719" s="28">
        <v>1.229299363057325</v>
      </c>
      <c r="I719" s="28"/>
      <c r="J719" s="28"/>
      <c r="K719" s="28">
        <v>0</v>
      </c>
      <c r="L719" s="29">
        <v>8414</v>
      </c>
      <c r="M719" s="29">
        <v>1436</v>
      </c>
      <c r="N719" s="29">
        <v>893</v>
      </c>
      <c r="O719" s="29">
        <v>0</v>
      </c>
      <c r="P719" s="30">
        <f t="shared" si="11"/>
        <v>10743</v>
      </c>
      <c r="Q719" s="71"/>
      <c r="R719" s="72"/>
      <c r="S719" s="73"/>
      <c r="T719" s="35"/>
    </row>
    <row r="720" spans="1:20" s="13" customFormat="1" ht="12.75">
      <c r="A720" s="26">
        <v>497117632</v>
      </c>
      <c r="B720" s="26">
        <v>497</v>
      </c>
      <c r="C720" s="27" t="s">
        <v>290</v>
      </c>
      <c r="D720" s="26">
        <v>117</v>
      </c>
      <c r="E720" s="27" t="s">
        <v>35</v>
      </c>
      <c r="F720" s="26">
        <v>632</v>
      </c>
      <c r="G720" s="27" t="s">
        <v>194</v>
      </c>
      <c r="H720" s="28">
        <v>1.2292993630573248</v>
      </c>
      <c r="I720" s="28"/>
      <c r="J720" s="28"/>
      <c r="K720" s="28">
        <v>0</v>
      </c>
      <c r="L720" s="29">
        <v>8049</v>
      </c>
      <c r="M720" s="29">
        <v>6704</v>
      </c>
      <c r="N720" s="29">
        <v>893</v>
      </c>
      <c r="O720" s="29">
        <v>0</v>
      </c>
      <c r="P720" s="30">
        <f t="shared" si="11"/>
        <v>15646</v>
      </c>
      <c r="Q720" s="71"/>
      <c r="R720" s="72"/>
      <c r="S720" s="73"/>
      <c r="T720" s="35"/>
    </row>
    <row r="721" spans="1:20" s="13" customFormat="1" ht="12.75">
      <c r="A721" s="26">
        <v>497117635</v>
      </c>
      <c r="B721" s="26">
        <v>497</v>
      </c>
      <c r="C721" s="27" t="s">
        <v>290</v>
      </c>
      <c r="D721" s="26">
        <v>117</v>
      </c>
      <c r="E721" s="27" t="s">
        <v>35</v>
      </c>
      <c r="F721" s="26">
        <v>635</v>
      </c>
      <c r="G721" s="27" t="s">
        <v>52</v>
      </c>
      <c r="H721" s="28">
        <v>3.6878980891719739</v>
      </c>
      <c r="I721" s="28"/>
      <c r="J721" s="28"/>
      <c r="K721" s="28">
        <v>0</v>
      </c>
      <c r="L721" s="29">
        <v>10093</v>
      </c>
      <c r="M721" s="29">
        <v>5215</v>
      </c>
      <c r="N721" s="29">
        <v>893</v>
      </c>
      <c r="O721" s="29">
        <v>0</v>
      </c>
      <c r="P721" s="30">
        <f t="shared" si="11"/>
        <v>16201</v>
      </c>
      <c r="Q721" s="71"/>
      <c r="R721" s="72"/>
      <c r="S721" s="73"/>
      <c r="T721" s="35"/>
    </row>
    <row r="722" spans="1:20" s="13" customFormat="1" ht="12.75">
      <c r="A722" s="26">
        <v>497117670</v>
      </c>
      <c r="B722" s="26">
        <v>497</v>
      </c>
      <c r="C722" s="27" t="s">
        <v>290</v>
      </c>
      <c r="D722" s="26">
        <v>117</v>
      </c>
      <c r="E722" s="27" t="s">
        <v>35</v>
      </c>
      <c r="F722" s="26">
        <v>670</v>
      </c>
      <c r="G722" s="27" t="s">
        <v>37</v>
      </c>
      <c r="H722" s="28">
        <v>4.9171974522292992</v>
      </c>
      <c r="I722" s="28"/>
      <c r="J722" s="28"/>
      <c r="K722" s="28">
        <v>0</v>
      </c>
      <c r="L722" s="29">
        <v>10994</v>
      </c>
      <c r="M722" s="29">
        <v>8628</v>
      </c>
      <c r="N722" s="29">
        <v>893</v>
      </c>
      <c r="O722" s="29">
        <v>0</v>
      </c>
      <c r="P722" s="30">
        <f t="shared" si="11"/>
        <v>20515</v>
      </c>
      <c r="Q722" s="71"/>
      <c r="R722" s="72"/>
      <c r="S722" s="73"/>
      <c r="T722" s="35"/>
    </row>
    <row r="723" spans="1:20" s="13" customFormat="1" ht="12.75">
      <c r="A723" s="26">
        <v>497117674</v>
      </c>
      <c r="B723" s="26">
        <v>497</v>
      </c>
      <c r="C723" s="27" t="s">
        <v>290</v>
      </c>
      <c r="D723" s="26">
        <v>117</v>
      </c>
      <c r="E723" s="27" t="s">
        <v>35</v>
      </c>
      <c r="F723" s="26">
        <v>674</v>
      </c>
      <c r="G723" s="27" t="s">
        <v>38</v>
      </c>
      <c r="H723" s="28">
        <v>28.27388535031848</v>
      </c>
      <c r="I723" s="28"/>
      <c r="J723" s="28"/>
      <c r="K723" s="28">
        <v>0</v>
      </c>
      <c r="L723" s="29">
        <v>8979</v>
      </c>
      <c r="M723" s="29">
        <v>3989</v>
      </c>
      <c r="N723" s="29">
        <v>893</v>
      </c>
      <c r="O723" s="29">
        <v>0</v>
      </c>
      <c r="P723" s="30">
        <f t="shared" si="11"/>
        <v>13861</v>
      </c>
      <c r="Q723" s="71"/>
      <c r="R723" s="72"/>
      <c r="S723" s="73"/>
      <c r="T723" s="35"/>
    </row>
    <row r="724" spans="1:20" s="13" customFormat="1" ht="12.75">
      <c r="A724" s="26">
        <v>497117755</v>
      </c>
      <c r="B724" s="26">
        <v>497</v>
      </c>
      <c r="C724" s="27" t="s">
        <v>290</v>
      </c>
      <c r="D724" s="26">
        <v>117</v>
      </c>
      <c r="E724" s="27" t="s">
        <v>35</v>
      </c>
      <c r="F724" s="26">
        <v>755</v>
      </c>
      <c r="G724" s="27" t="s">
        <v>42</v>
      </c>
      <c r="H724" s="28">
        <v>1.2292993630573248</v>
      </c>
      <c r="I724" s="28"/>
      <c r="J724" s="28"/>
      <c r="K724" s="28">
        <v>0</v>
      </c>
      <c r="L724" s="29">
        <v>8049</v>
      </c>
      <c r="M724" s="29">
        <v>3079</v>
      </c>
      <c r="N724" s="29">
        <v>893</v>
      </c>
      <c r="O724" s="29">
        <v>0</v>
      </c>
      <c r="P724" s="30">
        <f t="shared" si="11"/>
        <v>12021</v>
      </c>
      <c r="Q724" s="71"/>
      <c r="R724" s="72"/>
      <c r="S724" s="73"/>
      <c r="T724" s="35"/>
    </row>
    <row r="725" spans="1:20" s="13" customFormat="1" ht="12.75">
      <c r="A725" s="26">
        <v>498281281</v>
      </c>
      <c r="B725" s="26">
        <v>498</v>
      </c>
      <c r="C725" s="27" t="s">
        <v>296</v>
      </c>
      <c r="D725" s="26">
        <v>281</v>
      </c>
      <c r="E725" s="27" t="s">
        <v>146</v>
      </c>
      <c r="F725" s="26">
        <v>281</v>
      </c>
      <c r="G725" s="27" t="s">
        <v>146</v>
      </c>
      <c r="H725" s="28">
        <v>378</v>
      </c>
      <c r="I725" s="28"/>
      <c r="J725" s="28"/>
      <c r="K725" s="28">
        <v>0</v>
      </c>
      <c r="L725" s="29">
        <v>11466</v>
      </c>
      <c r="M725" s="29">
        <v>0</v>
      </c>
      <c r="N725" s="29">
        <v>893</v>
      </c>
      <c r="O725" s="29">
        <v>0</v>
      </c>
      <c r="P725" s="30">
        <f t="shared" si="11"/>
        <v>12359</v>
      </c>
      <c r="Q725" s="71"/>
      <c r="R725" s="72"/>
      <c r="S725" s="73"/>
      <c r="T725" s="35"/>
    </row>
    <row r="726" spans="1:20" s="13" customFormat="1" ht="12.75">
      <c r="A726" s="26">
        <v>499061061</v>
      </c>
      <c r="B726" s="26">
        <v>499</v>
      </c>
      <c r="C726" s="27" t="s">
        <v>297</v>
      </c>
      <c r="D726" s="26">
        <v>61</v>
      </c>
      <c r="E726" s="27" t="s">
        <v>148</v>
      </c>
      <c r="F726" s="26">
        <v>61</v>
      </c>
      <c r="G726" s="27" t="s">
        <v>148</v>
      </c>
      <c r="H726" s="28">
        <v>126.56903765690375</v>
      </c>
      <c r="I726" s="28"/>
      <c r="J726" s="28"/>
      <c r="K726" s="28">
        <v>0</v>
      </c>
      <c r="L726" s="29">
        <v>10611</v>
      </c>
      <c r="M726" s="29">
        <v>467</v>
      </c>
      <c r="N726" s="29">
        <v>893</v>
      </c>
      <c r="O726" s="29">
        <v>0</v>
      </c>
      <c r="P726" s="30">
        <f t="shared" si="11"/>
        <v>11971</v>
      </c>
      <c r="Q726" s="71"/>
      <c r="R726" s="72"/>
      <c r="S726" s="73"/>
      <c r="T726" s="35"/>
    </row>
    <row r="727" spans="1:20" s="13" customFormat="1" ht="12.75">
      <c r="A727" s="26">
        <v>499061161</v>
      </c>
      <c r="B727" s="26">
        <v>499</v>
      </c>
      <c r="C727" s="27" t="s">
        <v>297</v>
      </c>
      <c r="D727" s="26">
        <v>61</v>
      </c>
      <c r="E727" s="27" t="s">
        <v>148</v>
      </c>
      <c r="F727" s="26">
        <v>161</v>
      </c>
      <c r="G727" s="27" t="s">
        <v>151</v>
      </c>
      <c r="H727" s="28">
        <v>13.598326359832633</v>
      </c>
      <c r="I727" s="28"/>
      <c r="J727" s="28"/>
      <c r="K727" s="28">
        <v>0</v>
      </c>
      <c r="L727" s="29">
        <v>11771</v>
      </c>
      <c r="M727" s="29">
        <v>4479</v>
      </c>
      <c r="N727" s="29">
        <v>893</v>
      </c>
      <c r="O727" s="29">
        <v>0</v>
      </c>
      <c r="P727" s="30">
        <f t="shared" si="11"/>
        <v>17143</v>
      </c>
      <c r="Q727" s="71"/>
      <c r="R727" s="72"/>
      <c r="S727" s="73"/>
      <c r="T727" s="35"/>
    </row>
    <row r="728" spans="1:20" s="13" customFormat="1" ht="12.75">
      <c r="A728" s="26">
        <v>499061281</v>
      </c>
      <c r="B728" s="26">
        <v>499</v>
      </c>
      <c r="C728" s="27" t="s">
        <v>297</v>
      </c>
      <c r="D728" s="26">
        <v>61</v>
      </c>
      <c r="E728" s="27" t="s">
        <v>148</v>
      </c>
      <c r="F728" s="26">
        <v>281</v>
      </c>
      <c r="G728" s="27" t="s">
        <v>146</v>
      </c>
      <c r="H728" s="28">
        <v>320.08368200836816</v>
      </c>
      <c r="I728" s="28"/>
      <c r="J728" s="28"/>
      <c r="K728" s="28">
        <v>0</v>
      </c>
      <c r="L728" s="29">
        <v>10936</v>
      </c>
      <c r="M728" s="29">
        <v>0</v>
      </c>
      <c r="N728" s="29">
        <v>893</v>
      </c>
      <c r="O728" s="29">
        <v>0</v>
      </c>
      <c r="P728" s="30">
        <f t="shared" si="11"/>
        <v>11829</v>
      </c>
      <c r="Q728" s="71"/>
      <c r="R728" s="72"/>
      <c r="S728" s="73"/>
      <c r="T728" s="35"/>
    </row>
    <row r="729" spans="1:20" s="13" customFormat="1" ht="12.75">
      <c r="A729" s="26">
        <v>499061332</v>
      </c>
      <c r="B729" s="26">
        <v>499</v>
      </c>
      <c r="C729" s="27" t="s">
        <v>297</v>
      </c>
      <c r="D729" s="26">
        <v>61</v>
      </c>
      <c r="E729" s="27" t="s">
        <v>148</v>
      </c>
      <c r="F729" s="26">
        <v>332</v>
      </c>
      <c r="G729" s="27" t="s">
        <v>199</v>
      </c>
      <c r="H729" s="28">
        <v>39.748953974895386</v>
      </c>
      <c r="I729" s="28"/>
      <c r="J729" s="28"/>
      <c r="K729" s="28">
        <v>0</v>
      </c>
      <c r="L729" s="29">
        <v>11611</v>
      </c>
      <c r="M729" s="29">
        <v>1187</v>
      </c>
      <c r="N729" s="29">
        <v>893</v>
      </c>
      <c r="O729" s="29">
        <v>0</v>
      </c>
      <c r="P729" s="30">
        <f t="shared" si="11"/>
        <v>13691</v>
      </c>
      <c r="Q729" s="71"/>
      <c r="R729" s="72"/>
      <c r="S729" s="73"/>
      <c r="T729" s="35"/>
    </row>
    <row r="730" spans="1:20" s="13" customFormat="1" ht="12.75">
      <c r="A730" s="26">
        <v>3501137061</v>
      </c>
      <c r="B730" s="26">
        <v>3501</v>
      </c>
      <c r="C730" s="27" t="s">
        <v>298</v>
      </c>
      <c r="D730" s="26">
        <v>137</v>
      </c>
      <c r="E730" s="27" t="s">
        <v>196</v>
      </c>
      <c r="F730" s="26">
        <v>61</v>
      </c>
      <c r="G730" s="27" t="s">
        <v>148</v>
      </c>
      <c r="H730" s="28">
        <v>19.512195121951219</v>
      </c>
      <c r="I730" s="28"/>
      <c r="J730" s="28"/>
      <c r="K730" s="28">
        <v>0</v>
      </c>
      <c r="L730" s="29">
        <v>12189</v>
      </c>
      <c r="M730" s="29">
        <v>536</v>
      </c>
      <c r="N730" s="29">
        <v>893</v>
      </c>
      <c r="O730" s="29">
        <v>0</v>
      </c>
      <c r="P730" s="30">
        <f t="shared" si="11"/>
        <v>13618</v>
      </c>
      <c r="Q730" s="71"/>
      <c r="R730" s="72"/>
      <c r="S730" s="73"/>
      <c r="T730" s="35"/>
    </row>
    <row r="731" spans="1:20" s="13" customFormat="1" ht="12.75">
      <c r="A731" s="26">
        <v>3501137086</v>
      </c>
      <c r="B731" s="26">
        <v>3501</v>
      </c>
      <c r="C731" s="27" t="s">
        <v>298</v>
      </c>
      <c r="D731" s="26">
        <v>137</v>
      </c>
      <c r="E731" s="27" t="s">
        <v>196</v>
      </c>
      <c r="F731" s="26">
        <v>86</v>
      </c>
      <c r="G731" s="27" t="s">
        <v>185</v>
      </c>
      <c r="H731" s="28">
        <v>1.2195121951219512</v>
      </c>
      <c r="I731" s="28"/>
      <c r="J731" s="28"/>
      <c r="K731" s="28">
        <v>0</v>
      </c>
      <c r="L731" s="29">
        <v>9759</v>
      </c>
      <c r="M731" s="29">
        <v>1457</v>
      </c>
      <c r="N731" s="29">
        <v>893</v>
      </c>
      <c r="O731" s="29">
        <v>0</v>
      </c>
      <c r="P731" s="30">
        <f t="shared" si="11"/>
        <v>12109</v>
      </c>
      <c r="Q731" s="71"/>
      <c r="R731" s="72"/>
      <c r="S731" s="73"/>
      <c r="T731" s="35"/>
    </row>
    <row r="732" spans="1:20" s="13" customFormat="1" ht="12.75">
      <c r="A732" s="26">
        <v>3501137127</v>
      </c>
      <c r="B732" s="26">
        <v>3501</v>
      </c>
      <c r="C732" s="27" t="s">
        <v>298</v>
      </c>
      <c r="D732" s="26">
        <v>137</v>
      </c>
      <c r="E732" s="27" t="s">
        <v>196</v>
      </c>
      <c r="F732" s="26">
        <v>127</v>
      </c>
      <c r="G732" s="27" t="s">
        <v>187</v>
      </c>
      <c r="H732" s="28">
        <v>1.2195121951219512</v>
      </c>
      <c r="I732" s="28"/>
      <c r="J732" s="28"/>
      <c r="K732" s="28">
        <v>0</v>
      </c>
      <c r="L732" s="29">
        <v>9759</v>
      </c>
      <c r="M732" s="29">
        <v>4620</v>
      </c>
      <c r="N732" s="29">
        <v>893</v>
      </c>
      <c r="O732" s="29">
        <v>0</v>
      </c>
      <c r="P732" s="30">
        <f t="shared" si="11"/>
        <v>15272</v>
      </c>
      <c r="Q732" s="71"/>
      <c r="R732" s="72"/>
      <c r="S732" s="73"/>
      <c r="T732" s="35"/>
    </row>
    <row r="733" spans="1:20" s="13" customFormat="1" ht="12.75">
      <c r="A733" s="26">
        <v>3501137137</v>
      </c>
      <c r="B733" s="26">
        <v>3501</v>
      </c>
      <c r="C733" s="27" t="s">
        <v>298</v>
      </c>
      <c r="D733" s="26">
        <v>137</v>
      </c>
      <c r="E733" s="27" t="s">
        <v>196</v>
      </c>
      <c r="F733" s="26">
        <v>137</v>
      </c>
      <c r="G733" s="27" t="s">
        <v>196</v>
      </c>
      <c r="H733" s="28">
        <v>302.4390243902439</v>
      </c>
      <c r="I733" s="28"/>
      <c r="J733" s="28"/>
      <c r="K733" s="28">
        <v>0</v>
      </c>
      <c r="L733" s="29">
        <v>12973</v>
      </c>
      <c r="M733" s="29">
        <v>185</v>
      </c>
      <c r="N733" s="29">
        <v>893</v>
      </c>
      <c r="O733" s="29">
        <v>0</v>
      </c>
      <c r="P733" s="30">
        <f t="shared" si="11"/>
        <v>14051</v>
      </c>
      <c r="Q733" s="71"/>
      <c r="R733" s="72"/>
      <c r="S733" s="73"/>
      <c r="T733" s="35"/>
    </row>
    <row r="734" spans="1:20" s="13" customFormat="1" ht="12.75">
      <c r="A734" s="26">
        <v>3501137210</v>
      </c>
      <c r="B734" s="26">
        <v>3501</v>
      </c>
      <c r="C734" s="27" t="s">
        <v>298</v>
      </c>
      <c r="D734" s="26">
        <v>137</v>
      </c>
      <c r="E734" s="27" t="s">
        <v>196</v>
      </c>
      <c r="F734" s="26">
        <v>210</v>
      </c>
      <c r="G734" s="27" t="s">
        <v>188</v>
      </c>
      <c r="H734" s="28">
        <v>4.8780487804878048</v>
      </c>
      <c r="I734" s="28"/>
      <c r="J734" s="28"/>
      <c r="K734" s="28">
        <v>0</v>
      </c>
      <c r="L734" s="29">
        <v>13939</v>
      </c>
      <c r="M734" s="29">
        <v>4502</v>
      </c>
      <c r="N734" s="29">
        <v>893</v>
      </c>
      <c r="O734" s="29">
        <v>0</v>
      </c>
      <c r="P734" s="30">
        <f t="shared" si="11"/>
        <v>19334</v>
      </c>
      <c r="Q734" s="71"/>
      <c r="R734" s="72"/>
      <c r="S734" s="73"/>
      <c r="T734" s="35"/>
    </row>
    <row r="735" spans="1:20" s="13" customFormat="1" ht="12.75">
      <c r="A735" s="26">
        <v>3501137278</v>
      </c>
      <c r="B735" s="26">
        <v>3501</v>
      </c>
      <c r="C735" s="27" t="s">
        <v>298</v>
      </c>
      <c r="D735" s="26">
        <v>137</v>
      </c>
      <c r="E735" s="27" t="s">
        <v>196</v>
      </c>
      <c r="F735" s="26">
        <v>278</v>
      </c>
      <c r="G735" s="27" t="s">
        <v>190</v>
      </c>
      <c r="H735" s="28">
        <v>1.2195121951219512</v>
      </c>
      <c r="I735" s="28"/>
      <c r="J735" s="28"/>
      <c r="K735" s="28">
        <v>0</v>
      </c>
      <c r="L735" s="29">
        <v>9759</v>
      </c>
      <c r="M735" s="29">
        <v>3213</v>
      </c>
      <c r="N735" s="29">
        <v>893</v>
      </c>
      <c r="O735" s="29">
        <v>0</v>
      </c>
      <c r="P735" s="30">
        <f t="shared" si="11"/>
        <v>13865</v>
      </c>
      <c r="Q735" s="71"/>
      <c r="R735" s="72"/>
      <c r="S735" s="73"/>
      <c r="T735" s="35"/>
    </row>
    <row r="736" spans="1:20" s="13" customFormat="1" ht="12.75">
      <c r="A736" s="26">
        <v>3501137281</v>
      </c>
      <c r="B736" s="26">
        <v>3501</v>
      </c>
      <c r="C736" s="27" t="s">
        <v>298</v>
      </c>
      <c r="D736" s="26">
        <v>137</v>
      </c>
      <c r="E736" s="27" t="s">
        <v>196</v>
      </c>
      <c r="F736" s="26">
        <v>281</v>
      </c>
      <c r="G736" s="27" t="s">
        <v>146</v>
      </c>
      <c r="H736" s="28">
        <v>63.41463414634147</v>
      </c>
      <c r="I736" s="28"/>
      <c r="J736" s="28"/>
      <c r="K736" s="28">
        <v>0</v>
      </c>
      <c r="L736" s="29">
        <v>12906</v>
      </c>
      <c r="M736" s="29">
        <v>0</v>
      </c>
      <c r="N736" s="29">
        <v>893</v>
      </c>
      <c r="O736" s="29">
        <v>0</v>
      </c>
      <c r="P736" s="30">
        <f t="shared" si="11"/>
        <v>13799</v>
      </c>
      <c r="Q736" s="71"/>
      <c r="R736" s="72"/>
      <c r="S736" s="73"/>
      <c r="T736" s="35"/>
    </row>
    <row r="737" spans="1:20" s="13" customFormat="1" ht="12.75">
      <c r="A737" s="26">
        <v>3501137325</v>
      </c>
      <c r="B737" s="26">
        <v>3501</v>
      </c>
      <c r="C737" s="27" t="s">
        <v>298</v>
      </c>
      <c r="D737" s="26">
        <v>137</v>
      </c>
      <c r="E737" s="27" t="s">
        <v>196</v>
      </c>
      <c r="F737" s="26">
        <v>325</v>
      </c>
      <c r="G737" s="27" t="s">
        <v>198</v>
      </c>
      <c r="H737" s="28">
        <v>2.4390243902439024</v>
      </c>
      <c r="I737" s="28"/>
      <c r="J737" s="28"/>
      <c r="K737" s="28">
        <v>0</v>
      </c>
      <c r="L737" s="29">
        <v>13939</v>
      </c>
      <c r="M737" s="29">
        <v>2013</v>
      </c>
      <c r="N737" s="29">
        <v>893</v>
      </c>
      <c r="O737" s="29">
        <v>0</v>
      </c>
      <c r="P737" s="30">
        <f t="shared" si="11"/>
        <v>16845</v>
      </c>
      <c r="Q737" s="71"/>
      <c r="R737" s="72"/>
      <c r="S737" s="73"/>
      <c r="T737" s="35"/>
    </row>
    <row r="738" spans="1:20" s="13" customFormat="1" ht="12.75">
      <c r="A738" s="26">
        <v>3501137332</v>
      </c>
      <c r="B738" s="26">
        <v>3501</v>
      </c>
      <c r="C738" s="27" t="s">
        <v>298</v>
      </c>
      <c r="D738" s="26">
        <v>137</v>
      </c>
      <c r="E738" s="27" t="s">
        <v>196</v>
      </c>
      <c r="F738" s="26">
        <v>332</v>
      </c>
      <c r="G738" s="27" t="s">
        <v>199</v>
      </c>
      <c r="H738" s="28">
        <v>2.4390243902439024</v>
      </c>
      <c r="I738" s="28"/>
      <c r="J738" s="28"/>
      <c r="K738" s="28">
        <v>0</v>
      </c>
      <c r="L738" s="29">
        <v>9759</v>
      </c>
      <c r="M738" s="29">
        <v>998</v>
      </c>
      <c r="N738" s="29">
        <v>893</v>
      </c>
      <c r="O738" s="29">
        <v>0</v>
      </c>
      <c r="P738" s="30">
        <f t="shared" si="11"/>
        <v>11650</v>
      </c>
      <c r="Q738" s="71"/>
      <c r="R738" s="72"/>
      <c r="S738" s="73"/>
      <c r="T738" s="35"/>
    </row>
    <row r="739" spans="1:20" s="13" customFormat="1" ht="12.75">
      <c r="A739" s="26">
        <v>3501137672</v>
      </c>
      <c r="B739" s="26">
        <v>3501</v>
      </c>
      <c r="C739" s="27" t="s">
        <v>298</v>
      </c>
      <c r="D739" s="26">
        <v>137</v>
      </c>
      <c r="E739" s="27" t="s">
        <v>196</v>
      </c>
      <c r="F739" s="26">
        <v>672</v>
      </c>
      <c r="G739" s="27" t="s">
        <v>53</v>
      </c>
      <c r="H739" s="28">
        <v>1.2195121951219512</v>
      </c>
      <c r="I739" s="28"/>
      <c r="J739" s="28"/>
      <c r="K739" s="28">
        <v>0</v>
      </c>
      <c r="L739" s="29">
        <v>9759</v>
      </c>
      <c r="M739" s="29">
        <v>3447</v>
      </c>
      <c r="N739" s="29">
        <v>893</v>
      </c>
      <c r="O739" s="29">
        <v>0</v>
      </c>
      <c r="P739" s="30">
        <f t="shared" si="11"/>
        <v>14099</v>
      </c>
      <c r="Q739" s="71"/>
      <c r="R739" s="72"/>
      <c r="S739" s="73"/>
      <c r="T739" s="35"/>
    </row>
    <row r="740" spans="1:20" s="13" customFormat="1" ht="12.75">
      <c r="A740" s="26">
        <v>3502281061</v>
      </c>
      <c r="B740" s="26">
        <v>3502</v>
      </c>
      <c r="C740" s="27" t="s">
        <v>299</v>
      </c>
      <c r="D740" s="26">
        <v>281</v>
      </c>
      <c r="E740" s="27" t="s">
        <v>146</v>
      </c>
      <c r="F740" s="26">
        <v>61</v>
      </c>
      <c r="G740" s="27" t="s">
        <v>148</v>
      </c>
      <c r="H740" s="28">
        <v>1.1862244897959184</v>
      </c>
      <c r="I740" s="28"/>
      <c r="J740" s="28"/>
      <c r="K740" s="28">
        <v>0</v>
      </c>
      <c r="L740" s="29">
        <v>12230</v>
      </c>
      <c r="M740" s="29">
        <v>538</v>
      </c>
      <c r="N740" s="29">
        <v>893</v>
      </c>
      <c r="O740" s="29">
        <v>0</v>
      </c>
      <c r="P740" s="30">
        <f t="shared" si="11"/>
        <v>13661</v>
      </c>
      <c r="Q740" s="71"/>
      <c r="R740" s="72"/>
      <c r="S740" s="73"/>
      <c r="T740" s="35"/>
    </row>
    <row r="741" spans="1:20" s="13" customFormat="1" ht="12.75">
      <c r="A741" s="26">
        <v>3502281137</v>
      </c>
      <c r="B741" s="26">
        <v>3502</v>
      </c>
      <c r="C741" s="27" t="s">
        <v>299</v>
      </c>
      <c r="D741" s="26">
        <v>281</v>
      </c>
      <c r="E741" s="27" t="s">
        <v>146</v>
      </c>
      <c r="F741" s="26">
        <v>137</v>
      </c>
      <c r="G741" s="27" t="s">
        <v>196</v>
      </c>
      <c r="H741" s="28">
        <v>1.1862244897959184</v>
      </c>
      <c r="I741" s="28"/>
      <c r="J741" s="28"/>
      <c r="K741" s="28">
        <v>0</v>
      </c>
      <c r="L741" s="29">
        <v>10389</v>
      </c>
      <c r="M741" s="29">
        <v>148</v>
      </c>
      <c r="N741" s="29">
        <v>893</v>
      </c>
      <c r="O741" s="29">
        <v>0</v>
      </c>
      <c r="P741" s="30">
        <f t="shared" si="11"/>
        <v>11430</v>
      </c>
      <c r="Q741" s="71"/>
      <c r="R741" s="72"/>
      <c r="S741" s="73"/>
      <c r="T741" s="35"/>
    </row>
    <row r="742" spans="1:20" s="13" customFormat="1" ht="12.75">
      <c r="A742" s="26">
        <v>3502281281</v>
      </c>
      <c r="B742" s="26">
        <v>3502</v>
      </c>
      <c r="C742" s="27" t="s">
        <v>299</v>
      </c>
      <c r="D742" s="26">
        <v>281</v>
      </c>
      <c r="E742" s="27" t="s">
        <v>146</v>
      </c>
      <c r="F742" s="26">
        <v>281</v>
      </c>
      <c r="G742" s="27" t="s">
        <v>146</v>
      </c>
      <c r="H742" s="28">
        <v>462.62755102040813</v>
      </c>
      <c r="I742" s="28"/>
      <c r="J742" s="28"/>
      <c r="K742" s="28">
        <v>0</v>
      </c>
      <c r="L742" s="29">
        <v>11980</v>
      </c>
      <c r="M742" s="29">
        <v>0</v>
      </c>
      <c r="N742" s="29">
        <v>893</v>
      </c>
      <c r="O742" s="29">
        <v>0</v>
      </c>
      <c r="P742" s="30">
        <f t="shared" si="11"/>
        <v>12873</v>
      </c>
      <c r="Q742" s="71"/>
      <c r="R742" s="72"/>
      <c r="S742" s="73"/>
      <c r="T742" s="35"/>
    </row>
    <row r="743" spans="1:20" s="13" customFormat="1" ht="12.75">
      <c r="A743" s="26">
        <v>3503160031</v>
      </c>
      <c r="B743" s="26">
        <v>3503</v>
      </c>
      <c r="C743" s="27" t="s">
        <v>300</v>
      </c>
      <c r="D743" s="26">
        <v>160</v>
      </c>
      <c r="E743" s="27" t="s">
        <v>134</v>
      </c>
      <c r="F743" s="26">
        <v>31</v>
      </c>
      <c r="G743" s="27" t="s">
        <v>76</v>
      </c>
      <c r="H743" s="28">
        <v>9.2507739938080515</v>
      </c>
      <c r="I743" s="28"/>
      <c r="J743" s="28"/>
      <c r="K743" s="28">
        <v>0</v>
      </c>
      <c r="L743" s="29">
        <v>9916</v>
      </c>
      <c r="M743" s="29">
        <v>4175</v>
      </c>
      <c r="N743" s="29">
        <v>893</v>
      </c>
      <c r="O743" s="29">
        <v>0</v>
      </c>
      <c r="P743" s="30">
        <f t="shared" si="11"/>
        <v>14984</v>
      </c>
      <c r="Q743" s="71"/>
      <c r="R743" s="72"/>
      <c r="S743" s="73"/>
      <c r="T743" s="35"/>
    </row>
    <row r="744" spans="1:20" s="13" customFormat="1" ht="12.75">
      <c r="A744" s="26">
        <v>3503160044</v>
      </c>
      <c r="B744" s="26">
        <v>3503</v>
      </c>
      <c r="C744" s="27" t="s">
        <v>300</v>
      </c>
      <c r="D744" s="26">
        <v>160</v>
      </c>
      <c r="E744" s="27" t="s">
        <v>134</v>
      </c>
      <c r="F744" s="26">
        <v>44</v>
      </c>
      <c r="G744" s="27" t="s">
        <v>12</v>
      </c>
      <c r="H744" s="28">
        <v>1.1563467492260064</v>
      </c>
      <c r="I744" s="28"/>
      <c r="J744" s="28"/>
      <c r="K744" s="28">
        <v>0</v>
      </c>
      <c r="L744" s="29">
        <v>8370</v>
      </c>
      <c r="M744" s="29">
        <v>551</v>
      </c>
      <c r="N744" s="29">
        <v>893</v>
      </c>
      <c r="O744" s="29">
        <v>0</v>
      </c>
      <c r="P744" s="30">
        <f t="shared" si="11"/>
        <v>9814</v>
      </c>
      <c r="Q744" s="71"/>
      <c r="R744" s="72"/>
      <c r="S744" s="73"/>
      <c r="T744" s="35"/>
    </row>
    <row r="745" spans="1:20" s="13" customFormat="1" ht="12.75">
      <c r="A745" s="26">
        <v>3503160048</v>
      </c>
      <c r="B745" s="26">
        <v>3503</v>
      </c>
      <c r="C745" s="27" t="s">
        <v>300</v>
      </c>
      <c r="D745" s="26">
        <v>160</v>
      </c>
      <c r="E745" s="27" t="s">
        <v>134</v>
      </c>
      <c r="F745" s="26">
        <v>48</v>
      </c>
      <c r="G745" s="27" t="s">
        <v>217</v>
      </c>
      <c r="H745" s="28">
        <v>1.1563467492260064</v>
      </c>
      <c r="I745" s="28"/>
      <c r="J745" s="28"/>
      <c r="K745" s="28">
        <v>0</v>
      </c>
      <c r="L745" s="29">
        <v>8414</v>
      </c>
      <c r="M745" s="29">
        <v>6624</v>
      </c>
      <c r="N745" s="29">
        <v>893</v>
      </c>
      <c r="O745" s="29">
        <v>0</v>
      </c>
      <c r="P745" s="30">
        <f t="shared" si="11"/>
        <v>15931</v>
      </c>
      <c r="Q745" s="71"/>
      <c r="R745" s="72"/>
      <c r="S745" s="73"/>
      <c r="T745" s="35"/>
    </row>
    <row r="746" spans="1:20" s="13" customFormat="1" ht="12.75">
      <c r="A746" s="26">
        <v>3503160056</v>
      </c>
      <c r="B746" s="26">
        <v>3503</v>
      </c>
      <c r="C746" s="27" t="s">
        <v>300</v>
      </c>
      <c r="D746" s="26">
        <v>160</v>
      </c>
      <c r="E746" s="27" t="s">
        <v>134</v>
      </c>
      <c r="F746" s="26">
        <v>56</v>
      </c>
      <c r="G746" s="27" t="s">
        <v>133</v>
      </c>
      <c r="H746" s="28">
        <v>1.1563467492260064</v>
      </c>
      <c r="I746" s="28"/>
      <c r="J746" s="28"/>
      <c r="K746" s="28">
        <v>0</v>
      </c>
      <c r="L746" s="29">
        <v>8370</v>
      </c>
      <c r="M746" s="29">
        <v>2568</v>
      </c>
      <c r="N746" s="29">
        <v>893</v>
      </c>
      <c r="O746" s="29">
        <v>0</v>
      </c>
      <c r="P746" s="30">
        <f t="shared" si="11"/>
        <v>11831</v>
      </c>
      <c r="Q746" s="71"/>
      <c r="R746" s="72"/>
      <c r="S746" s="73"/>
      <c r="T746" s="35"/>
    </row>
    <row r="747" spans="1:20" s="13" customFormat="1" ht="12.75">
      <c r="A747" s="26">
        <v>3503160079</v>
      </c>
      <c r="B747" s="26">
        <v>3503</v>
      </c>
      <c r="C747" s="27" t="s">
        <v>300</v>
      </c>
      <c r="D747" s="26">
        <v>160</v>
      </c>
      <c r="E747" s="27" t="s">
        <v>134</v>
      </c>
      <c r="F747" s="26">
        <v>79</v>
      </c>
      <c r="G747" s="27" t="s">
        <v>86</v>
      </c>
      <c r="H747" s="28">
        <v>45.097523219814256</v>
      </c>
      <c r="I747" s="28"/>
      <c r="J747" s="28"/>
      <c r="K747" s="28">
        <v>0</v>
      </c>
      <c r="L747" s="29">
        <v>9639</v>
      </c>
      <c r="M747" s="29">
        <v>624</v>
      </c>
      <c r="N747" s="29">
        <v>893</v>
      </c>
      <c r="O747" s="29">
        <v>0</v>
      </c>
      <c r="P747" s="30">
        <f t="shared" si="11"/>
        <v>11156</v>
      </c>
      <c r="Q747" s="71"/>
      <c r="R747" s="72"/>
      <c r="S747" s="73"/>
      <c r="T747" s="35"/>
    </row>
    <row r="748" spans="1:20" s="13" customFormat="1" ht="12.75">
      <c r="A748" s="26">
        <v>3503160149</v>
      </c>
      <c r="B748" s="26">
        <v>3503</v>
      </c>
      <c r="C748" s="27" t="s">
        <v>300</v>
      </c>
      <c r="D748" s="26">
        <v>160</v>
      </c>
      <c r="E748" s="27" t="s">
        <v>134</v>
      </c>
      <c r="F748" s="26">
        <v>149</v>
      </c>
      <c r="G748" s="27" t="s">
        <v>77</v>
      </c>
      <c r="H748" s="28">
        <v>1.1563467492260064</v>
      </c>
      <c r="I748" s="28"/>
      <c r="J748" s="28"/>
      <c r="K748" s="28">
        <v>0</v>
      </c>
      <c r="L748" s="29">
        <v>12595</v>
      </c>
      <c r="M748" s="29">
        <v>80</v>
      </c>
      <c r="N748" s="29">
        <v>893</v>
      </c>
      <c r="O748" s="29">
        <v>0</v>
      </c>
      <c r="P748" s="30">
        <f t="shared" si="11"/>
        <v>13568</v>
      </c>
      <c r="Q748" s="71"/>
      <c r="R748" s="72"/>
      <c r="S748" s="73"/>
      <c r="T748" s="35"/>
    </row>
    <row r="749" spans="1:20" s="13" customFormat="1" ht="12.75">
      <c r="A749" s="26">
        <v>3503160160</v>
      </c>
      <c r="B749" s="26">
        <v>3503</v>
      </c>
      <c r="C749" s="27" t="s">
        <v>300</v>
      </c>
      <c r="D749" s="26">
        <v>160</v>
      </c>
      <c r="E749" s="27" t="s">
        <v>134</v>
      </c>
      <c r="F749" s="26">
        <v>160</v>
      </c>
      <c r="G749" s="27" t="s">
        <v>134</v>
      </c>
      <c r="H749" s="28">
        <v>677.61919504643981</v>
      </c>
      <c r="I749" s="28"/>
      <c r="J749" s="28"/>
      <c r="K749" s="28">
        <v>0</v>
      </c>
      <c r="L749" s="29">
        <v>10812</v>
      </c>
      <c r="M749" s="29">
        <v>526</v>
      </c>
      <c r="N749" s="29">
        <v>893</v>
      </c>
      <c r="O749" s="29">
        <v>0</v>
      </c>
      <c r="P749" s="30">
        <f t="shared" si="11"/>
        <v>12231</v>
      </c>
      <c r="Q749" s="71"/>
      <c r="R749" s="72"/>
      <c r="S749" s="73"/>
      <c r="T749" s="35"/>
    </row>
    <row r="750" spans="1:20" s="13" customFormat="1" ht="12.75">
      <c r="A750" s="26">
        <v>3503160295</v>
      </c>
      <c r="B750" s="26">
        <v>3503</v>
      </c>
      <c r="C750" s="27" t="s">
        <v>300</v>
      </c>
      <c r="D750" s="26">
        <v>160</v>
      </c>
      <c r="E750" s="27" t="s">
        <v>134</v>
      </c>
      <c r="F750" s="26">
        <v>295</v>
      </c>
      <c r="G750" s="27" t="s">
        <v>135</v>
      </c>
      <c r="H750" s="28">
        <v>5.7817337461300307</v>
      </c>
      <c r="I750" s="28"/>
      <c r="J750" s="28"/>
      <c r="K750" s="28">
        <v>0</v>
      </c>
      <c r="L750" s="29">
        <v>8406</v>
      </c>
      <c r="M750" s="29">
        <v>3908</v>
      </c>
      <c r="N750" s="29">
        <v>893</v>
      </c>
      <c r="O750" s="29">
        <v>0</v>
      </c>
      <c r="P750" s="30">
        <f t="shared" si="11"/>
        <v>13207</v>
      </c>
      <c r="Q750" s="71"/>
      <c r="R750" s="72"/>
      <c r="S750" s="73"/>
      <c r="T750" s="35"/>
    </row>
    <row r="751" spans="1:20" s="13" customFormat="1" ht="12.75">
      <c r="A751" s="26">
        <v>3503160301</v>
      </c>
      <c r="B751" s="26">
        <v>3503</v>
      </c>
      <c r="C751" s="27" t="s">
        <v>300</v>
      </c>
      <c r="D751" s="26">
        <v>160</v>
      </c>
      <c r="E751" s="27" t="s">
        <v>134</v>
      </c>
      <c r="F751" s="26">
        <v>301</v>
      </c>
      <c r="G751" s="27" t="s">
        <v>132</v>
      </c>
      <c r="H751" s="28">
        <v>1.1563467492260064</v>
      </c>
      <c r="I751" s="28"/>
      <c r="J751" s="28"/>
      <c r="K751" s="28">
        <v>0</v>
      </c>
      <c r="L751" s="29">
        <v>12551</v>
      </c>
      <c r="M751" s="29">
        <v>4387</v>
      </c>
      <c r="N751" s="29">
        <v>893</v>
      </c>
      <c r="O751" s="29">
        <v>0</v>
      </c>
      <c r="P751" s="30">
        <f t="shared" si="11"/>
        <v>17831</v>
      </c>
      <c r="Q751" s="71"/>
      <c r="R751" s="72"/>
      <c r="S751" s="73"/>
      <c r="T751" s="35"/>
    </row>
    <row r="752" spans="1:20" s="13" customFormat="1" ht="12.75">
      <c r="A752" s="26">
        <v>3503160342</v>
      </c>
      <c r="B752" s="26">
        <v>3503</v>
      </c>
      <c r="C752" s="27" t="s">
        <v>300</v>
      </c>
      <c r="D752" s="26">
        <v>160</v>
      </c>
      <c r="E752" s="27" t="s">
        <v>134</v>
      </c>
      <c r="F752" s="26">
        <v>342</v>
      </c>
      <c r="G752" s="27" t="s">
        <v>222</v>
      </c>
      <c r="H752" s="28">
        <v>1.1563467492260064</v>
      </c>
      <c r="I752" s="28"/>
      <c r="J752" s="28"/>
      <c r="K752" s="28">
        <v>0</v>
      </c>
      <c r="L752" s="29">
        <v>8414</v>
      </c>
      <c r="M752" s="29">
        <v>4580</v>
      </c>
      <c r="N752" s="29">
        <v>893</v>
      </c>
      <c r="O752" s="29">
        <v>0</v>
      </c>
      <c r="P752" s="30">
        <f t="shared" si="11"/>
        <v>13887</v>
      </c>
      <c r="Q752" s="71"/>
      <c r="R752" s="72"/>
      <c r="S752" s="73"/>
      <c r="T752" s="35"/>
    </row>
    <row r="753" spans="1:21" s="13" customFormat="1" ht="12.75">
      <c r="A753" s="26">
        <v>3503160735</v>
      </c>
      <c r="B753" s="26">
        <v>3503</v>
      </c>
      <c r="C753" s="27" t="s">
        <v>300</v>
      </c>
      <c r="D753" s="26">
        <v>160</v>
      </c>
      <c r="E753" s="27" t="s">
        <v>134</v>
      </c>
      <c r="F753" s="26">
        <v>735</v>
      </c>
      <c r="G753" s="27" t="s">
        <v>119</v>
      </c>
      <c r="H753" s="28">
        <v>2.3126934984520129</v>
      </c>
      <c r="I753" s="28"/>
      <c r="J753" s="28"/>
      <c r="K753" s="28">
        <v>0</v>
      </c>
      <c r="L753" s="29">
        <v>12573</v>
      </c>
      <c r="M753" s="29">
        <v>4400</v>
      </c>
      <c r="N753" s="29">
        <v>893</v>
      </c>
      <c r="O753" s="29">
        <v>0</v>
      </c>
      <c r="P753" s="30">
        <f t="shared" si="11"/>
        <v>17866</v>
      </c>
      <c r="Q753" s="71"/>
      <c r="R753" s="72"/>
      <c r="S753" s="73"/>
      <c r="T753" s="35"/>
    </row>
    <row r="754" spans="1:21" s="13" customFormat="1" ht="12.75">
      <c r="A754" s="26">
        <v>3504035016</v>
      </c>
      <c r="B754" s="26">
        <v>3504</v>
      </c>
      <c r="C754" s="27" t="s">
        <v>301</v>
      </c>
      <c r="D754" s="26">
        <v>35</v>
      </c>
      <c r="E754" s="27" t="s">
        <v>11</v>
      </c>
      <c r="F754" s="26">
        <v>16</v>
      </c>
      <c r="G754" s="27" t="s">
        <v>162</v>
      </c>
      <c r="H754" s="28">
        <v>1.0142348754448398</v>
      </c>
      <c r="I754" s="28"/>
      <c r="J754" s="28"/>
      <c r="K754" s="28">
        <v>0</v>
      </c>
      <c r="L754" s="29">
        <v>10403</v>
      </c>
      <c r="M754" s="29">
        <v>257</v>
      </c>
      <c r="N754" s="29">
        <v>893</v>
      </c>
      <c r="O754" s="29">
        <v>0</v>
      </c>
      <c r="P754" s="30">
        <f t="shared" si="11"/>
        <v>11553</v>
      </c>
      <c r="Q754" s="71"/>
      <c r="R754" s="72"/>
      <c r="S754" s="73"/>
      <c r="T754" s="35"/>
    </row>
    <row r="755" spans="1:21" s="13" customFormat="1" ht="12.75">
      <c r="A755" s="26">
        <v>3504035035</v>
      </c>
      <c r="B755" s="26">
        <v>3504</v>
      </c>
      <c r="C755" s="27" t="s">
        <v>301</v>
      </c>
      <c r="D755" s="26">
        <v>35</v>
      </c>
      <c r="E755" s="27" t="s">
        <v>11</v>
      </c>
      <c r="F755" s="26">
        <v>35</v>
      </c>
      <c r="G755" s="27" t="s">
        <v>11</v>
      </c>
      <c r="H755" s="28">
        <v>276.88612099644126</v>
      </c>
      <c r="I755" s="28"/>
      <c r="J755" s="28"/>
      <c r="K755" s="28">
        <v>0</v>
      </c>
      <c r="L755" s="29">
        <v>13240</v>
      </c>
      <c r="M755" s="29">
        <v>3927</v>
      </c>
      <c r="N755" s="29">
        <v>893</v>
      </c>
      <c r="O755" s="29">
        <v>0</v>
      </c>
      <c r="P755" s="30">
        <f t="shared" si="11"/>
        <v>18060</v>
      </c>
      <c r="Q755" s="71"/>
      <c r="R755" s="72"/>
      <c r="S755" s="73"/>
      <c r="T755" s="35"/>
    </row>
    <row r="756" spans="1:21" s="13" customFormat="1" ht="12.75">
      <c r="A756" s="26">
        <v>3504035044</v>
      </c>
      <c r="B756" s="26">
        <v>3504</v>
      </c>
      <c r="C756" s="27" t="s">
        <v>301</v>
      </c>
      <c r="D756" s="26">
        <v>35</v>
      </c>
      <c r="E756" s="27" t="s">
        <v>11</v>
      </c>
      <c r="F756" s="26">
        <v>44</v>
      </c>
      <c r="G756" s="27" t="s">
        <v>12</v>
      </c>
      <c r="H756" s="28">
        <v>2.0284697508896796</v>
      </c>
      <c r="I756" s="28"/>
      <c r="J756" s="28"/>
      <c r="K756" s="28">
        <v>0</v>
      </c>
      <c r="L756" s="29">
        <v>14888</v>
      </c>
      <c r="M756" s="29">
        <v>981</v>
      </c>
      <c r="N756" s="29">
        <v>893</v>
      </c>
      <c r="O756" s="29">
        <v>0</v>
      </c>
      <c r="P756" s="30">
        <f t="shared" si="11"/>
        <v>16762</v>
      </c>
      <c r="Q756" s="71"/>
      <c r="R756" s="72"/>
      <c r="S756" s="73"/>
      <c r="T756" s="35"/>
    </row>
    <row r="757" spans="1:21" s="13" customFormat="1" ht="12.75">
      <c r="A757" s="26">
        <v>3504035057</v>
      </c>
      <c r="B757" s="26">
        <v>3504</v>
      </c>
      <c r="C757" s="27" t="s">
        <v>301</v>
      </c>
      <c r="D757" s="26">
        <v>35</v>
      </c>
      <c r="E757" s="27" t="s">
        <v>11</v>
      </c>
      <c r="F757" s="26">
        <v>57</v>
      </c>
      <c r="G757" s="27" t="s">
        <v>13</v>
      </c>
      <c r="H757" s="28">
        <v>1.0142348754448398</v>
      </c>
      <c r="I757" s="28"/>
      <c r="J757" s="28"/>
      <c r="K757" s="28">
        <v>0</v>
      </c>
      <c r="L757" s="29">
        <v>10403</v>
      </c>
      <c r="M757" s="29">
        <v>561</v>
      </c>
      <c r="N757" s="29">
        <v>893</v>
      </c>
      <c r="O757" s="29">
        <v>0</v>
      </c>
      <c r="P757" s="30">
        <f t="shared" si="11"/>
        <v>11857</v>
      </c>
      <c r="Q757" s="71"/>
      <c r="R757" s="72"/>
      <c r="S757" s="73"/>
      <c r="T757" s="35"/>
    </row>
    <row r="758" spans="1:21" s="13" customFormat="1" ht="12.75">
      <c r="A758" s="26">
        <v>3504035160</v>
      </c>
      <c r="B758" s="26">
        <v>3504</v>
      </c>
      <c r="C758" s="27" t="s">
        <v>301</v>
      </c>
      <c r="D758" s="26">
        <v>35</v>
      </c>
      <c r="E758" s="27" t="s">
        <v>11</v>
      </c>
      <c r="F758" s="26">
        <v>160</v>
      </c>
      <c r="G758" s="27" t="s">
        <v>134</v>
      </c>
      <c r="H758" s="28">
        <v>1.0142348754448398</v>
      </c>
      <c r="I758" s="28"/>
      <c r="J758" s="28"/>
      <c r="K758" s="28">
        <v>0</v>
      </c>
      <c r="L758" s="29">
        <v>14888</v>
      </c>
      <c r="M758" s="29">
        <v>724</v>
      </c>
      <c r="N758" s="29">
        <v>893</v>
      </c>
      <c r="O758" s="29">
        <v>0</v>
      </c>
      <c r="P758" s="30">
        <f t="shared" si="11"/>
        <v>16505</v>
      </c>
      <c r="Q758" s="71"/>
      <c r="R758" s="72"/>
      <c r="S758" s="73"/>
      <c r="T758" s="35"/>
    </row>
    <row r="759" spans="1:21" s="13" customFormat="1" ht="12.75">
      <c r="A759" s="26">
        <v>3504035220</v>
      </c>
      <c r="B759" s="26">
        <v>3504</v>
      </c>
      <c r="C759" s="27" t="s">
        <v>301</v>
      </c>
      <c r="D759" s="26">
        <v>35</v>
      </c>
      <c r="E759" s="27" t="s">
        <v>11</v>
      </c>
      <c r="F759" s="26">
        <v>220</v>
      </c>
      <c r="G759" s="27" t="s">
        <v>26</v>
      </c>
      <c r="H759" s="28">
        <v>2.0284697508896796</v>
      </c>
      <c r="I759" s="28"/>
      <c r="J759" s="28"/>
      <c r="K759" s="28">
        <v>0</v>
      </c>
      <c r="L759" s="29">
        <v>12645</v>
      </c>
      <c r="M759" s="29">
        <v>4505</v>
      </c>
      <c r="N759" s="29">
        <v>893</v>
      </c>
      <c r="O759" s="29">
        <v>0</v>
      </c>
      <c r="P759" s="30">
        <f t="shared" si="11"/>
        <v>18043</v>
      </c>
      <c r="Q759" s="71"/>
      <c r="R759" s="72"/>
      <c r="S759" s="73"/>
      <c r="T759" s="35"/>
    </row>
    <row r="760" spans="1:21" s="13" customFormat="1" ht="12.75">
      <c r="A760" s="26">
        <v>3504035244</v>
      </c>
      <c r="B760" s="26">
        <v>3504</v>
      </c>
      <c r="C760" s="27" t="s">
        <v>301</v>
      </c>
      <c r="D760" s="26">
        <v>35</v>
      </c>
      <c r="E760" s="27" t="s">
        <v>11</v>
      </c>
      <c r="F760" s="26">
        <v>244</v>
      </c>
      <c r="G760" s="27" t="s">
        <v>27</v>
      </c>
      <c r="H760" s="28">
        <v>1.0142348754448398</v>
      </c>
      <c r="I760" s="28"/>
      <c r="J760" s="28"/>
      <c r="K760" s="28">
        <v>0</v>
      </c>
      <c r="L760" s="29">
        <v>14888</v>
      </c>
      <c r="M760" s="29">
        <v>4129</v>
      </c>
      <c r="N760" s="29">
        <v>893</v>
      </c>
      <c r="O760" s="29">
        <v>0</v>
      </c>
      <c r="P760" s="30">
        <f t="shared" si="11"/>
        <v>19910</v>
      </c>
      <c r="Q760" s="71"/>
      <c r="R760" s="72"/>
      <c r="S760" s="73"/>
      <c r="T760" s="35"/>
    </row>
    <row r="761" spans="1:21" s="13" customFormat="1" ht="12.75">
      <c r="A761" s="26">
        <v>3506262035</v>
      </c>
      <c r="B761" s="26">
        <v>3506</v>
      </c>
      <c r="C761" s="27" t="s">
        <v>302</v>
      </c>
      <c r="D761" s="26">
        <v>262</v>
      </c>
      <c r="E761" s="27" t="s">
        <v>19</v>
      </c>
      <c r="F761" s="26">
        <v>35</v>
      </c>
      <c r="G761" s="27" t="s">
        <v>11</v>
      </c>
      <c r="H761" s="28">
        <v>2.2360248447204967</v>
      </c>
      <c r="I761" s="28"/>
      <c r="J761" s="28"/>
      <c r="K761" s="28">
        <v>0</v>
      </c>
      <c r="L761" s="29">
        <v>10074</v>
      </c>
      <c r="M761" s="29">
        <v>2988</v>
      </c>
      <c r="N761" s="29">
        <v>893</v>
      </c>
      <c r="O761" s="29">
        <v>0</v>
      </c>
      <c r="P761" s="30">
        <f t="shared" si="11"/>
        <v>13955</v>
      </c>
      <c r="Q761" s="71"/>
      <c r="R761" s="72"/>
      <c r="S761" s="73"/>
      <c r="T761" s="35"/>
    </row>
    <row r="762" spans="1:21" s="13" customFormat="1" ht="12.75">
      <c r="A762" s="26">
        <v>3506262049</v>
      </c>
      <c r="B762" s="26">
        <v>3506</v>
      </c>
      <c r="C762" s="27" t="s">
        <v>302</v>
      </c>
      <c r="D762" s="26">
        <v>262</v>
      </c>
      <c r="E762" s="27" t="s">
        <v>19</v>
      </c>
      <c r="F762" s="26">
        <v>49</v>
      </c>
      <c r="G762" s="27" t="s">
        <v>73</v>
      </c>
      <c r="H762" s="28">
        <v>1.1180124223602483</v>
      </c>
      <c r="I762" s="28"/>
      <c r="J762" s="28"/>
      <c r="K762" s="28">
        <v>0</v>
      </c>
      <c r="L762" s="29">
        <v>12230</v>
      </c>
      <c r="M762" s="29">
        <v>15134</v>
      </c>
      <c r="N762" s="29">
        <v>893</v>
      </c>
      <c r="O762" s="29">
        <v>0</v>
      </c>
      <c r="P762" s="30">
        <f t="shared" si="11"/>
        <v>28257</v>
      </c>
      <c r="Q762" s="71"/>
      <c r="R762" s="72"/>
      <c r="S762" s="73"/>
      <c r="T762" s="35"/>
    </row>
    <row r="763" spans="1:21" s="13" customFormat="1" ht="12.75">
      <c r="A763" s="26">
        <v>3506262057</v>
      </c>
      <c r="B763" s="26">
        <v>3506</v>
      </c>
      <c r="C763" s="27" t="s">
        <v>302</v>
      </c>
      <c r="D763" s="26">
        <v>262</v>
      </c>
      <c r="E763" s="27" t="s">
        <v>19</v>
      </c>
      <c r="F763" s="26">
        <v>57</v>
      </c>
      <c r="G763" s="27" t="s">
        <v>13</v>
      </c>
      <c r="H763" s="28">
        <v>2.2360248447204967</v>
      </c>
      <c r="I763" s="28"/>
      <c r="J763" s="28"/>
      <c r="K763" s="28">
        <v>0</v>
      </c>
      <c r="L763" s="29">
        <v>11849</v>
      </c>
      <c r="M763" s="29">
        <v>638</v>
      </c>
      <c r="N763" s="29">
        <v>893</v>
      </c>
      <c r="O763" s="29">
        <v>0</v>
      </c>
      <c r="P763" s="30">
        <f t="shared" si="11"/>
        <v>13380</v>
      </c>
      <c r="Q763" s="71"/>
      <c r="R763" s="72"/>
      <c r="S763" s="73"/>
      <c r="T763" s="35"/>
    </row>
    <row r="764" spans="1:21" s="13" customFormat="1" ht="12.75">
      <c r="A764" s="26">
        <v>3506262071</v>
      </c>
      <c r="B764" s="26">
        <v>3506</v>
      </c>
      <c r="C764" s="27" t="s">
        <v>302</v>
      </c>
      <c r="D764" s="26">
        <v>262</v>
      </c>
      <c r="E764" s="27" t="s">
        <v>19</v>
      </c>
      <c r="F764" s="26">
        <v>71</v>
      </c>
      <c r="G764" s="27" t="s">
        <v>218</v>
      </c>
      <c r="H764" s="28">
        <v>2.2360248447204967</v>
      </c>
      <c r="I764" s="28"/>
      <c r="J764" s="28"/>
      <c r="K764" s="28">
        <v>0</v>
      </c>
      <c r="L764" s="29">
        <v>13939</v>
      </c>
      <c r="M764" s="29">
        <v>5533</v>
      </c>
      <c r="N764" s="29">
        <v>893</v>
      </c>
      <c r="O764" s="29">
        <v>0</v>
      </c>
      <c r="P764" s="30">
        <f t="shared" si="11"/>
        <v>20365</v>
      </c>
      <c r="Q764" s="71"/>
      <c r="R764" s="72"/>
      <c r="S764" s="73"/>
      <c r="T764" s="35"/>
    </row>
    <row r="765" spans="1:21" s="13" customFormat="1" ht="12.75">
      <c r="A765" s="26">
        <v>3506262093</v>
      </c>
      <c r="B765" s="26">
        <v>3506</v>
      </c>
      <c r="C765" s="27" t="s">
        <v>302</v>
      </c>
      <c r="D765" s="26">
        <v>262</v>
      </c>
      <c r="E765" s="27" t="s">
        <v>19</v>
      </c>
      <c r="F765" s="26">
        <v>93</v>
      </c>
      <c r="G765" s="27" t="s">
        <v>14</v>
      </c>
      <c r="H765" s="28">
        <v>13.41614906832298</v>
      </c>
      <c r="I765" s="28"/>
      <c r="J765" s="28"/>
      <c r="K765" s="28">
        <v>137.62847101166383</v>
      </c>
      <c r="L765" s="29">
        <v>11409</v>
      </c>
      <c r="M765" s="29">
        <v>307</v>
      </c>
      <c r="N765" s="29">
        <v>893</v>
      </c>
      <c r="O765" s="29">
        <v>0</v>
      </c>
      <c r="P765" s="30">
        <f t="shared" si="11"/>
        <v>12609</v>
      </c>
      <c r="Q765" s="71"/>
      <c r="R765" s="72"/>
      <c r="S765" s="73"/>
      <c r="T765" s="35"/>
    </row>
    <row r="766" spans="1:21" s="13" customFormat="1" ht="12.75">
      <c r="A766" s="26">
        <v>3506262149</v>
      </c>
      <c r="B766" s="26">
        <v>3506</v>
      </c>
      <c r="C766" s="27" t="s">
        <v>302</v>
      </c>
      <c r="D766" s="26">
        <v>262</v>
      </c>
      <c r="E766" s="27" t="s">
        <v>19</v>
      </c>
      <c r="F766" s="26">
        <v>149</v>
      </c>
      <c r="G766" s="27" t="s">
        <v>77</v>
      </c>
      <c r="H766" s="28">
        <v>4.4720496894409933</v>
      </c>
      <c r="I766" s="28"/>
      <c r="J766" s="28"/>
      <c r="K766" s="28">
        <v>0</v>
      </c>
      <c r="L766" s="29">
        <v>12197</v>
      </c>
      <c r="M766" s="29">
        <v>78</v>
      </c>
      <c r="N766" s="29">
        <v>893</v>
      </c>
      <c r="O766" s="29">
        <v>0</v>
      </c>
      <c r="P766" s="30">
        <f t="shared" si="11"/>
        <v>13168</v>
      </c>
      <c r="Q766" s="71"/>
      <c r="R766" s="72"/>
      <c r="S766" s="73"/>
      <c r="T766" s="35"/>
    </row>
    <row r="767" spans="1:21" s="13" customFormat="1" ht="12.75">
      <c r="A767" s="26">
        <v>3506262163</v>
      </c>
      <c r="B767" s="26">
        <v>3506</v>
      </c>
      <c r="C767" s="27" t="s">
        <v>302</v>
      </c>
      <c r="D767" s="26">
        <v>262</v>
      </c>
      <c r="E767" s="27" t="s">
        <v>19</v>
      </c>
      <c r="F767" s="26">
        <v>163</v>
      </c>
      <c r="G767" s="27" t="s">
        <v>16</v>
      </c>
      <c r="H767" s="28">
        <v>150.93167701863354</v>
      </c>
      <c r="I767" s="28"/>
      <c r="J767" s="28"/>
      <c r="K767" s="28">
        <v>0</v>
      </c>
      <c r="L767" s="29">
        <v>11314</v>
      </c>
      <c r="M767" s="29">
        <v>182</v>
      </c>
      <c r="N767" s="29">
        <v>893</v>
      </c>
      <c r="O767" s="29">
        <v>0</v>
      </c>
      <c r="P767" s="30">
        <f t="shared" si="11"/>
        <v>12389</v>
      </c>
      <c r="Q767" s="71"/>
      <c r="R767" s="72"/>
      <c r="S767" s="73"/>
      <c r="T767" s="35"/>
    </row>
    <row r="768" spans="1:21" s="13" customFormat="1" ht="12.75">
      <c r="A768" s="26">
        <v>3506262165</v>
      </c>
      <c r="B768" s="26">
        <v>3506</v>
      </c>
      <c r="C768" s="27" t="s">
        <v>302</v>
      </c>
      <c r="D768" s="26">
        <v>262</v>
      </c>
      <c r="E768" s="27" t="s">
        <v>19</v>
      </c>
      <c r="F768" s="26">
        <v>165</v>
      </c>
      <c r="G768" s="27" t="s">
        <v>17</v>
      </c>
      <c r="H768" s="28">
        <v>58.136645962732914</v>
      </c>
      <c r="I768" s="28"/>
      <c r="J768" s="28"/>
      <c r="K768" s="28">
        <v>103.12417757178352</v>
      </c>
      <c r="L768" s="29">
        <v>10838</v>
      </c>
      <c r="M768" s="29">
        <v>589</v>
      </c>
      <c r="N768" s="29">
        <v>893</v>
      </c>
      <c r="O768" s="29">
        <v>0</v>
      </c>
      <c r="P768" s="30">
        <f t="shared" si="11"/>
        <v>12320</v>
      </c>
      <c r="Q768" s="71"/>
      <c r="R768" s="72"/>
      <c r="S768" s="73"/>
      <c r="T768" s="35"/>
      <c r="U768" s="36"/>
    </row>
    <row r="769" spans="1:20" s="13" customFormat="1" ht="12.75">
      <c r="A769" s="26">
        <v>3506262175</v>
      </c>
      <c r="B769" s="26">
        <v>3506</v>
      </c>
      <c r="C769" s="27" t="s">
        <v>302</v>
      </c>
      <c r="D769" s="26">
        <v>262</v>
      </c>
      <c r="E769" s="27" t="s">
        <v>19</v>
      </c>
      <c r="F769" s="26">
        <v>175</v>
      </c>
      <c r="G769" s="27" t="s">
        <v>165</v>
      </c>
      <c r="H769" s="28">
        <v>1.1180124223602483</v>
      </c>
      <c r="I769" s="28"/>
      <c r="J769" s="28"/>
      <c r="K769" s="28">
        <v>0</v>
      </c>
      <c r="L769" s="29">
        <v>8049</v>
      </c>
      <c r="M769" s="29">
        <v>3795</v>
      </c>
      <c r="N769" s="29">
        <v>893</v>
      </c>
      <c r="O769" s="29">
        <v>0</v>
      </c>
      <c r="P769" s="30">
        <f t="shared" si="11"/>
        <v>12737</v>
      </c>
      <c r="Q769" s="71"/>
      <c r="R769" s="72"/>
      <c r="S769" s="73"/>
      <c r="T769" s="35"/>
    </row>
    <row r="770" spans="1:20" s="13" customFormat="1" ht="12.75">
      <c r="A770" s="26">
        <v>3506262176</v>
      </c>
      <c r="B770" s="26">
        <v>3506</v>
      </c>
      <c r="C770" s="27" t="s">
        <v>302</v>
      </c>
      <c r="D770" s="26">
        <v>262</v>
      </c>
      <c r="E770" s="27" t="s">
        <v>19</v>
      </c>
      <c r="F770" s="26">
        <v>176</v>
      </c>
      <c r="G770" s="27" t="s">
        <v>78</v>
      </c>
      <c r="H770" s="28">
        <v>14.534161490683228</v>
      </c>
      <c r="I770" s="28"/>
      <c r="J770" s="28"/>
      <c r="K770" s="28">
        <v>0</v>
      </c>
      <c r="L770" s="29">
        <v>10665</v>
      </c>
      <c r="M770" s="29">
        <v>3325</v>
      </c>
      <c r="N770" s="29">
        <v>893</v>
      </c>
      <c r="O770" s="29">
        <v>0</v>
      </c>
      <c r="P770" s="30">
        <f t="shared" si="11"/>
        <v>14883</v>
      </c>
      <c r="Q770" s="71"/>
      <c r="R770" s="72"/>
      <c r="S770" s="73"/>
      <c r="T770" s="35"/>
    </row>
    <row r="771" spans="1:20" s="13" customFormat="1" ht="12.75">
      <c r="A771" s="26">
        <v>3506262178</v>
      </c>
      <c r="B771" s="26">
        <v>3506</v>
      </c>
      <c r="C771" s="27" t="s">
        <v>302</v>
      </c>
      <c r="D771" s="26">
        <v>262</v>
      </c>
      <c r="E771" s="27" t="s">
        <v>19</v>
      </c>
      <c r="F771" s="26">
        <v>178</v>
      </c>
      <c r="G771" s="27" t="s">
        <v>219</v>
      </c>
      <c r="H771" s="28">
        <v>4.4720496894409933</v>
      </c>
      <c r="I771" s="28"/>
      <c r="J771" s="28"/>
      <c r="K771" s="28">
        <v>0</v>
      </c>
      <c r="L771" s="29">
        <v>12040</v>
      </c>
      <c r="M771" s="29">
        <v>2033</v>
      </c>
      <c r="N771" s="29">
        <v>893</v>
      </c>
      <c r="O771" s="29">
        <v>0</v>
      </c>
      <c r="P771" s="30">
        <f t="shared" si="11"/>
        <v>14966</v>
      </c>
      <c r="Q771" s="71"/>
      <c r="R771" s="72"/>
      <c r="S771" s="73"/>
      <c r="T771" s="35"/>
    </row>
    <row r="772" spans="1:20" s="13" customFormat="1" ht="12.75">
      <c r="A772" s="26">
        <v>3506262229</v>
      </c>
      <c r="B772" s="26">
        <v>3506</v>
      </c>
      <c r="C772" s="27" t="s">
        <v>302</v>
      </c>
      <c r="D772" s="26">
        <v>262</v>
      </c>
      <c r="E772" s="27" t="s">
        <v>19</v>
      </c>
      <c r="F772" s="26">
        <v>229</v>
      </c>
      <c r="G772" s="27" t="s">
        <v>97</v>
      </c>
      <c r="H772" s="28">
        <v>13.41614906832298</v>
      </c>
      <c r="I772" s="28"/>
      <c r="J772" s="28"/>
      <c r="K772" s="28">
        <v>0</v>
      </c>
      <c r="L772" s="29">
        <v>10145</v>
      </c>
      <c r="M772" s="29">
        <v>968</v>
      </c>
      <c r="N772" s="29">
        <v>893</v>
      </c>
      <c r="O772" s="29">
        <v>0</v>
      </c>
      <c r="P772" s="30">
        <f t="shared" si="11"/>
        <v>12006</v>
      </c>
      <c r="Q772" s="71"/>
      <c r="R772" s="72"/>
      <c r="S772" s="73"/>
      <c r="T772" s="35"/>
    </row>
    <row r="773" spans="1:20" s="13" customFormat="1" ht="12.75">
      <c r="A773" s="26">
        <v>3506262248</v>
      </c>
      <c r="B773" s="26">
        <v>3506</v>
      </c>
      <c r="C773" s="27" t="s">
        <v>302</v>
      </c>
      <c r="D773" s="26">
        <v>262</v>
      </c>
      <c r="E773" s="27" t="s">
        <v>19</v>
      </c>
      <c r="F773" s="26">
        <v>248</v>
      </c>
      <c r="G773" s="27" t="s">
        <v>18</v>
      </c>
      <c r="H773" s="28">
        <v>12.29813664596273</v>
      </c>
      <c r="I773" s="28"/>
      <c r="J773" s="28"/>
      <c r="K773" s="28">
        <v>0</v>
      </c>
      <c r="L773" s="29">
        <v>10612</v>
      </c>
      <c r="M773" s="29">
        <v>521</v>
      </c>
      <c r="N773" s="29">
        <v>893</v>
      </c>
      <c r="O773" s="29">
        <v>0</v>
      </c>
      <c r="P773" s="30">
        <f t="shared" si="11"/>
        <v>12026</v>
      </c>
      <c r="Q773" s="71"/>
      <c r="R773" s="72"/>
      <c r="S773" s="73"/>
      <c r="T773" s="35"/>
    </row>
    <row r="774" spans="1:20" s="13" customFormat="1" ht="12.75">
      <c r="A774" s="26">
        <v>3506262258</v>
      </c>
      <c r="B774" s="26">
        <v>3506</v>
      </c>
      <c r="C774" s="27" t="s">
        <v>302</v>
      </c>
      <c r="D774" s="26">
        <v>262</v>
      </c>
      <c r="E774" s="27" t="s">
        <v>19</v>
      </c>
      <c r="F774" s="26">
        <v>258</v>
      </c>
      <c r="G774" s="27" t="s">
        <v>98</v>
      </c>
      <c r="H774" s="28">
        <v>7.8260869565217375</v>
      </c>
      <c r="I774" s="28"/>
      <c r="J774" s="28"/>
      <c r="K774" s="28">
        <v>0</v>
      </c>
      <c r="L774" s="29">
        <v>9698</v>
      </c>
      <c r="M774" s="29">
        <v>3805</v>
      </c>
      <c r="N774" s="29">
        <v>893</v>
      </c>
      <c r="O774" s="29">
        <v>0</v>
      </c>
      <c r="P774" s="30">
        <f t="shared" si="11"/>
        <v>14396</v>
      </c>
      <c r="Q774" s="71"/>
      <c r="R774" s="72"/>
      <c r="S774" s="73"/>
      <c r="T774" s="35"/>
    </row>
    <row r="775" spans="1:20" s="13" customFormat="1" ht="12.75">
      <c r="A775" s="26">
        <v>3506262262</v>
      </c>
      <c r="B775" s="26">
        <v>3506</v>
      </c>
      <c r="C775" s="27" t="s">
        <v>302</v>
      </c>
      <c r="D775" s="26">
        <v>262</v>
      </c>
      <c r="E775" s="27" t="s">
        <v>19</v>
      </c>
      <c r="F775" s="26">
        <v>262</v>
      </c>
      <c r="G775" s="27" t="s">
        <v>19</v>
      </c>
      <c r="H775" s="28">
        <v>57.018633540372669</v>
      </c>
      <c r="I775" s="28"/>
      <c r="J775" s="28"/>
      <c r="K775" s="28">
        <v>0</v>
      </c>
      <c r="L775" s="29">
        <v>10089</v>
      </c>
      <c r="M775" s="29">
        <v>4912</v>
      </c>
      <c r="N775" s="29">
        <v>893</v>
      </c>
      <c r="O775" s="29">
        <v>0</v>
      </c>
      <c r="P775" s="30">
        <f t="shared" si="11"/>
        <v>15894</v>
      </c>
      <c r="Q775" s="71"/>
      <c r="R775" s="72"/>
      <c r="S775" s="73"/>
      <c r="T775" s="35"/>
    </row>
    <row r="776" spans="1:20" s="13" customFormat="1" ht="12.75">
      <c r="A776" s="26">
        <v>3506262274</v>
      </c>
      <c r="B776" s="26">
        <v>3506</v>
      </c>
      <c r="C776" s="27" t="s">
        <v>302</v>
      </c>
      <c r="D776" s="26">
        <v>262</v>
      </c>
      <c r="E776" s="27" t="s">
        <v>19</v>
      </c>
      <c r="F776" s="26">
        <v>274</v>
      </c>
      <c r="G776" s="27" t="s">
        <v>60</v>
      </c>
      <c r="H776" s="28">
        <v>2.2360248447204967</v>
      </c>
      <c r="I776" s="28"/>
      <c r="J776" s="28"/>
      <c r="K776" s="28">
        <v>0</v>
      </c>
      <c r="L776" s="29">
        <v>10074</v>
      </c>
      <c r="M776" s="29">
        <v>4647</v>
      </c>
      <c r="N776" s="29">
        <v>893</v>
      </c>
      <c r="O776" s="29">
        <v>0</v>
      </c>
      <c r="P776" s="30">
        <f t="shared" si="11"/>
        <v>15614</v>
      </c>
      <c r="Q776" s="71"/>
      <c r="R776" s="72"/>
      <c r="S776" s="73"/>
      <c r="T776" s="35"/>
    </row>
    <row r="777" spans="1:20" s="13" customFormat="1" ht="12.75">
      <c r="A777" s="26">
        <v>3506262284</v>
      </c>
      <c r="B777" s="26">
        <v>3506</v>
      </c>
      <c r="C777" s="27" t="s">
        <v>302</v>
      </c>
      <c r="D777" s="26">
        <v>262</v>
      </c>
      <c r="E777" s="27" t="s">
        <v>19</v>
      </c>
      <c r="F777" s="26">
        <v>284</v>
      </c>
      <c r="G777" s="27" t="s">
        <v>140</v>
      </c>
      <c r="H777" s="28">
        <v>2.2360248447204967</v>
      </c>
      <c r="I777" s="28"/>
      <c r="J777" s="28"/>
      <c r="K777" s="28">
        <v>0</v>
      </c>
      <c r="L777" s="29">
        <v>9219</v>
      </c>
      <c r="M777" s="29">
        <v>2977</v>
      </c>
      <c r="N777" s="29">
        <v>893</v>
      </c>
      <c r="O777" s="29">
        <v>0</v>
      </c>
      <c r="P777" s="30">
        <f t="shared" si="11"/>
        <v>13089</v>
      </c>
      <c r="Q777" s="71"/>
      <c r="R777" s="72"/>
      <c r="S777" s="73"/>
      <c r="T777" s="35"/>
    </row>
    <row r="778" spans="1:20" s="13" customFormat="1" ht="12.75">
      <c r="A778" s="26">
        <v>3506262305</v>
      </c>
      <c r="B778" s="26">
        <v>3506</v>
      </c>
      <c r="C778" s="27" t="s">
        <v>302</v>
      </c>
      <c r="D778" s="26">
        <v>262</v>
      </c>
      <c r="E778" s="27" t="s">
        <v>19</v>
      </c>
      <c r="F778" s="26">
        <v>305</v>
      </c>
      <c r="G778" s="27" t="s">
        <v>221</v>
      </c>
      <c r="H778" s="28">
        <v>2.2360248447204967</v>
      </c>
      <c r="I778" s="28"/>
      <c r="J778" s="28"/>
      <c r="K778" s="28">
        <v>0</v>
      </c>
      <c r="L778" s="29">
        <v>8904</v>
      </c>
      <c r="M778" s="29">
        <v>2923</v>
      </c>
      <c r="N778" s="29">
        <v>893</v>
      </c>
      <c r="O778" s="29">
        <v>0</v>
      </c>
      <c r="P778" s="30">
        <f t="shared" ref="P778:P817" si="12">SUM(L778:N778)</f>
        <v>12720</v>
      </c>
      <c r="Q778" s="71"/>
      <c r="R778" s="72"/>
      <c r="S778" s="73"/>
      <c r="T778" s="35"/>
    </row>
    <row r="779" spans="1:20" s="13" customFormat="1" ht="12.75">
      <c r="A779" s="26">
        <v>3506262346</v>
      </c>
      <c r="B779" s="26">
        <v>3506</v>
      </c>
      <c r="C779" s="27" t="s">
        <v>302</v>
      </c>
      <c r="D779" s="26">
        <v>262</v>
      </c>
      <c r="E779" s="27" t="s">
        <v>19</v>
      </c>
      <c r="F779" s="26">
        <v>346</v>
      </c>
      <c r="G779" s="27" t="s">
        <v>21</v>
      </c>
      <c r="H779" s="28">
        <v>3.354037267080745</v>
      </c>
      <c r="I779" s="28"/>
      <c r="J779" s="28"/>
      <c r="K779" s="28">
        <v>0</v>
      </c>
      <c r="L779" s="29">
        <v>12800</v>
      </c>
      <c r="M779" s="29">
        <v>915</v>
      </c>
      <c r="N779" s="29">
        <v>893</v>
      </c>
      <c r="O779" s="29">
        <v>0</v>
      </c>
      <c r="P779" s="30">
        <f t="shared" si="12"/>
        <v>14608</v>
      </c>
      <c r="Q779" s="71"/>
      <c r="R779" s="72"/>
      <c r="S779" s="73"/>
      <c r="T779" s="35"/>
    </row>
    <row r="780" spans="1:20" s="13" customFormat="1" ht="12.75">
      <c r="A780" s="26">
        <v>3506262347</v>
      </c>
      <c r="B780" s="26">
        <v>3506</v>
      </c>
      <c r="C780" s="27" t="s">
        <v>302</v>
      </c>
      <c r="D780" s="26">
        <v>262</v>
      </c>
      <c r="E780" s="27" t="s">
        <v>19</v>
      </c>
      <c r="F780" s="26">
        <v>347</v>
      </c>
      <c r="G780" s="27" t="s">
        <v>82</v>
      </c>
      <c r="H780" s="28">
        <v>4.4720496894409933</v>
      </c>
      <c r="I780" s="28"/>
      <c r="J780" s="28"/>
      <c r="K780" s="28">
        <v>0</v>
      </c>
      <c r="L780" s="29">
        <v>9489</v>
      </c>
      <c r="M780" s="29">
        <v>3866</v>
      </c>
      <c r="N780" s="29">
        <v>893</v>
      </c>
      <c r="O780" s="29">
        <v>0</v>
      </c>
      <c r="P780" s="30">
        <f t="shared" si="12"/>
        <v>14248</v>
      </c>
      <c r="Q780" s="71"/>
      <c r="R780" s="72"/>
      <c r="S780" s="73"/>
      <c r="T780" s="35"/>
    </row>
    <row r="781" spans="1:20" s="13" customFormat="1" ht="12.75">
      <c r="A781" s="26">
        <v>3507201003</v>
      </c>
      <c r="B781" s="26">
        <v>3507</v>
      </c>
      <c r="C781" s="27" t="s">
        <v>303</v>
      </c>
      <c r="D781" s="26">
        <v>201</v>
      </c>
      <c r="E781" s="27" t="s">
        <v>9</v>
      </c>
      <c r="F781" s="26">
        <v>3</v>
      </c>
      <c r="G781" s="27" t="s">
        <v>317</v>
      </c>
      <c r="H781" s="28">
        <v>2.3728813559322033</v>
      </c>
      <c r="I781" s="28"/>
      <c r="J781" s="28"/>
      <c r="K781" s="28">
        <v>0</v>
      </c>
      <c r="L781" s="29">
        <v>11849</v>
      </c>
      <c r="M781" s="29">
        <v>1695</v>
      </c>
      <c r="N781" s="29">
        <v>893</v>
      </c>
      <c r="O781" s="29">
        <v>0</v>
      </c>
      <c r="P781" s="30">
        <f t="shared" si="12"/>
        <v>14437</v>
      </c>
      <c r="Q781" s="71"/>
      <c r="R781" s="72"/>
      <c r="S781" s="73"/>
      <c r="T781" s="35"/>
    </row>
    <row r="782" spans="1:20" s="13" customFormat="1" ht="12.75">
      <c r="A782" s="26">
        <v>3507201072</v>
      </c>
      <c r="B782" s="26">
        <v>3507</v>
      </c>
      <c r="C782" s="27" t="s">
        <v>303</v>
      </c>
      <c r="D782" s="26">
        <v>201</v>
      </c>
      <c r="E782" s="27" t="s">
        <v>9</v>
      </c>
      <c r="F782" s="26">
        <v>72</v>
      </c>
      <c r="G782" s="27" t="s">
        <v>280</v>
      </c>
      <c r="H782" s="28">
        <v>2.3728813559322033</v>
      </c>
      <c r="I782" s="28"/>
      <c r="J782" s="28"/>
      <c r="K782" s="28">
        <v>0</v>
      </c>
      <c r="L782" s="29">
        <v>9759</v>
      </c>
      <c r="M782" s="29">
        <v>1592</v>
      </c>
      <c r="N782" s="29">
        <v>893</v>
      </c>
      <c r="O782" s="29">
        <v>0</v>
      </c>
      <c r="P782" s="30">
        <f t="shared" si="12"/>
        <v>12244</v>
      </c>
      <c r="Q782" s="71"/>
      <c r="R782" s="72"/>
      <c r="S782" s="73"/>
      <c r="T782" s="35"/>
    </row>
    <row r="783" spans="1:20" s="13" customFormat="1" ht="12.75">
      <c r="A783" s="26">
        <v>3507201094</v>
      </c>
      <c r="B783" s="26">
        <v>3507</v>
      </c>
      <c r="C783" s="27" t="s">
        <v>303</v>
      </c>
      <c r="D783" s="26">
        <v>201</v>
      </c>
      <c r="E783" s="27" t="s">
        <v>9</v>
      </c>
      <c r="F783" s="26">
        <v>94</v>
      </c>
      <c r="G783" s="27" t="s">
        <v>289</v>
      </c>
      <c r="H783" s="28">
        <v>1.1864406779661016</v>
      </c>
      <c r="I783" s="28"/>
      <c r="J783" s="28"/>
      <c r="K783" s="28">
        <v>0</v>
      </c>
      <c r="L783" s="29">
        <v>9759</v>
      </c>
      <c r="M783" s="29">
        <v>1888</v>
      </c>
      <c r="N783" s="29">
        <v>893</v>
      </c>
      <c r="O783" s="29">
        <v>0</v>
      </c>
      <c r="P783" s="30">
        <f t="shared" si="12"/>
        <v>12540</v>
      </c>
      <c r="Q783" s="71"/>
      <c r="R783" s="72"/>
      <c r="S783" s="73"/>
      <c r="T783" s="35"/>
    </row>
    <row r="784" spans="1:20" s="13" customFormat="1" ht="12.75">
      <c r="A784" s="26">
        <v>3507201095</v>
      </c>
      <c r="B784" s="26">
        <v>3507</v>
      </c>
      <c r="C784" s="27" t="s">
        <v>303</v>
      </c>
      <c r="D784" s="26">
        <v>201</v>
      </c>
      <c r="E784" s="27" t="s">
        <v>9</v>
      </c>
      <c r="F784" s="26">
        <v>95</v>
      </c>
      <c r="G784" s="27" t="s">
        <v>279</v>
      </c>
      <c r="H784" s="28">
        <v>2.3728813559322033</v>
      </c>
      <c r="I784" s="28"/>
      <c r="J784" s="28"/>
      <c r="K784" s="28">
        <v>0</v>
      </c>
      <c r="L784" s="29">
        <v>11849</v>
      </c>
      <c r="M784" s="29">
        <v>56</v>
      </c>
      <c r="N784" s="29">
        <v>893</v>
      </c>
      <c r="O784" s="29">
        <v>0</v>
      </c>
      <c r="P784" s="30">
        <f t="shared" si="12"/>
        <v>12798</v>
      </c>
      <c r="Q784" s="71"/>
      <c r="R784" s="72"/>
      <c r="S784" s="73"/>
      <c r="T784" s="35"/>
    </row>
    <row r="785" spans="1:20" s="13" customFormat="1" ht="12.75">
      <c r="A785" s="26">
        <v>3507201201</v>
      </c>
      <c r="B785" s="26">
        <v>3507</v>
      </c>
      <c r="C785" s="27" t="s">
        <v>303</v>
      </c>
      <c r="D785" s="26">
        <v>201</v>
      </c>
      <c r="E785" s="27" t="s">
        <v>9</v>
      </c>
      <c r="F785" s="26">
        <v>201</v>
      </c>
      <c r="G785" s="27" t="s">
        <v>9</v>
      </c>
      <c r="H785" s="28">
        <v>200.50847457627117</v>
      </c>
      <c r="I785" s="28"/>
      <c r="J785" s="28"/>
      <c r="K785" s="28">
        <v>0</v>
      </c>
      <c r="L785" s="29">
        <v>13000</v>
      </c>
      <c r="M785" s="29">
        <v>208</v>
      </c>
      <c r="N785" s="29">
        <v>893</v>
      </c>
      <c r="O785" s="29">
        <v>0</v>
      </c>
      <c r="P785" s="30">
        <f t="shared" si="12"/>
        <v>14101</v>
      </c>
      <c r="Q785" s="71"/>
      <c r="R785" s="72"/>
      <c r="S785" s="73"/>
      <c r="T785" s="35"/>
    </row>
    <row r="786" spans="1:20" s="13" customFormat="1" ht="12.75">
      <c r="A786" s="26">
        <v>3507201740</v>
      </c>
      <c r="B786" s="26">
        <v>3507</v>
      </c>
      <c r="C786" s="27" t="s">
        <v>303</v>
      </c>
      <c r="D786" s="26">
        <v>201</v>
      </c>
      <c r="E786" s="27" t="s">
        <v>9</v>
      </c>
      <c r="F786" s="26">
        <v>740</v>
      </c>
      <c r="G786" s="27" t="s">
        <v>261</v>
      </c>
      <c r="H786" s="28">
        <v>1.1864406779661016</v>
      </c>
      <c r="I786" s="28"/>
      <c r="J786" s="28"/>
      <c r="K786" s="28">
        <v>0</v>
      </c>
      <c r="L786" s="29">
        <v>9759</v>
      </c>
      <c r="M786" s="29">
        <v>3888</v>
      </c>
      <c r="N786" s="29">
        <v>893</v>
      </c>
      <c r="O786" s="29">
        <v>0</v>
      </c>
      <c r="P786" s="30">
        <f t="shared" si="12"/>
        <v>14540</v>
      </c>
      <c r="Q786" s="71"/>
      <c r="R786" s="72"/>
      <c r="S786" s="73"/>
      <c r="T786" s="35"/>
    </row>
    <row r="787" spans="1:20" s="13" customFormat="1" ht="12.75">
      <c r="A787" s="26">
        <v>3508281061</v>
      </c>
      <c r="B787" s="26">
        <v>3508</v>
      </c>
      <c r="C787" s="27" t="s">
        <v>304</v>
      </c>
      <c r="D787" s="26">
        <v>281</v>
      </c>
      <c r="E787" s="27" t="s">
        <v>146</v>
      </c>
      <c r="F787" s="26">
        <v>61</v>
      </c>
      <c r="G787" s="27" t="s">
        <v>148</v>
      </c>
      <c r="H787" s="28">
        <v>2.0725388601036268</v>
      </c>
      <c r="I787" s="28"/>
      <c r="J787" s="28"/>
      <c r="K787" s="28">
        <v>0</v>
      </c>
      <c r="L787" s="29">
        <v>11849</v>
      </c>
      <c r="M787" s="29">
        <v>521</v>
      </c>
      <c r="N787" s="29">
        <v>893</v>
      </c>
      <c r="O787" s="29">
        <v>0</v>
      </c>
      <c r="P787" s="30">
        <f t="shared" si="12"/>
        <v>13263</v>
      </c>
      <c r="Q787" s="71"/>
      <c r="R787" s="72"/>
      <c r="S787" s="73"/>
      <c r="T787" s="35"/>
    </row>
    <row r="788" spans="1:20" s="13" customFormat="1" ht="12.75">
      <c r="A788" s="26">
        <v>3508281137</v>
      </c>
      <c r="B788" s="26">
        <v>3508</v>
      </c>
      <c r="C788" s="27" t="s">
        <v>304</v>
      </c>
      <c r="D788" s="26">
        <v>281</v>
      </c>
      <c r="E788" s="27" t="s">
        <v>146</v>
      </c>
      <c r="F788" s="26">
        <v>137</v>
      </c>
      <c r="G788" s="27" t="s">
        <v>196</v>
      </c>
      <c r="H788" s="28">
        <v>2.0725388601036268</v>
      </c>
      <c r="I788" s="28"/>
      <c r="J788" s="28"/>
      <c r="K788" s="28">
        <v>0</v>
      </c>
      <c r="L788" s="29">
        <v>12164</v>
      </c>
      <c r="M788" s="29">
        <v>174</v>
      </c>
      <c r="N788" s="29">
        <v>893</v>
      </c>
      <c r="O788" s="29">
        <v>0</v>
      </c>
      <c r="P788" s="30">
        <f t="shared" si="12"/>
        <v>13231</v>
      </c>
      <c r="Q788" s="71"/>
      <c r="R788" s="72"/>
      <c r="S788" s="73"/>
      <c r="T788" s="35"/>
    </row>
    <row r="789" spans="1:20" s="13" customFormat="1" ht="12.75">
      <c r="A789" s="26">
        <v>3508281281</v>
      </c>
      <c r="B789" s="26">
        <v>3508</v>
      </c>
      <c r="C789" s="27" t="s">
        <v>304</v>
      </c>
      <c r="D789" s="26">
        <v>281</v>
      </c>
      <c r="E789" s="27" t="s">
        <v>146</v>
      </c>
      <c r="F789" s="26">
        <v>281</v>
      </c>
      <c r="G789" s="27" t="s">
        <v>146</v>
      </c>
      <c r="H789" s="28">
        <v>194.81865284974091</v>
      </c>
      <c r="I789" s="28"/>
      <c r="J789" s="28"/>
      <c r="K789" s="28">
        <v>0</v>
      </c>
      <c r="L789" s="29">
        <v>13452</v>
      </c>
      <c r="M789" s="29">
        <v>0</v>
      </c>
      <c r="N789" s="29">
        <v>893</v>
      </c>
      <c r="O789" s="29">
        <v>0</v>
      </c>
      <c r="P789" s="30">
        <f t="shared" si="12"/>
        <v>14345</v>
      </c>
      <c r="Q789" s="71"/>
      <c r="R789" s="72"/>
      <c r="S789" s="73"/>
      <c r="T789" s="35"/>
    </row>
    <row r="790" spans="1:20" s="13" customFormat="1" ht="12.75">
      <c r="A790" s="26">
        <v>3508281332</v>
      </c>
      <c r="B790" s="26">
        <v>3508</v>
      </c>
      <c r="C790" s="27" t="s">
        <v>304</v>
      </c>
      <c r="D790" s="26">
        <v>281</v>
      </c>
      <c r="E790" s="27" t="s">
        <v>146</v>
      </c>
      <c r="F790" s="26">
        <v>332</v>
      </c>
      <c r="G790" s="27" t="s">
        <v>199</v>
      </c>
      <c r="H790" s="28">
        <v>1.0362694300518134</v>
      </c>
      <c r="I790" s="28"/>
      <c r="J790" s="28"/>
      <c r="K790" s="28">
        <v>0</v>
      </c>
      <c r="L790" s="29">
        <v>14569</v>
      </c>
      <c r="M790" s="29">
        <v>1489</v>
      </c>
      <c r="N790" s="29">
        <v>893</v>
      </c>
      <c r="O790" s="29">
        <v>0</v>
      </c>
      <c r="P790" s="30">
        <f t="shared" si="12"/>
        <v>16951</v>
      </c>
      <c r="Q790" s="71"/>
      <c r="R790" s="72"/>
      <c r="S790" s="73"/>
      <c r="T790" s="35"/>
    </row>
    <row r="791" spans="1:20" s="13" customFormat="1" ht="12.75">
      <c r="A791" s="26">
        <v>3509095095</v>
      </c>
      <c r="B791" s="26">
        <v>3509</v>
      </c>
      <c r="C791" s="27" t="s">
        <v>305</v>
      </c>
      <c r="D791" s="26">
        <v>95</v>
      </c>
      <c r="E791" s="27" t="s">
        <v>279</v>
      </c>
      <c r="F791" s="26">
        <v>95</v>
      </c>
      <c r="G791" s="27" t="s">
        <v>279</v>
      </c>
      <c r="H791" s="28">
        <v>409.22475570032577</v>
      </c>
      <c r="I791" s="28"/>
      <c r="J791" s="28"/>
      <c r="K791" s="28">
        <v>0</v>
      </c>
      <c r="L791" s="29">
        <v>10593</v>
      </c>
      <c r="M791" s="29">
        <v>50</v>
      </c>
      <c r="N791" s="29">
        <v>893</v>
      </c>
      <c r="O791" s="29">
        <v>0</v>
      </c>
      <c r="P791" s="30">
        <f t="shared" si="12"/>
        <v>11536</v>
      </c>
      <c r="Q791" s="71"/>
      <c r="R791" s="72"/>
      <c r="S791" s="73"/>
      <c r="T791" s="35"/>
    </row>
    <row r="792" spans="1:20" s="13" customFormat="1" ht="12.75">
      <c r="A792" s="26">
        <v>3509095265</v>
      </c>
      <c r="B792" s="26">
        <v>3509</v>
      </c>
      <c r="C792" s="27" t="s">
        <v>305</v>
      </c>
      <c r="D792" s="26">
        <v>95</v>
      </c>
      <c r="E792" s="27" t="s">
        <v>279</v>
      </c>
      <c r="F792" s="26">
        <v>265</v>
      </c>
      <c r="G792" s="27" t="s">
        <v>313</v>
      </c>
      <c r="H792" s="28">
        <v>1.3550488599348534</v>
      </c>
      <c r="I792" s="28"/>
      <c r="J792" s="28"/>
      <c r="K792" s="28">
        <v>0</v>
      </c>
      <c r="L792" s="29">
        <v>8049</v>
      </c>
      <c r="M792" s="29">
        <v>3601</v>
      </c>
      <c r="N792" s="29">
        <v>893</v>
      </c>
      <c r="O792" s="29">
        <v>0</v>
      </c>
      <c r="P792" s="30">
        <f t="shared" si="12"/>
        <v>12543</v>
      </c>
      <c r="Q792" s="71"/>
      <c r="R792" s="72"/>
      <c r="S792" s="73"/>
      <c r="T792" s="35"/>
    </row>
    <row r="793" spans="1:20" s="13" customFormat="1" ht="12.75">
      <c r="A793" s="26">
        <v>3509095293</v>
      </c>
      <c r="B793" s="26">
        <v>3509</v>
      </c>
      <c r="C793" s="27" t="s">
        <v>305</v>
      </c>
      <c r="D793" s="26">
        <v>95</v>
      </c>
      <c r="E793" s="27" t="s">
        <v>279</v>
      </c>
      <c r="F793" s="26">
        <v>293</v>
      </c>
      <c r="G793" s="27" t="s">
        <v>171</v>
      </c>
      <c r="H793" s="28">
        <v>4.0651465798045603</v>
      </c>
      <c r="I793" s="28"/>
      <c r="J793" s="28"/>
      <c r="K793" s="28">
        <v>0</v>
      </c>
      <c r="L793" s="29">
        <v>9416</v>
      </c>
      <c r="M793" s="29">
        <v>536</v>
      </c>
      <c r="N793" s="29">
        <v>893</v>
      </c>
      <c r="O793" s="29">
        <v>0</v>
      </c>
      <c r="P793" s="30">
        <f t="shared" si="12"/>
        <v>10845</v>
      </c>
      <c r="Q793" s="71"/>
      <c r="R793" s="72"/>
      <c r="S793" s="73"/>
      <c r="T793" s="35"/>
    </row>
    <row r="794" spans="1:20" s="13" customFormat="1" ht="12.75">
      <c r="A794" s="26">
        <v>3509095331</v>
      </c>
      <c r="B794" s="26">
        <v>3509</v>
      </c>
      <c r="C794" s="27" t="s">
        <v>305</v>
      </c>
      <c r="D794" s="26">
        <v>95</v>
      </c>
      <c r="E794" s="27" t="s">
        <v>279</v>
      </c>
      <c r="F794" s="26">
        <v>331</v>
      </c>
      <c r="G794" s="27" t="s">
        <v>283</v>
      </c>
      <c r="H794" s="28">
        <v>1.3550488599348534</v>
      </c>
      <c r="I794" s="28"/>
      <c r="J794" s="28"/>
      <c r="K794" s="28">
        <v>0</v>
      </c>
      <c r="L794" s="29">
        <v>8049</v>
      </c>
      <c r="M794" s="29">
        <v>2342</v>
      </c>
      <c r="N794" s="29">
        <v>893</v>
      </c>
      <c r="O794" s="29">
        <v>0</v>
      </c>
      <c r="P794" s="30">
        <f t="shared" si="12"/>
        <v>11284</v>
      </c>
      <c r="Q794" s="71"/>
      <c r="R794" s="72"/>
      <c r="S794" s="73"/>
      <c r="T794" s="35"/>
    </row>
    <row r="795" spans="1:20" s="13" customFormat="1" ht="12.75">
      <c r="A795" s="26">
        <v>3510281005</v>
      </c>
      <c r="B795" s="26">
        <v>3510</v>
      </c>
      <c r="C795" s="27" t="s">
        <v>306</v>
      </c>
      <c r="D795" s="26">
        <v>281</v>
      </c>
      <c r="E795" s="27" t="s">
        <v>146</v>
      </c>
      <c r="F795" s="26">
        <v>5</v>
      </c>
      <c r="G795" s="27" t="s">
        <v>147</v>
      </c>
      <c r="H795" s="28">
        <v>1.3251533742331287</v>
      </c>
      <c r="I795" s="28"/>
      <c r="J795" s="28"/>
      <c r="K795" s="28">
        <v>0</v>
      </c>
      <c r="L795" s="29">
        <v>12595</v>
      </c>
      <c r="M795" s="29">
        <v>4920</v>
      </c>
      <c r="N795" s="29">
        <v>893</v>
      </c>
      <c r="O795" s="29">
        <v>0</v>
      </c>
      <c r="P795" s="30">
        <f t="shared" si="12"/>
        <v>18408</v>
      </c>
      <c r="Q795" s="71"/>
      <c r="R795" s="72"/>
      <c r="S795" s="73"/>
      <c r="T795" s="35"/>
    </row>
    <row r="796" spans="1:20" s="13" customFormat="1" ht="12.75">
      <c r="A796" s="26">
        <v>3510281061</v>
      </c>
      <c r="B796" s="26">
        <v>3510</v>
      </c>
      <c r="C796" s="27" t="s">
        <v>306</v>
      </c>
      <c r="D796" s="26">
        <v>281</v>
      </c>
      <c r="E796" s="27" t="s">
        <v>146</v>
      </c>
      <c r="F796" s="26">
        <v>61</v>
      </c>
      <c r="G796" s="27" t="s">
        <v>148</v>
      </c>
      <c r="H796" s="28">
        <v>1.3251533742331287</v>
      </c>
      <c r="I796" s="28"/>
      <c r="J796" s="28"/>
      <c r="K796" s="28">
        <v>0</v>
      </c>
      <c r="L796" s="29">
        <v>10389</v>
      </c>
      <c r="M796" s="29">
        <v>457</v>
      </c>
      <c r="N796" s="29">
        <v>893</v>
      </c>
      <c r="O796" s="29">
        <v>0</v>
      </c>
      <c r="P796" s="30">
        <f t="shared" si="12"/>
        <v>11739</v>
      </c>
      <c r="Q796" s="71"/>
      <c r="R796" s="72"/>
      <c r="S796" s="73"/>
      <c r="T796" s="35"/>
    </row>
    <row r="797" spans="1:20" s="13" customFormat="1" ht="12.75">
      <c r="A797" s="26">
        <v>3510281281</v>
      </c>
      <c r="B797" s="26">
        <v>3510</v>
      </c>
      <c r="C797" s="27" t="s">
        <v>306</v>
      </c>
      <c r="D797" s="26">
        <v>281</v>
      </c>
      <c r="E797" s="27" t="s">
        <v>146</v>
      </c>
      <c r="F797" s="26">
        <v>281</v>
      </c>
      <c r="G797" s="27" t="s">
        <v>146</v>
      </c>
      <c r="H797" s="28">
        <v>210.69938650306747</v>
      </c>
      <c r="I797" s="28"/>
      <c r="J797" s="28"/>
      <c r="K797" s="28">
        <v>0</v>
      </c>
      <c r="L797" s="29">
        <v>11977</v>
      </c>
      <c r="M797" s="29">
        <v>0</v>
      </c>
      <c r="N797" s="29">
        <v>893</v>
      </c>
      <c r="O797" s="29">
        <v>0</v>
      </c>
      <c r="P797" s="30">
        <f t="shared" si="12"/>
        <v>12870</v>
      </c>
      <c r="Q797" s="71"/>
      <c r="R797" s="72"/>
      <c r="S797" s="73"/>
      <c r="T797" s="35"/>
    </row>
    <row r="798" spans="1:20" s="13" customFormat="1" ht="12.75">
      <c r="A798" s="26">
        <v>3510281332</v>
      </c>
      <c r="B798" s="26">
        <v>3510</v>
      </c>
      <c r="C798" s="27" t="s">
        <v>306</v>
      </c>
      <c r="D798" s="26">
        <v>281</v>
      </c>
      <c r="E798" s="27" t="s">
        <v>146</v>
      </c>
      <c r="F798" s="26">
        <v>332</v>
      </c>
      <c r="G798" s="27" t="s">
        <v>199</v>
      </c>
      <c r="H798" s="28">
        <v>2.6503067484662575</v>
      </c>
      <c r="I798" s="28"/>
      <c r="J798" s="28"/>
      <c r="K798" s="28">
        <v>0</v>
      </c>
      <c r="L798" s="29">
        <v>11492</v>
      </c>
      <c r="M798" s="29">
        <v>1175</v>
      </c>
      <c r="N798" s="29">
        <v>893</v>
      </c>
      <c r="O798" s="29">
        <v>0</v>
      </c>
      <c r="P798" s="30">
        <f t="shared" si="12"/>
        <v>13560</v>
      </c>
      <c r="Q798" s="71"/>
      <c r="R798" s="72"/>
      <c r="S798" s="73"/>
      <c r="T798" s="35"/>
    </row>
    <row r="799" spans="1:20" s="13" customFormat="1" ht="12.75">
      <c r="A799" s="26">
        <v>3513044044</v>
      </c>
      <c r="B799" s="26">
        <v>3513</v>
      </c>
      <c r="C799" s="27" t="s">
        <v>307</v>
      </c>
      <c r="D799" s="26">
        <v>44</v>
      </c>
      <c r="E799" s="27" t="s">
        <v>12</v>
      </c>
      <c r="F799" s="26">
        <v>44</v>
      </c>
      <c r="G799" s="27" t="s">
        <v>12</v>
      </c>
      <c r="H799" s="28">
        <v>351.56549520766777</v>
      </c>
      <c r="I799" s="28"/>
      <c r="J799" s="28"/>
      <c r="K799" s="28">
        <v>0</v>
      </c>
      <c r="L799" s="29">
        <v>10568</v>
      </c>
      <c r="M799" s="29">
        <v>696</v>
      </c>
      <c r="N799" s="29">
        <v>893</v>
      </c>
      <c r="O799" s="29">
        <v>0</v>
      </c>
      <c r="P799" s="30">
        <f t="shared" si="12"/>
        <v>12157</v>
      </c>
      <c r="Q799" s="71"/>
      <c r="R799" s="72"/>
      <c r="S799" s="73"/>
      <c r="T799" s="35"/>
    </row>
    <row r="800" spans="1:20" s="13" customFormat="1" ht="12.75">
      <c r="A800" s="26">
        <v>3513044133</v>
      </c>
      <c r="B800" s="26">
        <v>3513</v>
      </c>
      <c r="C800" s="27" t="s">
        <v>307</v>
      </c>
      <c r="D800" s="26">
        <v>44</v>
      </c>
      <c r="E800" s="27" t="s">
        <v>12</v>
      </c>
      <c r="F800" s="26">
        <v>133</v>
      </c>
      <c r="G800" s="27" t="s">
        <v>59</v>
      </c>
      <c r="H800" s="28">
        <v>1.3418530351437701</v>
      </c>
      <c r="I800" s="28"/>
      <c r="J800" s="28"/>
      <c r="K800" s="28">
        <v>0</v>
      </c>
      <c r="L800" s="29">
        <v>12230</v>
      </c>
      <c r="M800" s="29">
        <v>3191</v>
      </c>
      <c r="N800" s="29">
        <v>893</v>
      </c>
      <c r="O800" s="29">
        <v>0</v>
      </c>
      <c r="P800" s="30">
        <f t="shared" si="12"/>
        <v>16314</v>
      </c>
      <c r="Q800" s="71"/>
      <c r="R800" s="72"/>
      <c r="S800" s="73"/>
      <c r="T800" s="35"/>
    </row>
    <row r="801" spans="1:20" s="13" customFormat="1" ht="12.75">
      <c r="A801" s="26">
        <v>3513044244</v>
      </c>
      <c r="B801" s="26">
        <v>3513</v>
      </c>
      <c r="C801" s="27" t="s">
        <v>307</v>
      </c>
      <c r="D801" s="26">
        <v>44</v>
      </c>
      <c r="E801" s="27" t="s">
        <v>12</v>
      </c>
      <c r="F801" s="26">
        <v>244</v>
      </c>
      <c r="G801" s="27" t="s">
        <v>27</v>
      </c>
      <c r="H801" s="28">
        <v>59.04153354632588</v>
      </c>
      <c r="I801" s="28"/>
      <c r="J801" s="28"/>
      <c r="K801" s="28">
        <v>0</v>
      </c>
      <c r="L801" s="29">
        <v>9156</v>
      </c>
      <c r="M801" s="29">
        <v>2540</v>
      </c>
      <c r="N801" s="29">
        <v>893</v>
      </c>
      <c r="O801" s="29">
        <v>0</v>
      </c>
      <c r="P801" s="30">
        <f t="shared" si="12"/>
        <v>12589</v>
      </c>
      <c r="Q801" s="71"/>
      <c r="R801" s="72"/>
      <c r="S801" s="73"/>
      <c r="T801" s="35"/>
    </row>
    <row r="802" spans="1:20" s="13" customFormat="1" ht="12.75">
      <c r="A802" s="26">
        <v>3513044293</v>
      </c>
      <c r="B802" s="26">
        <v>3513</v>
      </c>
      <c r="C802" s="27" t="s">
        <v>307</v>
      </c>
      <c r="D802" s="26">
        <v>44</v>
      </c>
      <c r="E802" s="27" t="s">
        <v>12</v>
      </c>
      <c r="F802" s="26">
        <v>293</v>
      </c>
      <c r="G802" s="27" t="s">
        <v>171</v>
      </c>
      <c r="H802" s="28">
        <v>8.0511182108626205</v>
      </c>
      <c r="I802" s="28"/>
      <c r="J802" s="28"/>
      <c r="K802" s="28">
        <v>0</v>
      </c>
      <c r="L802" s="29">
        <v>10140</v>
      </c>
      <c r="M802" s="29">
        <v>577</v>
      </c>
      <c r="N802" s="29">
        <v>893</v>
      </c>
      <c r="O802" s="29">
        <v>0</v>
      </c>
      <c r="P802" s="30">
        <f t="shared" si="12"/>
        <v>11610</v>
      </c>
      <c r="Q802" s="71"/>
      <c r="R802" s="72"/>
      <c r="S802" s="73"/>
      <c r="T802" s="35"/>
    </row>
    <row r="803" spans="1:20" s="13" customFormat="1" ht="12.75">
      <c r="A803" s="26">
        <v>3514281281</v>
      </c>
      <c r="B803" s="26">
        <v>3514</v>
      </c>
      <c r="C803" s="27" t="s">
        <v>332</v>
      </c>
      <c r="D803" s="26">
        <v>281</v>
      </c>
      <c r="E803" s="27" t="s">
        <v>146</v>
      </c>
      <c r="F803" s="26">
        <v>281</v>
      </c>
      <c r="G803" s="27" t="s">
        <v>146</v>
      </c>
      <c r="H803" s="28">
        <v>90</v>
      </c>
      <c r="I803" s="28"/>
      <c r="J803" s="28"/>
      <c r="K803" s="28">
        <v>0</v>
      </c>
      <c r="L803" s="29">
        <v>12505.216578264364</v>
      </c>
      <c r="M803" s="29">
        <v>0</v>
      </c>
      <c r="N803" s="29">
        <v>893</v>
      </c>
      <c r="O803" s="29">
        <v>0</v>
      </c>
      <c r="P803" s="30">
        <f t="shared" si="12"/>
        <v>13398.216578264364</v>
      </c>
      <c r="Q803" s="71"/>
      <c r="R803" s="72"/>
      <c r="S803" s="73"/>
      <c r="T803" s="35"/>
    </row>
    <row r="804" spans="1:20" s="13" customFormat="1" ht="12.75">
      <c r="A804" s="26">
        <v>3515287043</v>
      </c>
      <c r="B804" s="26">
        <v>8002</v>
      </c>
      <c r="C804" s="27" t="s">
        <v>334</v>
      </c>
      <c r="D804" s="26">
        <v>287</v>
      </c>
      <c r="E804" s="27" t="s">
        <v>335</v>
      </c>
      <c r="F804" s="26">
        <v>43</v>
      </c>
      <c r="G804" s="27" t="s">
        <v>336</v>
      </c>
      <c r="H804" s="28">
        <v>14.545454545454545</v>
      </c>
      <c r="I804" s="28"/>
      <c r="J804" s="28"/>
      <c r="K804" s="28">
        <v>0</v>
      </c>
      <c r="L804" s="29">
        <v>9418.3122029434035</v>
      </c>
      <c r="M804" s="29">
        <v>4964</v>
      </c>
      <c r="N804" s="29">
        <v>893</v>
      </c>
      <c r="O804" s="29">
        <v>0</v>
      </c>
      <c r="P804" s="30">
        <f t="shared" si="12"/>
        <v>15275.312202943403</v>
      </c>
      <c r="Q804" s="71"/>
      <c r="R804" s="72"/>
      <c r="S804" s="73"/>
      <c r="T804" s="35"/>
    </row>
    <row r="805" spans="1:20" s="13" customFormat="1" ht="12.75">
      <c r="A805" s="26">
        <v>3515287045</v>
      </c>
      <c r="B805" s="26">
        <v>8002</v>
      </c>
      <c r="C805" s="27" t="s">
        <v>334</v>
      </c>
      <c r="D805" s="26">
        <v>287</v>
      </c>
      <c r="E805" s="27" t="s">
        <v>335</v>
      </c>
      <c r="F805" s="26">
        <v>45</v>
      </c>
      <c r="G805" s="27" t="s">
        <v>337</v>
      </c>
      <c r="H805" s="28">
        <v>14.545454545454545</v>
      </c>
      <c r="I805" s="28"/>
      <c r="J805" s="28"/>
      <c r="K805" s="28">
        <v>0</v>
      </c>
      <c r="L805" s="29">
        <v>10189.442642098526</v>
      </c>
      <c r="M805" s="29">
        <v>3290</v>
      </c>
      <c r="N805" s="29">
        <v>893</v>
      </c>
      <c r="O805" s="29">
        <v>0</v>
      </c>
      <c r="P805" s="30">
        <f t="shared" si="12"/>
        <v>14372.442642098526</v>
      </c>
      <c r="Q805" s="71"/>
      <c r="R805" s="72"/>
      <c r="S805" s="73"/>
      <c r="T805" s="35"/>
    </row>
    <row r="806" spans="1:20" s="13" customFormat="1" ht="12.75">
      <c r="A806" s="26">
        <v>3515287135</v>
      </c>
      <c r="B806" s="26">
        <v>8002</v>
      </c>
      <c r="C806" s="27" t="s">
        <v>334</v>
      </c>
      <c r="D806" s="26">
        <v>287</v>
      </c>
      <c r="E806" s="27" t="s">
        <v>335</v>
      </c>
      <c r="F806" s="26">
        <v>135</v>
      </c>
      <c r="G806" s="27" t="s">
        <v>338</v>
      </c>
      <c r="H806" s="28">
        <v>14.545454545454545</v>
      </c>
      <c r="I806" s="28"/>
      <c r="J806" s="28"/>
      <c r="K806" s="28">
        <v>1664.1556249999996</v>
      </c>
      <c r="L806" s="29">
        <v>10568.570039352833</v>
      </c>
      <c r="M806" s="29">
        <v>6484</v>
      </c>
      <c r="N806" s="29">
        <v>893</v>
      </c>
      <c r="O806" s="29">
        <v>0</v>
      </c>
      <c r="P806" s="30">
        <f t="shared" si="12"/>
        <v>17945.570039352831</v>
      </c>
      <c r="Q806" s="71"/>
      <c r="R806" s="72"/>
      <c r="S806" s="73"/>
      <c r="T806" s="35"/>
    </row>
    <row r="807" spans="1:20" s="13" customFormat="1" ht="12.75">
      <c r="A807" s="26">
        <v>3515287191</v>
      </c>
      <c r="B807" s="26">
        <v>8002</v>
      </c>
      <c r="C807" s="27" t="s">
        <v>334</v>
      </c>
      <c r="D807" s="26">
        <v>287</v>
      </c>
      <c r="E807" s="27" t="s">
        <v>335</v>
      </c>
      <c r="F807" s="26">
        <v>191</v>
      </c>
      <c r="G807" s="27" t="s">
        <v>238</v>
      </c>
      <c r="H807" s="28">
        <v>14.545454545454545</v>
      </c>
      <c r="I807" s="28"/>
      <c r="J807" s="28"/>
      <c r="K807" s="28">
        <v>0</v>
      </c>
      <c r="L807" s="29">
        <v>10060.70051755705</v>
      </c>
      <c r="M807" s="29">
        <v>2147</v>
      </c>
      <c r="N807" s="29">
        <v>893</v>
      </c>
      <c r="O807" s="29">
        <v>0</v>
      </c>
      <c r="P807" s="30">
        <f t="shared" si="12"/>
        <v>13100.70051755705</v>
      </c>
      <c r="Q807" s="71"/>
      <c r="R807" s="72"/>
      <c r="S807" s="73"/>
      <c r="T807" s="35"/>
    </row>
    <row r="808" spans="1:20" s="13" customFormat="1" ht="12.75">
      <c r="A808" s="26">
        <v>3515287215</v>
      </c>
      <c r="B808" s="26">
        <v>8002</v>
      </c>
      <c r="C808" s="27" t="s">
        <v>334</v>
      </c>
      <c r="D808" s="26">
        <v>287</v>
      </c>
      <c r="E808" s="27" t="s">
        <v>335</v>
      </c>
      <c r="F808" s="26">
        <v>215</v>
      </c>
      <c r="G808" s="27" t="s">
        <v>339</v>
      </c>
      <c r="H808" s="28">
        <v>14.545454545454545</v>
      </c>
      <c r="I808" s="28"/>
      <c r="J808" s="28"/>
      <c r="K808" s="28">
        <v>0</v>
      </c>
      <c r="L808" s="29">
        <v>10364.159211392473</v>
      </c>
      <c r="M808" s="29">
        <v>2387</v>
      </c>
      <c r="N808" s="29">
        <v>893</v>
      </c>
      <c r="O808" s="29">
        <v>0</v>
      </c>
      <c r="P808" s="30">
        <f t="shared" si="12"/>
        <v>13644.159211392473</v>
      </c>
      <c r="Q808" s="71"/>
      <c r="R808" s="72"/>
      <c r="S808" s="73"/>
      <c r="T808" s="35"/>
    </row>
    <row r="809" spans="1:20" s="13" customFormat="1" ht="12.75">
      <c r="A809" s="26">
        <v>3515287227</v>
      </c>
      <c r="B809" s="26">
        <v>8002</v>
      </c>
      <c r="C809" s="27" t="s">
        <v>334</v>
      </c>
      <c r="D809" s="26">
        <v>287</v>
      </c>
      <c r="E809" s="27" t="s">
        <v>335</v>
      </c>
      <c r="F809" s="26">
        <v>227</v>
      </c>
      <c r="G809" s="27" t="s">
        <v>239</v>
      </c>
      <c r="H809" s="28">
        <v>14.545454545454545</v>
      </c>
      <c r="I809" s="28"/>
      <c r="J809" s="28"/>
      <c r="K809" s="28">
        <v>0</v>
      </c>
      <c r="L809" s="29">
        <v>10622.441654638704</v>
      </c>
      <c r="M809" s="29">
        <v>2189</v>
      </c>
      <c r="N809" s="29">
        <v>893</v>
      </c>
      <c r="O809" s="29">
        <v>0</v>
      </c>
      <c r="P809" s="30">
        <f t="shared" si="12"/>
        <v>13704.441654638704</v>
      </c>
      <c r="Q809" s="71"/>
      <c r="R809" s="72"/>
      <c r="S809" s="73"/>
      <c r="T809" s="35"/>
    </row>
    <row r="810" spans="1:20" s="13" customFormat="1" ht="12.75">
      <c r="A810" s="26">
        <v>3515287277</v>
      </c>
      <c r="B810" s="26">
        <v>8002</v>
      </c>
      <c r="C810" s="27" t="s">
        <v>334</v>
      </c>
      <c r="D810" s="26">
        <v>287</v>
      </c>
      <c r="E810" s="27" t="s">
        <v>335</v>
      </c>
      <c r="F810" s="26">
        <v>277</v>
      </c>
      <c r="G810" s="27" t="s">
        <v>340</v>
      </c>
      <c r="H810" s="28">
        <v>14.545454545454545</v>
      </c>
      <c r="I810" s="28"/>
      <c r="J810" s="28"/>
      <c r="K810" s="28">
        <v>0</v>
      </c>
      <c r="L810" s="29">
        <v>11940.952361095293</v>
      </c>
      <c r="M810" s="29">
        <v>387</v>
      </c>
      <c r="N810" s="29">
        <v>893</v>
      </c>
      <c r="O810" s="29">
        <v>0</v>
      </c>
      <c r="P810" s="30">
        <f t="shared" si="12"/>
        <v>13220.952361095293</v>
      </c>
      <c r="Q810" s="71"/>
      <c r="R810" s="72"/>
      <c r="S810" s="73"/>
      <c r="T810" s="35"/>
    </row>
    <row r="811" spans="1:20" s="13" customFormat="1" ht="12.75">
      <c r="A811" s="26">
        <v>3515287287</v>
      </c>
      <c r="B811" s="26">
        <v>8002</v>
      </c>
      <c r="C811" s="27" t="s">
        <v>334</v>
      </c>
      <c r="D811" s="26">
        <v>287</v>
      </c>
      <c r="E811" s="27" t="s">
        <v>335</v>
      </c>
      <c r="F811" s="26">
        <v>287</v>
      </c>
      <c r="G811" s="27" t="s">
        <v>335</v>
      </c>
      <c r="H811" s="28">
        <v>14.545454545454545</v>
      </c>
      <c r="I811" s="28"/>
      <c r="J811" s="28"/>
      <c r="K811" s="28">
        <v>0</v>
      </c>
      <c r="L811" s="29">
        <v>9343.2087735911755</v>
      </c>
      <c r="M811" s="29">
        <v>2567</v>
      </c>
      <c r="N811" s="29">
        <v>893</v>
      </c>
      <c r="O811" s="29">
        <v>0</v>
      </c>
      <c r="P811" s="30">
        <f t="shared" si="12"/>
        <v>12803.208773591175</v>
      </c>
      <c r="Q811" s="71"/>
      <c r="R811" s="72"/>
      <c r="S811" s="73"/>
      <c r="T811" s="35"/>
    </row>
    <row r="812" spans="1:20" s="13" customFormat="1" ht="12.75">
      <c r="A812" s="26">
        <v>3515287306</v>
      </c>
      <c r="B812" s="26">
        <v>8002</v>
      </c>
      <c r="C812" s="27" t="s">
        <v>334</v>
      </c>
      <c r="D812" s="26">
        <v>287</v>
      </c>
      <c r="E812" s="27" t="s">
        <v>335</v>
      </c>
      <c r="F812" s="26">
        <v>306</v>
      </c>
      <c r="G812" s="27" t="s">
        <v>341</v>
      </c>
      <c r="H812" s="28">
        <v>14.545454545454545</v>
      </c>
      <c r="I812" s="28"/>
      <c r="J812" s="28"/>
      <c r="K812" s="28">
        <v>0</v>
      </c>
      <c r="L812" s="29">
        <v>10026.693819985047</v>
      </c>
      <c r="M812" s="29">
        <v>1788</v>
      </c>
      <c r="N812" s="29">
        <v>893</v>
      </c>
      <c r="O812" s="29">
        <v>0</v>
      </c>
      <c r="P812" s="30">
        <f t="shared" si="12"/>
        <v>12707.693819985047</v>
      </c>
      <c r="Q812" s="71"/>
      <c r="R812" s="72"/>
      <c r="S812" s="73"/>
      <c r="T812" s="35"/>
    </row>
    <row r="813" spans="1:20" s="13" customFormat="1" ht="12.75">
      <c r="A813" s="26">
        <v>3515287316</v>
      </c>
      <c r="B813" s="26">
        <v>8002</v>
      </c>
      <c r="C813" s="27" t="s">
        <v>334</v>
      </c>
      <c r="D813" s="26">
        <v>287</v>
      </c>
      <c r="E813" s="27" t="s">
        <v>335</v>
      </c>
      <c r="F813" s="26">
        <v>316</v>
      </c>
      <c r="G813" s="27" t="s">
        <v>159</v>
      </c>
      <c r="H813" s="28">
        <v>14.545454545454545</v>
      </c>
      <c r="I813" s="28"/>
      <c r="J813" s="28"/>
      <c r="K813" s="28">
        <v>0</v>
      </c>
      <c r="L813" s="29">
        <v>11237.776684668961</v>
      </c>
      <c r="M813" s="29">
        <v>830</v>
      </c>
      <c r="N813" s="29">
        <v>893</v>
      </c>
      <c r="O813" s="29">
        <v>0</v>
      </c>
      <c r="P813" s="30">
        <f t="shared" si="12"/>
        <v>12960.776684668961</v>
      </c>
      <c r="Q813" s="71"/>
      <c r="R813" s="72"/>
      <c r="S813" s="73"/>
      <c r="T813" s="35"/>
    </row>
    <row r="814" spans="1:20" s="13" customFormat="1" ht="12.75">
      <c r="A814" s="26">
        <v>3515287767</v>
      </c>
      <c r="B814" s="26">
        <v>8002</v>
      </c>
      <c r="C814" s="27" t="s">
        <v>334</v>
      </c>
      <c r="D814" s="26">
        <v>287</v>
      </c>
      <c r="E814" s="27" t="s">
        <v>335</v>
      </c>
      <c r="F814" s="26">
        <v>767</v>
      </c>
      <c r="G814" s="27" t="s">
        <v>267</v>
      </c>
      <c r="H814" s="28">
        <v>14.545454545454545</v>
      </c>
      <c r="I814" s="28"/>
      <c r="J814" s="28"/>
      <c r="K814" s="28">
        <v>0</v>
      </c>
      <c r="L814" s="29">
        <v>11174.832485150748</v>
      </c>
      <c r="M814" s="29">
        <v>1546</v>
      </c>
      <c r="N814" s="29">
        <v>893</v>
      </c>
      <c r="O814" s="29">
        <v>0</v>
      </c>
      <c r="P814" s="30">
        <f t="shared" si="12"/>
        <v>13613.832485150748</v>
      </c>
      <c r="Q814" s="71"/>
      <c r="R814" s="72"/>
      <c r="S814" s="73"/>
      <c r="T814" s="35"/>
    </row>
    <row r="815" spans="1:20" s="13" customFormat="1" ht="12.75">
      <c r="A815" s="26">
        <v>8001239052</v>
      </c>
      <c r="B815" s="26">
        <v>8001</v>
      </c>
      <c r="C815" s="27" t="s">
        <v>333</v>
      </c>
      <c r="D815" s="26">
        <v>239</v>
      </c>
      <c r="E815" s="27" t="s">
        <v>250</v>
      </c>
      <c r="F815" s="26">
        <v>52</v>
      </c>
      <c r="G815" s="27" t="s">
        <v>251</v>
      </c>
      <c r="H815" s="28">
        <v>43.333333333333343</v>
      </c>
      <c r="I815" s="28"/>
      <c r="J815" s="28"/>
      <c r="K815" s="28">
        <v>0</v>
      </c>
      <c r="L815" s="29">
        <v>10126.797318815656</v>
      </c>
      <c r="M815" s="29">
        <v>3098</v>
      </c>
      <c r="N815" s="29">
        <v>893</v>
      </c>
      <c r="O815" s="29">
        <v>0</v>
      </c>
      <c r="P815" s="30">
        <f t="shared" si="12"/>
        <v>14117.797318815656</v>
      </c>
      <c r="Q815" s="71"/>
      <c r="R815" s="72"/>
      <c r="S815" s="73"/>
      <c r="T815" s="35"/>
    </row>
    <row r="816" spans="1:20" s="13" customFormat="1" ht="12.75">
      <c r="A816" s="26">
        <v>8001239239</v>
      </c>
      <c r="B816" s="26">
        <v>8001</v>
      </c>
      <c r="C816" s="27" t="s">
        <v>333</v>
      </c>
      <c r="D816" s="26">
        <v>239</v>
      </c>
      <c r="E816" s="27" t="s">
        <v>250</v>
      </c>
      <c r="F816" s="26">
        <v>239</v>
      </c>
      <c r="G816" s="27" t="s">
        <v>250</v>
      </c>
      <c r="H816" s="28">
        <v>43.333333333333343</v>
      </c>
      <c r="I816" s="28"/>
      <c r="J816" s="28"/>
      <c r="K816" s="28">
        <v>0</v>
      </c>
      <c r="L816" s="29">
        <v>10720.780606611745</v>
      </c>
      <c r="M816" s="29">
        <v>3693</v>
      </c>
      <c r="N816" s="29">
        <v>893</v>
      </c>
      <c r="O816" s="29">
        <v>0</v>
      </c>
      <c r="P816" s="30">
        <f t="shared" si="12"/>
        <v>15306.780606611745</v>
      </c>
      <c r="Q816" s="71"/>
      <c r="R816" s="72"/>
      <c r="S816" s="73"/>
      <c r="T816" s="35"/>
    </row>
    <row r="817" spans="1:20" s="13" customFormat="1" ht="12.75">
      <c r="A817" s="26">
        <v>8001239310</v>
      </c>
      <c r="B817" s="26">
        <v>8001</v>
      </c>
      <c r="C817" s="27" t="s">
        <v>333</v>
      </c>
      <c r="D817" s="26">
        <v>239</v>
      </c>
      <c r="E817" s="27" t="s">
        <v>250</v>
      </c>
      <c r="F817" s="26">
        <v>310</v>
      </c>
      <c r="G817" s="27" t="s">
        <v>259</v>
      </c>
      <c r="H817" s="28">
        <v>43.333333333333343</v>
      </c>
      <c r="I817" s="28"/>
      <c r="J817" s="28"/>
      <c r="K817" s="28">
        <v>0</v>
      </c>
      <c r="L817" s="29">
        <v>11323.341637681229</v>
      </c>
      <c r="M817" s="29">
        <v>2290</v>
      </c>
      <c r="N817" s="29">
        <v>893</v>
      </c>
      <c r="O817" s="29">
        <v>0</v>
      </c>
      <c r="P817" s="30">
        <f t="shared" si="12"/>
        <v>14506.341637681229</v>
      </c>
      <c r="Q817" s="71"/>
      <c r="R817" s="72"/>
      <c r="S817" s="73"/>
      <c r="T817" s="35"/>
    </row>
    <row r="818" spans="1:20" s="13" customFormat="1" ht="12.75">
      <c r="A818" s="31" t="s">
        <v>308</v>
      </c>
      <c r="B818" s="31" t="s">
        <v>308</v>
      </c>
      <c r="C818" s="31" t="s">
        <v>308</v>
      </c>
      <c r="D818" s="31" t="s">
        <v>308</v>
      </c>
      <c r="E818" s="31" t="s">
        <v>308</v>
      </c>
      <c r="F818" s="31" t="s">
        <v>308</v>
      </c>
      <c r="G818" s="31" t="s">
        <v>308</v>
      </c>
      <c r="H818" s="33">
        <f>SUM(H13:H817)</f>
        <v>41425.313479623816</v>
      </c>
      <c r="I818" s="33">
        <f>SUM(I13:I817)</f>
        <v>0</v>
      </c>
      <c r="J818" s="33">
        <f>SUM(J13:J817)</f>
        <v>0</v>
      </c>
      <c r="K818" s="31" t="s">
        <v>308</v>
      </c>
      <c r="L818" s="31" t="s">
        <v>308</v>
      </c>
      <c r="M818" s="31" t="s">
        <v>308</v>
      </c>
      <c r="N818" s="31" t="s">
        <v>308</v>
      </c>
      <c r="O818" s="31" t="s">
        <v>308</v>
      </c>
      <c r="P818" s="31" t="s">
        <v>308</v>
      </c>
      <c r="Q818" s="74"/>
      <c r="R818" s="75"/>
      <c r="S818" s="76"/>
    </row>
  </sheetData>
  <autoFilter ref="A9:T818"/>
  <sortState ref="A10:T817">
    <sortCondition ref="A1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X842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4.85546875" customWidth="1"/>
    <col min="2" max="2" width="12.42578125" customWidth="1"/>
    <col min="3" max="3" width="23.140625" customWidth="1"/>
    <col min="4" max="4" width="7.28515625" customWidth="1"/>
    <col min="5" max="5" width="16" customWidth="1"/>
    <col min="6" max="6" width="8.85546875" style="38"/>
    <col min="7" max="7" width="18.140625" customWidth="1"/>
    <col min="9" max="9" width="10" customWidth="1"/>
    <col min="10" max="10" width="10.42578125" customWidth="1"/>
    <col min="11" max="11" width="10" bestFit="1" customWidth="1"/>
    <col min="12" max="12" width="11.7109375" customWidth="1"/>
    <col min="13" max="13" width="10.28515625" customWidth="1"/>
    <col min="14" max="14" width="1.28515625" customWidth="1"/>
    <col min="15" max="15" width="9.5703125" customWidth="1"/>
    <col min="16" max="16" width="9.7109375" customWidth="1"/>
    <col min="17" max="18" width="11.7109375" customWidth="1"/>
    <col min="19" max="19" width="10.28515625" customWidth="1"/>
    <col min="20" max="20" width="1.28515625" customWidth="1"/>
    <col min="21" max="21" width="11.5703125" customWidth="1"/>
    <col min="22" max="24" width="11.7109375" customWidth="1"/>
    <col min="25" max="26" width="13.28515625" customWidth="1"/>
    <col min="27" max="27" width="2.140625" customWidth="1"/>
  </cols>
  <sheetData>
    <row r="1" spans="1:50" s="6" customFormat="1" ht="21">
      <c r="A1" s="59" t="s">
        <v>368</v>
      </c>
      <c r="B1" s="59"/>
      <c r="D1" s="7"/>
      <c r="E1" s="7"/>
      <c r="F1" s="7"/>
      <c r="N1" s="8"/>
      <c r="T1" s="8"/>
    </row>
    <row r="2" spans="1:50" s="6" customFormat="1" ht="21.75" customHeight="1">
      <c r="A2" s="60" t="s">
        <v>371</v>
      </c>
      <c r="B2" s="60"/>
      <c r="D2" s="7"/>
      <c r="E2" s="7"/>
      <c r="F2" s="7"/>
      <c r="J2" s="9"/>
    </row>
    <row r="3" spans="1:50" s="10" customFormat="1" ht="15" customHeight="1">
      <c r="A3" s="2"/>
      <c r="B3" s="2"/>
      <c r="C3" s="2"/>
      <c r="D3" s="2"/>
      <c r="E3" s="2"/>
      <c r="F3" s="37"/>
      <c r="G3" s="2"/>
      <c r="H3" s="2"/>
      <c r="I3" s="2"/>
      <c r="J3" s="2"/>
      <c r="K3" s="2"/>
      <c r="L3" s="2"/>
      <c r="M3" s="2"/>
      <c r="O3" s="2"/>
      <c r="P3" s="2"/>
      <c r="Q3" s="2"/>
      <c r="R3" s="2"/>
      <c r="S3" s="2"/>
      <c r="U3" s="2"/>
      <c r="V3" s="2"/>
      <c r="W3" s="2"/>
      <c r="X3" s="2"/>
      <c r="Y3" s="2"/>
      <c r="Z3" s="2"/>
    </row>
    <row r="4" spans="1:50" s="10" customFormat="1">
      <c r="B4" s="1"/>
      <c r="D4" s="11"/>
      <c r="E4" s="11"/>
      <c r="F4" s="11"/>
      <c r="J4" s="12"/>
    </row>
    <row r="5" spans="1:50" s="10" customFormat="1" hidden="1">
      <c r="B5" s="1"/>
      <c r="D5" s="11"/>
      <c r="E5" s="11"/>
      <c r="F5" s="11"/>
      <c r="J5" s="12"/>
    </row>
    <row r="6" spans="1:50" s="10" customFormat="1" ht="12.75" hidden="1">
      <c r="D6" s="11"/>
      <c r="E6" s="11"/>
      <c r="F6" s="11"/>
      <c r="J6" s="12"/>
    </row>
    <row r="7" spans="1:50" s="10" customFormat="1" ht="12.75">
      <c r="F7" s="11"/>
      <c r="J7" s="12"/>
      <c r="K7" s="13"/>
      <c r="L7" s="13"/>
      <c r="M7" s="13"/>
      <c r="O7" s="13"/>
      <c r="P7" s="13"/>
      <c r="Q7" s="13"/>
      <c r="R7" s="13"/>
      <c r="S7" s="13"/>
      <c r="U7" s="13"/>
      <c r="V7" s="13"/>
      <c r="W7" s="13"/>
      <c r="X7" s="13"/>
      <c r="Y7" s="13"/>
      <c r="Z7" s="13"/>
    </row>
    <row r="8" spans="1:50" s="14" customFormat="1" ht="66" customHeight="1">
      <c r="A8" s="40" t="s">
        <v>0</v>
      </c>
      <c r="B8" s="40" t="s">
        <v>319</v>
      </c>
      <c r="C8" s="41" t="s">
        <v>351</v>
      </c>
      <c r="D8" s="42" t="s">
        <v>1</v>
      </c>
      <c r="E8" s="41" t="s">
        <v>352</v>
      </c>
      <c r="F8" s="42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350</v>
      </c>
      <c r="L8" s="40" t="s">
        <v>355</v>
      </c>
      <c r="M8" s="40" t="s">
        <v>356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U8" s="40" t="s">
        <v>359</v>
      </c>
      <c r="V8" s="40" t="s">
        <v>360</v>
      </c>
      <c r="W8" s="40" t="s">
        <v>363</v>
      </c>
      <c r="X8" s="40" t="s">
        <v>361</v>
      </c>
      <c r="Y8" s="40" t="s">
        <v>366</v>
      </c>
      <c r="Z8" s="40" t="s">
        <v>367</v>
      </c>
    </row>
    <row r="9" spans="1:50" s="14" customFormat="1" ht="12.75">
      <c r="A9" s="44"/>
      <c r="B9" s="43"/>
      <c r="C9" s="45"/>
      <c r="D9" s="43"/>
      <c r="E9" s="43"/>
      <c r="F9" s="43"/>
      <c r="G9" s="45"/>
      <c r="H9" s="45"/>
      <c r="I9" s="43"/>
      <c r="J9" s="43"/>
      <c r="K9" s="43"/>
      <c r="L9" s="43"/>
      <c r="M9" s="43"/>
      <c r="O9" s="43"/>
      <c r="P9" s="43"/>
      <c r="Q9" s="43"/>
      <c r="R9" s="43"/>
      <c r="S9" s="43"/>
      <c r="U9" s="43"/>
      <c r="V9" s="43"/>
      <c r="W9" s="43"/>
      <c r="X9" s="43"/>
      <c r="Y9" s="43"/>
      <c r="Z9" s="43"/>
    </row>
    <row r="10" spans="1:50">
      <c r="A10" s="49">
        <v>409</v>
      </c>
      <c r="B10" s="49">
        <v>409201201</v>
      </c>
      <c r="C10" s="50" t="s">
        <v>8</v>
      </c>
      <c r="D10" s="49">
        <v>201</v>
      </c>
      <c r="E10" s="50" t="s">
        <v>9</v>
      </c>
      <c r="F10" s="49">
        <v>201</v>
      </c>
      <c r="G10" s="50" t="s">
        <v>9</v>
      </c>
      <c r="H10" s="51">
        <v>420</v>
      </c>
      <c r="I10" s="52">
        <v>11113</v>
      </c>
      <c r="J10" s="52">
        <v>178</v>
      </c>
      <c r="K10" s="52">
        <v>0</v>
      </c>
      <c r="L10" s="52">
        <v>893</v>
      </c>
      <c r="M10" s="52">
        <v>12184</v>
      </c>
      <c r="N10" s="48"/>
      <c r="O10" s="53" t="s">
        <v>308</v>
      </c>
      <c r="P10" s="53" t="s">
        <v>308</v>
      </c>
      <c r="Q10" s="55">
        <v>0.18</v>
      </c>
      <c r="R10" s="55">
        <v>7.9565871580087558E-2</v>
      </c>
      <c r="S10" s="52">
        <v>0</v>
      </c>
      <c r="T10" s="49"/>
      <c r="U10" s="56">
        <v>4742220</v>
      </c>
      <c r="V10" s="56">
        <v>0</v>
      </c>
      <c r="W10" s="52">
        <v>0</v>
      </c>
      <c r="X10" s="52">
        <v>375060</v>
      </c>
      <c r="Y10" s="52">
        <v>5117280</v>
      </c>
      <c r="Z10" s="52">
        <f>SUMIF($A$10:$A$839,$A10,$Y$10:$Y$839)</f>
        <v>5117280</v>
      </c>
      <c r="AA10" s="52"/>
      <c r="AB10" s="52"/>
      <c r="AC10" s="52"/>
      <c r="AE10" s="53"/>
      <c r="AF10" s="53"/>
      <c r="AG10" s="54"/>
      <c r="AH10" s="55"/>
      <c r="AI10" s="52"/>
      <c r="AK10" s="56"/>
      <c r="AL10" s="56"/>
      <c r="AM10" s="52"/>
      <c r="AN10" s="52"/>
      <c r="AO10" s="52"/>
      <c r="AQ10" s="52"/>
      <c r="AR10" s="52"/>
      <c r="AS10" s="52"/>
      <c r="AT10" s="52"/>
      <c r="AU10" s="52"/>
      <c r="AV10" s="52"/>
      <c r="AW10" s="52"/>
      <c r="AX10" s="52"/>
    </row>
    <row r="11" spans="1:50" s="13" customFormat="1">
      <c r="A11" s="49">
        <v>410</v>
      </c>
      <c r="B11" s="49">
        <v>410035035</v>
      </c>
      <c r="C11" s="50" t="s">
        <v>10</v>
      </c>
      <c r="D11" s="49">
        <v>35</v>
      </c>
      <c r="E11" s="50" t="s">
        <v>11</v>
      </c>
      <c r="F11" s="49">
        <v>35</v>
      </c>
      <c r="G11" s="50" t="s">
        <v>11</v>
      </c>
      <c r="H11" s="51">
        <v>493</v>
      </c>
      <c r="I11" s="52">
        <v>11613</v>
      </c>
      <c r="J11" s="52">
        <v>3432</v>
      </c>
      <c r="K11" s="52">
        <v>0</v>
      </c>
      <c r="L11" s="52">
        <v>893</v>
      </c>
      <c r="M11" s="52">
        <v>15938</v>
      </c>
      <c r="N11" s="36"/>
      <c r="O11" s="53" t="s">
        <v>308</v>
      </c>
      <c r="P11" s="53" t="s">
        <v>308</v>
      </c>
      <c r="Q11" s="55">
        <v>0.18</v>
      </c>
      <c r="R11" s="55">
        <v>0.15202395845133679</v>
      </c>
      <c r="S11" s="52">
        <v>0</v>
      </c>
      <c r="T11" s="36"/>
      <c r="U11" s="56">
        <v>7417185</v>
      </c>
      <c r="V11" s="56">
        <v>0</v>
      </c>
      <c r="W11" s="52">
        <v>0</v>
      </c>
      <c r="X11" s="52">
        <v>440249</v>
      </c>
      <c r="Y11" s="52">
        <v>7857434</v>
      </c>
      <c r="Z11" s="52">
        <f t="shared" ref="Z11:Z74" si="0">SUMIF($A$10:$A$839,$A11,$Y$10:$Y$839)</f>
        <v>16403062</v>
      </c>
    </row>
    <row r="12" spans="1:50" s="13" customFormat="1">
      <c r="A12" s="49">
        <v>410</v>
      </c>
      <c r="B12" s="49">
        <v>410035057</v>
      </c>
      <c r="C12" s="50" t="s">
        <v>10</v>
      </c>
      <c r="D12" s="49">
        <v>35</v>
      </c>
      <c r="E12" s="50" t="s">
        <v>11</v>
      </c>
      <c r="F12" s="49">
        <v>57</v>
      </c>
      <c r="G12" s="50" t="s">
        <v>13</v>
      </c>
      <c r="H12" s="51">
        <v>361</v>
      </c>
      <c r="I12" s="52">
        <v>11907</v>
      </c>
      <c r="J12" s="52">
        <v>627</v>
      </c>
      <c r="K12" s="52">
        <v>0</v>
      </c>
      <c r="L12" s="52">
        <v>893</v>
      </c>
      <c r="M12" s="52">
        <v>13427</v>
      </c>
      <c r="N12" s="36"/>
      <c r="O12" s="53" t="s">
        <v>308</v>
      </c>
      <c r="P12" s="53" t="s">
        <v>308</v>
      </c>
      <c r="Q12" s="55">
        <v>0.18</v>
      </c>
      <c r="R12" s="55">
        <v>0.12566669295783561</v>
      </c>
      <c r="S12" s="52">
        <v>0</v>
      </c>
      <c r="T12" s="36"/>
      <c r="U12" s="56">
        <v>4524774</v>
      </c>
      <c r="V12" s="56">
        <v>0</v>
      </c>
      <c r="W12" s="52">
        <v>0</v>
      </c>
      <c r="X12" s="52">
        <v>322373</v>
      </c>
      <c r="Y12" s="52">
        <v>4847147</v>
      </c>
      <c r="Z12" s="52">
        <f t="shared" si="0"/>
        <v>16403062</v>
      </c>
    </row>
    <row r="13" spans="1:50" s="13" customFormat="1">
      <c r="A13" s="49">
        <v>410</v>
      </c>
      <c r="B13" s="49">
        <v>410035093</v>
      </c>
      <c r="C13" s="50" t="s">
        <v>10</v>
      </c>
      <c r="D13" s="49">
        <v>35</v>
      </c>
      <c r="E13" s="50" t="s">
        <v>11</v>
      </c>
      <c r="F13" s="49">
        <v>93</v>
      </c>
      <c r="G13" s="50" t="s">
        <v>14</v>
      </c>
      <c r="H13" s="51">
        <v>8</v>
      </c>
      <c r="I13" s="52">
        <v>10969</v>
      </c>
      <c r="J13" s="52">
        <v>331</v>
      </c>
      <c r="K13" s="52">
        <v>0</v>
      </c>
      <c r="L13" s="52">
        <v>893</v>
      </c>
      <c r="M13" s="52">
        <v>12193</v>
      </c>
      <c r="N13" s="36"/>
      <c r="O13" s="53" t="s">
        <v>308</v>
      </c>
      <c r="P13" s="53" t="s">
        <v>308</v>
      </c>
      <c r="Q13" s="55">
        <v>0.10135731725801317</v>
      </c>
      <c r="R13" s="55">
        <v>9.9974771469162421E-2</v>
      </c>
      <c r="S13" s="52">
        <v>0</v>
      </c>
      <c r="T13" s="36"/>
      <c r="U13" s="56">
        <v>90400</v>
      </c>
      <c r="V13" s="56">
        <v>0</v>
      </c>
      <c r="W13" s="52">
        <v>0</v>
      </c>
      <c r="X13" s="52">
        <v>7144</v>
      </c>
      <c r="Y13" s="52">
        <v>97544</v>
      </c>
      <c r="Z13" s="52">
        <f t="shared" si="0"/>
        <v>16403062</v>
      </c>
    </row>
    <row r="14" spans="1:50" s="13" customFormat="1">
      <c r="A14" s="49">
        <v>410</v>
      </c>
      <c r="B14" s="49">
        <v>410035155</v>
      </c>
      <c r="C14" s="50" t="s">
        <v>10</v>
      </c>
      <c r="D14" s="49">
        <v>35</v>
      </c>
      <c r="E14" s="50" t="s">
        <v>11</v>
      </c>
      <c r="F14" s="49">
        <v>155</v>
      </c>
      <c r="G14" s="50" t="s">
        <v>15</v>
      </c>
      <c r="H14" s="51">
        <v>1</v>
      </c>
      <c r="I14" s="52">
        <v>10438</v>
      </c>
      <c r="J14" s="52">
        <v>7291</v>
      </c>
      <c r="K14" s="52">
        <v>0</v>
      </c>
      <c r="L14" s="52">
        <v>893</v>
      </c>
      <c r="M14" s="52">
        <v>18622</v>
      </c>
      <c r="N14" s="36"/>
      <c r="O14" s="53" t="s">
        <v>308</v>
      </c>
      <c r="P14" s="53" t="s">
        <v>308</v>
      </c>
      <c r="Q14" s="55">
        <v>0.09</v>
      </c>
      <c r="R14" s="55">
        <v>2.7430477327287792E-4</v>
      </c>
      <c r="S14" s="52">
        <v>0</v>
      </c>
      <c r="T14" s="36"/>
      <c r="U14" s="56">
        <v>17729</v>
      </c>
      <c r="V14" s="56">
        <v>0</v>
      </c>
      <c r="W14" s="52">
        <v>0</v>
      </c>
      <c r="X14" s="52">
        <v>893</v>
      </c>
      <c r="Y14" s="52">
        <v>18622</v>
      </c>
      <c r="Z14" s="52">
        <f t="shared" si="0"/>
        <v>16403062</v>
      </c>
    </row>
    <row r="15" spans="1:50" s="13" customFormat="1">
      <c r="A15" s="49">
        <v>410</v>
      </c>
      <c r="B15" s="49">
        <v>410035163</v>
      </c>
      <c r="C15" s="50" t="s">
        <v>10</v>
      </c>
      <c r="D15" s="49">
        <v>35</v>
      </c>
      <c r="E15" s="50" t="s">
        <v>11</v>
      </c>
      <c r="F15" s="49">
        <v>163</v>
      </c>
      <c r="G15" s="50" t="s">
        <v>16</v>
      </c>
      <c r="H15" s="51">
        <v>12</v>
      </c>
      <c r="I15" s="52">
        <v>10671</v>
      </c>
      <c r="J15" s="52">
        <v>208</v>
      </c>
      <c r="K15" s="52">
        <v>0</v>
      </c>
      <c r="L15" s="52">
        <v>893</v>
      </c>
      <c r="M15" s="52">
        <v>11772</v>
      </c>
      <c r="N15" s="36"/>
      <c r="O15" s="53" t="s">
        <v>308</v>
      </c>
      <c r="P15" s="53" t="s">
        <v>308</v>
      </c>
      <c r="Q15" s="55">
        <v>0.18</v>
      </c>
      <c r="R15" s="55">
        <v>9.2488422261299233E-2</v>
      </c>
      <c r="S15" s="52">
        <v>0</v>
      </c>
      <c r="T15" s="36"/>
      <c r="U15" s="56">
        <v>130548</v>
      </c>
      <c r="V15" s="56">
        <v>0</v>
      </c>
      <c r="W15" s="52">
        <v>0</v>
      </c>
      <c r="X15" s="52">
        <v>10716</v>
      </c>
      <c r="Y15" s="52">
        <v>141264</v>
      </c>
      <c r="Z15" s="52">
        <f t="shared" si="0"/>
        <v>16403062</v>
      </c>
    </row>
    <row r="16" spans="1:50" s="13" customFormat="1">
      <c r="A16" s="49">
        <v>410</v>
      </c>
      <c r="B16" s="49">
        <v>410035165</v>
      </c>
      <c r="C16" s="50" t="s">
        <v>10</v>
      </c>
      <c r="D16" s="49">
        <v>35</v>
      </c>
      <c r="E16" s="50" t="s">
        <v>11</v>
      </c>
      <c r="F16" s="49">
        <v>165</v>
      </c>
      <c r="G16" s="50" t="s">
        <v>17</v>
      </c>
      <c r="H16" s="51">
        <v>2</v>
      </c>
      <c r="I16" s="52">
        <v>9529</v>
      </c>
      <c r="J16" s="52">
        <v>527</v>
      </c>
      <c r="K16" s="52">
        <v>0</v>
      </c>
      <c r="L16" s="52">
        <v>893</v>
      </c>
      <c r="M16" s="52">
        <v>10949</v>
      </c>
      <c r="N16" s="36"/>
      <c r="O16" s="53" t="s">
        <v>308</v>
      </c>
      <c r="P16" s="53" t="s">
        <v>308</v>
      </c>
      <c r="Q16" s="55">
        <v>0.11527563071876294</v>
      </c>
      <c r="R16" s="55">
        <v>0.11287163935753411</v>
      </c>
      <c r="S16" s="52">
        <v>0</v>
      </c>
      <c r="T16" s="36"/>
      <c r="U16" s="56">
        <v>20112</v>
      </c>
      <c r="V16" s="56">
        <v>0</v>
      </c>
      <c r="W16" s="52">
        <v>0</v>
      </c>
      <c r="X16" s="52">
        <v>1786</v>
      </c>
      <c r="Y16" s="52">
        <v>21898</v>
      </c>
      <c r="Z16" s="52">
        <f t="shared" si="0"/>
        <v>16403062</v>
      </c>
    </row>
    <row r="17" spans="1:26" s="13" customFormat="1">
      <c r="A17" s="49">
        <v>410</v>
      </c>
      <c r="B17" s="49">
        <v>410035248</v>
      </c>
      <c r="C17" s="50" t="s">
        <v>10</v>
      </c>
      <c r="D17" s="49">
        <v>35</v>
      </c>
      <c r="E17" s="50" t="s">
        <v>11</v>
      </c>
      <c r="F17" s="49">
        <v>248</v>
      </c>
      <c r="G17" s="50" t="s">
        <v>18</v>
      </c>
      <c r="H17" s="51">
        <v>23</v>
      </c>
      <c r="I17" s="52">
        <v>10628</v>
      </c>
      <c r="J17" s="52">
        <v>1153</v>
      </c>
      <c r="K17" s="52">
        <v>0</v>
      </c>
      <c r="L17" s="52">
        <v>893</v>
      </c>
      <c r="M17" s="52">
        <v>12674</v>
      </c>
      <c r="N17" s="36"/>
      <c r="O17" s="53" t="s">
        <v>308</v>
      </c>
      <c r="P17" s="53" t="s">
        <v>308</v>
      </c>
      <c r="Q17" s="55">
        <v>0.09</v>
      </c>
      <c r="R17" s="55">
        <v>4.1872962240319778E-2</v>
      </c>
      <c r="S17" s="52">
        <v>0</v>
      </c>
      <c r="T17" s="36"/>
      <c r="U17" s="56">
        <v>270963</v>
      </c>
      <c r="V17" s="56">
        <v>0</v>
      </c>
      <c r="W17" s="52">
        <v>0</v>
      </c>
      <c r="X17" s="52">
        <v>20539</v>
      </c>
      <c r="Y17" s="52">
        <v>291502</v>
      </c>
      <c r="Z17" s="52">
        <f t="shared" si="0"/>
        <v>16403062</v>
      </c>
    </row>
    <row r="18" spans="1:26" s="13" customFormat="1">
      <c r="A18" s="49">
        <v>410</v>
      </c>
      <c r="B18" s="49">
        <v>410035258</v>
      </c>
      <c r="C18" s="50" t="s">
        <v>10</v>
      </c>
      <c r="D18" s="49">
        <v>35</v>
      </c>
      <c r="E18" s="50" t="s">
        <v>11</v>
      </c>
      <c r="F18" s="49">
        <v>258</v>
      </c>
      <c r="G18" s="50" t="s">
        <v>98</v>
      </c>
      <c r="H18" s="51">
        <v>1</v>
      </c>
      <c r="I18" s="52">
        <v>13106</v>
      </c>
      <c r="J18" s="52">
        <v>5129</v>
      </c>
      <c r="K18" s="52">
        <v>0</v>
      </c>
      <c r="L18" s="52">
        <v>893</v>
      </c>
      <c r="M18" s="52">
        <v>19128</v>
      </c>
      <c r="N18" s="36"/>
      <c r="O18" s="53" t="s">
        <v>308</v>
      </c>
      <c r="P18" s="53" t="s">
        <v>308</v>
      </c>
      <c r="Q18" s="55">
        <v>0.18</v>
      </c>
      <c r="R18" s="55">
        <v>9.1253128883332993E-2</v>
      </c>
      <c r="S18" s="52">
        <v>0</v>
      </c>
      <c r="T18" s="36"/>
      <c r="U18" s="56">
        <v>18235</v>
      </c>
      <c r="V18" s="56">
        <v>0</v>
      </c>
      <c r="W18" s="52">
        <v>0</v>
      </c>
      <c r="X18" s="52">
        <v>893</v>
      </c>
      <c r="Y18" s="52">
        <v>19128</v>
      </c>
      <c r="Z18" s="52">
        <f t="shared" si="0"/>
        <v>16403062</v>
      </c>
    </row>
    <row r="19" spans="1:26" s="13" customFormat="1">
      <c r="A19" s="49">
        <v>410</v>
      </c>
      <c r="B19" s="49">
        <v>410035262</v>
      </c>
      <c r="C19" s="50" t="s">
        <v>10</v>
      </c>
      <c r="D19" s="49">
        <v>35</v>
      </c>
      <c r="E19" s="50" t="s">
        <v>11</v>
      </c>
      <c r="F19" s="49">
        <v>262</v>
      </c>
      <c r="G19" s="50" t="s">
        <v>19</v>
      </c>
      <c r="H19" s="51">
        <v>3</v>
      </c>
      <c r="I19" s="52">
        <v>9721</v>
      </c>
      <c r="J19" s="52">
        <v>3621</v>
      </c>
      <c r="K19" s="52">
        <v>0</v>
      </c>
      <c r="L19" s="52">
        <v>893</v>
      </c>
      <c r="M19" s="52">
        <v>14235</v>
      </c>
      <c r="N19" s="36"/>
      <c r="O19" s="53" t="s">
        <v>308</v>
      </c>
      <c r="P19" s="53" t="s">
        <v>308</v>
      </c>
      <c r="Q19" s="55">
        <v>0.09</v>
      </c>
      <c r="R19" s="55">
        <v>5.8818965818518504E-2</v>
      </c>
      <c r="S19" s="52">
        <v>0</v>
      </c>
      <c r="T19" s="36"/>
      <c r="U19" s="56">
        <v>40026</v>
      </c>
      <c r="V19" s="56">
        <v>0</v>
      </c>
      <c r="W19" s="52">
        <v>0</v>
      </c>
      <c r="X19" s="52">
        <v>2679</v>
      </c>
      <c r="Y19" s="52">
        <v>42705</v>
      </c>
      <c r="Z19" s="52">
        <f t="shared" si="0"/>
        <v>16403062</v>
      </c>
    </row>
    <row r="20" spans="1:26" s="13" customFormat="1">
      <c r="A20" s="49">
        <v>410</v>
      </c>
      <c r="B20" s="49">
        <v>410035308</v>
      </c>
      <c r="C20" s="50" t="s">
        <v>10</v>
      </c>
      <c r="D20" s="49">
        <v>35</v>
      </c>
      <c r="E20" s="50" t="s">
        <v>11</v>
      </c>
      <c r="F20" s="49">
        <v>308</v>
      </c>
      <c r="G20" s="50" t="s">
        <v>20</v>
      </c>
      <c r="H20" s="51">
        <v>1</v>
      </c>
      <c r="I20" s="52">
        <v>14923</v>
      </c>
      <c r="J20" s="52">
        <v>8819</v>
      </c>
      <c r="K20" s="52">
        <v>0</v>
      </c>
      <c r="L20" s="52">
        <v>893</v>
      </c>
      <c r="M20" s="52">
        <v>24635</v>
      </c>
      <c r="N20" s="36"/>
      <c r="O20" s="53" t="s">
        <v>308</v>
      </c>
      <c r="P20" s="53" t="s">
        <v>308</v>
      </c>
      <c r="Q20" s="55">
        <v>0.09</v>
      </c>
      <c r="R20" s="55">
        <v>2.6774562453550964E-3</v>
      </c>
      <c r="S20" s="52">
        <v>0</v>
      </c>
      <c r="T20" s="36"/>
      <c r="U20" s="56">
        <v>23742</v>
      </c>
      <c r="V20" s="56">
        <v>0</v>
      </c>
      <c r="W20" s="52">
        <v>0</v>
      </c>
      <c r="X20" s="52">
        <v>893</v>
      </c>
      <c r="Y20" s="52">
        <v>24635</v>
      </c>
      <c r="Z20" s="52">
        <f t="shared" si="0"/>
        <v>16403062</v>
      </c>
    </row>
    <row r="21" spans="1:26" s="13" customFormat="1">
      <c r="A21" s="49">
        <v>410</v>
      </c>
      <c r="B21" s="49">
        <v>410035346</v>
      </c>
      <c r="C21" s="50" t="s">
        <v>10</v>
      </c>
      <c r="D21" s="49">
        <v>35</v>
      </c>
      <c r="E21" s="50" t="s">
        <v>11</v>
      </c>
      <c r="F21" s="49">
        <v>346</v>
      </c>
      <c r="G21" s="50" t="s">
        <v>21</v>
      </c>
      <c r="H21" s="51">
        <v>8</v>
      </c>
      <c r="I21" s="52">
        <v>12519</v>
      </c>
      <c r="J21" s="52">
        <v>895</v>
      </c>
      <c r="K21" s="52">
        <v>0</v>
      </c>
      <c r="L21" s="52">
        <v>893</v>
      </c>
      <c r="M21" s="52">
        <v>14307</v>
      </c>
      <c r="N21" s="36"/>
      <c r="O21" s="53" t="s">
        <v>308</v>
      </c>
      <c r="P21" s="53" t="s">
        <v>308</v>
      </c>
      <c r="Q21" s="55">
        <v>0.09</v>
      </c>
      <c r="R21" s="55">
        <v>9.4564173171220491E-3</v>
      </c>
      <c r="S21" s="52">
        <v>0</v>
      </c>
      <c r="T21" s="36"/>
      <c r="U21" s="56">
        <v>107312</v>
      </c>
      <c r="V21" s="56">
        <v>0</v>
      </c>
      <c r="W21" s="52">
        <v>0</v>
      </c>
      <c r="X21" s="52">
        <v>7144</v>
      </c>
      <c r="Y21" s="52">
        <v>114456</v>
      </c>
      <c r="Z21" s="52">
        <f t="shared" si="0"/>
        <v>16403062</v>
      </c>
    </row>
    <row r="22" spans="1:26" s="13" customFormat="1">
      <c r="A22" s="49">
        <v>410</v>
      </c>
      <c r="B22" s="49">
        <v>410057035</v>
      </c>
      <c r="C22" s="50" t="s">
        <v>10</v>
      </c>
      <c r="D22" s="49">
        <v>57</v>
      </c>
      <c r="E22" s="50" t="s">
        <v>13</v>
      </c>
      <c r="F22" s="49">
        <v>35</v>
      </c>
      <c r="G22" s="50" t="s">
        <v>11</v>
      </c>
      <c r="H22" s="51">
        <v>11</v>
      </c>
      <c r="I22" s="52">
        <v>11884</v>
      </c>
      <c r="J22" s="52">
        <v>3512</v>
      </c>
      <c r="K22" s="52">
        <v>0</v>
      </c>
      <c r="L22" s="52">
        <v>893</v>
      </c>
      <c r="M22" s="52">
        <v>16289</v>
      </c>
      <c r="N22" s="36"/>
      <c r="O22" s="53" t="s">
        <v>308</v>
      </c>
      <c r="P22" s="53" t="s">
        <v>308</v>
      </c>
      <c r="Q22" s="55">
        <v>0.18</v>
      </c>
      <c r="R22" s="55">
        <v>0.15202395845133679</v>
      </c>
      <c r="S22" s="52">
        <v>0</v>
      </c>
      <c r="T22" s="36"/>
      <c r="U22" s="56">
        <v>169356</v>
      </c>
      <c r="V22" s="56">
        <v>0</v>
      </c>
      <c r="W22" s="52">
        <v>0</v>
      </c>
      <c r="X22" s="52">
        <v>9823</v>
      </c>
      <c r="Y22" s="52">
        <v>179179</v>
      </c>
      <c r="Z22" s="52">
        <f t="shared" si="0"/>
        <v>16403062</v>
      </c>
    </row>
    <row r="23" spans="1:26" s="13" customFormat="1">
      <c r="A23" s="49">
        <v>410</v>
      </c>
      <c r="B23" s="49">
        <v>410057057</v>
      </c>
      <c r="C23" s="50" t="s">
        <v>10</v>
      </c>
      <c r="D23" s="49">
        <v>57</v>
      </c>
      <c r="E23" s="50" t="s">
        <v>13</v>
      </c>
      <c r="F23" s="49">
        <v>57</v>
      </c>
      <c r="G23" s="50" t="s">
        <v>13</v>
      </c>
      <c r="H23" s="51">
        <v>199</v>
      </c>
      <c r="I23" s="52">
        <v>11145</v>
      </c>
      <c r="J23" s="52">
        <v>587</v>
      </c>
      <c r="K23" s="52">
        <v>0</v>
      </c>
      <c r="L23" s="52">
        <v>893</v>
      </c>
      <c r="M23" s="52">
        <v>12625</v>
      </c>
      <c r="N23" s="36"/>
      <c r="O23" s="53" t="s">
        <v>308</v>
      </c>
      <c r="P23" s="53" t="s">
        <v>308</v>
      </c>
      <c r="Q23" s="55">
        <v>0.18</v>
      </c>
      <c r="R23" s="55">
        <v>0.12566669295783561</v>
      </c>
      <c r="S23" s="52">
        <v>0</v>
      </c>
      <c r="T23" s="36"/>
      <c r="U23" s="56">
        <v>2334668</v>
      </c>
      <c r="V23" s="56">
        <v>0</v>
      </c>
      <c r="W23" s="52">
        <v>0</v>
      </c>
      <c r="X23" s="52">
        <v>177707</v>
      </c>
      <c r="Y23" s="52">
        <v>2512375</v>
      </c>
      <c r="Z23" s="52">
        <f t="shared" si="0"/>
        <v>16403062</v>
      </c>
    </row>
    <row r="24" spans="1:26" s="13" customFormat="1">
      <c r="A24" s="49">
        <v>410</v>
      </c>
      <c r="B24" s="49">
        <v>410057093</v>
      </c>
      <c r="C24" s="50" t="s">
        <v>10</v>
      </c>
      <c r="D24" s="49">
        <v>57</v>
      </c>
      <c r="E24" s="50" t="s">
        <v>13</v>
      </c>
      <c r="F24" s="49">
        <v>93</v>
      </c>
      <c r="G24" s="50" t="s">
        <v>14</v>
      </c>
      <c r="H24" s="51">
        <v>5</v>
      </c>
      <c r="I24" s="52">
        <v>12173</v>
      </c>
      <c r="J24" s="52">
        <v>367</v>
      </c>
      <c r="K24" s="52">
        <v>0</v>
      </c>
      <c r="L24" s="52">
        <v>893</v>
      </c>
      <c r="M24" s="52">
        <v>13433</v>
      </c>
      <c r="N24" s="36"/>
      <c r="O24" s="53" t="s">
        <v>308</v>
      </c>
      <c r="P24" s="53" t="s">
        <v>308</v>
      </c>
      <c r="Q24" s="55">
        <v>0.10135731725801317</v>
      </c>
      <c r="R24" s="55">
        <v>9.9974771469162421E-2</v>
      </c>
      <c r="S24" s="52">
        <v>0</v>
      </c>
      <c r="T24" s="36"/>
      <c r="U24" s="56">
        <v>62700</v>
      </c>
      <c r="V24" s="56">
        <v>0</v>
      </c>
      <c r="W24" s="52">
        <v>0</v>
      </c>
      <c r="X24" s="52">
        <v>4465</v>
      </c>
      <c r="Y24" s="52">
        <v>67165</v>
      </c>
      <c r="Z24" s="52">
        <f t="shared" si="0"/>
        <v>16403062</v>
      </c>
    </row>
    <row r="25" spans="1:26" s="13" customFormat="1">
      <c r="A25" s="49">
        <v>410</v>
      </c>
      <c r="B25" s="49">
        <v>410057163</v>
      </c>
      <c r="C25" s="50" t="s">
        <v>10</v>
      </c>
      <c r="D25" s="49">
        <v>57</v>
      </c>
      <c r="E25" s="50" t="s">
        <v>13</v>
      </c>
      <c r="F25" s="49">
        <v>163</v>
      </c>
      <c r="G25" s="50" t="s">
        <v>16</v>
      </c>
      <c r="H25" s="51">
        <v>2</v>
      </c>
      <c r="I25" s="52">
        <v>10494</v>
      </c>
      <c r="J25" s="52">
        <v>205</v>
      </c>
      <c r="K25" s="52">
        <v>0</v>
      </c>
      <c r="L25" s="52">
        <v>893</v>
      </c>
      <c r="M25" s="52">
        <v>11592</v>
      </c>
      <c r="N25" s="36"/>
      <c r="O25" s="53" t="s">
        <v>308</v>
      </c>
      <c r="P25" s="53" t="s">
        <v>308</v>
      </c>
      <c r="Q25" s="55">
        <v>0.18</v>
      </c>
      <c r="R25" s="55">
        <v>9.2488422261299233E-2</v>
      </c>
      <c r="S25" s="52">
        <v>0</v>
      </c>
      <c r="T25" s="36"/>
      <c r="U25" s="56">
        <v>21398</v>
      </c>
      <c r="V25" s="56">
        <v>0</v>
      </c>
      <c r="W25" s="52">
        <v>0</v>
      </c>
      <c r="X25" s="52">
        <v>1786</v>
      </c>
      <c r="Y25" s="52">
        <v>23184</v>
      </c>
      <c r="Z25" s="52">
        <f t="shared" si="0"/>
        <v>16403062</v>
      </c>
    </row>
    <row r="26" spans="1:26" s="13" customFormat="1">
      <c r="A26" s="49">
        <v>410</v>
      </c>
      <c r="B26" s="49">
        <v>410057248</v>
      </c>
      <c r="C26" s="50" t="s">
        <v>10</v>
      </c>
      <c r="D26" s="49">
        <v>57</v>
      </c>
      <c r="E26" s="50" t="s">
        <v>13</v>
      </c>
      <c r="F26" s="49">
        <v>248</v>
      </c>
      <c r="G26" s="50" t="s">
        <v>18</v>
      </c>
      <c r="H26" s="51">
        <v>9</v>
      </c>
      <c r="I26" s="52">
        <v>10317</v>
      </c>
      <c r="J26" s="52">
        <v>1119</v>
      </c>
      <c r="K26" s="52">
        <v>0</v>
      </c>
      <c r="L26" s="52">
        <v>893</v>
      </c>
      <c r="M26" s="52">
        <v>12329</v>
      </c>
      <c r="N26" s="36"/>
      <c r="O26" s="53" t="s">
        <v>308</v>
      </c>
      <c r="P26" s="53" t="s">
        <v>308</v>
      </c>
      <c r="Q26" s="55">
        <v>0.09</v>
      </c>
      <c r="R26" s="55">
        <v>4.1872962240319778E-2</v>
      </c>
      <c r="S26" s="52">
        <v>0</v>
      </c>
      <c r="T26" s="36"/>
      <c r="U26" s="56">
        <v>102924</v>
      </c>
      <c r="V26" s="56">
        <v>0</v>
      </c>
      <c r="W26" s="52">
        <v>0</v>
      </c>
      <c r="X26" s="52">
        <v>8037</v>
      </c>
      <c r="Y26" s="52">
        <v>110961</v>
      </c>
      <c r="Z26" s="52">
        <f t="shared" si="0"/>
        <v>16403062</v>
      </c>
    </row>
    <row r="27" spans="1:26" s="13" customFormat="1">
      <c r="A27" s="49">
        <v>410</v>
      </c>
      <c r="B27" s="49">
        <v>410057262</v>
      </c>
      <c r="C27" s="50" t="s">
        <v>10</v>
      </c>
      <c r="D27" s="49">
        <v>57</v>
      </c>
      <c r="E27" s="50" t="s">
        <v>13</v>
      </c>
      <c r="F27" s="49">
        <v>262</v>
      </c>
      <c r="G27" s="50" t="s">
        <v>19</v>
      </c>
      <c r="H27" s="51">
        <v>1</v>
      </c>
      <c r="I27" s="52">
        <v>8703</v>
      </c>
      <c r="J27" s="52">
        <v>3242</v>
      </c>
      <c r="K27" s="52">
        <v>0</v>
      </c>
      <c r="L27" s="52">
        <v>893</v>
      </c>
      <c r="M27" s="52">
        <v>12838</v>
      </c>
      <c r="N27" s="36"/>
      <c r="O27" s="53" t="s">
        <v>308</v>
      </c>
      <c r="P27" s="53" t="s">
        <v>308</v>
      </c>
      <c r="Q27" s="55">
        <v>0.09</v>
      </c>
      <c r="R27" s="55">
        <v>5.8818965818518504E-2</v>
      </c>
      <c r="S27" s="52">
        <v>0</v>
      </c>
      <c r="T27" s="36"/>
      <c r="U27" s="56">
        <v>11945</v>
      </c>
      <c r="V27" s="56">
        <v>0</v>
      </c>
      <c r="W27" s="52">
        <v>0</v>
      </c>
      <c r="X27" s="52">
        <v>893</v>
      </c>
      <c r="Y27" s="52">
        <v>12838</v>
      </c>
      <c r="Z27" s="52">
        <f t="shared" si="0"/>
        <v>16403062</v>
      </c>
    </row>
    <row r="28" spans="1:26" s="13" customFormat="1">
      <c r="A28" s="49">
        <v>410</v>
      </c>
      <c r="B28" s="49">
        <v>410057308</v>
      </c>
      <c r="C28" s="50" t="s">
        <v>10</v>
      </c>
      <c r="D28" s="49">
        <v>57</v>
      </c>
      <c r="E28" s="50" t="s">
        <v>13</v>
      </c>
      <c r="F28" s="49">
        <v>308</v>
      </c>
      <c r="G28" s="50" t="s">
        <v>20</v>
      </c>
      <c r="H28" s="51">
        <v>1</v>
      </c>
      <c r="I28" s="52">
        <v>12654</v>
      </c>
      <c r="J28" s="52">
        <v>7478</v>
      </c>
      <c r="K28" s="52">
        <v>0</v>
      </c>
      <c r="L28" s="52">
        <v>893</v>
      </c>
      <c r="M28" s="52">
        <v>21025</v>
      </c>
      <c r="N28" s="36"/>
      <c r="O28" s="53" t="s">
        <v>308</v>
      </c>
      <c r="P28" s="53" t="s">
        <v>308</v>
      </c>
      <c r="Q28" s="55">
        <v>0.09</v>
      </c>
      <c r="R28" s="55">
        <v>2.6774562453550964E-3</v>
      </c>
      <c r="S28" s="52">
        <v>0</v>
      </c>
      <c r="T28" s="36"/>
      <c r="U28" s="56">
        <v>20132</v>
      </c>
      <c r="V28" s="56">
        <v>0</v>
      </c>
      <c r="W28" s="52">
        <v>0</v>
      </c>
      <c r="X28" s="52">
        <v>893</v>
      </c>
      <c r="Y28" s="52">
        <v>21025</v>
      </c>
      <c r="Z28" s="52">
        <f t="shared" si="0"/>
        <v>16403062</v>
      </c>
    </row>
    <row r="29" spans="1:26" s="13" customFormat="1">
      <c r="A29" s="49">
        <v>412</v>
      </c>
      <c r="B29" s="49">
        <v>412035035</v>
      </c>
      <c r="C29" s="50" t="s">
        <v>22</v>
      </c>
      <c r="D29" s="49">
        <v>35</v>
      </c>
      <c r="E29" s="50" t="s">
        <v>11</v>
      </c>
      <c r="F29" s="49">
        <v>35</v>
      </c>
      <c r="G29" s="50" t="s">
        <v>11</v>
      </c>
      <c r="H29" s="51">
        <v>514</v>
      </c>
      <c r="I29" s="52">
        <v>11529</v>
      </c>
      <c r="J29" s="52">
        <v>3407</v>
      </c>
      <c r="K29" s="52">
        <v>0</v>
      </c>
      <c r="L29" s="52">
        <v>893</v>
      </c>
      <c r="M29" s="52">
        <v>15829</v>
      </c>
      <c r="N29" s="36"/>
      <c r="O29" s="53" t="s">
        <v>308</v>
      </c>
      <c r="P29" s="53" t="s">
        <v>308</v>
      </c>
      <c r="Q29" s="55">
        <v>0.18</v>
      </c>
      <c r="R29" s="55">
        <v>0.15202395845133679</v>
      </c>
      <c r="S29" s="52">
        <v>0</v>
      </c>
      <c r="T29" s="36"/>
      <c r="U29" s="56">
        <v>7677104</v>
      </c>
      <c r="V29" s="56">
        <v>0</v>
      </c>
      <c r="W29" s="52">
        <v>0</v>
      </c>
      <c r="X29" s="52">
        <v>459002</v>
      </c>
      <c r="Y29" s="52">
        <v>8136106</v>
      </c>
      <c r="Z29" s="52">
        <f t="shared" si="0"/>
        <v>8551802</v>
      </c>
    </row>
    <row r="30" spans="1:26" s="13" customFormat="1">
      <c r="A30" s="49">
        <v>412</v>
      </c>
      <c r="B30" s="49">
        <v>412035044</v>
      </c>
      <c r="C30" s="50" t="s">
        <v>22</v>
      </c>
      <c r="D30" s="49">
        <v>35</v>
      </c>
      <c r="E30" s="50" t="s">
        <v>11</v>
      </c>
      <c r="F30" s="49">
        <v>44</v>
      </c>
      <c r="G30" s="50" t="s">
        <v>12</v>
      </c>
      <c r="H30" s="51">
        <v>2</v>
      </c>
      <c r="I30" s="52">
        <v>8621</v>
      </c>
      <c r="J30" s="52">
        <v>568</v>
      </c>
      <c r="K30" s="52">
        <v>0</v>
      </c>
      <c r="L30" s="52">
        <v>893</v>
      </c>
      <c r="M30" s="52">
        <v>10082</v>
      </c>
      <c r="N30" s="36"/>
      <c r="O30" s="53" t="s">
        <v>308</v>
      </c>
      <c r="P30" s="53" t="s">
        <v>308</v>
      </c>
      <c r="Q30" s="55">
        <v>0.09</v>
      </c>
      <c r="R30" s="55">
        <v>4.5057369453861851E-2</v>
      </c>
      <c r="S30" s="52">
        <v>0</v>
      </c>
      <c r="T30" s="36"/>
      <c r="U30" s="56">
        <v>18378</v>
      </c>
      <c r="V30" s="56">
        <v>0</v>
      </c>
      <c r="W30" s="52">
        <v>0</v>
      </c>
      <c r="X30" s="52">
        <v>1786</v>
      </c>
      <c r="Y30" s="52">
        <v>20164</v>
      </c>
      <c r="Z30" s="52">
        <f t="shared" si="0"/>
        <v>8551802</v>
      </c>
    </row>
    <row r="31" spans="1:26" s="13" customFormat="1">
      <c r="A31" s="49">
        <v>412</v>
      </c>
      <c r="B31" s="49">
        <v>412035073</v>
      </c>
      <c r="C31" s="50" t="s">
        <v>22</v>
      </c>
      <c r="D31" s="49">
        <v>35</v>
      </c>
      <c r="E31" s="50" t="s">
        <v>11</v>
      </c>
      <c r="F31" s="49">
        <v>73</v>
      </c>
      <c r="G31" s="50" t="s">
        <v>23</v>
      </c>
      <c r="H31" s="51">
        <v>2</v>
      </c>
      <c r="I31" s="52">
        <v>10346.869735001805</v>
      </c>
      <c r="J31" s="52">
        <v>7321</v>
      </c>
      <c r="K31" s="52">
        <v>0</v>
      </c>
      <c r="L31" s="52">
        <v>893</v>
      </c>
      <c r="M31" s="52">
        <v>18560.869735001805</v>
      </c>
      <c r="N31" s="36"/>
      <c r="O31" s="53" t="s">
        <v>308</v>
      </c>
      <c r="P31" s="53" t="s">
        <v>308</v>
      </c>
      <c r="Q31" s="55">
        <v>0.09</v>
      </c>
      <c r="R31" s="55">
        <v>5.514886990787499E-3</v>
      </c>
      <c r="S31" s="52">
        <v>0</v>
      </c>
      <c r="T31" s="36"/>
      <c r="U31" s="56">
        <v>35336</v>
      </c>
      <c r="V31" s="56">
        <v>0</v>
      </c>
      <c r="W31" s="52">
        <v>0</v>
      </c>
      <c r="X31" s="52">
        <v>1786</v>
      </c>
      <c r="Y31" s="52">
        <v>37122</v>
      </c>
      <c r="Z31" s="52">
        <f t="shared" si="0"/>
        <v>8551802</v>
      </c>
    </row>
    <row r="32" spans="1:26" s="13" customFormat="1">
      <c r="A32" s="49">
        <v>412</v>
      </c>
      <c r="B32" s="49">
        <v>412035093</v>
      </c>
      <c r="C32" s="50" t="s">
        <v>22</v>
      </c>
      <c r="D32" s="49">
        <v>35</v>
      </c>
      <c r="E32" s="50" t="s">
        <v>11</v>
      </c>
      <c r="F32" s="49">
        <v>93</v>
      </c>
      <c r="G32" s="50" t="s">
        <v>14</v>
      </c>
      <c r="H32" s="51">
        <v>1</v>
      </c>
      <c r="I32" s="52">
        <v>11861.019924679307</v>
      </c>
      <c r="J32" s="52">
        <v>358</v>
      </c>
      <c r="K32" s="52">
        <v>0</v>
      </c>
      <c r="L32" s="52">
        <v>893</v>
      </c>
      <c r="M32" s="52">
        <v>13112.019924679307</v>
      </c>
      <c r="N32" s="36"/>
      <c r="O32" s="53" t="s">
        <v>308</v>
      </c>
      <c r="P32" s="53" t="s">
        <v>308</v>
      </c>
      <c r="Q32" s="55">
        <v>0.10135731725801317</v>
      </c>
      <c r="R32" s="55">
        <v>9.9974771469162421E-2</v>
      </c>
      <c r="S32" s="52">
        <v>0</v>
      </c>
      <c r="T32" s="36"/>
      <c r="U32" s="56">
        <v>12219</v>
      </c>
      <c r="V32" s="56">
        <v>0</v>
      </c>
      <c r="W32" s="52">
        <v>0</v>
      </c>
      <c r="X32" s="52">
        <v>893</v>
      </c>
      <c r="Y32" s="52">
        <v>13112</v>
      </c>
      <c r="Z32" s="52">
        <f t="shared" si="0"/>
        <v>8551802</v>
      </c>
    </row>
    <row r="33" spans="1:26" s="13" customFormat="1">
      <c r="A33" s="49">
        <v>412</v>
      </c>
      <c r="B33" s="49">
        <v>412035189</v>
      </c>
      <c r="C33" s="50" t="s">
        <v>22</v>
      </c>
      <c r="D33" s="49">
        <v>35</v>
      </c>
      <c r="E33" s="50" t="s">
        <v>11</v>
      </c>
      <c r="F33" s="49">
        <v>189</v>
      </c>
      <c r="G33" s="50" t="s">
        <v>24</v>
      </c>
      <c r="H33" s="51">
        <v>2</v>
      </c>
      <c r="I33" s="52">
        <v>9832</v>
      </c>
      <c r="J33" s="52">
        <v>3620</v>
      </c>
      <c r="K33" s="52">
        <v>0</v>
      </c>
      <c r="L33" s="52">
        <v>893</v>
      </c>
      <c r="M33" s="52">
        <v>14345</v>
      </c>
      <c r="N33" s="36"/>
      <c r="O33" s="53" t="s">
        <v>308</v>
      </c>
      <c r="P33" s="53" t="s">
        <v>308</v>
      </c>
      <c r="Q33" s="55">
        <v>0.09</v>
      </c>
      <c r="R33" s="55">
        <v>1.7679893572618548E-3</v>
      </c>
      <c r="S33" s="52">
        <v>0</v>
      </c>
      <c r="T33" s="36"/>
      <c r="U33" s="56">
        <v>26904</v>
      </c>
      <c r="V33" s="56">
        <v>0</v>
      </c>
      <c r="W33" s="52">
        <v>0</v>
      </c>
      <c r="X33" s="52">
        <v>1786</v>
      </c>
      <c r="Y33" s="52">
        <v>28690</v>
      </c>
      <c r="Z33" s="52">
        <f t="shared" si="0"/>
        <v>8551802</v>
      </c>
    </row>
    <row r="34" spans="1:26" s="13" customFormat="1">
      <c r="A34" s="49">
        <v>412</v>
      </c>
      <c r="B34" s="49">
        <v>412035207</v>
      </c>
      <c r="C34" s="50" t="s">
        <v>22</v>
      </c>
      <c r="D34" s="49">
        <v>35</v>
      </c>
      <c r="E34" s="50" t="s">
        <v>11</v>
      </c>
      <c r="F34" s="49">
        <v>207</v>
      </c>
      <c r="G34" s="50" t="s">
        <v>25</v>
      </c>
      <c r="H34" s="51">
        <v>1</v>
      </c>
      <c r="I34" s="52">
        <v>14923</v>
      </c>
      <c r="J34" s="52">
        <v>10017</v>
      </c>
      <c r="K34" s="52">
        <v>0</v>
      </c>
      <c r="L34" s="52">
        <v>893</v>
      </c>
      <c r="M34" s="52">
        <v>25833</v>
      </c>
      <c r="N34" s="36"/>
      <c r="O34" s="53" t="s">
        <v>308</v>
      </c>
      <c r="P34" s="53" t="s">
        <v>308</v>
      </c>
      <c r="Q34" s="55">
        <v>0.09</v>
      </c>
      <c r="R34" s="55">
        <v>8.3486869847944291E-4</v>
      </c>
      <c r="S34" s="52">
        <v>0</v>
      </c>
      <c r="T34" s="36"/>
      <c r="U34" s="56">
        <v>24940</v>
      </c>
      <c r="V34" s="56">
        <v>0</v>
      </c>
      <c r="W34" s="52">
        <v>0</v>
      </c>
      <c r="X34" s="52">
        <v>893</v>
      </c>
      <c r="Y34" s="52">
        <v>25833</v>
      </c>
      <c r="Z34" s="52">
        <f t="shared" si="0"/>
        <v>8551802</v>
      </c>
    </row>
    <row r="35" spans="1:26" s="13" customFormat="1">
      <c r="A35" s="49">
        <v>412</v>
      </c>
      <c r="B35" s="49">
        <v>412035220</v>
      </c>
      <c r="C35" s="50" t="s">
        <v>22</v>
      </c>
      <c r="D35" s="49">
        <v>35</v>
      </c>
      <c r="E35" s="50" t="s">
        <v>11</v>
      </c>
      <c r="F35" s="49">
        <v>220</v>
      </c>
      <c r="G35" s="50" t="s">
        <v>26</v>
      </c>
      <c r="H35" s="51">
        <v>3</v>
      </c>
      <c r="I35" s="52">
        <v>11904</v>
      </c>
      <c r="J35" s="52">
        <v>4237</v>
      </c>
      <c r="K35" s="52">
        <v>0</v>
      </c>
      <c r="L35" s="52">
        <v>893</v>
      </c>
      <c r="M35" s="52">
        <v>17034</v>
      </c>
      <c r="N35" s="36"/>
      <c r="O35" s="53" t="s">
        <v>308</v>
      </c>
      <c r="P35" s="53" t="s">
        <v>308</v>
      </c>
      <c r="Q35" s="55">
        <v>0.09</v>
      </c>
      <c r="R35" s="55">
        <v>1.5047181658947622E-2</v>
      </c>
      <c r="S35" s="52">
        <v>0</v>
      </c>
      <c r="T35" s="36"/>
      <c r="U35" s="56">
        <v>48423</v>
      </c>
      <c r="V35" s="56">
        <v>0</v>
      </c>
      <c r="W35" s="52">
        <v>0</v>
      </c>
      <c r="X35" s="52">
        <v>2679</v>
      </c>
      <c r="Y35" s="52">
        <v>51102</v>
      </c>
      <c r="Z35" s="52">
        <f t="shared" si="0"/>
        <v>8551802</v>
      </c>
    </row>
    <row r="36" spans="1:26" s="13" customFormat="1">
      <c r="A36" s="49">
        <v>412</v>
      </c>
      <c r="B36" s="49">
        <v>412035244</v>
      </c>
      <c r="C36" s="50" t="s">
        <v>22</v>
      </c>
      <c r="D36" s="49">
        <v>35</v>
      </c>
      <c r="E36" s="50" t="s">
        <v>11</v>
      </c>
      <c r="F36" s="49">
        <v>244</v>
      </c>
      <c r="G36" s="50" t="s">
        <v>27</v>
      </c>
      <c r="H36" s="51">
        <v>9</v>
      </c>
      <c r="I36" s="52">
        <v>11622</v>
      </c>
      <c r="J36" s="52">
        <v>3969</v>
      </c>
      <c r="K36" s="52">
        <v>0</v>
      </c>
      <c r="L36" s="52">
        <v>893</v>
      </c>
      <c r="M36" s="52">
        <v>16484</v>
      </c>
      <c r="N36" s="36"/>
      <c r="O36" s="53" t="s">
        <v>308</v>
      </c>
      <c r="P36" s="53" t="s">
        <v>308</v>
      </c>
      <c r="Q36" s="55">
        <v>0.18</v>
      </c>
      <c r="R36" s="55">
        <v>9.0766797529067744E-2</v>
      </c>
      <c r="S36" s="52">
        <v>0</v>
      </c>
      <c r="T36" s="36"/>
      <c r="U36" s="56">
        <v>140319</v>
      </c>
      <c r="V36" s="56">
        <v>0</v>
      </c>
      <c r="W36" s="52">
        <v>0</v>
      </c>
      <c r="X36" s="52">
        <v>8037</v>
      </c>
      <c r="Y36" s="52">
        <v>148356</v>
      </c>
      <c r="Z36" s="52">
        <f t="shared" si="0"/>
        <v>8551802</v>
      </c>
    </row>
    <row r="37" spans="1:26" s="13" customFormat="1">
      <c r="A37" s="49">
        <v>412</v>
      </c>
      <c r="B37" s="49">
        <v>412035285</v>
      </c>
      <c r="C37" s="50" t="s">
        <v>22</v>
      </c>
      <c r="D37" s="49">
        <v>35</v>
      </c>
      <c r="E37" s="50" t="s">
        <v>11</v>
      </c>
      <c r="F37" s="49">
        <v>285</v>
      </c>
      <c r="G37" s="50" t="s">
        <v>28</v>
      </c>
      <c r="H37" s="51">
        <v>4</v>
      </c>
      <c r="I37" s="52">
        <v>9625</v>
      </c>
      <c r="J37" s="52">
        <v>2860</v>
      </c>
      <c r="K37" s="52">
        <v>0</v>
      </c>
      <c r="L37" s="52">
        <v>893</v>
      </c>
      <c r="M37" s="52">
        <v>13378</v>
      </c>
      <c r="N37" s="36"/>
      <c r="O37" s="53" t="s">
        <v>308</v>
      </c>
      <c r="P37" s="53" t="s">
        <v>308</v>
      </c>
      <c r="Q37" s="55">
        <v>0.09</v>
      </c>
      <c r="R37" s="55">
        <v>3.1578894430956676E-2</v>
      </c>
      <c r="S37" s="52">
        <v>0</v>
      </c>
      <c r="T37" s="36"/>
      <c r="U37" s="56">
        <v>49940</v>
      </c>
      <c r="V37" s="56">
        <v>0</v>
      </c>
      <c r="W37" s="52">
        <v>0</v>
      </c>
      <c r="X37" s="52">
        <v>3572</v>
      </c>
      <c r="Y37" s="52">
        <v>53512</v>
      </c>
      <c r="Z37" s="52">
        <f t="shared" si="0"/>
        <v>8551802</v>
      </c>
    </row>
    <row r="38" spans="1:26" s="13" customFormat="1">
      <c r="A38" s="49">
        <v>412</v>
      </c>
      <c r="B38" s="49">
        <v>412035314</v>
      </c>
      <c r="C38" s="50" t="s">
        <v>22</v>
      </c>
      <c r="D38" s="49">
        <v>35</v>
      </c>
      <c r="E38" s="50" t="s">
        <v>11</v>
      </c>
      <c r="F38" s="49">
        <v>314</v>
      </c>
      <c r="G38" s="50" t="s">
        <v>29</v>
      </c>
      <c r="H38" s="51">
        <v>1</v>
      </c>
      <c r="I38" s="52">
        <v>13106</v>
      </c>
      <c r="J38" s="52">
        <v>10395</v>
      </c>
      <c r="K38" s="52">
        <v>0</v>
      </c>
      <c r="L38" s="52">
        <v>893</v>
      </c>
      <c r="M38" s="52">
        <v>24394</v>
      </c>
      <c r="N38" s="36"/>
      <c r="O38" s="53" t="s">
        <v>308</v>
      </c>
      <c r="P38" s="53" t="s">
        <v>308</v>
      </c>
      <c r="Q38" s="55">
        <v>0.09</v>
      </c>
      <c r="R38" s="55">
        <v>4.8174177898452457E-3</v>
      </c>
      <c r="S38" s="52">
        <v>0</v>
      </c>
      <c r="T38" s="36"/>
      <c r="U38" s="56">
        <v>23501</v>
      </c>
      <c r="V38" s="56">
        <v>0</v>
      </c>
      <c r="W38" s="52">
        <v>0</v>
      </c>
      <c r="X38" s="52">
        <v>893</v>
      </c>
      <c r="Y38" s="52">
        <v>24394</v>
      </c>
      <c r="Z38" s="52">
        <f t="shared" si="0"/>
        <v>8551802</v>
      </c>
    </row>
    <row r="39" spans="1:26" s="13" customFormat="1">
      <c r="A39" s="49">
        <v>412</v>
      </c>
      <c r="B39" s="49">
        <v>412035336</v>
      </c>
      <c r="C39" s="50" t="s">
        <v>22</v>
      </c>
      <c r="D39" s="49">
        <v>35</v>
      </c>
      <c r="E39" s="50" t="s">
        <v>11</v>
      </c>
      <c r="F39" s="49">
        <v>336</v>
      </c>
      <c r="G39" s="50" t="s">
        <v>30</v>
      </c>
      <c r="H39" s="51">
        <v>1</v>
      </c>
      <c r="I39" s="52">
        <v>11044.648772271796</v>
      </c>
      <c r="J39" s="52">
        <v>1473</v>
      </c>
      <c r="K39" s="52">
        <v>0</v>
      </c>
      <c r="L39" s="52">
        <v>893</v>
      </c>
      <c r="M39" s="52">
        <v>13410.648772271796</v>
      </c>
      <c r="N39" s="36"/>
      <c r="O39" s="53" t="s">
        <v>308</v>
      </c>
      <c r="P39" s="53" t="s">
        <v>308</v>
      </c>
      <c r="Q39" s="55">
        <v>0.09</v>
      </c>
      <c r="R39" s="55">
        <v>3.4509078943279155E-2</v>
      </c>
      <c r="S39" s="52">
        <v>0</v>
      </c>
      <c r="T39" s="36"/>
      <c r="U39" s="56">
        <v>12518</v>
      </c>
      <c r="V39" s="56">
        <v>0</v>
      </c>
      <c r="W39" s="52">
        <v>0</v>
      </c>
      <c r="X39" s="52">
        <v>893</v>
      </c>
      <c r="Y39" s="52">
        <v>13411</v>
      </c>
      <c r="Z39" s="52">
        <f t="shared" si="0"/>
        <v>8551802</v>
      </c>
    </row>
    <row r="40" spans="1:26" s="13" customFormat="1">
      <c r="A40" s="49">
        <v>413</v>
      </c>
      <c r="B40" s="49">
        <v>413114091</v>
      </c>
      <c r="C40" s="50" t="s">
        <v>31</v>
      </c>
      <c r="D40" s="49">
        <v>114</v>
      </c>
      <c r="E40" s="50" t="s">
        <v>32</v>
      </c>
      <c r="F40" s="49">
        <v>91</v>
      </c>
      <c r="G40" s="50" t="s">
        <v>34</v>
      </c>
      <c r="H40" s="51">
        <v>6</v>
      </c>
      <c r="I40" s="52">
        <v>11346</v>
      </c>
      <c r="J40" s="52">
        <v>12406</v>
      </c>
      <c r="K40" s="52">
        <v>0</v>
      </c>
      <c r="L40" s="52">
        <v>893</v>
      </c>
      <c r="M40" s="52">
        <v>24645</v>
      </c>
      <c r="N40" s="36"/>
      <c r="O40" s="53" t="s">
        <v>308</v>
      </c>
      <c r="P40" s="53" t="s">
        <v>308</v>
      </c>
      <c r="Q40" s="55">
        <v>0.09</v>
      </c>
      <c r="R40" s="55">
        <v>2.6811075890848763E-2</v>
      </c>
      <c r="S40" s="52">
        <v>0</v>
      </c>
      <c r="T40" s="36"/>
      <c r="U40" s="56">
        <v>142512</v>
      </c>
      <c r="V40" s="56">
        <v>0</v>
      </c>
      <c r="W40" s="52">
        <v>0</v>
      </c>
      <c r="X40" s="52">
        <v>5358</v>
      </c>
      <c r="Y40" s="52">
        <v>147870</v>
      </c>
      <c r="Z40" s="52">
        <f t="shared" si="0"/>
        <v>3608172</v>
      </c>
    </row>
    <row r="41" spans="1:26" s="13" customFormat="1">
      <c r="A41" s="49">
        <v>413</v>
      </c>
      <c r="B41" s="49">
        <v>413114114</v>
      </c>
      <c r="C41" s="50" t="s">
        <v>31</v>
      </c>
      <c r="D41" s="49">
        <v>114</v>
      </c>
      <c r="E41" s="50" t="s">
        <v>32</v>
      </c>
      <c r="F41" s="49">
        <v>114</v>
      </c>
      <c r="G41" s="50" t="s">
        <v>32</v>
      </c>
      <c r="H41" s="51">
        <v>60</v>
      </c>
      <c r="I41" s="52">
        <v>10523</v>
      </c>
      <c r="J41" s="52">
        <v>2651</v>
      </c>
      <c r="K41" s="52">
        <v>0</v>
      </c>
      <c r="L41" s="52">
        <v>893</v>
      </c>
      <c r="M41" s="52">
        <v>14067</v>
      </c>
      <c r="N41" s="36"/>
      <c r="O41" s="53" t="s">
        <v>308</v>
      </c>
      <c r="P41" s="53" t="s">
        <v>308</v>
      </c>
      <c r="Q41" s="55">
        <v>0.18</v>
      </c>
      <c r="R41" s="55">
        <v>4.0721333231931806E-2</v>
      </c>
      <c r="S41" s="52">
        <v>0</v>
      </c>
      <c r="T41" s="36"/>
      <c r="U41" s="56">
        <v>790440</v>
      </c>
      <c r="V41" s="56">
        <v>0</v>
      </c>
      <c r="W41" s="52">
        <v>0</v>
      </c>
      <c r="X41" s="52">
        <v>53580</v>
      </c>
      <c r="Y41" s="52">
        <v>844020</v>
      </c>
      <c r="Z41" s="52">
        <f t="shared" si="0"/>
        <v>3608172</v>
      </c>
    </row>
    <row r="42" spans="1:26" s="13" customFormat="1">
      <c r="A42" s="49">
        <v>413</v>
      </c>
      <c r="B42" s="49">
        <v>413114117</v>
      </c>
      <c r="C42" s="50" t="s">
        <v>31</v>
      </c>
      <c r="D42" s="49">
        <v>114</v>
      </c>
      <c r="E42" s="50" t="s">
        <v>32</v>
      </c>
      <c r="F42" s="49">
        <v>117</v>
      </c>
      <c r="G42" s="50" t="s">
        <v>35</v>
      </c>
      <c r="H42" s="51">
        <v>1</v>
      </c>
      <c r="I42" s="52">
        <v>13975</v>
      </c>
      <c r="J42" s="52">
        <v>5188</v>
      </c>
      <c r="K42" s="52">
        <v>0</v>
      </c>
      <c r="L42" s="52">
        <v>893</v>
      </c>
      <c r="M42" s="52">
        <v>20056</v>
      </c>
      <c r="N42" s="36"/>
      <c r="O42" s="53" t="s">
        <v>308</v>
      </c>
      <c r="P42" s="53" t="s">
        <v>308</v>
      </c>
      <c r="Q42" s="55">
        <v>0.09</v>
      </c>
      <c r="R42" s="55">
        <v>7.6972937498822849E-2</v>
      </c>
      <c r="S42" s="52">
        <v>0</v>
      </c>
      <c r="T42" s="36"/>
      <c r="U42" s="56">
        <v>19163</v>
      </c>
      <c r="V42" s="56">
        <v>0</v>
      </c>
      <c r="W42" s="52">
        <v>0</v>
      </c>
      <c r="X42" s="52">
        <v>893</v>
      </c>
      <c r="Y42" s="52">
        <v>20056</v>
      </c>
      <c r="Z42" s="52">
        <f t="shared" si="0"/>
        <v>3608172</v>
      </c>
    </row>
    <row r="43" spans="1:26" s="13" customFormat="1">
      <c r="A43" s="49">
        <v>413</v>
      </c>
      <c r="B43" s="49">
        <v>413114253</v>
      </c>
      <c r="C43" s="50" t="s">
        <v>31</v>
      </c>
      <c r="D43" s="49">
        <v>114</v>
      </c>
      <c r="E43" s="50" t="s">
        <v>32</v>
      </c>
      <c r="F43" s="49">
        <v>253</v>
      </c>
      <c r="G43" s="50" t="s">
        <v>36</v>
      </c>
      <c r="H43" s="51">
        <v>2</v>
      </c>
      <c r="I43" s="52">
        <v>10028</v>
      </c>
      <c r="J43" s="52">
        <v>19371</v>
      </c>
      <c r="K43" s="52">
        <v>0</v>
      </c>
      <c r="L43" s="52">
        <v>893</v>
      </c>
      <c r="M43" s="52">
        <v>30292</v>
      </c>
      <c r="N43" s="36"/>
      <c r="O43" s="53" t="s">
        <v>308</v>
      </c>
      <c r="P43" s="53" t="s">
        <v>308</v>
      </c>
      <c r="Q43" s="55">
        <v>0.09</v>
      </c>
      <c r="R43" s="55">
        <v>3.0075911116135182E-2</v>
      </c>
      <c r="S43" s="52">
        <v>0</v>
      </c>
      <c r="T43" s="36"/>
      <c r="U43" s="56">
        <v>58798</v>
      </c>
      <c r="V43" s="56">
        <v>0</v>
      </c>
      <c r="W43" s="52">
        <v>0</v>
      </c>
      <c r="X43" s="52">
        <v>1786</v>
      </c>
      <c r="Y43" s="52">
        <v>60584</v>
      </c>
      <c r="Z43" s="52">
        <f t="shared" si="0"/>
        <v>3608172</v>
      </c>
    </row>
    <row r="44" spans="1:26" s="13" customFormat="1">
      <c r="A44" s="49">
        <v>413</v>
      </c>
      <c r="B44" s="49">
        <v>413114670</v>
      </c>
      <c r="C44" s="50" t="s">
        <v>31</v>
      </c>
      <c r="D44" s="49">
        <v>114</v>
      </c>
      <c r="E44" s="50" t="s">
        <v>32</v>
      </c>
      <c r="F44" s="49">
        <v>670</v>
      </c>
      <c r="G44" s="50" t="s">
        <v>37</v>
      </c>
      <c r="H44" s="51">
        <v>27</v>
      </c>
      <c r="I44" s="52">
        <v>9217</v>
      </c>
      <c r="J44" s="52">
        <v>7023</v>
      </c>
      <c r="K44" s="52">
        <v>0</v>
      </c>
      <c r="L44" s="52">
        <v>893</v>
      </c>
      <c r="M44" s="52">
        <v>17133</v>
      </c>
      <c r="N44" s="36"/>
      <c r="O44" s="53" t="s">
        <v>308</v>
      </c>
      <c r="P44" s="53" t="s">
        <v>308</v>
      </c>
      <c r="Q44" s="55">
        <v>0.09</v>
      </c>
      <c r="R44" s="55">
        <v>7.6608020016335293E-2</v>
      </c>
      <c r="S44" s="52">
        <v>0</v>
      </c>
      <c r="T44" s="36"/>
      <c r="U44" s="56">
        <v>438480</v>
      </c>
      <c r="V44" s="56">
        <v>0</v>
      </c>
      <c r="W44" s="52">
        <v>0</v>
      </c>
      <c r="X44" s="52">
        <v>24111</v>
      </c>
      <c r="Y44" s="52">
        <v>462591</v>
      </c>
      <c r="Z44" s="52">
        <f t="shared" si="0"/>
        <v>3608172</v>
      </c>
    </row>
    <row r="45" spans="1:26" s="13" customFormat="1">
      <c r="A45" s="49">
        <v>413</v>
      </c>
      <c r="B45" s="49">
        <v>413114674</v>
      </c>
      <c r="C45" s="50" t="s">
        <v>31</v>
      </c>
      <c r="D45" s="49">
        <v>114</v>
      </c>
      <c r="E45" s="50" t="s">
        <v>32</v>
      </c>
      <c r="F45" s="49">
        <v>674</v>
      </c>
      <c r="G45" s="50" t="s">
        <v>38</v>
      </c>
      <c r="H45" s="51">
        <v>40</v>
      </c>
      <c r="I45" s="52">
        <v>10949</v>
      </c>
      <c r="J45" s="52">
        <v>4680</v>
      </c>
      <c r="K45" s="52">
        <v>0</v>
      </c>
      <c r="L45" s="52">
        <v>893</v>
      </c>
      <c r="M45" s="52">
        <v>16522</v>
      </c>
      <c r="N45" s="36"/>
      <c r="O45" s="53" t="s">
        <v>308</v>
      </c>
      <c r="P45" s="53" t="s">
        <v>308</v>
      </c>
      <c r="Q45" s="55">
        <v>0.09</v>
      </c>
      <c r="R45" s="55">
        <v>5.8015994879737257E-2</v>
      </c>
      <c r="S45" s="52">
        <v>0</v>
      </c>
      <c r="T45" s="36"/>
      <c r="U45" s="56">
        <v>625160</v>
      </c>
      <c r="V45" s="56">
        <v>0</v>
      </c>
      <c r="W45" s="52">
        <v>0</v>
      </c>
      <c r="X45" s="52">
        <v>35720</v>
      </c>
      <c r="Y45" s="52">
        <v>660880</v>
      </c>
      <c r="Z45" s="52">
        <f t="shared" si="0"/>
        <v>3608172</v>
      </c>
    </row>
    <row r="46" spans="1:26" s="13" customFormat="1">
      <c r="A46" s="49">
        <v>413</v>
      </c>
      <c r="B46" s="49">
        <v>413114683</v>
      </c>
      <c r="C46" s="50" t="s">
        <v>31</v>
      </c>
      <c r="D46" s="49">
        <v>114</v>
      </c>
      <c r="E46" s="50" t="s">
        <v>32</v>
      </c>
      <c r="F46" s="49">
        <v>683</v>
      </c>
      <c r="G46" s="50" t="s">
        <v>39</v>
      </c>
      <c r="H46" s="51">
        <v>4</v>
      </c>
      <c r="I46" s="52">
        <v>9794</v>
      </c>
      <c r="J46" s="52">
        <v>5917</v>
      </c>
      <c r="K46" s="52">
        <v>0</v>
      </c>
      <c r="L46" s="52">
        <v>893</v>
      </c>
      <c r="M46" s="52">
        <v>16604</v>
      </c>
      <c r="N46" s="36"/>
      <c r="O46" s="53" t="s">
        <v>308</v>
      </c>
      <c r="P46" s="53" t="s">
        <v>308</v>
      </c>
      <c r="Q46" s="55">
        <v>0.09</v>
      </c>
      <c r="R46" s="55">
        <v>2.7280530145449289E-2</v>
      </c>
      <c r="S46" s="52">
        <v>0</v>
      </c>
      <c r="T46" s="36"/>
      <c r="U46" s="56">
        <v>62844</v>
      </c>
      <c r="V46" s="56">
        <v>0</v>
      </c>
      <c r="W46" s="52">
        <v>0</v>
      </c>
      <c r="X46" s="52">
        <v>3572</v>
      </c>
      <c r="Y46" s="52">
        <v>66416</v>
      </c>
      <c r="Z46" s="52">
        <f t="shared" si="0"/>
        <v>3608172</v>
      </c>
    </row>
    <row r="47" spans="1:26" s="13" customFormat="1">
      <c r="A47" s="49">
        <v>413</v>
      </c>
      <c r="B47" s="49">
        <v>413114717</v>
      </c>
      <c r="C47" s="50" t="s">
        <v>31</v>
      </c>
      <c r="D47" s="49">
        <v>114</v>
      </c>
      <c r="E47" s="50" t="s">
        <v>32</v>
      </c>
      <c r="F47" s="49">
        <v>717</v>
      </c>
      <c r="G47" s="50" t="s">
        <v>40</v>
      </c>
      <c r="H47" s="51">
        <v>50</v>
      </c>
      <c r="I47" s="52">
        <v>10438</v>
      </c>
      <c r="J47" s="52">
        <v>5636</v>
      </c>
      <c r="K47" s="52">
        <v>0</v>
      </c>
      <c r="L47" s="52">
        <v>893</v>
      </c>
      <c r="M47" s="52">
        <v>16967</v>
      </c>
      <c r="N47" s="36"/>
      <c r="O47" s="53" t="s">
        <v>308</v>
      </c>
      <c r="P47" s="53" t="s">
        <v>308</v>
      </c>
      <c r="Q47" s="55">
        <v>0.09</v>
      </c>
      <c r="R47" s="55">
        <v>5.2451045450140163E-2</v>
      </c>
      <c r="S47" s="52">
        <v>0</v>
      </c>
      <c r="T47" s="36"/>
      <c r="U47" s="56">
        <v>803700</v>
      </c>
      <c r="V47" s="56">
        <v>0</v>
      </c>
      <c r="W47" s="52">
        <v>0</v>
      </c>
      <c r="X47" s="52">
        <v>44650</v>
      </c>
      <c r="Y47" s="52">
        <v>848350</v>
      </c>
      <c r="Z47" s="52">
        <f t="shared" si="0"/>
        <v>3608172</v>
      </c>
    </row>
    <row r="48" spans="1:26" s="13" customFormat="1">
      <c r="A48" s="49">
        <v>413</v>
      </c>
      <c r="B48" s="49">
        <v>413114720</v>
      </c>
      <c r="C48" s="50" t="s">
        <v>31</v>
      </c>
      <c r="D48" s="49">
        <v>114</v>
      </c>
      <c r="E48" s="50" t="s">
        <v>32</v>
      </c>
      <c r="F48" s="49">
        <v>720</v>
      </c>
      <c r="G48" s="50" t="s">
        <v>230</v>
      </c>
      <c r="H48" s="51">
        <v>1</v>
      </c>
      <c r="I48" s="52">
        <v>9794</v>
      </c>
      <c r="J48" s="52">
        <v>2072</v>
      </c>
      <c r="K48" s="52">
        <v>0</v>
      </c>
      <c r="L48" s="52">
        <v>893</v>
      </c>
      <c r="M48" s="52">
        <v>12759</v>
      </c>
      <c r="N48" s="36"/>
      <c r="O48" s="53" t="s">
        <v>308</v>
      </c>
      <c r="P48" s="53" t="s">
        <v>308</v>
      </c>
      <c r="Q48" s="55">
        <v>0.09</v>
      </c>
      <c r="R48" s="55">
        <v>1.0423493344230317E-2</v>
      </c>
      <c r="S48" s="52">
        <v>0</v>
      </c>
      <c r="T48" s="36"/>
      <c r="U48" s="56">
        <v>11866</v>
      </c>
      <c r="V48" s="56">
        <v>0</v>
      </c>
      <c r="W48" s="52">
        <v>0</v>
      </c>
      <c r="X48" s="52">
        <v>893</v>
      </c>
      <c r="Y48" s="52">
        <v>12759</v>
      </c>
      <c r="Z48" s="52">
        <f t="shared" si="0"/>
        <v>3608172</v>
      </c>
    </row>
    <row r="49" spans="1:26" s="13" customFormat="1">
      <c r="A49" s="49">
        <v>413</v>
      </c>
      <c r="B49" s="49">
        <v>413114750</v>
      </c>
      <c r="C49" s="50" t="s">
        <v>31</v>
      </c>
      <c r="D49" s="49">
        <v>114</v>
      </c>
      <c r="E49" s="50" t="s">
        <v>32</v>
      </c>
      <c r="F49" s="49">
        <v>750</v>
      </c>
      <c r="G49" s="50" t="s">
        <v>41</v>
      </c>
      <c r="H49" s="51">
        <v>21</v>
      </c>
      <c r="I49" s="52">
        <v>10973</v>
      </c>
      <c r="J49" s="52">
        <v>5420</v>
      </c>
      <c r="K49" s="52">
        <v>0</v>
      </c>
      <c r="L49" s="52">
        <v>893</v>
      </c>
      <c r="M49" s="52">
        <v>17286</v>
      </c>
      <c r="N49" s="36"/>
      <c r="O49" s="53" t="s">
        <v>308</v>
      </c>
      <c r="P49" s="53" t="s">
        <v>308</v>
      </c>
      <c r="Q49" s="55">
        <v>0.09</v>
      </c>
      <c r="R49" s="55">
        <v>2.863663837327728E-2</v>
      </c>
      <c r="S49" s="52">
        <v>0</v>
      </c>
      <c r="T49" s="36"/>
      <c r="U49" s="56">
        <v>344253</v>
      </c>
      <c r="V49" s="56">
        <v>0</v>
      </c>
      <c r="W49" s="52">
        <v>0</v>
      </c>
      <c r="X49" s="52">
        <v>18753</v>
      </c>
      <c r="Y49" s="52">
        <v>363006</v>
      </c>
      <c r="Z49" s="52">
        <f t="shared" si="0"/>
        <v>3608172</v>
      </c>
    </row>
    <row r="50" spans="1:26" s="13" customFormat="1">
      <c r="A50" s="49">
        <v>413</v>
      </c>
      <c r="B50" s="49">
        <v>413114755</v>
      </c>
      <c r="C50" s="50" t="s">
        <v>31</v>
      </c>
      <c r="D50" s="49">
        <v>114</v>
      </c>
      <c r="E50" s="50" t="s">
        <v>32</v>
      </c>
      <c r="F50" s="49">
        <v>755</v>
      </c>
      <c r="G50" s="50" t="s">
        <v>42</v>
      </c>
      <c r="H50" s="51">
        <v>8</v>
      </c>
      <c r="I50" s="52">
        <v>10344</v>
      </c>
      <c r="J50" s="52">
        <v>3968</v>
      </c>
      <c r="K50" s="52">
        <v>0</v>
      </c>
      <c r="L50" s="52">
        <v>893</v>
      </c>
      <c r="M50" s="52">
        <v>15205</v>
      </c>
      <c r="N50" s="36"/>
      <c r="O50" s="53" t="s">
        <v>308</v>
      </c>
      <c r="P50" s="53" t="s">
        <v>308</v>
      </c>
      <c r="Q50" s="55">
        <v>0.09</v>
      </c>
      <c r="R50" s="55">
        <v>1.3637755143744485E-2</v>
      </c>
      <c r="S50" s="52">
        <v>0</v>
      </c>
      <c r="T50" s="36"/>
      <c r="U50" s="56">
        <v>114496</v>
      </c>
      <c r="V50" s="56">
        <v>0</v>
      </c>
      <c r="W50" s="52">
        <v>0</v>
      </c>
      <c r="X50" s="52">
        <v>7144</v>
      </c>
      <c r="Y50" s="52">
        <v>121640</v>
      </c>
      <c r="Z50" s="52">
        <f t="shared" si="0"/>
        <v>3608172</v>
      </c>
    </row>
    <row r="51" spans="1:26" s="13" customFormat="1">
      <c r="A51" s="49">
        <v>414</v>
      </c>
      <c r="B51" s="49">
        <v>414603063</v>
      </c>
      <c r="C51" s="50" t="s">
        <v>43</v>
      </c>
      <c r="D51" s="49">
        <v>603</v>
      </c>
      <c r="E51" s="50" t="s">
        <v>44</v>
      </c>
      <c r="F51" s="49">
        <v>63</v>
      </c>
      <c r="G51" s="50" t="s">
        <v>45</v>
      </c>
      <c r="H51" s="51">
        <v>2</v>
      </c>
      <c r="I51" s="52">
        <v>8944</v>
      </c>
      <c r="J51" s="52">
        <v>4475</v>
      </c>
      <c r="K51" s="52">
        <v>0</v>
      </c>
      <c r="L51" s="52">
        <v>893</v>
      </c>
      <c r="M51" s="52">
        <v>14312</v>
      </c>
      <c r="N51" s="36"/>
      <c r="O51" s="53" t="s">
        <v>308</v>
      </c>
      <c r="P51" s="53" t="s">
        <v>308</v>
      </c>
      <c r="Q51" s="55">
        <v>0.18</v>
      </c>
      <c r="R51" s="55">
        <v>9.6344730189523199E-3</v>
      </c>
      <c r="S51" s="52">
        <v>0</v>
      </c>
      <c r="T51" s="36"/>
      <c r="U51" s="56">
        <v>26838</v>
      </c>
      <c r="V51" s="56">
        <v>0</v>
      </c>
      <c r="W51" s="52">
        <v>0</v>
      </c>
      <c r="X51" s="52">
        <v>1786</v>
      </c>
      <c r="Y51" s="52">
        <v>28624</v>
      </c>
      <c r="Z51" s="52">
        <f t="shared" si="0"/>
        <v>5155433</v>
      </c>
    </row>
    <row r="52" spans="1:26" s="13" customFormat="1">
      <c r="A52" s="49">
        <v>414</v>
      </c>
      <c r="B52" s="49">
        <v>414603098</v>
      </c>
      <c r="C52" s="50" t="s">
        <v>43</v>
      </c>
      <c r="D52" s="49">
        <v>603</v>
      </c>
      <c r="E52" s="50" t="s">
        <v>44</v>
      </c>
      <c r="F52" s="49">
        <v>98</v>
      </c>
      <c r="G52" s="50" t="s">
        <v>46</v>
      </c>
      <c r="H52" s="51">
        <v>4</v>
      </c>
      <c r="I52" s="52">
        <v>9570</v>
      </c>
      <c r="J52" s="52">
        <v>8211</v>
      </c>
      <c r="K52" s="52">
        <v>0</v>
      </c>
      <c r="L52" s="52">
        <v>893</v>
      </c>
      <c r="M52" s="52">
        <v>18674</v>
      </c>
      <c r="N52" s="36"/>
      <c r="O52" s="53" t="s">
        <v>308</v>
      </c>
      <c r="P52" s="53" t="s">
        <v>308</v>
      </c>
      <c r="Q52" s="55">
        <v>0.18</v>
      </c>
      <c r="R52" s="55">
        <v>4.0358852999532596E-2</v>
      </c>
      <c r="S52" s="52">
        <v>0</v>
      </c>
      <c r="T52" s="36"/>
      <c r="U52" s="56">
        <v>71124</v>
      </c>
      <c r="V52" s="56">
        <v>0</v>
      </c>
      <c r="W52" s="52">
        <v>0</v>
      </c>
      <c r="X52" s="52">
        <v>3572</v>
      </c>
      <c r="Y52" s="52">
        <v>74696</v>
      </c>
      <c r="Z52" s="52">
        <f t="shared" si="0"/>
        <v>5155433</v>
      </c>
    </row>
    <row r="53" spans="1:26" s="13" customFormat="1">
      <c r="A53" s="49">
        <v>414</v>
      </c>
      <c r="B53" s="49">
        <v>414603209</v>
      </c>
      <c r="C53" s="50" t="s">
        <v>43</v>
      </c>
      <c r="D53" s="49">
        <v>603</v>
      </c>
      <c r="E53" s="50" t="s">
        <v>44</v>
      </c>
      <c r="F53" s="49">
        <v>209</v>
      </c>
      <c r="G53" s="50" t="s">
        <v>48</v>
      </c>
      <c r="H53" s="51">
        <v>65</v>
      </c>
      <c r="I53" s="52">
        <v>11069</v>
      </c>
      <c r="J53" s="52">
        <v>2273</v>
      </c>
      <c r="K53" s="52">
        <v>0</v>
      </c>
      <c r="L53" s="52">
        <v>893</v>
      </c>
      <c r="M53" s="52">
        <v>14235</v>
      </c>
      <c r="N53" s="36"/>
      <c r="O53" s="53" t="s">
        <v>308</v>
      </c>
      <c r="P53" s="53" t="s">
        <v>308</v>
      </c>
      <c r="Q53" s="55">
        <v>0.18</v>
      </c>
      <c r="R53" s="55">
        <v>4.2684234471116508E-2</v>
      </c>
      <c r="S53" s="52">
        <v>0</v>
      </c>
      <c r="T53" s="36"/>
      <c r="U53" s="56">
        <v>867230</v>
      </c>
      <c r="V53" s="56">
        <v>0</v>
      </c>
      <c r="W53" s="52">
        <v>0</v>
      </c>
      <c r="X53" s="52">
        <v>58045</v>
      </c>
      <c r="Y53" s="52">
        <v>925275</v>
      </c>
      <c r="Z53" s="52">
        <f t="shared" si="0"/>
        <v>5155433</v>
      </c>
    </row>
    <row r="54" spans="1:26" s="13" customFormat="1">
      <c r="A54" s="49">
        <v>414</v>
      </c>
      <c r="B54" s="49">
        <v>414603236</v>
      </c>
      <c r="C54" s="50" t="s">
        <v>43</v>
      </c>
      <c r="D54" s="49">
        <v>603</v>
      </c>
      <c r="E54" s="50" t="s">
        <v>44</v>
      </c>
      <c r="F54" s="49">
        <v>236</v>
      </c>
      <c r="G54" s="50" t="s">
        <v>49</v>
      </c>
      <c r="H54" s="51">
        <v>154</v>
      </c>
      <c r="I54" s="52">
        <v>10670</v>
      </c>
      <c r="J54" s="52">
        <v>1999</v>
      </c>
      <c r="K54" s="52">
        <v>0</v>
      </c>
      <c r="L54" s="52">
        <v>893</v>
      </c>
      <c r="M54" s="52">
        <v>13562</v>
      </c>
      <c r="N54" s="36"/>
      <c r="O54" s="53" t="s">
        <v>308</v>
      </c>
      <c r="P54" s="53" t="s">
        <v>308</v>
      </c>
      <c r="Q54" s="55">
        <v>0.18</v>
      </c>
      <c r="R54" s="55">
        <v>2.3645262654286184E-2</v>
      </c>
      <c r="S54" s="52">
        <v>0</v>
      </c>
      <c r="T54" s="36"/>
      <c r="U54" s="56">
        <v>1951026</v>
      </c>
      <c r="V54" s="56">
        <v>0</v>
      </c>
      <c r="W54" s="52">
        <v>0</v>
      </c>
      <c r="X54" s="52">
        <v>137522</v>
      </c>
      <c r="Y54" s="52">
        <v>2088548</v>
      </c>
      <c r="Z54" s="52">
        <f t="shared" si="0"/>
        <v>5155433</v>
      </c>
    </row>
    <row r="55" spans="1:26" s="13" customFormat="1">
      <c r="A55" s="49">
        <v>414</v>
      </c>
      <c r="B55" s="49">
        <v>414603249</v>
      </c>
      <c r="C55" s="50" t="s">
        <v>43</v>
      </c>
      <c r="D55" s="49">
        <v>603</v>
      </c>
      <c r="E55" s="50" t="s">
        <v>44</v>
      </c>
      <c r="F55" s="49">
        <v>249</v>
      </c>
      <c r="G55" s="50" t="s">
        <v>343</v>
      </c>
      <c r="H55" s="51">
        <v>1</v>
      </c>
      <c r="I55" s="52">
        <v>10313.662603507732</v>
      </c>
      <c r="J55" s="52">
        <v>18332</v>
      </c>
      <c r="K55" s="52">
        <v>0</v>
      </c>
      <c r="L55" s="52">
        <v>893</v>
      </c>
      <c r="M55" s="52">
        <v>29538.662603507732</v>
      </c>
      <c r="N55" s="36"/>
      <c r="O55" s="53" t="s">
        <v>308</v>
      </c>
      <c r="P55" s="53" t="s">
        <v>308</v>
      </c>
      <c r="Q55" s="55">
        <v>0.09</v>
      </c>
      <c r="R55" s="55">
        <v>8.2933613735376756E-3</v>
      </c>
      <c r="S55" s="52">
        <v>0</v>
      </c>
      <c r="T55" s="36"/>
      <c r="U55" s="56">
        <v>28646</v>
      </c>
      <c r="V55" s="56">
        <v>0</v>
      </c>
      <c r="W55" s="52">
        <v>0</v>
      </c>
      <c r="X55" s="52">
        <v>893</v>
      </c>
      <c r="Y55" s="52">
        <v>29539</v>
      </c>
      <c r="Z55" s="52">
        <f t="shared" si="0"/>
        <v>5155433</v>
      </c>
    </row>
    <row r="56" spans="1:26" s="13" customFormat="1">
      <c r="A56" s="49">
        <v>414</v>
      </c>
      <c r="B56" s="49">
        <v>414603263</v>
      </c>
      <c r="C56" s="50" t="s">
        <v>43</v>
      </c>
      <c r="D56" s="49">
        <v>603</v>
      </c>
      <c r="E56" s="50" t="s">
        <v>44</v>
      </c>
      <c r="F56" s="49">
        <v>263</v>
      </c>
      <c r="G56" s="50" t="s">
        <v>50</v>
      </c>
      <c r="H56" s="51">
        <v>6</v>
      </c>
      <c r="I56" s="52">
        <v>9570</v>
      </c>
      <c r="J56" s="52">
        <v>4059</v>
      </c>
      <c r="K56" s="52">
        <v>0</v>
      </c>
      <c r="L56" s="52">
        <v>893</v>
      </c>
      <c r="M56" s="52">
        <v>14522</v>
      </c>
      <c r="N56" s="36"/>
      <c r="O56" s="53" t="s">
        <v>308</v>
      </c>
      <c r="P56" s="53" t="s">
        <v>308</v>
      </c>
      <c r="Q56" s="55">
        <v>0.09</v>
      </c>
      <c r="R56" s="55">
        <v>8.6089306251642822E-2</v>
      </c>
      <c r="S56" s="52">
        <v>0</v>
      </c>
      <c r="T56" s="36"/>
      <c r="U56" s="56">
        <v>81774</v>
      </c>
      <c r="V56" s="56">
        <v>0</v>
      </c>
      <c r="W56" s="52">
        <v>0</v>
      </c>
      <c r="X56" s="52">
        <v>5358</v>
      </c>
      <c r="Y56" s="52">
        <v>87132</v>
      </c>
      <c r="Z56" s="52">
        <f t="shared" si="0"/>
        <v>5155433</v>
      </c>
    </row>
    <row r="57" spans="1:26" s="13" customFormat="1">
      <c r="A57" s="49">
        <v>414</v>
      </c>
      <c r="B57" s="49">
        <v>414603341</v>
      </c>
      <c r="C57" s="50" t="s">
        <v>43</v>
      </c>
      <c r="D57" s="49">
        <v>603</v>
      </c>
      <c r="E57" s="50" t="s">
        <v>44</v>
      </c>
      <c r="F57" s="49">
        <v>341</v>
      </c>
      <c r="G57" s="50" t="s">
        <v>51</v>
      </c>
      <c r="H57" s="51">
        <v>4</v>
      </c>
      <c r="I57" s="52">
        <v>8094</v>
      </c>
      <c r="J57" s="52">
        <v>4416</v>
      </c>
      <c r="K57" s="52">
        <v>0</v>
      </c>
      <c r="L57" s="52">
        <v>893</v>
      </c>
      <c r="M57" s="52">
        <v>13403</v>
      </c>
      <c r="N57" s="36"/>
      <c r="O57" s="53" t="s">
        <v>308</v>
      </c>
      <c r="P57" s="53" t="s">
        <v>308</v>
      </c>
      <c r="Q57" s="55">
        <v>0.09</v>
      </c>
      <c r="R57" s="55">
        <v>8.1376456169554787E-3</v>
      </c>
      <c r="S57" s="52">
        <v>0</v>
      </c>
      <c r="T57" s="36"/>
      <c r="U57" s="56">
        <v>50040</v>
      </c>
      <c r="V57" s="56">
        <v>0</v>
      </c>
      <c r="W57" s="52">
        <v>0</v>
      </c>
      <c r="X57" s="52">
        <v>3572</v>
      </c>
      <c r="Y57" s="52">
        <v>53612</v>
      </c>
      <c r="Z57" s="52">
        <f t="shared" si="0"/>
        <v>5155433</v>
      </c>
    </row>
    <row r="58" spans="1:26" s="13" customFormat="1">
      <c r="A58" s="49">
        <v>414</v>
      </c>
      <c r="B58" s="49">
        <v>414603603</v>
      </c>
      <c r="C58" s="50" t="s">
        <v>43</v>
      </c>
      <c r="D58" s="49">
        <v>603</v>
      </c>
      <c r="E58" s="50" t="s">
        <v>44</v>
      </c>
      <c r="F58" s="49">
        <v>603</v>
      </c>
      <c r="G58" s="50" t="s">
        <v>44</v>
      </c>
      <c r="H58" s="51">
        <v>86</v>
      </c>
      <c r="I58" s="52">
        <v>10774</v>
      </c>
      <c r="J58" s="52">
        <v>1157</v>
      </c>
      <c r="K58" s="52">
        <v>0</v>
      </c>
      <c r="L58" s="52">
        <v>893</v>
      </c>
      <c r="M58" s="52">
        <v>12824</v>
      </c>
      <c r="N58" s="36"/>
      <c r="O58" s="53" t="s">
        <v>308</v>
      </c>
      <c r="P58" s="53" t="s">
        <v>308</v>
      </c>
      <c r="Q58" s="55">
        <v>0.18</v>
      </c>
      <c r="R58" s="55">
        <v>5.8975997680656554E-2</v>
      </c>
      <c r="S58" s="52">
        <v>0</v>
      </c>
      <c r="T58" s="36"/>
      <c r="U58" s="56">
        <v>1026066</v>
      </c>
      <c r="V58" s="56">
        <v>0</v>
      </c>
      <c r="W58" s="52">
        <v>0</v>
      </c>
      <c r="X58" s="52">
        <v>76798</v>
      </c>
      <c r="Y58" s="52">
        <v>1102864</v>
      </c>
      <c r="Z58" s="52">
        <f t="shared" si="0"/>
        <v>5155433</v>
      </c>
    </row>
    <row r="59" spans="1:26" s="13" customFormat="1">
      <c r="A59" s="49">
        <v>414</v>
      </c>
      <c r="B59" s="49">
        <v>414603635</v>
      </c>
      <c r="C59" s="50" t="s">
        <v>43</v>
      </c>
      <c r="D59" s="49">
        <v>603</v>
      </c>
      <c r="E59" s="50" t="s">
        <v>44</v>
      </c>
      <c r="F59" s="49">
        <v>635</v>
      </c>
      <c r="G59" s="50" t="s">
        <v>52</v>
      </c>
      <c r="H59" s="51">
        <v>20</v>
      </c>
      <c r="I59" s="52">
        <v>10056</v>
      </c>
      <c r="J59" s="52">
        <v>5297</v>
      </c>
      <c r="K59" s="52">
        <v>0</v>
      </c>
      <c r="L59" s="52">
        <v>893</v>
      </c>
      <c r="M59" s="52">
        <v>16246</v>
      </c>
      <c r="N59" s="36"/>
      <c r="O59" s="53" t="s">
        <v>308</v>
      </c>
      <c r="P59" s="53" t="s">
        <v>308</v>
      </c>
      <c r="Q59" s="55">
        <v>0.09</v>
      </c>
      <c r="R59" s="55">
        <v>1.2216772211895131E-2</v>
      </c>
      <c r="S59" s="52">
        <v>0</v>
      </c>
      <c r="T59" s="36"/>
      <c r="U59" s="56">
        <v>307060</v>
      </c>
      <c r="V59" s="56">
        <v>0</v>
      </c>
      <c r="W59" s="52">
        <v>0</v>
      </c>
      <c r="X59" s="52">
        <v>17860</v>
      </c>
      <c r="Y59" s="52">
        <v>324920</v>
      </c>
      <c r="Z59" s="52">
        <f t="shared" si="0"/>
        <v>5155433</v>
      </c>
    </row>
    <row r="60" spans="1:26" s="13" customFormat="1">
      <c r="A60" s="49">
        <v>414</v>
      </c>
      <c r="B60" s="49">
        <v>414603715</v>
      </c>
      <c r="C60" s="50" t="s">
        <v>43</v>
      </c>
      <c r="D60" s="49">
        <v>603</v>
      </c>
      <c r="E60" s="50" t="s">
        <v>44</v>
      </c>
      <c r="F60" s="49">
        <v>715</v>
      </c>
      <c r="G60" s="50" t="s">
        <v>54</v>
      </c>
      <c r="H60" s="51">
        <v>21</v>
      </c>
      <c r="I60" s="52">
        <v>10188</v>
      </c>
      <c r="J60" s="52">
        <v>9882</v>
      </c>
      <c r="K60" s="52">
        <v>0</v>
      </c>
      <c r="L60" s="52">
        <v>893</v>
      </c>
      <c r="M60" s="52">
        <v>20963</v>
      </c>
      <c r="N60" s="36"/>
      <c r="O60" s="53" t="s">
        <v>308</v>
      </c>
      <c r="P60" s="53" t="s">
        <v>308</v>
      </c>
      <c r="Q60" s="55">
        <v>0.09</v>
      </c>
      <c r="R60" s="55">
        <v>3.9236670940649546E-2</v>
      </c>
      <c r="S60" s="52">
        <v>0</v>
      </c>
      <c r="T60" s="36"/>
      <c r="U60" s="56">
        <v>421470</v>
      </c>
      <c r="V60" s="56">
        <v>0</v>
      </c>
      <c r="W60" s="52">
        <v>0</v>
      </c>
      <c r="X60" s="52">
        <v>18753</v>
      </c>
      <c r="Y60" s="52">
        <v>440223</v>
      </c>
      <c r="Z60" s="52">
        <f t="shared" si="0"/>
        <v>5155433</v>
      </c>
    </row>
    <row r="61" spans="1:26" s="13" customFormat="1">
      <c r="A61" s="49">
        <v>416</v>
      </c>
      <c r="B61" s="49">
        <v>416035035</v>
      </c>
      <c r="C61" s="50" t="s">
        <v>55</v>
      </c>
      <c r="D61" s="49">
        <v>35</v>
      </c>
      <c r="E61" s="50" t="s">
        <v>11</v>
      </c>
      <c r="F61" s="49">
        <v>35</v>
      </c>
      <c r="G61" s="50" t="s">
        <v>11</v>
      </c>
      <c r="H61" s="51">
        <v>455</v>
      </c>
      <c r="I61" s="52">
        <v>12065</v>
      </c>
      <c r="J61" s="52">
        <v>3565</v>
      </c>
      <c r="K61" s="52">
        <v>160.1846153846154</v>
      </c>
      <c r="L61" s="52">
        <v>893</v>
      </c>
      <c r="M61" s="52">
        <v>16683.184615384613</v>
      </c>
      <c r="N61" s="36"/>
      <c r="O61" s="53" t="s">
        <v>308</v>
      </c>
      <c r="P61" s="53" t="s">
        <v>308</v>
      </c>
      <c r="Q61" s="55">
        <v>0.18</v>
      </c>
      <c r="R61" s="55">
        <v>0.15202395845133679</v>
      </c>
      <c r="S61" s="52">
        <v>0</v>
      </c>
      <c r="T61" s="36"/>
      <c r="U61" s="56">
        <v>7111650</v>
      </c>
      <c r="V61" s="56">
        <v>0</v>
      </c>
      <c r="W61" s="52">
        <v>72884</v>
      </c>
      <c r="X61" s="52">
        <v>406315</v>
      </c>
      <c r="Y61" s="52">
        <v>7590849</v>
      </c>
      <c r="Z61" s="52">
        <f t="shared" si="0"/>
        <v>7759195</v>
      </c>
    </row>
    <row r="62" spans="1:26" s="13" customFormat="1">
      <c r="A62" s="49">
        <v>416</v>
      </c>
      <c r="B62" s="49">
        <v>416035073</v>
      </c>
      <c r="C62" s="50" t="s">
        <v>55</v>
      </c>
      <c r="D62" s="49">
        <v>35</v>
      </c>
      <c r="E62" s="50" t="s">
        <v>11</v>
      </c>
      <c r="F62" s="49">
        <v>73</v>
      </c>
      <c r="G62" s="50" t="s">
        <v>23</v>
      </c>
      <c r="H62" s="51">
        <v>2</v>
      </c>
      <c r="I62" s="52">
        <v>9529</v>
      </c>
      <c r="J62" s="52">
        <v>6742</v>
      </c>
      <c r="K62" s="52">
        <v>0</v>
      </c>
      <c r="L62" s="52">
        <v>893</v>
      </c>
      <c r="M62" s="52">
        <v>17164</v>
      </c>
      <c r="N62" s="36"/>
      <c r="O62" s="53" t="s">
        <v>308</v>
      </c>
      <c r="P62" s="53" t="s">
        <v>308</v>
      </c>
      <c r="Q62" s="55">
        <v>0.09</v>
      </c>
      <c r="R62" s="55">
        <v>5.514886990787499E-3</v>
      </c>
      <c r="S62" s="52">
        <v>0</v>
      </c>
      <c r="T62" s="36"/>
      <c r="U62" s="56">
        <v>32542</v>
      </c>
      <c r="V62" s="56">
        <v>0</v>
      </c>
      <c r="W62" s="52">
        <v>0</v>
      </c>
      <c r="X62" s="52">
        <v>1786</v>
      </c>
      <c r="Y62" s="52">
        <v>34328</v>
      </c>
      <c r="Z62" s="52">
        <f t="shared" si="0"/>
        <v>7759195</v>
      </c>
    </row>
    <row r="63" spans="1:26" s="13" customFormat="1">
      <c r="A63" s="49">
        <v>416</v>
      </c>
      <c r="B63" s="49">
        <v>416035244</v>
      </c>
      <c r="C63" s="50" t="s">
        <v>55</v>
      </c>
      <c r="D63" s="49">
        <v>35</v>
      </c>
      <c r="E63" s="50" t="s">
        <v>11</v>
      </c>
      <c r="F63" s="49">
        <v>244</v>
      </c>
      <c r="G63" s="50" t="s">
        <v>27</v>
      </c>
      <c r="H63" s="51">
        <v>5</v>
      </c>
      <c r="I63" s="52">
        <v>11163</v>
      </c>
      <c r="J63" s="52">
        <v>3812</v>
      </c>
      <c r="K63" s="52">
        <v>0</v>
      </c>
      <c r="L63" s="52">
        <v>893</v>
      </c>
      <c r="M63" s="52">
        <v>15868</v>
      </c>
      <c r="N63" s="36"/>
      <c r="O63" s="53" t="s">
        <v>308</v>
      </c>
      <c r="P63" s="53" t="s">
        <v>308</v>
      </c>
      <c r="Q63" s="55">
        <v>0.18</v>
      </c>
      <c r="R63" s="55">
        <v>9.0766797529067744E-2</v>
      </c>
      <c r="S63" s="52">
        <v>0</v>
      </c>
      <c r="T63" s="36"/>
      <c r="U63" s="56">
        <v>74875</v>
      </c>
      <c r="V63" s="56">
        <v>0</v>
      </c>
      <c r="W63" s="52">
        <v>0</v>
      </c>
      <c r="X63" s="52">
        <v>4465</v>
      </c>
      <c r="Y63" s="52">
        <v>79340</v>
      </c>
      <c r="Z63" s="52">
        <f t="shared" si="0"/>
        <v>7759195</v>
      </c>
    </row>
    <row r="64" spans="1:26" s="13" customFormat="1">
      <c r="A64" s="49">
        <v>416</v>
      </c>
      <c r="B64" s="49">
        <v>416035285</v>
      </c>
      <c r="C64" s="50" t="s">
        <v>55</v>
      </c>
      <c r="D64" s="49">
        <v>35</v>
      </c>
      <c r="E64" s="50" t="s">
        <v>11</v>
      </c>
      <c r="F64" s="49">
        <v>285</v>
      </c>
      <c r="G64" s="50" t="s">
        <v>28</v>
      </c>
      <c r="H64" s="51">
        <v>3</v>
      </c>
      <c r="I64" s="52">
        <v>9529</v>
      </c>
      <c r="J64" s="52">
        <v>2832</v>
      </c>
      <c r="K64" s="52">
        <v>0</v>
      </c>
      <c r="L64" s="52">
        <v>893</v>
      </c>
      <c r="M64" s="52">
        <v>13254</v>
      </c>
      <c r="N64" s="36"/>
      <c r="O64" s="53" t="s">
        <v>308</v>
      </c>
      <c r="P64" s="53" t="s">
        <v>308</v>
      </c>
      <c r="Q64" s="55">
        <v>0.09</v>
      </c>
      <c r="R64" s="55">
        <v>3.1578894430956676E-2</v>
      </c>
      <c r="S64" s="52">
        <v>0</v>
      </c>
      <c r="T64" s="36"/>
      <c r="U64" s="56">
        <v>37083</v>
      </c>
      <c r="V64" s="56">
        <v>0</v>
      </c>
      <c r="W64" s="52">
        <v>0</v>
      </c>
      <c r="X64" s="52">
        <v>2679</v>
      </c>
      <c r="Y64" s="52">
        <v>39762</v>
      </c>
      <c r="Z64" s="52">
        <f t="shared" si="0"/>
        <v>7759195</v>
      </c>
    </row>
    <row r="65" spans="1:26" s="13" customFormat="1">
      <c r="A65" s="49">
        <v>416</v>
      </c>
      <c r="B65" s="49">
        <v>416035307</v>
      </c>
      <c r="C65" s="50" t="s">
        <v>55</v>
      </c>
      <c r="D65" s="49">
        <v>35</v>
      </c>
      <c r="E65" s="50" t="s">
        <v>11</v>
      </c>
      <c r="F65" s="49">
        <v>307</v>
      </c>
      <c r="G65" s="50" t="s">
        <v>172</v>
      </c>
      <c r="H65" s="51">
        <v>1</v>
      </c>
      <c r="I65" s="52">
        <v>10438</v>
      </c>
      <c r="J65" s="52">
        <v>3585</v>
      </c>
      <c r="K65" s="52">
        <v>0</v>
      </c>
      <c r="L65" s="52">
        <v>893</v>
      </c>
      <c r="M65" s="52">
        <v>14916</v>
      </c>
      <c r="N65" s="36"/>
      <c r="O65" s="53" t="s">
        <v>308</v>
      </c>
      <c r="P65" s="53" t="s">
        <v>308</v>
      </c>
      <c r="Q65" s="55">
        <v>0.09</v>
      </c>
      <c r="R65" s="55">
        <v>9.1940346806310691E-3</v>
      </c>
      <c r="S65" s="52">
        <v>0</v>
      </c>
      <c r="T65" s="36"/>
      <c r="U65" s="56">
        <v>14023</v>
      </c>
      <c r="V65" s="56">
        <v>0</v>
      </c>
      <c r="W65" s="52">
        <v>0</v>
      </c>
      <c r="X65" s="52">
        <v>893</v>
      </c>
      <c r="Y65" s="52">
        <v>14916</v>
      </c>
      <c r="Z65" s="52">
        <f t="shared" si="0"/>
        <v>7759195</v>
      </c>
    </row>
    <row r="66" spans="1:26" s="13" customFormat="1">
      <c r="A66" s="49">
        <v>417</v>
      </c>
      <c r="B66" s="49">
        <v>417035035</v>
      </c>
      <c r="C66" s="50" t="s">
        <v>56</v>
      </c>
      <c r="D66" s="49">
        <v>35</v>
      </c>
      <c r="E66" s="50" t="s">
        <v>11</v>
      </c>
      <c r="F66" s="49">
        <v>35</v>
      </c>
      <c r="G66" s="50" t="s">
        <v>11</v>
      </c>
      <c r="H66" s="51">
        <v>302</v>
      </c>
      <c r="I66" s="52">
        <v>12343</v>
      </c>
      <c r="J66" s="52">
        <v>3647</v>
      </c>
      <c r="K66" s="52">
        <v>0</v>
      </c>
      <c r="L66" s="52">
        <v>893</v>
      </c>
      <c r="M66" s="52">
        <v>16883</v>
      </c>
      <c r="N66" s="36"/>
      <c r="O66" s="53" t="s">
        <v>308</v>
      </c>
      <c r="P66" s="53" t="s">
        <v>308</v>
      </c>
      <c r="Q66" s="55">
        <v>0.18</v>
      </c>
      <c r="R66" s="55">
        <v>0.15202395845133679</v>
      </c>
      <c r="S66" s="52">
        <v>0</v>
      </c>
      <c r="T66" s="36"/>
      <c r="U66" s="56">
        <v>4828980</v>
      </c>
      <c r="V66" s="56">
        <v>0</v>
      </c>
      <c r="W66" s="52">
        <v>0</v>
      </c>
      <c r="X66" s="52">
        <v>269686</v>
      </c>
      <c r="Y66" s="52">
        <v>5098666</v>
      </c>
      <c r="Z66" s="52">
        <f t="shared" si="0"/>
        <v>5248384</v>
      </c>
    </row>
    <row r="67" spans="1:26" s="13" customFormat="1">
      <c r="A67" s="49">
        <v>417</v>
      </c>
      <c r="B67" s="49">
        <v>417035044</v>
      </c>
      <c r="C67" s="50" t="s">
        <v>56</v>
      </c>
      <c r="D67" s="49">
        <v>35</v>
      </c>
      <c r="E67" s="50" t="s">
        <v>11</v>
      </c>
      <c r="F67" s="49">
        <v>44</v>
      </c>
      <c r="G67" s="50" t="s">
        <v>12</v>
      </c>
      <c r="H67" s="51">
        <v>1</v>
      </c>
      <c r="I67" s="52">
        <v>11776.499507469493</v>
      </c>
      <c r="J67" s="52">
        <v>776</v>
      </c>
      <c r="K67" s="52">
        <v>0</v>
      </c>
      <c r="L67" s="52">
        <v>893</v>
      </c>
      <c r="M67" s="52">
        <v>13445.499507469493</v>
      </c>
      <c r="N67" s="36"/>
      <c r="O67" s="53" t="s">
        <v>308</v>
      </c>
      <c r="P67" s="53" t="s">
        <v>308</v>
      </c>
      <c r="Q67" s="55">
        <v>0.09</v>
      </c>
      <c r="R67" s="55">
        <v>4.5057369453861851E-2</v>
      </c>
      <c r="S67" s="52">
        <v>0</v>
      </c>
      <c r="T67" s="36"/>
      <c r="U67" s="56">
        <v>12552</v>
      </c>
      <c r="V67" s="56">
        <v>0</v>
      </c>
      <c r="W67" s="52">
        <v>0</v>
      </c>
      <c r="X67" s="52">
        <v>893</v>
      </c>
      <c r="Y67" s="52">
        <v>13445</v>
      </c>
      <c r="Z67" s="52">
        <f t="shared" si="0"/>
        <v>5248384</v>
      </c>
    </row>
    <row r="68" spans="1:26" s="13" customFormat="1">
      <c r="A68" s="49">
        <v>417</v>
      </c>
      <c r="B68" s="49">
        <v>417035100</v>
      </c>
      <c r="C68" s="50" t="s">
        <v>56</v>
      </c>
      <c r="D68" s="49">
        <v>35</v>
      </c>
      <c r="E68" s="50" t="s">
        <v>11</v>
      </c>
      <c r="F68" s="49">
        <v>100</v>
      </c>
      <c r="G68" s="50" t="s">
        <v>58</v>
      </c>
      <c r="H68" s="51">
        <v>3</v>
      </c>
      <c r="I68" s="52">
        <v>11809</v>
      </c>
      <c r="J68" s="52">
        <v>5838</v>
      </c>
      <c r="K68" s="52">
        <v>0</v>
      </c>
      <c r="L68" s="52">
        <v>893</v>
      </c>
      <c r="M68" s="52">
        <v>18540</v>
      </c>
      <c r="N68" s="36"/>
      <c r="O68" s="53" t="s">
        <v>308</v>
      </c>
      <c r="P68" s="53" t="s">
        <v>308</v>
      </c>
      <c r="Q68" s="55">
        <v>0.09</v>
      </c>
      <c r="R68" s="55">
        <v>3.3081526293987397E-2</v>
      </c>
      <c r="S68" s="52">
        <v>0</v>
      </c>
      <c r="T68" s="36"/>
      <c r="U68" s="56">
        <v>52941</v>
      </c>
      <c r="V68" s="56">
        <v>0</v>
      </c>
      <c r="W68" s="52">
        <v>0</v>
      </c>
      <c r="X68" s="52">
        <v>2679</v>
      </c>
      <c r="Y68" s="52">
        <v>55620</v>
      </c>
      <c r="Z68" s="52">
        <f t="shared" si="0"/>
        <v>5248384</v>
      </c>
    </row>
    <row r="69" spans="1:26" s="13" customFormat="1">
      <c r="A69" s="49">
        <v>417</v>
      </c>
      <c r="B69" s="49">
        <v>417035133</v>
      </c>
      <c r="C69" s="50" t="s">
        <v>56</v>
      </c>
      <c r="D69" s="49">
        <v>35</v>
      </c>
      <c r="E69" s="50" t="s">
        <v>11</v>
      </c>
      <c r="F69" s="49">
        <v>133</v>
      </c>
      <c r="G69" s="50" t="s">
        <v>59</v>
      </c>
      <c r="H69" s="51">
        <v>2</v>
      </c>
      <c r="I69" s="52">
        <v>9004</v>
      </c>
      <c r="J69" s="52">
        <v>2396</v>
      </c>
      <c r="K69" s="52">
        <v>0</v>
      </c>
      <c r="L69" s="52">
        <v>893</v>
      </c>
      <c r="M69" s="52">
        <v>12293</v>
      </c>
      <c r="N69" s="36"/>
      <c r="O69" s="53" t="s">
        <v>308</v>
      </c>
      <c r="P69" s="53" t="s">
        <v>308</v>
      </c>
      <c r="Q69" s="55">
        <v>0.09</v>
      </c>
      <c r="R69" s="55">
        <v>2.3230225694178461E-2</v>
      </c>
      <c r="S69" s="52">
        <v>0</v>
      </c>
      <c r="T69" s="36"/>
      <c r="U69" s="56">
        <v>22800</v>
      </c>
      <c r="V69" s="56">
        <v>0</v>
      </c>
      <c r="W69" s="52">
        <v>0</v>
      </c>
      <c r="X69" s="52">
        <v>1786</v>
      </c>
      <c r="Y69" s="52">
        <v>24586</v>
      </c>
      <c r="Z69" s="52">
        <f t="shared" si="0"/>
        <v>5248384</v>
      </c>
    </row>
    <row r="70" spans="1:26" s="13" customFormat="1">
      <c r="A70" s="49">
        <v>417</v>
      </c>
      <c r="B70" s="49">
        <v>417035211</v>
      </c>
      <c r="C70" s="50" t="s">
        <v>56</v>
      </c>
      <c r="D70" s="49">
        <v>35</v>
      </c>
      <c r="E70" s="50" t="s">
        <v>11</v>
      </c>
      <c r="F70" s="49">
        <v>211</v>
      </c>
      <c r="G70" s="50" t="s">
        <v>87</v>
      </c>
      <c r="H70" s="51">
        <v>1</v>
      </c>
      <c r="I70" s="52">
        <v>9626.7430475807505</v>
      </c>
      <c r="J70" s="52">
        <v>1747</v>
      </c>
      <c r="K70" s="52">
        <v>0</v>
      </c>
      <c r="L70" s="52">
        <v>893</v>
      </c>
      <c r="M70" s="52">
        <v>12266.74304758075</v>
      </c>
      <c r="N70" s="36"/>
      <c r="O70" s="53" t="s">
        <v>308</v>
      </c>
      <c r="P70" s="53" t="s">
        <v>308</v>
      </c>
      <c r="Q70" s="55">
        <v>0.09</v>
      </c>
      <c r="R70" s="55">
        <v>1.5609791462465542E-3</v>
      </c>
      <c r="S70" s="52">
        <v>0</v>
      </c>
      <c r="T70" s="36"/>
      <c r="U70" s="56">
        <v>11374</v>
      </c>
      <c r="V70" s="56">
        <v>0</v>
      </c>
      <c r="W70" s="52">
        <v>0</v>
      </c>
      <c r="X70" s="52">
        <v>893</v>
      </c>
      <c r="Y70" s="52">
        <v>12267</v>
      </c>
      <c r="Z70" s="52">
        <f t="shared" si="0"/>
        <v>5248384</v>
      </c>
    </row>
    <row r="71" spans="1:26" s="13" customFormat="1">
      <c r="A71" s="49">
        <v>417</v>
      </c>
      <c r="B71" s="49">
        <v>417035244</v>
      </c>
      <c r="C71" s="50" t="s">
        <v>56</v>
      </c>
      <c r="D71" s="49">
        <v>35</v>
      </c>
      <c r="E71" s="50" t="s">
        <v>11</v>
      </c>
      <c r="F71" s="49">
        <v>244</v>
      </c>
      <c r="G71" s="50" t="s">
        <v>27</v>
      </c>
      <c r="H71" s="51">
        <v>1</v>
      </c>
      <c r="I71" s="52">
        <v>11109</v>
      </c>
      <c r="J71" s="52">
        <v>3794</v>
      </c>
      <c r="K71" s="52">
        <v>0</v>
      </c>
      <c r="L71" s="52">
        <v>893</v>
      </c>
      <c r="M71" s="52">
        <v>15796</v>
      </c>
      <c r="N71" s="36"/>
      <c r="O71" s="53" t="s">
        <v>308</v>
      </c>
      <c r="P71" s="53" t="s">
        <v>308</v>
      </c>
      <c r="Q71" s="55">
        <v>0.18</v>
      </c>
      <c r="R71" s="55">
        <v>9.0766797529067744E-2</v>
      </c>
      <c r="S71" s="52">
        <v>0</v>
      </c>
      <c r="T71" s="36"/>
      <c r="U71" s="56">
        <v>14903</v>
      </c>
      <c r="V71" s="56">
        <v>0</v>
      </c>
      <c r="W71" s="52">
        <v>0</v>
      </c>
      <c r="X71" s="52">
        <v>893</v>
      </c>
      <c r="Y71" s="52">
        <v>15796</v>
      </c>
      <c r="Z71" s="52">
        <f t="shared" si="0"/>
        <v>5248384</v>
      </c>
    </row>
    <row r="72" spans="1:26" s="13" customFormat="1">
      <c r="A72" s="49">
        <v>417</v>
      </c>
      <c r="B72" s="49">
        <v>417035274</v>
      </c>
      <c r="C72" s="50" t="s">
        <v>56</v>
      </c>
      <c r="D72" s="49">
        <v>35</v>
      </c>
      <c r="E72" s="50" t="s">
        <v>11</v>
      </c>
      <c r="F72" s="49">
        <v>274</v>
      </c>
      <c r="G72" s="50" t="s">
        <v>60</v>
      </c>
      <c r="H72" s="51">
        <v>2</v>
      </c>
      <c r="I72" s="52">
        <v>8980</v>
      </c>
      <c r="J72" s="52">
        <v>4129</v>
      </c>
      <c r="K72" s="52">
        <v>0</v>
      </c>
      <c r="L72" s="52">
        <v>893</v>
      </c>
      <c r="M72" s="52">
        <v>14002</v>
      </c>
      <c r="N72" s="36"/>
      <c r="O72" s="53" t="s">
        <v>308</v>
      </c>
      <c r="P72" s="53" t="s">
        <v>308</v>
      </c>
      <c r="Q72" s="55">
        <v>0.09</v>
      </c>
      <c r="R72" s="55">
        <v>8.7575208361982432E-2</v>
      </c>
      <c r="S72" s="52">
        <v>0</v>
      </c>
      <c r="T72" s="36"/>
      <c r="U72" s="56">
        <v>26218</v>
      </c>
      <c r="V72" s="56">
        <v>0</v>
      </c>
      <c r="W72" s="52">
        <v>0</v>
      </c>
      <c r="X72" s="52">
        <v>1786</v>
      </c>
      <c r="Y72" s="52">
        <v>28004</v>
      </c>
      <c r="Z72" s="52">
        <f t="shared" si="0"/>
        <v>5248384</v>
      </c>
    </row>
    <row r="73" spans="1:26" s="13" customFormat="1">
      <c r="A73" s="49">
        <v>418</v>
      </c>
      <c r="B73" s="49">
        <v>418100014</v>
      </c>
      <c r="C73" s="50" t="s">
        <v>61</v>
      </c>
      <c r="D73" s="49">
        <v>100</v>
      </c>
      <c r="E73" s="50" t="s">
        <v>58</v>
      </c>
      <c r="F73" s="49">
        <v>14</v>
      </c>
      <c r="G73" s="50" t="s">
        <v>62</v>
      </c>
      <c r="H73" s="51">
        <v>18</v>
      </c>
      <c r="I73" s="52">
        <v>8688</v>
      </c>
      <c r="J73" s="52">
        <v>2447</v>
      </c>
      <c r="K73" s="52">
        <v>0</v>
      </c>
      <c r="L73" s="52">
        <v>893</v>
      </c>
      <c r="M73" s="52">
        <v>12028</v>
      </c>
      <c r="N73" s="36"/>
      <c r="O73" s="53" t="s">
        <v>308</v>
      </c>
      <c r="P73" s="53" t="s">
        <v>308</v>
      </c>
      <c r="Q73" s="55">
        <v>0.09</v>
      </c>
      <c r="R73" s="55">
        <v>1.1004811414973868E-2</v>
      </c>
      <c r="S73" s="52">
        <v>0</v>
      </c>
      <c r="T73" s="36"/>
      <c r="U73" s="56">
        <v>200430</v>
      </c>
      <c r="V73" s="56">
        <v>0</v>
      </c>
      <c r="W73" s="52">
        <v>0</v>
      </c>
      <c r="X73" s="52">
        <v>16074</v>
      </c>
      <c r="Y73" s="52">
        <v>216504</v>
      </c>
      <c r="Z73" s="52">
        <f t="shared" si="0"/>
        <v>5798243</v>
      </c>
    </row>
    <row r="74" spans="1:26" s="13" customFormat="1">
      <c r="A74" s="49">
        <v>418</v>
      </c>
      <c r="B74" s="49">
        <v>418100035</v>
      </c>
      <c r="C74" s="50" t="s">
        <v>61</v>
      </c>
      <c r="D74" s="49">
        <v>100</v>
      </c>
      <c r="E74" s="50" t="s">
        <v>58</v>
      </c>
      <c r="F74" s="49">
        <v>35</v>
      </c>
      <c r="G74" s="50" t="s">
        <v>11</v>
      </c>
      <c r="H74" s="51">
        <v>1</v>
      </c>
      <c r="I74" s="52">
        <v>8368</v>
      </c>
      <c r="J74" s="52">
        <v>2473</v>
      </c>
      <c r="K74" s="52">
        <v>0</v>
      </c>
      <c r="L74" s="52">
        <v>893</v>
      </c>
      <c r="M74" s="52">
        <v>11734</v>
      </c>
      <c r="N74" s="36"/>
      <c r="O74" s="53" t="s">
        <v>308</v>
      </c>
      <c r="P74" s="53" t="s">
        <v>308</v>
      </c>
      <c r="Q74" s="55">
        <v>0.18</v>
      </c>
      <c r="R74" s="55">
        <v>0.15202395845133679</v>
      </c>
      <c r="S74" s="52">
        <v>0</v>
      </c>
      <c r="T74" s="36"/>
      <c r="U74" s="56">
        <v>10841</v>
      </c>
      <c r="V74" s="56">
        <v>0</v>
      </c>
      <c r="W74" s="52">
        <v>0</v>
      </c>
      <c r="X74" s="52">
        <v>893</v>
      </c>
      <c r="Y74" s="52">
        <v>11734</v>
      </c>
      <c r="Z74" s="52">
        <f t="shared" si="0"/>
        <v>5798243</v>
      </c>
    </row>
    <row r="75" spans="1:26" s="13" customFormat="1">
      <c r="A75" s="49">
        <v>418</v>
      </c>
      <c r="B75" s="49">
        <v>418100100</v>
      </c>
      <c r="C75" s="50" t="s">
        <v>61</v>
      </c>
      <c r="D75" s="49">
        <v>100</v>
      </c>
      <c r="E75" s="50" t="s">
        <v>58</v>
      </c>
      <c r="F75" s="49">
        <v>100</v>
      </c>
      <c r="G75" s="50" t="s">
        <v>58</v>
      </c>
      <c r="H75" s="51">
        <v>328</v>
      </c>
      <c r="I75" s="52">
        <v>9524</v>
      </c>
      <c r="J75" s="52">
        <v>4708</v>
      </c>
      <c r="K75" s="52">
        <v>0</v>
      </c>
      <c r="L75" s="52">
        <v>893</v>
      </c>
      <c r="M75" s="52">
        <v>15125</v>
      </c>
      <c r="N75" s="36"/>
      <c r="O75" s="53" t="s">
        <v>308</v>
      </c>
      <c r="P75" s="53" t="s">
        <v>308</v>
      </c>
      <c r="Q75" s="55">
        <v>0.09</v>
      </c>
      <c r="R75" s="55">
        <v>3.3081526293987397E-2</v>
      </c>
      <c r="S75" s="52">
        <v>0</v>
      </c>
      <c r="T75" s="36"/>
      <c r="U75" s="56">
        <v>4668096</v>
      </c>
      <c r="V75" s="56">
        <v>0</v>
      </c>
      <c r="W75" s="52">
        <v>0</v>
      </c>
      <c r="X75" s="52">
        <v>292904</v>
      </c>
      <c r="Y75" s="52">
        <v>4961000</v>
      </c>
      <c r="Z75" s="52">
        <f t="shared" ref="Z75:Z138" si="1">SUMIF($A$10:$A$839,$A75,$Y$10:$Y$839)</f>
        <v>5798243</v>
      </c>
    </row>
    <row r="76" spans="1:26" s="13" customFormat="1">
      <c r="A76" s="49">
        <v>418</v>
      </c>
      <c r="B76" s="49">
        <v>418100101</v>
      </c>
      <c r="C76" s="50" t="s">
        <v>61</v>
      </c>
      <c r="D76" s="49">
        <v>100</v>
      </c>
      <c r="E76" s="50" t="s">
        <v>58</v>
      </c>
      <c r="F76" s="49">
        <v>101</v>
      </c>
      <c r="G76" s="50" t="s">
        <v>103</v>
      </c>
      <c r="H76" s="51">
        <v>1</v>
      </c>
      <c r="I76" s="52">
        <v>8368</v>
      </c>
      <c r="J76" s="52">
        <v>1636</v>
      </c>
      <c r="K76" s="52">
        <v>0</v>
      </c>
      <c r="L76" s="52">
        <v>893</v>
      </c>
      <c r="M76" s="52">
        <v>10897</v>
      </c>
      <c r="N76" s="36"/>
      <c r="O76" s="53" t="s">
        <v>308</v>
      </c>
      <c r="P76" s="53" t="s">
        <v>308</v>
      </c>
      <c r="Q76" s="55">
        <v>0.09</v>
      </c>
      <c r="R76" s="55">
        <v>5.4138455365061317E-2</v>
      </c>
      <c r="S76" s="52">
        <v>0</v>
      </c>
      <c r="T76" s="36"/>
      <c r="U76" s="56">
        <v>10004</v>
      </c>
      <c r="V76" s="56">
        <v>0</v>
      </c>
      <c r="W76" s="52">
        <v>0</v>
      </c>
      <c r="X76" s="52">
        <v>893</v>
      </c>
      <c r="Y76" s="52">
        <v>10897</v>
      </c>
      <c r="Z76" s="52">
        <f t="shared" si="1"/>
        <v>5798243</v>
      </c>
    </row>
    <row r="77" spans="1:26" s="13" customFormat="1">
      <c r="A77" s="49">
        <v>418</v>
      </c>
      <c r="B77" s="49">
        <v>418100136</v>
      </c>
      <c r="C77" s="50" t="s">
        <v>61</v>
      </c>
      <c r="D77" s="49">
        <v>100</v>
      </c>
      <c r="E77" s="50" t="s">
        <v>58</v>
      </c>
      <c r="F77" s="49">
        <v>136</v>
      </c>
      <c r="G77" s="50" t="s">
        <v>63</v>
      </c>
      <c r="H77" s="51">
        <v>15</v>
      </c>
      <c r="I77" s="52">
        <v>8945</v>
      </c>
      <c r="J77" s="52">
        <v>2764</v>
      </c>
      <c r="K77" s="52">
        <v>0</v>
      </c>
      <c r="L77" s="52">
        <v>893</v>
      </c>
      <c r="M77" s="52">
        <v>12602</v>
      </c>
      <c r="N77" s="36"/>
      <c r="O77" s="53" t="s">
        <v>308</v>
      </c>
      <c r="P77" s="53" t="s">
        <v>308</v>
      </c>
      <c r="Q77" s="55">
        <v>0.09</v>
      </c>
      <c r="R77" s="55">
        <v>5.5435088353370625E-3</v>
      </c>
      <c r="S77" s="52">
        <v>0</v>
      </c>
      <c r="T77" s="36"/>
      <c r="U77" s="56">
        <v>175635</v>
      </c>
      <c r="V77" s="56">
        <v>0</v>
      </c>
      <c r="W77" s="52">
        <v>0</v>
      </c>
      <c r="X77" s="52">
        <v>13395</v>
      </c>
      <c r="Y77" s="52">
        <v>189030</v>
      </c>
      <c r="Z77" s="52">
        <f t="shared" si="1"/>
        <v>5798243</v>
      </c>
    </row>
    <row r="78" spans="1:26" s="13" customFormat="1">
      <c r="A78" s="49">
        <v>418</v>
      </c>
      <c r="B78" s="49">
        <v>418100139</v>
      </c>
      <c r="C78" s="50" t="s">
        <v>61</v>
      </c>
      <c r="D78" s="49">
        <v>100</v>
      </c>
      <c r="E78" s="50" t="s">
        <v>58</v>
      </c>
      <c r="F78" s="49">
        <v>139</v>
      </c>
      <c r="G78" s="50" t="s">
        <v>64</v>
      </c>
      <c r="H78" s="51">
        <v>2</v>
      </c>
      <c r="I78" s="52">
        <v>8368</v>
      </c>
      <c r="J78" s="52">
        <v>2867</v>
      </c>
      <c r="K78" s="52">
        <v>0</v>
      </c>
      <c r="L78" s="52">
        <v>893</v>
      </c>
      <c r="M78" s="52">
        <v>12128</v>
      </c>
      <c r="N78" s="36"/>
      <c r="O78" s="53" t="s">
        <v>308</v>
      </c>
      <c r="P78" s="53" t="s">
        <v>308</v>
      </c>
      <c r="Q78" s="55">
        <v>0.09</v>
      </c>
      <c r="R78" s="55">
        <v>2.1759814522155285E-3</v>
      </c>
      <c r="S78" s="52">
        <v>0</v>
      </c>
      <c r="T78" s="36"/>
      <c r="U78" s="56">
        <v>22470</v>
      </c>
      <c r="V78" s="56">
        <v>0</v>
      </c>
      <c r="W78" s="52">
        <v>0</v>
      </c>
      <c r="X78" s="52">
        <v>1786</v>
      </c>
      <c r="Y78" s="52">
        <v>24256</v>
      </c>
      <c r="Z78" s="52">
        <f t="shared" si="1"/>
        <v>5798243</v>
      </c>
    </row>
    <row r="79" spans="1:26" s="13" customFormat="1">
      <c r="A79" s="49">
        <v>418</v>
      </c>
      <c r="B79" s="49">
        <v>418100185</v>
      </c>
      <c r="C79" s="50" t="s">
        <v>61</v>
      </c>
      <c r="D79" s="49">
        <v>100</v>
      </c>
      <c r="E79" s="50" t="s">
        <v>58</v>
      </c>
      <c r="F79" s="49">
        <v>185</v>
      </c>
      <c r="G79" s="50" t="s">
        <v>180</v>
      </c>
      <c r="H79" s="51">
        <v>2</v>
      </c>
      <c r="I79" s="52">
        <v>8368</v>
      </c>
      <c r="J79" s="52">
        <v>1378</v>
      </c>
      <c r="K79" s="52">
        <v>0</v>
      </c>
      <c r="L79" s="52">
        <v>893</v>
      </c>
      <c r="M79" s="52">
        <v>10639</v>
      </c>
      <c r="N79" s="36"/>
      <c r="O79" s="53" t="s">
        <v>308</v>
      </c>
      <c r="P79" s="53" t="s">
        <v>308</v>
      </c>
      <c r="Q79" s="55">
        <v>0.09</v>
      </c>
      <c r="R79" s="55">
        <v>4.1809299704355079E-3</v>
      </c>
      <c r="S79" s="52">
        <v>0</v>
      </c>
      <c r="T79" s="36"/>
      <c r="U79" s="56">
        <v>19492</v>
      </c>
      <c r="V79" s="56">
        <v>0</v>
      </c>
      <c r="W79" s="52">
        <v>0</v>
      </c>
      <c r="X79" s="52">
        <v>1786</v>
      </c>
      <c r="Y79" s="52">
        <v>21278</v>
      </c>
      <c r="Z79" s="52">
        <f t="shared" si="1"/>
        <v>5798243</v>
      </c>
    </row>
    <row r="80" spans="1:26" s="13" customFormat="1">
      <c r="A80" s="49">
        <v>418</v>
      </c>
      <c r="B80" s="49">
        <v>418100198</v>
      </c>
      <c r="C80" s="50" t="s">
        <v>61</v>
      </c>
      <c r="D80" s="49">
        <v>100</v>
      </c>
      <c r="E80" s="50" t="s">
        <v>58</v>
      </c>
      <c r="F80" s="49">
        <v>198</v>
      </c>
      <c r="G80" s="50" t="s">
        <v>66</v>
      </c>
      <c r="H80" s="51">
        <v>23</v>
      </c>
      <c r="I80" s="52">
        <v>8580</v>
      </c>
      <c r="J80" s="52">
        <v>2629</v>
      </c>
      <c r="K80" s="52">
        <v>0</v>
      </c>
      <c r="L80" s="52">
        <v>893</v>
      </c>
      <c r="M80" s="52">
        <v>12102</v>
      </c>
      <c r="N80" s="36"/>
      <c r="O80" s="53" t="s">
        <v>308</v>
      </c>
      <c r="P80" s="53" t="s">
        <v>308</v>
      </c>
      <c r="Q80" s="55">
        <v>0.09</v>
      </c>
      <c r="R80" s="55">
        <v>4.2521446820724222E-3</v>
      </c>
      <c r="S80" s="52">
        <v>0</v>
      </c>
      <c r="T80" s="36"/>
      <c r="U80" s="56">
        <v>257807</v>
      </c>
      <c r="V80" s="56">
        <v>0</v>
      </c>
      <c r="W80" s="52">
        <v>0</v>
      </c>
      <c r="X80" s="52">
        <v>20539</v>
      </c>
      <c r="Y80" s="52">
        <v>278346</v>
      </c>
      <c r="Z80" s="52">
        <f t="shared" si="1"/>
        <v>5798243</v>
      </c>
    </row>
    <row r="81" spans="1:26" s="13" customFormat="1">
      <c r="A81" s="49">
        <v>418</v>
      </c>
      <c r="B81" s="49">
        <v>418100276</v>
      </c>
      <c r="C81" s="50" t="s">
        <v>61</v>
      </c>
      <c r="D81" s="49">
        <v>100</v>
      </c>
      <c r="E81" s="50" t="s">
        <v>58</v>
      </c>
      <c r="F81" s="49">
        <v>276</v>
      </c>
      <c r="G81" s="50" t="s">
        <v>67</v>
      </c>
      <c r="H81" s="51">
        <v>1</v>
      </c>
      <c r="I81" s="52">
        <v>8368</v>
      </c>
      <c r="J81" s="52">
        <v>7633</v>
      </c>
      <c r="K81" s="52">
        <v>0</v>
      </c>
      <c r="L81" s="52">
        <v>893</v>
      </c>
      <c r="M81" s="52">
        <v>16894</v>
      </c>
      <c r="N81" s="36"/>
      <c r="O81" s="53" t="s">
        <v>308</v>
      </c>
      <c r="P81" s="53" t="s">
        <v>308</v>
      </c>
      <c r="Q81" s="55">
        <v>0.09</v>
      </c>
      <c r="R81" s="55">
        <v>1.4031132682174746E-3</v>
      </c>
      <c r="S81" s="52">
        <v>0</v>
      </c>
      <c r="T81" s="36"/>
      <c r="U81" s="56">
        <v>16001</v>
      </c>
      <c r="V81" s="56">
        <v>0</v>
      </c>
      <c r="W81" s="52">
        <v>0</v>
      </c>
      <c r="X81" s="52">
        <v>893</v>
      </c>
      <c r="Y81" s="52">
        <v>16894</v>
      </c>
      <c r="Z81" s="52">
        <f t="shared" si="1"/>
        <v>5798243</v>
      </c>
    </row>
    <row r="82" spans="1:26" s="13" customFormat="1">
      <c r="A82" s="49">
        <v>418</v>
      </c>
      <c r="B82" s="49">
        <v>418100288</v>
      </c>
      <c r="C82" s="50" t="s">
        <v>61</v>
      </c>
      <c r="D82" s="49">
        <v>100</v>
      </c>
      <c r="E82" s="50" t="s">
        <v>58</v>
      </c>
      <c r="F82" s="49">
        <v>288</v>
      </c>
      <c r="G82" s="50" t="s">
        <v>68</v>
      </c>
      <c r="H82" s="51">
        <v>3</v>
      </c>
      <c r="I82" s="52">
        <v>8368</v>
      </c>
      <c r="J82" s="52">
        <v>4719</v>
      </c>
      <c r="K82" s="52">
        <v>0</v>
      </c>
      <c r="L82" s="52">
        <v>893</v>
      </c>
      <c r="M82" s="52">
        <v>13980</v>
      </c>
      <c r="N82" s="36"/>
      <c r="O82" s="53" t="s">
        <v>308</v>
      </c>
      <c r="P82" s="53" t="s">
        <v>308</v>
      </c>
      <c r="Q82" s="55">
        <v>0.09</v>
      </c>
      <c r="R82" s="55">
        <v>1.6602310007056368E-3</v>
      </c>
      <c r="S82" s="52">
        <v>0</v>
      </c>
      <c r="T82" s="36"/>
      <c r="U82" s="56">
        <v>39261</v>
      </c>
      <c r="V82" s="56">
        <v>0</v>
      </c>
      <c r="W82" s="52">
        <v>0</v>
      </c>
      <c r="X82" s="52">
        <v>2679</v>
      </c>
      <c r="Y82" s="52">
        <v>41940</v>
      </c>
      <c r="Z82" s="52">
        <f t="shared" si="1"/>
        <v>5798243</v>
      </c>
    </row>
    <row r="83" spans="1:26" s="13" customFormat="1">
      <c r="A83" s="49">
        <v>418</v>
      </c>
      <c r="B83" s="49">
        <v>418100710</v>
      </c>
      <c r="C83" s="50" t="s">
        <v>61</v>
      </c>
      <c r="D83" s="49">
        <v>100</v>
      </c>
      <c r="E83" s="50" t="s">
        <v>58</v>
      </c>
      <c r="F83" s="49">
        <v>710</v>
      </c>
      <c r="G83" s="50" t="s">
        <v>70</v>
      </c>
      <c r="H83" s="51">
        <v>2</v>
      </c>
      <c r="I83" s="52">
        <v>8368</v>
      </c>
      <c r="J83" s="52">
        <v>3921</v>
      </c>
      <c r="K83" s="52">
        <v>0</v>
      </c>
      <c r="L83" s="52">
        <v>893</v>
      </c>
      <c r="M83" s="52">
        <v>13182</v>
      </c>
      <c r="N83" s="36"/>
      <c r="O83" s="53" t="s">
        <v>308</v>
      </c>
      <c r="P83" s="53" t="s">
        <v>308</v>
      </c>
      <c r="Q83" s="55">
        <v>0.09</v>
      </c>
      <c r="R83" s="55">
        <v>3.030045307916388E-3</v>
      </c>
      <c r="S83" s="52">
        <v>0</v>
      </c>
      <c r="T83" s="36"/>
      <c r="U83" s="56">
        <v>24578</v>
      </c>
      <c r="V83" s="56">
        <v>0</v>
      </c>
      <c r="W83" s="52">
        <v>0</v>
      </c>
      <c r="X83" s="52">
        <v>1786</v>
      </c>
      <c r="Y83" s="52">
        <v>26364</v>
      </c>
      <c r="Z83" s="52">
        <f t="shared" si="1"/>
        <v>5798243</v>
      </c>
    </row>
    <row r="84" spans="1:26" s="13" customFormat="1">
      <c r="A84" s="49">
        <v>419</v>
      </c>
      <c r="B84" s="49">
        <v>419035035</v>
      </c>
      <c r="C84" s="50" t="s">
        <v>71</v>
      </c>
      <c r="D84" s="49">
        <v>35</v>
      </c>
      <c r="E84" s="50" t="s">
        <v>11</v>
      </c>
      <c r="F84" s="49">
        <v>35</v>
      </c>
      <c r="G84" s="50" t="s">
        <v>11</v>
      </c>
      <c r="H84" s="51">
        <v>200</v>
      </c>
      <c r="I84" s="52">
        <v>11673</v>
      </c>
      <c r="J84" s="52">
        <v>3449</v>
      </c>
      <c r="K84" s="52">
        <v>0</v>
      </c>
      <c r="L84" s="52">
        <v>893</v>
      </c>
      <c r="M84" s="52">
        <v>16015</v>
      </c>
      <c r="N84" s="36"/>
      <c r="O84" s="53" t="s">
        <v>308</v>
      </c>
      <c r="P84" s="53" t="s">
        <v>308</v>
      </c>
      <c r="Q84" s="55">
        <v>0.18</v>
      </c>
      <c r="R84" s="55">
        <v>0.15202395845133679</v>
      </c>
      <c r="S84" s="52">
        <v>0</v>
      </c>
      <c r="T84" s="36"/>
      <c r="U84" s="56">
        <v>3024400</v>
      </c>
      <c r="V84" s="56">
        <v>0</v>
      </c>
      <c r="W84" s="52">
        <v>0</v>
      </c>
      <c r="X84" s="52">
        <v>178600</v>
      </c>
      <c r="Y84" s="52">
        <v>3203000</v>
      </c>
      <c r="Z84" s="52">
        <f t="shared" si="1"/>
        <v>3463504</v>
      </c>
    </row>
    <row r="85" spans="1:26" s="13" customFormat="1">
      <c r="A85" s="49">
        <v>419</v>
      </c>
      <c r="B85" s="49">
        <v>419035044</v>
      </c>
      <c r="C85" s="50" t="s">
        <v>71</v>
      </c>
      <c r="D85" s="49">
        <v>35</v>
      </c>
      <c r="E85" s="50" t="s">
        <v>11</v>
      </c>
      <c r="F85" s="49">
        <v>44</v>
      </c>
      <c r="G85" s="50" t="s">
        <v>12</v>
      </c>
      <c r="H85" s="51">
        <v>4</v>
      </c>
      <c r="I85" s="52">
        <v>10087</v>
      </c>
      <c r="J85" s="52">
        <v>664</v>
      </c>
      <c r="K85" s="52">
        <v>0</v>
      </c>
      <c r="L85" s="52">
        <v>893</v>
      </c>
      <c r="M85" s="52">
        <v>11644</v>
      </c>
      <c r="N85" s="36"/>
      <c r="O85" s="53" t="s">
        <v>308</v>
      </c>
      <c r="P85" s="53" t="s">
        <v>308</v>
      </c>
      <c r="Q85" s="55">
        <v>0.09</v>
      </c>
      <c r="R85" s="55">
        <v>4.5057369453861851E-2</v>
      </c>
      <c r="S85" s="52">
        <v>0</v>
      </c>
      <c r="T85" s="36"/>
      <c r="U85" s="56">
        <v>43004</v>
      </c>
      <c r="V85" s="56">
        <v>0</v>
      </c>
      <c r="W85" s="52">
        <v>0</v>
      </c>
      <c r="X85" s="52">
        <v>3572</v>
      </c>
      <c r="Y85" s="52">
        <v>46576</v>
      </c>
      <c r="Z85" s="52">
        <f t="shared" si="1"/>
        <v>3463504</v>
      </c>
    </row>
    <row r="86" spans="1:26" s="13" customFormat="1">
      <c r="A86" s="49">
        <v>419</v>
      </c>
      <c r="B86" s="49">
        <v>419035049</v>
      </c>
      <c r="C86" s="50" t="s">
        <v>71</v>
      </c>
      <c r="D86" s="49">
        <v>35</v>
      </c>
      <c r="E86" s="50" t="s">
        <v>11</v>
      </c>
      <c r="F86" s="49">
        <v>49</v>
      </c>
      <c r="G86" s="50" t="s">
        <v>73</v>
      </c>
      <c r="H86" s="51">
        <v>3</v>
      </c>
      <c r="I86" s="52">
        <v>10397</v>
      </c>
      <c r="J86" s="52">
        <v>12862</v>
      </c>
      <c r="K86" s="52">
        <v>0</v>
      </c>
      <c r="L86" s="52">
        <v>893</v>
      </c>
      <c r="M86" s="52">
        <v>24152</v>
      </c>
      <c r="N86" s="36"/>
      <c r="O86" s="53" t="s">
        <v>308</v>
      </c>
      <c r="P86" s="53" t="s">
        <v>308</v>
      </c>
      <c r="Q86" s="55">
        <v>0.09</v>
      </c>
      <c r="R86" s="55">
        <v>7.4369836931613295E-2</v>
      </c>
      <c r="S86" s="52">
        <v>0</v>
      </c>
      <c r="T86" s="36"/>
      <c r="U86" s="56">
        <v>69777</v>
      </c>
      <c r="V86" s="56">
        <v>0</v>
      </c>
      <c r="W86" s="52">
        <v>0</v>
      </c>
      <c r="X86" s="52">
        <v>2679</v>
      </c>
      <c r="Y86" s="52">
        <v>72456</v>
      </c>
      <c r="Z86" s="52">
        <f t="shared" si="1"/>
        <v>3463504</v>
      </c>
    </row>
    <row r="87" spans="1:26" s="13" customFormat="1">
      <c r="A87" s="49">
        <v>419</v>
      </c>
      <c r="B87" s="49">
        <v>419035093</v>
      </c>
      <c r="C87" s="50" t="s">
        <v>71</v>
      </c>
      <c r="D87" s="49">
        <v>35</v>
      </c>
      <c r="E87" s="50" t="s">
        <v>11</v>
      </c>
      <c r="F87" s="49">
        <v>93</v>
      </c>
      <c r="G87" s="50" t="s">
        <v>14</v>
      </c>
      <c r="H87" s="51">
        <v>1</v>
      </c>
      <c r="I87" s="52">
        <v>12107</v>
      </c>
      <c r="J87" s="52">
        <v>365</v>
      </c>
      <c r="K87" s="52">
        <v>0</v>
      </c>
      <c r="L87" s="52">
        <v>893</v>
      </c>
      <c r="M87" s="52">
        <v>13365</v>
      </c>
      <c r="N87" s="36"/>
      <c r="O87" s="53" t="s">
        <v>308</v>
      </c>
      <c r="P87" s="53" t="s">
        <v>308</v>
      </c>
      <c r="Q87" s="55">
        <v>0.10135731725801317</v>
      </c>
      <c r="R87" s="55">
        <v>9.9974771469162421E-2</v>
      </c>
      <c r="S87" s="52">
        <v>0</v>
      </c>
      <c r="T87" s="36"/>
      <c r="U87" s="56">
        <v>12472</v>
      </c>
      <c r="V87" s="56">
        <v>0</v>
      </c>
      <c r="W87" s="52">
        <v>0</v>
      </c>
      <c r="X87" s="52">
        <v>893</v>
      </c>
      <c r="Y87" s="52">
        <v>13365</v>
      </c>
      <c r="Z87" s="52">
        <f t="shared" si="1"/>
        <v>3463504</v>
      </c>
    </row>
    <row r="88" spans="1:26" s="13" customFormat="1">
      <c r="A88" s="49">
        <v>419</v>
      </c>
      <c r="B88" s="49">
        <v>419035165</v>
      </c>
      <c r="C88" s="50" t="s">
        <v>71</v>
      </c>
      <c r="D88" s="49">
        <v>35</v>
      </c>
      <c r="E88" s="50" t="s">
        <v>11</v>
      </c>
      <c r="F88" s="49">
        <v>165</v>
      </c>
      <c r="G88" s="50" t="s">
        <v>17</v>
      </c>
      <c r="H88" s="51">
        <v>1</v>
      </c>
      <c r="I88" s="52">
        <v>13106</v>
      </c>
      <c r="J88" s="52">
        <v>725</v>
      </c>
      <c r="K88" s="52">
        <v>0</v>
      </c>
      <c r="L88" s="52">
        <v>893</v>
      </c>
      <c r="M88" s="52">
        <v>14724</v>
      </c>
      <c r="N88" s="36"/>
      <c r="O88" s="53" t="s">
        <v>308</v>
      </c>
      <c r="P88" s="53" t="s">
        <v>308</v>
      </c>
      <c r="Q88" s="55">
        <v>0.11527563071876294</v>
      </c>
      <c r="R88" s="55">
        <v>0.11287163935753411</v>
      </c>
      <c r="S88" s="52">
        <v>0</v>
      </c>
      <c r="T88" s="36"/>
      <c r="U88" s="56">
        <v>13831</v>
      </c>
      <c r="V88" s="56">
        <v>0</v>
      </c>
      <c r="W88" s="52">
        <v>0</v>
      </c>
      <c r="X88" s="52">
        <v>893</v>
      </c>
      <c r="Y88" s="52">
        <v>14724</v>
      </c>
      <c r="Z88" s="52">
        <f t="shared" si="1"/>
        <v>3463504</v>
      </c>
    </row>
    <row r="89" spans="1:26" s="13" customFormat="1">
      <c r="A89" s="49">
        <v>419</v>
      </c>
      <c r="B89" s="49">
        <v>419035243</v>
      </c>
      <c r="C89" s="50" t="s">
        <v>71</v>
      </c>
      <c r="D89" s="49">
        <v>35</v>
      </c>
      <c r="E89" s="50" t="s">
        <v>11</v>
      </c>
      <c r="F89" s="49">
        <v>243</v>
      </c>
      <c r="G89" s="50" t="s">
        <v>80</v>
      </c>
      <c r="H89" s="51">
        <v>4</v>
      </c>
      <c r="I89" s="52">
        <v>12706</v>
      </c>
      <c r="J89" s="52">
        <v>3095</v>
      </c>
      <c r="K89" s="52">
        <v>0</v>
      </c>
      <c r="L89" s="52">
        <v>893</v>
      </c>
      <c r="M89" s="52">
        <v>16694</v>
      </c>
      <c r="N89" s="36"/>
      <c r="O89" s="53" t="s">
        <v>308</v>
      </c>
      <c r="P89" s="53" t="s">
        <v>308</v>
      </c>
      <c r="Q89" s="55">
        <v>0.09</v>
      </c>
      <c r="R89" s="55">
        <v>5.5797321441707435E-3</v>
      </c>
      <c r="S89" s="52">
        <v>0</v>
      </c>
      <c r="T89" s="36"/>
      <c r="U89" s="56">
        <v>63204</v>
      </c>
      <c r="V89" s="56">
        <v>0</v>
      </c>
      <c r="W89" s="52">
        <v>0</v>
      </c>
      <c r="X89" s="52">
        <v>3572</v>
      </c>
      <c r="Y89" s="52">
        <v>66776</v>
      </c>
      <c r="Z89" s="52">
        <f t="shared" si="1"/>
        <v>3463504</v>
      </c>
    </row>
    <row r="90" spans="1:26" s="13" customFormat="1">
      <c r="A90" s="49">
        <v>419</v>
      </c>
      <c r="B90" s="49">
        <v>419035244</v>
      </c>
      <c r="C90" s="50" t="s">
        <v>71</v>
      </c>
      <c r="D90" s="49">
        <v>35</v>
      </c>
      <c r="E90" s="50" t="s">
        <v>11</v>
      </c>
      <c r="F90" s="49">
        <v>244</v>
      </c>
      <c r="G90" s="50" t="s">
        <v>27</v>
      </c>
      <c r="H90" s="51">
        <v>1</v>
      </c>
      <c r="I90" s="52">
        <v>9243</v>
      </c>
      <c r="J90" s="52">
        <v>3156</v>
      </c>
      <c r="K90" s="52">
        <v>0</v>
      </c>
      <c r="L90" s="52">
        <v>893</v>
      </c>
      <c r="M90" s="52">
        <v>13292</v>
      </c>
      <c r="N90" s="36"/>
      <c r="O90" s="53" t="s">
        <v>308</v>
      </c>
      <c r="P90" s="53" t="s">
        <v>308</v>
      </c>
      <c r="Q90" s="55">
        <v>0.18</v>
      </c>
      <c r="R90" s="55">
        <v>9.0766797529067744E-2</v>
      </c>
      <c r="S90" s="52">
        <v>0</v>
      </c>
      <c r="T90" s="36"/>
      <c r="U90" s="56">
        <v>12399</v>
      </c>
      <c r="V90" s="56">
        <v>0</v>
      </c>
      <c r="W90" s="52">
        <v>0</v>
      </c>
      <c r="X90" s="52">
        <v>893</v>
      </c>
      <c r="Y90" s="52">
        <v>13292</v>
      </c>
      <c r="Z90" s="52">
        <f t="shared" si="1"/>
        <v>3463504</v>
      </c>
    </row>
    <row r="91" spans="1:26" s="13" customFormat="1">
      <c r="A91" s="49">
        <v>419</v>
      </c>
      <c r="B91" s="49">
        <v>419035248</v>
      </c>
      <c r="C91" s="50" t="s">
        <v>71</v>
      </c>
      <c r="D91" s="49">
        <v>35</v>
      </c>
      <c r="E91" s="50" t="s">
        <v>11</v>
      </c>
      <c r="F91" s="49">
        <v>248</v>
      </c>
      <c r="G91" s="50" t="s">
        <v>18</v>
      </c>
      <c r="H91" s="51">
        <v>1</v>
      </c>
      <c r="I91" s="52">
        <v>13106</v>
      </c>
      <c r="J91" s="52">
        <v>1422</v>
      </c>
      <c r="K91" s="52">
        <v>0</v>
      </c>
      <c r="L91" s="52">
        <v>893</v>
      </c>
      <c r="M91" s="52">
        <v>15421</v>
      </c>
      <c r="N91" s="36"/>
      <c r="O91" s="53" t="s">
        <v>308</v>
      </c>
      <c r="P91" s="53" t="s">
        <v>308</v>
      </c>
      <c r="Q91" s="55">
        <v>0.09</v>
      </c>
      <c r="R91" s="55">
        <v>4.1872962240319778E-2</v>
      </c>
      <c r="S91" s="52">
        <v>0</v>
      </c>
      <c r="T91" s="36"/>
      <c r="U91" s="56">
        <v>14528</v>
      </c>
      <c r="V91" s="56">
        <v>0</v>
      </c>
      <c r="W91" s="52">
        <v>0</v>
      </c>
      <c r="X91" s="52">
        <v>893</v>
      </c>
      <c r="Y91" s="52">
        <v>15421</v>
      </c>
      <c r="Z91" s="52">
        <f t="shared" si="1"/>
        <v>3463504</v>
      </c>
    </row>
    <row r="92" spans="1:26" s="13" customFormat="1">
      <c r="A92" s="49">
        <v>419</v>
      </c>
      <c r="B92" s="49">
        <v>419035285</v>
      </c>
      <c r="C92" s="50" t="s">
        <v>71</v>
      </c>
      <c r="D92" s="49">
        <v>35</v>
      </c>
      <c r="E92" s="50" t="s">
        <v>11</v>
      </c>
      <c r="F92" s="49">
        <v>285</v>
      </c>
      <c r="G92" s="50" t="s">
        <v>28</v>
      </c>
      <c r="H92" s="51">
        <v>1</v>
      </c>
      <c r="I92" s="52">
        <v>13106</v>
      </c>
      <c r="J92" s="52">
        <v>3895</v>
      </c>
      <c r="K92" s="52">
        <v>0</v>
      </c>
      <c r="L92" s="52">
        <v>893</v>
      </c>
      <c r="M92" s="52">
        <v>17894</v>
      </c>
      <c r="N92" s="36"/>
      <c r="O92" s="53" t="s">
        <v>308</v>
      </c>
      <c r="P92" s="53" t="s">
        <v>308</v>
      </c>
      <c r="Q92" s="55">
        <v>0.09</v>
      </c>
      <c r="R92" s="55">
        <v>3.1578894430956676E-2</v>
      </c>
      <c r="S92" s="52">
        <v>0</v>
      </c>
      <c r="T92" s="36"/>
      <c r="U92" s="56">
        <v>17001</v>
      </c>
      <c r="V92" s="56">
        <v>0</v>
      </c>
      <c r="W92" s="52">
        <v>0</v>
      </c>
      <c r="X92" s="52">
        <v>893</v>
      </c>
      <c r="Y92" s="52">
        <v>17894</v>
      </c>
      <c r="Z92" s="52">
        <f t="shared" si="1"/>
        <v>3463504</v>
      </c>
    </row>
    <row r="93" spans="1:26" s="13" customFormat="1">
      <c r="A93" s="49">
        <v>420</v>
      </c>
      <c r="B93" s="49">
        <v>420049010</v>
      </c>
      <c r="C93" s="50" t="s">
        <v>72</v>
      </c>
      <c r="D93" s="49">
        <v>49</v>
      </c>
      <c r="E93" s="50" t="s">
        <v>73</v>
      </c>
      <c r="F93" s="49">
        <v>10</v>
      </c>
      <c r="G93" s="50" t="s">
        <v>74</v>
      </c>
      <c r="H93" s="51">
        <v>6</v>
      </c>
      <c r="I93" s="52">
        <v>10855</v>
      </c>
      <c r="J93" s="52">
        <v>3246</v>
      </c>
      <c r="K93" s="52">
        <v>0</v>
      </c>
      <c r="L93" s="52">
        <v>893</v>
      </c>
      <c r="M93" s="52">
        <v>14994</v>
      </c>
      <c r="N93" s="36"/>
      <c r="O93" s="53" t="s">
        <v>308</v>
      </c>
      <c r="P93" s="53" t="s">
        <v>308</v>
      </c>
      <c r="Q93" s="55">
        <v>0.09</v>
      </c>
      <c r="R93" s="55">
        <v>2.5168277966452781E-3</v>
      </c>
      <c r="S93" s="52">
        <v>0</v>
      </c>
      <c r="T93" s="36"/>
      <c r="U93" s="56">
        <v>84606</v>
      </c>
      <c r="V93" s="56">
        <v>0</v>
      </c>
      <c r="W93" s="52">
        <v>0</v>
      </c>
      <c r="X93" s="52">
        <v>5358</v>
      </c>
      <c r="Y93" s="52">
        <v>89964</v>
      </c>
      <c r="Z93" s="52">
        <f t="shared" si="1"/>
        <v>7522448</v>
      </c>
    </row>
    <row r="94" spans="1:26" s="13" customFormat="1">
      <c r="A94" s="49">
        <v>420</v>
      </c>
      <c r="B94" s="49">
        <v>420049026</v>
      </c>
      <c r="C94" s="50" t="s">
        <v>72</v>
      </c>
      <c r="D94" s="49">
        <v>49</v>
      </c>
      <c r="E94" s="50" t="s">
        <v>73</v>
      </c>
      <c r="F94" s="49">
        <v>26</v>
      </c>
      <c r="G94" s="50" t="s">
        <v>75</v>
      </c>
      <c r="H94" s="51">
        <v>2</v>
      </c>
      <c r="I94" s="52">
        <v>13695</v>
      </c>
      <c r="J94" s="52">
        <v>3756</v>
      </c>
      <c r="K94" s="52">
        <v>0</v>
      </c>
      <c r="L94" s="52">
        <v>893</v>
      </c>
      <c r="M94" s="52">
        <v>18344</v>
      </c>
      <c r="N94" s="36"/>
      <c r="O94" s="53" t="s">
        <v>308</v>
      </c>
      <c r="P94" s="53" t="s">
        <v>308</v>
      </c>
      <c r="Q94" s="55">
        <v>0.09</v>
      </c>
      <c r="R94" s="55">
        <v>6.3112603920487088E-4</v>
      </c>
      <c r="S94" s="52">
        <v>0</v>
      </c>
      <c r="T94" s="36"/>
      <c r="U94" s="56">
        <v>34902</v>
      </c>
      <c r="V94" s="56">
        <v>0</v>
      </c>
      <c r="W94" s="52">
        <v>0</v>
      </c>
      <c r="X94" s="52">
        <v>1786</v>
      </c>
      <c r="Y94" s="52">
        <v>36688</v>
      </c>
      <c r="Z94" s="52">
        <f t="shared" si="1"/>
        <v>7522448</v>
      </c>
    </row>
    <row r="95" spans="1:26" s="13" customFormat="1">
      <c r="A95" s="49">
        <v>420</v>
      </c>
      <c r="B95" s="49">
        <v>420049031</v>
      </c>
      <c r="C95" s="50" t="s">
        <v>72</v>
      </c>
      <c r="D95" s="49">
        <v>49</v>
      </c>
      <c r="E95" s="50" t="s">
        <v>73</v>
      </c>
      <c r="F95" s="49">
        <v>31</v>
      </c>
      <c r="G95" s="50" t="s">
        <v>76</v>
      </c>
      <c r="H95" s="51">
        <v>1</v>
      </c>
      <c r="I95" s="52">
        <v>9137</v>
      </c>
      <c r="J95" s="52">
        <v>3750</v>
      </c>
      <c r="K95" s="52">
        <v>0</v>
      </c>
      <c r="L95" s="52">
        <v>893</v>
      </c>
      <c r="M95" s="52">
        <v>13780</v>
      </c>
      <c r="N95" s="36"/>
      <c r="O95" s="53" t="s">
        <v>308</v>
      </c>
      <c r="P95" s="53" t="s">
        <v>308</v>
      </c>
      <c r="Q95" s="55">
        <v>0.09</v>
      </c>
      <c r="R95" s="55">
        <v>2.9468459409794701E-2</v>
      </c>
      <c r="S95" s="52">
        <v>0</v>
      </c>
      <c r="T95" s="36"/>
      <c r="U95" s="56">
        <v>12887</v>
      </c>
      <c r="V95" s="56">
        <v>0</v>
      </c>
      <c r="W95" s="52">
        <v>0</v>
      </c>
      <c r="X95" s="52">
        <v>893</v>
      </c>
      <c r="Y95" s="52">
        <v>13780</v>
      </c>
      <c r="Z95" s="52">
        <f t="shared" si="1"/>
        <v>7522448</v>
      </c>
    </row>
    <row r="96" spans="1:26" s="13" customFormat="1">
      <c r="A96" s="49">
        <v>420</v>
      </c>
      <c r="B96" s="49">
        <v>420049035</v>
      </c>
      <c r="C96" s="50" t="s">
        <v>72</v>
      </c>
      <c r="D96" s="49">
        <v>49</v>
      </c>
      <c r="E96" s="50" t="s">
        <v>73</v>
      </c>
      <c r="F96" s="49">
        <v>35</v>
      </c>
      <c r="G96" s="50" t="s">
        <v>11</v>
      </c>
      <c r="H96" s="51">
        <v>79</v>
      </c>
      <c r="I96" s="52">
        <v>11685</v>
      </c>
      <c r="J96" s="52">
        <v>3453</v>
      </c>
      <c r="K96" s="52">
        <v>0</v>
      </c>
      <c r="L96" s="52">
        <v>893</v>
      </c>
      <c r="M96" s="52">
        <v>16031</v>
      </c>
      <c r="N96" s="36"/>
      <c r="O96" s="53" t="s">
        <v>308</v>
      </c>
      <c r="P96" s="53" t="s">
        <v>308</v>
      </c>
      <c r="Q96" s="55">
        <v>0.18</v>
      </c>
      <c r="R96" s="55">
        <v>0.15202395845133679</v>
      </c>
      <c r="S96" s="52">
        <v>0</v>
      </c>
      <c r="T96" s="36"/>
      <c r="U96" s="56">
        <v>1195902</v>
      </c>
      <c r="V96" s="56">
        <v>0</v>
      </c>
      <c r="W96" s="52">
        <v>0</v>
      </c>
      <c r="X96" s="52">
        <v>70547</v>
      </c>
      <c r="Y96" s="52">
        <v>1266449</v>
      </c>
      <c r="Z96" s="52">
        <f t="shared" si="1"/>
        <v>7522448</v>
      </c>
    </row>
    <row r="97" spans="1:26" s="13" customFormat="1">
      <c r="A97" s="49">
        <v>420</v>
      </c>
      <c r="B97" s="49">
        <v>420049044</v>
      </c>
      <c r="C97" s="50" t="s">
        <v>72</v>
      </c>
      <c r="D97" s="49">
        <v>49</v>
      </c>
      <c r="E97" s="50" t="s">
        <v>73</v>
      </c>
      <c r="F97" s="49">
        <v>44</v>
      </c>
      <c r="G97" s="50" t="s">
        <v>12</v>
      </c>
      <c r="H97" s="51">
        <v>2</v>
      </c>
      <c r="I97" s="52">
        <v>11221</v>
      </c>
      <c r="J97" s="52">
        <v>739</v>
      </c>
      <c r="K97" s="52">
        <v>0</v>
      </c>
      <c r="L97" s="52">
        <v>893</v>
      </c>
      <c r="M97" s="52">
        <v>12853</v>
      </c>
      <c r="N97" s="36"/>
      <c r="O97" s="53" t="s">
        <v>308</v>
      </c>
      <c r="P97" s="53" t="s">
        <v>308</v>
      </c>
      <c r="Q97" s="55">
        <v>0.09</v>
      </c>
      <c r="R97" s="55">
        <v>4.5057369453861851E-2</v>
      </c>
      <c r="S97" s="52">
        <v>0</v>
      </c>
      <c r="T97" s="36"/>
      <c r="U97" s="56">
        <v>23920</v>
      </c>
      <c r="V97" s="56">
        <v>0</v>
      </c>
      <c r="W97" s="52">
        <v>0</v>
      </c>
      <c r="X97" s="52">
        <v>1786</v>
      </c>
      <c r="Y97" s="52">
        <v>25706</v>
      </c>
      <c r="Z97" s="52">
        <f t="shared" si="1"/>
        <v>7522448</v>
      </c>
    </row>
    <row r="98" spans="1:26" s="13" customFormat="1">
      <c r="A98" s="49">
        <v>420</v>
      </c>
      <c r="B98" s="49">
        <v>420049049</v>
      </c>
      <c r="C98" s="50" t="s">
        <v>72</v>
      </c>
      <c r="D98" s="49">
        <v>49</v>
      </c>
      <c r="E98" s="50" t="s">
        <v>73</v>
      </c>
      <c r="F98" s="49">
        <v>49</v>
      </c>
      <c r="G98" s="50" t="s">
        <v>73</v>
      </c>
      <c r="H98" s="51">
        <v>168</v>
      </c>
      <c r="I98" s="52">
        <v>12346</v>
      </c>
      <c r="J98" s="52">
        <v>15273</v>
      </c>
      <c r="K98" s="52">
        <v>0</v>
      </c>
      <c r="L98" s="52">
        <v>893</v>
      </c>
      <c r="M98" s="52">
        <v>28512</v>
      </c>
      <c r="N98" s="36"/>
      <c r="O98" s="53" t="s">
        <v>308</v>
      </c>
      <c r="P98" s="53" t="s">
        <v>308</v>
      </c>
      <c r="Q98" s="55">
        <v>0.09</v>
      </c>
      <c r="R98" s="55">
        <v>7.4369836931613295E-2</v>
      </c>
      <c r="S98" s="52">
        <v>0</v>
      </c>
      <c r="T98" s="36"/>
      <c r="U98" s="56">
        <v>4639992</v>
      </c>
      <c r="V98" s="56">
        <v>0</v>
      </c>
      <c r="W98" s="52">
        <v>0</v>
      </c>
      <c r="X98" s="52">
        <v>150024</v>
      </c>
      <c r="Y98" s="52">
        <v>4790016</v>
      </c>
      <c r="Z98" s="52">
        <f t="shared" si="1"/>
        <v>7522448</v>
      </c>
    </row>
    <row r="99" spans="1:26" s="13" customFormat="1">
      <c r="A99" s="49">
        <v>420</v>
      </c>
      <c r="B99" s="49">
        <v>420049057</v>
      </c>
      <c r="C99" s="50" t="s">
        <v>72</v>
      </c>
      <c r="D99" s="49">
        <v>49</v>
      </c>
      <c r="E99" s="50" t="s">
        <v>73</v>
      </c>
      <c r="F99" s="49">
        <v>57</v>
      </c>
      <c r="G99" s="50" t="s">
        <v>13</v>
      </c>
      <c r="H99" s="51">
        <v>9</v>
      </c>
      <c r="I99" s="52">
        <v>11575</v>
      </c>
      <c r="J99" s="52">
        <v>610</v>
      </c>
      <c r="K99" s="52">
        <v>0</v>
      </c>
      <c r="L99" s="52">
        <v>893</v>
      </c>
      <c r="M99" s="52">
        <v>13078</v>
      </c>
      <c r="N99" s="36"/>
      <c r="O99" s="53" t="s">
        <v>308</v>
      </c>
      <c r="P99" s="53" t="s">
        <v>308</v>
      </c>
      <c r="Q99" s="55">
        <v>0.18</v>
      </c>
      <c r="R99" s="55">
        <v>0.12566669295783561</v>
      </c>
      <c r="S99" s="52">
        <v>0</v>
      </c>
      <c r="T99" s="36"/>
      <c r="U99" s="56">
        <v>109665</v>
      </c>
      <c r="V99" s="56">
        <v>0</v>
      </c>
      <c r="W99" s="52">
        <v>0</v>
      </c>
      <c r="X99" s="52">
        <v>8037</v>
      </c>
      <c r="Y99" s="52">
        <v>117702</v>
      </c>
      <c r="Z99" s="52">
        <f t="shared" si="1"/>
        <v>7522448</v>
      </c>
    </row>
    <row r="100" spans="1:26" s="13" customFormat="1">
      <c r="A100" s="49">
        <v>420</v>
      </c>
      <c r="B100" s="49">
        <v>420049067</v>
      </c>
      <c r="C100" s="50" t="s">
        <v>72</v>
      </c>
      <c r="D100" s="49">
        <v>49</v>
      </c>
      <c r="E100" s="50" t="s">
        <v>73</v>
      </c>
      <c r="F100" s="49">
        <v>67</v>
      </c>
      <c r="G100" s="50" t="s">
        <v>234</v>
      </c>
      <c r="H100" s="51">
        <v>1</v>
      </c>
      <c r="I100" s="52">
        <v>9268.3966032033877</v>
      </c>
      <c r="J100" s="52">
        <v>9476</v>
      </c>
      <c r="K100" s="52">
        <v>0</v>
      </c>
      <c r="L100" s="52">
        <v>893</v>
      </c>
      <c r="M100" s="52">
        <v>19637.396603203386</v>
      </c>
      <c r="N100" s="36"/>
      <c r="O100" s="53" t="s">
        <v>308</v>
      </c>
      <c r="P100" s="53" t="s">
        <v>308</v>
      </c>
      <c r="Q100" s="55">
        <v>0.09</v>
      </c>
      <c r="R100" s="55">
        <v>4.7785528026388096E-4</v>
      </c>
      <c r="S100" s="52">
        <v>0</v>
      </c>
      <c r="T100" s="36"/>
      <c r="U100" s="56">
        <v>18744</v>
      </c>
      <c r="V100" s="56">
        <v>0</v>
      </c>
      <c r="W100" s="52">
        <v>0</v>
      </c>
      <c r="X100" s="52">
        <v>893</v>
      </c>
      <c r="Y100" s="52">
        <v>19637</v>
      </c>
      <c r="Z100" s="52">
        <f t="shared" si="1"/>
        <v>7522448</v>
      </c>
    </row>
    <row r="101" spans="1:26" s="13" customFormat="1">
      <c r="A101" s="49">
        <v>420</v>
      </c>
      <c r="B101" s="49">
        <v>420049093</v>
      </c>
      <c r="C101" s="50" t="s">
        <v>72</v>
      </c>
      <c r="D101" s="49">
        <v>49</v>
      </c>
      <c r="E101" s="50" t="s">
        <v>73</v>
      </c>
      <c r="F101" s="49">
        <v>93</v>
      </c>
      <c r="G101" s="50" t="s">
        <v>14</v>
      </c>
      <c r="H101" s="51">
        <v>31</v>
      </c>
      <c r="I101" s="52">
        <v>11646</v>
      </c>
      <c r="J101" s="52">
        <v>351</v>
      </c>
      <c r="K101" s="52">
        <v>0</v>
      </c>
      <c r="L101" s="52">
        <v>893</v>
      </c>
      <c r="M101" s="52">
        <v>12890</v>
      </c>
      <c r="N101" s="36"/>
      <c r="O101" s="53" t="s">
        <v>308</v>
      </c>
      <c r="P101" s="53" t="s">
        <v>308</v>
      </c>
      <c r="Q101" s="55">
        <v>0.10135731725801317</v>
      </c>
      <c r="R101" s="55">
        <v>9.9974771469162421E-2</v>
      </c>
      <c r="S101" s="52">
        <v>0</v>
      </c>
      <c r="T101" s="36"/>
      <c r="U101" s="56">
        <v>371907</v>
      </c>
      <c r="V101" s="56">
        <v>0</v>
      </c>
      <c r="W101" s="52">
        <v>0</v>
      </c>
      <c r="X101" s="52">
        <v>27683</v>
      </c>
      <c r="Y101" s="52">
        <v>399590</v>
      </c>
      <c r="Z101" s="52">
        <f t="shared" si="1"/>
        <v>7522448</v>
      </c>
    </row>
    <row r="102" spans="1:26" s="13" customFormat="1">
      <c r="A102" s="49">
        <v>420</v>
      </c>
      <c r="B102" s="49">
        <v>420049149</v>
      </c>
      <c r="C102" s="50" t="s">
        <v>72</v>
      </c>
      <c r="D102" s="49">
        <v>49</v>
      </c>
      <c r="E102" s="50" t="s">
        <v>73</v>
      </c>
      <c r="F102" s="49">
        <v>149</v>
      </c>
      <c r="G102" s="50" t="s">
        <v>77</v>
      </c>
      <c r="H102" s="51">
        <v>1</v>
      </c>
      <c r="I102" s="52">
        <v>9137</v>
      </c>
      <c r="J102" s="52">
        <v>53</v>
      </c>
      <c r="K102" s="52">
        <v>0</v>
      </c>
      <c r="L102" s="52">
        <v>893</v>
      </c>
      <c r="M102" s="52">
        <v>10083</v>
      </c>
      <c r="N102" s="36"/>
      <c r="O102" s="53" t="s">
        <v>308</v>
      </c>
      <c r="P102" s="53" t="s">
        <v>308</v>
      </c>
      <c r="Q102" s="55">
        <v>0.1442761147472662</v>
      </c>
      <c r="R102" s="55">
        <v>0.10293201542090868</v>
      </c>
      <c r="S102" s="52">
        <v>0</v>
      </c>
      <c r="T102" s="36"/>
      <c r="U102" s="56">
        <v>9190</v>
      </c>
      <c r="V102" s="56">
        <v>0</v>
      </c>
      <c r="W102" s="52">
        <v>0</v>
      </c>
      <c r="X102" s="52">
        <v>893</v>
      </c>
      <c r="Y102" s="52">
        <v>10083</v>
      </c>
      <c r="Z102" s="52">
        <f t="shared" si="1"/>
        <v>7522448</v>
      </c>
    </row>
    <row r="103" spans="1:26" s="13" customFormat="1">
      <c r="A103" s="49">
        <v>420</v>
      </c>
      <c r="B103" s="49">
        <v>420049160</v>
      </c>
      <c r="C103" s="50" t="s">
        <v>72</v>
      </c>
      <c r="D103" s="49">
        <v>49</v>
      </c>
      <c r="E103" s="50" t="s">
        <v>73</v>
      </c>
      <c r="F103" s="49">
        <v>160</v>
      </c>
      <c r="G103" s="50" t="s">
        <v>134</v>
      </c>
      <c r="H103" s="51">
        <v>1</v>
      </c>
      <c r="I103" s="52">
        <v>9137</v>
      </c>
      <c r="J103" s="52">
        <v>368</v>
      </c>
      <c r="K103" s="52">
        <v>0</v>
      </c>
      <c r="L103" s="52">
        <v>893</v>
      </c>
      <c r="M103" s="52">
        <v>10398</v>
      </c>
      <c r="N103" s="36"/>
      <c r="O103" s="53" t="s">
        <v>308</v>
      </c>
      <c r="P103" s="53" t="s">
        <v>308</v>
      </c>
      <c r="Q103" s="55">
        <v>0.12938</v>
      </c>
      <c r="R103" s="55">
        <v>0.10446632509062749</v>
      </c>
      <c r="S103" s="52">
        <v>0</v>
      </c>
      <c r="T103" s="36"/>
      <c r="U103" s="56">
        <v>9505</v>
      </c>
      <c r="V103" s="56">
        <v>0</v>
      </c>
      <c r="W103" s="52">
        <v>0</v>
      </c>
      <c r="X103" s="52">
        <v>893</v>
      </c>
      <c r="Y103" s="52">
        <v>10398</v>
      </c>
      <c r="Z103" s="52">
        <f t="shared" si="1"/>
        <v>7522448</v>
      </c>
    </row>
    <row r="104" spans="1:26" s="13" customFormat="1">
      <c r="A104" s="49">
        <v>420</v>
      </c>
      <c r="B104" s="49">
        <v>420049163</v>
      </c>
      <c r="C104" s="50" t="s">
        <v>72</v>
      </c>
      <c r="D104" s="49">
        <v>49</v>
      </c>
      <c r="E104" s="50" t="s">
        <v>73</v>
      </c>
      <c r="F104" s="49">
        <v>163</v>
      </c>
      <c r="G104" s="50" t="s">
        <v>16</v>
      </c>
      <c r="H104" s="51">
        <v>1</v>
      </c>
      <c r="I104" s="52">
        <v>8877</v>
      </c>
      <c r="J104" s="52">
        <v>173</v>
      </c>
      <c r="K104" s="52">
        <v>0</v>
      </c>
      <c r="L104" s="52">
        <v>893</v>
      </c>
      <c r="M104" s="52">
        <v>9943</v>
      </c>
      <c r="N104" s="36"/>
      <c r="O104" s="53" t="s">
        <v>308</v>
      </c>
      <c r="P104" s="53" t="s">
        <v>308</v>
      </c>
      <c r="Q104" s="55">
        <v>0.18</v>
      </c>
      <c r="R104" s="55">
        <v>9.2488422261299233E-2</v>
      </c>
      <c r="S104" s="52">
        <v>0</v>
      </c>
      <c r="T104" s="36"/>
      <c r="U104" s="56">
        <v>9050</v>
      </c>
      <c r="V104" s="56">
        <v>0</v>
      </c>
      <c r="W104" s="52">
        <v>0</v>
      </c>
      <c r="X104" s="52">
        <v>893</v>
      </c>
      <c r="Y104" s="52">
        <v>9943</v>
      </c>
      <c r="Z104" s="52">
        <f t="shared" si="1"/>
        <v>7522448</v>
      </c>
    </row>
    <row r="105" spans="1:26" s="13" customFormat="1">
      <c r="A105" s="49">
        <v>420</v>
      </c>
      <c r="B105" s="49">
        <v>420049165</v>
      </c>
      <c r="C105" s="50" t="s">
        <v>72</v>
      </c>
      <c r="D105" s="49">
        <v>49</v>
      </c>
      <c r="E105" s="50" t="s">
        <v>73</v>
      </c>
      <c r="F105" s="49">
        <v>165</v>
      </c>
      <c r="G105" s="50" t="s">
        <v>17</v>
      </c>
      <c r="H105" s="51">
        <v>8</v>
      </c>
      <c r="I105" s="52">
        <v>13467</v>
      </c>
      <c r="J105" s="52">
        <v>745</v>
      </c>
      <c r="K105" s="52">
        <v>0</v>
      </c>
      <c r="L105" s="52">
        <v>893</v>
      </c>
      <c r="M105" s="52">
        <v>15105</v>
      </c>
      <c r="N105" s="36"/>
      <c r="O105" s="53" t="s">
        <v>308</v>
      </c>
      <c r="P105" s="53" t="s">
        <v>308</v>
      </c>
      <c r="Q105" s="55">
        <v>0.11527563071876294</v>
      </c>
      <c r="R105" s="55">
        <v>0.11287163935753411</v>
      </c>
      <c r="S105" s="52">
        <v>0</v>
      </c>
      <c r="T105" s="36"/>
      <c r="U105" s="56">
        <v>113696</v>
      </c>
      <c r="V105" s="56">
        <v>0</v>
      </c>
      <c r="W105" s="52">
        <v>0</v>
      </c>
      <c r="X105" s="52">
        <v>7144</v>
      </c>
      <c r="Y105" s="52">
        <v>120840</v>
      </c>
      <c r="Z105" s="52">
        <f t="shared" si="1"/>
        <v>7522448</v>
      </c>
    </row>
    <row r="106" spans="1:26" s="13" customFormat="1">
      <c r="A106" s="49">
        <v>420</v>
      </c>
      <c r="B106" s="49">
        <v>420049176</v>
      </c>
      <c r="C106" s="50" t="s">
        <v>72</v>
      </c>
      <c r="D106" s="49">
        <v>49</v>
      </c>
      <c r="E106" s="50" t="s">
        <v>73</v>
      </c>
      <c r="F106" s="49">
        <v>176</v>
      </c>
      <c r="G106" s="50" t="s">
        <v>78</v>
      </c>
      <c r="H106" s="51">
        <v>9</v>
      </c>
      <c r="I106" s="52">
        <v>10425</v>
      </c>
      <c r="J106" s="52">
        <v>3250</v>
      </c>
      <c r="K106" s="52">
        <v>0</v>
      </c>
      <c r="L106" s="52">
        <v>893</v>
      </c>
      <c r="M106" s="52">
        <v>14568</v>
      </c>
      <c r="N106" s="36"/>
      <c r="O106" s="53" t="s">
        <v>308</v>
      </c>
      <c r="P106" s="53" t="s">
        <v>308</v>
      </c>
      <c r="Q106" s="55">
        <v>0.09</v>
      </c>
      <c r="R106" s="55">
        <v>6.3624136031991144E-2</v>
      </c>
      <c r="S106" s="52">
        <v>0</v>
      </c>
      <c r="T106" s="36"/>
      <c r="U106" s="56">
        <v>123075</v>
      </c>
      <c r="V106" s="56">
        <v>0</v>
      </c>
      <c r="W106" s="52">
        <v>0</v>
      </c>
      <c r="X106" s="52">
        <v>8037</v>
      </c>
      <c r="Y106" s="52">
        <v>131112</v>
      </c>
      <c r="Z106" s="52">
        <f t="shared" si="1"/>
        <v>7522448</v>
      </c>
    </row>
    <row r="107" spans="1:26" s="13" customFormat="1">
      <c r="A107" s="49">
        <v>420</v>
      </c>
      <c r="B107" s="49">
        <v>420049181</v>
      </c>
      <c r="C107" s="50" t="s">
        <v>72</v>
      </c>
      <c r="D107" s="49">
        <v>49</v>
      </c>
      <c r="E107" s="50" t="s">
        <v>73</v>
      </c>
      <c r="F107" s="49">
        <v>181</v>
      </c>
      <c r="G107" s="50" t="s">
        <v>79</v>
      </c>
      <c r="H107" s="51">
        <v>3</v>
      </c>
      <c r="I107" s="52">
        <v>9113</v>
      </c>
      <c r="J107" s="52">
        <v>517</v>
      </c>
      <c r="K107" s="52">
        <v>0</v>
      </c>
      <c r="L107" s="52">
        <v>893</v>
      </c>
      <c r="M107" s="52">
        <v>10523</v>
      </c>
      <c r="N107" s="36"/>
      <c r="O107" s="53" t="s">
        <v>308</v>
      </c>
      <c r="P107" s="53" t="s">
        <v>308</v>
      </c>
      <c r="Q107" s="55">
        <v>0.09</v>
      </c>
      <c r="R107" s="55">
        <v>1.3955445618939043E-2</v>
      </c>
      <c r="S107" s="52">
        <v>0</v>
      </c>
      <c r="T107" s="36"/>
      <c r="U107" s="56">
        <v>28890</v>
      </c>
      <c r="V107" s="56">
        <v>0</v>
      </c>
      <c r="W107" s="52">
        <v>0</v>
      </c>
      <c r="X107" s="52">
        <v>2679</v>
      </c>
      <c r="Y107" s="52">
        <v>31569</v>
      </c>
      <c r="Z107" s="52">
        <f t="shared" si="1"/>
        <v>7522448</v>
      </c>
    </row>
    <row r="108" spans="1:26" s="13" customFormat="1">
      <c r="A108" s="49">
        <v>420</v>
      </c>
      <c r="B108" s="49">
        <v>420049189</v>
      </c>
      <c r="C108" s="50" t="s">
        <v>72</v>
      </c>
      <c r="D108" s="49">
        <v>49</v>
      </c>
      <c r="E108" s="50" t="s">
        <v>73</v>
      </c>
      <c r="F108" s="49">
        <v>189</v>
      </c>
      <c r="G108" s="50" t="s">
        <v>24</v>
      </c>
      <c r="H108" s="51">
        <v>1</v>
      </c>
      <c r="I108" s="52">
        <v>9699.336298518916</v>
      </c>
      <c r="J108" s="52">
        <v>3572</v>
      </c>
      <c r="K108" s="52">
        <v>0</v>
      </c>
      <c r="L108" s="52">
        <v>893</v>
      </c>
      <c r="M108" s="52">
        <v>14164.336298518916</v>
      </c>
      <c r="N108" s="36"/>
      <c r="O108" s="53" t="s">
        <v>308</v>
      </c>
      <c r="P108" s="53" t="s">
        <v>308</v>
      </c>
      <c r="Q108" s="55">
        <v>0.09</v>
      </c>
      <c r="R108" s="55">
        <v>1.7679893572618548E-3</v>
      </c>
      <c r="S108" s="52">
        <v>0</v>
      </c>
      <c r="T108" s="36"/>
      <c r="U108" s="56">
        <v>13271</v>
      </c>
      <c r="V108" s="56">
        <v>0</v>
      </c>
      <c r="W108" s="52">
        <v>0</v>
      </c>
      <c r="X108" s="52">
        <v>893</v>
      </c>
      <c r="Y108" s="52">
        <v>14164</v>
      </c>
      <c r="Z108" s="52">
        <f t="shared" si="1"/>
        <v>7522448</v>
      </c>
    </row>
    <row r="109" spans="1:26" s="13" customFormat="1">
      <c r="A109" s="49">
        <v>420</v>
      </c>
      <c r="B109" s="49">
        <v>420049207</v>
      </c>
      <c r="C109" s="50" t="s">
        <v>72</v>
      </c>
      <c r="D109" s="49">
        <v>49</v>
      </c>
      <c r="E109" s="50" t="s">
        <v>73</v>
      </c>
      <c r="F109" s="49">
        <v>207</v>
      </c>
      <c r="G109" s="50" t="s">
        <v>25</v>
      </c>
      <c r="H109" s="51">
        <v>4</v>
      </c>
      <c r="I109" s="52">
        <v>11404</v>
      </c>
      <c r="J109" s="52">
        <v>7655</v>
      </c>
      <c r="K109" s="52">
        <v>0</v>
      </c>
      <c r="L109" s="52">
        <v>893</v>
      </c>
      <c r="M109" s="52">
        <v>19952</v>
      </c>
      <c r="N109" s="36"/>
      <c r="O109" s="53" t="s">
        <v>308</v>
      </c>
      <c r="P109" s="53" t="s">
        <v>308</v>
      </c>
      <c r="Q109" s="55">
        <v>0.09</v>
      </c>
      <c r="R109" s="55">
        <v>8.3486869847944291E-4</v>
      </c>
      <c r="S109" s="52">
        <v>0</v>
      </c>
      <c r="T109" s="36"/>
      <c r="U109" s="56">
        <v>76236</v>
      </c>
      <c r="V109" s="56">
        <v>0</v>
      </c>
      <c r="W109" s="52">
        <v>0</v>
      </c>
      <c r="X109" s="52">
        <v>3572</v>
      </c>
      <c r="Y109" s="52">
        <v>79808</v>
      </c>
      <c r="Z109" s="52">
        <f t="shared" si="1"/>
        <v>7522448</v>
      </c>
    </row>
    <row r="110" spans="1:26" s="13" customFormat="1">
      <c r="A110" s="49">
        <v>420</v>
      </c>
      <c r="B110" s="49">
        <v>420049243</v>
      </c>
      <c r="C110" s="50" t="s">
        <v>72</v>
      </c>
      <c r="D110" s="49">
        <v>49</v>
      </c>
      <c r="E110" s="50" t="s">
        <v>73</v>
      </c>
      <c r="F110" s="49">
        <v>243</v>
      </c>
      <c r="G110" s="50" t="s">
        <v>80</v>
      </c>
      <c r="H110" s="51">
        <v>3</v>
      </c>
      <c r="I110" s="52">
        <v>13411</v>
      </c>
      <c r="J110" s="52">
        <v>3267</v>
      </c>
      <c r="K110" s="52">
        <v>0</v>
      </c>
      <c r="L110" s="52">
        <v>893</v>
      </c>
      <c r="M110" s="52">
        <v>17571</v>
      </c>
      <c r="N110" s="36"/>
      <c r="O110" s="53" t="s">
        <v>308</v>
      </c>
      <c r="P110" s="53" t="s">
        <v>308</v>
      </c>
      <c r="Q110" s="55">
        <v>0.09</v>
      </c>
      <c r="R110" s="55">
        <v>5.5797321441707435E-3</v>
      </c>
      <c r="S110" s="52">
        <v>0</v>
      </c>
      <c r="T110" s="36"/>
      <c r="U110" s="56">
        <v>50034</v>
      </c>
      <c r="V110" s="56">
        <v>0</v>
      </c>
      <c r="W110" s="52">
        <v>0</v>
      </c>
      <c r="X110" s="52">
        <v>2679</v>
      </c>
      <c r="Y110" s="52">
        <v>52713</v>
      </c>
      <c r="Z110" s="52">
        <f t="shared" si="1"/>
        <v>7522448</v>
      </c>
    </row>
    <row r="111" spans="1:26" s="13" customFormat="1">
      <c r="A111" s="49">
        <v>420</v>
      </c>
      <c r="B111" s="49">
        <v>420049244</v>
      </c>
      <c r="C111" s="50" t="s">
        <v>72</v>
      </c>
      <c r="D111" s="49">
        <v>49</v>
      </c>
      <c r="E111" s="50" t="s">
        <v>73</v>
      </c>
      <c r="F111" s="49">
        <v>244</v>
      </c>
      <c r="G111" s="50" t="s">
        <v>27</v>
      </c>
      <c r="H111" s="51">
        <v>5</v>
      </c>
      <c r="I111" s="52">
        <v>8984</v>
      </c>
      <c r="J111" s="52">
        <v>3068</v>
      </c>
      <c r="K111" s="52">
        <v>0</v>
      </c>
      <c r="L111" s="52">
        <v>893</v>
      </c>
      <c r="M111" s="52">
        <v>12945</v>
      </c>
      <c r="N111" s="36"/>
      <c r="O111" s="53" t="s">
        <v>308</v>
      </c>
      <c r="P111" s="53" t="s">
        <v>308</v>
      </c>
      <c r="Q111" s="55">
        <v>0.18</v>
      </c>
      <c r="R111" s="55">
        <v>9.0766797529067744E-2</v>
      </c>
      <c r="S111" s="52">
        <v>0</v>
      </c>
      <c r="T111" s="36"/>
      <c r="U111" s="56">
        <v>60260</v>
      </c>
      <c r="V111" s="56">
        <v>0</v>
      </c>
      <c r="W111" s="52">
        <v>0</v>
      </c>
      <c r="X111" s="52">
        <v>4465</v>
      </c>
      <c r="Y111" s="52">
        <v>64725</v>
      </c>
      <c r="Z111" s="52">
        <f t="shared" si="1"/>
        <v>7522448</v>
      </c>
    </row>
    <row r="112" spans="1:26" s="13" customFormat="1">
      <c r="A112" s="49">
        <v>420</v>
      </c>
      <c r="B112" s="49">
        <v>420049248</v>
      </c>
      <c r="C112" s="50" t="s">
        <v>72</v>
      </c>
      <c r="D112" s="49">
        <v>49</v>
      </c>
      <c r="E112" s="50" t="s">
        <v>73</v>
      </c>
      <c r="F112" s="49">
        <v>248</v>
      </c>
      <c r="G112" s="50" t="s">
        <v>18</v>
      </c>
      <c r="H112" s="51">
        <v>5</v>
      </c>
      <c r="I112" s="52">
        <v>10627</v>
      </c>
      <c r="J112" s="52">
        <v>1153</v>
      </c>
      <c r="K112" s="52">
        <v>0</v>
      </c>
      <c r="L112" s="52">
        <v>893</v>
      </c>
      <c r="M112" s="52">
        <v>12673</v>
      </c>
      <c r="N112" s="36"/>
      <c r="O112" s="53" t="s">
        <v>308</v>
      </c>
      <c r="P112" s="53" t="s">
        <v>308</v>
      </c>
      <c r="Q112" s="55">
        <v>0.09</v>
      </c>
      <c r="R112" s="55">
        <v>4.1872962240319778E-2</v>
      </c>
      <c r="S112" s="52">
        <v>0</v>
      </c>
      <c r="T112" s="36"/>
      <c r="U112" s="56">
        <v>58900</v>
      </c>
      <c r="V112" s="56">
        <v>0</v>
      </c>
      <c r="W112" s="52">
        <v>0</v>
      </c>
      <c r="X112" s="52">
        <v>4465</v>
      </c>
      <c r="Y112" s="52">
        <v>63365</v>
      </c>
      <c r="Z112" s="52">
        <f t="shared" si="1"/>
        <v>7522448</v>
      </c>
    </row>
    <row r="113" spans="1:26" s="13" customFormat="1">
      <c r="A113" s="49">
        <v>420</v>
      </c>
      <c r="B113" s="49">
        <v>420049274</v>
      </c>
      <c r="C113" s="50" t="s">
        <v>72</v>
      </c>
      <c r="D113" s="49">
        <v>49</v>
      </c>
      <c r="E113" s="50" t="s">
        <v>73</v>
      </c>
      <c r="F113" s="49">
        <v>274</v>
      </c>
      <c r="G113" s="50" t="s">
        <v>60</v>
      </c>
      <c r="H113" s="51">
        <v>2</v>
      </c>
      <c r="I113" s="52">
        <v>8942</v>
      </c>
      <c r="J113" s="52">
        <v>4112</v>
      </c>
      <c r="K113" s="52">
        <v>0</v>
      </c>
      <c r="L113" s="52">
        <v>893</v>
      </c>
      <c r="M113" s="52">
        <v>13947</v>
      </c>
      <c r="N113" s="36"/>
      <c r="O113" s="53" t="s">
        <v>308</v>
      </c>
      <c r="P113" s="53" t="s">
        <v>308</v>
      </c>
      <c r="Q113" s="55">
        <v>0.09</v>
      </c>
      <c r="R113" s="55">
        <v>8.7575208361982432E-2</v>
      </c>
      <c r="S113" s="52">
        <v>0</v>
      </c>
      <c r="T113" s="36"/>
      <c r="U113" s="56">
        <v>26108</v>
      </c>
      <c r="V113" s="56">
        <v>0</v>
      </c>
      <c r="W113" s="52">
        <v>0</v>
      </c>
      <c r="X113" s="52">
        <v>1786</v>
      </c>
      <c r="Y113" s="52">
        <v>27894</v>
      </c>
      <c r="Z113" s="52">
        <f t="shared" si="1"/>
        <v>7522448</v>
      </c>
    </row>
    <row r="114" spans="1:26" s="13" customFormat="1">
      <c r="A114" s="49">
        <v>420</v>
      </c>
      <c r="B114" s="49">
        <v>420049308</v>
      </c>
      <c r="C114" s="50" t="s">
        <v>72</v>
      </c>
      <c r="D114" s="49">
        <v>49</v>
      </c>
      <c r="E114" s="50" t="s">
        <v>73</v>
      </c>
      <c r="F114" s="49">
        <v>308</v>
      </c>
      <c r="G114" s="50" t="s">
        <v>20</v>
      </c>
      <c r="H114" s="51">
        <v>1</v>
      </c>
      <c r="I114" s="52">
        <v>9137</v>
      </c>
      <c r="J114" s="52">
        <v>5400</v>
      </c>
      <c r="K114" s="52">
        <v>0</v>
      </c>
      <c r="L114" s="52">
        <v>893</v>
      </c>
      <c r="M114" s="52">
        <v>15430</v>
      </c>
      <c r="N114" s="36"/>
      <c r="O114" s="53" t="s">
        <v>308</v>
      </c>
      <c r="P114" s="53" t="s">
        <v>308</v>
      </c>
      <c r="Q114" s="55">
        <v>0.09</v>
      </c>
      <c r="R114" s="55">
        <v>2.6774562453550964E-3</v>
      </c>
      <c r="S114" s="52">
        <v>0</v>
      </c>
      <c r="T114" s="36"/>
      <c r="U114" s="56">
        <v>14537</v>
      </c>
      <c r="V114" s="56">
        <v>0</v>
      </c>
      <c r="W114" s="52">
        <v>0</v>
      </c>
      <c r="X114" s="52">
        <v>893</v>
      </c>
      <c r="Y114" s="52">
        <v>15430</v>
      </c>
      <c r="Z114" s="52">
        <f t="shared" si="1"/>
        <v>7522448</v>
      </c>
    </row>
    <row r="115" spans="1:26" s="13" customFormat="1">
      <c r="A115" s="49">
        <v>420</v>
      </c>
      <c r="B115" s="49">
        <v>420049314</v>
      </c>
      <c r="C115" s="50" t="s">
        <v>72</v>
      </c>
      <c r="D115" s="49">
        <v>49</v>
      </c>
      <c r="E115" s="50" t="s">
        <v>73</v>
      </c>
      <c r="F115" s="49">
        <v>314</v>
      </c>
      <c r="G115" s="50" t="s">
        <v>29</v>
      </c>
      <c r="H115" s="51">
        <v>2</v>
      </c>
      <c r="I115" s="52">
        <v>12605</v>
      </c>
      <c r="J115" s="52">
        <v>9998</v>
      </c>
      <c r="K115" s="52">
        <v>0</v>
      </c>
      <c r="L115" s="52">
        <v>893</v>
      </c>
      <c r="M115" s="52">
        <v>23496</v>
      </c>
      <c r="N115" s="36"/>
      <c r="O115" s="53" t="s">
        <v>308</v>
      </c>
      <c r="P115" s="53" t="s">
        <v>308</v>
      </c>
      <c r="Q115" s="55">
        <v>0.09</v>
      </c>
      <c r="R115" s="55">
        <v>4.8174177898452457E-3</v>
      </c>
      <c r="S115" s="52">
        <v>0</v>
      </c>
      <c r="T115" s="36"/>
      <c r="U115" s="56">
        <v>45206</v>
      </c>
      <c r="V115" s="56">
        <v>0</v>
      </c>
      <c r="W115" s="52">
        <v>0</v>
      </c>
      <c r="X115" s="52">
        <v>1786</v>
      </c>
      <c r="Y115" s="52">
        <v>46992</v>
      </c>
      <c r="Z115" s="52">
        <f t="shared" si="1"/>
        <v>7522448</v>
      </c>
    </row>
    <row r="116" spans="1:26" s="13" customFormat="1">
      <c r="A116" s="49">
        <v>420</v>
      </c>
      <c r="B116" s="49">
        <v>420049347</v>
      </c>
      <c r="C116" s="50" t="s">
        <v>72</v>
      </c>
      <c r="D116" s="49">
        <v>49</v>
      </c>
      <c r="E116" s="50" t="s">
        <v>73</v>
      </c>
      <c r="F116" s="49">
        <v>347</v>
      </c>
      <c r="G116" s="50" t="s">
        <v>82</v>
      </c>
      <c r="H116" s="51">
        <v>5</v>
      </c>
      <c r="I116" s="52">
        <v>11277</v>
      </c>
      <c r="J116" s="52">
        <v>4606</v>
      </c>
      <c r="K116" s="52">
        <v>0</v>
      </c>
      <c r="L116" s="52">
        <v>893</v>
      </c>
      <c r="M116" s="52">
        <v>16776</v>
      </c>
      <c r="N116" s="36"/>
      <c r="O116" s="53" t="s">
        <v>308</v>
      </c>
      <c r="P116" s="53" t="s">
        <v>308</v>
      </c>
      <c r="Q116" s="55">
        <v>0.09</v>
      </c>
      <c r="R116" s="55">
        <v>4.6513433466535492E-3</v>
      </c>
      <c r="S116" s="52">
        <v>0</v>
      </c>
      <c r="T116" s="36"/>
      <c r="U116" s="56">
        <v>79415</v>
      </c>
      <c r="V116" s="56">
        <v>0</v>
      </c>
      <c r="W116" s="52">
        <v>0</v>
      </c>
      <c r="X116" s="52">
        <v>4465</v>
      </c>
      <c r="Y116" s="52">
        <v>83880</v>
      </c>
      <c r="Z116" s="52">
        <f t="shared" si="1"/>
        <v>7522448</v>
      </c>
    </row>
    <row r="117" spans="1:26" s="13" customFormat="1">
      <c r="A117" s="49">
        <v>426</v>
      </c>
      <c r="B117" s="49">
        <v>426149079</v>
      </c>
      <c r="C117" s="50" t="s">
        <v>84</v>
      </c>
      <c r="D117" s="49">
        <v>149</v>
      </c>
      <c r="E117" s="50" t="s">
        <v>77</v>
      </c>
      <c r="F117" s="49">
        <v>79</v>
      </c>
      <c r="G117" s="50" t="s">
        <v>86</v>
      </c>
      <c r="H117" s="51">
        <v>1</v>
      </c>
      <c r="I117" s="52">
        <v>8450</v>
      </c>
      <c r="J117" s="52">
        <v>557</v>
      </c>
      <c r="K117" s="52">
        <v>0</v>
      </c>
      <c r="L117" s="52">
        <v>893</v>
      </c>
      <c r="M117" s="52">
        <v>9900</v>
      </c>
      <c r="N117" s="36"/>
      <c r="O117" s="53" t="s">
        <v>308</v>
      </c>
      <c r="P117" s="53" t="s">
        <v>308</v>
      </c>
      <c r="Q117" s="55">
        <v>0.09</v>
      </c>
      <c r="R117" s="55">
        <v>6.5527743715454348E-2</v>
      </c>
      <c r="S117" s="52">
        <v>0</v>
      </c>
      <c r="T117" s="36"/>
      <c r="U117" s="56">
        <v>9007</v>
      </c>
      <c r="V117" s="56">
        <v>0</v>
      </c>
      <c r="W117" s="52">
        <v>0</v>
      </c>
      <c r="X117" s="52">
        <v>893</v>
      </c>
      <c r="Y117" s="52">
        <v>9900</v>
      </c>
      <c r="Z117" s="52">
        <f t="shared" si="1"/>
        <v>4265376</v>
      </c>
    </row>
    <row r="118" spans="1:26" s="13" customFormat="1">
      <c r="A118" s="49">
        <v>426</v>
      </c>
      <c r="B118" s="49">
        <v>426149128</v>
      </c>
      <c r="C118" s="50" t="s">
        <v>84</v>
      </c>
      <c r="D118" s="49">
        <v>149</v>
      </c>
      <c r="E118" s="50" t="s">
        <v>77</v>
      </c>
      <c r="F118" s="49">
        <v>128</v>
      </c>
      <c r="G118" s="50" t="s">
        <v>122</v>
      </c>
      <c r="H118" s="51">
        <v>2</v>
      </c>
      <c r="I118" s="52">
        <v>12587</v>
      </c>
      <c r="J118" s="52">
        <v>540</v>
      </c>
      <c r="K118" s="52">
        <v>0</v>
      </c>
      <c r="L118" s="52">
        <v>893</v>
      </c>
      <c r="M118" s="52">
        <v>14020</v>
      </c>
      <c r="N118" s="36"/>
      <c r="O118" s="53" t="s">
        <v>308</v>
      </c>
      <c r="P118" s="53" t="s">
        <v>308</v>
      </c>
      <c r="Q118" s="55">
        <v>0.18</v>
      </c>
      <c r="R118" s="55">
        <v>3.1707981576140035E-2</v>
      </c>
      <c r="S118" s="52">
        <v>0</v>
      </c>
      <c r="T118" s="36"/>
      <c r="U118" s="56">
        <v>26254</v>
      </c>
      <c r="V118" s="56">
        <v>0</v>
      </c>
      <c r="W118" s="52">
        <v>0</v>
      </c>
      <c r="X118" s="52">
        <v>1786</v>
      </c>
      <c r="Y118" s="52">
        <v>28040</v>
      </c>
      <c r="Z118" s="52">
        <f t="shared" si="1"/>
        <v>4265376</v>
      </c>
    </row>
    <row r="119" spans="1:26" s="13" customFormat="1">
      <c r="A119" s="49">
        <v>426</v>
      </c>
      <c r="B119" s="49">
        <v>426149149</v>
      </c>
      <c r="C119" s="50" t="s">
        <v>84</v>
      </c>
      <c r="D119" s="49">
        <v>149</v>
      </c>
      <c r="E119" s="50" t="s">
        <v>77</v>
      </c>
      <c r="F119" s="49">
        <v>149</v>
      </c>
      <c r="G119" s="50" t="s">
        <v>77</v>
      </c>
      <c r="H119" s="51">
        <v>296</v>
      </c>
      <c r="I119" s="52">
        <v>11929</v>
      </c>
      <c r="J119" s="52">
        <v>69</v>
      </c>
      <c r="K119" s="52">
        <v>446.63851351351349</v>
      </c>
      <c r="L119" s="52">
        <v>893</v>
      </c>
      <c r="M119" s="52">
        <v>13337.638513513513</v>
      </c>
      <c r="N119" s="36"/>
      <c r="O119" s="53" t="s">
        <v>308</v>
      </c>
      <c r="P119" s="53" t="s">
        <v>308</v>
      </c>
      <c r="Q119" s="55">
        <v>0.1442761147472662</v>
      </c>
      <c r="R119" s="55">
        <v>0.10293201542090868</v>
      </c>
      <c r="S119" s="52">
        <v>0</v>
      </c>
      <c r="T119" s="36"/>
      <c r="U119" s="56">
        <v>3551408</v>
      </c>
      <c r="V119" s="56">
        <v>0</v>
      </c>
      <c r="W119" s="52">
        <v>132205</v>
      </c>
      <c r="X119" s="52">
        <v>264328</v>
      </c>
      <c r="Y119" s="52">
        <v>3947941</v>
      </c>
      <c r="Z119" s="52">
        <f t="shared" si="1"/>
        <v>4265376</v>
      </c>
    </row>
    <row r="120" spans="1:26" s="13" customFormat="1">
      <c r="A120" s="49">
        <v>426</v>
      </c>
      <c r="B120" s="49">
        <v>426149181</v>
      </c>
      <c r="C120" s="50" t="s">
        <v>84</v>
      </c>
      <c r="D120" s="49">
        <v>149</v>
      </c>
      <c r="E120" s="50" t="s">
        <v>77</v>
      </c>
      <c r="F120" s="49">
        <v>181</v>
      </c>
      <c r="G120" s="50" t="s">
        <v>79</v>
      </c>
      <c r="H120" s="51">
        <v>18</v>
      </c>
      <c r="I120" s="52">
        <v>10989</v>
      </c>
      <c r="J120" s="52">
        <v>623</v>
      </c>
      <c r="K120" s="52">
        <v>0</v>
      </c>
      <c r="L120" s="52">
        <v>893</v>
      </c>
      <c r="M120" s="52">
        <v>12505</v>
      </c>
      <c r="N120" s="36"/>
      <c r="O120" s="53" t="s">
        <v>308</v>
      </c>
      <c r="P120" s="53" t="s">
        <v>308</v>
      </c>
      <c r="Q120" s="55">
        <v>0.09</v>
      </c>
      <c r="R120" s="55">
        <v>1.3955445618939043E-2</v>
      </c>
      <c r="S120" s="52">
        <v>0</v>
      </c>
      <c r="T120" s="36"/>
      <c r="U120" s="56">
        <v>209016</v>
      </c>
      <c r="V120" s="56">
        <v>0</v>
      </c>
      <c r="W120" s="52">
        <v>0</v>
      </c>
      <c r="X120" s="52">
        <v>16074</v>
      </c>
      <c r="Y120" s="52">
        <v>225090</v>
      </c>
      <c r="Z120" s="52">
        <f t="shared" si="1"/>
        <v>4265376</v>
      </c>
    </row>
    <row r="121" spans="1:26" s="13" customFormat="1">
      <c r="A121" s="49">
        <v>426</v>
      </c>
      <c r="B121" s="49">
        <v>426149211</v>
      </c>
      <c r="C121" s="50" t="s">
        <v>84</v>
      </c>
      <c r="D121" s="49">
        <v>149</v>
      </c>
      <c r="E121" s="50" t="s">
        <v>77</v>
      </c>
      <c r="F121" s="49">
        <v>211</v>
      </c>
      <c r="G121" s="50" t="s">
        <v>87</v>
      </c>
      <c r="H121" s="51">
        <v>3</v>
      </c>
      <c r="I121" s="52">
        <v>14594</v>
      </c>
      <c r="J121" s="52">
        <v>2648</v>
      </c>
      <c r="K121" s="52">
        <v>0</v>
      </c>
      <c r="L121" s="52">
        <v>893</v>
      </c>
      <c r="M121" s="52">
        <v>18135</v>
      </c>
      <c r="N121" s="36"/>
      <c r="O121" s="53" t="s">
        <v>308</v>
      </c>
      <c r="P121" s="53" t="s">
        <v>308</v>
      </c>
      <c r="Q121" s="55">
        <v>0.09</v>
      </c>
      <c r="R121" s="55">
        <v>1.5609791462465542E-3</v>
      </c>
      <c r="S121" s="52">
        <v>0</v>
      </c>
      <c r="T121" s="36"/>
      <c r="U121" s="56">
        <v>51726</v>
      </c>
      <c r="V121" s="56">
        <v>0</v>
      </c>
      <c r="W121" s="52">
        <v>0</v>
      </c>
      <c r="X121" s="52">
        <v>2679</v>
      </c>
      <c r="Y121" s="52">
        <v>54405</v>
      </c>
      <c r="Z121" s="52">
        <f t="shared" si="1"/>
        <v>4265376</v>
      </c>
    </row>
    <row r="122" spans="1:26" s="13" customFormat="1">
      <c r="A122" s="49">
        <v>428</v>
      </c>
      <c r="B122" s="49">
        <v>428035035</v>
      </c>
      <c r="C122" s="50" t="s">
        <v>318</v>
      </c>
      <c r="D122" s="49">
        <v>35</v>
      </c>
      <c r="E122" s="50" t="s">
        <v>11</v>
      </c>
      <c r="F122" s="49">
        <v>35</v>
      </c>
      <c r="G122" s="50" t="s">
        <v>11</v>
      </c>
      <c r="H122" s="51">
        <v>1540</v>
      </c>
      <c r="I122" s="52">
        <v>11455</v>
      </c>
      <c r="J122" s="52">
        <v>3385</v>
      </c>
      <c r="K122" s="52">
        <v>0</v>
      </c>
      <c r="L122" s="52">
        <v>893</v>
      </c>
      <c r="M122" s="52">
        <v>15733</v>
      </c>
      <c r="N122" s="36"/>
      <c r="O122" s="53" t="s">
        <v>308</v>
      </c>
      <c r="P122" s="53" t="s">
        <v>308</v>
      </c>
      <c r="Q122" s="55">
        <v>0.18</v>
      </c>
      <c r="R122" s="55">
        <v>0.15202395845133679</v>
      </c>
      <c r="S122" s="52">
        <v>0</v>
      </c>
      <c r="T122" s="36"/>
      <c r="U122" s="56">
        <v>22853600</v>
      </c>
      <c r="V122" s="56">
        <v>0</v>
      </c>
      <c r="W122" s="52">
        <v>0</v>
      </c>
      <c r="X122" s="52">
        <v>1375220</v>
      </c>
      <c r="Y122" s="52">
        <v>24228820</v>
      </c>
      <c r="Z122" s="52">
        <f t="shared" si="1"/>
        <v>27640151</v>
      </c>
    </row>
    <row r="123" spans="1:26" s="13" customFormat="1">
      <c r="A123" s="49">
        <v>428</v>
      </c>
      <c r="B123" s="49">
        <v>428035040</v>
      </c>
      <c r="C123" s="50" t="s">
        <v>318</v>
      </c>
      <c r="D123" s="49">
        <v>35</v>
      </c>
      <c r="E123" s="50" t="s">
        <v>11</v>
      </c>
      <c r="F123" s="49">
        <v>40</v>
      </c>
      <c r="G123" s="50" t="s">
        <v>88</v>
      </c>
      <c r="H123" s="51">
        <v>1</v>
      </c>
      <c r="I123" s="52">
        <v>13106</v>
      </c>
      <c r="J123" s="52">
        <v>3372</v>
      </c>
      <c r="K123" s="52">
        <v>0</v>
      </c>
      <c r="L123" s="52">
        <v>893</v>
      </c>
      <c r="M123" s="52">
        <v>17371</v>
      </c>
      <c r="N123" s="36"/>
      <c r="O123" s="53" t="s">
        <v>308</v>
      </c>
      <c r="P123" s="53" t="s">
        <v>308</v>
      </c>
      <c r="Q123" s="55">
        <v>0.09</v>
      </c>
      <c r="R123" s="55">
        <v>4.414769596532914E-3</v>
      </c>
      <c r="S123" s="52">
        <v>0</v>
      </c>
      <c r="T123" s="36"/>
      <c r="U123" s="56">
        <v>16478</v>
      </c>
      <c r="V123" s="56">
        <v>0</v>
      </c>
      <c r="W123" s="52">
        <v>0</v>
      </c>
      <c r="X123" s="52">
        <v>893</v>
      </c>
      <c r="Y123" s="52">
        <v>17371</v>
      </c>
      <c r="Z123" s="52">
        <f t="shared" si="1"/>
        <v>27640151</v>
      </c>
    </row>
    <row r="124" spans="1:26" s="13" customFormat="1">
      <c r="A124" s="49">
        <v>428</v>
      </c>
      <c r="B124" s="49">
        <v>428035044</v>
      </c>
      <c r="C124" s="50" t="s">
        <v>318</v>
      </c>
      <c r="D124" s="49">
        <v>35</v>
      </c>
      <c r="E124" s="50" t="s">
        <v>11</v>
      </c>
      <c r="F124" s="49">
        <v>44</v>
      </c>
      <c r="G124" s="50" t="s">
        <v>12</v>
      </c>
      <c r="H124" s="51">
        <v>11</v>
      </c>
      <c r="I124" s="52">
        <v>9298</v>
      </c>
      <c r="J124" s="52">
        <v>612</v>
      </c>
      <c r="K124" s="52">
        <v>0</v>
      </c>
      <c r="L124" s="52">
        <v>893</v>
      </c>
      <c r="M124" s="52">
        <v>10803</v>
      </c>
      <c r="N124" s="36"/>
      <c r="O124" s="53" t="s">
        <v>308</v>
      </c>
      <c r="P124" s="53" t="s">
        <v>308</v>
      </c>
      <c r="Q124" s="55">
        <v>0.09</v>
      </c>
      <c r="R124" s="55">
        <v>4.5057369453861851E-2</v>
      </c>
      <c r="S124" s="52">
        <v>0</v>
      </c>
      <c r="T124" s="36"/>
      <c r="U124" s="56">
        <v>109010</v>
      </c>
      <c r="V124" s="56">
        <v>0</v>
      </c>
      <c r="W124" s="52">
        <v>0</v>
      </c>
      <c r="X124" s="52">
        <v>9823</v>
      </c>
      <c r="Y124" s="52">
        <v>118833</v>
      </c>
      <c r="Z124" s="52">
        <f t="shared" si="1"/>
        <v>27640151</v>
      </c>
    </row>
    <row r="125" spans="1:26" s="13" customFormat="1">
      <c r="A125" s="49">
        <v>428</v>
      </c>
      <c r="B125" s="49">
        <v>428035050</v>
      </c>
      <c r="C125" s="50" t="s">
        <v>318</v>
      </c>
      <c r="D125" s="49">
        <v>35</v>
      </c>
      <c r="E125" s="50" t="s">
        <v>11</v>
      </c>
      <c r="F125" s="49">
        <v>50</v>
      </c>
      <c r="G125" s="50" t="s">
        <v>90</v>
      </c>
      <c r="H125" s="51">
        <v>1</v>
      </c>
      <c r="I125" s="52">
        <v>13489</v>
      </c>
      <c r="J125" s="52">
        <v>5737</v>
      </c>
      <c r="K125" s="52">
        <v>0</v>
      </c>
      <c r="L125" s="52">
        <v>893</v>
      </c>
      <c r="M125" s="52">
        <v>20119</v>
      </c>
      <c r="N125" s="36"/>
      <c r="O125" s="53" t="s">
        <v>308</v>
      </c>
      <c r="P125" s="53" t="s">
        <v>308</v>
      </c>
      <c r="Q125" s="55">
        <v>0.09</v>
      </c>
      <c r="R125" s="55">
        <v>3.2132994944024688E-3</v>
      </c>
      <c r="S125" s="52">
        <v>0</v>
      </c>
      <c r="T125" s="36"/>
      <c r="U125" s="56">
        <v>19226</v>
      </c>
      <c r="V125" s="56">
        <v>0</v>
      </c>
      <c r="W125" s="52">
        <v>0</v>
      </c>
      <c r="X125" s="52">
        <v>893</v>
      </c>
      <c r="Y125" s="52">
        <v>20119</v>
      </c>
      <c r="Z125" s="52">
        <f t="shared" si="1"/>
        <v>27640151</v>
      </c>
    </row>
    <row r="126" spans="1:26" s="13" customFormat="1">
      <c r="A126" s="49">
        <v>428</v>
      </c>
      <c r="B126" s="49">
        <v>428035057</v>
      </c>
      <c r="C126" s="50" t="s">
        <v>318</v>
      </c>
      <c r="D126" s="49">
        <v>35</v>
      </c>
      <c r="E126" s="50" t="s">
        <v>11</v>
      </c>
      <c r="F126" s="49">
        <v>57</v>
      </c>
      <c r="G126" s="50" t="s">
        <v>13</v>
      </c>
      <c r="H126" s="51">
        <v>158</v>
      </c>
      <c r="I126" s="52">
        <v>11671</v>
      </c>
      <c r="J126" s="52">
        <v>615</v>
      </c>
      <c r="K126" s="52">
        <v>0</v>
      </c>
      <c r="L126" s="52">
        <v>893</v>
      </c>
      <c r="M126" s="52">
        <v>13179</v>
      </c>
      <c r="N126" s="36"/>
      <c r="O126" s="53" t="s">
        <v>308</v>
      </c>
      <c r="P126" s="53" t="s">
        <v>308</v>
      </c>
      <c r="Q126" s="55">
        <v>0.18</v>
      </c>
      <c r="R126" s="55">
        <v>0.12566669295783561</v>
      </c>
      <c r="S126" s="52">
        <v>0</v>
      </c>
      <c r="T126" s="36"/>
      <c r="U126" s="56">
        <v>1941188</v>
      </c>
      <c r="V126" s="56">
        <v>0</v>
      </c>
      <c r="W126" s="52">
        <v>0</v>
      </c>
      <c r="X126" s="52">
        <v>141094</v>
      </c>
      <c r="Y126" s="52">
        <v>2082282</v>
      </c>
      <c r="Z126" s="52">
        <f t="shared" si="1"/>
        <v>27640151</v>
      </c>
    </row>
    <row r="127" spans="1:26" s="13" customFormat="1">
      <c r="A127" s="49">
        <v>428</v>
      </c>
      <c r="B127" s="49">
        <v>428035073</v>
      </c>
      <c r="C127" s="50" t="s">
        <v>318</v>
      </c>
      <c r="D127" s="49">
        <v>35</v>
      </c>
      <c r="E127" s="50" t="s">
        <v>11</v>
      </c>
      <c r="F127" s="49">
        <v>73</v>
      </c>
      <c r="G127" s="50" t="s">
        <v>23</v>
      </c>
      <c r="H127" s="51">
        <v>7</v>
      </c>
      <c r="I127" s="52">
        <v>9485</v>
      </c>
      <c r="J127" s="52">
        <v>6711</v>
      </c>
      <c r="K127" s="52">
        <v>0</v>
      </c>
      <c r="L127" s="52">
        <v>893</v>
      </c>
      <c r="M127" s="52">
        <v>17089</v>
      </c>
      <c r="N127" s="36"/>
      <c r="O127" s="53" t="s">
        <v>308</v>
      </c>
      <c r="P127" s="53" t="s">
        <v>308</v>
      </c>
      <c r="Q127" s="55">
        <v>0.09</v>
      </c>
      <c r="R127" s="55">
        <v>5.514886990787499E-3</v>
      </c>
      <c r="S127" s="52">
        <v>0</v>
      </c>
      <c r="T127" s="36"/>
      <c r="U127" s="56">
        <v>113372</v>
      </c>
      <c r="V127" s="56">
        <v>0</v>
      </c>
      <c r="W127" s="52">
        <v>0</v>
      </c>
      <c r="X127" s="52">
        <v>6251</v>
      </c>
      <c r="Y127" s="52">
        <v>119623</v>
      </c>
      <c r="Z127" s="52">
        <f t="shared" si="1"/>
        <v>27640151</v>
      </c>
    </row>
    <row r="128" spans="1:26" s="13" customFormat="1">
      <c r="A128" s="49">
        <v>428</v>
      </c>
      <c r="B128" s="49">
        <v>428035093</v>
      </c>
      <c r="C128" s="50" t="s">
        <v>318</v>
      </c>
      <c r="D128" s="49">
        <v>35</v>
      </c>
      <c r="E128" s="50" t="s">
        <v>11</v>
      </c>
      <c r="F128" s="49">
        <v>93</v>
      </c>
      <c r="G128" s="50" t="s">
        <v>14</v>
      </c>
      <c r="H128" s="51">
        <v>6</v>
      </c>
      <c r="I128" s="52">
        <v>12439</v>
      </c>
      <c r="J128" s="52">
        <v>375</v>
      </c>
      <c r="K128" s="52">
        <v>0</v>
      </c>
      <c r="L128" s="52">
        <v>893</v>
      </c>
      <c r="M128" s="52">
        <v>13707</v>
      </c>
      <c r="N128" s="36"/>
      <c r="O128" s="53" t="s">
        <v>308</v>
      </c>
      <c r="P128" s="53" t="s">
        <v>308</v>
      </c>
      <c r="Q128" s="55">
        <v>0.10135731725801317</v>
      </c>
      <c r="R128" s="55">
        <v>9.9974771469162421E-2</v>
      </c>
      <c r="S128" s="52">
        <v>0</v>
      </c>
      <c r="T128" s="36"/>
      <c r="U128" s="56">
        <v>76884</v>
      </c>
      <c r="V128" s="56">
        <v>0</v>
      </c>
      <c r="W128" s="52">
        <v>0</v>
      </c>
      <c r="X128" s="52">
        <v>5358</v>
      </c>
      <c r="Y128" s="52">
        <v>82242</v>
      </c>
      <c r="Z128" s="52">
        <f t="shared" si="1"/>
        <v>27640151</v>
      </c>
    </row>
    <row r="129" spans="1:26" s="13" customFormat="1">
      <c r="A129" s="49">
        <v>428</v>
      </c>
      <c r="B129" s="49">
        <v>428035163</v>
      </c>
      <c r="C129" s="50" t="s">
        <v>318</v>
      </c>
      <c r="D129" s="49">
        <v>35</v>
      </c>
      <c r="E129" s="50" t="s">
        <v>11</v>
      </c>
      <c r="F129" s="49">
        <v>163</v>
      </c>
      <c r="G129" s="50" t="s">
        <v>16</v>
      </c>
      <c r="H129" s="51">
        <v>10</v>
      </c>
      <c r="I129" s="52">
        <v>9738</v>
      </c>
      <c r="J129" s="52">
        <v>190</v>
      </c>
      <c r="K129" s="52">
        <v>0</v>
      </c>
      <c r="L129" s="52">
        <v>893</v>
      </c>
      <c r="M129" s="52">
        <v>10821</v>
      </c>
      <c r="N129" s="36"/>
      <c r="O129" s="53" t="s">
        <v>308</v>
      </c>
      <c r="P129" s="53" t="s">
        <v>308</v>
      </c>
      <c r="Q129" s="55">
        <v>0.18</v>
      </c>
      <c r="R129" s="55">
        <v>9.2488422261299233E-2</v>
      </c>
      <c r="S129" s="52">
        <v>0</v>
      </c>
      <c r="T129" s="36"/>
      <c r="U129" s="56">
        <v>99280</v>
      </c>
      <c r="V129" s="56">
        <v>0</v>
      </c>
      <c r="W129" s="52">
        <v>0</v>
      </c>
      <c r="X129" s="52">
        <v>8930</v>
      </c>
      <c r="Y129" s="52">
        <v>108210</v>
      </c>
      <c r="Z129" s="52">
        <f t="shared" si="1"/>
        <v>27640151</v>
      </c>
    </row>
    <row r="130" spans="1:26" s="13" customFormat="1">
      <c r="A130" s="49">
        <v>428</v>
      </c>
      <c r="B130" s="49">
        <v>428035165</v>
      </c>
      <c r="C130" s="50" t="s">
        <v>318</v>
      </c>
      <c r="D130" s="49">
        <v>35</v>
      </c>
      <c r="E130" s="50" t="s">
        <v>11</v>
      </c>
      <c r="F130" s="49">
        <v>165</v>
      </c>
      <c r="G130" s="50" t="s">
        <v>17</v>
      </c>
      <c r="H130" s="51">
        <v>3</v>
      </c>
      <c r="I130" s="52">
        <v>11739</v>
      </c>
      <c r="J130" s="52">
        <v>650</v>
      </c>
      <c r="K130" s="52">
        <v>0</v>
      </c>
      <c r="L130" s="52">
        <v>893</v>
      </c>
      <c r="M130" s="52">
        <v>13282</v>
      </c>
      <c r="N130" s="36"/>
      <c r="O130" s="53" t="s">
        <v>308</v>
      </c>
      <c r="P130" s="53" t="s">
        <v>308</v>
      </c>
      <c r="Q130" s="55">
        <v>0.11527563071876294</v>
      </c>
      <c r="R130" s="55">
        <v>0.11287163935753411</v>
      </c>
      <c r="S130" s="52">
        <v>0</v>
      </c>
      <c r="T130" s="36"/>
      <c r="U130" s="56">
        <v>37167</v>
      </c>
      <c r="V130" s="56">
        <v>0</v>
      </c>
      <c r="W130" s="52">
        <v>0</v>
      </c>
      <c r="X130" s="52">
        <v>2679</v>
      </c>
      <c r="Y130" s="52">
        <v>39846</v>
      </c>
      <c r="Z130" s="52">
        <f t="shared" si="1"/>
        <v>27640151</v>
      </c>
    </row>
    <row r="131" spans="1:26" s="13" customFormat="1">
      <c r="A131" s="49">
        <v>428</v>
      </c>
      <c r="B131" s="49">
        <v>428035176</v>
      </c>
      <c r="C131" s="50" t="s">
        <v>318</v>
      </c>
      <c r="D131" s="49">
        <v>35</v>
      </c>
      <c r="E131" s="50" t="s">
        <v>11</v>
      </c>
      <c r="F131" s="49">
        <v>176</v>
      </c>
      <c r="G131" s="50" t="s">
        <v>78</v>
      </c>
      <c r="H131" s="51">
        <v>1</v>
      </c>
      <c r="I131" s="52">
        <v>11109</v>
      </c>
      <c r="J131" s="52">
        <v>3463</v>
      </c>
      <c r="K131" s="52">
        <v>0</v>
      </c>
      <c r="L131" s="52">
        <v>893</v>
      </c>
      <c r="M131" s="52">
        <v>15465</v>
      </c>
      <c r="N131" s="36"/>
      <c r="O131" s="53" t="s">
        <v>308</v>
      </c>
      <c r="P131" s="53" t="s">
        <v>308</v>
      </c>
      <c r="Q131" s="55">
        <v>0.09</v>
      </c>
      <c r="R131" s="55">
        <v>6.3624136031991144E-2</v>
      </c>
      <c r="S131" s="52">
        <v>0</v>
      </c>
      <c r="T131" s="36"/>
      <c r="U131" s="56">
        <v>14572</v>
      </c>
      <c r="V131" s="56">
        <v>0</v>
      </c>
      <c r="W131" s="52">
        <v>0</v>
      </c>
      <c r="X131" s="52">
        <v>893</v>
      </c>
      <c r="Y131" s="52">
        <v>15465</v>
      </c>
      <c r="Z131" s="52">
        <f t="shared" si="1"/>
        <v>27640151</v>
      </c>
    </row>
    <row r="132" spans="1:26" s="13" customFormat="1">
      <c r="A132" s="49">
        <v>428</v>
      </c>
      <c r="B132" s="49">
        <v>428035189</v>
      </c>
      <c r="C132" s="50" t="s">
        <v>318</v>
      </c>
      <c r="D132" s="49">
        <v>35</v>
      </c>
      <c r="E132" s="50" t="s">
        <v>11</v>
      </c>
      <c r="F132" s="49">
        <v>189</v>
      </c>
      <c r="G132" s="50" t="s">
        <v>24</v>
      </c>
      <c r="H132" s="51">
        <v>3</v>
      </c>
      <c r="I132" s="52">
        <v>10470</v>
      </c>
      <c r="J132" s="52">
        <v>3855</v>
      </c>
      <c r="K132" s="52">
        <v>0</v>
      </c>
      <c r="L132" s="52">
        <v>893</v>
      </c>
      <c r="M132" s="52">
        <v>15218</v>
      </c>
      <c r="N132" s="36"/>
      <c r="O132" s="53" t="s">
        <v>308</v>
      </c>
      <c r="P132" s="53" t="s">
        <v>308</v>
      </c>
      <c r="Q132" s="55">
        <v>0.09</v>
      </c>
      <c r="R132" s="55">
        <v>1.7679893572618548E-3</v>
      </c>
      <c r="S132" s="52">
        <v>0</v>
      </c>
      <c r="T132" s="36"/>
      <c r="U132" s="56">
        <v>42975</v>
      </c>
      <c r="V132" s="56">
        <v>0</v>
      </c>
      <c r="W132" s="52">
        <v>0</v>
      </c>
      <c r="X132" s="52">
        <v>2679</v>
      </c>
      <c r="Y132" s="52">
        <v>45654</v>
      </c>
      <c r="Z132" s="52">
        <f t="shared" si="1"/>
        <v>27640151</v>
      </c>
    </row>
    <row r="133" spans="1:26" s="13" customFormat="1">
      <c r="A133" s="49">
        <v>428</v>
      </c>
      <c r="B133" s="49">
        <v>428035220</v>
      </c>
      <c r="C133" s="50" t="s">
        <v>318</v>
      </c>
      <c r="D133" s="49">
        <v>35</v>
      </c>
      <c r="E133" s="50" t="s">
        <v>11</v>
      </c>
      <c r="F133" s="49">
        <v>220</v>
      </c>
      <c r="G133" s="50" t="s">
        <v>26</v>
      </c>
      <c r="H133" s="51">
        <v>4</v>
      </c>
      <c r="I133" s="52">
        <v>12080</v>
      </c>
      <c r="J133" s="52">
        <v>4300</v>
      </c>
      <c r="K133" s="52">
        <v>0</v>
      </c>
      <c r="L133" s="52">
        <v>893</v>
      </c>
      <c r="M133" s="52">
        <v>17273</v>
      </c>
      <c r="N133" s="36"/>
      <c r="O133" s="53" t="s">
        <v>308</v>
      </c>
      <c r="P133" s="53" t="s">
        <v>308</v>
      </c>
      <c r="Q133" s="55">
        <v>0.09</v>
      </c>
      <c r="R133" s="55">
        <v>1.5047181658947622E-2</v>
      </c>
      <c r="S133" s="52">
        <v>0</v>
      </c>
      <c r="T133" s="36"/>
      <c r="U133" s="56">
        <v>65520</v>
      </c>
      <c r="V133" s="56">
        <v>0</v>
      </c>
      <c r="W133" s="52">
        <v>0</v>
      </c>
      <c r="X133" s="52">
        <v>3572</v>
      </c>
      <c r="Y133" s="52">
        <v>69092</v>
      </c>
      <c r="Z133" s="52">
        <f t="shared" si="1"/>
        <v>27640151</v>
      </c>
    </row>
    <row r="134" spans="1:26" s="13" customFormat="1">
      <c r="A134" s="49">
        <v>428</v>
      </c>
      <c r="B134" s="49">
        <v>428035243</v>
      </c>
      <c r="C134" s="50" t="s">
        <v>318</v>
      </c>
      <c r="D134" s="49">
        <v>35</v>
      </c>
      <c r="E134" s="50" t="s">
        <v>11</v>
      </c>
      <c r="F134" s="49">
        <v>243</v>
      </c>
      <c r="G134" s="50" t="s">
        <v>80</v>
      </c>
      <c r="H134" s="51">
        <v>5</v>
      </c>
      <c r="I134" s="52">
        <v>10694</v>
      </c>
      <c r="J134" s="52">
        <v>2605</v>
      </c>
      <c r="K134" s="52">
        <v>0</v>
      </c>
      <c r="L134" s="52">
        <v>893</v>
      </c>
      <c r="M134" s="52">
        <v>14192</v>
      </c>
      <c r="N134" s="36"/>
      <c r="O134" s="53" t="s">
        <v>308</v>
      </c>
      <c r="P134" s="53" t="s">
        <v>308</v>
      </c>
      <c r="Q134" s="55">
        <v>0.09</v>
      </c>
      <c r="R134" s="55">
        <v>5.5797321441707435E-3</v>
      </c>
      <c r="S134" s="52">
        <v>0</v>
      </c>
      <c r="T134" s="36"/>
      <c r="U134" s="56">
        <v>66495</v>
      </c>
      <c r="V134" s="56">
        <v>0</v>
      </c>
      <c r="W134" s="52">
        <v>0</v>
      </c>
      <c r="X134" s="52">
        <v>4465</v>
      </c>
      <c r="Y134" s="52">
        <v>70960</v>
      </c>
      <c r="Z134" s="52">
        <f t="shared" si="1"/>
        <v>27640151</v>
      </c>
    </row>
    <row r="135" spans="1:26" s="13" customFormat="1">
      <c r="A135" s="49">
        <v>428</v>
      </c>
      <c r="B135" s="49">
        <v>428035244</v>
      </c>
      <c r="C135" s="50" t="s">
        <v>318</v>
      </c>
      <c r="D135" s="49">
        <v>35</v>
      </c>
      <c r="E135" s="50" t="s">
        <v>11</v>
      </c>
      <c r="F135" s="49">
        <v>244</v>
      </c>
      <c r="G135" s="50" t="s">
        <v>27</v>
      </c>
      <c r="H135" s="51">
        <v>13</v>
      </c>
      <c r="I135" s="52">
        <v>11170</v>
      </c>
      <c r="J135" s="52">
        <v>3814</v>
      </c>
      <c r="K135" s="52">
        <v>0</v>
      </c>
      <c r="L135" s="52">
        <v>893</v>
      </c>
      <c r="M135" s="52">
        <v>15877</v>
      </c>
      <c r="N135" s="36"/>
      <c r="O135" s="53" t="s">
        <v>308</v>
      </c>
      <c r="P135" s="53" t="s">
        <v>308</v>
      </c>
      <c r="Q135" s="55">
        <v>0.18</v>
      </c>
      <c r="R135" s="55">
        <v>9.0766797529067744E-2</v>
      </c>
      <c r="S135" s="52">
        <v>0</v>
      </c>
      <c r="T135" s="36"/>
      <c r="U135" s="56">
        <v>194792</v>
      </c>
      <c r="V135" s="56">
        <v>0</v>
      </c>
      <c r="W135" s="52">
        <v>0</v>
      </c>
      <c r="X135" s="52">
        <v>11609</v>
      </c>
      <c r="Y135" s="52">
        <v>206401</v>
      </c>
      <c r="Z135" s="52">
        <f t="shared" si="1"/>
        <v>27640151</v>
      </c>
    </row>
    <row r="136" spans="1:26" s="13" customFormat="1">
      <c r="A136" s="49">
        <v>428</v>
      </c>
      <c r="B136" s="49">
        <v>428035248</v>
      </c>
      <c r="C136" s="50" t="s">
        <v>318</v>
      </c>
      <c r="D136" s="49">
        <v>35</v>
      </c>
      <c r="E136" s="50" t="s">
        <v>11</v>
      </c>
      <c r="F136" s="49">
        <v>248</v>
      </c>
      <c r="G136" s="50" t="s">
        <v>18</v>
      </c>
      <c r="H136" s="51">
        <v>20</v>
      </c>
      <c r="I136" s="52">
        <v>11924</v>
      </c>
      <c r="J136" s="52">
        <v>1294</v>
      </c>
      <c r="K136" s="52">
        <v>0</v>
      </c>
      <c r="L136" s="52">
        <v>893</v>
      </c>
      <c r="M136" s="52">
        <v>14111</v>
      </c>
      <c r="N136" s="36"/>
      <c r="O136" s="53" t="s">
        <v>308</v>
      </c>
      <c r="P136" s="53" t="s">
        <v>308</v>
      </c>
      <c r="Q136" s="55">
        <v>0.09</v>
      </c>
      <c r="R136" s="55">
        <v>4.1872962240319778E-2</v>
      </c>
      <c r="S136" s="52">
        <v>0</v>
      </c>
      <c r="T136" s="36"/>
      <c r="U136" s="56">
        <v>264360</v>
      </c>
      <c r="V136" s="56">
        <v>0</v>
      </c>
      <c r="W136" s="52">
        <v>0</v>
      </c>
      <c r="X136" s="52">
        <v>17860</v>
      </c>
      <c r="Y136" s="52">
        <v>282220</v>
      </c>
      <c r="Z136" s="52">
        <f t="shared" si="1"/>
        <v>27640151</v>
      </c>
    </row>
    <row r="137" spans="1:26" s="13" customFormat="1">
      <c r="A137" s="49">
        <v>428</v>
      </c>
      <c r="B137" s="49">
        <v>428035285</v>
      </c>
      <c r="C137" s="50" t="s">
        <v>318</v>
      </c>
      <c r="D137" s="49">
        <v>35</v>
      </c>
      <c r="E137" s="50" t="s">
        <v>11</v>
      </c>
      <c r="F137" s="49">
        <v>285</v>
      </c>
      <c r="G137" s="50" t="s">
        <v>28</v>
      </c>
      <c r="H137" s="51">
        <v>2</v>
      </c>
      <c r="I137" s="52">
        <v>13297</v>
      </c>
      <c r="J137" s="52">
        <v>3951</v>
      </c>
      <c r="K137" s="52">
        <v>0</v>
      </c>
      <c r="L137" s="52">
        <v>893</v>
      </c>
      <c r="M137" s="52">
        <v>18141</v>
      </c>
      <c r="N137" s="36"/>
      <c r="O137" s="53" t="s">
        <v>308</v>
      </c>
      <c r="P137" s="53" t="s">
        <v>308</v>
      </c>
      <c r="Q137" s="55">
        <v>0.09</v>
      </c>
      <c r="R137" s="55">
        <v>3.1578894430956676E-2</v>
      </c>
      <c r="S137" s="52">
        <v>0</v>
      </c>
      <c r="T137" s="36"/>
      <c r="U137" s="56">
        <v>34496</v>
      </c>
      <c r="V137" s="56">
        <v>0</v>
      </c>
      <c r="W137" s="52">
        <v>0</v>
      </c>
      <c r="X137" s="52">
        <v>1786</v>
      </c>
      <c r="Y137" s="52">
        <v>36282</v>
      </c>
      <c r="Z137" s="52">
        <f t="shared" si="1"/>
        <v>27640151</v>
      </c>
    </row>
    <row r="138" spans="1:26" s="13" customFormat="1">
      <c r="A138" s="49">
        <v>428</v>
      </c>
      <c r="B138" s="49">
        <v>428035308</v>
      </c>
      <c r="C138" s="50" t="s">
        <v>318</v>
      </c>
      <c r="D138" s="49">
        <v>35</v>
      </c>
      <c r="E138" s="50" t="s">
        <v>11</v>
      </c>
      <c r="F138" s="49">
        <v>308</v>
      </c>
      <c r="G138" s="50" t="s">
        <v>20</v>
      </c>
      <c r="H138" s="51">
        <v>1</v>
      </c>
      <c r="I138" s="52">
        <v>15594</v>
      </c>
      <c r="J138" s="52">
        <v>9216</v>
      </c>
      <c r="K138" s="52">
        <v>0</v>
      </c>
      <c r="L138" s="52">
        <v>893</v>
      </c>
      <c r="M138" s="52">
        <v>25703</v>
      </c>
      <c r="N138" s="36"/>
      <c r="O138" s="53" t="s">
        <v>308</v>
      </c>
      <c r="P138" s="53" t="s">
        <v>308</v>
      </c>
      <c r="Q138" s="55">
        <v>0.09</v>
      </c>
      <c r="R138" s="55">
        <v>2.6774562453550964E-3</v>
      </c>
      <c r="S138" s="52">
        <v>0</v>
      </c>
      <c r="T138" s="36"/>
      <c r="U138" s="56">
        <v>24810</v>
      </c>
      <c r="V138" s="56">
        <v>0</v>
      </c>
      <c r="W138" s="52">
        <v>0</v>
      </c>
      <c r="X138" s="52">
        <v>893</v>
      </c>
      <c r="Y138" s="52">
        <v>25703</v>
      </c>
      <c r="Z138" s="52">
        <f t="shared" si="1"/>
        <v>27640151</v>
      </c>
    </row>
    <row r="139" spans="1:26" s="13" customFormat="1">
      <c r="A139" s="49">
        <v>428</v>
      </c>
      <c r="B139" s="49">
        <v>428035346</v>
      </c>
      <c r="C139" s="50" t="s">
        <v>318</v>
      </c>
      <c r="D139" s="49">
        <v>35</v>
      </c>
      <c r="E139" s="50" t="s">
        <v>11</v>
      </c>
      <c r="F139" s="49">
        <v>346</v>
      </c>
      <c r="G139" s="50" t="s">
        <v>21</v>
      </c>
      <c r="H139" s="51">
        <v>6</v>
      </c>
      <c r="I139" s="52">
        <v>10215</v>
      </c>
      <c r="J139" s="52">
        <v>730</v>
      </c>
      <c r="K139" s="52">
        <v>0</v>
      </c>
      <c r="L139" s="52">
        <v>893</v>
      </c>
      <c r="M139" s="52">
        <v>11838</v>
      </c>
      <c r="N139" s="36"/>
      <c r="O139" s="53" t="s">
        <v>308</v>
      </c>
      <c r="P139" s="53" t="s">
        <v>308</v>
      </c>
      <c r="Q139" s="55">
        <v>0.09</v>
      </c>
      <c r="R139" s="55">
        <v>9.4564173171220491E-3</v>
      </c>
      <c r="S139" s="52">
        <v>0</v>
      </c>
      <c r="T139" s="36"/>
      <c r="U139" s="56">
        <v>65670</v>
      </c>
      <c r="V139" s="56">
        <v>0</v>
      </c>
      <c r="W139" s="52">
        <v>0</v>
      </c>
      <c r="X139" s="52">
        <v>5358</v>
      </c>
      <c r="Y139" s="52">
        <v>71028</v>
      </c>
      <c r="Z139" s="52">
        <f t="shared" ref="Z139:Z202" si="2">SUMIF($A$10:$A$839,$A139,$Y$10:$Y$839)</f>
        <v>27640151</v>
      </c>
    </row>
    <row r="140" spans="1:26" s="13" customFormat="1">
      <c r="A140" s="49">
        <v>429</v>
      </c>
      <c r="B140" s="49">
        <v>429163030</v>
      </c>
      <c r="C140" s="50" t="s">
        <v>93</v>
      </c>
      <c r="D140" s="49">
        <v>163</v>
      </c>
      <c r="E140" s="50" t="s">
        <v>16</v>
      </c>
      <c r="F140" s="49">
        <v>30</v>
      </c>
      <c r="G140" s="50" t="s">
        <v>94</v>
      </c>
      <c r="H140" s="51">
        <v>6</v>
      </c>
      <c r="I140" s="52">
        <v>13295</v>
      </c>
      <c r="J140" s="52">
        <v>3030</v>
      </c>
      <c r="K140" s="52">
        <v>0</v>
      </c>
      <c r="L140" s="52">
        <v>893</v>
      </c>
      <c r="M140" s="52">
        <v>17218</v>
      </c>
      <c r="N140" s="36"/>
      <c r="O140" s="53" t="s">
        <v>308</v>
      </c>
      <c r="P140" s="53" t="s">
        <v>308</v>
      </c>
      <c r="Q140" s="55">
        <v>0.09</v>
      </c>
      <c r="R140" s="55">
        <v>2.7293233285784783E-3</v>
      </c>
      <c r="S140" s="52">
        <v>0</v>
      </c>
      <c r="T140" s="36"/>
      <c r="U140" s="56">
        <v>97950</v>
      </c>
      <c r="V140" s="56">
        <v>0</v>
      </c>
      <c r="W140" s="52">
        <v>0</v>
      </c>
      <c r="X140" s="52">
        <v>5358</v>
      </c>
      <c r="Y140" s="52">
        <v>103308</v>
      </c>
      <c r="Z140" s="52">
        <f t="shared" si="2"/>
        <v>18028444</v>
      </c>
    </row>
    <row r="141" spans="1:26" s="13" customFormat="1">
      <c r="A141" s="49">
        <v>429</v>
      </c>
      <c r="B141" s="49">
        <v>429163035</v>
      </c>
      <c r="C141" s="50" t="s">
        <v>93</v>
      </c>
      <c r="D141" s="49">
        <v>163</v>
      </c>
      <c r="E141" s="50" t="s">
        <v>16</v>
      </c>
      <c r="F141" s="49">
        <v>35</v>
      </c>
      <c r="G141" s="50" t="s">
        <v>11</v>
      </c>
      <c r="H141" s="51">
        <v>2</v>
      </c>
      <c r="I141" s="52">
        <v>14284</v>
      </c>
      <c r="J141" s="52">
        <v>4221</v>
      </c>
      <c r="K141" s="52">
        <v>0</v>
      </c>
      <c r="L141" s="52">
        <v>893</v>
      </c>
      <c r="M141" s="52">
        <v>19398</v>
      </c>
      <c r="N141" s="36"/>
      <c r="O141" s="53" t="s">
        <v>308</v>
      </c>
      <c r="P141" s="53" t="s">
        <v>308</v>
      </c>
      <c r="Q141" s="55">
        <v>0.18</v>
      </c>
      <c r="R141" s="55">
        <v>0.15202395845133679</v>
      </c>
      <c r="S141" s="52">
        <v>0</v>
      </c>
      <c r="T141" s="36"/>
      <c r="U141" s="56">
        <v>37010</v>
      </c>
      <c r="V141" s="56">
        <v>0</v>
      </c>
      <c r="W141" s="52">
        <v>0</v>
      </c>
      <c r="X141" s="52">
        <v>1786</v>
      </c>
      <c r="Y141" s="52">
        <v>38796</v>
      </c>
      <c r="Z141" s="52">
        <f t="shared" si="2"/>
        <v>18028444</v>
      </c>
    </row>
    <row r="142" spans="1:26" s="13" customFormat="1">
      <c r="A142" s="49">
        <v>429</v>
      </c>
      <c r="B142" s="49">
        <v>429163057</v>
      </c>
      <c r="C142" s="50" t="s">
        <v>93</v>
      </c>
      <c r="D142" s="49">
        <v>163</v>
      </c>
      <c r="E142" s="50" t="s">
        <v>16</v>
      </c>
      <c r="F142" s="49">
        <v>57</v>
      </c>
      <c r="G142" s="50" t="s">
        <v>13</v>
      </c>
      <c r="H142" s="51">
        <v>1</v>
      </c>
      <c r="I142" s="52">
        <v>14594</v>
      </c>
      <c r="J142" s="52">
        <v>769</v>
      </c>
      <c r="K142" s="52">
        <v>0</v>
      </c>
      <c r="L142" s="52">
        <v>893</v>
      </c>
      <c r="M142" s="52">
        <v>16256</v>
      </c>
      <c r="N142" s="36"/>
      <c r="O142" s="53" t="s">
        <v>308</v>
      </c>
      <c r="P142" s="53" t="s">
        <v>308</v>
      </c>
      <c r="Q142" s="55">
        <v>0.18</v>
      </c>
      <c r="R142" s="55">
        <v>0.12566669295783561</v>
      </c>
      <c r="S142" s="52">
        <v>0</v>
      </c>
      <c r="T142" s="36"/>
      <c r="U142" s="56">
        <v>15363</v>
      </c>
      <c r="V142" s="56">
        <v>0</v>
      </c>
      <c r="W142" s="52">
        <v>0</v>
      </c>
      <c r="X142" s="52">
        <v>893</v>
      </c>
      <c r="Y142" s="52">
        <v>16256</v>
      </c>
      <c r="Z142" s="52">
        <f t="shared" si="2"/>
        <v>18028444</v>
      </c>
    </row>
    <row r="143" spans="1:26" s="13" customFormat="1">
      <c r="A143" s="49">
        <v>429</v>
      </c>
      <c r="B143" s="49">
        <v>429163163</v>
      </c>
      <c r="C143" s="50" t="s">
        <v>93</v>
      </c>
      <c r="D143" s="49">
        <v>163</v>
      </c>
      <c r="E143" s="50" t="s">
        <v>16</v>
      </c>
      <c r="F143" s="49">
        <v>163</v>
      </c>
      <c r="G143" s="50" t="s">
        <v>16</v>
      </c>
      <c r="H143" s="51">
        <v>1318</v>
      </c>
      <c r="I143" s="52">
        <v>11625</v>
      </c>
      <c r="J143" s="52">
        <v>227</v>
      </c>
      <c r="K143" s="52">
        <v>283.78755690440062</v>
      </c>
      <c r="L143" s="52">
        <v>893</v>
      </c>
      <c r="M143" s="52">
        <v>13028.787556904401</v>
      </c>
      <c r="N143" s="36"/>
      <c r="O143" s="53" t="s">
        <v>308</v>
      </c>
      <c r="P143" s="53" t="s">
        <v>308</v>
      </c>
      <c r="Q143" s="55">
        <v>0.18</v>
      </c>
      <c r="R143" s="55">
        <v>9.2488422261299233E-2</v>
      </c>
      <c r="S143" s="52">
        <v>0</v>
      </c>
      <c r="T143" s="36"/>
      <c r="U143" s="56">
        <v>15620936</v>
      </c>
      <c r="V143" s="56">
        <v>0</v>
      </c>
      <c r="W143" s="52">
        <v>374032</v>
      </c>
      <c r="X143" s="52">
        <v>1176974</v>
      </c>
      <c r="Y143" s="52">
        <v>17171942</v>
      </c>
      <c r="Z143" s="52">
        <f t="shared" si="2"/>
        <v>18028444</v>
      </c>
    </row>
    <row r="144" spans="1:26" s="13" customFormat="1">
      <c r="A144" s="49">
        <v>429</v>
      </c>
      <c r="B144" s="49">
        <v>429163164</v>
      </c>
      <c r="C144" s="50" t="s">
        <v>93</v>
      </c>
      <c r="D144" s="49">
        <v>163</v>
      </c>
      <c r="E144" s="50" t="s">
        <v>16</v>
      </c>
      <c r="F144" s="49">
        <v>164</v>
      </c>
      <c r="G144" s="50" t="s">
        <v>95</v>
      </c>
      <c r="H144" s="51">
        <v>2</v>
      </c>
      <c r="I144" s="52">
        <v>12194</v>
      </c>
      <c r="J144" s="52">
        <v>5945</v>
      </c>
      <c r="K144" s="52">
        <v>0</v>
      </c>
      <c r="L144" s="52">
        <v>893</v>
      </c>
      <c r="M144" s="52">
        <v>19032</v>
      </c>
      <c r="N144" s="36"/>
      <c r="O144" s="53" t="s">
        <v>308</v>
      </c>
      <c r="P144" s="53" t="s">
        <v>308</v>
      </c>
      <c r="Q144" s="55">
        <v>0.09</v>
      </c>
      <c r="R144" s="55">
        <v>1.6372573154831882E-3</v>
      </c>
      <c r="S144" s="52">
        <v>0</v>
      </c>
      <c r="T144" s="36"/>
      <c r="U144" s="56">
        <v>36278</v>
      </c>
      <c r="V144" s="56">
        <v>0</v>
      </c>
      <c r="W144" s="52">
        <v>0</v>
      </c>
      <c r="X144" s="52">
        <v>1786</v>
      </c>
      <c r="Y144" s="52">
        <v>38064</v>
      </c>
      <c r="Z144" s="52">
        <f t="shared" si="2"/>
        <v>18028444</v>
      </c>
    </row>
    <row r="145" spans="1:26" s="13" customFormat="1">
      <c r="A145" s="49">
        <v>429</v>
      </c>
      <c r="B145" s="49">
        <v>429163168</v>
      </c>
      <c r="C145" s="50" t="s">
        <v>93</v>
      </c>
      <c r="D145" s="49">
        <v>163</v>
      </c>
      <c r="E145" s="50" t="s">
        <v>16</v>
      </c>
      <c r="F145" s="49">
        <v>168</v>
      </c>
      <c r="G145" s="50" t="s">
        <v>96</v>
      </c>
      <c r="H145" s="51">
        <v>2</v>
      </c>
      <c r="I145" s="52">
        <v>8944</v>
      </c>
      <c r="J145" s="52">
        <v>4204</v>
      </c>
      <c r="K145" s="52">
        <v>0</v>
      </c>
      <c r="L145" s="52">
        <v>893</v>
      </c>
      <c r="M145" s="52">
        <v>14041</v>
      </c>
      <c r="N145" s="36"/>
      <c r="O145" s="53" t="s">
        <v>308</v>
      </c>
      <c r="P145" s="53" t="s">
        <v>308</v>
      </c>
      <c r="Q145" s="55">
        <v>0.09</v>
      </c>
      <c r="R145" s="55">
        <v>5.3725932006030534E-2</v>
      </c>
      <c r="S145" s="52">
        <v>0</v>
      </c>
      <c r="T145" s="36"/>
      <c r="U145" s="56">
        <v>26296</v>
      </c>
      <c r="V145" s="56">
        <v>0</v>
      </c>
      <c r="W145" s="52">
        <v>0</v>
      </c>
      <c r="X145" s="52">
        <v>1786</v>
      </c>
      <c r="Y145" s="52">
        <v>28082</v>
      </c>
      <c r="Z145" s="52">
        <f t="shared" si="2"/>
        <v>18028444</v>
      </c>
    </row>
    <row r="146" spans="1:26" s="13" customFormat="1">
      <c r="A146" s="49">
        <v>429</v>
      </c>
      <c r="B146" s="49">
        <v>429163176</v>
      </c>
      <c r="C146" s="50" t="s">
        <v>93</v>
      </c>
      <c r="D146" s="49">
        <v>163</v>
      </c>
      <c r="E146" s="50" t="s">
        <v>16</v>
      </c>
      <c r="F146" s="49">
        <v>176</v>
      </c>
      <c r="G146" s="50" t="s">
        <v>78</v>
      </c>
      <c r="H146" s="51">
        <v>1</v>
      </c>
      <c r="I146" s="52">
        <v>9794</v>
      </c>
      <c r="J146" s="52">
        <v>3053</v>
      </c>
      <c r="K146" s="52">
        <v>0</v>
      </c>
      <c r="L146" s="52">
        <v>893</v>
      </c>
      <c r="M146" s="52">
        <v>13740</v>
      </c>
      <c r="N146" s="36"/>
      <c r="O146" s="53" t="s">
        <v>308</v>
      </c>
      <c r="P146" s="53" t="s">
        <v>308</v>
      </c>
      <c r="Q146" s="55">
        <v>0.09</v>
      </c>
      <c r="R146" s="55">
        <v>6.3624136031991144E-2</v>
      </c>
      <c r="S146" s="52">
        <v>0</v>
      </c>
      <c r="T146" s="36"/>
      <c r="U146" s="56">
        <v>12847</v>
      </c>
      <c r="V146" s="56">
        <v>0</v>
      </c>
      <c r="W146" s="52">
        <v>0</v>
      </c>
      <c r="X146" s="52">
        <v>893</v>
      </c>
      <c r="Y146" s="52">
        <v>13740</v>
      </c>
      <c r="Z146" s="52">
        <f t="shared" si="2"/>
        <v>18028444</v>
      </c>
    </row>
    <row r="147" spans="1:26" s="13" customFormat="1">
      <c r="A147" s="49">
        <v>429</v>
      </c>
      <c r="B147" s="49">
        <v>429163229</v>
      </c>
      <c r="C147" s="50" t="s">
        <v>93</v>
      </c>
      <c r="D147" s="49">
        <v>163</v>
      </c>
      <c r="E147" s="50" t="s">
        <v>16</v>
      </c>
      <c r="F147" s="49">
        <v>229</v>
      </c>
      <c r="G147" s="50" t="s">
        <v>97</v>
      </c>
      <c r="H147" s="51">
        <v>10</v>
      </c>
      <c r="I147" s="52">
        <v>13268</v>
      </c>
      <c r="J147" s="52">
        <v>1256</v>
      </c>
      <c r="K147" s="52">
        <v>0</v>
      </c>
      <c r="L147" s="52">
        <v>893</v>
      </c>
      <c r="M147" s="52">
        <v>15417</v>
      </c>
      <c r="N147" s="36"/>
      <c r="O147" s="53" t="s">
        <v>308</v>
      </c>
      <c r="P147" s="53" t="s">
        <v>308</v>
      </c>
      <c r="Q147" s="55">
        <v>0.09</v>
      </c>
      <c r="R147" s="55">
        <v>9.8274005007261637E-3</v>
      </c>
      <c r="S147" s="52">
        <v>0</v>
      </c>
      <c r="T147" s="36"/>
      <c r="U147" s="56">
        <v>145240</v>
      </c>
      <c r="V147" s="56">
        <v>0</v>
      </c>
      <c r="W147" s="52">
        <v>0</v>
      </c>
      <c r="X147" s="52">
        <v>8930</v>
      </c>
      <c r="Y147" s="52">
        <v>154170</v>
      </c>
      <c r="Z147" s="52">
        <f t="shared" si="2"/>
        <v>18028444</v>
      </c>
    </row>
    <row r="148" spans="1:26" s="13" customFormat="1">
      <c r="A148" s="49">
        <v>429</v>
      </c>
      <c r="B148" s="49">
        <v>429163248</v>
      </c>
      <c r="C148" s="50" t="s">
        <v>93</v>
      </c>
      <c r="D148" s="49">
        <v>163</v>
      </c>
      <c r="E148" s="50" t="s">
        <v>16</v>
      </c>
      <c r="F148" s="49">
        <v>248</v>
      </c>
      <c r="G148" s="50" t="s">
        <v>18</v>
      </c>
      <c r="H148" s="51">
        <v>1</v>
      </c>
      <c r="I148" s="52">
        <v>10413</v>
      </c>
      <c r="J148" s="52">
        <v>1130</v>
      </c>
      <c r="K148" s="52">
        <v>0</v>
      </c>
      <c r="L148" s="52">
        <v>893</v>
      </c>
      <c r="M148" s="52">
        <v>12436</v>
      </c>
      <c r="N148" s="36"/>
      <c r="O148" s="53" t="s">
        <v>308</v>
      </c>
      <c r="P148" s="53" t="s">
        <v>308</v>
      </c>
      <c r="Q148" s="55">
        <v>0.09</v>
      </c>
      <c r="R148" s="55">
        <v>4.1872962240319778E-2</v>
      </c>
      <c r="S148" s="52">
        <v>0</v>
      </c>
      <c r="T148" s="36"/>
      <c r="U148" s="56">
        <v>11543</v>
      </c>
      <c r="V148" s="56">
        <v>0</v>
      </c>
      <c r="W148" s="52">
        <v>0</v>
      </c>
      <c r="X148" s="52">
        <v>893</v>
      </c>
      <c r="Y148" s="52">
        <v>12436</v>
      </c>
      <c r="Z148" s="52">
        <f t="shared" si="2"/>
        <v>18028444</v>
      </c>
    </row>
    <row r="149" spans="1:26" s="13" customFormat="1">
      <c r="A149" s="49">
        <v>429</v>
      </c>
      <c r="B149" s="49">
        <v>429163258</v>
      </c>
      <c r="C149" s="50" t="s">
        <v>93</v>
      </c>
      <c r="D149" s="49">
        <v>163</v>
      </c>
      <c r="E149" s="50" t="s">
        <v>16</v>
      </c>
      <c r="F149" s="49">
        <v>258</v>
      </c>
      <c r="G149" s="50" t="s">
        <v>98</v>
      </c>
      <c r="H149" s="51">
        <v>10</v>
      </c>
      <c r="I149" s="52">
        <v>12787</v>
      </c>
      <c r="J149" s="52">
        <v>5004</v>
      </c>
      <c r="K149" s="52">
        <v>0</v>
      </c>
      <c r="L149" s="52">
        <v>893</v>
      </c>
      <c r="M149" s="52">
        <v>18684</v>
      </c>
      <c r="N149" s="36"/>
      <c r="O149" s="53" t="s">
        <v>308</v>
      </c>
      <c r="P149" s="53" t="s">
        <v>308</v>
      </c>
      <c r="Q149" s="55">
        <v>0.18</v>
      </c>
      <c r="R149" s="55">
        <v>9.1253128883332993E-2</v>
      </c>
      <c r="S149" s="52">
        <v>0</v>
      </c>
      <c r="T149" s="36"/>
      <c r="U149" s="56">
        <v>177910</v>
      </c>
      <c r="V149" s="56">
        <v>0</v>
      </c>
      <c r="W149" s="52">
        <v>0</v>
      </c>
      <c r="X149" s="52">
        <v>8930</v>
      </c>
      <c r="Y149" s="52">
        <v>186840</v>
      </c>
      <c r="Z149" s="52">
        <f t="shared" si="2"/>
        <v>18028444</v>
      </c>
    </row>
    <row r="150" spans="1:26" s="13" customFormat="1">
      <c r="A150" s="49">
        <v>429</v>
      </c>
      <c r="B150" s="49">
        <v>429163262</v>
      </c>
      <c r="C150" s="50" t="s">
        <v>93</v>
      </c>
      <c r="D150" s="49">
        <v>163</v>
      </c>
      <c r="E150" s="50" t="s">
        <v>16</v>
      </c>
      <c r="F150" s="49">
        <v>262</v>
      </c>
      <c r="G150" s="50" t="s">
        <v>19</v>
      </c>
      <c r="H150" s="51">
        <v>7</v>
      </c>
      <c r="I150" s="52">
        <v>11746</v>
      </c>
      <c r="J150" s="52">
        <v>4375</v>
      </c>
      <c r="K150" s="52">
        <v>0</v>
      </c>
      <c r="L150" s="52">
        <v>893</v>
      </c>
      <c r="M150" s="52">
        <v>17014</v>
      </c>
      <c r="N150" s="36"/>
      <c r="O150" s="53" t="s">
        <v>308</v>
      </c>
      <c r="P150" s="53" t="s">
        <v>308</v>
      </c>
      <c r="Q150" s="55">
        <v>0.09</v>
      </c>
      <c r="R150" s="55">
        <v>5.8818965818518504E-2</v>
      </c>
      <c r="S150" s="52">
        <v>0</v>
      </c>
      <c r="T150" s="36"/>
      <c r="U150" s="56">
        <v>112847</v>
      </c>
      <c r="V150" s="56">
        <v>0</v>
      </c>
      <c r="W150" s="52">
        <v>0</v>
      </c>
      <c r="X150" s="52">
        <v>6251</v>
      </c>
      <c r="Y150" s="52">
        <v>119098</v>
      </c>
      <c r="Z150" s="52">
        <f t="shared" si="2"/>
        <v>18028444</v>
      </c>
    </row>
    <row r="151" spans="1:26" s="13" customFormat="1">
      <c r="A151" s="49">
        <v>429</v>
      </c>
      <c r="B151" s="49">
        <v>429163291</v>
      </c>
      <c r="C151" s="50" t="s">
        <v>93</v>
      </c>
      <c r="D151" s="49">
        <v>163</v>
      </c>
      <c r="E151" s="50" t="s">
        <v>16</v>
      </c>
      <c r="F151" s="49">
        <v>291</v>
      </c>
      <c r="G151" s="50" t="s">
        <v>99</v>
      </c>
      <c r="H151" s="51">
        <v>7</v>
      </c>
      <c r="I151" s="52">
        <v>12771</v>
      </c>
      <c r="J151" s="52">
        <v>7152</v>
      </c>
      <c r="K151" s="52">
        <v>0</v>
      </c>
      <c r="L151" s="52">
        <v>893</v>
      </c>
      <c r="M151" s="52">
        <v>20816</v>
      </c>
      <c r="N151" s="36"/>
      <c r="O151" s="53" t="s">
        <v>308</v>
      </c>
      <c r="P151" s="53" t="s">
        <v>308</v>
      </c>
      <c r="Q151" s="55">
        <v>0.09</v>
      </c>
      <c r="R151" s="55">
        <v>6.9231623435360035E-3</v>
      </c>
      <c r="S151" s="52">
        <v>0</v>
      </c>
      <c r="T151" s="36"/>
      <c r="U151" s="56">
        <v>139461</v>
      </c>
      <c r="V151" s="56">
        <v>0</v>
      </c>
      <c r="W151" s="52">
        <v>0</v>
      </c>
      <c r="X151" s="52">
        <v>6251</v>
      </c>
      <c r="Y151" s="52">
        <v>145712</v>
      </c>
      <c r="Z151" s="52">
        <f t="shared" si="2"/>
        <v>18028444</v>
      </c>
    </row>
    <row r="152" spans="1:26" s="13" customFormat="1">
      <c r="A152" s="49">
        <v>430</v>
      </c>
      <c r="B152" s="49">
        <v>430170009</v>
      </c>
      <c r="C152" s="50" t="s">
        <v>101</v>
      </c>
      <c r="D152" s="49">
        <v>170</v>
      </c>
      <c r="E152" s="50" t="s">
        <v>65</v>
      </c>
      <c r="F152" s="49">
        <v>9</v>
      </c>
      <c r="G152" s="50" t="s">
        <v>85</v>
      </c>
      <c r="H152" s="51">
        <v>1</v>
      </c>
      <c r="I152" s="52">
        <v>8448</v>
      </c>
      <c r="J152" s="52">
        <v>4261</v>
      </c>
      <c r="K152" s="52">
        <v>0</v>
      </c>
      <c r="L152" s="52">
        <v>893</v>
      </c>
      <c r="M152" s="52">
        <v>13602</v>
      </c>
      <c r="N152" s="36"/>
      <c r="O152" s="53" t="s">
        <v>308</v>
      </c>
      <c r="P152" s="53" t="s">
        <v>308</v>
      </c>
      <c r="Q152" s="55">
        <v>0.09</v>
      </c>
      <c r="R152" s="55">
        <v>1.0792483903387306E-3</v>
      </c>
      <c r="S152" s="52">
        <v>0</v>
      </c>
      <c r="T152" s="36"/>
      <c r="U152" s="56">
        <v>12709</v>
      </c>
      <c r="V152" s="56">
        <v>0</v>
      </c>
      <c r="W152" s="52">
        <v>0</v>
      </c>
      <c r="X152" s="52">
        <v>893</v>
      </c>
      <c r="Y152" s="52">
        <v>13602</v>
      </c>
      <c r="Z152" s="52">
        <f t="shared" si="2"/>
        <v>13289831.460327195</v>
      </c>
    </row>
    <row r="153" spans="1:26" s="13" customFormat="1">
      <c r="A153" s="49">
        <v>430</v>
      </c>
      <c r="B153" s="49">
        <v>430170014</v>
      </c>
      <c r="C153" s="50" t="s">
        <v>101</v>
      </c>
      <c r="D153" s="49">
        <v>170</v>
      </c>
      <c r="E153" s="50" t="s">
        <v>65</v>
      </c>
      <c r="F153" s="49">
        <v>14</v>
      </c>
      <c r="G153" s="50" t="s">
        <v>62</v>
      </c>
      <c r="H153" s="51">
        <v>13</v>
      </c>
      <c r="I153" s="52">
        <v>10191</v>
      </c>
      <c r="J153" s="52">
        <v>2870</v>
      </c>
      <c r="K153" s="52">
        <v>0</v>
      </c>
      <c r="L153" s="52">
        <v>893</v>
      </c>
      <c r="M153" s="52">
        <v>13954</v>
      </c>
      <c r="N153" s="36"/>
      <c r="O153" s="53" t="s">
        <v>308</v>
      </c>
      <c r="P153" s="53" t="s">
        <v>308</v>
      </c>
      <c r="Q153" s="55">
        <v>0.09</v>
      </c>
      <c r="R153" s="55">
        <v>1.1004811414973868E-2</v>
      </c>
      <c r="S153" s="52">
        <v>0</v>
      </c>
      <c r="T153" s="36"/>
      <c r="U153" s="56">
        <v>169793</v>
      </c>
      <c r="V153" s="56">
        <v>0</v>
      </c>
      <c r="W153" s="52">
        <v>0</v>
      </c>
      <c r="X153" s="52">
        <v>11609</v>
      </c>
      <c r="Y153" s="52">
        <v>181402</v>
      </c>
      <c r="Z153" s="52">
        <f t="shared" si="2"/>
        <v>13289831.460327195</v>
      </c>
    </row>
    <row r="154" spans="1:26" s="13" customFormat="1">
      <c r="A154" s="49">
        <v>430</v>
      </c>
      <c r="B154" s="49">
        <v>430170031</v>
      </c>
      <c r="C154" s="50" t="s">
        <v>101</v>
      </c>
      <c r="D154" s="49">
        <v>170</v>
      </c>
      <c r="E154" s="50" t="s">
        <v>65</v>
      </c>
      <c r="F154" s="49">
        <v>31</v>
      </c>
      <c r="G154" s="50" t="s">
        <v>76</v>
      </c>
      <c r="H154" s="51">
        <v>1</v>
      </c>
      <c r="I154" s="52">
        <v>10226</v>
      </c>
      <c r="J154" s="52">
        <v>4197</v>
      </c>
      <c r="K154" s="52">
        <v>0</v>
      </c>
      <c r="L154" s="52">
        <v>893</v>
      </c>
      <c r="M154" s="52">
        <v>15316</v>
      </c>
      <c r="N154" s="36"/>
      <c r="O154" s="53" t="s">
        <v>308</v>
      </c>
      <c r="P154" s="53" t="s">
        <v>308</v>
      </c>
      <c r="Q154" s="55">
        <v>0.09</v>
      </c>
      <c r="R154" s="55">
        <v>2.9468459409794701E-2</v>
      </c>
      <c r="S154" s="52">
        <v>0</v>
      </c>
      <c r="T154" s="36"/>
      <c r="U154" s="56">
        <v>14423</v>
      </c>
      <c r="V154" s="56">
        <v>0</v>
      </c>
      <c r="W154" s="52">
        <v>0</v>
      </c>
      <c r="X154" s="52">
        <v>893</v>
      </c>
      <c r="Y154" s="52">
        <v>15316</v>
      </c>
      <c r="Z154" s="52">
        <f t="shared" si="2"/>
        <v>13289831.460327195</v>
      </c>
    </row>
    <row r="155" spans="1:26" s="13" customFormat="1">
      <c r="A155" s="49">
        <v>430</v>
      </c>
      <c r="B155" s="49">
        <v>430170064</v>
      </c>
      <c r="C155" s="50" t="s">
        <v>101</v>
      </c>
      <c r="D155" s="49">
        <v>170</v>
      </c>
      <c r="E155" s="50" t="s">
        <v>65</v>
      </c>
      <c r="F155" s="49">
        <v>64</v>
      </c>
      <c r="G155" s="50" t="s">
        <v>102</v>
      </c>
      <c r="H155" s="51">
        <v>61</v>
      </c>
      <c r="I155" s="52">
        <v>9519</v>
      </c>
      <c r="J155" s="52">
        <v>1232</v>
      </c>
      <c r="K155" s="52">
        <v>0</v>
      </c>
      <c r="L155" s="52">
        <v>893</v>
      </c>
      <c r="M155" s="52">
        <v>11644</v>
      </c>
      <c r="N155" s="36"/>
      <c r="O155" s="53" t="s">
        <v>308</v>
      </c>
      <c r="P155" s="53" t="s">
        <v>308</v>
      </c>
      <c r="Q155" s="55">
        <v>0.18</v>
      </c>
      <c r="R155" s="55">
        <v>2.9502568888977416E-2</v>
      </c>
      <c r="S155" s="52">
        <v>0</v>
      </c>
      <c r="T155" s="36"/>
      <c r="U155" s="56">
        <v>655811</v>
      </c>
      <c r="V155" s="56">
        <v>0</v>
      </c>
      <c r="W155" s="52">
        <v>0</v>
      </c>
      <c r="X155" s="52">
        <v>54473</v>
      </c>
      <c r="Y155" s="52">
        <v>710284</v>
      </c>
      <c r="Z155" s="52">
        <f t="shared" si="2"/>
        <v>13289831.460327195</v>
      </c>
    </row>
    <row r="156" spans="1:26" s="13" customFormat="1">
      <c r="A156" s="49">
        <v>430</v>
      </c>
      <c r="B156" s="49">
        <v>430170100</v>
      </c>
      <c r="C156" s="50" t="s">
        <v>101</v>
      </c>
      <c r="D156" s="49">
        <v>170</v>
      </c>
      <c r="E156" s="50" t="s">
        <v>65</v>
      </c>
      <c r="F156" s="49">
        <v>100</v>
      </c>
      <c r="G156" s="50" t="s">
        <v>58</v>
      </c>
      <c r="H156" s="51">
        <v>24</v>
      </c>
      <c r="I156" s="52">
        <v>9884</v>
      </c>
      <c r="J156" s="52">
        <v>4886</v>
      </c>
      <c r="K156" s="52">
        <v>0</v>
      </c>
      <c r="L156" s="52">
        <v>893</v>
      </c>
      <c r="M156" s="52">
        <v>15663</v>
      </c>
      <c r="N156" s="36"/>
      <c r="O156" s="53" t="s">
        <v>308</v>
      </c>
      <c r="P156" s="53" t="s">
        <v>308</v>
      </c>
      <c r="Q156" s="55">
        <v>0.09</v>
      </c>
      <c r="R156" s="55">
        <v>3.3081526293987397E-2</v>
      </c>
      <c r="S156" s="52">
        <v>0</v>
      </c>
      <c r="T156" s="36"/>
      <c r="U156" s="56">
        <v>354480</v>
      </c>
      <c r="V156" s="56">
        <v>0</v>
      </c>
      <c r="W156" s="52">
        <v>0</v>
      </c>
      <c r="X156" s="52">
        <v>21432</v>
      </c>
      <c r="Y156" s="52">
        <v>375912</v>
      </c>
      <c r="Z156" s="52">
        <f t="shared" si="2"/>
        <v>13289831.460327195</v>
      </c>
    </row>
    <row r="157" spans="1:26" s="13" customFormat="1">
      <c r="A157" s="49">
        <v>430</v>
      </c>
      <c r="B157" s="49">
        <v>430170101</v>
      </c>
      <c r="C157" s="50" t="s">
        <v>101</v>
      </c>
      <c r="D157" s="49">
        <v>170</v>
      </c>
      <c r="E157" s="50" t="s">
        <v>65</v>
      </c>
      <c r="F157" s="49">
        <v>101</v>
      </c>
      <c r="G157" s="50" t="s">
        <v>103</v>
      </c>
      <c r="H157" s="51">
        <v>1</v>
      </c>
      <c r="I157" s="52">
        <v>8448</v>
      </c>
      <c r="J157" s="52">
        <v>1651</v>
      </c>
      <c r="K157" s="52">
        <v>0</v>
      </c>
      <c r="L157" s="52">
        <v>893</v>
      </c>
      <c r="M157" s="52">
        <v>10992</v>
      </c>
      <c r="N157" s="36"/>
      <c r="O157" s="53" t="s">
        <v>308</v>
      </c>
      <c r="P157" s="53" t="s">
        <v>308</v>
      </c>
      <c r="Q157" s="55">
        <v>0.09</v>
      </c>
      <c r="R157" s="55">
        <v>5.4138455365061317E-2</v>
      </c>
      <c r="S157" s="52">
        <v>0</v>
      </c>
      <c r="T157" s="36"/>
      <c r="U157" s="56">
        <v>10099</v>
      </c>
      <c r="V157" s="56">
        <v>0</v>
      </c>
      <c r="W157" s="52">
        <v>0</v>
      </c>
      <c r="X157" s="52">
        <v>893</v>
      </c>
      <c r="Y157" s="52">
        <v>10992</v>
      </c>
      <c r="Z157" s="52">
        <f t="shared" si="2"/>
        <v>13289831.460327195</v>
      </c>
    </row>
    <row r="158" spans="1:26" s="13" customFormat="1">
      <c r="A158" s="49">
        <v>430</v>
      </c>
      <c r="B158" s="49">
        <v>430170110</v>
      </c>
      <c r="C158" s="50" t="s">
        <v>101</v>
      </c>
      <c r="D158" s="49">
        <v>170</v>
      </c>
      <c r="E158" s="50" t="s">
        <v>65</v>
      </c>
      <c r="F158" s="49">
        <v>110</v>
      </c>
      <c r="G158" s="50" t="s">
        <v>104</v>
      </c>
      <c r="H158" s="51">
        <v>22</v>
      </c>
      <c r="I158" s="52">
        <v>9929</v>
      </c>
      <c r="J158" s="52">
        <v>1468</v>
      </c>
      <c r="K158" s="52">
        <v>0</v>
      </c>
      <c r="L158" s="52">
        <v>893</v>
      </c>
      <c r="M158" s="52">
        <v>12290</v>
      </c>
      <c r="N158" s="36"/>
      <c r="O158" s="53" t="s">
        <v>308</v>
      </c>
      <c r="P158" s="53" t="s">
        <v>308</v>
      </c>
      <c r="Q158" s="55">
        <v>0.09</v>
      </c>
      <c r="R158" s="55">
        <v>7.4679477361722256E-3</v>
      </c>
      <c r="S158" s="52">
        <v>0</v>
      </c>
      <c r="T158" s="36"/>
      <c r="U158" s="56">
        <v>250734</v>
      </c>
      <c r="V158" s="56">
        <v>0</v>
      </c>
      <c r="W158" s="52">
        <v>0</v>
      </c>
      <c r="X158" s="52">
        <v>19646</v>
      </c>
      <c r="Y158" s="52">
        <v>270380</v>
      </c>
      <c r="Z158" s="52">
        <f t="shared" si="2"/>
        <v>13289831.460327195</v>
      </c>
    </row>
    <row r="159" spans="1:26" s="13" customFormat="1">
      <c r="A159" s="49">
        <v>430</v>
      </c>
      <c r="B159" s="49">
        <v>430170136</v>
      </c>
      <c r="C159" s="50" t="s">
        <v>101</v>
      </c>
      <c r="D159" s="49">
        <v>170</v>
      </c>
      <c r="E159" s="50" t="s">
        <v>65</v>
      </c>
      <c r="F159" s="49">
        <v>136</v>
      </c>
      <c r="G159" s="50" t="s">
        <v>63</v>
      </c>
      <c r="H159" s="51">
        <v>1</v>
      </c>
      <c r="I159" s="52">
        <v>10226</v>
      </c>
      <c r="J159" s="52">
        <v>3160</v>
      </c>
      <c r="K159" s="52">
        <v>0</v>
      </c>
      <c r="L159" s="52">
        <v>893</v>
      </c>
      <c r="M159" s="52">
        <v>14279</v>
      </c>
      <c r="N159" s="36"/>
      <c r="O159" s="53" t="s">
        <v>308</v>
      </c>
      <c r="P159" s="53" t="s">
        <v>308</v>
      </c>
      <c r="Q159" s="55">
        <v>0.09</v>
      </c>
      <c r="R159" s="55">
        <v>5.5435088353370625E-3</v>
      </c>
      <c r="S159" s="52">
        <v>0</v>
      </c>
      <c r="T159" s="36"/>
      <c r="U159" s="56">
        <v>13386</v>
      </c>
      <c r="V159" s="56">
        <v>0</v>
      </c>
      <c r="W159" s="52">
        <v>0</v>
      </c>
      <c r="X159" s="52">
        <v>893</v>
      </c>
      <c r="Y159" s="52">
        <v>14279</v>
      </c>
      <c r="Z159" s="52">
        <f t="shared" si="2"/>
        <v>13289831.460327195</v>
      </c>
    </row>
    <row r="160" spans="1:26" s="13" customFormat="1">
      <c r="A160" s="49">
        <v>430</v>
      </c>
      <c r="B160" s="49">
        <v>430170139</v>
      </c>
      <c r="C160" s="50" t="s">
        <v>101</v>
      </c>
      <c r="D160" s="49">
        <v>170</v>
      </c>
      <c r="E160" s="50" t="s">
        <v>65</v>
      </c>
      <c r="F160" s="49">
        <v>139</v>
      </c>
      <c r="G160" s="50" t="s">
        <v>64</v>
      </c>
      <c r="H160" s="51">
        <v>6</v>
      </c>
      <c r="I160" s="52">
        <v>9972</v>
      </c>
      <c r="J160" s="52">
        <v>3417</v>
      </c>
      <c r="K160" s="52">
        <v>0</v>
      </c>
      <c r="L160" s="52">
        <v>893</v>
      </c>
      <c r="M160" s="52">
        <v>14282</v>
      </c>
      <c r="N160" s="36"/>
      <c r="O160" s="53" t="s">
        <v>308</v>
      </c>
      <c r="P160" s="53" t="s">
        <v>308</v>
      </c>
      <c r="Q160" s="55">
        <v>0.09</v>
      </c>
      <c r="R160" s="55">
        <v>2.1759814522155285E-3</v>
      </c>
      <c r="S160" s="52">
        <v>0</v>
      </c>
      <c r="T160" s="36"/>
      <c r="U160" s="56">
        <v>80334</v>
      </c>
      <c r="V160" s="56">
        <v>0</v>
      </c>
      <c r="W160" s="52">
        <v>0</v>
      </c>
      <c r="X160" s="52">
        <v>5358</v>
      </c>
      <c r="Y160" s="52">
        <v>85692</v>
      </c>
      <c r="Z160" s="52">
        <f t="shared" si="2"/>
        <v>13289831.460327195</v>
      </c>
    </row>
    <row r="161" spans="1:26" s="13" customFormat="1">
      <c r="A161" s="49">
        <v>430</v>
      </c>
      <c r="B161" s="49">
        <v>430170141</v>
      </c>
      <c r="C161" s="50" t="s">
        <v>101</v>
      </c>
      <c r="D161" s="49">
        <v>170</v>
      </c>
      <c r="E161" s="50" t="s">
        <v>65</v>
      </c>
      <c r="F161" s="49">
        <v>141</v>
      </c>
      <c r="G161" s="50" t="s">
        <v>106</v>
      </c>
      <c r="H161" s="51">
        <v>113</v>
      </c>
      <c r="I161" s="52">
        <v>9629</v>
      </c>
      <c r="J161" s="52">
        <v>5499</v>
      </c>
      <c r="K161" s="52">
        <v>0</v>
      </c>
      <c r="L161" s="52">
        <v>893</v>
      </c>
      <c r="M161" s="52">
        <v>16021</v>
      </c>
      <c r="N161" s="36"/>
      <c r="O161" s="53" t="s">
        <v>308</v>
      </c>
      <c r="P161" s="53" t="s">
        <v>308</v>
      </c>
      <c r="Q161" s="55">
        <v>0.09</v>
      </c>
      <c r="R161" s="55">
        <v>3.7163141797754297E-2</v>
      </c>
      <c r="S161" s="52">
        <v>0</v>
      </c>
      <c r="T161" s="36"/>
      <c r="U161" s="56">
        <v>1709464</v>
      </c>
      <c r="V161" s="56">
        <v>0</v>
      </c>
      <c r="W161" s="52">
        <v>0</v>
      </c>
      <c r="X161" s="52">
        <v>100909</v>
      </c>
      <c r="Y161" s="52">
        <v>1810373</v>
      </c>
      <c r="Z161" s="52">
        <f t="shared" si="2"/>
        <v>13289831.460327195</v>
      </c>
    </row>
    <row r="162" spans="1:26" s="13" customFormat="1">
      <c r="A162" s="49">
        <v>430</v>
      </c>
      <c r="B162" s="49">
        <v>430170153</v>
      </c>
      <c r="C162" s="50" t="s">
        <v>101</v>
      </c>
      <c r="D162" s="49">
        <v>170</v>
      </c>
      <c r="E162" s="50" t="s">
        <v>65</v>
      </c>
      <c r="F162" s="49">
        <v>153</v>
      </c>
      <c r="G162" s="50" t="s">
        <v>107</v>
      </c>
      <c r="H162" s="51">
        <v>2</v>
      </c>
      <c r="I162" s="52">
        <v>11066</v>
      </c>
      <c r="J162" s="52">
        <v>289</v>
      </c>
      <c r="K162" s="52">
        <v>0</v>
      </c>
      <c r="L162" s="52">
        <v>893</v>
      </c>
      <c r="M162" s="52">
        <v>12248</v>
      </c>
      <c r="N162" s="36"/>
      <c r="O162" s="53" t="s">
        <v>308</v>
      </c>
      <c r="P162" s="53" t="s">
        <v>308</v>
      </c>
      <c r="Q162" s="55">
        <v>0.09</v>
      </c>
      <c r="R162" s="55">
        <v>1.2838408450156829E-2</v>
      </c>
      <c r="S162" s="52">
        <v>0</v>
      </c>
      <c r="T162" s="36"/>
      <c r="U162" s="56">
        <v>22710</v>
      </c>
      <c r="V162" s="56">
        <v>0</v>
      </c>
      <c r="W162" s="52">
        <v>0</v>
      </c>
      <c r="X162" s="52">
        <v>1786</v>
      </c>
      <c r="Y162" s="52">
        <v>24496</v>
      </c>
      <c r="Z162" s="52">
        <f t="shared" si="2"/>
        <v>13289831.460327195</v>
      </c>
    </row>
    <row r="163" spans="1:26" s="13" customFormat="1">
      <c r="A163" s="49">
        <v>430</v>
      </c>
      <c r="B163" s="49">
        <v>430170158</v>
      </c>
      <c r="C163" s="50" t="s">
        <v>101</v>
      </c>
      <c r="D163" s="49">
        <v>170</v>
      </c>
      <c r="E163" s="50" t="s">
        <v>65</v>
      </c>
      <c r="F163" s="49">
        <v>158</v>
      </c>
      <c r="G163" s="50" t="s">
        <v>108</v>
      </c>
      <c r="H163" s="51">
        <v>2</v>
      </c>
      <c r="I163" s="52">
        <v>9337</v>
      </c>
      <c r="J163" s="52">
        <v>4009</v>
      </c>
      <c r="K163" s="52">
        <v>0</v>
      </c>
      <c r="L163" s="52">
        <v>893</v>
      </c>
      <c r="M163" s="52">
        <v>14239</v>
      </c>
      <c r="N163" s="36"/>
      <c r="O163" s="53" t="s">
        <v>308</v>
      </c>
      <c r="P163" s="53" t="s">
        <v>308</v>
      </c>
      <c r="Q163" s="55">
        <v>0.09</v>
      </c>
      <c r="R163" s="55">
        <v>3.6860038701594218E-2</v>
      </c>
      <c r="S163" s="52">
        <v>0</v>
      </c>
      <c r="T163" s="36"/>
      <c r="U163" s="56">
        <v>26692</v>
      </c>
      <c r="V163" s="56">
        <v>0</v>
      </c>
      <c r="W163" s="52">
        <v>0</v>
      </c>
      <c r="X163" s="52">
        <v>1786</v>
      </c>
      <c r="Y163" s="52">
        <v>28478</v>
      </c>
      <c r="Z163" s="52">
        <f t="shared" si="2"/>
        <v>13289831.460327195</v>
      </c>
    </row>
    <row r="164" spans="1:26" s="13" customFormat="1">
      <c r="A164" s="49">
        <v>430</v>
      </c>
      <c r="B164" s="49">
        <v>430170170</v>
      </c>
      <c r="C164" s="50" t="s">
        <v>101</v>
      </c>
      <c r="D164" s="49">
        <v>170</v>
      </c>
      <c r="E164" s="50" t="s">
        <v>65</v>
      </c>
      <c r="F164" s="49">
        <v>170</v>
      </c>
      <c r="G164" s="50" t="s">
        <v>65</v>
      </c>
      <c r="H164" s="51">
        <v>563</v>
      </c>
      <c r="I164" s="52">
        <v>9677</v>
      </c>
      <c r="J164" s="52">
        <v>3561</v>
      </c>
      <c r="K164" s="52">
        <v>0</v>
      </c>
      <c r="L164" s="52">
        <v>893</v>
      </c>
      <c r="M164" s="52">
        <v>14131</v>
      </c>
      <c r="N164" s="36"/>
      <c r="O164" s="53" t="s">
        <v>308</v>
      </c>
      <c r="P164" s="53" t="s">
        <v>308</v>
      </c>
      <c r="Q164" s="55">
        <v>0.09</v>
      </c>
      <c r="R164" s="55">
        <v>9.493411364098206E-2</v>
      </c>
      <c r="S164" s="52">
        <v>-688.03293014707776</v>
      </c>
      <c r="T164" s="36"/>
      <c r="U164" s="56">
        <v>7452994</v>
      </c>
      <c r="V164" s="56">
        <v>-387362.53967280476</v>
      </c>
      <c r="W164" s="52">
        <v>0</v>
      </c>
      <c r="X164" s="52">
        <v>502759</v>
      </c>
      <c r="Y164" s="52">
        <v>7568390.460327195</v>
      </c>
      <c r="Z164" s="52">
        <f t="shared" si="2"/>
        <v>13289831.460327195</v>
      </c>
    </row>
    <row r="165" spans="1:26" s="13" customFormat="1">
      <c r="A165" s="49">
        <v>430</v>
      </c>
      <c r="B165" s="49">
        <v>430170174</v>
      </c>
      <c r="C165" s="50" t="s">
        <v>101</v>
      </c>
      <c r="D165" s="49">
        <v>170</v>
      </c>
      <c r="E165" s="50" t="s">
        <v>65</v>
      </c>
      <c r="F165" s="49">
        <v>174</v>
      </c>
      <c r="G165" s="50" t="s">
        <v>109</v>
      </c>
      <c r="H165" s="51">
        <v>41</v>
      </c>
      <c r="I165" s="52">
        <v>9208</v>
      </c>
      <c r="J165" s="52">
        <v>3756</v>
      </c>
      <c r="K165" s="52">
        <v>0</v>
      </c>
      <c r="L165" s="52">
        <v>893</v>
      </c>
      <c r="M165" s="52">
        <v>13857</v>
      </c>
      <c r="N165" s="36"/>
      <c r="O165" s="53" t="s">
        <v>308</v>
      </c>
      <c r="P165" s="53" t="s">
        <v>308</v>
      </c>
      <c r="Q165" s="55">
        <v>0.09</v>
      </c>
      <c r="R165" s="55">
        <v>2.8874322057088016E-2</v>
      </c>
      <c r="S165" s="52">
        <v>0</v>
      </c>
      <c r="T165" s="36"/>
      <c r="U165" s="56">
        <v>531524</v>
      </c>
      <c r="V165" s="56">
        <v>0</v>
      </c>
      <c r="W165" s="52">
        <v>0</v>
      </c>
      <c r="X165" s="52">
        <v>36613</v>
      </c>
      <c r="Y165" s="52">
        <v>568137</v>
      </c>
      <c r="Z165" s="52">
        <f t="shared" si="2"/>
        <v>13289831.460327195</v>
      </c>
    </row>
    <row r="166" spans="1:26" s="13" customFormat="1">
      <c r="A166" s="49">
        <v>430</v>
      </c>
      <c r="B166" s="49">
        <v>430170177</v>
      </c>
      <c r="C166" s="50" t="s">
        <v>101</v>
      </c>
      <c r="D166" s="49">
        <v>170</v>
      </c>
      <c r="E166" s="50" t="s">
        <v>65</v>
      </c>
      <c r="F166" s="49">
        <v>177</v>
      </c>
      <c r="G166" s="50" t="s">
        <v>110</v>
      </c>
      <c r="H166" s="51">
        <v>1</v>
      </c>
      <c r="I166" s="52">
        <v>10226</v>
      </c>
      <c r="J166" s="52">
        <v>3489</v>
      </c>
      <c r="K166" s="52">
        <v>0</v>
      </c>
      <c r="L166" s="52">
        <v>893</v>
      </c>
      <c r="M166" s="52">
        <v>14608</v>
      </c>
      <c r="N166" s="36"/>
      <c r="O166" s="53" t="s">
        <v>308</v>
      </c>
      <c r="P166" s="53" t="s">
        <v>308</v>
      </c>
      <c r="Q166" s="55">
        <v>0.09</v>
      </c>
      <c r="R166" s="55">
        <v>4.5458757389377838E-3</v>
      </c>
      <c r="S166" s="52">
        <v>0</v>
      </c>
      <c r="T166" s="36"/>
      <c r="U166" s="56">
        <v>13715</v>
      </c>
      <c r="V166" s="56">
        <v>0</v>
      </c>
      <c r="W166" s="52">
        <v>0</v>
      </c>
      <c r="X166" s="52">
        <v>893</v>
      </c>
      <c r="Y166" s="52">
        <v>14608</v>
      </c>
      <c r="Z166" s="52">
        <f t="shared" si="2"/>
        <v>13289831.460327195</v>
      </c>
    </row>
    <row r="167" spans="1:26" s="13" customFormat="1">
      <c r="A167" s="49">
        <v>430</v>
      </c>
      <c r="B167" s="49">
        <v>430170185</v>
      </c>
      <c r="C167" s="50" t="s">
        <v>101</v>
      </c>
      <c r="D167" s="49">
        <v>170</v>
      </c>
      <c r="E167" s="50" t="s">
        <v>65</v>
      </c>
      <c r="F167" s="49">
        <v>185</v>
      </c>
      <c r="G167" s="50" t="s">
        <v>180</v>
      </c>
      <c r="H167" s="51">
        <v>1</v>
      </c>
      <c r="I167" s="52">
        <v>10930.466665167862</v>
      </c>
      <c r="J167" s="52">
        <v>1800</v>
      </c>
      <c r="K167" s="52">
        <v>0</v>
      </c>
      <c r="L167" s="52">
        <v>893</v>
      </c>
      <c r="M167" s="52">
        <v>13623.466665167862</v>
      </c>
      <c r="N167" s="36"/>
      <c r="O167" s="53" t="s">
        <v>308</v>
      </c>
      <c r="P167" s="53" t="s">
        <v>308</v>
      </c>
      <c r="Q167" s="55">
        <v>0.09</v>
      </c>
      <c r="R167" s="55">
        <v>4.1809299704355079E-3</v>
      </c>
      <c r="S167" s="52">
        <v>0</v>
      </c>
      <c r="T167" s="36"/>
      <c r="U167" s="56">
        <v>12730</v>
      </c>
      <c r="V167" s="56">
        <v>0</v>
      </c>
      <c r="W167" s="52">
        <v>0</v>
      </c>
      <c r="X167" s="52">
        <v>893</v>
      </c>
      <c r="Y167" s="52">
        <v>13623</v>
      </c>
      <c r="Z167" s="52">
        <f t="shared" si="2"/>
        <v>13289831.460327195</v>
      </c>
    </row>
    <row r="168" spans="1:26" s="13" customFormat="1">
      <c r="A168" s="49">
        <v>430</v>
      </c>
      <c r="B168" s="49">
        <v>430170198</v>
      </c>
      <c r="C168" s="50" t="s">
        <v>101</v>
      </c>
      <c r="D168" s="49">
        <v>170</v>
      </c>
      <c r="E168" s="50" t="s">
        <v>65</v>
      </c>
      <c r="F168" s="49">
        <v>198</v>
      </c>
      <c r="G168" s="50" t="s">
        <v>66</v>
      </c>
      <c r="H168" s="51">
        <v>4</v>
      </c>
      <c r="I168" s="52">
        <v>9781</v>
      </c>
      <c r="J168" s="52">
        <v>2997</v>
      </c>
      <c r="K168" s="52">
        <v>0</v>
      </c>
      <c r="L168" s="52">
        <v>893</v>
      </c>
      <c r="M168" s="52">
        <v>13671</v>
      </c>
      <c r="N168" s="36"/>
      <c r="O168" s="53" t="s">
        <v>308</v>
      </c>
      <c r="P168" s="53" t="s">
        <v>308</v>
      </c>
      <c r="Q168" s="55">
        <v>0.09</v>
      </c>
      <c r="R168" s="55">
        <v>4.2521446820724222E-3</v>
      </c>
      <c r="S168" s="52">
        <v>0</v>
      </c>
      <c r="T168" s="36"/>
      <c r="U168" s="56">
        <v>51112</v>
      </c>
      <c r="V168" s="56">
        <v>0</v>
      </c>
      <c r="W168" s="52">
        <v>0</v>
      </c>
      <c r="X168" s="52">
        <v>3572</v>
      </c>
      <c r="Y168" s="52">
        <v>54684</v>
      </c>
      <c r="Z168" s="52">
        <f t="shared" si="2"/>
        <v>13289831.460327195</v>
      </c>
    </row>
    <row r="169" spans="1:26" s="13" customFormat="1">
      <c r="A169" s="49">
        <v>430</v>
      </c>
      <c r="B169" s="49">
        <v>430170213</v>
      </c>
      <c r="C169" s="50" t="s">
        <v>101</v>
      </c>
      <c r="D169" s="49">
        <v>170</v>
      </c>
      <c r="E169" s="50" t="s">
        <v>65</v>
      </c>
      <c r="F169" s="49">
        <v>213</v>
      </c>
      <c r="G169" s="50" t="s">
        <v>344</v>
      </c>
      <c r="H169" s="51">
        <v>1</v>
      </c>
      <c r="I169" s="52">
        <v>9144.5801323170508</v>
      </c>
      <c r="J169" s="52">
        <v>6379</v>
      </c>
      <c r="K169" s="52">
        <v>0</v>
      </c>
      <c r="L169" s="52">
        <v>893</v>
      </c>
      <c r="M169" s="52">
        <v>16416.580132317053</v>
      </c>
      <c r="N169" s="36"/>
      <c r="O169" s="53" t="s">
        <v>308</v>
      </c>
      <c r="P169" s="53" t="s">
        <v>308</v>
      </c>
      <c r="Q169" s="55">
        <v>0.09</v>
      </c>
      <c r="R169" s="55">
        <v>5.6797551778190705E-4</v>
      </c>
      <c r="S169" s="52">
        <v>0</v>
      </c>
      <c r="T169" s="36"/>
      <c r="U169" s="56">
        <v>15524</v>
      </c>
      <c r="V169" s="56">
        <v>0</v>
      </c>
      <c r="W169" s="52">
        <v>0</v>
      </c>
      <c r="X169" s="52">
        <v>893</v>
      </c>
      <c r="Y169" s="52">
        <v>16417</v>
      </c>
      <c r="Z169" s="52">
        <f t="shared" si="2"/>
        <v>13289831.460327195</v>
      </c>
    </row>
    <row r="170" spans="1:26" s="13" customFormat="1">
      <c r="A170" s="49">
        <v>430</v>
      </c>
      <c r="B170" s="49">
        <v>430170271</v>
      </c>
      <c r="C170" s="50" t="s">
        <v>101</v>
      </c>
      <c r="D170" s="49">
        <v>170</v>
      </c>
      <c r="E170" s="50" t="s">
        <v>65</v>
      </c>
      <c r="F170" s="49">
        <v>271</v>
      </c>
      <c r="G170" s="50" t="s">
        <v>111</v>
      </c>
      <c r="H170" s="51">
        <v>30</v>
      </c>
      <c r="I170" s="52">
        <v>9965</v>
      </c>
      <c r="J170" s="52">
        <v>2767</v>
      </c>
      <c r="K170" s="52">
        <v>0</v>
      </c>
      <c r="L170" s="52">
        <v>893</v>
      </c>
      <c r="M170" s="52">
        <v>13625</v>
      </c>
      <c r="N170" s="36"/>
      <c r="O170" s="53" t="s">
        <v>308</v>
      </c>
      <c r="P170" s="53" t="s">
        <v>308</v>
      </c>
      <c r="Q170" s="55">
        <v>0.09</v>
      </c>
      <c r="R170" s="55">
        <v>6.3314802752221892E-3</v>
      </c>
      <c r="S170" s="52">
        <v>0</v>
      </c>
      <c r="T170" s="36"/>
      <c r="U170" s="56">
        <v>381960</v>
      </c>
      <c r="V170" s="56">
        <v>0</v>
      </c>
      <c r="W170" s="52">
        <v>0</v>
      </c>
      <c r="X170" s="52">
        <v>26790</v>
      </c>
      <c r="Y170" s="52">
        <v>408750</v>
      </c>
      <c r="Z170" s="52">
        <f t="shared" si="2"/>
        <v>13289831.460327195</v>
      </c>
    </row>
    <row r="171" spans="1:26" s="13" customFormat="1">
      <c r="A171" s="49">
        <v>430</v>
      </c>
      <c r="B171" s="49">
        <v>430170276</v>
      </c>
      <c r="C171" s="50" t="s">
        <v>101</v>
      </c>
      <c r="D171" s="49">
        <v>170</v>
      </c>
      <c r="E171" s="50" t="s">
        <v>65</v>
      </c>
      <c r="F171" s="49">
        <v>276</v>
      </c>
      <c r="G171" s="50" t="s">
        <v>67</v>
      </c>
      <c r="H171" s="51">
        <v>1</v>
      </c>
      <c r="I171" s="52">
        <v>8448</v>
      </c>
      <c r="J171" s="52">
        <v>7706</v>
      </c>
      <c r="K171" s="52">
        <v>0</v>
      </c>
      <c r="L171" s="52">
        <v>893</v>
      </c>
      <c r="M171" s="52">
        <v>17047</v>
      </c>
      <c r="N171" s="36"/>
      <c r="O171" s="53" t="s">
        <v>308</v>
      </c>
      <c r="P171" s="53" t="s">
        <v>308</v>
      </c>
      <c r="Q171" s="55">
        <v>0.09</v>
      </c>
      <c r="R171" s="55">
        <v>1.4031132682174746E-3</v>
      </c>
      <c r="S171" s="52">
        <v>0</v>
      </c>
      <c r="T171" s="36"/>
      <c r="U171" s="56">
        <v>16154</v>
      </c>
      <c r="V171" s="56">
        <v>0</v>
      </c>
      <c r="W171" s="52">
        <v>0</v>
      </c>
      <c r="X171" s="52">
        <v>893</v>
      </c>
      <c r="Y171" s="52">
        <v>17047</v>
      </c>
      <c r="Z171" s="52">
        <f t="shared" si="2"/>
        <v>13289831.460327195</v>
      </c>
    </row>
    <row r="172" spans="1:26" s="13" customFormat="1">
      <c r="A172" s="49">
        <v>430</v>
      </c>
      <c r="B172" s="49">
        <v>430170304</v>
      </c>
      <c r="C172" s="50" t="s">
        <v>101</v>
      </c>
      <c r="D172" s="49">
        <v>170</v>
      </c>
      <c r="E172" s="50" t="s">
        <v>65</v>
      </c>
      <c r="F172" s="49">
        <v>304</v>
      </c>
      <c r="G172" s="50" t="s">
        <v>69</v>
      </c>
      <c r="H172" s="51">
        <v>1</v>
      </c>
      <c r="I172" s="52">
        <v>10226</v>
      </c>
      <c r="J172" s="52">
        <v>3302</v>
      </c>
      <c r="K172" s="52">
        <v>0</v>
      </c>
      <c r="L172" s="52">
        <v>893</v>
      </c>
      <c r="M172" s="52">
        <v>14421</v>
      </c>
      <c r="N172" s="36"/>
      <c r="O172" s="53" t="s">
        <v>308</v>
      </c>
      <c r="P172" s="53" t="s">
        <v>308</v>
      </c>
      <c r="Q172" s="55">
        <v>0.09</v>
      </c>
      <c r="R172" s="55">
        <v>5.239557170020273E-4</v>
      </c>
      <c r="S172" s="52">
        <v>0</v>
      </c>
      <c r="T172" s="36"/>
      <c r="U172" s="56">
        <v>13528</v>
      </c>
      <c r="V172" s="56">
        <v>0</v>
      </c>
      <c r="W172" s="52">
        <v>0</v>
      </c>
      <c r="X172" s="52">
        <v>893</v>
      </c>
      <c r="Y172" s="52">
        <v>14421</v>
      </c>
      <c r="Z172" s="52">
        <f t="shared" si="2"/>
        <v>13289831.460327195</v>
      </c>
    </row>
    <row r="173" spans="1:26" s="13" customFormat="1">
      <c r="A173" s="49">
        <v>430</v>
      </c>
      <c r="B173" s="49">
        <v>430170314</v>
      </c>
      <c r="C173" s="50" t="s">
        <v>101</v>
      </c>
      <c r="D173" s="49">
        <v>170</v>
      </c>
      <c r="E173" s="50" t="s">
        <v>65</v>
      </c>
      <c r="F173" s="49">
        <v>314</v>
      </c>
      <c r="G173" s="50" t="s">
        <v>29</v>
      </c>
      <c r="H173" s="51">
        <v>1</v>
      </c>
      <c r="I173" s="52">
        <v>10226</v>
      </c>
      <c r="J173" s="52">
        <v>8111</v>
      </c>
      <c r="K173" s="52">
        <v>0</v>
      </c>
      <c r="L173" s="52">
        <v>893</v>
      </c>
      <c r="M173" s="52">
        <v>19230</v>
      </c>
      <c r="N173" s="36"/>
      <c r="O173" s="53" t="s">
        <v>308</v>
      </c>
      <c r="P173" s="53" t="s">
        <v>308</v>
      </c>
      <c r="Q173" s="55">
        <v>0.09</v>
      </c>
      <c r="R173" s="55">
        <v>4.8174177898452457E-3</v>
      </c>
      <c r="S173" s="52">
        <v>0</v>
      </c>
      <c r="T173" s="36"/>
      <c r="U173" s="56">
        <v>18337</v>
      </c>
      <c r="V173" s="56">
        <v>0</v>
      </c>
      <c r="W173" s="52">
        <v>0</v>
      </c>
      <c r="X173" s="52">
        <v>893</v>
      </c>
      <c r="Y173" s="52">
        <v>19230</v>
      </c>
      <c r="Z173" s="52">
        <f t="shared" si="2"/>
        <v>13289831.460327195</v>
      </c>
    </row>
    <row r="174" spans="1:26" s="13" customFormat="1">
      <c r="A174" s="49">
        <v>430</v>
      </c>
      <c r="B174" s="49">
        <v>430170321</v>
      </c>
      <c r="C174" s="50" t="s">
        <v>101</v>
      </c>
      <c r="D174" s="49">
        <v>170</v>
      </c>
      <c r="E174" s="50" t="s">
        <v>65</v>
      </c>
      <c r="F174" s="49">
        <v>321</v>
      </c>
      <c r="G174" s="50" t="s">
        <v>112</v>
      </c>
      <c r="H174" s="51">
        <v>9</v>
      </c>
      <c r="I174" s="52">
        <v>9337</v>
      </c>
      <c r="J174" s="52">
        <v>5131</v>
      </c>
      <c r="K174" s="52">
        <v>0</v>
      </c>
      <c r="L174" s="52">
        <v>893</v>
      </c>
      <c r="M174" s="52">
        <v>15361</v>
      </c>
      <c r="N174" s="36"/>
      <c r="O174" s="53" t="s">
        <v>308</v>
      </c>
      <c r="P174" s="53" t="s">
        <v>308</v>
      </c>
      <c r="Q174" s="55">
        <v>0.09</v>
      </c>
      <c r="R174" s="55">
        <v>2.326298521528864E-3</v>
      </c>
      <c r="S174" s="52">
        <v>0</v>
      </c>
      <c r="T174" s="36"/>
      <c r="U174" s="56">
        <v>130212</v>
      </c>
      <c r="V174" s="56">
        <v>0</v>
      </c>
      <c r="W174" s="52">
        <v>0</v>
      </c>
      <c r="X174" s="52">
        <v>8037</v>
      </c>
      <c r="Y174" s="52">
        <v>138249</v>
      </c>
      <c r="Z174" s="52">
        <f t="shared" si="2"/>
        <v>13289831.460327195</v>
      </c>
    </row>
    <row r="175" spans="1:26" s="13" customFormat="1">
      <c r="A175" s="49">
        <v>430</v>
      </c>
      <c r="B175" s="49">
        <v>430170322</v>
      </c>
      <c r="C175" s="50" t="s">
        <v>101</v>
      </c>
      <c r="D175" s="49">
        <v>170</v>
      </c>
      <c r="E175" s="50" t="s">
        <v>65</v>
      </c>
      <c r="F175" s="49">
        <v>322</v>
      </c>
      <c r="G175" s="50" t="s">
        <v>113</v>
      </c>
      <c r="H175" s="51">
        <v>9</v>
      </c>
      <c r="I175" s="52">
        <v>9903</v>
      </c>
      <c r="J175" s="52">
        <v>5012</v>
      </c>
      <c r="K175" s="52">
        <v>0</v>
      </c>
      <c r="L175" s="52">
        <v>893</v>
      </c>
      <c r="M175" s="52">
        <v>15808</v>
      </c>
      <c r="N175" s="36"/>
      <c r="O175" s="53" t="s">
        <v>308</v>
      </c>
      <c r="P175" s="53" t="s">
        <v>308</v>
      </c>
      <c r="Q175" s="55">
        <v>0.09</v>
      </c>
      <c r="R175" s="55">
        <v>1.523291872422471E-2</v>
      </c>
      <c r="S175" s="52">
        <v>0</v>
      </c>
      <c r="T175" s="36"/>
      <c r="U175" s="56">
        <v>134235</v>
      </c>
      <c r="V175" s="56">
        <v>0</v>
      </c>
      <c r="W175" s="52">
        <v>0</v>
      </c>
      <c r="X175" s="52">
        <v>8037</v>
      </c>
      <c r="Y175" s="52">
        <v>142272</v>
      </c>
      <c r="Z175" s="52">
        <f t="shared" si="2"/>
        <v>13289831.460327195</v>
      </c>
    </row>
    <row r="176" spans="1:26" s="13" customFormat="1">
      <c r="A176" s="49">
        <v>430</v>
      </c>
      <c r="B176" s="49">
        <v>430170348</v>
      </c>
      <c r="C176" s="50" t="s">
        <v>101</v>
      </c>
      <c r="D176" s="49">
        <v>170</v>
      </c>
      <c r="E176" s="50" t="s">
        <v>65</v>
      </c>
      <c r="F176" s="49">
        <v>348</v>
      </c>
      <c r="G176" s="50" t="s">
        <v>100</v>
      </c>
      <c r="H176" s="51">
        <v>19</v>
      </c>
      <c r="I176" s="52">
        <v>10541</v>
      </c>
      <c r="J176" s="52">
        <v>43</v>
      </c>
      <c r="K176" s="52">
        <v>0</v>
      </c>
      <c r="L176" s="52">
        <v>893</v>
      </c>
      <c r="M176" s="52">
        <v>11477</v>
      </c>
      <c r="N176" s="36"/>
      <c r="O176" s="53" t="s">
        <v>308</v>
      </c>
      <c r="P176" s="53" t="s">
        <v>308</v>
      </c>
      <c r="Q176" s="55">
        <v>0.09</v>
      </c>
      <c r="R176" s="55">
        <v>6.3340236203305089E-2</v>
      </c>
      <c r="S176" s="52">
        <v>0</v>
      </c>
      <c r="T176" s="36"/>
      <c r="U176" s="56">
        <v>201096</v>
      </c>
      <c r="V176" s="56">
        <v>0</v>
      </c>
      <c r="W176" s="52">
        <v>0</v>
      </c>
      <c r="X176" s="52">
        <v>16967</v>
      </c>
      <c r="Y176" s="52">
        <v>218063</v>
      </c>
      <c r="Z176" s="52">
        <f t="shared" si="2"/>
        <v>13289831.460327195</v>
      </c>
    </row>
    <row r="177" spans="1:26" s="13" customFormat="1">
      <c r="A177" s="49">
        <v>430</v>
      </c>
      <c r="B177" s="49">
        <v>430170616</v>
      </c>
      <c r="C177" s="50" t="s">
        <v>101</v>
      </c>
      <c r="D177" s="49">
        <v>170</v>
      </c>
      <c r="E177" s="50" t="s">
        <v>65</v>
      </c>
      <c r="F177" s="49">
        <v>616</v>
      </c>
      <c r="G177" s="50" t="s">
        <v>83</v>
      </c>
      <c r="H177" s="51">
        <v>1</v>
      </c>
      <c r="I177" s="52">
        <v>10226</v>
      </c>
      <c r="J177" s="52">
        <v>3242</v>
      </c>
      <c r="K177" s="52">
        <v>0</v>
      </c>
      <c r="L177" s="52">
        <v>893</v>
      </c>
      <c r="M177" s="52">
        <v>14361</v>
      </c>
      <c r="N177" s="36"/>
      <c r="O177" s="53" t="s">
        <v>308</v>
      </c>
      <c r="P177" s="53" t="s">
        <v>308</v>
      </c>
      <c r="Q177" s="55">
        <v>0.09</v>
      </c>
      <c r="R177" s="55">
        <v>3.5200195713429298E-2</v>
      </c>
      <c r="S177" s="52">
        <v>0</v>
      </c>
      <c r="T177" s="36"/>
      <c r="U177" s="56">
        <v>13468</v>
      </c>
      <c r="V177" s="56">
        <v>0</v>
      </c>
      <c r="W177" s="52">
        <v>0</v>
      </c>
      <c r="X177" s="52">
        <v>893</v>
      </c>
      <c r="Y177" s="52">
        <v>14361</v>
      </c>
      <c r="Z177" s="52">
        <f t="shared" si="2"/>
        <v>13289831.460327195</v>
      </c>
    </row>
    <row r="178" spans="1:26" s="13" customFormat="1">
      <c r="A178" s="49">
        <v>430</v>
      </c>
      <c r="B178" s="49">
        <v>430170620</v>
      </c>
      <c r="C178" s="50" t="s">
        <v>101</v>
      </c>
      <c r="D178" s="49">
        <v>170</v>
      </c>
      <c r="E178" s="50" t="s">
        <v>65</v>
      </c>
      <c r="F178" s="49">
        <v>620</v>
      </c>
      <c r="G178" s="50" t="s">
        <v>115</v>
      </c>
      <c r="H178" s="51">
        <v>8</v>
      </c>
      <c r="I178" s="52">
        <v>10766</v>
      </c>
      <c r="J178" s="52">
        <v>4850</v>
      </c>
      <c r="K178" s="52">
        <v>0</v>
      </c>
      <c r="L178" s="52">
        <v>893</v>
      </c>
      <c r="M178" s="52">
        <v>16509</v>
      </c>
      <c r="N178" s="36"/>
      <c r="O178" s="53" t="s">
        <v>308</v>
      </c>
      <c r="P178" s="53" t="s">
        <v>308</v>
      </c>
      <c r="Q178" s="55">
        <v>0.09</v>
      </c>
      <c r="R178" s="55">
        <v>2.1029000749464202E-2</v>
      </c>
      <c r="S178" s="52">
        <v>0</v>
      </c>
      <c r="T178" s="36"/>
      <c r="U178" s="56">
        <v>124928</v>
      </c>
      <c r="V178" s="56">
        <v>0</v>
      </c>
      <c r="W178" s="52">
        <v>0</v>
      </c>
      <c r="X178" s="52">
        <v>7144</v>
      </c>
      <c r="Y178" s="52">
        <v>132072</v>
      </c>
      <c r="Z178" s="52">
        <f t="shared" si="2"/>
        <v>13289831.460327195</v>
      </c>
    </row>
    <row r="179" spans="1:26" s="13" customFormat="1">
      <c r="A179" s="49">
        <v>430</v>
      </c>
      <c r="B179" s="49">
        <v>430170695</v>
      </c>
      <c r="C179" s="50" t="s">
        <v>101</v>
      </c>
      <c r="D179" s="49">
        <v>170</v>
      </c>
      <c r="E179" s="50" t="s">
        <v>65</v>
      </c>
      <c r="F179" s="49">
        <v>695</v>
      </c>
      <c r="G179" s="50" t="s">
        <v>116</v>
      </c>
      <c r="H179" s="51">
        <v>1</v>
      </c>
      <c r="I179" s="52">
        <v>10226</v>
      </c>
      <c r="J179" s="52">
        <v>5060</v>
      </c>
      <c r="K179" s="52">
        <v>0</v>
      </c>
      <c r="L179" s="52">
        <v>893</v>
      </c>
      <c r="M179" s="52">
        <v>16179</v>
      </c>
      <c r="N179" s="36"/>
      <c r="O179" s="53" t="s">
        <v>308</v>
      </c>
      <c r="P179" s="53" t="s">
        <v>308</v>
      </c>
      <c r="Q179" s="55">
        <v>0.09</v>
      </c>
      <c r="R179" s="55">
        <v>5.3102207993699162E-4</v>
      </c>
      <c r="S179" s="52">
        <v>0</v>
      </c>
      <c r="T179" s="36"/>
      <c r="U179" s="56">
        <v>15286</v>
      </c>
      <c r="V179" s="56">
        <v>0</v>
      </c>
      <c r="W179" s="52">
        <v>0</v>
      </c>
      <c r="X179" s="52">
        <v>893</v>
      </c>
      <c r="Y179" s="52">
        <v>16179</v>
      </c>
      <c r="Z179" s="52">
        <f t="shared" si="2"/>
        <v>13289831.460327195</v>
      </c>
    </row>
    <row r="180" spans="1:26" s="13" customFormat="1">
      <c r="A180" s="49">
        <v>430</v>
      </c>
      <c r="B180" s="49">
        <v>430170710</v>
      </c>
      <c r="C180" s="50" t="s">
        <v>101</v>
      </c>
      <c r="D180" s="49">
        <v>170</v>
      </c>
      <c r="E180" s="50" t="s">
        <v>65</v>
      </c>
      <c r="F180" s="49">
        <v>710</v>
      </c>
      <c r="G180" s="50" t="s">
        <v>70</v>
      </c>
      <c r="H180" s="51">
        <v>5</v>
      </c>
      <c r="I180" s="52">
        <v>9515</v>
      </c>
      <c r="J180" s="52">
        <v>4459</v>
      </c>
      <c r="K180" s="52">
        <v>0</v>
      </c>
      <c r="L180" s="52">
        <v>893</v>
      </c>
      <c r="M180" s="52">
        <v>14867</v>
      </c>
      <c r="N180" s="36"/>
      <c r="O180" s="53" t="s">
        <v>308</v>
      </c>
      <c r="P180" s="53" t="s">
        <v>308</v>
      </c>
      <c r="Q180" s="55">
        <v>0.09</v>
      </c>
      <c r="R180" s="55">
        <v>3.030045307916388E-3</v>
      </c>
      <c r="S180" s="52">
        <v>0</v>
      </c>
      <c r="T180" s="36"/>
      <c r="U180" s="56">
        <v>69870</v>
      </c>
      <c r="V180" s="56">
        <v>0</v>
      </c>
      <c r="W180" s="52">
        <v>0</v>
      </c>
      <c r="X180" s="52">
        <v>4465</v>
      </c>
      <c r="Y180" s="52">
        <v>74335</v>
      </c>
      <c r="Z180" s="52">
        <f t="shared" si="2"/>
        <v>13289831.460327195</v>
      </c>
    </row>
    <row r="181" spans="1:26" s="13" customFormat="1">
      <c r="A181" s="49">
        <v>430</v>
      </c>
      <c r="B181" s="49">
        <v>430170725</v>
      </c>
      <c r="C181" s="50" t="s">
        <v>101</v>
      </c>
      <c r="D181" s="49">
        <v>170</v>
      </c>
      <c r="E181" s="50" t="s">
        <v>65</v>
      </c>
      <c r="F181" s="49">
        <v>725</v>
      </c>
      <c r="G181" s="50" t="s">
        <v>117</v>
      </c>
      <c r="H181" s="51">
        <v>5</v>
      </c>
      <c r="I181" s="52">
        <v>10226</v>
      </c>
      <c r="J181" s="52">
        <v>2278</v>
      </c>
      <c r="K181" s="52">
        <v>0</v>
      </c>
      <c r="L181" s="52">
        <v>893</v>
      </c>
      <c r="M181" s="52">
        <v>13397</v>
      </c>
      <c r="N181" s="36"/>
      <c r="O181" s="53" t="s">
        <v>308</v>
      </c>
      <c r="P181" s="53" t="s">
        <v>308</v>
      </c>
      <c r="Q181" s="55">
        <v>0.09</v>
      </c>
      <c r="R181" s="55">
        <v>7.7642642821607469E-3</v>
      </c>
      <c r="S181" s="52">
        <v>0</v>
      </c>
      <c r="T181" s="36"/>
      <c r="U181" s="56">
        <v>62520</v>
      </c>
      <c r="V181" s="56">
        <v>0</v>
      </c>
      <c r="W181" s="52">
        <v>0</v>
      </c>
      <c r="X181" s="52">
        <v>4465</v>
      </c>
      <c r="Y181" s="52">
        <v>66985</v>
      </c>
      <c r="Z181" s="52">
        <f t="shared" si="2"/>
        <v>13289831.460327195</v>
      </c>
    </row>
    <row r="182" spans="1:26" s="13" customFormat="1">
      <c r="A182" s="49">
        <v>430</v>
      </c>
      <c r="B182" s="49">
        <v>430170730</v>
      </c>
      <c r="C182" s="50" t="s">
        <v>101</v>
      </c>
      <c r="D182" s="49">
        <v>170</v>
      </c>
      <c r="E182" s="50" t="s">
        <v>65</v>
      </c>
      <c r="F182" s="49">
        <v>730</v>
      </c>
      <c r="G182" s="50" t="s">
        <v>118</v>
      </c>
      <c r="H182" s="51">
        <v>13</v>
      </c>
      <c r="I182" s="52">
        <v>10226</v>
      </c>
      <c r="J182" s="52">
        <v>3059</v>
      </c>
      <c r="K182" s="52">
        <v>0</v>
      </c>
      <c r="L182" s="52">
        <v>893</v>
      </c>
      <c r="M182" s="52">
        <v>14178</v>
      </c>
      <c r="N182" s="36"/>
      <c r="O182" s="53" t="s">
        <v>308</v>
      </c>
      <c r="P182" s="53" t="s">
        <v>308</v>
      </c>
      <c r="Q182" s="55">
        <v>0.09</v>
      </c>
      <c r="R182" s="55">
        <v>1.0264956610563774E-2</v>
      </c>
      <c r="S182" s="52">
        <v>0</v>
      </c>
      <c r="T182" s="36"/>
      <c r="U182" s="56">
        <v>172705</v>
      </c>
      <c r="V182" s="56">
        <v>0</v>
      </c>
      <c r="W182" s="52">
        <v>0</v>
      </c>
      <c r="X182" s="52">
        <v>11609</v>
      </c>
      <c r="Y182" s="52">
        <v>184314</v>
      </c>
      <c r="Z182" s="52">
        <f t="shared" si="2"/>
        <v>13289831.460327195</v>
      </c>
    </row>
    <row r="183" spans="1:26" s="13" customFormat="1">
      <c r="A183" s="49">
        <v>430</v>
      </c>
      <c r="B183" s="49">
        <v>430170735</v>
      </c>
      <c r="C183" s="50" t="s">
        <v>101</v>
      </c>
      <c r="D183" s="49">
        <v>170</v>
      </c>
      <c r="E183" s="50" t="s">
        <v>65</v>
      </c>
      <c r="F183" s="49">
        <v>735</v>
      </c>
      <c r="G183" s="50" t="s">
        <v>119</v>
      </c>
      <c r="H183" s="51">
        <v>3</v>
      </c>
      <c r="I183" s="52">
        <v>9337</v>
      </c>
      <c r="J183" s="52">
        <v>3288</v>
      </c>
      <c r="K183" s="52">
        <v>0</v>
      </c>
      <c r="L183" s="52">
        <v>893</v>
      </c>
      <c r="M183" s="52">
        <v>13518</v>
      </c>
      <c r="N183" s="36"/>
      <c r="O183" s="53" t="s">
        <v>308</v>
      </c>
      <c r="P183" s="53" t="s">
        <v>308</v>
      </c>
      <c r="Q183" s="55">
        <v>0.09</v>
      </c>
      <c r="R183" s="55">
        <v>2.0385927127962295E-2</v>
      </c>
      <c r="S183" s="52">
        <v>0</v>
      </c>
      <c r="T183" s="36"/>
      <c r="U183" s="56">
        <v>37875</v>
      </c>
      <c r="V183" s="56">
        <v>0</v>
      </c>
      <c r="W183" s="52">
        <v>0</v>
      </c>
      <c r="X183" s="52">
        <v>2679</v>
      </c>
      <c r="Y183" s="52">
        <v>40554</v>
      </c>
      <c r="Z183" s="52">
        <f t="shared" si="2"/>
        <v>13289831.460327195</v>
      </c>
    </row>
    <row r="184" spans="1:26" s="13" customFormat="1">
      <c r="A184" s="49">
        <v>430</v>
      </c>
      <c r="B184" s="49">
        <v>430170775</v>
      </c>
      <c r="C184" s="50" t="s">
        <v>101</v>
      </c>
      <c r="D184" s="49">
        <v>170</v>
      </c>
      <c r="E184" s="50" t="s">
        <v>65</v>
      </c>
      <c r="F184" s="49">
        <v>775</v>
      </c>
      <c r="G184" s="50" t="s">
        <v>120</v>
      </c>
      <c r="H184" s="51">
        <v>2</v>
      </c>
      <c r="I184" s="52">
        <v>10226</v>
      </c>
      <c r="J184" s="52">
        <v>1848</v>
      </c>
      <c r="K184" s="52">
        <v>0</v>
      </c>
      <c r="L184" s="52">
        <v>893</v>
      </c>
      <c r="M184" s="52">
        <v>12967</v>
      </c>
      <c r="N184" s="36"/>
      <c r="O184" s="53" t="s">
        <v>308</v>
      </c>
      <c r="P184" s="53" t="s">
        <v>308</v>
      </c>
      <c r="Q184" s="55">
        <v>0.09</v>
      </c>
      <c r="R184" s="55">
        <v>5.3574176974543119E-3</v>
      </c>
      <c r="S184" s="52">
        <v>0</v>
      </c>
      <c r="T184" s="36"/>
      <c r="U184" s="56">
        <v>24148</v>
      </c>
      <c r="V184" s="56">
        <v>0</v>
      </c>
      <c r="W184" s="52">
        <v>0</v>
      </c>
      <c r="X184" s="52">
        <v>1786</v>
      </c>
      <c r="Y184" s="52">
        <v>25934</v>
      </c>
      <c r="Z184" s="52">
        <f t="shared" si="2"/>
        <v>13289831.460327195</v>
      </c>
    </row>
    <row r="185" spans="1:26" s="13" customFormat="1">
      <c r="A185" s="49">
        <v>431</v>
      </c>
      <c r="B185" s="49">
        <v>431149128</v>
      </c>
      <c r="C185" s="50" t="s">
        <v>121</v>
      </c>
      <c r="D185" s="49">
        <v>149</v>
      </c>
      <c r="E185" s="50" t="s">
        <v>77</v>
      </c>
      <c r="F185" s="49">
        <v>128</v>
      </c>
      <c r="G185" s="50" t="s">
        <v>122</v>
      </c>
      <c r="H185" s="51">
        <v>4</v>
      </c>
      <c r="I185" s="52">
        <v>8450</v>
      </c>
      <c r="J185" s="52">
        <v>363</v>
      </c>
      <c r="K185" s="52">
        <v>0</v>
      </c>
      <c r="L185" s="52">
        <v>893</v>
      </c>
      <c r="M185" s="52">
        <v>9706</v>
      </c>
      <c r="N185" s="36"/>
      <c r="O185" s="53" t="s">
        <v>308</v>
      </c>
      <c r="P185" s="53" t="s">
        <v>308</v>
      </c>
      <c r="Q185" s="55">
        <v>0.18</v>
      </c>
      <c r="R185" s="55">
        <v>3.1707981576140035E-2</v>
      </c>
      <c r="S185" s="52">
        <v>0</v>
      </c>
      <c r="T185" s="36"/>
      <c r="U185" s="56">
        <v>35252</v>
      </c>
      <c r="V185" s="56">
        <v>0</v>
      </c>
      <c r="W185" s="52">
        <v>0</v>
      </c>
      <c r="X185" s="52">
        <v>3572</v>
      </c>
      <c r="Y185" s="52">
        <v>38824</v>
      </c>
      <c r="Z185" s="52">
        <f t="shared" si="2"/>
        <v>4207540</v>
      </c>
    </row>
    <row r="186" spans="1:26" s="13" customFormat="1">
      <c r="A186" s="49">
        <v>431</v>
      </c>
      <c r="B186" s="49">
        <v>431149149</v>
      </c>
      <c r="C186" s="50" t="s">
        <v>121</v>
      </c>
      <c r="D186" s="49">
        <v>149</v>
      </c>
      <c r="E186" s="50" t="s">
        <v>77</v>
      </c>
      <c r="F186" s="49">
        <v>149</v>
      </c>
      <c r="G186" s="50" t="s">
        <v>77</v>
      </c>
      <c r="H186" s="51">
        <v>302</v>
      </c>
      <c r="I186" s="52">
        <v>11657</v>
      </c>
      <c r="J186" s="52">
        <v>67</v>
      </c>
      <c r="K186" s="52">
        <v>661.50993377483439</v>
      </c>
      <c r="L186" s="52">
        <v>893</v>
      </c>
      <c r="M186" s="52">
        <v>13278.509933774834</v>
      </c>
      <c r="N186" s="36"/>
      <c r="O186" s="53" t="s">
        <v>308</v>
      </c>
      <c r="P186" s="53" t="s">
        <v>308</v>
      </c>
      <c r="Q186" s="55">
        <v>0.1442761147472662</v>
      </c>
      <c r="R186" s="55">
        <v>0.10293201542090868</v>
      </c>
      <c r="S186" s="52">
        <v>0</v>
      </c>
      <c r="T186" s="36"/>
      <c r="U186" s="56">
        <v>3540648</v>
      </c>
      <c r="V186" s="56">
        <v>0</v>
      </c>
      <c r="W186" s="52">
        <v>199776</v>
      </c>
      <c r="X186" s="52">
        <v>269686</v>
      </c>
      <c r="Y186" s="52">
        <v>4010110</v>
      </c>
      <c r="Z186" s="52">
        <f t="shared" si="2"/>
        <v>4207540</v>
      </c>
    </row>
    <row r="187" spans="1:26" s="13" customFormat="1">
      <c r="A187" s="49">
        <v>431</v>
      </c>
      <c r="B187" s="49">
        <v>431149181</v>
      </c>
      <c r="C187" s="50" t="s">
        <v>121</v>
      </c>
      <c r="D187" s="49">
        <v>149</v>
      </c>
      <c r="E187" s="50" t="s">
        <v>77</v>
      </c>
      <c r="F187" s="49">
        <v>181</v>
      </c>
      <c r="G187" s="50" t="s">
        <v>79</v>
      </c>
      <c r="H187" s="51">
        <v>14</v>
      </c>
      <c r="I187" s="52">
        <v>9876</v>
      </c>
      <c r="J187" s="52">
        <v>560</v>
      </c>
      <c r="K187" s="52">
        <v>0</v>
      </c>
      <c r="L187" s="52">
        <v>893</v>
      </c>
      <c r="M187" s="52">
        <v>11329</v>
      </c>
      <c r="N187" s="36"/>
      <c r="O187" s="53" t="s">
        <v>308</v>
      </c>
      <c r="P187" s="53" t="s">
        <v>308</v>
      </c>
      <c r="Q187" s="55">
        <v>0.09</v>
      </c>
      <c r="R187" s="55">
        <v>1.3955445618939043E-2</v>
      </c>
      <c r="S187" s="52">
        <v>0</v>
      </c>
      <c r="T187" s="36"/>
      <c r="U187" s="56">
        <v>146104</v>
      </c>
      <c r="V187" s="56">
        <v>0</v>
      </c>
      <c r="W187" s="52">
        <v>0</v>
      </c>
      <c r="X187" s="52">
        <v>12502</v>
      </c>
      <c r="Y187" s="52">
        <v>158606</v>
      </c>
      <c r="Z187" s="52">
        <f t="shared" si="2"/>
        <v>4207540</v>
      </c>
    </row>
    <row r="188" spans="1:26" s="13" customFormat="1">
      <c r="A188" s="49">
        <v>432</v>
      </c>
      <c r="B188" s="49">
        <v>432712020</v>
      </c>
      <c r="C188" s="50" t="s">
        <v>123</v>
      </c>
      <c r="D188" s="49">
        <v>712</v>
      </c>
      <c r="E188" s="50" t="s">
        <v>124</v>
      </c>
      <c r="F188" s="49">
        <v>20</v>
      </c>
      <c r="G188" s="50" t="s">
        <v>125</v>
      </c>
      <c r="H188" s="51">
        <v>62</v>
      </c>
      <c r="I188" s="52">
        <v>8427</v>
      </c>
      <c r="J188" s="52">
        <v>2184</v>
      </c>
      <c r="K188" s="52">
        <v>0</v>
      </c>
      <c r="L188" s="52">
        <v>893</v>
      </c>
      <c r="M188" s="52">
        <v>11504</v>
      </c>
      <c r="N188" s="36"/>
      <c r="O188" s="53" t="s">
        <v>308</v>
      </c>
      <c r="P188" s="53" t="s">
        <v>308</v>
      </c>
      <c r="Q188" s="55">
        <v>0.09</v>
      </c>
      <c r="R188" s="55">
        <v>3.8495427107332093E-2</v>
      </c>
      <c r="S188" s="52">
        <v>0</v>
      </c>
      <c r="T188" s="36"/>
      <c r="U188" s="56">
        <v>657882</v>
      </c>
      <c r="V188" s="56">
        <v>0</v>
      </c>
      <c r="W188" s="52">
        <v>0</v>
      </c>
      <c r="X188" s="52">
        <v>55366</v>
      </c>
      <c r="Y188" s="52">
        <v>713248</v>
      </c>
      <c r="Z188" s="52">
        <f t="shared" si="2"/>
        <v>3491938</v>
      </c>
    </row>
    <row r="189" spans="1:26" s="13" customFormat="1">
      <c r="A189" s="49">
        <v>432</v>
      </c>
      <c r="B189" s="49">
        <v>432712036</v>
      </c>
      <c r="C189" s="50" t="s">
        <v>123</v>
      </c>
      <c r="D189" s="49">
        <v>712</v>
      </c>
      <c r="E189" s="50" t="s">
        <v>124</v>
      </c>
      <c r="F189" s="49">
        <v>36</v>
      </c>
      <c r="G189" s="50" t="s">
        <v>126</v>
      </c>
      <c r="H189" s="51">
        <v>1</v>
      </c>
      <c r="I189" s="52">
        <v>8094</v>
      </c>
      <c r="J189" s="52">
        <v>3510</v>
      </c>
      <c r="K189" s="52">
        <v>0</v>
      </c>
      <c r="L189" s="52">
        <v>893</v>
      </c>
      <c r="M189" s="52">
        <v>12497</v>
      </c>
      <c r="N189" s="36"/>
      <c r="O189" s="53" t="s">
        <v>308</v>
      </c>
      <c r="P189" s="53" t="s">
        <v>308</v>
      </c>
      <c r="Q189" s="55">
        <v>0.09</v>
      </c>
      <c r="R189" s="55">
        <v>7.2907737734594316E-2</v>
      </c>
      <c r="S189" s="52">
        <v>0</v>
      </c>
      <c r="T189" s="36"/>
      <c r="U189" s="56">
        <v>11604</v>
      </c>
      <c r="V189" s="56">
        <v>0</v>
      </c>
      <c r="W189" s="52">
        <v>0</v>
      </c>
      <c r="X189" s="52">
        <v>893</v>
      </c>
      <c r="Y189" s="52">
        <v>12497</v>
      </c>
      <c r="Z189" s="52">
        <f t="shared" si="2"/>
        <v>3491938</v>
      </c>
    </row>
    <row r="190" spans="1:26" s="13" customFormat="1">
      <c r="A190" s="49">
        <v>432</v>
      </c>
      <c r="B190" s="49">
        <v>432712172</v>
      </c>
      <c r="C190" s="50" t="s">
        <v>123</v>
      </c>
      <c r="D190" s="49">
        <v>712</v>
      </c>
      <c r="E190" s="50" t="s">
        <v>124</v>
      </c>
      <c r="F190" s="49">
        <v>172</v>
      </c>
      <c r="G190" s="50" t="s">
        <v>256</v>
      </c>
      <c r="H190" s="51">
        <v>1</v>
      </c>
      <c r="I190" s="52">
        <v>10334.02802852626</v>
      </c>
      <c r="J190" s="52">
        <v>5991</v>
      </c>
      <c r="K190" s="52">
        <v>0</v>
      </c>
      <c r="L190" s="52">
        <v>893</v>
      </c>
      <c r="M190" s="52">
        <v>17218.02802852626</v>
      </c>
      <c r="N190" s="36"/>
      <c r="O190" s="53" t="s">
        <v>308</v>
      </c>
      <c r="P190" s="53" t="s">
        <v>308</v>
      </c>
      <c r="Q190" s="55">
        <v>0.09</v>
      </c>
      <c r="R190" s="55">
        <v>3.2025298870373038E-2</v>
      </c>
      <c r="S190" s="52">
        <v>0</v>
      </c>
      <c r="T190" s="36"/>
      <c r="U190" s="56">
        <v>16325</v>
      </c>
      <c r="V190" s="56">
        <v>0</v>
      </c>
      <c r="W190" s="52">
        <v>0</v>
      </c>
      <c r="X190" s="52">
        <v>893</v>
      </c>
      <c r="Y190" s="52">
        <v>17218</v>
      </c>
      <c r="Z190" s="52">
        <f t="shared" si="2"/>
        <v>3491938</v>
      </c>
    </row>
    <row r="191" spans="1:26" s="13" customFormat="1">
      <c r="A191" s="49">
        <v>432</v>
      </c>
      <c r="B191" s="49">
        <v>432712261</v>
      </c>
      <c r="C191" s="50" t="s">
        <v>123</v>
      </c>
      <c r="D191" s="49">
        <v>712</v>
      </c>
      <c r="E191" s="50" t="s">
        <v>124</v>
      </c>
      <c r="F191" s="49">
        <v>261</v>
      </c>
      <c r="G191" s="50" t="s">
        <v>127</v>
      </c>
      <c r="H191" s="51">
        <v>13</v>
      </c>
      <c r="I191" s="52">
        <v>8480</v>
      </c>
      <c r="J191" s="52">
        <v>4278</v>
      </c>
      <c r="K191" s="52">
        <v>0</v>
      </c>
      <c r="L191" s="52">
        <v>893</v>
      </c>
      <c r="M191" s="52">
        <v>13651</v>
      </c>
      <c r="N191" s="36"/>
      <c r="O191" s="53" t="s">
        <v>308</v>
      </c>
      <c r="P191" s="53" t="s">
        <v>308</v>
      </c>
      <c r="Q191" s="55">
        <v>0.09</v>
      </c>
      <c r="R191" s="55">
        <v>6.8609436021208531E-2</v>
      </c>
      <c r="S191" s="52">
        <v>0</v>
      </c>
      <c r="T191" s="36"/>
      <c r="U191" s="56">
        <v>165854</v>
      </c>
      <c r="V191" s="56">
        <v>0</v>
      </c>
      <c r="W191" s="52">
        <v>0</v>
      </c>
      <c r="X191" s="52">
        <v>11609</v>
      </c>
      <c r="Y191" s="52">
        <v>177463</v>
      </c>
      <c r="Z191" s="52">
        <f t="shared" si="2"/>
        <v>3491938</v>
      </c>
    </row>
    <row r="192" spans="1:26" s="13" customFormat="1">
      <c r="A192" s="49">
        <v>432</v>
      </c>
      <c r="B192" s="49">
        <v>432712300</v>
      </c>
      <c r="C192" s="50" t="s">
        <v>123</v>
      </c>
      <c r="D192" s="49">
        <v>712</v>
      </c>
      <c r="E192" s="50" t="s">
        <v>124</v>
      </c>
      <c r="F192" s="49">
        <v>300</v>
      </c>
      <c r="G192" s="50" t="s">
        <v>128</v>
      </c>
      <c r="H192" s="51">
        <v>3</v>
      </c>
      <c r="I192" s="52">
        <v>9099</v>
      </c>
      <c r="J192" s="52">
        <v>21567</v>
      </c>
      <c r="K192" s="52">
        <v>0</v>
      </c>
      <c r="L192" s="52">
        <v>893</v>
      </c>
      <c r="M192" s="52">
        <v>31559</v>
      </c>
      <c r="N192" s="36"/>
      <c r="O192" s="53" t="s">
        <v>308</v>
      </c>
      <c r="P192" s="53" t="s">
        <v>308</v>
      </c>
      <c r="Q192" s="55">
        <v>0.09</v>
      </c>
      <c r="R192" s="55">
        <v>2.2124776616519327E-2</v>
      </c>
      <c r="S192" s="52">
        <v>0</v>
      </c>
      <c r="T192" s="36"/>
      <c r="U192" s="56">
        <v>91998</v>
      </c>
      <c r="V192" s="56">
        <v>0</v>
      </c>
      <c r="W192" s="52">
        <v>0</v>
      </c>
      <c r="X192" s="52">
        <v>2679</v>
      </c>
      <c r="Y192" s="52">
        <v>94677</v>
      </c>
      <c r="Z192" s="52">
        <f t="shared" si="2"/>
        <v>3491938</v>
      </c>
    </row>
    <row r="193" spans="1:26" s="13" customFormat="1">
      <c r="A193" s="49">
        <v>432</v>
      </c>
      <c r="B193" s="49">
        <v>432712645</v>
      </c>
      <c r="C193" s="50" t="s">
        <v>123</v>
      </c>
      <c r="D193" s="49">
        <v>712</v>
      </c>
      <c r="E193" s="50" t="s">
        <v>124</v>
      </c>
      <c r="F193" s="49">
        <v>645</v>
      </c>
      <c r="G193" s="50" t="s">
        <v>129</v>
      </c>
      <c r="H193" s="51">
        <v>56</v>
      </c>
      <c r="I193" s="52">
        <v>9202</v>
      </c>
      <c r="J193" s="52">
        <v>3090</v>
      </c>
      <c r="K193" s="52">
        <v>0</v>
      </c>
      <c r="L193" s="52">
        <v>893</v>
      </c>
      <c r="M193" s="52">
        <v>13185</v>
      </c>
      <c r="N193" s="36"/>
      <c r="O193" s="53" t="s">
        <v>308</v>
      </c>
      <c r="P193" s="53" t="s">
        <v>308</v>
      </c>
      <c r="Q193" s="55">
        <v>0.09</v>
      </c>
      <c r="R193" s="55">
        <v>3.1428750372489628E-2</v>
      </c>
      <c r="S193" s="52">
        <v>0</v>
      </c>
      <c r="T193" s="36"/>
      <c r="U193" s="56">
        <v>688352</v>
      </c>
      <c r="V193" s="56">
        <v>0</v>
      </c>
      <c r="W193" s="52">
        <v>0</v>
      </c>
      <c r="X193" s="52">
        <v>50008</v>
      </c>
      <c r="Y193" s="52">
        <v>738360</v>
      </c>
      <c r="Z193" s="52">
        <f t="shared" si="2"/>
        <v>3491938</v>
      </c>
    </row>
    <row r="194" spans="1:26" s="13" customFormat="1">
      <c r="A194" s="49">
        <v>432</v>
      </c>
      <c r="B194" s="49">
        <v>432712660</v>
      </c>
      <c r="C194" s="50" t="s">
        <v>123</v>
      </c>
      <c r="D194" s="49">
        <v>712</v>
      </c>
      <c r="E194" s="50" t="s">
        <v>124</v>
      </c>
      <c r="F194" s="49">
        <v>660</v>
      </c>
      <c r="G194" s="50" t="s">
        <v>130</v>
      </c>
      <c r="H194" s="51">
        <v>69</v>
      </c>
      <c r="I194" s="52">
        <v>8335</v>
      </c>
      <c r="J194" s="52">
        <v>6969</v>
      </c>
      <c r="K194" s="52">
        <v>0</v>
      </c>
      <c r="L194" s="52">
        <v>893</v>
      </c>
      <c r="M194" s="52">
        <v>16197</v>
      </c>
      <c r="N194" s="36"/>
      <c r="O194" s="53" t="s">
        <v>308</v>
      </c>
      <c r="P194" s="53" t="s">
        <v>308</v>
      </c>
      <c r="Q194" s="55">
        <v>0.09</v>
      </c>
      <c r="R194" s="55">
        <v>5.7587699529664166E-2</v>
      </c>
      <c r="S194" s="52">
        <v>0</v>
      </c>
      <c r="T194" s="36"/>
      <c r="U194" s="56">
        <v>1055976</v>
      </c>
      <c r="V194" s="56">
        <v>0</v>
      </c>
      <c r="W194" s="52">
        <v>0</v>
      </c>
      <c r="X194" s="52">
        <v>61617</v>
      </c>
      <c r="Y194" s="52">
        <v>1117593</v>
      </c>
      <c r="Z194" s="52">
        <f t="shared" si="2"/>
        <v>3491938</v>
      </c>
    </row>
    <row r="195" spans="1:26" s="13" customFormat="1">
      <c r="A195" s="49">
        <v>432</v>
      </c>
      <c r="B195" s="49">
        <v>432712712</v>
      </c>
      <c r="C195" s="50" t="s">
        <v>123</v>
      </c>
      <c r="D195" s="49">
        <v>712</v>
      </c>
      <c r="E195" s="50" t="s">
        <v>124</v>
      </c>
      <c r="F195" s="49">
        <v>712</v>
      </c>
      <c r="G195" s="50" t="s">
        <v>124</v>
      </c>
      <c r="H195" s="51">
        <v>38</v>
      </c>
      <c r="I195" s="52">
        <v>9194</v>
      </c>
      <c r="J195" s="52">
        <v>6252</v>
      </c>
      <c r="K195" s="52">
        <v>0</v>
      </c>
      <c r="L195" s="52">
        <v>893</v>
      </c>
      <c r="M195" s="52">
        <v>16339</v>
      </c>
      <c r="N195" s="36"/>
      <c r="O195" s="53" t="s">
        <v>308</v>
      </c>
      <c r="P195" s="53" t="s">
        <v>308</v>
      </c>
      <c r="Q195" s="55">
        <v>0.09</v>
      </c>
      <c r="R195" s="55">
        <v>3.5050108528615079E-2</v>
      </c>
      <c r="S195" s="52">
        <v>0</v>
      </c>
      <c r="T195" s="36"/>
      <c r="U195" s="56">
        <v>586948</v>
      </c>
      <c r="V195" s="56">
        <v>0</v>
      </c>
      <c r="W195" s="52">
        <v>0</v>
      </c>
      <c r="X195" s="52">
        <v>33934</v>
      </c>
      <c r="Y195" s="52">
        <v>620882</v>
      </c>
      <c r="Z195" s="52">
        <f t="shared" si="2"/>
        <v>3491938</v>
      </c>
    </row>
    <row r="196" spans="1:26" s="13" customFormat="1">
      <c r="A196" s="49">
        <v>435</v>
      </c>
      <c r="B196" s="49">
        <v>435301031</v>
      </c>
      <c r="C196" s="50" t="s">
        <v>131</v>
      </c>
      <c r="D196" s="49">
        <v>301</v>
      </c>
      <c r="E196" s="50" t="s">
        <v>132</v>
      </c>
      <c r="F196" s="49">
        <v>31</v>
      </c>
      <c r="G196" s="50" t="s">
        <v>76</v>
      </c>
      <c r="H196" s="51">
        <v>144</v>
      </c>
      <c r="I196" s="52">
        <v>9466</v>
      </c>
      <c r="J196" s="52">
        <v>3885</v>
      </c>
      <c r="K196" s="52">
        <v>0</v>
      </c>
      <c r="L196" s="52">
        <v>893</v>
      </c>
      <c r="M196" s="52">
        <v>14244</v>
      </c>
      <c r="N196" s="36"/>
      <c r="O196" s="53" t="s">
        <v>308</v>
      </c>
      <c r="P196" s="53" t="s">
        <v>308</v>
      </c>
      <c r="Q196" s="55">
        <v>0.09</v>
      </c>
      <c r="R196" s="55">
        <v>2.9468459409794701E-2</v>
      </c>
      <c r="S196" s="52">
        <v>0</v>
      </c>
      <c r="T196" s="36"/>
      <c r="U196" s="56">
        <v>1922544</v>
      </c>
      <c r="V196" s="56">
        <v>0</v>
      </c>
      <c r="W196" s="52">
        <v>0</v>
      </c>
      <c r="X196" s="52">
        <v>128592</v>
      </c>
      <c r="Y196" s="52">
        <v>2051136</v>
      </c>
      <c r="Z196" s="52">
        <f t="shared" si="2"/>
        <v>10003275</v>
      </c>
    </row>
    <row r="197" spans="1:26" s="13" customFormat="1">
      <c r="A197" s="49">
        <v>435</v>
      </c>
      <c r="B197" s="49">
        <v>435301048</v>
      </c>
      <c r="C197" s="50" t="s">
        <v>131</v>
      </c>
      <c r="D197" s="49">
        <v>301</v>
      </c>
      <c r="E197" s="50" t="s">
        <v>132</v>
      </c>
      <c r="F197" s="49">
        <v>48</v>
      </c>
      <c r="G197" s="50" t="s">
        <v>217</v>
      </c>
      <c r="H197" s="51">
        <v>1</v>
      </c>
      <c r="I197" s="52">
        <v>9794</v>
      </c>
      <c r="J197" s="52">
        <v>7715</v>
      </c>
      <c r="K197" s="52">
        <v>0</v>
      </c>
      <c r="L197" s="52">
        <v>893</v>
      </c>
      <c r="M197" s="52">
        <v>18402</v>
      </c>
      <c r="N197" s="36"/>
      <c r="O197" s="53" t="s">
        <v>308</v>
      </c>
      <c r="P197" s="53" t="s">
        <v>308</v>
      </c>
      <c r="Q197" s="55">
        <v>0.09</v>
      </c>
      <c r="R197" s="55">
        <v>9.5137605481665749E-4</v>
      </c>
      <c r="S197" s="52">
        <v>0</v>
      </c>
      <c r="T197" s="36"/>
      <c r="U197" s="56">
        <v>17509</v>
      </c>
      <c r="V197" s="56">
        <v>0</v>
      </c>
      <c r="W197" s="52">
        <v>0</v>
      </c>
      <c r="X197" s="52">
        <v>893</v>
      </c>
      <c r="Y197" s="52">
        <v>18402</v>
      </c>
      <c r="Z197" s="52">
        <f t="shared" si="2"/>
        <v>10003275</v>
      </c>
    </row>
    <row r="198" spans="1:26" s="13" customFormat="1">
      <c r="A198" s="49">
        <v>435</v>
      </c>
      <c r="B198" s="49">
        <v>435301056</v>
      </c>
      <c r="C198" s="50" t="s">
        <v>131</v>
      </c>
      <c r="D198" s="49">
        <v>301</v>
      </c>
      <c r="E198" s="50" t="s">
        <v>132</v>
      </c>
      <c r="F198" s="49">
        <v>56</v>
      </c>
      <c r="G198" s="50" t="s">
        <v>133</v>
      </c>
      <c r="H198" s="51">
        <v>101</v>
      </c>
      <c r="I198" s="52">
        <v>9158</v>
      </c>
      <c r="J198" s="52">
        <v>3203</v>
      </c>
      <c r="K198" s="52">
        <v>0</v>
      </c>
      <c r="L198" s="52">
        <v>893</v>
      </c>
      <c r="M198" s="52">
        <v>13254</v>
      </c>
      <c r="N198" s="36"/>
      <c r="O198" s="53" t="s">
        <v>308</v>
      </c>
      <c r="P198" s="53" t="s">
        <v>308</v>
      </c>
      <c r="Q198" s="55">
        <v>0.09</v>
      </c>
      <c r="R198" s="55">
        <v>2.1017347597135593E-2</v>
      </c>
      <c r="S198" s="52">
        <v>0</v>
      </c>
      <c r="T198" s="36"/>
      <c r="U198" s="56">
        <v>1248461</v>
      </c>
      <c r="V198" s="56">
        <v>0</v>
      </c>
      <c r="W198" s="52">
        <v>0</v>
      </c>
      <c r="X198" s="52">
        <v>90193</v>
      </c>
      <c r="Y198" s="52">
        <v>1338654</v>
      </c>
      <c r="Z198" s="52">
        <f t="shared" si="2"/>
        <v>10003275</v>
      </c>
    </row>
    <row r="199" spans="1:26" s="13" customFormat="1">
      <c r="A199" s="49">
        <v>435</v>
      </c>
      <c r="B199" s="49">
        <v>435301079</v>
      </c>
      <c r="C199" s="50" t="s">
        <v>131</v>
      </c>
      <c r="D199" s="49">
        <v>301</v>
      </c>
      <c r="E199" s="50" t="s">
        <v>132</v>
      </c>
      <c r="F199" s="49">
        <v>79</v>
      </c>
      <c r="G199" s="50" t="s">
        <v>86</v>
      </c>
      <c r="H199" s="51">
        <v>154</v>
      </c>
      <c r="I199" s="52">
        <v>9182</v>
      </c>
      <c r="J199" s="52">
        <v>606</v>
      </c>
      <c r="K199" s="52">
        <v>0</v>
      </c>
      <c r="L199" s="52">
        <v>893</v>
      </c>
      <c r="M199" s="52">
        <v>10681</v>
      </c>
      <c r="N199" s="36"/>
      <c r="O199" s="53" t="s">
        <v>308</v>
      </c>
      <c r="P199" s="53" t="s">
        <v>308</v>
      </c>
      <c r="Q199" s="55">
        <v>0.09</v>
      </c>
      <c r="R199" s="55">
        <v>6.5527743715454348E-2</v>
      </c>
      <c r="S199" s="52">
        <v>0</v>
      </c>
      <c r="T199" s="36"/>
      <c r="U199" s="56">
        <v>1507352</v>
      </c>
      <c r="V199" s="56">
        <v>0</v>
      </c>
      <c r="W199" s="52">
        <v>0</v>
      </c>
      <c r="X199" s="52">
        <v>137522</v>
      </c>
      <c r="Y199" s="52">
        <v>1644874</v>
      </c>
      <c r="Z199" s="52">
        <f t="shared" si="2"/>
        <v>10003275</v>
      </c>
    </row>
    <row r="200" spans="1:26" s="13" customFormat="1">
      <c r="A200" s="49">
        <v>435</v>
      </c>
      <c r="B200" s="49">
        <v>435301128</v>
      </c>
      <c r="C200" s="50" t="s">
        <v>131</v>
      </c>
      <c r="D200" s="49">
        <v>301</v>
      </c>
      <c r="E200" s="50" t="s">
        <v>132</v>
      </c>
      <c r="F200" s="49">
        <v>128</v>
      </c>
      <c r="G200" s="50" t="s">
        <v>122</v>
      </c>
      <c r="H200" s="51">
        <v>1</v>
      </c>
      <c r="I200" s="52">
        <v>11022.848402219335</v>
      </c>
      <c r="J200" s="52">
        <v>473</v>
      </c>
      <c r="K200" s="52">
        <v>0</v>
      </c>
      <c r="L200" s="52">
        <v>893</v>
      </c>
      <c r="M200" s="52">
        <v>12388.848402219335</v>
      </c>
      <c r="N200" s="36"/>
      <c r="O200" s="53" t="s">
        <v>308</v>
      </c>
      <c r="P200" s="53" t="s">
        <v>308</v>
      </c>
      <c r="Q200" s="55">
        <v>0.18</v>
      </c>
      <c r="R200" s="55">
        <v>3.1707981576140035E-2</v>
      </c>
      <c r="S200" s="52">
        <v>0</v>
      </c>
      <c r="T200" s="36"/>
      <c r="U200" s="56">
        <v>11496</v>
      </c>
      <c r="V200" s="56">
        <v>0</v>
      </c>
      <c r="W200" s="52">
        <v>0</v>
      </c>
      <c r="X200" s="52">
        <v>893</v>
      </c>
      <c r="Y200" s="52">
        <v>12389</v>
      </c>
      <c r="Z200" s="52">
        <f t="shared" si="2"/>
        <v>10003275</v>
      </c>
    </row>
    <row r="201" spans="1:26" s="13" customFormat="1">
      <c r="A201" s="49">
        <v>435</v>
      </c>
      <c r="B201" s="49">
        <v>435301160</v>
      </c>
      <c r="C201" s="50" t="s">
        <v>131</v>
      </c>
      <c r="D201" s="49">
        <v>301</v>
      </c>
      <c r="E201" s="50" t="s">
        <v>132</v>
      </c>
      <c r="F201" s="49">
        <v>160</v>
      </c>
      <c r="G201" s="50" t="s">
        <v>134</v>
      </c>
      <c r="H201" s="51">
        <v>235</v>
      </c>
      <c r="I201" s="52">
        <v>9865</v>
      </c>
      <c r="J201" s="52">
        <v>397</v>
      </c>
      <c r="K201" s="52">
        <v>0</v>
      </c>
      <c r="L201" s="52">
        <v>893</v>
      </c>
      <c r="M201" s="52">
        <v>11155</v>
      </c>
      <c r="N201" s="36"/>
      <c r="O201" s="53" t="s">
        <v>308</v>
      </c>
      <c r="P201" s="53" t="s">
        <v>308</v>
      </c>
      <c r="Q201" s="55">
        <v>0.12938</v>
      </c>
      <c r="R201" s="55">
        <v>0.10446632509062749</v>
      </c>
      <c r="S201" s="52">
        <v>0</v>
      </c>
      <c r="T201" s="36"/>
      <c r="U201" s="56">
        <v>2411570</v>
      </c>
      <c r="V201" s="56">
        <v>0</v>
      </c>
      <c r="W201" s="52">
        <v>0</v>
      </c>
      <c r="X201" s="52">
        <v>209855</v>
      </c>
      <c r="Y201" s="52">
        <v>2621425</v>
      </c>
      <c r="Z201" s="52">
        <f t="shared" si="2"/>
        <v>10003275</v>
      </c>
    </row>
    <row r="202" spans="1:26" s="13" customFormat="1">
      <c r="A202" s="49">
        <v>435</v>
      </c>
      <c r="B202" s="49">
        <v>435301181</v>
      </c>
      <c r="C202" s="50" t="s">
        <v>131</v>
      </c>
      <c r="D202" s="49">
        <v>301</v>
      </c>
      <c r="E202" s="50" t="s">
        <v>132</v>
      </c>
      <c r="F202" s="49">
        <v>181</v>
      </c>
      <c r="G202" s="50" t="s">
        <v>79</v>
      </c>
      <c r="H202" s="51">
        <v>1</v>
      </c>
      <c r="I202" s="52">
        <v>9794</v>
      </c>
      <c r="J202" s="52">
        <v>556</v>
      </c>
      <c r="K202" s="52">
        <v>0</v>
      </c>
      <c r="L202" s="52">
        <v>893</v>
      </c>
      <c r="M202" s="52">
        <v>11243</v>
      </c>
      <c r="N202" s="36"/>
      <c r="O202" s="53" t="s">
        <v>308</v>
      </c>
      <c r="P202" s="53" t="s">
        <v>308</v>
      </c>
      <c r="Q202" s="55">
        <v>0.09</v>
      </c>
      <c r="R202" s="55">
        <v>1.3955445618939043E-2</v>
      </c>
      <c r="S202" s="52">
        <v>0</v>
      </c>
      <c r="T202" s="36"/>
      <c r="U202" s="56">
        <v>10350</v>
      </c>
      <c r="V202" s="56">
        <v>0</v>
      </c>
      <c r="W202" s="52">
        <v>0</v>
      </c>
      <c r="X202" s="52">
        <v>893</v>
      </c>
      <c r="Y202" s="52">
        <v>11243</v>
      </c>
      <c r="Z202" s="52">
        <f t="shared" si="2"/>
        <v>10003275</v>
      </c>
    </row>
    <row r="203" spans="1:26" s="13" customFormat="1">
      <c r="A203" s="49">
        <v>435</v>
      </c>
      <c r="B203" s="49">
        <v>435301211</v>
      </c>
      <c r="C203" s="50" t="s">
        <v>131</v>
      </c>
      <c r="D203" s="49">
        <v>301</v>
      </c>
      <c r="E203" s="50" t="s">
        <v>132</v>
      </c>
      <c r="F203" s="49">
        <v>211</v>
      </c>
      <c r="G203" s="50" t="s">
        <v>87</v>
      </c>
      <c r="H203" s="51">
        <v>1</v>
      </c>
      <c r="I203" s="52">
        <v>8094</v>
      </c>
      <c r="J203" s="52">
        <v>1469</v>
      </c>
      <c r="K203" s="52">
        <v>0</v>
      </c>
      <c r="L203" s="52">
        <v>893</v>
      </c>
      <c r="M203" s="52">
        <v>10456</v>
      </c>
      <c r="N203" s="36"/>
      <c r="O203" s="53" t="s">
        <v>308</v>
      </c>
      <c r="P203" s="53" t="s">
        <v>308</v>
      </c>
      <c r="Q203" s="55">
        <v>0.09</v>
      </c>
      <c r="R203" s="55">
        <v>1.5609791462465542E-3</v>
      </c>
      <c r="S203" s="52">
        <v>0</v>
      </c>
      <c r="T203" s="36"/>
      <c r="U203" s="56">
        <v>9563</v>
      </c>
      <c r="V203" s="56">
        <v>0</v>
      </c>
      <c r="W203" s="52">
        <v>0</v>
      </c>
      <c r="X203" s="52">
        <v>893</v>
      </c>
      <c r="Y203" s="52">
        <v>10456</v>
      </c>
      <c r="Z203" s="52">
        <f t="shared" ref="Z203:Z266" si="3">SUMIF($A$10:$A$839,$A203,$Y$10:$Y$839)</f>
        <v>10003275</v>
      </c>
    </row>
    <row r="204" spans="1:26" s="13" customFormat="1">
      <c r="A204" s="49">
        <v>435</v>
      </c>
      <c r="B204" s="49">
        <v>435301295</v>
      </c>
      <c r="C204" s="50" t="s">
        <v>131</v>
      </c>
      <c r="D204" s="49">
        <v>301</v>
      </c>
      <c r="E204" s="50" t="s">
        <v>132</v>
      </c>
      <c r="F204" s="49">
        <v>295</v>
      </c>
      <c r="G204" s="50" t="s">
        <v>135</v>
      </c>
      <c r="H204" s="51">
        <v>63</v>
      </c>
      <c r="I204" s="52">
        <v>9203</v>
      </c>
      <c r="J204" s="52">
        <v>4301</v>
      </c>
      <c r="K204" s="52">
        <v>0</v>
      </c>
      <c r="L204" s="52">
        <v>893</v>
      </c>
      <c r="M204" s="52">
        <v>14397</v>
      </c>
      <c r="N204" s="36"/>
      <c r="O204" s="53" t="s">
        <v>308</v>
      </c>
      <c r="P204" s="53" t="s">
        <v>308</v>
      </c>
      <c r="Q204" s="55">
        <v>0.09</v>
      </c>
      <c r="R204" s="55">
        <v>2.0645929745263577E-2</v>
      </c>
      <c r="S204" s="52">
        <v>0</v>
      </c>
      <c r="T204" s="36"/>
      <c r="U204" s="56">
        <v>850752</v>
      </c>
      <c r="V204" s="56">
        <v>0</v>
      </c>
      <c r="W204" s="52">
        <v>0</v>
      </c>
      <c r="X204" s="52">
        <v>56259</v>
      </c>
      <c r="Y204" s="52">
        <v>907011</v>
      </c>
      <c r="Z204" s="52">
        <f t="shared" si="3"/>
        <v>10003275</v>
      </c>
    </row>
    <row r="205" spans="1:26" s="13" customFormat="1">
      <c r="A205" s="49">
        <v>435</v>
      </c>
      <c r="B205" s="49">
        <v>435301301</v>
      </c>
      <c r="C205" s="50" t="s">
        <v>131</v>
      </c>
      <c r="D205" s="49">
        <v>301</v>
      </c>
      <c r="E205" s="50" t="s">
        <v>132</v>
      </c>
      <c r="F205" s="49">
        <v>301</v>
      </c>
      <c r="G205" s="50" t="s">
        <v>132</v>
      </c>
      <c r="H205" s="51">
        <v>68</v>
      </c>
      <c r="I205" s="52">
        <v>9691</v>
      </c>
      <c r="J205" s="52">
        <v>3384</v>
      </c>
      <c r="K205" s="52">
        <v>0</v>
      </c>
      <c r="L205" s="52">
        <v>893</v>
      </c>
      <c r="M205" s="52">
        <v>13968</v>
      </c>
      <c r="N205" s="36"/>
      <c r="O205" s="53" t="s">
        <v>308</v>
      </c>
      <c r="P205" s="53" t="s">
        <v>308</v>
      </c>
      <c r="Q205" s="55">
        <v>0.09</v>
      </c>
      <c r="R205" s="55">
        <v>4.8489107766888834E-2</v>
      </c>
      <c r="S205" s="52">
        <v>0</v>
      </c>
      <c r="T205" s="36"/>
      <c r="U205" s="56">
        <v>889100</v>
      </c>
      <c r="V205" s="56">
        <v>0</v>
      </c>
      <c r="W205" s="52">
        <v>0</v>
      </c>
      <c r="X205" s="52">
        <v>60724</v>
      </c>
      <c r="Y205" s="52">
        <v>949824</v>
      </c>
      <c r="Z205" s="52">
        <f t="shared" si="3"/>
        <v>10003275</v>
      </c>
    </row>
    <row r="206" spans="1:26" s="13" customFormat="1">
      <c r="A206" s="49">
        <v>435</v>
      </c>
      <c r="B206" s="49">
        <v>435301326</v>
      </c>
      <c r="C206" s="50" t="s">
        <v>131</v>
      </c>
      <c r="D206" s="49">
        <v>301</v>
      </c>
      <c r="E206" s="50" t="s">
        <v>132</v>
      </c>
      <c r="F206" s="49">
        <v>326</v>
      </c>
      <c r="G206" s="50" t="s">
        <v>114</v>
      </c>
      <c r="H206" s="51">
        <v>8</v>
      </c>
      <c r="I206" s="52">
        <v>10105</v>
      </c>
      <c r="J206" s="52">
        <v>3562</v>
      </c>
      <c r="K206" s="52">
        <v>0</v>
      </c>
      <c r="L206" s="52">
        <v>893</v>
      </c>
      <c r="M206" s="52">
        <v>14560</v>
      </c>
      <c r="N206" s="36"/>
      <c r="O206" s="53" t="s">
        <v>308</v>
      </c>
      <c r="P206" s="53" t="s">
        <v>308</v>
      </c>
      <c r="Q206" s="55">
        <v>0.09</v>
      </c>
      <c r="R206" s="55">
        <v>2.4350722584292489E-3</v>
      </c>
      <c r="S206" s="52">
        <v>0</v>
      </c>
      <c r="T206" s="36"/>
      <c r="U206" s="56">
        <v>109336</v>
      </c>
      <c r="V206" s="56">
        <v>0</v>
      </c>
      <c r="W206" s="52">
        <v>0</v>
      </c>
      <c r="X206" s="52">
        <v>7144</v>
      </c>
      <c r="Y206" s="52">
        <v>116480</v>
      </c>
      <c r="Z206" s="52">
        <f t="shared" si="3"/>
        <v>10003275</v>
      </c>
    </row>
    <row r="207" spans="1:26" s="13" customFormat="1">
      <c r="A207" s="49">
        <v>435</v>
      </c>
      <c r="B207" s="49">
        <v>435301600</v>
      </c>
      <c r="C207" s="50" t="s">
        <v>131</v>
      </c>
      <c r="D207" s="49">
        <v>301</v>
      </c>
      <c r="E207" s="50" t="s">
        <v>132</v>
      </c>
      <c r="F207" s="49">
        <v>600</v>
      </c>
      <c r="G207" s="50" t="s">
        <v>136</v>
      </c>
      <c r="H207" s="51">
        <v>1</v>
      </c>
      <c r="I207" s="52">
        <v>8944</v>
      </c>
      <c r="J207" s="52">
        <v>3474</v>
      </c>
      <c r="K207" s="52">
        <v>0</v>
      </c>
      <c r="L207" s="52">
        <v>893</v>
      </c>
      <c r="M207" s="52">
        <v>13311</v>
      </c>
      <c r="N207" s="36"/>
      <c r="O207" s="53" t="s">
        <v>308</v>
      </c>
      <c r="P207" s="53" t="s">
        <v>308</v>
      </c>
      <c r="Q207" s="55">
        <v>0.09</v>
      </c>
      <c r="R207" s="55">
        <v>4.2558651427612214E-3</v>
      </c>
      <c r="S207" s="52">
        <v>0</v>
      </c>
      <c r="T207" s="36"/>
      <c r="U207" s="56">
        <v>12418</v>
      </c>
      <c r="V207" s="56">
        <v>0</v>
      </c>
      <c r="W207" s="52">
        <v>0</v>
      </c>
      <c r="X207" s="52">
        <v>893</v>
      </c>
      <c r="Y207" s="52">
        <v>13311</v>
      </c>
      <c r="Z207" s="52">
        <f t="shared" si="3"/>
        <v>10003275</v>
      </c>
    </row>
    <row r="208" spans="1:26" s="13" customFormat="1">
      <c r="A208" s="49">
        <v>435</v>
      </c>
      <c r="B208" s="49">
        <v>435301673</v>
      </c>
      <c r="C208" s="50" t="s">
        <v>131</v>
      </c>
      <c r="D208" s="49">
        <v>301</v>
      </c>
      <c r="E208" s="50" t="s">
        <v>132</v>
      </c>
      <c r="F208" s="49">
        <v>673</v>
      </c>
      <c r="G208" s="50" t="s">
        <v>137</v>
      </c>
      <c r="H208" s="51">
        <v>18</v>
      </c>
      <c r="I208" s="52">
        <v>8940</v>
      </c>
      <c r="J208" s="52">
        <v>4226</v>
      </c>
      <c r="K208" s="52">
        <v>0</v>
      </c>
      <c r="L208" s="52">
        <v>893</v>
      </c>
      <c r="M208" s="52">
        <v>14059</v>
      </c>
      <c r="N208" s="36"/>
      <c r="O208" s="53" t="s">
        <v>308</v>
      </c>
      <c r="P208" s="53" t="s">
        <v>308</v>
      </c>
      <c r="Q208" s="55">
        <v>0.09</v>
      </c>
      <c r="R208" s="55">
        <v>1.7807301846486472E-2</v>
      </c>
      <c r="S208" s="52">
        <v>0</v>
      </c>
      <c r="T208" s="36"/>
      <c r="U208" s="56">
        <v>236988</v>
      </c>
      <c r="V208" s="56">
        <v>0</v>
      </c>
      <c r="W208" s="52">
        <v>0</v>
      </c>
      <c r="X208" s="52">
        <v>16074</v>
      </c>
      <c r="Y208" s="52">
        <v>253062</v>
      </c>
      <c r="Z208" s="52">
        <f t="shared" si="3"/>
        <v>10003275</v>
      </c>
    </row>
    <row r="209" spans="1:26" s="13" customFormat="1">
      <c r="A209" s="49">
        <v>435</v>
      </c>
      <c r="B209" s="49">
        <v>435301735</v>
      </c>
      <c r="C209" s="50" t="s">
        <v>131</v>
      </c>
      <c r="D209" s="49">
        <v>301</v>
      </c>
      <c r="E209" s="50" t="s">
        <v>132</v>
      </c>
      <c r="F209" s="49">
        <v>735</v>
      </c>
      <c r="G209" s="50" t="s">
        <v>119</v>
      </c>
      <c r="H209" s="51">
        <v>4</v>
      </c>
      <c r="I209" s="52">
        <v>9510</v>
      </c>
      <c r="J209" s="52">
        <v>3349</v>
      </c>
      <c r="K209" s="52">
        <v>0</v>
      </c>
      <c r="L209" s="52">
        <v>893</v>
      </c>
      <c r="M209" s="52">
        <v>13752</v>
      </c>
      <c r="N209" s="36"/>
      <c r="O209" s="53" t="s">
        <v>308</v>
      </c>
      <c r="P209" s="53" t="s">
        <v>308</v>
      </c>
      <c r="Q209" s="55">
        <v>0.09</v>
      </c>
      <c r="R209" s="55">
        <v>2.0385927127962295E-2</v>
      </c>
      <c r="S209" s="52">
        <v>0</v>
      </c>
      <c r="T209" s="36"/>
      <c r="U209" s="56">
        <v>51436</v>
      </c>
      <c r="V209" s="56">
        <v>0</v>
      </c>
      <c r="W209" s="52">
        <v>0</v>
      </c>
      <c r="X209" s="52">
        <v>3572</v>
      </c>
      <c r="Y209" s="52">
        <v>55008</v>
      </c>
      <c r="Z209" s="52">
        <f t="shared" si="3"/>
        <v>10003275</v>
      </c>
    </row>
    <row r="210" spans="1:26" s="13" customFormat="1">
      <c r="A210" s="49">
        <v>436</v>
      </c>
      <c r="B210" s="49">
        <v>436049001</v>
      </c>
      <c r="C210" s="50" t="s">
        <v>138</v>
      </c>
      <c r="D210" s="49">
        <v>49</v>
      </c>
      <c r="E210" s="50" t="s">
        <v>73</v>
      </c>
      <c r="F210" s="49">
        <v>1</v>
      </c>
      <c r="G210" s="50" t="s">
        <v>57</v>
      </c>
      <c r="H210" s="51">
        <v>1</v>
      </c>
      <c r="I210" s="52">
        <v>10593</v>
      </c>
      <c r="J210" s="52">
        <v>2700</v>
      </c>
      <c r="K210" s="52">
        <v>0</v>
      </c>
      <c r="L210" s="52">
        <v>893</v>
      </c>
      <c r="M210" s="52">
        <v>14186</v>
      </c>
      <c r="N210" s="36"/>
      <c r="O210" s="53" t="s">
        <v>308</v>
      </c>
      <c r="P210" s="53" t="s">
        <v>308</v>
      </c>
      <c r="Q210" s="55">
        <v>0.09</v>
      </c>
      <c r="R210" s="55">
        <v>1.6512015139306647E-2</v>
      </c>
      <c r="S210" s="52">
        <v>0</v>
      </c>
      <c r="T210" s="36"/>
      <c r="U210" s="56">
        <v>13293</v>
      </c>
      <c r="V210" s="56">
        <v>0</v>
      </c>
      <c r="W210" s="52">
        <v>0</v>
      </c>
      <c r="X210" s="52">
        <v>893</v>
      </c>
      <c r="Y210" s="52">
        <v>14186</v>
      </c>
      <c r="Z210" s="52">
        <f t="shared" si="3"/>
        <v>8396033</v>
      </c>
    </row>
    <row r="211" spans="1:26" s="13" customFormat="1">
      <c r="A211" s="49">
        <v>436</v>
      </c>
      <c r="B211" s="49">
        <v>436049010</v>
      </c>
      <c r="C211" s="50" t="s">
        <v>138</v>
      </c>
      <c r="D211" s="49">
        <v>49</v>
      </c>
      <c r="E211" s="50" t="s">
        <v>73</v>
      </c>
      <c r="F211" s="49">
        <v>10</v>
      </c>
      <c r="G211" s="50" t="s">
        <v>74</v>
      </c>
      <c r="H211" s="51">
        <v>6</v>
      </c>
      <c r="I211" s="52">
        <v>8747</v>
      </c>
      <c r="J211" s="52">
        <v>2615</v>
      </c>
      <c r="K211" s="52">
        <v>0</v>
      </c>
      <c r="L211" s="52">
        <v>893</v>
      </c>
      <c r="M211" s="52">
        <v>12255</v>
      </c>
      <c r="N211" s="36"/>
      <c r="O211" s="53" t="s">
        <v>308</v>
      </c>
      <c r="P211" s="53" t="s">
        <v>308</v>
      </c>
      <c r="Q211" s="55">
        <v>0.09</v>
      </c>
      <c r="R211" s="55">
        <v>2.5168277966452781E-3</v>
      </c>
      <c r="S211" s="52">
        <v>0</v>
      </c>
      <c r="T211" s="36"/>
      <c r="U211" s="56">
        <v>68172</v>
      </c>
      <c r="V211" s="56">
        <v>0</v>
      </c>
      <c r="W211" s="52">
        <v>0</v>
      </c>
      <c r="X211" s="52">
        <v>5358</v>
      </c>
      <c r="Y211" s="52">
        <v>73530</v>
      </c>
      <c r="Z211" s="52">
        <f t="shared" si="3"/>
        <v>8396033</v>
      </c>
    </row>
    <row r="212" spans="1:26" s="13" customFormat="1">
      <c r="A212" s="49">
        <v>436</v>
      </c>
      <c r="B212" s="49">
        <v>436049035</v>
      </c>
      <c r="C212" s="50" t="s">
        <v>138</v>
      </c>
      <c r="D212" s="49">
        <v>49</v>
      </c>
      <c r="E212" s="50" t="s">
        <v>73</v>
      </c>
      <c r="F212" s="49">
        <v>35</v>
      </c>
      <c r="G212" s="50" t="s">
        <v>11</v>
      </c>
      <c r="H212" s="51">
        <v>88</v>
      </c>
      <c r="I212" s="52">
        <v>11948</v>
      </c>
      <c r="J212" s="52">
        <v>3531</v>
      </c>
      <c r="K212" s="52">
        <v>0</v>
      </c>
      <c r="L212" s="52">
        <v>893</v>
      </c>
      <c r="M212" s="52">
        <v>16372</v>
      </c>
      <c r="N212" s="36"/>
      <c r="O212" s="53" t="s">
        <v>308</v>
      </c>
      <c r="P212" s="53" t="s">
        <v>308</v>
      </c>
      <c r="Q212" s="55">
        <v>0.18</v>
      </c>
      <c r="R212" s="55">
        <v>0.15202395845133679</v>
      </c>
      <c r="S212" s="52">
        <v>0</v>
      </c>
      <c r="T212" s="36"/>
      <c r="U212" s="56">
        <v>1362152</v>
      </c>
      <c r="V212" s="56">
        <v>0</v>
      </c>
      <c r="W212" s="52">
        <v>0</v>
      </c>
      <c r="X212" s="52">
        <v>78584</v>
      </c>
      <c r="Y212" s="52">
        <v>1440736</v>
      </c>
      <c r="Z212" s="52">
        <f t="shared" si="3"/>
        <v>8396033</v>
      </c>
    </row>
    <row r="213" spans="1:26" s="13" customFormat="1">
      <c r="A213" s="49">
        <v>436</v>
      </c>
      <c r="B213" s="49">
        <v>436049044</v>
      </c>
      <c r="C213" s="50" t="s">
        <v>138</v>
      </c>
      <c r="D213" s="49">
        <v>49</v>
      </c>
      <c r="E213" s="50" t="s">
        <v>73</v>
      </c>
      <c r="F213" s="49">
        <v>44</v>
      </c>
      <c r="G213" s="50" t="s">
        <v>12</v>
      </c>
      <c r="H213" s="51">
        <v>4</v>
      </c>
      <c r="I213" s="52">
        <v>10593</v>
      </c>
      <c r="J213" s="52">
        <v>698</v>
      </c>
      <c r="K213" s="52">
        <v>0</v>
      </c>
      <c r="L213" s="52">
        <v>893</v>
      </c>
      <c r="M213" s="52">
        <v>12184</v>
      </c>
      <c r="N213" s="36"/>
      <c r="O213" s="53" t="s">
        <v>308</v>
      </c>
      <c r="P213" s="53" t="s">
        <v>308</v>
      </c>
      <c r="Q213" s="55">
        <v>0.09</v>
      </c>
      <c r="R213" s="55">
        <v>4.5057369453861851E-2</v>
      </c>
      <c r="S213" s="52">
        <v>0</v>
      </c>
      <c r="T213" s="36"/>
      <c r="U213" s="56">
        <v>45164</v>
      </c>
      <c r="V213" s="56">
        <v>0</v>
      </c>
      <c r="W213" s="52">
        <v>0</v>
      </c>
      <c r="X213" s="52">
        <v>3572</v>
      </c>
      <c r="Y213" s="52">
        <v>48736</v>
      </c>
      <c r="Z213" s="52">
        <f t="shared" si="3"/>
        <v>8396033</v>
      </c>
    </row>
    <row r="214" spans="1:26" s="13" customFormat="1">
      <c r="A214" s="49">
        <v>436</v>
      </c>
      <c r="B214" s="49">
        <v>436049046</v>
      </c>
      <c r="C214" s="50" t="s">
        <v>138</v>
      </c>
      <c r="D214" s="49">
        <v>49</v>
      </c>
      <c r="E214" s="50" t="s">
        <v>73</v>
      </c>
      <c r="F214" s="49">
        <v>46</v>
      </c>
      <c r="G214" s="50" t="s">
        <v>89</v>
      </c>
      <c r="H214" s="51">
        <v>1</v>
      </c>
      <c r="I214" s="52">
        <v>8747</v>
      </c>
      <c r="J214" s="52">
        <v>6415</v>
      </c>
      <c r="K214" s="52">
        <v>0</v>
      </c>
      <c r="L214" s="52">
        <v>893</v>
      </c>
      <c r="M214" s="52">
        <v>16055</v>
      </c>
      <c r="N214" s="36"/>
      <c r="O214" s="53" t="s">
        <v>308</v>
      </c>
      <c r="P214" s="53" t="s">
        <v>308</v>
      </c>
      <c r="Q214" s="55">
        <v>0.09</v>
      </c>
      <c r="R214" s="55">
        <v>5.2704421619788788E-4</v>
      </c>
      <c r="S214" s="52">
        <v>0</v>
      </c>
      <c r="T214" s="36"/>
      <c r="U214" s="56">
        <v>15162</v>
      </c>
      <c r="V214" s="56">
        <v>0</v>
      </c>
      <c r="W214" s="52">
        <v>0</v>
      </c>
      <c r="X214" s="52">
        <v>893</v>
      </c>
      <c r="Y214" s="52">
        <v>16055</v>
      </c>
      <c r="Z214" s="52">
        <f t="shared" si="3"/>
        <v>8396033</v>
      </c>
    </row>
    <row r="215" spans="1:26" s="13" customFormat="1">
      <c r="A215" s="49">
        <v>436</v>
      </c>
      <c r="B215" s="49">
        <v>436049049</v>
      </c>
      <c r="C215" s="50" t="s">
        <v>138</v>
      </c>
      <c r="D215" s="49">
        <v>49</v>
      </c>
      <c r="E215" s="50" t="s">
        <v>73</v>
      </c>
      <c r="F215" s="49">
        <v>49</v>
      </c>
      <c r="G215" s="50" t="s">
        <v>73</v>
      </c>
      <c r="H215" s="51">
        <v>185</v>
      </c>
      <c r="I215" s="52">
        <v>12352</v>
      </c>
      <c r="J215" s="52">
        <v>15281</v>
      </c>
      <c r="K215" s="52">
        <v>0</v>
      </c>
      <c r="L215" s="52">
        <v>893</v>
      </c>
      <c r="M215" s="52">
        <v>28526</v>
      </c>
      <c r="N215" s="36"/>
      <c r="O215" s="53" t="s">
        <v>308</v>
      </c>
      <c r="P215" s="53" t="s">
        <v>308</v>
      </c>
      <c r="Q215" s="55">
        <v>0.09</v>
      </c>
      <c r="R215" s="55">
        <v>7.4369836931613295E-2</v>
      </c>
      <c r="S215" s="52">
        <v>0</v>
      </c>
      <c r="T215" s="36"/>
      <c r="U215" s="56">
        <v>5112105</v>
      </c>
      <c r="V215" s="56">
        <v>0</v>
      </c>
      <c r="W215" s="52">
        <v>0</v>
      </c>
      <c r="X215" s="52">
        <v>165205</v>
      </c>
      <c r="Y215" s="52">
        <v>5277310</v>
      </c>
      <c r="Z215" s="52">
        <f t="shared" si="3"/>
        <v>8396033</v>
      </c>
    </row>
    <row r="216" spans="1:26" s="13" customFormat="1">
      <c r="A216" s="49">
        <v>436</v>
      </c>
      <c r="B216" s="49">
        <v>436049057</v>
      </c>
      <c r="C216" s="50" t="s">
        <v>138</v>
      </c>
      <c r="D216" s="49">
        <v>49</v>
      </c>
      <c r="E216" s="50" t="s">
        <v>73</v>
      </c>
      <c r="F216" s="49">
        <v>57</v>
      </c>
      <c r="G216" s="50" t="s">
        <v>13</v>
      </c>
      <c r="H216" s="51">
        <v>5</v>
      </c>
      <c r="I216" s="52">
        <v>13870</v>
      </c>
      <c r="J216" s="52">
        <v>731</v>
      </c>
      <c r="K216" s="52">
        <v>0</v>
      </c>
      <c r="L216" s="52">
        <v>893</v>
      </c>
      <c r="M216" s="52">
        <v>15494</v>
      </c>
      <c r="N216" s="36"/>
      <c r="O216" s="53" t="s">
        <v>308</v>
      </c>
      <c r="P216" s="53" t="s">
        <v>308</v>
      </c>
      <c r="Q216" s="55">
        <v>0.18</v>
      </c>
      <c r="R216" s="55">
        <v>0.12566669295783561</v>
      </c>
      <c r="S216" s="52">
        <v>0</v>
      </c>
      <c r="T216" s="36"/>
      <c r="U216" s="56">
        <v>73005</v>
      </c>
      <c r="V216" s="56">
        <v>0</v>
      </c>
      <c r="W216" s="52">
        <v>0</v>
      </c>
      <c r="X216" s="52">
        <v>4465</v>
      </c>
      <c r="Y216" s="52">
        <v>77470</v>
      </c>
      <c r="Z216" s="52">
        <f t="shared" si="3"/>
        <v>8396033</v>
      </c>
    </row>
    <row r="217" spans="1:26" s="13" customFormat="1">
      <c r="A217" s="49">
        <v>436</v>
      </c>
      <c r="B217" s="49">
        <v>436049073</v>
      </c>
      <c r="C217" s="50" t="s">
        <v>138</v>
      </c>
      <c r="D217" s="49">
        <v>49</v>
      </c>
      <c r="E217" s="50" t="s">
        <v>73</v>
      </c>
      <c r="F217" s="49">
        <v>73</v>
      </c>
      <c r="G217" s="50" t="s">
        <v>23</v>
      </c>
      <c r="H217" s="51">
        <v>1</v>
      </c>
      <c r="I217" s="52">
        <v>10346.869735001805</v>
      </c>
      <c r="J217" s="52">
        <v>7321</v>
      </c>
      <c r="K217" s="52">
        <v>0</v>
      </c>
      <c r="L217" s="52">
        <v>893</v>
      </c>
      <c r="M217" s="52">
        <v>18560.869735001805</v>
      </c>
      <c r="N217" s="36"/>
      <c r="O217" s="53" t="s">
        <v>308</v>
      </c>
      <c r="P217" s="53" t="s">
        <v>308</v>
      </c>
      <c r="Q217" s="55">
        <v>0.09</v>
      </c>
      <c r="R217" s="55">
        <v>5.514886990787499E-3</v>
      </c>
      <c r="S217" s="52">
        <v>0</v>
      </c>
      <c r="T217" s="36"/>
      <c r="U217" s="56">
        <v>17668</v>
      </c>
      <c r="V217" s="56">
        <v>0</v>
      </c>
      <c r="W217" s="52">
        <v>0</v>
      </c>
      <c r="X217" s="52">
        <v>893</v>
      </c>
      <c r="Y217" s="52">
        <v>18561</v>
      </c>
      <c r="Z217" s="52">
        <f t="shared" si="3"/>
        <v>8396033</v>
      </c>
    </row>
    <row r="218" spans="1:26" s="13" customFormat="1">
      <c r="A218" s="49">
        <v>436</v>
      </c>
      <c r="B218" s="49">
        <v>436049093</v>
      </c>
      <c r="C218" s="50" t="s">
        <v>138</v>
      </c>
      <c r="D218" s="49">
        <v>49</v>
      </c>
      <c r="E218" s="50" t="s">
        <v>73</v>
      </c>
      <c r="F218" s="49">
        <v>93</v>
      </c>
      <c r="G218" s="50" t="s">
        <v>14</v>
      </c>
      <c r="H218" s="51">
        <v>14</v>
      </c>
      <c r="I218" s="52">
        <v>10545</v>
      </c>
      <c r="J218" s="52">
        <v>318</v>
      </c>
      <c r="K218" s="52">
        <v>0</v>
      </c>
      <c r="L218" s="52">
        <v>893</v>
      </c>
      <c r="M218" s="52">
        <v>11756</v>
      </c>
      <c r="N218" s="36"/>
      <c r="O218" s="53" t="s">
        <v>308</v>
      </c>
      <c r="P218" s="53" t="s">
        <v>308</v>
      </c>
      <c r="Q218" s="55">
        <v>0.10135731725801317</v>
      </c>
      <c r="R218" s="55">
        <v>9.9974771469162421E-2</v>
      </c>
      <c r="S218" s="52">
        <v>0</v>
      </c>
      <c r="T218" s="36"/>
      <c r="U218" s="56">
        <v>152082</v>
      </c>
      <c r="V218" s="56">
        <v>0</v>
      </c>
      <c r="W218" s="52">
        <v>0</v>
      </c>
      <c r="X218" s="52">
        <v>12502</v>
      </c>
      <c r="Y218" s="52">
        <v>164584</v>
      </c>
      <c r="Z218" s="52">
        <f t="shared" si="3"/>
        <v>8396033</v>
      </c>
    </row>
    <row r="219" spans="1:26" s="13" customFormat="1">
      <c r="A219" s="49">
        <v>436</v>
      </c>
      <c r="B219" s="49">
        <v>436049133</v>
      </c>
      <c r="C219" s="50" t="s">
        <v>138</v>
      </c>
      <c r="D219" s="49">
        <v>49</v>
      </c>
      <c r="E219" s="50" t="s">
        <v>73</v>
      </c>
      <c r="F219" s="49">
        <v>133</v>
      </c>
      <c r="G219" s="50" t="s">
        <v>59</v>
      </c>
      <c r="H219" s="51">
        <v>1</v>
      </c>
      <c r="I219" s="52">
        <v>8747</v>
      </c>
      <c r="J219" s="52">
        <v>2328</v>
      </c>
      <c r="K219" s="52">
        <v>0</v>
      </c>
      <c r="L219" s="52">
        <v>893</v>
      </c>
      <c r="M219" s="52">
        <v>11968</v>
      </c>
      <c r="N219" s="36"/>
      <c r="O219" s="53" t="s">
        <v>308</v>
      </c>
      <c r="P219" s="53" t="s">
        <v>308</v>
      </c>
      <c r="Q219" s="55">
        <v>0.09</v>
      </c>
      <c r="R219" s="55">
        <v>2.3230225694178461E-2</v>
      </c>
      <c r="S219" s="52">
        <v>0</v>
      </c>
      <c r="T219" s="36"/>
      <c r="U219" s="56">
        <v>11075</v>
      </c>
      <c r="V219" s="56">
        <v>0</v>
      </c>
      <c r="W219" s="52">
        <v>0</v>
      </c>
      <c r="X219" s="52">
        <v>893</v>
      </c>
      <c r="Y219" s="52">
        <v>11968</v>
      </c>
      <c r="Z219" s="52">
        <f t="shared" si="3"/>
        <v>8396033</v>
      </c>
    </row>
    <row r="220" spans="1:26" s="13" customFormat="1">
      <c r="A220" s="49">
        <v>436</v>
      </c>
      <c r="B220" s="49">
        <v>436049149</v>
      </c>
      <c r="C220" s="50" t="s">
        <v>138</v>
      </c>
      <c r="D220" s="49">
        <v>49</v>
      </c>
      <c r="E220" s="50" t="s">
        <v>73</v>
      </c>
      <c r="F220" s="49">
        <v>149</v>
      </c>
      <c r="G220" s="50" t="s">
        <v>77</v>
      </c>
      <c r="H220" s="51">
        <v>2</v>
      </c>
      <c r="I220" s="52">
        <v>9670</v>
      </c>
      <c r="J220" s="52">
        <v>56</v>
      </c>
      <c r="K220" s="52">
        <v>0</v>
      </c>
      <c r="L220" s="52">
        <v>893</v>
      </c>
      <c r="M220" s="52">
        <v>10619</v>
      </c>
      <c r="N220" s="36"/>
      <c r="O220" s="53" t="s">
        <v>308</v>
      </c>
      <c r="P220" s="53" t="s">
        <v>308</v>
      </c>
      <c r="Q220" s="55">
        <v>0.1442761147472662</v>
      </c>
      <c r="R220" s="55">
        <v>0.10293201542090868</v>
      </c>
      <c r="S220" s="52">
        <v>0</v>
      </c>
      <c r="T220" s="36"/>
      <c r="U220" s="56">
        <v>19452</v>
      </c>
      <c r="V220" s="56">
        <v>0</v>
      </c>
      <c r="W220" s="52">
        <v>0</v>
      </c>
      <c r="X220" s="52">
        <v>1786</v>
      </c>
      <c r="Y220" s="52">
        <v>21238</v>
      </c>
      <c r="Z220" s="52">
        <f t="shared" si="3"/>
        <v>8396033</v>
      </c>
    </row>
    <row r="221" spans="1:26" s="13" customFormat="1">
      <c r="A221" s="49">
        <v>436</v>
      </c>
      <c r="B221" s="49">
        <v>436049163</v>
      </c>
      <c r="C221" s="50" t="s">
        <v>138</v>
      </c>
      <c r="D221" s="49">
        <v>49</v>
      </c>
      <c r="E221" s="50" t="s">
        <v>73</v>
      </c>
      <c r="F221" s="49">
        <v>163</v>
      </c>
      <c r="G221" s="50" t="s">
        <v>16</v>
      </c>
      <c r="H221" s="51">
        <v>2</v>
      </c>
      <c r="I221" s="52">
        <v>11960.282854665775</v>
      </c>
      <c r="J221" s="52">
        <v>233</v>
      </c>
      <c r="K221" s="52">
        <v>0</v>
      </c>
      <c r="L221" s="52">
        <v>893</v>
      </c>
      <c r="M221" s="52">
        <v>13086.282854665775</v>
      </c>
      <c r="N221" s="36"/>
      <c r="O221" s="53" t="s">
        <v>308</v>
      </c>
      <c r="P221" s="53" t="s">
        <v>308</v>
      </c>
      <c r="Q221" s="55">
        <v>0.18</v>
      </c>
      <c r="R221" s="55">
        <v>9.2488422261299233E-2</v>
      </c>
      <c r="S221" s="52">
        <v>0</v>
      </c>
      <c r="T221" s="36"/>
      <c r="U221" s="56">
        <v>24386</v>
      </c>
      <c r="V221" s="56">
        <v>0</v>
      </c>
      <c r="W221" s="52">
        <v>0</v>
      </c>
      <c r="X221" s="52">
        <v>1786</v>
      </c>
      <c r="Y221" s="52">
        <v>26172</v>
      </c>
      <c r="Z221" s="52">
        <f t="shared" si="3"/>
        <v>8396033</v>
      </c>
    </row>
    <row r="222" spans="1:26" s="13" customFormat="1">
      <c r="A222" s="49">
        <v>436</v>
      </c>
      <c r="B222" s="49">
        <v>436049165</v>
      </c>
      <c r="C222" s="50" t="s">
        <v>138</v>
      </c>
      <c r="D222" s="49">
        <v>49</v>
      </c>
      <c r="E222" s="50" t="s">
        <v>73</v>
      </c>
      <c r="F222" s="49">
        <v>165</v>
      </c>
      <c r="G222" s="50" t="s">
        <v>17</v>
      </c>
      <c r="H222" s="51">
        <v>31</v>
      </c>
      <c r="I222" s="52">
        <v>11045</v>
      </c>
      <c r="J222" s="52">
        <v>611</v>
      </c>
      <c r="K222" s="52">
        <v>0</v>
      </c>
      <c r="L222" s="52">
        <v>893</v>
      </c>
      <c r="M222" s="52">
        <v>12549</v>
      </c>
      <c r="N222" s="36"/>
      <c r="O222" s="53" t="s">
        <v>308</v>
      </c>
      <c r="P222" s="53" t="s">
        <v>308</v>
      </c>
      <c r="Q222" s="55">
        <v>0.11527563071876294</v>
      </c>
      <c r="R222" s="55">
        <v>0.11287163935753411</v>
      </c>
      <c r="S222" s="52">
        <v>0</v>
      </c>
      <c r="T222" s="36"/>
      <c r="U222" s="56">
        <v>361336</v>
      </c>
      <c r="V222" s="56">
        <v>0</v>
      </c>
      <c r="W222" s="52">
        <v>0</v>
      </c>
      <c r="X222" s="52">
        <v>27683</v>
      </c>
      <c r="Y222" s="52">
        <v>389019</v>
      </c>
      <c r="Z222" s="52">
        <f t="shared" si="3"/>
        <v>8396033</v>
      </c>
    </row>
    <row r="223" spans="1:26" s="13" customFormat="1">
      <c r="A223" s="49">
        <v>436</v>
      </c>
      <c r="B223" s="49">
        <v>436049176</v>
      </c>
      <c r="C223" s="50" t="s">
        <v>138</v>
      </c>
      <c r="D223" s="49">
        <v>49</v>
      </c>
      <c r="E223" s="50" t="s">
        <v>73</v>
      </c>
      <c r="F223" s="49">
        <v>176</v>
      </c>
      <c r="G223" s="50" t="s">
        <v>78</v>
      </c>
      <c r="H223" s="51">
        <v>15</v>
      </c>
      <c r="I223" s="52">
        <v>10891</v>
      </c>
      <c r="J223" s="52">
        <v>3395</v>
      </c>
      <c r="K223" s="52">
        <v>0</v>
      </c>
      <c r="L223" s="52">
        <v>893</v>
      </c>
      <c r="M223" s="52">
        <v>15179</v>
      </c>
      <c r="N223" s="36"/>
      <c r="O223" s="53" t="s">
        <v>308</v>
      </c>
      <c r="P223" s="53" t="s">
        <v>308</v>
      </c>
      <c r="Q223" s="55">
        <v>0.09</v>
      </c>
      <c r="R223" s="55">
        <v>6.3624136031991144E-2</v>
      </c>
      <c r="S223" s="52">
        <v>0</v>
      </c>
      <c r="T223" s="36"/>
      <c r="U223" s="56">
        <v>214290</v>
      </c>
      <c r="V223" s="56">
        <v>0</v>
      </c>
      <c r="W223" s="52">
        <v>0</v>
      </c>
      <c r="X223" s="52">
        <v>13395</v>
      </c>
      <c r="Y223" s="52">
        <v>227685</v>
      </c>
      <c r="Z223" s="52">
        <f t="shared" si="3"/>
        <v>8396033</v>
      </c>
    </row>
    <row r="224" spans="1:26" s="13" customFormat="1">
      <c r="A224" s="49">
        <v>436</v>
      </c>
      <c r="B224" s="49">
        <v>436049199</v>
      </c>
      <c r="C224" s="50" t="s">
        <v>138</v>
      </c>
      <c r="D224" s="49">
        <v>49</v>
      </c>
      <c r="E224" s="50" t="s">
        <v>73</v>
      </c>
      <c r="F224" s="49">
        <v>199</v>
      </c>
      <c r="G224" s="50" t="s">
        <v>139</v>
      </c>
      <c r="H224" s="51">
        <v>1</v>
      </c>
      <c r="I224" s="52">
        <v>9913.7463847583167</v>
      </c>
      <c r="J224" s="52">
        <v>6104</v>
      </c>
      <c r="K224" s="52">
        <v>0</v>
      </c>
      <c r="L224" s="52">
        <v>893</v>
      </c>
      <c r="M224" s="52">
        <v>16910.746384758317</v>
      </c>
      <c r="N224" s="36"/>
      <c r="O224" s="53" t="s">
        <v>308</v>
      </c>
      <c r="P224" s="53" t="s">
        <v>308</v>
      </c>
      <c r="Q224" s="55">
        <v>0.09</v>
      </c>
      <c r="R224" s="55">
        <v>3.5660247112729177E-4</v>
      </c>
      <c r="S224" s="52">
        <v>0</v>
      </c>
      <c r="T224" s="36"/>
      <c r="U224" s="56">
        <v>16018</v>
      </c>
      <c r="V224" s="56">
        <v>0</v>
      </c>
      <c r="W224" s="52">
        <v>0</v>
      </c>
      <c r="X224" s="52">
        <v>893</v>
      </c>
      <c r="Y224" s="52">
        <v>16911</v>
      </c>
      <c r="Z224" s="52">
        <f t="shared" si="3"/>
        <v>8396033</v>
      </c>
    </row>
    <row r="225" spans="1:26" s="13" customFormat="1">
      <c r="A225" s="49">
        <v>436</v>
      </c>
      <c r="B225" s="49">
        <v>436049244</v>
      </c>
      <c r="C225" s="50" t="s">
        <v>138</v>
      </c>
      <c r="D225" s="49">
        <v>49</v>
      </c>
      <c r="E225" s="50" t="s">
        <v>73</v>
      </c>
      <c r="F225" s="49">
        <v>244</v>
      </c>
      <c r="G225" s="50" t="s">
        <v>27</v>
      </c>
      <c r="H225" s="51">
        <v>11</v>
      </c>
      <c r="I225" s="52">
        <v>11594</v>
      </c>
      <c r="J225" s="52">
        <v>3959</v>
      </c>
      <c r="K225" s="52">
        <v>0</v>
      </c>
      <c r="L225" s="52">
        <v>893</v>
      </c>
      <c r="M225" s="52">
        <v>16446</v>
      </c>
      <c r="N225" s="36"/>
      <c r="O225" s="53" t="s">
        <v>308</v>
      </c>
      <c r="P225" s="53" t="s">
        <v>308</v>
      </c>
      <c r="Q225" s="55">
        <v>0.18</v>
      </c>
      <c r="R225" s="55">
        <v>9.0766797529067744E-2</v>
      </c>
      <c r="S225" s="52">
        <v>0</v>
      </c>
      <c r="T225" s="36"/>
      <c r="U225" s="56">
        <v>171083</v>
      </c>
      <c r="V225" s="56">
        <v>0</v>
      </c>
      <c r="W225" s="52">
        <v>0</v>
      </c>
      <c r="X225" s="52">
        <v>9823</v>
      </c>
      <c r="Y225" s="52">
        <v>180906</v>
      </c>
      <c r="Z225" s="52">
        <f t="shared" si="3"/>
        <v>8396033</v>
      </c>
    </row>
    <row r="226" spans="1:26" s="13" customFormat="1">
      <c r="A226" s="49">
        <v>436</v>
      </c>
      <c r="B226" s="49">
        <v>436049248</v>
      </c>
      <c r="C226" s="50" t="s">
        <v>138</v>
      </c>
      <c r="D226" s="49">
        <v>49</v>
      </c>
      <c r="E226" s="50" t="s">
        <v>73</v>
      </c>
      <c r="F226" s="49">
        <v>248</v>
      </c>
      <c r="G226" s="50" t="s">
        <v>18</v>
      </c>
      <c r="H226" s="51">
        <v>5</v>
      </c>
      <c r="I226" s="52">
        <v>11091</v>
      </c>
      <c r="J226" s="52">
        <v>1203</v>
      </c>
      <c r="K226" s="52">
        <v>0</v>
      </c>
      <c r="L226" s="52">
        <v>893</v>
      </c>
      <c r="M226" s="52">
        <v>13187</v>
      </c>
      <c r="N226" s="36"/>
      <c r="O226" s="53" t="s">
        <v>308</v>
      </c>
      <c r="P226" s="53" t="s">
        <v>308</v>
      </c>
      <c r="Q226" s="55">
        <v>0.09</v>
      </c>
      <c r="R226" s="55">
        <v>4.1872962240319778E-2</v>
      </c>
      <c r="S226" s="52">
        <v>0</v>
      </c>
      <c r="T226" s="36"/>
      <c r="U226" s="56">
        <v>61470</v>
      </c>
      <c r="V226" s="56">
        <v>0</v>
      </c>
      <c r="W226" s="52">
        <v>0</v>
      </c>
      <c r="X226" s="52">
        <v>4465</v>
      </c>
      <c r="Y226" s="52">
        <v>65935</v>
      </c>
      <c r="Z226" s="52">
        <f t="shared" si="3"/>
        <v>8396033</v>
      </c>
    </row>
    <row r="227" spans="1:26" s="13" customFormat="1">
      <c r="A227" s="49">
        <v>436</v>
      </c>
      <c r="B227" s="49">
        <v>436049258</v>
      </c>
      <c r="C227" s="50" t="s">
        <v>138</v>
      </c>
      <c r="D227" s="49">
        <v>49</v>
      </c>
      <c r="E227" s="50" t="s">
        <v>73</v>
      </c>
      <c r="F227" s="49">
        <v>258</v>
      </c>
      <c r="G227" s="50" t="s">
        <v>98</v>
      </c>
      <c r="H227" s="51">
        <v>1</v>
      </c>
      <c r="I227" s="52">
        <v>10593</v>
      </c>
      <c r="J227" s="52">
        <v>4145</v>
      </c>
      <c r="K227" s="52">
        <v>0</v>
      </c>
      <c r="L227" s="52">
        <v>893</v>
      </c>
      <c r="M227" s="52">
        <v>15631</v>
      </c>
      <c r="N227" s="36"/>
      <c r="O227" s="53" t="s">
        <v>308</v>
      </c>
      <c r="P227" s="53" t="s">
        <v>308</v>
      </c>
      <c r="Q227" s="55">
        <v>0.18</v>
      </c>
      <c r="R227" s="55">
        <v>9.1253128883332993E-2</v>
      </c>
      <c r="S227" s="52">
        <v>0</v>
      </c>
      <c r="T227" s="36"/>
      <c r="U227" s="56">
        <v>14738</v>
      </c>
      <c r="V227" s="56">
        <v>0</v>
      </c>
      <c r="W227" s="52">
        <v>0</v>
      </c>
      <c r="X227" s="52">
        <v>893</v>
      </c>
      <c r="Y227" s="52">
        <v>15631</v>
      </c>
      <c r="Z227" s="52">
        <f t="shared" si="3"/>
        <v>8396033</v>
      </c>
    </row>
    <row r="228" spans="1:26" s="13" customFormat="1">
      <c r="A228" s="49">
        <v>436</v>
      </c>
      <c r="B228" s="49">
        <v>436049262</v>
      </c>
      <c r="C228" s="50" t="s">
        <v>138</v>
      </c>
      <c r="D228" s="49">
        <v>49</v>
      </c>
      <c r="E228" s="50" t="s">
        <v>73</v>
      </c>
      <c r="F228" s="49">
        <v>262</v>
      </c>
      <c r="G228" s="50" t="s">
        <v>19</v>
      </c>
      <c r="H228" s="51">
        <v>1</v>
      </c>
      <c r="I228" s="52">
        <v>11949</v>
      </c>
      <c r="J228" s="52">
        <v>4451</v>
      </c>
      <c r="K228" s="52">
        <v>0</v>
      </c>
      <c r="L228" s="52">
        <v>893</v>
      </c>
      <c r="M228" s="52">
        <v>17293</v>
      </c>
      <c r="N228" s="36"/>
      <c r="O228" s="53" t="s">
        <v>308</v>
      </c>
      <c r="P228" s="53" t="s">
        <v>308</v>
      </c>
      <c r="Q228" s="55">
        <v>0.09</v>
      </c>
      <c r="R228" s="55">
        <v>5.8818965818518504E-2</v>
      </c>
      <c r="S228" s="52">
        <v>0</v>
      </c>
      <c r="T228" s="36"/>
      <c r="U228" s="56">
        <v>16400</v>
      </c>
      <c r="V228" s="56">
        <v>0</v>
      </c>
      <c r="W228" s="52">
        <v>0</v>
      </c>
      <c r="X228" s="52">
        <v>893</v>
      </c>
      <c r="Y228" s="52">
        <v>17293</v>
      </c>
      <c r="Z228" s="52">
        <f t="shared" si="3"/>
        <v>8396033</v>
      </c>
    </row>
    <row r="229" spans="1:26" s="13" customFormat="1">
      <c r="A229" s="49">
        <v>436</v>
      </c>
      <c r="B229" s="49">
        <v>436049274</v>
      </c>
      <c r="C229" s="50" t="s">
        <v>138</v>
      </c>
      <c r="D229" s="49">
        <v>49</v>
      </c>
      <c r="E229" s="50" t="s">
        <v>73</v>
      </c>
      <c r="F229" s="49">
        <v>274</v>
      </c>
      <c r="G229" s="50" t="s">
        <v>60</v>
      </c>
      <c r="H229" s="51">
        <v>8</v>
      </c>
      <c r="I229" s="52">
        <v>9209</v>
      </c>
      <c r="J229" s="52">
        <v>4234</v>
      </c>
      <c r="K229" s="52">
        <v>0</v>
      </c>
      <c r="L229" s="52">
        <v>893</v>
      </c>
      <c r="M229" s="52">
        <v>14336</v>
      </c>
      <c r="N229" s="36"/>
      <c r="O229" s="53" t="s">
        <v>308</v>
      </c>
      <c r="P229" s="53" t="s">
        <v>308</v>
      </c>
      <c r="Q229" s="55">
        <v>0.09</v>
      </c>
      <c r="R229" s="55">
        <v>8.7575208361982432E-2</v>
      </c>
      <c r="S229" s="52">
        <v>0</v>
      </c>
      <c r="T229" s="36"/>
      <c r="U229" s="56">
        <v>107544</v>
      </c>
      <c r="V229" s="56">
        <v>0</v>
      </c>
      <c r="W229" s="52">
        <v>0</v>
      </c>
      <c r="X229" s="52">
        <v>7144</v>
      </c>
      <c r="Y229" s="52">
        <v>114688</v>
      </c>
      <c r="Z229" s="52">
        <f t="shared" si="3"/>
        <v>8396033</v>
      </c>
    </row>
    <row r="230" spans="1:26" s="13" customFormat="1">
      <c r="A230" s="49">
        <v>436</v>
      </c>
      <c r="B230" s="49">
        <v>436049284</v>
      </c>
      <c r="C230" s="50" t="s">
        <v>138</v>
      </c>
      <c r="D230" s="49">
        <v>49</v>
      </c>
      <c r="E230" s="50" t="s">
        <v>73</v>
      </c>
      <c r="F230" s="49">
        <v>284</v>
      </c>
      <c r="G230" s="50" t="s">
        <v>140</v>
      </c>
      <c r="H230" s="51">
        <v>1</v>
      </c>
      <c r="I230" s="52">
        <v>10593</v>
      </c>
      <c r="J230" s="52">
        <v>3423</v>
      </c>
      <c r="K230" s="52">
        <v>0</v>
      </c>
      <c r="L230" s="52">
        <v>893</v>
      </c>
      <c r="M230" s="52">
        <v>14909</v>
      </c>
      <c r="N230" s="36"/>
      <c r="O230" s="53" t="s">
        <v>308</v>
      </c>
      <c r="P230" s="53" t="s">
        <v>308</v>
      </c>
      <c r="Q230" s="55">
        <v>0.09</v>
      </c>
      <c r="R230" s="55">
        <v>3.2231375352449361E-2</v>
      </c>
      <c r="S230" s="52">
        <v>0</v>
      </c>
      <c r="T230" s="36"/>
      <c r="U230" s="56">
        <v>14016</v>
      </c>
      <c r="V230" s="56">
        <v>0</v>
      </c>
      <c r="W230" s="52">
        <v>0</v>
      </c>
      <c r="X230" s="52">
        <v>893</v>
      </c>
      <c r="Y230" s="52">
        <v>14909</v>
      </c>
      <c r="Z230" s="52">
        <f t="shared" si="3"/>
        <v>8396033</v>
      </c>
    </row>
    <row r="231" spans="1:26" s="13" customFormat="1">
      <c r="A231" s="49">
        <v>436</v>
      </c>
      <c r="B231" s="49">
        <v>436049308</v>
      </c>
      <c r="C231" s="50" t="s">
        <v>138</v>
      </c>
      <c r="D231" s="49">
        <v>49</v>
      </c>
      <c r="E231" s="50" t="s">
        <v>73</v>
      </c>
      <c r="F231" s="49">
        <v>308</v>
      </c>
      <c r="G231" s="50" t="s">
        <v>20</v>
      </c>
      <c r="H231" s="51">
        <v>5</v>
      </c>
      <c r="I231" s="52">
        <v>11227</v>
      </c>
      <c r="J231" s="52">
        <v>6635</v>
      </c>
      <c r="K231" s="52">
        <v>0</v>
      </c>
      <c r="L231" s="52">
        <v>893</v>
      </c>
      <c r="M231" s="52">
        <v>18755</v>
      </c>
      <c r="N231" s="36"/>
      <c r="O231" s="53" t="s">
        <v>308</v>
      </c>
      <c r="P231" s="53" t="s">
        <v>308</v>
      </c>
      <c r="Q231" s="55">
        <v>0.09</v>
      </c>
      <c r="R231" s="55">
        <v>2.6774562453550964E-3</v>
      </c>
      <c r="S231" s="52">
        <v>0</v>
      </c>
      <c r="T231" s="36"/>
      <c r="U231" s="56">
        <v>89310</v>
      </c>
      <c r="V231" s="56">
        <v>0</v>
      </c>
      <c r="W231" s="52">
        <v>0</v>
      </c>
      <c r="X231" s="52">
        <v>4465</v>
      </c>
      <c r="Y231" s="52">
        <v>93775</v>
      </c>
      <c r="Z231" s="52">
        <f t="shared" si="3"/>
        <v>8396033</v>
      </c>
    </row>
    <row r="232" spans="1:26" s="13" customFormat="1">
      <c r="A232" s="49">
        <v>436</v>
      </c>
      <c r="B232" s="49">
        <v>436049336</v>
      </c>
      <c r="C232" s="50" t="s">
        <v>138</v>
      </c>
      <c r="D232" s="49">
        <v>49</v>
      </c>
      <c r="E232" s="50" t="s">
        <v>73</v>
      </c>
      <c r="F232" s="49">
        <v>336</v>
      </c>
      <c r="G232" s="50" t="s">
        <v>30</v>
      </c>
      <c r="H232" s="51">
        <v>2</v>
      </c>
      <c r="I232" s="52">
        <v>10593</v>
      </c>
      <c r="J232" s="52">
        <v>1413</v>
      </c>
      <c r="K232" s="52">
        <v>0</v>
      </c>
      <c r="L232" s="52">
        <v>893</v>
      </c>
      <c r="M232" s="52">
        <v>12899</v>
      </c>
      <c r="N232" s="36"/>
      <c r="O232" s="53" t="s">
        <v>308</v>
      </c>
      <c r="P232" s="53" t="s">
        <v>308</v>
      </c>
      <c r="Q232" s="55">
        <v>0.09</v>
      </c>
      <c r="R232" s="55">
        <v>3.4509078943279155E-2</v>
      </c>
      <c r="S232" s="52">
        <v>0</v>
      </c>
      <c r="T232" s="36"/>
      <c r="U232" s="56">
        <v>24012</v>
      </c>
      <c r="V232" s="56">
        <v>0</v>
      </c>
      <c r="W232" s="52">
        <v>0</v>
      </c>
      <c r="X232" s="52">
        <v>1786</v>
      </c>
      <c r="Y232" s="52">
        <v>25798</v>
      </c>
      <c r="Z232" s="52">
        <f t="shared" si="3"/>
        <v>8396033</v>
      </c>
    </row>
    <row r="233" spans="1:26" s="13" customFormat="1">
      <c r="A233" s="49">
        <v>436</v>
      </c>
      <c r="B233" s="49">
        <v>436049346</v>
      </c>
      <c r="C233" s="50" t="s">
        <v>138</v>
      </c>
      <c r="D233" s="49">
        <v>49</v>
      </c>
      <c r="E233" s="50" t="s">
        <v>73</v>
      </c>
      <c r="F233" s="49">
        <v>346</v>
      </c>
      <c r="G233" s="50" t="s">
        <v>21</v>
      </c>
      <c r="H233" s="51">
        <v>1</v>
      </c>
      <c r="I233" s="52">
        <v>10593</v>
      </c>
      <c r="J233" s="52">
        <v>757</v>
      </c>
      <c r="K233" s="52">
        <v>0</v>
      </c>
      <c r="L233" s="52">
        <v>893</v>
      </c>
      <c r="M233" s="52">
        <v>12243</v>
      </c>
      <c r="N233" s="36"/>
      <c r="O233" s="53" t="s">
        <v>308</v>
      </c>
      <c r="P233" s="53" t="s">
        <v>308</v>
      </c>
      <c r="Q233" s="55">
        <v>0.09</v>
      </c>
      <c r="R233" s="55">
        <v>9.4564173171220491E-3</v>
      </c>
      <c r="S233" s="52">
        <v>0</v>
      </c>
      <c r="T233" s="36"/>
      <c r="U233" s="56">
        <v>11350</v>
      </c>
      <c r="V233" s="56">
        <v>0</v>
      </c>
      <c r="W233" s="52">
        <v>0</v>
      </c>
      <c r="X233" s="52">
        <v>893</v>
      </c>
      <c r="Y233" s="52">
        <v>12243</v>
      </c>
      <c r="Z233" s="52">
        <f t="shared" si="3"/>
        <v>8396033</v>
      </c>
    </row>
    <row r="234" spans="1:26" s="13" customFormat="1">
      <c r="A234" s="49">
        <v>436</v>
      </c>
      <c r="B234" s="49">
        <v>436049347</v>
      </c>
      <c r="C234" s="50" t="s">
        <v>138</v>
      </c>
      <c r="D234" s="49">
        <v>49</v>
      </c>
      <c r="E234" s="50" t="s">
        <v>73</v>
      </c>
      <c r="F234" s="49">
        <v>347</v>
      </c>
      <c r="G234" s="50" t="s">
        <v>82</v>
      </c>
      <c r="H234" s="51">
        <v>1</v>
      </c>
      <c r="I234" s="52">
        <v>10753.674078882075</v>
      </c>
      <c r="J234" s="52">
        <v>4392</v>
      </c>
      <c r="K234" s="52">
        <v>0</v>
      </c>
      <c r="L234" s="52">
        <v>893</v>
      </c>
      <c r="M234" s="52">
        <v>16038.674078882075</v>
      </c>
      <c r="N234" s="36"/>
      <c r="O234" s="53" t="s">
        <v>308</v>
      </c>
      <c r="P234" s="53" t="s">
        <v>308</v>
      </c>
      <c r="Q234" s="55">
        <v>0.09</v>
      </c>
      <c r="R234" s="55">
        <v>4.6513433466535492E-3</v>
      </c>
      <c r="S234" s="52">
        <v>0</v>
      </c>
      <c r="T234" s="36"/>
      <c r="U234" s="56">
        <v>15146</v>
      </c>
      <c r="V234" s="56">
        <v>0</v>
      </c>
      <c r="W234" s="52">
        <v>0</v>
      </c>
      <c r="X234" s="52">
        <v>893</v>
      </c>
      <c r="Y234" s="52">
        <v>16039</v>
      </c>
      <c r="Z234" s="52">
        <f t="shared" si="3"/>
        <v>8396033</v>
      </c>
    </row>
    <row r="235" spans="1:26" s="13" customFormat="1">
      <c r="A235" s="49">
        <v>436</v>
      </c>
      <c r="B235" s="49">
        <v>436049730</v>
      </c>
      <c r="C235" s="50" t="s">
        <v>138</v>
      </c>
      <c r="D235" s="49">
        <v>49</v>
      </c>
      <c r="E235" s="50" t="s">
        <v>73</v>
      </c>
      <c r="F235" s="49">
        <v>730</v>
      </c>
      <c r="G235" s="50" t="s">
        <v>118</v>
      </c>
      <c r="H235" s="51">
        <v>1</v>
      </c>
      <c r="I235" s="52">
        <v>10593</v>
      </c>
      <c r="J235" s="52">
        <v>3169</v>
      </c>
      <c r="K235" s="52">
        <v>0</v>
      </c>
      <c r="L235" s="52">
        <v>893</v>
      </c>
      <c r="M235" s="52">
        <v>14655</v>
      </c>
      <c r="N235" s="36"/>
      <c r="O235" s="53" t="s">
        <v>308</v>
      </c>
      <c r="P235" s="53" t="s">
        <v>308</v>
      </c>
      <c r="Q235" s="55">
        <v>0.09</v>
      </c>
      <c r="R235" s="55">
        <v>1.0264956610563774E-2</v>
      </c>
      <c r="S235" s="52">
        <v>0</v>
      </c>
      <c r="T235" s="36"/>
      <c r="U235" s="56">
        <v>13762</v>
      </c>
      <c r="V235" s="56">
        <v>0</v>
      </c>
      <c r="W235" s="52">
        <v>0</v>
      </c>
      <c r="X235" s="52">
        <v>893</v>
      </c>
      <c r="Y235" s="52">
        <v>14655</v>
      </c>
      <c r="Z235" s="52">
        <f t="shared" si="3"/>
        <v>8396033</v>
      </c>
    </row>
    <row r="236" spans="1:26" s="13" customFormat="1">
      <c r="A236" s="49">
        <v>437</v>
      </c>
      <c r="B236" s="49">
        <v>437035035</v>
      </c>
      <c r="C236" s="50" t="s">
        <v>141</v>
      </c>
      <c r="D236" s="49">
        <v>35</v>
      </c>
      <c r="E236" s="50" t="s">
        <v>11</v>
      </c>
      <c r="F236" s="49">
        <v>35</v>
      </c>
      <c r="G236" s="50" t="s">
        <v>11</v>
      </c>
      <c r="H236" s="51">
        <v>275</v>
      </c>
      <c r="I236" s="52">
        <v>13263</v>
      </c>
      <c r="J236" s="52">
        <v>3919</v>
      </c>
      <c r="K236" s="52">
        <v>373.37818181818182</v>
      </c>
      <c r="L236" s="52">
        <v>893</v>
      </c>
      <c r="M236" s="52">
        <v>18448.378181818181</v>
      </c>
      <c r="N236" s="36"/>
      <c r="O236" s="53" t="s">
        <v>308</v>
      </c>
      <c r="P236" s="53" t="s">
        <v>308</v>
      </c>
      <c r="Q236" s="55">
        <v>0.18</v>
      </c>
      <c r="R236" s="55">
        <v>0.15202395845133679</v>
      </c>
      <c r="S236" s="52">
        <v>0</v>
      </c>
      <c r="T236" s="36"/>
      <c r="U236" s="56">
        <v>4725050</v>
      </c>
      <c r="V236" s="56">
        <v>0</v>
      </c>
      <c r="W236" s="52">
        <v>102679</v>
      </c>
      <c r="X236" s="52">
        <v>245575</v>
      </c>
      <c r="Y236" s="52">
        <v>5073304</v>
      </c>
      <c r="Z236" s="52">
        <f t="shared" si="3"/>
        <v>5159354</v>
      </c>
    </row>
    <row r="237" spans="1:26" s="13" customFormat="1">
      <c r="A237" s="49">
        <v>437</v>
      </c>
      <c r="B237" s="49">
        <v>437035044</v>
      </c>
      <c r="C237" s="50" t="s">
        <v>141</v>
      </c>
      <c r="D237" s="49">
        <v>35</v>
      </c>
      <c r="E237" s="50" t="s">
        <v>11</v>
      </c>
      <c r="F237" s="49">
        <v>44</v>
      </c>
      <c r="G237" s="50" t="s">
        <v>12</v>
      </c>
      <c r="H237" s="51">
        <v>2</v>
      </c>
      <c r="I237" s="52">
        <v>13428</v>
      </c>
      <c r="J237" s="52">
        <v>884</v>
      </c>
      <c r="K237" s="52">
        <v>0</v>
      </c>
      <c r="L237" s="52">
        <v>893</v>
      </c>
      <c r="M237" s="52">
        <v>15205</v>
      </c>
      <c r="N237" s="36"/>
      <c r="O237" s="53" t="s">
        <v>308</v>
      </c>
      <c r="P237" s="53" t="s">
        <v>308</v>
      </c>
      <c r="Q237" s="55">
        <v>0.09</v>
      </c>
      <c r="R237" s="55">
        <v>4.5057369453861851E-2</v>
      </c>
      <c r="S237" s="52">
        <v>0</v>
      </c>
      <c r="T237" s="36"/>
      <c r="U237" s="56">
        <v>28624</v>
      </c>
      <c r="V237" s="56">
        <v>0</v>
      </c>
      <c r="W237" s="52">
        <v>0</v>
      </c>
      <c r="X237" s="52">
        <v>1786</v>
      </c>
      <c r="Y237" s="52">
        <v>30410</v>
      </c>
      <c r="Z237" s="52">
        <f t="shared" si="3"/>
        <v>5159354</v>
      </c>
    </row>
    <row r="238" spans="1:26" s="13" customFormat="1">
      <c r="A238" s="49">
        <v>437</v>
      </c>
      <c r="B238" s="49">
        <v>437035100</v>
      </c>
      <c r="C238" s="50" t="s">
        <v>141</v>
      </c>
      <c r="D238" s="49">
        <v>35</v>
      </c>
      <c r="E238" s="50" t="s">
        <v>11</v>
      </c>
      <c r="F238" s="49">
        <v>100</v>
      </c>
      <c r="G238" s="50" t="s">
        <v>58</v>
      </c>
      <c r="H238" s="51">
        <v>1</v>
      </c>
      <c r="I238" s="52">
        <v>14923</v>
      </c>
      <c r="J238" s="52">
        <v>7377</v>
      </c>
      <c r="K238" s="52">
        <v>0</v>
      </c>
      <c r="L238" s="52">
        <v>893</v>
      </c>
      <c r="M238" s="52">
        <v>23193</v>
      </c>
      <c r="N238" s="36"/>
      <c r="O238" s="53" t="s">
        <v>308</v>
      </c>
      <c r="P238" s="53" t="s">
        <v>308</v>
      </c>
      <c r="Q238" s="55">
        <v>0.09</v>
      </c>
      <c r="R238" s="55">
        <v>3.3081526293987397E-2</v>
      </c>
      <c r="S238" s="52">
        <v>0</v>
      </c>
      <c r="T238" s="36"/>
      <c r="U238" s="56">
        <v>22300</v>
      </c>
      <c r="V238" s="56">
        <v>0</v>
      </c>
      <c r="W238" s="52">
        <v>0</v>
      </c>
      <c r="X238" s="52">
        <v>893</v>
      </c>
      <c r="Y238" s="52">
        <v>23193</v>
      </c>
      <c r="Z238" s="52">
        <f t="shared" si="3"/>
        <v>5159354</v>
      </c>
    </row>
    <row r="239" spans="1:26" s="13" customFormat="1">
      <c r="A239" s="49">
        <v>437</v>
      </c>
      <c r="B239" s="49">
        <v>437035163</v>
      </c>
      <c r="C239" s="50" t="s">
        <v>141</v>
      </c>
      <c r="D239" s="49">
        <v>35</v>
      </c>
      <c r="E239" s="50" t="s">
        <v>11</v>
      </c>
      <c r="F239" s="49">
        <v>163</v>
      </c>
      <c r="G239" s="50" t="s">
        <v>16</v>
      </c>
      <c r="H239" s="51">
        <v>1</v>
      </c>
      <c r="I239" s="52">
        <v>10438</v>
      </c>
      <c r="J239" s="52">
        <v>204</v>
      </c>
      <c r="K239" s="52">
        <v>0</v>
      </c>
      <c r="L239" s="52">
        <v>893</v>
      </c>
      <c r="M239" s="52">
        <v>11535</v>
      </c>
      <c r="N239" s="36"/>
      <c r="O239" s="53" t="s">
        <v>308</v>
      </c>
      <c r="P239" s="53" t="s">
        <v>308</v>
      </c>
      <c r="Q239" s="55">
        <v>0.18</v>
      </c>
      <c r="R239" s="55">
        <v>9.2488422261299233E-2</v>
      </c>
      <c r="S239" s="52">
        <v>0</v>
      </c>
      <c r="T239" s="36"/>
      <c r="U239" s="56">
        <v>10642</v>
      </c>
      <c r="V239" s="56">
        <v>0</v>
      </c>
      <c r="W239" s="52">
        <v>0</v>
      </c>
      <c r="X239" s="52">
        <v>893</v>
      </c>
      <c r="Y239" s="52">
        <v>11535</v>
      </c>
      <c r="Z239" s="52">
        <f t="shared" si="3"/>
        <v>5159354</v>
      </c>
    </row>
    <row r="240" spans="1:26" s="13" customFormat="1">
      <c r="A240" s="49">
        <v>437</v>
      </c>
      <c r="B240" s="49">
        <v>437035244</v>
      </c>
      <c r="C240" s="50" t="s">
        <v>141</v>
      </c>
      <c r="D240" s="49">
        <v>35</v>
      </c>
      <c r="E240" s="50" t="s">
        <v>11</v>
      </c>
      <c r="F240" s="49">
        <v>244</v>
      </c>
      <c r="G240" s="50" t="s">
        <v>27</v>
      </c>
      <c r="H240" s="51">
        <v>1</v>
      </c>
      <c r="I240" s="52">
        <v>14923</v>
      </c>
      <c r="J240" s="52">
        <v>5096</v>
      </c>
      <c r="K240" s="52">
        <v>0</v>
      </c>
      <c r="L240" s="52">
        <v>893</v>
      </c>
      <c r="M240" s="52">
        <v>20912</v>
      </c>
      <c r="N240" s="36"/>
      <c r="O240" s="53" t="s">
        <v>308</v>
      </c>
      <c r="P240" s="53" t="s">
        <v>308</v>
      </c>
      <c r="Q240" s="55">
        <v>0.18</v>
      </c>
      <c r="R240" s="55">
        <v>9.0766797529067744E-2</v>
      </c>
      <c r="S240" s="52">
        <v>0</v>
      </c>
      <c r="T240" s="36"/>
      <c r="U240" s="56">
        <v>20019</v>
      </c>
      <c r="V240" s="56">
        <v>0</v>
      </c>
      <c r="W240" s="52">
        <v>0</v>
      </c>
      <c r="X240" s="52">
        <v>893</v>
      </c>
      <c r="Y240" s="52">
        <v>20912</v>
      </c>
      <c r="Z240" s="52">
        <f t="shared" si="3"/>
        <v>5159354</v>
      </c>
    </row>
    <row r="241" spans="1:26" s="13" customFormat="1">
      <c r="A241" s="49">
        <v>438</v>
      </c>
      <c r="B241" s="49">
        <v>438035035</v>
      </c>
      <c r="C241" s="50" t="s">
        <v>142</v>
      </c>
      <c r="D241" s="49">
        <v>35</v>
      </c>
      <c r="E241" s="50" t="s">
        <v>11</v>
      </c>
      <c r="F241" s="49">
        <v>35</v>
      </c>
      <c r="G241" s="50" t="s">
        <v>11</v>
      </c>
      <c r="H241" s="51">
        <v>324</v>
      </c>
      <c r="I241" s="52">
        <v>12236</v>
      </c>
      <c r="J241" s="52">
        <v>3616</v>
      </c>
      <c r="K241" s="52">
        <v>80.51543209876543</v>
      </c>
      <c r="L241" s="52">
        <v>893</v>
      </c>
      <c r="M241" s="52">
        <v>16825.515432098764</v>
      </c>
      <c r="N241" s="36"/>
      <c r="O241" s="53" t="s">
        <v>308</v>
      </c>
      <c r="P241" s="53" t="s">
        <v>308</v>
      </c>
      <c r="Q241" s="55">
        <v>0.18</v>
      </c>
      <c r="R241" s="55">
        <v>0.15202395845133679</v>
      </c>
      <c r="S241" s="52">
        <v>0</v>
      </c>
      <c r="T241" s="36"/>
      <c r="U241" s="56">
        <v>5136048</v>
      </c>
      <c r="V241" s="56">
        <v>0</v>
      </c>
      <c r="W241" s="52">
        <v>26087</v>
      </c>
      <c r="X241" s="52">
        <v>289332</v>
      </c>
      <c r="Y241" s="52">
        <v>5451467</v>
      </c>
      <c r="Z241" s="52">
        <f t="shared" si="3"/>
        <v>5745842</v>
      </c>
    </row>
    <row r="242" spans="1:26" s="13" customFormat="1">
      <c r="A242" s="49">
        <v>438</v>
      </c>
      <c r="B242" s="49">
        <v>438035057</v>
      </c>
      <c r="C242" s="50" t="s">
        <v>142</v>
      </c>
      <c r="D242" s="49">
        <v>35</v>
      </c>
      <c r="E242" s="50" t="s">
        <v>11</v>
      </c>
      <c r="F242" s="49">
        <v>57</v>
      </c>
      <c r="G242" s="50" t="s">
        <v>13</v>
      </c>
      <c r="H242" s="51">
        <v>3</v>
      </c>
      <c r="I242" s="52">
        <v>3965</v>
      </c>
      <c r="J242" s="52">
        <v>209</v>
      </c>
      <c r="K242" s="52">
        <v>0</v>
      </c>
      <c r="L242" s="52">
        <v>893</v>
      </c>
      <c r="M242" s="52">
        <v>5067</v>
      </c>
      <c r="N242" s="36"/>
      <c r="O242" s="53" t="s">
        <v>308</v>
      </c>
      <c r="P242" s="53" t="s">
        <v>308</v>
      </c>
      <c r="Q242" s="55">
        <v>0.18</v>
      </c>
      <c r="R242" s="55">
        <v>0.12566669295783561</v>
      </c>
      <c r="S242" s="52">
        <v>0</v>
      </c>
      <c r="T242" s="36"/>
      <c r="U242" s="56">
        <v>12522</v>
      </c>
      <c r="V242" s="56">
        <v>0</v>
      </c>
      <c r="W242" s="52">
        <v>0</v>
      </c>
      <c r="X242" s="52">
        <v>2679</v>
      </c>
      <c r="Y242" s="52">
        <v>15201</v>
      </c>
      <c r="Z242" s="52">
        <f t="shared" si="3"/>
        <v>5745842</v>
      </c>
    </row>
    <row r="243" spans="1:26" s="13" customFormat="1">
      <c r="A243" s="49">
        <v>438</v>
      </c>
      <c r="B243" s="49">
        <v>438035093</v>
      </c>
      <c r="C243" s="50" t="s">
        <v>142</v>
      </c>
      <c r="D243" s="49">
        <v>35</v>
      </c>
      <c r="E243" s="50" t="s">
        <v>11</v>
      </c>
      <c r="F243" s="49">
        <v>93</v>
      </c>
      <c r="G243" s="50" t="s">
        <v>14</v>
      </c>
      <c r="H243" s="51">
        <v>1</v>
      </c>
      <c r="I243" s="52">
        <v>11861.019924679307</v>
      </c>
      <c r="J243" s="52">
        <v>358</v>
      </c>
      <c r="K243" s="52">
        <v>0</v>
      </c>
      <c r="L243" s="52">
        <v>893</v>
      </c>
      <c r="M243" s="52">
        <v>13112.019924679307</v>
      </c>
      <c r="N243" s="36"/>
      <c r="O243" s="53" t="s">
        <v>308</v>
      </c>
      <c r="P243" s="53" t="s">
        <v>308</v>
      </c>
      <c r="Q243" s="55">
        <v>0.10135731725801317</v>
      </c>
      <c r="R243" s="55">
        <v>9.9974771469162421E-2</v>
      </c>
      <c r="S243" s="52">
        <v>0</v>
      </c>
      <c r="T243" s="36"/>
      <c r="U243" s="56">
        <v>12219</v>
      </c>
      <c r="V243" s="56">
        <v>0</v>
      </c>
      <c r="W243" s="52">
        <v>0</v>
      </c>
      <c r="X243" s="52">
        <v>893</v>
      </c>
      <c r="Y243" s="52">
        <v>13112</v>
      </c>
      <c r="Z243" s="52">
        <f t="shared" si="3"/>
        <v>5745842</v>
      </c>
    </row>
    <row r="244" spans="1:26" s="13" customFormat="1">
      <c r="A244" s="49">
        <v>438</v>
      </c>
      <c r="B244" s="49">
        <v>438035220</v>
      </c>
      <c r="C244" s="50" t="s">
        <v>142</v>
      </c>
      <c r="D244" s="49">
        <v>35</v>
      </c>
      <c r="E244" s="50" t="s">
        <v>11</v>
      </c>
      <c r="F244" s="49">
        <v>220</v>
      </c>
      <c r="G244" s="50" t="s">
        <v>26</v>
      </c>
      <c r="H244" s="51">
        <v>2</v>
      </c>
      <c r="I244" s="52">
        <v>13489</v>
      </c>
      <c r="J244" s="52">
        <v>4801</v>
      </c>
      <c r="K244" s="52">
        <v>0</v>
      </c>
      <c r="L244" s="52">
        <v>893</v>
      </c>
      <c r="M244" s="52">
        <v>19183</v>
      </c>
      <c r="N244" s="36"/>
      <c r="O244" s="53" t="s">
        <v>308</v>
      </c>
      <c r="P244" s="53" t="s">
        <v>308</v>
      </c>
      <c r="Q244" s="55">
        <v>0.09</v>
      </c>
      <c r="R244" s="55">
        <v>1.5047181658947622E-2</v>
      </c>
      <c r="S244" s="52">
        <v>0</v>
      </c>
      <c r="T244" s="36"/>
      <c r="U244" s="56">
        <v>36580</v>
      </c>
      <c r="V244" s="56">
        <v>0</v>
      </c>
      <c r="W244" s="52">
        <v>0</v>
      </c>
      <c r="X244" s="52">
        <v>1786</v>
      </c>
      <c r="Y244" s="52">
        <v>38366</v>
      </c>
      <c r="Z244" s="52">
        <f t="shared" si="3"/>
        <v>5745842</v>
      </c>
    </row>
    <row r="245" spans="1:26" s="13" customFormat="1">
      <c r="A245" s="49">
        <v>438</v>
      </c>
      <c r="B245" s="49">
        <v>438035244</v>
      </c>
      <c r="C245" s="50" t="s">
        <v>142</v>
      </c>
      <c r="D245" s="49">
        <v>35</v>
      </c>
      <c r="E245" s="50" t="s">
        <v>11</v>
      </c>
      <c r="F245" s="49">
        <v>244</v>
      </c>
      <c r="G245" s="50" t="s">
        <v>27</v>
      </c>
      <c r="H245" s="51">
        <v>10</v>
      </c>
      <c r="I245" s="52">
        <v>11662</v>
      </c>
      <c r="J245" s="52">
        <v>3982</v>
      </c>
      <c r="K245" s="52">
        <v>0</v>
      </c>
      <c r="L245" s="52">
        <v>893</v>
      </c>
      <c r="M245" s="52">
        <v>16537</v>
      </c>
      <c r="N245" s="36"/>
      <c r="O245" s="53" t="s">
        <v>308</v>
      </c>
      <c r="P245" s="53" t="s">
        <v>308</v>
      </c>
      <c r="Q245" s="55">
        <v>0.18</v>
      </c>
      <c r="R245" s="55">
        <v>9.0766797529067744E-2</v>
      </c>
      <c r="S245" s="52">
        <v>0</v>
      </c>
      <c r="T245" s="36"/>
      <c r="U245" s="56">
        <v>156440</v>
      </c>
      <c r="V245" s="56">
        <v>0</v>
      </c>
      <c r="W245" s="52">
        <v>0</v>
      </c>
      <c r="X245" s="52">
        <v>8930</v>
      </c>
      <c r="Y245" s="52">
        <v>165370</v>
      </c>
      <c r="Z245" s="52">
        <f t="shared" si="3"/>
        <v>5745842</v>
      </c>
    </row>
    <row r="246" spans="1:26" s="13" customFormat="1">
      <c r="A246" s="49">
        <v>438</v>
      </c>
      <c r="B246" s="49">
        <v>438035248</v>
      </c>
      <c r="C246" s="50" t="s">
        <v>142</v>
      </c>
      <c r="D246" s="49">
        <v>35</v>
      </c>
      <c r="E246" s="50" t="s">
        <v>11</v>
      </c>
      <c r="F246" s="49">
        <v>248</v>
      </c>
      <c r="G246" s="50" t="s">
        <v>18</v>
      </c>
      <c r="H246" s="51">
        <v>2</v>
      </c>
      <c r="I246" s="52">
        <v>9004</v>
      </c>
      <c r="J246" s="52">
        <v>977</v>
      </c>
      <c r="K246" s="52">
        <v>0</v>
      </c>
      <c r="L246" s="52">
        <v>893</v>
      </c>
      <c r="M246" s="52">
        <v>10874</v>
      </c>
      <c r="N246" s="36"/>
      <c r="O246" s="53" t="s">
        <v>308</v>
      </c>
      <c r="P246" s="53" t="s">
        <v>308</v>
      </c>
      <c r="Q246" s="55">
        <v>0.09</v>
      </c>
      <c r="R246" s="55">
        <v>4.1872962240319778E-2</v>
      </c>
      <c r="S246" s="52">
        <v>0</v>
      </c>
      <c r="T246" s="36"/>
      <c r="U246" s="56">
        <v>19962</v>
      </c>
      <c r="V246" s="56">
        <v>0</v>
      </c>
      <c r="W246" s="52">
        <v>0</v>
      </c>
      <c r="X246" s="52">
        <v>1786</v>
      </c>
      <c r="Y246" s="52">
        <v>21748</v>
      </c>
      <c r="Z246" s="52">
        <f t="shared" si="3"/>
        <v>5745842</v>
      </c>
    </row>
    <row r="247" spans="1:26" s="13" customFormat="1">
      <c r="A247" s="49">
        <v>438</v>
      </c>
      <c r="B247" s="49">
        <v>438035274</v>
      </c>
      <c r="C247" s="50" t="s">
        <v>142</v>
      </c>
      <c r="D247" s="49">
        <v>35</v>
      </c>
      <c r="E247" s="50" t="s">
        <v>11</v>
      </c>
      <c r="F247" s="49">
        <v>274</v>
      </c>
      <c r="G247" s="50" t="s">
        <v>60</v>
      </c>
      <c r="H247" s="51">
        <v>1</v>
      </c>
      <c r="I247" s="52">
        <v>11980.319093874172</v>
      </c>
      <c r="J247" s="52">
        <v>5509</v>
      </c>
      <c r="K247" s="52">
        <v>0</v>
      </c>
      <c r="L247" s="52">
        <v>893</v>
      </c>
      <c r="M247" s="52">
        <v>18382.319093874172</v>
      </c>
      <c r="N247" s="36"/>
      <c r="O247" s="53" t="s">
        <v>308</v>
      </c>
      <c r="P247" s="53" t="s">
        <v>308</v>
      </c>
      <c r="Q247" s="55">
        <v>0.09</v>
      </c>
      <c r="R247" s="55">
        <v>8.7575208361982432E-2</v>
      </c>
      <c r="S247" s="52">
        <v>0</v>
      </c>
      <c r="T247" s="36"/>
      <c r="U247" s="56">
        <v>17489</v>
      </c>
      <c r="V247" s="56">
        <v>0</v>
      </c>
      <c r="W247" s="52">
        <v>0</v>
      </c>
      <c r="X247" s="52">
        <v>893</v>
      </c>
      <c r="Y247" s="52">
        <v>18382</v>
      </c>
      <c r="Z247" s="52">
        <f t="shared" si="3"/>
        <v>5745842</v>
      </c>
    </row>
    <row r="248" spans="1:26" s="13" customFormat="1">
      <c r="A248" s="49">
        <v>438</v>
      </c>
      <c r="B248" s="49">
        <v>438035336</v>
      </c>
      <c r="C248" s="50" t="s">
        <v>142</v>
      </c>
      <c r="D248" s="49">
        <v>35</v>
      </c>
      <c r="E248" s="50" t="s">
        <v>11</v>
      </c>
      <c r="F248" s="49">
        <v>336</v>
      </c>
      <c r="G248" s="50" t="s">
        <v>30</v>
      </c>
      <c r="H248" s="51">
        <v>2</v>
      </c>
      <c r="I248" s="52">
        <v>9004</v>
      </c>
      <c r="J248" s="52">
        <v>1201</v>
      </c>
      <c r="K248" s="52">
        <v>0</v>
      </c>
      <c r="L248" s="52">
        <v>893</v>
      </c>
      <c r="M248" s="52">
        <v>11098</v>
      </c>
      <c r="N248" s="36"/>
      <c r="O248" s="53" t="s">
        <v>308</v>
      </c>
      <c r="P248" s="53" t="s">
        <v>308</v>
      </c>
      <c r="Q248" s="55">
        <v>0.09</v>
      </c>
      <c r="R248" s="55">
        <v>3.4509078943279155E-2</v>
      </c>
      <c r="S248" s="52">
        <v>0</v>
      </c>
      <c r="T248" s="36"/>
      <c r="U248" s="56">
        <v>20410</v>
      </c>
      <c r="V248" s="56">
        <v>0</v>
      </c>
      <c r="W248" s="52">
        <v>0</v>
      </c>
      <c r="X248" s="52">
        <v>1786</v>
      </c>
      <c r="Y248" s="52">
        <v>22196</v>
      </c>
      <c r="Z248" s="52">
        <f t="shared" si="3"/>
        <v>5745842</v>
      </c>
    </row>
    <row r="249" spans="1:26" s="13" customFormat="1">
      <c r="A249" s="49">
        <v>439</v>
      </c>
      <c r="B249" s="49">
        <v>439035035</v>
      </c>
      <c r="C249" s="50" t="s">
        <v>143</v>
      </c>
      <c r="D249" s="49">
        <v>35</v>
      </c>
      <c r="E249" s="50" t="s">
        <v>11</v>
      </c>
      <c r="F249" s="49">
        <v>35</v>
      </c>
      <c r="G249" s="50" t="s">
        <v>11</v>
      </c>
      <c r="H249" s="51">
        <v>444</v>
      </c>
      <c r="I249" s="52">
        <v>11279</v>
      </c>
      <c r="J249" s="52">
        <v>3333</v>
      </c>
      <c r="K249" s="52">
        <v>0</v>
      </c>
      <c r="L249" s="52">
        <v>893</v>
      </c>
      <c r="M249" s="52">
        <v>15505</v>
      </c>
      <c r="N249" s="36"/>
      <c r="O249" s="53" t="s">
        <v>308</v>
      </c>
      <c r="P249" s="53" t="s">
        <v>308</v>
      </c>
      <c r="Q249" s="55">
        <v>0.18</v>
      </c>
      <c r="R249" s="55">
        <v>0.15202395845133679</v>
      </c>
      <c r="S249" s="52">
        <v>0</v>
      </c>
      <c r="T249" s="36"/>
      <c r="U249" s="56">
        <v>6487728</v>
      </c>
      <c r="V249" s="56">
        <v>0</v>
      </c>
      <c r="W249" s="52">
        <v>0</v>
      </c>
      <c r="X249" s="52">
        <v>396492</v>
      </c>
      <c r="Y249" s="52">
        <v>6884220</v>
      </c>
      <c r="Z249" s="52">
        <f t="shared" si="3"/>
        <v>6884220</v>
      </c>
    </row>
    <row r="250" spans="1:26" s="13" customFormat="1">
      <c r="A250" s="49">
        <v>440</v>
      </c>
      <c r="B250" s="49">
        <v>440149128</v>
      </c>
      <c r="C250" s="50" t="s">
        <v>144</v>
      </c>
      <c r="D250" s="49">
        <v>149</v>
      </c>
      <c r="E250" s="50" t="s">
        <v>77</v>
      </c>
      <c r="F250" s="49">
        <v>128</v>
      </c>
      <c r="G250" s="50" t="s">
        <v>122</v>
      </c>
      <c r="H250" s="51">
        <v>1</v>
      </c>
      <c r="I250" s="52">
        <v>12275</v>
      </c>
      <c r="J250" s="52">
        <v>527</v>
      </c>
      <c r="K250" s="52">
        <v>0</v>
      </c>
      <c r="L250" s="52">
        <v>893</v>
      </c>
      <c r="M250" s="52">
        <v>13695</v>
      </c>
      <c r="N250" s="36"/>
      <c r="O250" s="53" t="s">
        <v>308</v>
      </c>
      <c r="P250" s="53" t="s">
        <v>308</v>
      </c>
      <c r="Q250" s="55">
        <v>0.18</v>
      </c>
      <c r="R250" s="55">
        <v>3.1707981576140035E-2</v>
      </c>
      <c r="S250" s="52">
        <v>0</v>
      </c>
      <c r="T250" s="36"/>
      <c r="U250" s="56">
        <v>12802</v>
      </c>
      <c r="V250" s="56">
        <v>0</v>
      </c>
      <c r="W250" s="52">
        <v>0</v>
      </c>
      <c r="X250" s="52">
        <v>893</v>
      </c>
      <c r="Y250" s="52">
        <v>13695</v>
      </c>
      <c r="Z250" s="52">
        <f t="shared" si="3"/>
        <v>5062631</v>
      </c>
    </row>
    <row r="251" spans="1:26" s="13" customFormat="1">
      <c r="A251" s="49">
        <v>440</v>
      </c>
      <c r="B251" s="49">
        <v>440149149</v>
      </c>
      <c r="C251" s="50" t="s">
        <v>144</v>
      </c>
      <c r="D251" s="49">
        <v>149</v>
      </c>
      <c r="E251" s="50" t="s">
        <v>77</v>
      </c>
      <c r="F251" s="49">
        <v>149</v>
      </c>
      <c r="G251" s="50" t="s">
        <v>77</v>
      </c>
      <c r="H251" s="51">
        <v>383</v>
      </c>
      <c r="I251" s="52">
        <v>11534</v>
      </c>
      <c r="J251" s="52">
        <v>66</v>
      </c>
      <c r="K251" s="52">
        <v>224.53002610966058</v>
      </c>
      <c r="L251" s="52">
        <v>893</v>
      </c>
      <c r="M251" s="52">
        <v>12717.53002610966</v>
      </c>
      <c r="N251" s="36"/>
      <c r="O251" s="53" t="s">
        <v>308</v>
      </c>
      <c r="P251" s="53" t="s">
        <v>308</v>
      </c>
      <c r="Q251" s="55">
        <v>0.1442761147472662</v>
      </c>
      <c r="R251" s="55">
        <v>0.10293201542090868</v>
      </c>
      <c r="S251" s="52">
        <v>0</v>
      </c>
      <c r="T251" s="36"/>
      <c r="U251" s="56">
        <v>4442800</v>
      </c>
      <c r="V251" s="56">
        <v>0</v>
      </c>
      <c r="W251" s="52">
        <v>85995</v>
      </c>
      <c r="X251" s="52">
        <v>342019</v>
      </c>
      <c r="Y251" s="52">
        <v>4870814</v>
      </c>
      <c r="Z251" s="52">
        <f t="shared" si="3"/>
        <v>5062631</v>
      </c>
    </row>
    <row r="252" spans="1:26" s="13" customFormat="1">
      <c r="A252" s="49">
        <v>440</v>
      </c>
      <c r="B252" s="49">
        <v>440149181</v>
      </c>
      <c r="C252" s="50" t="s">
        <v>144</v>
      </c>
      <c r="D252" s="49">
        <v>149</v>
      </c>
      <c r="E252" s="50" t="s">
        <v>77</v>
      </c>
      <c r="F252" s="49">
        <v>181</v>
      </c>
      <c r="G252" s="50" t="s">
        <v>79</v>
      </c>
      <c r="H252" s="51">
        <v>15</v>
      </c>
      <c r="I252" s="52">
        <v>10058</v>
      </c>
      <c r="J252" s="52">
        <v>571</v>
      </c>
      <c r="K252" s="52">
        <v>0</v>
      </c>
      <c r="L252" s="52">
        <v>893</v>
      </c>
      <c r="M252" s="52">
        <v>11522</v>
      </c>
      <c r="N252" s="36"/>
      <c r="O252" s="53" t="s">
        <v>308</v>
      </c>
      <c r="P252" s="53" t="s">
        <v>308</v>
      </c>
      <c r="Q252" s="55">
        <v>0.09</v>
      </c>
      <c r="R252" s="55">
        <v>1.3955445618939043E-2</v>
      </c>
      <c r="S252" s="52">
        <v>0</v>
      </c>
      <c r="T252" s="36"/>
      <c r="U252" s="56">
        <v>159435</v>
      </c>
      <c r="V252" s="56">
        <v>0</v>
      </c>
      <c r="W252" s="52">
        <v>0</v>
      </c>
      <c r="X252" s="52">
        <v>13395</v>
      </c>
      <c r="Y252" s="52">
        <v>172830</v>
      </c>
      <c r="Z252" s="52">
        <f t="shared" si="3"/>
        <v>5062631</v>
      </c>
    </row>
    <row r="253" spans="1:26" s="13" customFormat="1">
      <c r="A253" s="49">
        <v>440</v>
      </c>
      <c r="B253" s="49">
        <v>440149211</v>
      </c>
      <c r="C253" s="50" t="s">
        <v>144</v>
      </c>
      <c r="D253" s="49">
        <v>149</v>
      </c>
      <c r="E253" s="50" t="s">
        <v>77</v>
      </c>
      <c r="F253" s="49">
        <v>211</v>
      </c>
      <c r="G253" s="50" t="s">
        <v>87</v>
      </c>
      <c r="H253" s="51">
        <v>1</v>
      </c>
      <c r="I253" s="52">
        <v>3723</v>
      </c>
      <c r="J253" s="52">
        <v>676</v>
      </c>
      <c r="K253" s="52">
        <v>0</v>
      </c>
      <c r="L253" s="52">
        <v>893</v>
      </c>
      <c r="M253" s="52">
        <v>5292</v>
      </c>
      <c r="N253" s="36"/>
      <c r="O253" s="53" t="s">
        <v>308</v>
      </c>
      <c r="P253" s="53" t="s">
        <v>308</v>
      </c>
      <c r="Q253" s="55">
        <v>0.09</v>
      </c>
      <c r="R253" s="55">
        <v>1.5609791462465542E-3</v>
      </c>
      <c r="S253" s="52">
        <v>0</v>
      </c>
      <c r="T253" s="36"/>
      <c r="U253" s="56">
        <v>4399</v>
      </c>
      <c r="V253" s="56">
        <v>0</v>
      </c>
      <c r="W253" s="52">
        <v>0</v>
      </c>
      <c r="X253" s="52">
        <v>893</v>
      </c>
      <c r="Y253" s="52">
        <v>5292</v>
      </c>
      <c r="Z253" s="52">
        <f t="shared" si="3"/>
        <v>5062631</v>
      </c>
    </row>
    <row r="254" spans="1:26" s="13" customFormat="1">
      <c r="A254" s="49">
        <v>441</v>
      </c>
      <c r="B254" s="49">
        <v>441281005</v>
      </c>
      <c r="C254" s="50" t="s">
        <v>145</v>
      </c>
      <c r="D254" s="49">
        <v>281</v>
      </c>
      <c r="E254" s="50" t="s">
        <v>146</v>
      </c>
      <c r="F254" s="49">
        <v>5</v>
      </c>
      <c r="G254" s="50" t="s">
        <v>147</v>
      </c>
      <c r="H254" s="51">
        <v>1</v>
      </c>
      <c r="I254" s="52">
        <v>9794</v>
      </c>
      <c r="J254" s="52">
        <v>3831</v>
      </c>
      <c r="K254" s="52">
        <v>0</v>
      </c>
      <c r="L254" s="52">
        <v>893</v>
      </c>
      <c r="M254" s="52">
        <v>14518</v>
      </c>
      <c r="N254" s="36"/>
      <c r="O254" s="53" t="s">
        <v>308</v>
      </c>
      <c r="P254" s="53" t="s">
        <v>308</v>
      </c>
      <c r="Q254" s="55">
        <v>0.09</v>
      </c>
      <c r="R254" s="55">
        <v>3.4503542671496094E-3</v>
      </c>
      <c r="S254" s="52">
        <v>0</v>
      </c>
      <c r="T254" s="36"/>
      <c r="U254" s="56">
        <v>13625</v>
      </c>
      <c r="V254" s="56">
        <v>0</v>
      </c>
      <c r="W254" s="52">
        <v>0</v>
      </c>
      <c r="X254" s="52">
        <v>893</v>
      </c>
      <c r="Y254" s="52">
        <v>14518</v>
      </c>
      <c r="Z254" s="52">
        <f t="shared" si="3"/>
        <v>18125820</v>
      </c>
    </row>
    <row r="255" spans="1:26" s="13" customFormat="1">
      <c r="A255" s="49">
        <v>441</v>
      </c>
      <c r="B255" s="49">
        <v>441281061</v>
      </c>
      <c r="C255" s="50" t="s">
        <v>145</v>
      </c>
      <c r="D255" s="49">
        <v>281</v>
      </c>
      <c r="E255" s="50" t="s">
        <v>146</v>
      </c>
      <c r="F255" s="49">
        <v>61</v>
      </c>
      <c r="G255" s="50" t="s">
        <v>148</v>
      </c>
      <c r="H255" s="51">
        <v>3</v>
      </c>
      <c r="I255" s="52">
        <v>9817</v>
      </c>
      <c r="J255" s="52">
        <v>442</v>
      </c>
      <c r="K255" s="52">
        <v>0</v>
      </c>
      <c r="L255" s="52">
        <v>893</v>
      </c>
      <c r="M255" s="52">
        <v>11152</v>
      </c>
      <c r="N255" s="36"/>
      <c r="O255" s="53" t="s">
        <v>308</v>
      </c>
      <c r="P255" s="53" t="s">
        <v>308</v>
      </c>
      <c r="Q255" s="55">
        <v>0.09</v>
      </c>
      <c r="R255" s="55">
        <v>2.9718398795666023E-2</v>
      </c>
      <c r="S255" s="52">
        <v>0</v>
      </c>
      <c r="T255" s="36"/>
      <c r="U255" s="56">
        <v>30777</v>
      </c>
      <c r="V255" s="56">
        <v>0</v>
      </c>
      <c r="W255" s="52">
        <v>0</v>
      </c>
      <c r="X255" s="52">
        <v>2679</v>
      </c>
      <c r="Y255" s="52">
        <v>33456</v>
      </c>
      <c r="Z255" s="52">
        <f t="shared" si="3"/>
        <v>18125820</v>
      </c>
    </row>
    <row r="256" spans="1:26" s="13" customFormat="1">
      <c r="A256" s="49">
        <v>441</v>
      </c>
      <c r="B256" s="49">
        <v>441281087</v>
      </c>
      <c r="C256" s="50" t="s">
        <v>145</v>
      </c>
      <c r="D256" s="49">
        <v>281</v>
      </c>
      <c r="E256" s="50" t="s">
        <v>146</v>
      </c>
      <c r="F256" s="49">
        <v>87</v>
      </c>
      <c r="G256" s="50" t="s">
        <v>149</v>
      </c>
      <c r="H256" s="51">
        <v>5</v>
      </c>
      <c r="I256" s="52">
        <v>9346</v>
      </c>
      <c r="J256" s="52">
        <v>3425</v>
      </c>
      <c r="K256" s="52">
        <v>0</v>
      </c>
      <c r="L256" s="52">
        <v>893</v>
      </c>
      <c r="M256" s="52">
        <v>13664</v>
      </c>
      <c r="N256" s="36"/>
      <c r="O256" s="53" t="s">
        <v>308</v>
      </c>
      <c r="P256" s="53" t="s">
        <v>308</v>
      </c>
      <c r="Q256" s="55">
        <v>0.09</v>
      </c>
      <c r="R256" s="55">
        <v>4.1026395892782884E-3</v>
      </c>
      <c r="S256" s="52">
        <v>0</v>
      </c>
      <c r="T256" s="36"/>
      <c r="U256" s="56">
        <v>63855</v>
      </c>
      <c r="V256" s="56">
        <v>0</v>
      </c>
      <c r="W256" s="52">
        <v>0</v>
      </c>
      <c r="X256" s="52">
        <v>4465</v>
      </c>
      <c r="Y256" s="52">
        <v>68320</v>
      </c>
      <c r="Z256" s="52">
        <f t="shared" si="3"/>
        <v>18125820</v>
      </c>
    </row>
    <row r="257" spans="1:26" s="13" customFormat="1">
      <c r="A257" s="49">
        <v>441</v>
      </c>
      <c r="B257" s="49">
        <v>441281161</v>
      </c>
      <c r="C257" s="50" t="s">
        <v>145</v>
      </c>
      <c r="D257" s="49">
        <v>281</v>
      </c>
      <c r="E257" s="50" t="s">
        <v>146</v>
      </c>
      <c r="F257" s="49">
        <v>161</v>
      </c>
      <c r="G257" s="50" t="s">
        <v>151</v>
      </c>
      <c r="H257" s="51">
        <v>2</v>
      </c>
      <c r="I257" s="52">
        <v>12631</v>
      </c>
      <c r="J257" s="52">
        <v>4752</v>
      </c>
      <c r="K257" s="52">
        <v>0</v>
      </c>
      <c r="L257" s="52">
        <v>893</v>
      </c>
      <c r="M257" s="52">
        <v>18276</v>
      </c>
      <c r="N257" s="36"/>
      <c r="O257" s="53" t="s">
        <v>308</v>
      </c>
      <c r="P257" s="53" t="s">
        <v>308</v>
      </c>
      <c r="Q257" s="55">
        <v>0.09</v>
      </c>
      <c r="R257" s="55">
        <v>8.0376023328964635E-3</v>
      </c>
      <c r="S257" s="52">
        <v>0</v>
      </c>
      <c r="T257" s="36"/>
      <c r="U257" s="56">
        <v>34766</v>
      </c>
      <c r="V257" s="56">
        <v>0</v>
      </c>
      <c r="W257" s="52">
        <v>0</v>
      </c>
      <c r="X257" s="52">
        <v>1786</v>
      </c>
      <c r="Y257" s="52">
        <v>36552</v>
      </c>
      <c r="Z257" s="52">
        <f t="shared" si="3"/>
        <v>18125820</v>
      </c>
    </row>
    <row r="258" spans="1:26" s="13" customFormat="1">
      <c r="A258" s="49">
        <v>441</v>
      </c>
      <c r="B258" s="49">
        <v>441281281</v>
      </c>
      <c r="C258" s="50" t="s">
        <v>145</v>
      </c>
      <c r="D258" s="49">
        <v>281</v>
      </c>
      <c r="E258" s="50" t="s">
        <v>146</v>
      </c>
      <c r="F258" s="49">
        <v>281</v>
      </c>
      <c r="G258" s="50" t="s">
        <v>146</v>
      </c>
      <c r="H258" s="51">
        <v>1562</v>
      </c>
      <c r="I258" s="52">
        <v>10602</v>
      </c>
      <c r="J258" s="52">
        <v>0</v>
      </c>
      <c r="K258" s="52">
        <v>0</v>
      </c>
      <c r="L258" s="52">
        <v>893</v>
      </c>
      <c r="M258" s="52">
        <v>11495</v>
      </c>
      <c r="N258" s="36"/>
      <c r="O258" s="53" t="s">
        <v>308</v>
      </c>
      <c r="P258" s="53" t="s">
        <v>308</v>
      </c>
      <c r="Q258" s="55">
        <v>0.18</v>
      </c>
      <c r="R258" s="55">
        <v>0.11758425860127428</v>
      </c>
      <c r="S258" s="52">
        <v>0</v>
      </c>
      <c r="T258" s="36"/>
      <c r="U258" s="56">
        <v>16560324</v>
      </c>
      <c r="V258" s="56">
        <v>0</v>
      </c>
      <c r="W258" s="52">
        <v>0</v>
      </c>
      <c r="X258" s="52">
        <v>1394866</v>
      </c>
      <c r="Y258" s="52">
        <v>17955190</v>
      </c>
      <c r="Z258" s="52">
        <f t="shared" si="3"/>
        <v>18125820</v>
      </c>
    </row>
    <row r="259" spans="1:26" s="13" customFormat="1">
      <c r="A259" s="49">
        <v>441</v>
      </c>
      <c r="B259" s="49">
        <v>441281680</v>
      </c>
      <c r="C259" s="50" t="s">
        <v>145</v>
      </c>
      <c r="D259" s="49">
        <v>281</v>
      </c>
      <c r="E259" s="50" t="s">
        <v>146</v>
      </c>
      <c r="F259" s="49">
        <v>680</v>
      </c>
      <c r="G259" s="50" t="s">
        <v>152</v>
      </c>
      <c r="H259" s="51">
        <v>1</v>
      </c>
      <c r="I259" s="52">
        <v>12631</v>
      </c>
      <c r="J259" s="52">
        <v>4260</v>
      </c>
      <c r="K259" s="52">
        <v>0</v>
      </c>
      <c r="L259" s="52">
        <v>893</v>
      </c>
      <c r="M259" s="52">
        <v>17784</v>
      </c>
      <c r="N259" s="36"/>
      <c r="O259" s="53" t="s">
        <v>308</v>
      </c>
      <c r="P259" s="53" t="s">
        <v>308</v>
      </c>
      <c r="Q259" s="55">
        <v>0.09</v>
      </c>
      <c r="R259" s="55">
        <v>1.6738216851875528E-3</v>
      </c>
      <c r="S259" s="52">
        <v>0</v>
      </c>
      <c r="T259" s="36"/>
      <c r="U259" s="56">
        <v>16891</v>
      </c>
      <c r="V259" s="56">
        <v>0</v>
      </c>
      <c r="W259" s="52">
        <v>0</v>
      </c>
      <c r="X259" s="52">
        <v>893</v>
      </c>
      <c r="Y259" s="52">
        <v>17784</v>
      </c>
      <c r="Z259" s="52">
        <f t="shared" si="3"/>
        <v>18125820</v>
      </c>
    </row>
    <row r="260" spans="1:26" s="13" customFormat="1">
      <c r="A260" s="49">
        <v>444</v>
      </c>
      <c r="B260" s="49">
        <v>444035001</v>
      </c>
      <c r="C260" s="50" t="s">
        <v>153</v>
      </c>
      <c r="D260" s="49">
        <v>35</v>
      </c>
      <c r="E260" s="50" t="s">
        <v>11</v>
      </c>
      <c r="F260" s="49">
        <v>1</v>
      </c>
      <c r="G260" s="50" t="s">
        <v>57</v>
      </c>
      <c r="H260" s="51">
        <v>1</v>
      </c>
      <c r="I260" s="52">
        <v>9004</v>
      </c>
      <c r="J260" s="52">
        <v>2295</v>
      </c>
      <c r="K260" s="52">
        <v>0</v>
      </c>
      <c r="L260" s="52">
        <v>893</v>
      </c>
      <c r="M260" s="52">
        <v>12192</v>
      </c>
      <c r="N260" s="36"/>
      <c r="O260" s="53" t="s">
        <v>308</v>
      </c>
      <c r="P260" s="53" t="s">
        <v>308</v>
      </c>
      <c r="Q260" s="55">
        <v>0.09</v>
      </c>
      <c r="R260" s="55">
        <v>1.6512015139306647E-2</v>
      </c>
      <c r="S260" s="52">
        <v>0</v>
      </c>
      <c r="T260" s="36"/>
      <c r="U260" s="56">
        <v>11299</v>
      </c>
      <c r="V260" s="56">
        <v>0</v>
      </c>
      <c r="W260" s="52">
        <v>0</v>
      </c>
      <c r="X260" s="52">
        <v>893</v>
      </c>
      <c r="Y260" s="52">
        <v>12192</v>
      </c>
      <c r="Z260" s="52">
        <f t="shared" si="3"/>
        <v>8366598</v>
      </c>
    </row>
    <row r="261" spans="1:26" s="13" customFormat="1">
      <c r="A261" s="49">
        <v>444</v>
      </c>
      <c r="B261" s="49">
        <v>444035035</v>
      </c>
      <c r="C261" s="50" t="s">
        <v>153</v>
      </c>
      <c r="D261" s="49">
        <v>35</v>
      </c>
      <c r="E261" s="50" t="s">
        <v>11</v>
      </c>
      <c r="F261" s="49">
        <v>35</v>
      </c>
      <c r="G261" s="50" t="s">
        <v>11</v>
      </c>
      <c r="H261" s="51">
        <v>548</v>
      </c>
      <c r="I261" s="52">
        <v>10741</v>
      </c>
      <c r="J261" s="52">
        <v>3174</v>
      </c>
      <c r="K261" s="52">
        <v>0</v>
      </c>
      <c r="L261" s="52">
        <v>893</v>
      </c>
      <c r="M261" s="52">
        <v>14808</v>
      </c>
      <c r="N261" s="36"/>
      <c r="O261" s="53" t="s">
        <v>308</v>
      </c>
      <c r="P261" s="53" t="s">
        <v>308</v>
      </c>
      <c r="Q261" s="55">
        <v>0.18</v>
      </c>
      <c r="R261" s="55">
        <v>0.15202395845133679</v>
      </c>
      <c r="S261" s="52">
        <v>0</v>
      </c>
      <c r="T261" s="36"/>
      <c r="U261" s="56">
        <v>7625420</v>
      </c>
      <c r="V261" s="56">
        <v>0</v>
      </c>
      <c r="W261" s="52">
        <v>0</v>
      </c>
      <c r="X261" s="52">
        <v>489364</v>
      </c>
      <c r="Y261" s="52">
        <v>8114784</v>
      </c>
      <c r="Z261" s="52">
        <f t="shared" si="3"/>
        <v>8366598</v>
      </c>
    </row>
    <row r="262" spans="1:26" s="13" customFormat="1">
      <c r="A262" s="49">
        <v>444</v>
      </c>
      <c r="B262" s="49">
        <v>444035040</v>
      </c>
      <c r="C262" s="50" t="s">
        <v>153</v>
      </c>
      <c r="D262" s="49">
        <v>35</v>
      </c>
      <c r="E262" s="50" t="s">
        <v>11</v>
      </c>
      <c r="F262" s="49">
        <v>40</v>
      </c>
      <c r="G262" s="50" t="s">
        <v>88</v>
      </c>
      <c r="H262" s="51">
        <v>3</v>
      </c>
      <c r="I262" s="52">
        <v>9865</v>
      </c>
      <c r="J262" s="52">
        <v>2538</v>
      </c>
      <c r="K262" s="52">
        <v>0</v>
      </c>
      <c r="L262" s="52">
        <v>893</v>
      </c>
      <c r="M262" s="52">
        <v>13296</v>
      </c>
      <c r="N262" s="36"/>
      <c r="O262" s="53" t="s">
        <v>308</v>
      </c>
      <c r="P262" s="53" t="s">
        <v>308</v>
      </c>
      <c r="Q262" s="55">
        <v>0.09</v>
      </c>
      <c r="R262" s="55">
        <v>4.414769596532914E-3</v>
      </c>
      <c r="S262" s="52">
        <v>0</v>
      </c>
      <c r="T262" s="36"/>
      <c r="U262" s="56">
        <v>37209</v>
      </c>
      <c r="V262" s="56">
        <v>0</v>
      </c>
      <c r="W262" s="52">
        <v>0</v>
      </c>
      <c r="X262" s="52">
        <v>2679</v>
      </c>
      <c r="Y262" s="52">
        <v>39888</v>
      </c>
      <c r="Z262" s="52">
        <f t="shared" si="3"/>
        <v>8366598</v>
      </c>
    </row>
    <row r="263" spans="1:26" s="13" customFormat="1">
      <c r="A263" s="49">
        <v>444</v>
      </c>
      <c r="B263" s="49">
        <v>444035044</v>
      </c>
      <c r="C263" s="50" t="s">
        <v>153</v>
      </c>
      <c r="D263" s="49">
        <v>35</v>
      </c>
      <c r="E263" s="50" t="s">
        <v>11</v>
      </c>
      <c r="F263" s="49">
        <v>44</v>
      </c>
      <c r="G263" s="50" t="s">
        <v>12</v>
      </c>
      <c r="H263" s="51">
        <v>4</v>
      </c>
      <c r="I263" s="52">
        <v>11172</v>
      </c>
      <c r="J263" s="52">
        <v>736</v>
      </c>
      <c r="K263" s="52">
        <v>0</v>
      </c>
      <c r="L263" s="52">
        <v>893</v>
      </c>
      <c r="M263" s="52">
        <v>12801</v>
      </c>
      <c r="N263" s="36"/>
      <c r="O263" s="53" t="s">
        <v>308</v>
      </c>
      <c r="P263" s="53" t="s">
        <v>308</v>
      </c>
      <c r="Q263" s="55">
        <v>0.09</v>
      </c>
      <c r="R263" s="55">
        <v>4.5057369453861851E-2</v>
      </c>
      <c r="S263" s="52">
        <v>0</v>
      </c>
      <c r="T263" s="36"/>
      <c r="U263" s="56">
        <v>47632</v>
      </c>
      <c r="V263" s="56">
        <v>0</v>
      </c>
      <c r="W263" s="52">
        <v>0</v>
      </c>
      <c r="X263" s="52">
        <v>3572</v>
      </c>
      <c r="Y263" s="52">
        <v>51204</v>
      </c>
      <c r="Z263" s="52">
        <f t="shared" si="3"/>
        <v>8366598</v>
      </c>
    </row>
    <row r="264" spans="1:26" s="13" customFormat="1">
      <c r="A264" s="49">
        <v>444</v>
      </c>
      <c r="B264" s="49">
        <v>444035057</v>
      </c>
      <c r="C264" s="50" t="s">
        <v>153</v>
      </c>
      <c r="D264" s="49">
        <v>35</v>
      </c>
      <c r="E264" s="50" t="s">
        <v>11</v>
      </c>
      <c r="F264" s="49">
        <v>57</v>
      </c>
      <c r="G264" s="50" t="s">
        <v>13</v>
      </c>
      <c r="H264" s="51">
        <v>1</v>
      </c>
      <c r="I264" s="52">
        <v>13297</v>
      </c>
      <c r="J264" s="52">
        <v>701</v>
      </c>
      <c r="K264" s="52">
        <v>0</v>
      </c>
      <c r="L264" s="52">
        <v>893</v>
      </c>
      <c r="M264" s="52">
        <v>14891</v>
      </c>
      <c r="N264" s="36"/>
      <c r="O264" s="53" t="s">
        <v>308</v>
      </c>
      <c r="P264" s="53" t="s">
        <v>308</v>
      </c>
      <c r="Q264" s="55">
        <v>0.18</v>
      </c>
      <c r="R264" s="55">
        <v>0.12566669295783561</v>
      </c>
      <c r="S264" s="52">
        <v>0</v>
      </c>
      <c r="T264" s="36"/>
      <c r="U264" s="56">
        <v>13998</v>
      </c>
      <c r="V264" s="56">
        <v>0</v>
      </c>
      <c r="W264" s="52">
        <v>0</v>
      </c>
      <c r="X264" s="52">
        <v>893</v>
      </c>
      <c r="Y264" s="52">
        <v>14891</v>
      </c>
      <c r="Z264" s="52">
        <f t="shared" si="3"/>
        <v>8366598</v>
      </c>
    </row>
    <row r="265" spans="1:26" s="13" customFormat="1">
      <c r="A265" s="49">
        <v>444</v>
      </c>
      <c r="B265" s="49">
        <v>444035073</v>
      </c>
      <c r="C265" s="50" t="s">
        <v>153</v>
      </c>
      <c r="D265" s="49">
        <v>35</v>
      </c>
      <c r="E265" s="50" t="s">
        <v>11</v>
      </c>
      <c r="F265" s="49">
        <v>73</v>
      </c>
      <c r="G265" s="50" t="s">
        <v>23</v>
      </c>
      <c r="H265" s="51">
        <v>1</v>
      </c>
      <c r="I265" s="52">
        <v>10346.869735001805</v>
      </c>
      <c r="J265" s="52">
        <v>7321</v>
      </c>
      <c r="K265" s="52">
        <v>0</v>
      </c>
      <c r="L265" s="52">
        <v>893</v>
      </c>
      <c r="M265" s="52">
        <v>18560.869735001805</v>
      </c>
      <c r="N265" s="36"/>
      <c r="O265" s="53" t="s">
        <v>308</v>
      </c>
      <c r="P265" s="53" t="s">
        <v>308</v>
      </c>
      <c r="Q265" s="55">
        <v>0.09</v>
      </c>
      <c r="R265" s="55">
        <v>5.514886990787499E-3</v>
      </c>
      <c r="S265" s="52">
        <v>0</v>
      </c>
      <c r="T265" s="36"/>
      <c r="U265" s="56">
        <v>17668</v>
      </c>
      <c r="V265" s="56">
        <v>0</v>
      </c>
      <c r="W265" s="52">
        <v>0</v>
      </c>
      <c r="X265" s="52">
        <v>893</v>
      </c>
      <c r="Y265" s="52">
        <v>18561</v>
      </c>
      <c r="Z265" s="52">
        <f t="shared" si="3"/>
        <v>8366598</v>
      </c>
    </row>
    <row r="266" spans="1:26" s="13" customFormat="1">
      <c r="A266" s="49">
        <v>444</v>
      </c>
      <c r="B266" s="49">
        <v>444035219</v>
      </c>
      <c r="C266" s="50" t="s">
        <v>153</v>
      </c>
      <c r="D266" s="49">
        <v>35</v>
      </c>
      <c r="E266" s="50" t="s">
        <v>11</v>
      </c>
      <c r="F266" s="49">
        <v>219</v>
      </c>
      <c r="G266" s="50" t="s">
        <v>270</v>
      </c>
      <c r="H266" s="51">
        <v>1</v>
      </c>
      <c r="I266" s="52">
        <v>9650.8731967802069</v>
      </c>
      <c r="J266" s="52">
        <v>4187</v>
      </c>
      <c r="K266" s="52">
        <v>0</v>
      </c>
      <c r="L266" s="52">
        <v>893</v>
      </c>
      <c r="M266" s="52">
        <v>14730.873196780207</v>
      </c>
      <c r="N266" s="36"/>
      <c r="O266" s="53" t="s">
        <v>308</v>
      </c>
      <c r="P266" s="53" t="s">
        <v>308</v>
      </c>
      <c r="Q266" s="55">
        <v>0.09</v>
      </c>
      <c r="R266" s="55">
        <v>5.8248845228485403E-3</v>
      </c>
      <c r="S266" s="52">
        <v>0</v>
      </c>
      <c r="T266" s="36"/>
      <c r="U266" s="56">
        <v>13838</v>
      </c>
      <c r="V266" s="56">
        <v>0</v>
      </c>
      <c r="W266" s="52">
        <v>0</v>
      </c>
      <c r="X266" s="52">
        <v>893</v>
      </c>
      <c r="Y266" s="52">
        <v>14731</v>
      </c>
      <c r="Z266" s="52">
        <f t="shared" si="3"/>
        <v>8366598</v>
      </c>
    </row>
    <row r="267" spans="1:26" s="13" customFormat="1">
      <c r="A267" s="49">
        <v>444</v>
      </c>
      <c r="B267" s="49">
        <v>444035220</v>
      </c>
      <c r="C267" s="50" t="s">
        <v>153</v>
      </c>
      <c r="D267" s="49">
        <v>35</v>
      </c>
      <c r="E267" s="50" t="s">
        <v>11</v>
      </c>
      <c r="F267" s="49">
        <v>220</v>
      </c>
      <c r="G267" s="50" t="s">
        <v>26</v>
      </c>
      <c r="H267" s="51">
        <v>1</v>
      </c>
      <c r="I267" s="52">
        <v>13489</v>
      </c>
      <c r="J267" s="52">
        <v>4801</v>
      </c>
      <c r="K267" s="52">
        <v>0</v>
      </c>
      <c r="L267" s="52">
        <v>893</v>
      </c>
      <c r="M267" s="52">
        <v>19183</v>
      </c>
      <c r="N267" s="36"/>
      <c r="O267" s="53" t="s">
        <v>308</v>
      </c>
      <c r="P267" s="53" t="s">
        <v>308</v>
      </c>
      <c r="Q267" s="55">
        <v>0.09</v>
      </c>
      <c r="R267" s="55">
        <v>1.5047181658947622E-2</v>
      </c>
      <c r="S267" s="52">
        <v>0</v>
      </c>
      <c r="T267" s="36"/>
      <c r="U267" s="56">
        <v>18290</v>
      </c>
      <c r="V267" s="56">
        <v>0</v>
      </c>
      <c r="W267" s="52">
        <v>0</v>
      </c>
      <c r="X267" s="52">
        <v>893</v>
      </c>
      <c r="Y267" s="52">
        <v>19183</v>
      </c>
      <c r="Z267" s="52">
        <f t="shared" ref="Z267:Z330" si="4">SUMIF($A$10:$A$839,$A267,$Y$10:$Y$839)</f>
        <v>8366598</v>
      </c>
    </row>
    <row r="268" spans="1:26" s="13" customFormat="1">
      <c r="A268" s="49">
        <v>444</v>
      </c>
      <c r="B268" s="49">
        <v>444035243</v>
      </c>
      <c r="C268" s="50" t="s">
        <v>153</v>
      </c>
      <c r="D268" s="49">
        <v>35</v>
      </c>
      <c r="E268" s="50" t="s">
        <v>11</v>
      </c>
      <c r="F268" s="49">
        <v>243</v>
      </c>
      <c r="G268" s="50" t="s">
        <v>80</v>
      </c>
      <c r="H268" s="51">
        <v>1</v>
      </c>
      <c r="I268" s="52">
        <v>13489</v>
      </c>
      <c r="J268" s="52">
        <v>3286</v>
      </c>
      <c r="K268" s="52">
        <v>0</v>
      </c>
      <c r="L268" s="52">
        <v>893</v>
      </c>
      <c r="M268" s="52">
        <v>17668</v>
      </c>
      <c r="N268" s="36"/>
      <c r="O268" s="53" t="s">
        <v>308</v>
      </c>
      <c r="P268" s="53" t="s">
        <v>308</v>
      </c>
      <c r="Q268" s="55">
        <v>0.09</v>
      </c>
      <c r="R268" s="55">
        <v>5.5797321441707435E-3</v>
      </c>
      <c r="S268" s="52">
        <v>0</v>
      </c>
      <c r="T268" s="36"/>
      <c r="U268" s="56">
        <v>16775</v>
      </c>
      <c r="V268" s="56">
        <v>0</v>
      </c>
      <c r="W268" s="52">
        <v>0</v>
      </c>
      <c r="X268" s="52">
        <v>893</v>
      </c>
      <c r="Y268" s="52">
        <v>17668</v>
      </c>
      <c r="Z268" s="52">
        <f t="shared" si="4"/>
        <v>8366598</v>
      </c>
    </row>
    <row r="269" spans="1:26" s="13" customFormat="1">
      <c r="A269" s="49">
        <v>444</v>
      </c>
      <c r="B269" s="49">
        <v>444035244</v>
      </c>
      <c r="C269" s="50" t="s">
        <v>153</v>
      </c>
      <c r="D269" s="49">
        <v>35</v>
      </c>
      <c r="E269" s="50" t="s">
        <v>11</v>
      </c>
      <c r="F269" s="49">
        <v>244</v>
      </c>
      <c r="G269" s="50" t="s">
        <v>27</v>
      </c>
      <c r="H269" s="51">
        <v>3</v>
      </c>
      <c r="I269" s="52">
        <v>9004</v>
      </c>
      <c r="J269" s="52">
        <v>3075</v>
      </c>
      <c r="K269" s="52">
        <v>0</v>
      </c>
      <c r="L269" s="52">
        <v>893</v>
      </c>
      <c r="M269" s="52">
        <v>12972</v>
      </c>
      <c r="N269" s="36"/>
      <c r="O269" s="53" t="s">
        <v>308</v>
      </c>
      <c r="P269" s="53" t="s">
        <v>308</v>
      </c>
      <c r="Q269" s="55">
        <v>0.18</v>
      </c>
      <c r="R269" s="55">
        <v>9.0766797529067744E-2</v>
      </c>
      <c r="S269" s="52">
        <v>0</v>
      </c>
      <c r="T269" s="36"/>
      <c r="U269" s="56">
        <v>36237</v>
      </c>
      <c r="V269" s="56">
        <v>0</v>
      </c>
      <c r="W269" s="52">
        <v>0</v>
      </c>
      <c r="X269" s="52">
        <v>2679</v>
      </c>
      <c r="Y269" s="52">
        <v>38916</v>
      </c>
      <c r="Z269" s="52">
        <f t="shared" si="4"/>
        <v>8366598</v>
      </c>
    </row>
    <row r="270" spans="1:26" s="13" customFormat="1">
      <c r="A270" s="49">
        <v>444</v>
      </c>
      <c r="B270" s="49">
        <v>444035336</v>
      </c>
      <c r="C270" s="50" t="s">
        <v>153</v>
      </c>
      <c r="D270" s="49">
        <v>35</v>
      </c>
      <c r="E270" s="50" t="s">
        <v>11</v>
      </c>
      <c r="F270" s="49">
        <v>336</v>
      </c>
      <c r="G270" s="50" t="s">
        <v>30</v>
      </c>
      <c r="H270" s="51">
        <v>2</v>
      </c>
      <c r="I270" s="52">
        <v>10056</v>
      </c>
      <c r="J270" s="52">
        <v>1341</v>
      </c>
      <c r="K270" s="52">
        <v>0</v>
      </c>
      <c r="L270" s="52">
        <v>893</v>
      </c>
      <c r="M270" s="52">
        <v>12290</v>
      </c>
      <c r="N270" s="36"/>
      <c r="O270" s="53" t="s">
        <v>308</v>
      </c>
      <c r="P270" s="53" t="s">
        <v>308</v>
      </c>
      <c r="Q270" s="55">
        <v>0.09</v>
      </c>
      <c r="R270" s="55">
        <v>3.4509078943279155E-2</v>
      </c>
      <c r="S270" s="52">
        <v>0</v>
      </c>
      <c r="T270" s="36"/>
      <c r="U270" s="56">
        <v>22794</v>
      </c>
      <c r="V270" s="56">
        <v>0</v>
      </c>
      <c r="W270" s="52">
        <v>0</v>
      </c>
      <c r="X270" s="52">
        <v>1786</v>
      </c>
      <c r="Y270" s="52">
        <v>24580</v>
      </c>
      <c r="Z270" s="52">
        <f t="shared" si="4"/>
        <v>8366598</v>
      </c>
    </row>
    <row r="271" spans="1:26" s="13" customFormat="1">
      <c r="A271" s="49">
        <v>445</v>
      </c>
      <c r="B271" s="49">
        <v>445348017</v>
      </c>
      <c r="C271" s="50" t="s">
        <v>154</v>
      </c>
      <c r="D271" s="49">
        <v>348</v>
      </c>
      <c r="E271" s="50" t="s">
        <v>100</v>
      </c>
      <c r="F271" s="49">
        <v>17</v>
      </c>
      <c r="G271" s="50" t="s">
        <v>155</v>
      </c>
      <c r="H271" s="51">
        <v>15</v>
      </c>
      <c r="I271" s="52">
        <v>10749</v>
      </c>
      <c r="J271" s="52">
        <v>2927</v>
      </c>
      <c r="K271" s="52">
        <v>0</v>
      </c>
      <c r="L271" s="52">
        <v>893</v>
      </c>
      <c r="M271" s="52">
        <v>14569</v>
      </c>
      <c r="N271" s="36"/>
      <c r="O271" s="53" t="s">
        <v>308</v>
      </c>
      <c r="P271" s="53" t="s">
        <v>308</v>
      </c>
      <c r="Q271" s="55">
        <v>0.09</v>
      </c>
      <c r="R271" s="55">
        <v>7.0399684323824976E-3</v>
      </c>
      <c r="S271" s="52">
        <v>0</v>
      </c>
      <c r="T271" s="36"/>
      <c r="U271" s="56">
        <v>205140</v>
      </c>
      <c r="V271" s="56">
        <v>0</v>
      </c>
      <c r="W271" s="52">
        <v>0</v>
      </c>
      <c r="X271" s="52">
        <v>13395</v>
      </c>
      <c r="Y271" s="52">
        <v>218535</v>
      </c>
      <c r="Z271" s="52">
        <f t="shared" si="4"/>
        <v>17727579</v>
      </c>
    </row>
    <row r="272" spans="1:26" s="13" customFormat="1">
      <c r="A272" s="49">
        <v>445</v>
      </c>
      <c r="B272" s="49">
        <v>445348064</v>
      </c>
      <c r="C272" s="50" t="s">
        <v>154</v>
      </c>
      <c r="D272" s="49">
        <v>348</v>
      </c>
      <c r="E272" s="50" t="s">
        <v>100</v>
      </c>
      <c r="F272" s="49">
        <v>64</v>
      </c>
      <c r="G272" s="50" t="s">
        <v>102</v>
      </c>
      <c r="H272" s="51">
        <v>3</v>
      </c>
      <c r="I272" s="52">
        <v>8944</v>
      </c>
      <c r="J272" s="52">
        <v>1157</v>
      </c>
      <c r="K272" s="52">
        <v>0</v>
      </c>
      <c r="L272" s="52">
        <v>893</v>
      </c>
      <c r="M272" s="52">
        <v>10994</v>
      </c>
      <c r="N272" s="36"/>
      <c r="O272" s="53" t="s">
        <v>308</v>
      </c>
      <c r="P272" s="53" t="s">
        <v>308</v>
      </c>
      <c r="Q272" s="55">
        <v>0.18</v>
      </c>
      <c r="R272" s="55">
        <v>2.9502568888977416E-2</v>
      </c>
      <c r="S272" s="52">
        <v>0</v>
      </c>
      <c r="T272" s="36"/>
      <c r="U272" s="56">
        <v>30303</v>
      </c>
      <c r="V272" s="56">
        <v>0</v>
      </c>
      <c r="W272" s="52">
        <v>0</v>
      </c>
      <c r="X272" s="52">
        <v>2679</v>
      </c>
      <c r="Y272" s="52">
        <v>32982</v>
      </c>
      <c r="Z272" s="52">
        <f t="shared" si="4"/>
        <v>17727579</v>
      </c>
    </row>
    <row r="273" spans="1:26" s="13" customFormat="1">
      <c r="A273" s="49">
        <v>445</v>
      </c>
      <c r="B273" s="49">
        <v>445348151</v>
      </c>
      <c r="C273" s="50" t="s">
        <v>154</v>
      </c>
      <c r="D273" s="49">
        <v>348</v>
      </c>
      <c r="E273" s="50" t="s">
        <v>100</v>
      </c>
      <c r="F273" s="49">
        <v>151</v>
      </c>
      <c r="G273" s="50" t="s">
        <v>156</v>
      </c>
      <c r="H273" s="51">
        <v>13</v>
      </c>
      <c r="I273" s="52">
        <v>9813</v>
      </c>
      <c r="J273" s="52">
        <v>1847</v>
      </c>
      <c r="K273" s="52">
        <v>0</v>
      </c>
      <c r="L273" s="52">
        <v>893</v>
      </c>
      <c r="M273" s="52">
        <v>12553</v>
      </c>
      <c r="N273" s="36"/>
      <c r="O273" s="53" t="s">
        <v>308</v>
      </c>
      <c r="P273" s="53" t="s">
        <v>308</v>
      </c>
      <c r="Q273" s="55">
        <v>0.09</v>
      </c>
      <c r="R273" s="55">
        <v>1.0085521119319898E-2</v>
      </c>
      <c r="S273" s="52">
        <v>0</v>
      </c>
      <c r="T273" s="36"/>
      <c r="U273" s="56">
        <v>151580</v>
      </c>
      <c r="V273" s="56">
        <v>0</v>
      </c>
      <c r="W273" s="52">
        <v>0</v>
      </c>
      <c r="X273" s="52">
        <v>11609</v>
      </c>
      <c r="Y273" s="52">
        <v>163189</v>
      </c>
      <c r="Z273" s="52">
        <f t="shared" si="4"/>
        <v>17727579</v>
      </c>
    </row>
    <row r="274" spans="1:26" s="13" customFormat="1">
      <c r="A274" s="49">
        <v>445</v>
      </c>
      <c r="B274" s="49">
        <v>445348153</v>
      </c>
      <c r="C274" s="50" t="s">
        <v>154</v>
      </c>
      <c r="D274" s="49">
        <v>348</v>
      </c>
      <c r="E274" s="50" t="s">
        <v>100</v>
      </c>
      <c r="F274" s="49">
        <v>153</v>
      </c>
      <c r="G274" s="50" t="s">
        <v>107</v>
      </c>
      <c r="H274" s="51">
        <v>2</v>
      </c>
      <c r="I274" s="52">
        <v>8944</v>
      </c>
      <c r="J274" s="52">
        <v>234</v>
      </c>
      <c r="K274" s="52">
        <v>0</v>
      </c>
      <c r="L274" s="52">
        <v>893</v>
      </c>
      <c r="M274" s="52">
        <v>10071</v>
      </c>
      <c r="N274" s="36"/>
      <c r="O274" s="53" t="s">
        <v>308</v>
      </c>
      <c r="P274" s="53" t="s">
        <v>308</v>
      </c>
      <c r="Q274" s="55">
        <v>0.09</v>
      </c>
      <c r="R274" s="55">
        <v>1.2838408450156829E-2</v>
      </c>
      <c r="S274" s="52">
        <v>0</v>
      </c>
      <c r="T274" s="36"/>
      <c r="U274" s="56">
        <v>18356</v>
      </c>
      <c r="V274" s="56">
        <v>0</v>
      </c>
      <c r="W274" s="52">
        <v>0</v>
      </c>
      <c r="X274" s="52">
        <v>1786</v>
      </c>
      <c r="Y274" s="52">
        <v>20142</v>
      </c>
      <c r="Z274" s="52">
        <f t="shared" si="4"/>
        <v>17727579</v>
      </c>
    </row>
    <row r="275" spans="1:26" s="13" customFormat="1">
      <c r="A275" s="49">
        <v>445</v>
      </c>
      <c r="B275" s="49">
        <v>445348162</v>
      </c>
      <c r="C275" s="50" t="s">
        <v>154</v>
      </c>
      <c r="D275" s="49">
        <v>348</v>
      </c>
      <c r="E275" s="50" t="s">
        <v>100</v>
      </c>
      <c r="F275" s="49">
        <v>162</v>
      </c>
      <c r="G275" s="50" t="s">
        <v>226</v>
      </c>
      <c r="H275" s="51">
        <v>12</v>
      </c>
      <c r="I275" s="52">
        <v>9122</v>
      </c>
      <c r="J275" s="52">
        <v>2417</v>
      </c>
      <c r="K275" s="52">
        <v>0</v>
      </c>
      <c r="L275" s="52">
        <v>893</v>
      </c>
      <c r="M275" s="52">
        <v>12432</v>
      </c>
      <c r="N275" s="36"/>
      <c r="O275" s="53" t="s">
        <v>308</v>
      </c>
      <c r="P275" s="53" t="s">
        <v>308</v>
      </c>
      <c r="Q275" s="55">
        <v>0.09</v>
      </c>
      <c r="R275" s="55">
        <v>2.5905351238679864E-2</v>
      </c>
      <c r="S275" s="52">
        <v>0</v>
      </c>
      <c r="T275" s="36"/>
      <c r="U275" s="56">
        <v>138468</v>
      </c>
      <c r="V275" s="56">
        <v>0</v>
      </c>
      <c r="W275" s="52">
        <v>0</v>
      </c>
      <c r="X275" s="52">
        <v>10716</v>
      </c>
      <c r="Y275" s="52">
        <v>149184</v>
      </c>
      <c r="Z275" s="52">
        <f t="shared" si="4"/>
        <v>17727579</v>
      </c>
    </row>
    <row r="276" spans="1:26" s="13" customFormat="1">
      <c r="A276" s="49">
        <v>445</v>
      </c>
      <c r="B276" s="49">
        <v>445348186</v>
      </c>
      <c r="C276" s="50" t="s">
        <v>154</v>
      </c>
      <c r="D276" s="49">
        <v>348</v>
      </c>
      <c r="E276" s="50" t="s">
        <v>100</v>
      </c>
      <c r="F276" s="49">
        <v>186</v>
      </c>
      <c r="G276" s="50" t="s">
        <v>157</v>
      </c>
      <c r="H276" s="51">
        <v>3</v>
      </c>
      <c r="I276" s="52">
        <v>9794</v>
      </c>
      <c r="J276" s="52">
        <v>3685</v>
      </c>
      <c r="K276" s="52">
        <v>0</v>
      </c>
      <c r="L276" s="52">
        <v>893</v>
      </c>
      <c r="M276" s="52">
        <v>14372</v>
      </c>
      <c r="N276" s="36"/>
      <c r="O276" s="53" t="s">
        <v>308</v>
      </c>
      <c r="P276" s="53" t="s">
        <v>308</v>
      </c>
      <c r="Q276" s="55">
        <v>0.09</v>
      </c>
      <c r="R276" s="55">
        <v>5.3127881233148259E-3</v>
      </c>
      <c r="S276" s="52">
        <v>0</v>
      </c>
      <c r="T276" s="36"/>
      <c r="U276" s="56">
        <v>40437</v>
      </c>
      <c r="V276" s="56">
        <v>0</v>
      </c>
      <c r="W276" s="52">
        <v>0</v>
      </c>
      <c r="X276" s="52">
        <v>2679</v>
      </c>
      <c r="Y276" s="52">
        <v>43116</v>
      </c>
      <c r="Z276" s="52">
        <f t="shared" si="4"/>
        <v>17727579</v>
      </c>
    </row>
    <row r="277" spans="1:26" s="13" customFormat="1">
      <c r="A277" s="49">
        <v>445</v>
      </c>
      <c r="B277" s="49">
        <v>445348214</v>
      </c>
      <c r="C277" s="50" t="s">
        <v>154</v>
      </c>
      <c r="D277" s="49">
        <v>348</v>
      </c>
      <c r="E277" s="50" t="s">
        <v>100</v>
      </c>
      <c r="F277" s="49">
        <v>214</v>
      </c>
      <c r="G277" s="50" t="s">
        <v>266</v>
      </c>
      <c r="H277" s="51">
        <v>2</v>
      </c>
      <c r="I277" s="52">
        <v>10245.214480434308</v>
      </c>
      <c r="J277" s="52">
        <v>1577</v>
      </c>
      <c r="K277" s="52">
        <v>0</v>
      </c>
      <c r="L277" s="52">
        <v>893</v>
      </c>
      <c r="M277" s="52">
        <v>12715.214480434308</v>
      </c>
      <c r="N277" s="36"/>
      <c r="O277" s="53" t="s">
        <v>308</v>
      </c>
      <c r="P277" s="53" t="s">
        <v>308</v>
      </c>
      <c r="Q277" s="55">
        <v>0.09</v>
      </c>
      <c r="R277" s="55">
        <v>1.5470815196315089E-3</v>
      </c>
      <c r="S277" s="52">
        <v>0</v>
      </c>
      <c r="T277" s="36"/>
      <c r="U277" s="56">
        <v>23644</v>
      </c>
      <c r="V277" s="56">
        <v>0</v>
      </c>
      <c r="W277" s="52">
        <v>0</v>
      </c>
      <c r="X277" s="52">
        <v>1786</v>
      </c>
      <c r="Y277" s="52">
        <v>25430</v>
      </c>
      <c r="Z277" s="52">
        <f t="shared" si="4"/>
        <v>17727579</v>
      </c>
    </row>
    <row r="278" spans="1:26" s="13" customFormat="1">
      <c r="A278" s="49">
        <v>445</v>
      </c>
      <c r="B278" s="49">
        <v>445348226</v>
      </c>
      <c r="C278" s="50" t="s">
        <v>154</v>
      </c>
      <c r="D278" s="49">
        <v>348</v>
      </c>
      <c r="E278" s="50" t="s">
        <v>100</v>
      </c>
      <c r="F278" s="49">
        <v>226</v>
      </c>
      <c r="G278" s="50" t="s">
        <v>158</v>
      </c>
      <c r="H278" s="51">
        <v>25</v>
      </c>
      <c r="I278" s="52">
        <v>10536</v>
      </c>
      <c r="J278" s="52">
        <v>1158</v>
      </c>
      <c r="K278" s="52">
        <v>0</v>
      </c>
      <c r="L278" s="52">
        <v>893</v>
      </c>
      <c r="M278" s="52">
        <v>12587</v>
      </c>
      <c r="N278" s="36"/>
      <c r="O278" s="53" t="s">
        <v>308</v>
      </c>
      <c r="P278" s="53" t="s">
        <v>308</v>
      </c>
      <c r="Q278" s="55">
        <v>0.09</v>
      </c>
      <c r="R278" s="55">
        <v>1.4722779645205544E-2</v>
      </c>
      <c r="S278" s="52">
        <v>0</v>
      </c>
      <c r="T278" s="36"/>
      <c r="U278" s="56">
        <v>292350</v>
      </c>
      <c r="V278" s="56">
        <v>0</v>
      </c>
      <c r="W278" s="52">
        <v>0</v>
      </c>
      <c r="X278" s="52">
        <v>22325</v>
      </c>
      <c r="Y278" s="52">
        <v>314675</v>
      </c>
      <c r="Z278" s="52">
        <f t="shared" si="4"/>
        <v>17727579</v>
      </c>
    </row>
    <row r="279" spans="1:26" s="13" customFormat="1">
      <c r="A279" s="49">
        <v>445</v>
      </c>
      <c r="B279" s="49">
        <v>445348271</v>
      </c>
      <c r="C279" s="50" t="s">
        <v>154</v>
      </c>
      <c r="D279" s="49">
        <v>348</v>
      </c>
      <c r="E279" s="50" t="s">
        <v>100</v>
      </c>
      <c r="F279" s="49">
        <v>271</v>
      </c>
      <c r="G279" s="50" t="s">
        <v>111</v>
      </c>
      <c r="H279" s="51">
        <v>5</v>
      </c>
      <c r="I279" s="52">
        <v>8910</v>
      </c>
      <c r="J279" s="52">
        <v>2474</v>
      </c>
      <c r="K279" s="52">
        <v>0</v>
      </c>
      <c r="L279" s="52">
        <v>893</v>
      </c>
      <c r="M279" s="52">
        <v>12277</v>
      </c>
      <c r="N279" s="36"/>
      <c r="O279" s="53" t="s">
        <v>308</v>
      </c>
      <c r="P279" s="53" t="s">
        <v>308</v>
      </c>
      <c r="Q279" s="55">
        <v>0.09</v>
      </c>
      <c r="R279" s="55">
        <v>6.3314802752221892E-3</v>
      </c>
      <c r="S279" s="52">
        <v>0</v>
      </c>
      <c r="T279" s="36"/>
      <c r="U279" s="56">
        <v>56920</v>
      </c>
      <c r="V279" s="56">
        <v>0</v>
      </c>
      <c r="W279" s="52">
        <v>0</v>
      </c>
      <c r="X279" s="52">
        <v>4465</v>
      </c>
      <c r="Y279" s="52">
        <v>61385</v>
      </c>
      <c r="Z279" s="52">
        <f t="shared" si="4"/>
        <v>17727579</v>
      </c>
    </row>
    <row r="280" spans="1:26" s="13" customFormat="1">
      <c r="A280" s="49">
        <v>445</v>
      </c>
      <c r="B280" s="49">
        <v>445348316</v>
      </c>
      <c r="C280" s="50" t="s">
        <v>154</v>
      </c>
      <c r="D280" s="49">
        <v>348</v>
      </c>
      <c r="E280" s="50" t="s">
        <v>100</v>
      </c>
      <c r="F280" s="49">
        <v>316</v>
      </c>
      <c r="G280" s="50" t="s">
        <v>159</v>
      </c>
      <c r="H280" s="51">
        <v>8</v>
      </c>
      <c r="I280" s="52">
        <v>10167</v>
      </c>
      <c r="J280" s="52">
        <v>983</v>
      </c>
      <c r="K280" s="52">
        <v>0</v>
      </c>
      <c r="L280" s="52">
        <v>893</v>
      </c>
      <c r="M280" s="52">
        <v>12043</v>
      </c>
      <c r="N280" s="36"/>
      <c r="O280" s="53" t="s">
        <v>308</v>
      </c>
      <c r="P280" s="53" t="s">
        <v>308</v>
      </c>
      <c r="Q280" s="55">
        <v>0.18</v>
      </c>
      <c r="R280" s="55">
        <v>7.3527407317333891E-3</v>
      </c>
      <c r="S280" s="52">
        <v>0</v>
      </c>
      <c r="T280" s="36"/>
      <c r="U280" s="56">
        <v>89200</v>
      </c>
      <c r="V280" s="56">
        <v>0</v>
      </c>
      <c r="W280" s="52">
        <v>0</v>
      </c>
      <c r="X280" s="52">
        <v>7144</v>
      </c>
      <c r="Y280" s="52">
        <v>96344</v>
      </c>
      <c r="Z280" s="52">
        <f t="shared" si="4"/>
        <v>17727579</v>
      </c>
    </row>
    <row r="281" spans="1:26" s="13" customFormat="1">
      <c r="A281" s="49">
        <v>445</v>
      </c>
      <c r="B281" s="49">
        <v>445348322</v>
      </c>
      <c r="C281" s="50" t="s">
        <v>154</v>
      </c>
      <c r="D281" s="49">
        <v>348</v>
      </c>
      <c r="E281" s="50" t="s">
        <v>100</v>
      </c>
      <c r="F281" s="49">
        <v>322</v>
      </c>
      <c r="G281" s="50" t="s">
        <v>113</v>
      </c>
      <c r="H281" s="51">
        <v>4</v>
      </c>
      <c r="I281" s="52">
        <v>9248</v>
      </c>
      <c r="J281" s="52">
        <v>4681</v>
      </c>
      <c r="K281" s="52">
        <v>0</v>
      </c>
      <c r="L281" s="52">
        <v>893</v>
      </c>
      <c r="M281" s="52">
        <v>14822</v>
      </c>
      <c r="N281" s="36"/>
      <c r="O281" s="53" t="s">
        <v>308</v>
      </c>
      <c r="P281" s="53" t="s">
        <v>308</v>
      </c>
      <c r="Q281" s="55">
        <v>0.09</v>
      </c>
      <c r="R281" s="55">
        <v>1.523291872422471E-2</v>
      </c>
      <c r="S281" s="52">
        <v>0</v>
      </c>
      <c r="T281" s="36"/>
      <c r="U281" s="56">
        <v>55716</v>
      </c>
      <c r="V281" s="56">
        <v>0</v>
      </c>
      <c r="W281" s="52">
        <v>0</v>
      </c>
      <c r="X281" s="52">
        <v>3572</v>
      </c>
      <c r="Y281" s="52">
        <v>59288</v>
      </c>
      <c r="Z281" s="52">
        <f t="shared" si="4"/>
        <v>17727579</v>
      </c>
    </row>
    <row r="282" spans="1:26" s="13" customFormat="1">
      <c r="A282" s="49">
        <v>445</v>
      </c>
      <c r="B282" s="49">
        <v>445348348</v>
      </c>
      <c r="C282" s="50" t="s">
        <v>154</v>
      </c>
      <c r="D282" s="49">
        <v>348</v>
      </c>
      <c r="E282" s="50" t="s">
        <v>100</v>
      </c>
      <c r="F282" s="49">
        <v>348</v>
      </c>
      <c r="G282" s="50" t="s">
        <v>100</v>
      </c>
      <c r="H282" s="51">
        <v>1314</v>
      </c>
      <c r="I282" s="52">
        <v>10754</v>
      </c>
      <c r="J282" s="52">
        <v>44</v>
      </c>
      <c r="K282" s="52">
        <v>707.3645357686454</v>
      </c>
      <c r="L282" s="52">
        <v>893</v>
      </c>
      <c r="M282" s="52">
        <v>12398.364535768646</v>
      </c>
      <c r="N282" s="36"/>
      <c r="O282" s="53" t="s">
        <v>308</v>
      </c>
      <c r="P282" s="53" t="s">
        <v>308</v>
      </c>
      <c r="Q282" s="55">
        <v>0.09</v>
      </c>
      <c r="R282" s="55">
        <v>6.3340236203305089E-2</v>
      </c>
      <c r="S282" s="52">
        <v>0</v>
      </c>
      <c r="T282" s="36"/>
      <c r="U282" s="56">
        <v>14188572</v>
      </c>
      <c r="V282" s="56">
        <v>0</v>
      </c>
      <c r="W282" s="52">
        <v>929477</v>
      </c>
      <c r="X282" s="52">
        <v>1173402</v>
      </c>
      <c r="Y282" s="52">
        <v>16291451</v>
      </c>
      <c r="Z282" s="52">
        <f t="shared" si="4"/>
        <v>17727579</v>
      </c>
    </row>
    <row r="283" spans="1:26" s="13" customFormat="1">
      <c r="A283" s="49">
        <v>445</v>
      </c>
      <c r="B283" s="49">
        <v>445348616</v>
      </c>
      <c r="C283" s="50" t="s">
        <v>154</v>
      </c>
      <c r="D283" s="49">
        <v>348</v>
      </c>
      <c r="E283" s="50" t="s">
        <v>100</v>
      </c>
      <c r="F283" s="49">
        <v>616</v>
      </c>
      <c r="G283" s="50" t="s">
        <v>83</v>
      </c>
      <c r="H283" s="51">
        <v>1</v>
      </c>
      <c r="I283" s="52">
        <v>10084.565067739617</v>
      </c>
      <c r="J283" s="52">
        <v>3197</v>
      </c>
      <c r="K283" s="52">
        <v>0</v>
      </c>
      <c r="L283" s="52">
        <v>893</v>
      </c>
      <c r="M283" s="52">
        <v>14174.565067739617</v>
      </c>
      <c r="N283" s="36"/>
      <c r="O283" s="53" t="s">
        <v>308</v>
      </c>
      <c r="P283" s="53" t="s">
        <v>308</v>
      </c>
      <c r="Q283" s="55">
        <v>0.09</v>
      </c>
      <c r="R283" s="55">
        <v>3.5200195713429298E-2</v>
      </c>
      <c r="S283" s="52">
        <v>0</v>
      </c>
      <c r="T283" s="36"/>
      <c r="U283" s="56">
        <v>13282</v>
      </c>
      <c r="V283" s="56">
        <v>0</v>
      </c>
      <c r="W283" s="52">
        <v>0</v>
      </c>
      <c r="X283" s="52">
        <v>893</v>
      </c>
      <c r="Y283" s="52">
        <v>14175</v>
      </c>
      <c r="Z283" s="52">
        <f t="shared" si="4"/>
        <v>17727579</v>
      </c>
    </row>
    <row r="284" spans="1:26" s="13" customFormat="1">
      <c r="A284" s="49">
        <v>445</v>
      </c>
      <c r="B284" s="49">
        <v>445348658</v>
      </c>
      <c r="C284" s="50" t="s">
        <v>154</v>
      </c>
      <c r="D284" s="49">
        <v>348</v>
      </c>
      <c r="E284" s="50" t="s">
        <v>100</v>
      </c>
      <c r="F284" s="49">
        <v>658</v>
      </c>
      <c r="G284" s="50" t="s">
        <v>345</v>
      </c>
      <c r="H284" s="51">
        <v>1</v>
      </c>
      <c r="I284" s="52">
        <v>9921.2770993212525</v>
      </c>
      <c r="J284" s="52">
        <v>999</v>
      </c>
      <c r="K284" s="52">
        <v>0</v>
      </c>
      <c r="L284" s="52">
        <v>893</v>
      </c>
      <c r="M284" s="52">
        <v>11813.277099321253</v>
      </c>
      <c r="N284" s="36"/>
      <c r="O284" s="53" t="s">
        <v>308</v>
      </c>
      <c r="P284" s="53" t="s">
        <v>308</v>
      </c>
      <c r="Q284" s="55">
        <v>0.09</v>
      </c>
      <c r="R284" s="55">
        <v>2.5918094501692238E-4</v>
      </c>
      <c r="S284" s="52">
        <v>0</v>
      </c>
      <c r="T284" s="36"/>
      <c r="U284" s="56">
        <v>10920</v>
      </c>
      <c r="V284" s="56">
        <v>0</v>
      </c>
      <c r="W284" s="52">
        <v>0</v>
      </c>
      <c r="X284" s="52">
        <v>893</v>
      </c>
      <c r="Y284" s="52">
        <v>11813</v>
      </c>
      <c r="Z284" s="52">
        <f t="shared" si="4"/>
        <v>17727579</v>
      </c>
    </row>
    <row r="285" spans="1:26" s="13" customFormat="1">
      <c r="A285" s="49">
        <v>445</v>
      </c>
      <c r="B285" s="49">
        <v>445348753</v>
      </c>
      <c r="C285" s="50" t="s">
        <v>154</v>
      </c>
      <c r="D285" s="49">
        <v>348</v>
      </c>
      <c r="E285" s="50" t="s">
        <v>100</v>
      </c>
      <c r="F285" s="49">
        <v>753</v>
      </c>
      <c r="G285" s="50" t="s">
        <v>231</v>
      </c>
      <c r="H285" s="51">
        <v>2</v>
      </c>
      <c r="I285" s="52">
        <v>10223.95115827434</v>
      </c>
      <c r="J285" s="52">
        <v>3201</v>
      </c>
      <c r="K285" s="52">
        <v>0</v>
      </c>
      <c r="L285" s="52">
        <v>893</v>
      </c>
      <c r="M285" s="52">
        <v>14317.95115827434</v>
      </c>
      <c r="N285" s="36"/>
      <c r="O285" s="53" t="s">
        <v>308</v>
      </c>
      <c r="P285" s="53" t="s">
        <v>308</v>
      </c>
      <c r="Q285" s="55">
        <v>0.09</v>
      </c>
      <c r="R285" s="55">
        <v>1.1834540525134218E-2</v>
      </c>
      <c r="S285" s="52">
        <v>0</v>
      </c>
      <c r="T285" s="36"/>
      <c r="U285" s="56">
        <v>26850</v>
      </c>
      <c r="V285" s="56">
        <v>0</v>
      </c>
      <c r="W285" s="52">
        <v>0</v>
      </c>
      <c r="X285" s="52">
        <v>1786</v>
      </c>
      <c r="Y285" s="52">
        <v>28636</v>
      </c>
      <c r="Z285" s="52">
        <f t="shared" si="4"/>
        <v>17727579</v>
      </c>
    </row>
    <row r="286" spans="1:26" s="13" customFormat="1">
      <c r="A286" s="49">
        <v>445</v>
      </c>
      <c r="B286" s="49">
        <v>445348767</v>
      </c>
      <c r="C286" s="50" t="s">
        <v>154</v>
      </c>
      <c r="D286" s="49">
        <v>348</v>
      </c>
      <c r="E286" s="50" t="s">
        <v>100</v>
      </c>
      <c r="F286" s="49">
        <v>767</v>
      </c>
      <c r="G286" s="50" t="s">
        <v>267</v>
      </c>
      <c r="H286" s="51">
        <v>2</v>
      </c>
      <c r="I286" s="52">
        <v>8883</v>
      </c>
      <c r="J286" s="52">
        <v>1271</v>
      </c>
      <c r="K286" s="52">
        <v>0</v>
      </c>
      <c r="L286" s="52">
        <v>893</v>
      </c>
      <c r="M286" s="52">
        <v>11047</v>
      </c>
      <c r="N286" s="36"/>
      <c r="O286" s="53" t="s">
        <v>308</v>
      </c>
      <c r="P286" s="53" t="s">
        <v>308</v>
      </c>
      <c r="Q286" s="55">
        <v>0.09</v>
      </c>
      <c r="R286" s="55">
        <v>2.2414300265430686E-2</v>
      </c>
      <c r="S286" s="52">
        <v>0</v>
      </c>
      <c r="T286" s="36"/>
      <c r="U286" s="56">
        <v>20308</v>
      </c>
      <c r="V286" s="56">
        <v>0</v>
      </c>
      <c r="W286" s="52">
        <v>0</v>
      </c>
      <c r="X286" s="52">
        <v>1786</v>
      </c>
      <c r="Y286" s="52">
        <v>22094</v>
      </c>
      <c r="Z286" s="52">
        <f t="shared" si="4"/>
        <v>17727579</v>
      </c>
    </row>
    <row r="287" spans="1:26" s="13" customFormat="1">
      <c r="A287" s="49">
        <v>445</v>
      </c>
      <c r="B287" s="49">
        <v>445348775</v>
      </c>
      <c r="C287" s="50" t="s">
        <v>154</v>
      </c>
      <c r="D287" s="49">
        <v>348</v>
      </c>
      <c r="E287" s="50" t="s">
        <v>100</v>
      </c>
      <c r="F287" s="49">
        <v>775</v>
      </c>
      <c r="G287" s="50" t="s">
        <v>120</v>
      </c>
      <c r="H287" s="51">
        <v>14</v>
      </c>
      <c r="I287" s="52">
        <v>9839</v>
      </c>
      <c r="J287" s="52">
        <v>1778</v>
      </c>
      <c r="K287" s="52">
        <v>0</v>
      </c>
      <c r="L287" s="52">
        <v>893</v>
      </c>
      <c r="M287" s="52">
        <v>12510</v>
      </c>
      <c r="N287" s="36"/>
      <c r="O287" s="53" t="s">
        <v>308</v>
      </c>
      <c r="P287" s="53" t="s">
        <v>308</v>
      </c>
      <c r="Q287" s="55">
        <v>0.09</v>
      </c>
      <c r="R287" s="55">
        <v>5.3574176974543119E-3</v>
      </c>
      <c r="S287" s="52">
        <v>0</v>
      </c>
      <c r="T287" s="36"/>
      <c r="U287" s="56">
        <v>162638</v>
      </c>
      <c r="V287" s="56">
        <v>0</v>
      </c>
      <c r="W287" s="52">
        <v>0</v>
      </c>
      <c r="X287" s="52">
        <v>12502</v>
      </c>
      <c r="Y287" s="52">
        <v>175140</v>
      </c>
      <c r="Z287" s="52">
        <f t="shared" si="4"/>
        <v>17727579</v>
      </c>
    </row>
    <row r="288" spans="1:26" s="13" customFormat="1">
      <c r="A288" s="49">
        <v>446</v>
      </c>
      <c r="B288" s="49">
        <v>446099016</v>
      </c>
      <c r="C288" s="50" t="s">
        <v>160</v>
      </c>
      <c r="D288" s="49">
        <v>99</v>
      </c>
      <c r="E288" s="50" t="s">
        <v>161</v>
      </c>
      <c r="F288" s="49">
        <v>16</v>
      </c>
      <c r="G288" s="50" t="s">
        <v>162</v>
      </c>
      <c r="H288" s="51">
        <v>334</v>
      </c>
      <c r="I288" s="52">
        <v>9602</v>
      </c>
      <c r="J288" s="52">
        <v>370</v>
      </c>
      <c r="K288" s="52">
        <v>0</v>
      </c>
      <c r="L288" s="52">
        <v>893</v>
      </c>
      <c r="M288" s="52">
        <v>10865</v>
      </c>
      <c r="N288" s="36"/>
      <c r="O288" s="53" t="s">
        <v>308</v>
      </c>
      <c r="P288" s="53" t="s">
        <v>308</v>
      </c>
      <c r="Q288" s="55">
        <v>0.09</v>
      </c>
      <c r="R288" s="55">
        <v>4.6184260924971625E-2</v>
      </c>
      <c r="S288" s="52">
        <v>0</v>
      </c>
      <c r="T288" s="36"/>
      <c r="U288" s="56">
        <v>3330648</v>
      </c>
      <c r="V288" s="56">
        <v>0</v>
      </c>
      <c r="W288" s="52">
        <v>0</v>
      </c>
      <c r="X288" s="52">
        <v>298262</v>
      </c>
      <c r="Y288" s="52">
        <v>3628910</v>
      </c>
      <c r="Z288" s="52">
        <f t="shared" si="4"/>
        <v>19284545</v>
      </c>
    </row>
    <row r="289" spans="1:26" s="13" customFormat="1">
      <c r="A289" s="49">
        <v>446</v>
      </c>
      <c r="B289" s="49">
        <v>446099018</v>
      </c>
      <c r="C289" s="50" t="s">
        <v>160</v>
      </c>
      <c r="D289" s="49">
        <v>99</v>
      </c>
      <c r="E289" s="50" t="s">
        <v>161</v>
      </c>
      <c r="F289" s="49">
        <v>18</v>
      </c>
      <c r="G289" s="50" t="s">
        <v>163</v>
      </c>
      <c r="H289" s="51">
        <v>11</v>
      </c>
      <c r="I289" s="52">
        <v>11045</v>
      </c>
      <c r="J289" s="52">
        <v>7258</v>
      </c>
      <c r="K289" s="52">
        <v>0</v>
      </c>
      <c r="L289" s="52">
        <v>893</v>
      </c>
      <c r="M289" s="52">
        <v>19196</v>
      </c>
      <c r="N289" s="36"/>
      <c r="O289" s="53" t="s">
        <v>308</v>
      </c>
      <c r="P289" s="53" t="s">
        <v>308</v>
      </c>
      <c r="Q289" s="55">
        <v>0.09</v>
      </c>
      <c r="R289" s="55">
        <v>2.016686396206183E-2</v>
      </c>
      <c r="S289" s="52">
        <v>0</v>
      </c>
      <c r="T289" s="36"/>
      <c r="U289" s="56">
        <v>201333</v>
      </c>
      <c r="V289" s="56">
        <v>0</v>
      </c>
      <c r="W289" s="52">
        <v>0</v>
      </c>
      <c r="X289" s="52">
        <v>9823</v>
      </c>
      <c r="Y289" s="52">
        <v>211156</v>
      </c>
      <c r="Z289" s="52">
        <f t="shared" si="4"/>
        <v>19284545</v>
      </c>
    </row>
    <row r="290" spans="1:26" s="13" customFormat="1">
      <c r="A290" s="49">
        <v>446</v>
      </c>
      <c r="B290" s="49">
        <v>446099035</v>
      </c>
      <c r="C290" s="50" t="s">
        <v>160</v>
      </c>
      <c r="D290" s="49">
        <v>99</v>
      </c>
      <c r="E290" s="50" t="s">
        <v>161</v>
      </c>
      <c r="F290" s="49">
        <v>35</v>
      </c>
      <c r="G290" s="50" t="s">
        <v>11</v>
      </c>
      <c r="H290" s="51">
        <v>3</v>
      </c>
      <c r="I290" s="52">
        <v>15277</v>
      </c>
      <c r="J290" s="52">
        <v>4514</v>
      </c>
      <c r="K290" s="52">
        <v>0</v>
      </c>
      <c r="L290" s="52">
        <v>893</v>
      </c>
      <c r="M290" s="52">
        <v>20684</v>
      </c>
      <c r="N290" s="36"/>
      <c r="O290" s="53" t="s">
        <v>308</v>
      </c>
      <c r="P290" s="53" t="s">
        <v>308</v>
      </c>
      <c r="Q290" s="55">
        <v>0.18</v>
      </c>
      <c r="R290" s="55">
        <v>0.15202395845133679</v>
      </c>
      <c r="S290" s="52">
        <v>0</v>
      </c>
      <c r="T290" s="36"/>
      <c r="U290" s="56">
        <v>59373</v>
      </c>
      <c r="V290" s="56">
        <v>0</v>
      </c>
      <c r="W290" s="52">
        <v>0</v>
      </c>
      <c r="X290" s="52">
        <v>2679</v>
      </c>
      <c r="Y290" s="52">
        <v>62052</v>
      </c>
      <c r="Z290" s="52">
        <f t="shared" si="4"/>
        <v>19284545</v>
      </c>
    </row>
    <row r="291" spans="1:26" s="13" customFormat="1">
      <c r="A291" s="49">
        <v>446</v>
      </c>
      <c r="B291" s="49">
        <v>446099044</v>
      </c>
      <c r="C291" s="50" t="s">
        <v>160</v>
      </c>
      <c r="D291" s="49">
        <v>99</v>
      </c>
      <c r="E291" s="50" t="s">
        <v>161</v>
      </c>
      <c r="F291" s="49">
        <v>44</v>
      </c>
      <c r="G291" s="50" t="s">
        <v>12</v>
      </c>
      <c r="H291" s="51">
        <v>380</v>
      </c>
      <c r="I291" s="52">
        <v>11012</v>
      </c>
      <c r="J291" s="52">
        <v>725</v>
      </c>
      <c r="K291" s="52">
        <v>0</v>
      </c>
      <c r="L291" s="52">
        <v>893</v>
      </c>
      <c r="M291" s="52">
        <v>12630</v>
      </c>
      <c r="N291" s="36"/>
      <c r="O291" s="53" t="s">
        <v>308</v>
      </c>
      <c r="P291" s="53" t="s">
        <v>308</v>
      </c>
      <c r="Q291" s="55">
        <v>0.09</v>
      </c>
      <c r="R291" s="55">
        <v>4.5057369453861851E-2</v>
      </c>
      <c r="S291" s="52">
        <v>0</v>
      </c>
      <c r="T291" s="36"/>
      <c r="U291" s="56">
        <v>4460060</v>
      </c>
      <c r="V291" s="56">
        <v>0</v>
      </c>
      <c r="W291" s="52">
        <v>0</v>
      </c>
      <c r="X291" s="52">
        <v>339340</v>
      </c>
      <c r="Y291" s="52">
        <v>4799400</v>
      </c>
      <c r="Z291" s="52">
        <f t="shared" si="4"/>
        <v>19284545</v>
      </c>
    </row>
    <row r="292" spans="1:26" s="13" customFormat="1">
      <c r="A292" s="49">
        <v>446</v>
      </c>
      <c r="B292" s="49">
        <v>446099050</v>
      </c>
      <c r="C292" s="50" t="s">
        <v>160</v>
      </c>
      <c r="D292" s="49">
        <v>99</v>
      </c>
      <c r="E292" s="50" t="s">
        <v>161</v>
      </c>
      <c r="F292" s="49">
        <v>50</v>
      </c>
      <c r="G292" s="50" t="s">
        <v>90</v>
      </c>
      <c r="H292" s="51">
        <v>8</v>
      </c>
      <c r="I292" s="52">
        <v>9655</v>
      </c>
      <c r="J292" s="52">
        <v>4106</v>
      </c>
      <c r="K292" s="52">
        <v>0</v>
      </c>
      <c r="L292" s="52">
        <v>893</v>
      </c>
      <c r="M292" s="52">
        <v>14654</v>
      </c>
      <c r="N292" s="36"/>
      <c r="O292" s="53" t="s">
        <v>308</v>
      </c>
      <c r="P292" s="53" t="s">
        <v>308</v>
      </c>
      <c r="Q292" s="55">
        <v>0.09</v>
      </c>
      <c r="R292" s="55">
        <v>3.2132994944024688E-3</v>
      </c>
      <c r="S292" s="52">
        <v>0</v>
      </c>
      <c r="T292" s="36"/>
      <c r="U292" s="56">
        <v>110088</v>
      </c>
      <c r="V292" s="56">
        <v>0</v>
      </c>
      <c r="W292" s="52">
        <v>0</v>
      </c>
      <c r="X292" s="52">
        <v>7144</v>
      </c>
      <c r="Y292" s="52">
        <v>117232</v>
      </c>
      <c r="Z292" s="52">
        <f t="shared" si="4"/>
        <v>19284545</v>
      </c>
    </row>
    <row r="293" spans="1:26" s="13" customFormat="1">
      <c r="A293" s="49">
        <v>446</v>
      </c>
      <c r="B293" s="49">
        <v>446099088</v>
      </c>
      <c r="C293" s="50" t="s">
        <v>160</v>
      </c>
      <c r="D293" s="49">
        <v>99</v>
      </c>
      <c r="E293" s="50" t="s">
        <v>161</v>
      </c>
      <c r="F293" s="49">
        <v>88</v>
      </c>
      <c r="G293" s="50" t="s">
        <v>91</v>
      </c>
      <c r="H293" s="51">
        <v>11</v>
      </c>
      <c r="I293" s="52">
        <v>9969</v>
      </c>
      <c r="J293" s="52">
        <v>2850</v>
      </c>
      <c r="K293" s="52">
        <v>0</v>
      </c>
      <c r="L293" s="52">
        <v>893</v>
      </c>
      <c r="M293" s="52">
        <v>13712</v>
      </c>
      <c r="N293" s="36"/>
      <c r="O293" s="53" t="s">
        <v>308</v>
      </c>
      <c r="P293" s="53" t="s">
        <v>308</v>
      </c>
      <c r="Q293" s="55">
        <v>0.09</v>
      </c>
      <c r="R293" s="55">
        <v>3.0541985412515225E-3</v>
      </c>
      <c r="S293" s="52">
        <v>0</v>
      </c>
      <c r="T293" s="36"/>
      <c r="U293" s="56">
        <v>141009</v>
      </c>
      <c r="V293" s="56">
        <v>0</v>
      </c>
      <c r="W293" s="52">
        <v>0</v>
      </c>
      <c r="X293" s="52">
        <v>9823</v>
      </c>
      <c r="Y293" s="52">
        <v>150832</v>
      </c>
      <c r="Z293" s="52">
        <f t="shared" si="4"/>
        <v>19284545</v>
      </c>
    </row>
    <row r="294" spans="1:26" s="13" customFormat="1">
      <c r="A294" s="49">
        <v>446</v>
      </c>
      <c r="B294" s="49">
        <v>446099099</v>
      </c>
      <c r="C294" s="50" t="s">
        <v>160</v>
      </c>
      <c r="D294" s="49">
        <v>99</v>
      </c>
      <c r="E294" s="50" t="s">
        <v>161</v>
      </c>
      <c r="F294" s="49">
        <v>99</v>
      </c>
      <c r="G294" s="50" t="s">
        <v>161</v>
      </c>
      <c r="H294" s="51">
        <v>148</v>
      </c>
      <c r="I294" s="52">
        <v>9745</v>
      </c>
      <c r="J294" s="52">
        <v>5123</v>
      </c>
      <c r="K294" s="52">
        <v>0</v>
      </c>
      <c r="L294" s="52">
        <v>893</v>
      </c>
      <c r="M294" s="52">
        <v>15761</v>
      </c>
      <c r="N294" s="36"/>
      <c r="O294" s="53" t="s">
        <v>308</v>
      </c>
      <c r="P294" s="53" t="s">
        <v>308</v>
      </c>
      <c r="Q294" s="55">
        <v>0.09</v>
      </c>
      <c r="R294" s="55">
        <v>5.2439789028029822E-2</v>
      </c>
      <c r="S294" s="52">
        <v>0</v>
      </c>
      <c r="T294" s="36"/>
      <c r="U294" s="56">
        <v>2200464</v>
      </c>
      <c r="V294" s="56">
        <v>0</v>
      </c>
      <c r="W294" s="52">
        <v>0</v>
      </c>
      <c r="X294" s="52">
        <v>132164</v>
      </c>
      <c r="Y294" s="52">
        <v>2332628</v>
      </c>
      <c r="Z294" s="52">
        <f t="shared" si="4"/>
        <v>19284545</v>
      </c>
    </row>
    <row r="295" spans="1:26" s="13" customFormat="1">
      <c r="A295" s="49">
        <v>446</v>
      </c>
      <c r="B295" s="49">
        <v>446099101</v>
      </c>
      <c r="C295" s="50" t="s">
        <v>160</v>
      </c>
      <c r="D295" s="49">
        <v>99</v>
      </c>
      <c r="E295" s="50" t="s">
        <v>161</v>
      </c>
      <c r="F295" s="49">
        <v>101</v>
      </c>
      <c r="G295" s="50" t="s">
        <v>103</v>
      </c>
      <c r="H295" s="51">
        <v>1</v>
      </c>
      <c r="I295" s="52">
        <v>8829</v>
      </c>
      <c r="J295" s="52">
        <v>1726</v>
      </c>
      <c r="K295" s="52">
        <v>0</v>
      </c>
      <c r="L295" s="52">
        <v>893</v>
      </c>
      <c r="M295" s="52">
        <v>11448</v>
      </c>
      <c r="N295" s="36"/>
      <c r="O295" s="53" t="s">
        <v>308</v>
      </c>
      <c r="P295" s="53" t="s">
        <v>308</v>
      </c>
      <c r="Q295" s="55">
        <v>0.09</v>
      </c>
      <c r="R295" s="55">
        <v>5.4138455365061317E-2</v>
      </c>
      <c r="S295" s="52">
        <v>0</v>
      </c>
      <c r="T295" s="36"/>
      <c r="U295" s="56">
        <v>10555</v>
      </c>
      <c r="V295" s="56">
        <v>0</v>
      </c>
      <c r="W295" s="52">
        <v>0</v>
      </c>
      <c r="X295" s="52">
        <v>893</v>
      </c>
      <c r="Y295" s="52">
        <v>11448</v>
      </c>
      <c r="Z295" s="52">
        <f t="shared" si="4"/>
        <v>19284545</v>
      </c>
    </row>
    <row r="296" spans="1:26" s="13" customFormat="1">
      <c r="A296" s="49">
        <v>446</v>
      </c>
      <c r="B296" s="49">
        <v>446099133</v>
      </c>
      <c r="C296" s="50" t="s">
        <v>160</v>
      </c>
      <c r="D296" s="49">
        <v>99</v>
      </c>
      <c r="E296" s="50" t="s">
        <v>161</v>
      </c>
      <c r="F296" s="49">
        <v>133</v>
      </c>
      <c r="G296" s="50" t="s">
        <v>59</v>
      </c>
      <c r="H296" s="51">
        <v>2</v>
      </c>
      <c r="I296" s="52">
        <v>8454</v>
      </c>
      <c r="J296" s="52">
        <v>2250</v>
      </c>
      <c r="K296" s="52">
        <v>0</v>
      </c>
      <c r="L296" s="52">
        <v>893</v>
      </c>
      <c r="M296" s="52">
        <v>11597</v>
      </c>
      <c r="N296" s="36"/>
      <c r="O296" s="53" t="s">
        <v>308</v>
      </c>
      <c r="P296" s="53" t="s">
        <v>308</v>
      </c>
      <c r="Q296" s="55">
        <v>0.09</v>
      </c>
      <c r="R296" s="55">
        <v>2.3230225694178461E-2</v>
      </c>
      <c r="S296" s="52">
        <v>0</v>
      </c>
      <c r="T296" s="36"/>
      <c r="U296" s="56">
        <v>21408</v>
      </c>
      <c r="V296" s="56">
        <v>0</v>
      </c>
      <c r="W296" s="52">
        <v>0</v>
      </c>
      <c r="X296" s="52">
        <v>1786</v>
      </c>
      <c r="Y296" s="52">
        <v>23194</v>
      </c>
      <c r="Z296" s="52">
        <f t="shared" si="4"/>
        <v>19284545</v>
      </c>
    </row>
    <row r="297" spans="1:26" s="13" customFormat="1">
      <c r="A297" s="49">
        <v>446</v>
      </c>
      <c r="B297" s="49">
        <v>446099167</v>
      </c>
      <c r="C297" s="50" t="s">
        <v>160</v>
      </c>
      <c r="D297" s="49">
        <v>99</v>
      </c>
      <c r="E297" s="50" t="s">
        <v>161</v>
      </c>
      <c r="F297" s="49">
        <v>167</v>
      </c>
      <c r="G297" s="50" t="s">
        <v>164</v>
      </c>
      <c r="H297" s="51">
        <v>93</v>
      </c>
      <c r="I297" s="52">
        <v>9950</v>
      </c>
      <c r="J297" s="52">
        <v>3308</v>
      </c>
      <c r="K297" s="52">
        <v>0</v>
      </c>
      <c r="L297" s="52">
        <v>893</v>
      </c>
      <c r="M297" s="52">
        <v>14151</v>
      </c>
      <c r="N297" s="36"/>
      <c r="O297" s="53" t="s">
        <v>308</v>
      </c>
      <c r="P297" s="53" t="s">
        <v>308</v>
      </c>
      <c r="Q297" s="55">
        <v>0.09</v>
      </c>
      <c r="R297" s="55">
        <v>2.2273089646311625E-2</v>
      </c>
      <c r="S297" s="52">
        <v>0</v>
      </c>
      <c r="T297" s="36"/>
      <c r="U297" s="56">
        <v>1232994</v>
      </c>
      <c r="V297" s="56">
        <v>0</v>
      </c>
      <c r="W297" s="52">
        <v>0</v>
      </c>
      <c r="X297" s="52">
        <v>83049</v>
      </c>
      <c r="Y297" s="52">
        <v>1316043</v>
      </c>
      <c r="Z297" s="52">
        <f t="shared" si="4"/>
        <v>19284545</v>
      </c>
    </row>
    <row r="298" spans="1:26" s="13" customFormat="1">
      <c r="A298" s="49">
        <v>446</v>
      </c>
      <c r="B298" s="49">
        <v>446099175</v>
      </c>
      <c r="C298" s="50" t="s">
        <v>160</v>
      </c>
      <c r="D298" s="49">
        <v>99</v>
      </c>
      <c r="E298" s="50" t="s">
        <v>161</v>
      </c>
      <c r="F298" s="49">
        <v>175</v>
      </c>
      <c r="G298" s="50" t="s">
        <v>165</v>
      </c>
      <c r="H298" s="51">
        <v>2</v>
      </c>
      <c r="I298" s="52">
        <v>15277</v>
      </c>
      <c r="J298" s="52">
        <v>7202</v>
      </c>
      <c r="K298" s="52">
        <v>0</v>
      </c>
      <c r="L298" s="52">
        <v>893</v>
      </c>
      <c r="M298" s="52">
        <v>23372</v>
      </c>
      <c r="N298" s="36"/>
      <c r="O298" s="53" t="s">
        <v>308</v>
      </c>
      <c r="P298" s="53" t="s">
        <v>308</v>
      </c>
      <c r="Q298" s="55">
        <v>0.09</v>
      </c>
      <c r="R298" s="55">
        <v>1.2515614286074004E-3</v>
      </c>
      <c r="S298" s="52">
        <v>0</v>
      </c>
      <c r="T298" s="36"/>
      <c r="U298" s="56">
        <v>44958</v>
      </c>
      <c r="V298" s="56">
        <v>0</v>
      </c>
      <c r="W298" s="52">
        <v>0</v>
      </c>
      <c r="X298" s="52">
        <v>1786</v>
      </c>
      <c r="Y298" s="52">
        <v>46744</v>
      </c>
      <c r="Z298" s="52">
        <f t="shared" si="4"/>
        <v>19284545</v>
      </c>
    </row>
    <row r="299" spans="1:26" s="13" customFormat="1">
      <c r="A299" s="49">
        <v>446</v>
      </c>
      <c r="B299" s="49">
        <v>446099177</v>
      </c>
      <c r="C299" s="50" t="s">
        <v>160</v>
      </c>
      <c r="D299" s="49">
        <v>99</v>
      </c>
      <c r="E299" s="50" t="s">
        <v>161</v>
      </c>
      <c r="F299" s="49">
        <v>177</v>
      </c>
      <c r="G299" s="50" t="s">
        <v>110</v>
      </c>
      <c r="H299" s="51">
        <v>5</v>
      </c>
      <c r="I299" s="52">
        <v>9166</v>
      </c>
      <c r="J299" s="52">
        <v>3128</v>
      </c>
      <c r="K299" s="52">
        <v>0</v>
      </c>
      <c r="L299" s="52">
        <v>893</v>
      </c>
      <c r="M299" s="52">
        <v>13187</v>
      </c>
      <c r="N299" s="36"/>
      <c r="O299" s="53" t="s">
        <v>308</v>
      </c>
      <c r="P299" s="53" t="s">
        <v>308</v>
      </c>
      <c r="Q299" s="55">
        <v>0.09</v>
      </c>
      <c r="R299" s="55">
        <v>4.5458757389377838E-3</v>
      </c>
      <c r="S299" s="52">
        <v>0</v>
      </c>
      <c r="T299" s="36"/>
      <c r="U299" s="56">
        <v>61470</v>
      </c>
      <c r="V299" s="56">
        <v>0</v>
      </c>
      <c r="W299" s="52">
        <v>0</v>
      </c>
      <c r="X299" s="52">
        <v>4465</v>
      </c>
      <c r="Y299" s="52">
        <v>65935</v>
      </c>
      <c r="Z299" s="52">
        <f t="shared" si="4"/>
        <v>19284545</v>
      </c>
    </row>
    <row r="300" spans="1:26" s="13" customFormat="1">
      <c r="A300" s="49">
        <v>446</v>
      </c>
      <c r="B300" s="49">
        <v>446099187</v>
      </c>
      <c r="C300" s="50" t="s">
        <v>160</v>
      </c>
      <c r="D300" s="49">
        <v>99</v>
      </c>
      <c r="E300" s="50" t="s">
        <v>161</v>
      </c>
      <c r="F300" s="49">
        <v>187</v>
      </c>
      <c r="G300" s="50" t="s">
        <v>181</v>
      </c>
      <c r="H300" s="51">
        <v>2</v>
      </c>
      <c r="I300" s="52">
        <v>9788.9945910546867</v>
      </c>
      <c r="J300" s="52">
        <v>3776</v>
      </c>
      <c r="K300" s="52">
        <v>0</v>
      </c>
      <c r="L300" s="52">
        <v>893</v>
      </c>
      <c r="M300" s="52">
        <v>14457.994591054687</v>
      </c>
      <c r="N300" s="36"/>
      <c r="O300" s="53" t="s">
        <v>308</v>
      </c>
      <c r="P300" s="53" t="s">
        <v>308</v>
      </c>
      <c r="Q300" s="55">
        <v>0.09</v>
      </c>
      <c r="R300" s="55">
        <v>3.102459462185687E-3</v>
      </c>
      <c r="S300" s="52">
        <v>0</v>
      </c>
      <c r="T300" s="36"/>
      <c r="U300" s="56">
        <v>27130</v>
      </c>
      <c r="V300" s="56">
        <v>0</v>
      </c>
      <c r="W300" s="52">
        <v>0</v>
      </c>
      <c r="X300" s="52">
        <v>1786</v>
      </c>
      <c r="Y300" s="52">
        <v>28916</v>
      </c>
      <c r="Z300" s="52">
        <f t="shared" si="4"/>
        <v>19284545</v>
      </c>
    </row>
    <row r="301" spans="1:26" s="13" customFormat="1">
      <c r="A301" s="49">
        <v>446</v>
      </c>
      <c r="B301" s="49">
        <v>446099208</v>
      </c>
      <c r="C301" s="50" t="s">
        <v>160</v>
      </c>
      <c r="D301" s="49">
        <v>99</v>
      </c>
      <c r="E301" s="50" t="s">
        <v>161</v>
      </c>
      <c r="F301" s="49">
        <v>208</v>
      </c>
      <c r="G301" s="50" t="s">
        <v>166</v>
      </c>
      <c r="H301" s="51">
        <v>4</v>
      </c>
      <c r="I301" s="52">
        <v>8454</v>
      </c>
      <c r="J301" s="52">
        <v>5102</v>
      </c>
      <c r="K301" s="52">
        <v>0</v>
      </c>
      <c r="L301" s="52">
        <v>893</v>
      </c>
      <c r="M301" s="52">
        <v>14449</v>
      </c>
      <c r="N301" s="36"/>
      <c r="O301" s="53" t="s">
        <v>308</v>
      </c>
      <c r="P301" s="53" t="s">
        <v>308</v>
      </c>
      <c r="Q301" s="55">
        <v>0.09</v>
      </c>
      <c r="R301" s="55">
        <v>4.1672334516088625E-3</v>
      </c>
      <c r="S301" s="52">
        <v>0</v>
      </c>
      <c r="T301" s="36"/>
      <c r="U301" s="56">
        <v>54224</v>
      </c>
      <c r="V301" s="56">
        <v>0</v>
      </c>
      <c r="W301" s="52">
        <v>0</v>
      </c>
      <c r="X301" s="52">
        <v>3572</v>
      </c>
      <c r="Y301" s="52">
        <v>57796</v>
      </c>
      <c r="Z301" s="52">
        <f t="shared" si="4"/>
        <v>19284545</v>
      </c>
    </row>
    <row r="302" spans="1:26" s="13" customFormat="1">
      <c r="A302" s="49">
        <v>446</v>
      </c>
      <c r="B302" s="49">
        <v>446099212</v>
      </c>
      <c r="C302" s="50" t="s">
        <v>160</v>
      </c>
      <c r="D302" s="49">
        <v>99</v>
      </c>
      <c r="E302" s="50" t="s">
        <v>161</v>
      </c>
      <c r="F302" s="49">
        <v>212</v>
      </c>
      <c r="G302" s="50" t="s">
        <v>167</v>
      </c>
      <c r="H302" s="51">
        <v>138</v>
      </c>
      <c r="I302" s="52">
        <v>9616</v>
      </c>
      <c r="J302" s="52">
        <v>1345</v>
      </c>
      <c r="K302" s="52">
        <v>0</v>
      </c>
      <c r="L302" s="52">
        <v>893</v>
      </c>
      <c r="M302" s="52">
        <v>11854</v>
      </c>
      <c r="N302" s="36"/>
      <c r="O302" s="53" t="s">
        <v>308</v>
      </c>
      <c r="P302" s="53" t="s">
        <v>308</v>
      </c>
      <c r="Q302" s="55">
        <v>0.09</v>
      </c>
      <c r="R302" s="55">
        <v>3.1118676369831798E-2</v>
      </c>
      <c r="S302" s="52">
        <v>0</v>
      </c>
      <c r="T302" s="36"/>
      <c r="U302" s="56">
        <v>1512618</v>
      </c>
      <c r="V302" s="56">
        <v>0</v>
      </c>
      <c r="W302" s="52">
        <v>0</v>
      </c>
      <c r="X302" s="52">
        <v>123234</v>
      </c>
      <c r="Y302" s="52">
        <v>1635852</v>
      </c>
      <c r="Z302" s="52">
        <f t="shared" si="4"/>
        <v>19284545</v>
      </c>
    </row>
    <row r="303" spans="1:26" s="13" customFormat="1">
      <c r="A303" s="49">
        <v>446</v>
      </c>
      <c r="B303" s="49">
        <v>446099218</v>
      </c>
      <c r="C303" s="50" t="s">
        <v>160</v>
      </c>
      <c r="D303" s="49">
        <v>99</v>
      </c>
      <c r="E303" s="50" t="s">
        <v>161</v>
      </c>
      <c r="F303" s="49">
        <v>218</v>
      </c>
      <c r="G303" s="50" t="s">
        <v>168</v>
      </c>
      <c r="H303" s="51">
        <v>105</v>
      </c>
      <c r="I303" s="52">
        <v>9347</v>
      </c>
      <c r="J303" s="52">
        <v>2493</v>
      </c>
      <c r="K303" s="52">
        <v>0</v>
      </c>
      <c r="L303" s="52">
        <v>893</v>
      </c>
      <c r="M303" s="52">
        <v>12733</v>
      </c>
      <c r="N303" s="36"/>
      <c r="O303" s="53" t="s">
        <v>308</v>
      </c>
      <c r="P303" s="53" t="s">
        <v>308</v>
      </c>
      <c r="Q303" s="55">
        <v>0.09</v>
      </c>
      <c r="R303" s="55">
        <v>3.878540330052594E-2</v>
      </c>
      <c r="S303" s="52">
        <v>0</v>
      </c>
      <c r="T303" s="36"/>
      <c r="U303" s="56">
        <v>1243200</v>
      </c>
      <c r="V303" s="56">
        <v>0</v>
      </c>
      <c r="W303" s="52">
        <v>0</v>
      </c>
      <c r="X303" s="52">
        <v>93765</v>
      </c>
      <c r="Y303" s="52">
        <v>1336965</v>
      </c>
      <c r="Z303" s="52">
        <f t="shared" si="4"/>
        <v>19284545</v>
      </c>
    </row>
    <row r="304" spans="1:26" s="13" customFormat="1">
      <c r="A304" s="49">
        <v>446</v>
      </c>
      <c r="B304" s="49">
        <v>446099220</v>
      </c>
      <c r="C304" s="50" t="s">
        <v>160</v>
      </c>
      <c r="D304" s="49">
        <v>99</v>
      </c>
      <c r="E304" s="50" t="s">
        <v>161</v>
      </c>
      <c r="F304" s="49">
        <v>220</v>
      </c>
      <c r="G304" s="50" t="s">
        <v>26</v>
      </c>
      <c r="H304" s="51">
        <v>33</v>
      </c>
      <c r="I304" s="52">
        <v>11730</v>
      </c>
      <c r="J304" s="52">
        <v>4175</v>
      </c>
      <c r="K304" s="52">
        <v>0</v>
      </c>
      <c r="L304" s="52">
        <v>893</v>
      </c>
      <c r="M304" s="52">
        <v>16798</v>
      </c>
      <c r="N304" s="36"/>
      <c r="O304" s="53" t="s">
        <v>308</v>
      </c>
      <c r="P304" s="53" t="s">
        <v>308</v>
      </c>
      <c r="Q304" s="55">
        <v>0.09</v>
      </c>
      <c r="R304" s="55">
        <v>1.5047181658947622E-2</v>
      </c>
      <c r="S304" s="52">
        <v>0</v>
      </c>
      <c r="T304" s="36"/>
      <c r="U304" s="56">
        <v>524865</v>
      </c>
      <c r="V304" s="56">
        <v>0</v>
      </c>
      <c r="W304" s="52">
        <v>0</v>
      </c>
      <c r="X304" s="52">
        <v>29469</v>
      </c>
      <c r="Y304" s="52">
        <v>554334</v>
      </c>
      <c r="Z304" s="52">
        <f t="shared" si="4"/>
        <v>19284545</v>
      </c>
    </row>
    <row r="305" spans="1:26" s="13" customFormat="1">
      <c r="A305" s="49">
        <v>446</v>
      </c>
      <c r="B305" s="49">
        <v>446099238</v>
      </c>
      <c r="C305" s="50" t="s">
        <v>160</v>
      </c>
      <c r="D305" s="49">
        <v>99</v>
      </c>
      <c r="E305" s="50" t="s">
        <v>161</v>
      </c>
      <c r="F305" s="49">
        <v>238</v>
      </c>
      <c r="G305" s="50" t="s">
        <v>169</v>
      </c>
      <c r="H305" s="51">
        <v>18</v>
      </c>
      <c r="I305" s="52">
        <v>10737</v>
      </c>
      <c r="J305" s="52">
        <v>5387</v>
      </c>
      <c r="K305" s="52">
        <v>0</v>
      </c>
      <c r="L305" s="52">
        <v>893</v>
      </c>
      <c r="M305" s="52">
        <v>17017</v>
      </c>
      <c r="N305" s="36"/>
      <c r="O305" s="53" t="s">
        <v>308</v>
      </c>
      <c r="P305" s="53" t="s">
        <v>308</v>
      </c>
      <c r="Q305" s="55">
        <v>0.09</v>
      </c>
      <c r="R305" s="55">
        <v>3.3716181307679921E-2</v>
      </c>
      <c r="S305" s="52">
        <v>0</v>
      </c>
      <c r="T305" s="36"/>
      <c r="U305" s="56">
        <v>290232</v>
      </c>
      <c r="V305" s="56">
        <v>0</v>
      </c>
      <c r="W305" s="52">
        <v>0</v>
      </c>
      <c r="X305" s="52">
        <v>16074</v>
      </c>
      <c r="Y305" s="52">
        <v>306306</v>
      </c>
      <c r="Z305" s="52">
        <f t="shared" si="4"/>
        <v>19284545</v>
      </c>
    </row>
    <row r="306" spans="1:26" s="13" customFormat="1">
      <c r="A306" s="49">
        <v>446</v>
      </c>
      <c r="B306" s="49">
        <v>446099244</v>
      </c>
      <c r="C306" s="50" t="s">
        <v>160</v>
      </c>
      <c r="D306" s="49">
        <v>99</v>
      </c>
      <c r="E306" s="50" t="s">
        <v>161</v>
      </c>
      <c r="F306" s="49">
        <v>244</v>
      </c>
      <c r="G306" s="50" t="s">
        <v>27</v>
      </c>
      <c r="H306" s="51">
        <v>5</v>
      </c>
      <c r="I306" s="52">
        <v>11710</v>
      </c>
      <c r="J306" s="52">
        <v>3999</v>
      </c>
      <c r="K306" s="52">
        <v>0</v>
      </c>
      <c r="L306" s="52">
        <v>893</v>
      </c>
      <c r="M306" s="52">
        <v>16602</v>
      </c>
      <c r="N306" s="36"/>
      <c r="O306" s="53" t="s">
        <v>308</v>
      </c>
      <c r="P306" s="53" t="s">
        <v>308</v>
      </c>
      <c r="Q306" s="55">
        <v>0.18</v>
      </c>
      <c r="R306" s="55">
        <v>9.0766797529067744E-2</v>
      </c>
      <c r="S306" s="52">
        <v>0</v>
      </c>
      <c r="T306" s="36"/>
      <c r="U306" s="56">
        <v>78545</v>
      </c>
      <c r="V306" s="56">
        <v>0</v>
      </c>
      <c r="W306" s="52">
        <v>0</v>
      </c>
      <c r="X306" s="52">
        <v>4465</v>
      </c>
      <c r="Y306" s="52">
        <v>83010</v>
      </c>
      <c r="Z306" s="52">
        <f t="shared" si="4"/>
        <v>19284545</v>
      </c>
    </row>
    <row r="307" spans="1:26" s="13" customFormat="1">
      <c r="A307" s="49">
        <v>446</v>
      </c>
      <c r="B307" s="49">
        <v>446099266</v>
      </c>
      <c r="C307" s="50" t="s">
        <v>160</v>
      </c>
      <c r="D307" s="49">
        <v>99</v>
      </c>
      <c r="E307" s="50" t="s">
        <v>161</v>
      </c>
      <c r="F307" s="49">
        <v>266</v>
      </c>
      <c r="G307" s="50" t="s">
        <v>170</v>
      </c>
      <c r="H307" s="51">
        <v>7</v>
      </c>
      <c r="I307" s="52">
        <v>9194</v>
      </c>
      <c r="J307" s="52">
        <v>4034</v>
      </c>
      <c r="K307" s="52">
        <v>0</v>
      </c>
      <c r="L307" s="52">
        <v>893</v>
      </c>
      <c r="M307" s="52">
        <v>14121</v>
      </c>
      <c r="N307" s="36"/>
      <c r="O307" s="53" t="s">
        <v>308</v>
      </c>
      <c r="P307" s="53" t="s">
        <v>308</v>
      </c>
      <c r="Q307" s="55">
        <v>0.09</v>
      </c>
      <c r="R307" s="55">
        <v>1.8898387327518811E-3</v>
      </c>
      <c r="S307" s="52">
        <v>0</v>
      </c>
      <c r="T307" s="36"/>
      <c r="U307" s="56">
        <v>92596</v>
      </c>
      <c r="V307" s="56">
        <v>0</v>
      </c>
      <c r="W307" s="52">
        <v>0</v>
      </c>
      <c r="X307" s="52">
        <v>6251</v>
      </c>
      <c r="Y307" s="52">
        <v>98847</v>
      </c>
      <c r="Z307" s="52">
        <f t="shared" si="4"/>
        <v>19284545</v>
      </c>
    </row>
    <row r="308" spans="1:26" s="13" customFormat="1">
      <c r="A308" s="49">
        <v>446</v>
      </c>
      <c r="B308" s="49">
        <v>446099285</v>
      </c>
      <c r="C308" s="50" t="s">
        <v>160</v>
      </c>
      <c r="D308" s="49">
        <v>99</v>
      </c>
      <c r="E308" s="50" t="s">
        <v>161</v>
      </c>
      <c r="F308" s="49">
        <v>285</v>
      </c>
      <c r="G308" s="50" t="s">
        <v>28</v>
      </c>
      <c r="H308" s="51">
        <v>106</v>
      </c>
      <c r="I308" s="52">
        <v>9953</v>
      </c>
      <c r="J308" s="52">
        <v>2958</v>
      </c>
      <c r="K308" s="52">
        <v>0</v>
      </c>
      <c r="L308" s="52">
        <v>893</v>
      </c>
      <c r="M308" s="52">
        <v>13804</v>
      </c>
      <c r="N308" s="36"/>
      <c r="O308" s="53" t="s">
        <v>308</v>
      </c>
      <c r="P308" s="53" t="s">
        <v>308</v>
      </c>
      <c r="Q308" s="55">
        <v>0.09</v>
      </c>
      <c r="R308" s="55">
        <v>3.1578894430956676E-2</v>
      </c>
      <c r="S308" s="52">
        <v>0</v>
      </c>
      <c r="T308" s="36"/>
      <c r="U308" s="56">
        <v>1368566</v>
      </c>
      <c r="V308" s="56">
        <v>0</v>
      </c>
      <c r="W308" s="52">
        <v>0</v>
      </c>
      <c r="X308" s="52">
        <v>94658</v>
      </c>
      <c r="Y308" s="52">
        <v>1463224</v>
      </c>
      <c r="Z308" s="52">
        <f t="shared" si="4"/>
        <v>19284545</v>
      </c>
    </row>
    <row r="309" spans="1:26" s="13" customFormat="1">
      <c r="A309" s="49">
        <v>446</v>
      </c>
      <c r="B309" s="49">
        <v>446099293</v>
      </c>
      <c r="C309" s="50" t="s">
        <v>160</v>
      </c>
      <c r="D309" s="49">
        <v>99</v>
      </c>
      <c r="E309" s="50" t="s">
        <v>161</v>
      </c>
      <c r="F309" s="49">
        <v>293</v>
      </c>
      <c r="G309" s="50" t="s">
        <v>171</v>
      </c>
      <c r="H309" s="51">
        <v>7</v>
      </c>
      <c r="I309" s="52">
        <v>10317</v>
      </c>
      <c r="J309" s="52">
        <v>630</v>
      </c>
      <c r="K309" s="52">
        <v>0</v>
      </c>
      <c r="L309" s="52">
        <v>893</v>
      </c>
      <c r="M309" s="52">
        <v>11840</v>
      </c>
      <c r="N309" s="36"/>
      <c r="O309" s="53" t="s">
        <v>308</v>
      </c>
      <c r="P309" s="53" t="s">
        <v>308</v>
      </c>
      <c r="Q309" s="55">
        <v>0.18</v>
      </c>
      <c r="R309" s="55">
        <v>2.729501573501358E-3</v>
      </c>
      <c r="S309" s="52">
        <v>0</v>
      </c>
      <c r="T309" s="36"/>
      <c r="U309" s="56">
        <v>76629</v>
      </c>
      <c r="V309" s="56">
        <v>0</v>
      </c>
      <c r="W309" s="52">
        <v>0</v>
      </c>
      <c r="X309" s="52">
        <v>6251</v>
      </c>
      <c r="Y309" s="52">
        <v>82880</v>
      </c>
      <c r="Z309" s="52">
        <f t="shared" si="4"/>
        <v>19284545</v>
      </c>
    </row>
    <row r="310" spans="1:26" s="13" customFormat="1">
      <c r="A310" s="49">
        <v>446</v>
      </c>
      <c r="B310" s="49">
        <v>446099307</v>
      </c>
      <c r="C310" s="50" t="s">
        <v>160</v>
      </c>
      <c r="D310" s="49">
        <v>99</v>
      </c>
      <c r="E310" s="50" t="s">
        <v>161</v>
      </c>
      <c r="F310" s="49">
        <v>307</v>
      </c>
      <c r="G310" s="50" t="s">
        <v>172</v>
      </c>
      <c r="H310" s="51">
        <v>26</v>
      </c>
      <c r="I310" s="52">
        <v>10311</v>
      </c>
      <c r="J310" s="52">
        <v>3542</v>
      </c>
      <c r="K310" s="52">
        <v>0</v>
      </c>
      <c r="L310" s="52">
        <v>893</v>
      </c>
      <c r="M310" s="52">
        <v>14746</v>
      </c>
      <c r="N310" s="36"/>
      <c r="O310" s="53" t="s">
        <v>308</v>
      </c>
      <c r="P310" s="53" t="s">
        <v>308</v>
      </c>
      <c r="Q310" s="55">
        <v>0.09</v>
      </c>
      <c r="R310" s="55">
        <v>9.1940346806310691E-3</v>
      </c>
      <c r="S310" s="52">
        <v>0</v>
      </c>
      <c r="T310" s="36"/>
      <c r="U310" s="56">
        <v>360178</v>
      </c>
      <c r="V310" s="56">
        <v>0</v>
      </c>
      <c r="W310" s="52">
        <v>0</v>
      </c>
      <c r="X310" s="52">
        <v>23218</v>
      </c>
      <c r="Y310" s="52">
        <v>383396</v>
      </c>
      <c r="Z310" s="52">
        <f t="shared" si="4"/>
        <v>19284545</v>
      </c>
    </row>
    <row r="311" spans="1:26" s="13" customFormat="1">
      <c r="A311" s="49">
        <v>446</v>
      </c>
      <c r="B311" s="49">
        <v>446099323</v>
      </c>
      <c r="C311" s="50" t="s">
        <v>160</v>
      </c>
      <c r="D311" s="49">
        <v>99</v>
      </c>
      <c r="E311" s="50" t="s">
        <v>161</v>
      </c>
      <c r="F311" s="49">
        <v>323</v>
      </c>
      <c r="G311" s="50" t="s">
        <v>173</v>
      </c>
      <c r="H311" s="51">
        <v>3</v>
      </c>
      <c r="I311" s="52">
        <v>12301</v>
      </c>
      <c r="J311" s="52">
        <v>3493</v>
      </c>
      <c r="K311" s="52">
        <v>0</v>
      </c>
      <c r="L311" s="52">
        <v>893</v>
      </c>
      <c r="M311" s="52">
        <v>16687</v>
      </c>
      <c r="N311" s="36"/>
      <c r="O311" s="53" t="s">
        <v>308</v>
      </c>
      <c r="P311" s="53" t="s">
        <v>308</v>
      </c>
      <c r="Q311" s="55">
        <v>0.09</v>
      </c>
      <c r="R311" s="55">
        <v>3.4287771341191824E-3</v>
      </c>
      <c r="S311" s="52">
        <v>0</v>
      </c>
      <c r="T311" s="36"/>
      <c r="U311" s="56">
        <v>47382</v>
      </c>
      <c r="V311" s="56">
        <v>0</v>
      </c>
      <c r="W311" s="52">
        <v>0</v>
      </c>
      <c r="X311" s="52">
        <v>2679</v>
      </c>
      <c r="Y311" s="52">
        <v>50061</v>
      </c>
      <c r="Z311" s="52">
        <f t="shared" si="4"/>
        <v>19284545</v>
      </c>
    </row>
    <row r="312" spans="1:26" s="13" customFormat="1">
      <c r="A312" s="49">
        <v>446</v>
      </c>
      <c r="B312" s="49">
        <v>446099336</v>
      </c>
      <c r="C312" s="50" t="s">
        <v>160</v>
      </c>
      <c r="D312" s="49">
        <v>99</v>
      </c>
      <c r="E312" s="50" t="s">
        <v>161</v>
      </c>
      <c r="F312" s="49">
        <v>336</v>
      </c>
      <c r="G312" s="50" t="s">
        <v>30</v>
      </c>
      <c r="H312" s="51">
        <v>2</v>
      </c>
      <c r="I312" s="52">
        <v>11044.648772271796</v>
      </c>
      <c r="J312" s="52">
        <v>1473</v>
      </c>
      <c r="K312" s="52">
        <v>0</v>
      </c>
      <c r="L312" s="52">
        <v>893</v>
      </c>
      <c r="M312" s="52">
        <v>13410.648772271796</v>
      </c>
      <c r="N312" s="36"/>
      <c r="O312" s="53" t="s">
        <v>308</v>
      </c>
      <c r="P312" s="53" t="s">
        <v>308</v>
      </c>
      <c r="Q312" s="55">
        <v>0.09</v>
      </c>
      <c r="R312" s="55">
        <v>3.4509078943279155E-2</v>
      </c>
      <c r="S312" s="52">
        <v>0</v>
      </c>
      <c r="T312" s="36"/>
      <c r="U312" s="56">
        <v>25036</v>
      </c>
      <c r="V312" s="56">
        <v>0</v>
      </c>
      <c r="W312" s="52">
        <v>0</v>
      </c>
      <c r="X312" s="52">
        <v>1786</v>
      </c>
      <c r="Y312" s="52">
        <v>26822</v>
      </c>
      <c r="Z312" s="52">
        <f t="shared" si="4"/>
        <v>19284545</v>
      </c>
    </row>
    <row r="313" spans="1:26" s="13" customFormat="1">
      <c r="A313" s="49">
        <v>446</v>
      </c>
      <c r="B313" s="49">
        <v>446099350</v>
      </c>
      <c r="C313" s="50" t="s">
        <v>160</v>
      </c>
      <c r="D313" s="49">
        <v>99</v>
      </c>
      <c r="E313" s="50" t="s">
        <v>161</v>
      </c>
      <c r="F313" s="49">
        <v>350</v>
      </c>
      <c r="G313" s="50" t="s">
        <v>174</v>
      </c>
      <c r="H313" s="51">
        <v>6</v>
      </c>
      <c r="I313" s="52">
        <v>12097</v>
      </c>
      <c r="J313" s="52">
        <v>5615</v>
      </c>
      <c r="K313" s="52">
        <v>0</v>
      </c>
      <c r="L313" s="52">
        <v>893</v>
      </c>
      <c r="M313" s="52">
        <v>18605</v>
      </c>
      <c r="N313" s="36"/>
      <c r="O313" s="53" t="s">
        <v>308</v>
      </c>
      <c r="P313" s="53" t="s">
        <v>308</v>
      </c>
      <c r="Q313" s="55">
        <v>0.09</v>
      </c>
      <c r="R313" s="55">
        <v>1.7996429978216186E-2</v>
      </c>
      <c r="S313" s="52">
        <v>0</v>
      </c>
      <c r="T313" s="36"/>
      <c r="U313" s="56">
        <v>106272</v>
      </c>
      <c r="V313" s="56">
        <v>0</v>
      </c>
      <c r="W313" s="52">
        <v>0</v>
      </c>
      <c r="X313" s="52">
        <v>5358</v>
      </c>
      <c r="Y313" s="52">
        <v>111630</v>
      </c>
      <c r="Z313" s="52">
        <f t="shared" si="4"/>
        <v>19284545</v>
      </c>
    </row>
    <row r="314" spans="1:26" s="13" customFormat="1">
      <c r="A314" s="49">
        <v>446</v>
      </c>
      <c r="B314" s="49">
        <v>446099625</v>
      </c>
      <c r="C314" s="50" t="s">
        <v>160</v>
      </c>
      <c r="D314" s="49">
        <v>99</v>
      </c>
      <c r="E314" s="50" t="s">
        <v>161</v>
      </c>
      <c r="F314" s="49">
        <v>625</v>
      </c>
      <c r="G314" s="50" t="s">
        <v>92</v>
      </c>
      <c r="H314" s="51">
        <v>8</v>
      </c>
      <c r="I314" s="52">
        <v>11387</v>
      </c>
      <c r="J314" s="52">
        <v>2132</v>
      </c>
      <c r="K314" s="52">
        <v>0</v>
      </c>
      <c r="L314" s="52">
        <v>893</v>
      </c>
      <c r="M314" s="52">
        <v>14412</v>
      </c>
      <c r="N314" s="36"/>
      <c r="O314" s="53" t="s">
        <v>308</v>
      </c>
      <c r="P314" s="53" t="s">
        <v>308</v>
      </c>
      <c r="Q314" s="55">
        <v>0.09</v>
      </c>
      <c r="R314" s="55">
        <v>2.0609679509141342E-3</v>
      </c>
      <c r="S314" s="52">
        <v>0</v>
      </c>
      <c r="T314" s="36"/>
      <c r="U314" s="56">
        <v>108152</v>
      </c>
      <c r="V314" s="56">
        <v>0</v>
      </c>
      <c r="W314" s="52">
        <v>0</v>
      </c>
      <c r="X314" s="52">
        <v>7144</v>
      </c>
      <c r="Y314" s="52">
        <v>115296</v>
      </c>
      <c r="Z314" s="52">
        <f t="shared" si="4"/>
        <v>19284545</v>
      </c>
    </row>
    <row r="315" spans="1:26" s="13" customFormat="1">
      <c r="A315" s="49">
        <v>446</v>
      </c>
      <c r="B315" s="49">
        <v>446099690</v>
      </c>
      <c r="C315" s="50" t="s">
        <v>160</v>
      </c>
      <c r="D315" s="49">
        <v>99</v>
      </c>
      <c r="E315" s="50" t="s">
        <v>161</v>
      </c>
      <c r="F315" s="49">
        <v>690</v>
      </c>
      <c r="G315" s="50" t="s">
        <v>176</v>
      </c>
      <c r="H315" s="51">
        <v>12</v>
      </c>
      <c r="I315" s="52">
        <v>11439</v>
      </c>
      <c r="J315" s="52">
        <v>2971</v>
      </c>
      <c r="K315" s="52">
        <v>0</v>
      </c>
      <c r="L315" s="52">
        <v>893</v>
      </c>
      <c r="M315" s="52">
        <v>15303</v>
      </c>
      <c r="N315" s="36"/>
      <c r="O315" s="53" t="s">
        <v>308</v>
      </c>
      <c r="P315" s="53" t="s">
        <v>308</v>
      </c>
      <c r="Q315" s="55">
        <v>0.09</v>
      </c>
      <c r="R315" s="55">
        <v>8.5997723222847513E-3</v>
      </c>
      <c r="S315" s="52">
        <v>0</v>
      </c>
      <c r="T315" s="36"/>
      <c r="U315" s="56">
        <v>172920</v>
      </c>
      <c r="V315" s="56">
        <v>0</v>
      </c>
      <c r="W315" s="52">
        <v>0</v>
      </c>
      <c r="X315" s="52">
        <v>10716</v>
      </c>
      <c r="Y315" s="52">
        <v>183636</v>
      </c>
      <c r="Z315" s="52">
        <f t="shared" si="4"/>
        <v>19284545</v>
      </c>
    </row>
    <row r="316" spans="1:26" s="13" customFormat="1">
      <c r="A316" s="49">
        <v>447</v>
      </c>
      <c r="B316" s="49">
        <v>447101025</v>
      </c>
      <c r="C316" s="50" t="s">
        <v>177</v>
      </c>
      <c r="D316" s="49">
        <v>101</v>
      </c>
      <c r="E316" s="50" t="s">
        <v>103</v>
      </c>
      <c r="F316" s="49">
        <v>25</v>
      </c>
      <c r="G316" s="50" t="s">
        <v>178</v>
      </c>
      <c r="H316" s="51">
        <v>38</v>
      </c>
      <c r="I316" s="52">
        <v>9673</v>
      </c>
      <c r="J316" s="52">
        <v>3240</v>
      </c>
      <c r="K316" s="52">
        <v>0</v>
      </c>
      <c r="L316" s="52">
        <v>893</v>
      </c>
      <c r="M316" s="52">
        <v>13806</v>
      </c>
      <c r="N316" s="36"/>
      <c r="O316" s="53" t="s">
        <v>308</v>
      </c>
      <c r="P316" s="53" t="s">
        <v>308</v>
      </c>
      <c r="Q316" s="55">
        <v>0.09</v>
      </c>
      <c r="R316" s="55">
        <v>1.5783944594062797E-2</v>
      </c>
      <c r="S316" s="52">
        <v>0</v>
      </c>
      <c r="T316" s="36"/>
      <c r="U316" s="56">
        <v>490694</v>
      </c>
      <c r="V316" s="56">
        <v>0</v>
      </c>
      <c r="W316" s="52">
        <v>0</v>
      </c>
      <c r="X316" s="52">
        <v>33934</v>
      </c>
      <c r="Y316" s="52">
        <v>524628</v>
      </c>
      <c r="Z316" s="52">
        <f t="shared" si="4"/>
        <v>5388449</v>
      </c>
    </row>
    <row r="317" spans="1:26" s="13" customFormat="1">
      <c r="A317" s="49">
        <v>447</v>
      </c>
      <c r="B317" s="49">
        <v>447101101</v>
      </c>
      <c r="C317" s="50" t="s">
        <v>177</v>
      </c>
      <c r="D317" s="49">
        <v>101</v>
      </c>
      <c r="E317" s="50" t="s">
        <v>103</v>
      </c>
      <c r="F317" s="49">
        <v>101</v>
      </c>
      <c r="G317" s="50" t="s">
        <v>103</v>
      </c>
      <c r="H317" s="51">
        <v>353</v>
      </c>
      <c r="I317" s="52">
        <v>8926</v>
      </c>
      <c r="J317" s="52">
        <v>1745</v>
      </c>
      <c r="K317" s="52">
        <v>0</v>
      </c>
      <c r="L317" s="52">
        <v>893</v>
      </c>
      <c r="M317" s="52">
        <v>11564</v>
      </c>
      <c r="N317" s="36"/>
      <c r="O317" s="53" t="s">
        <v>308</v>
      </c>
      <c r="P317" s="53" t="s">
        <v>308</v>
      </c>
      <c r="Q317" s="55">
        <v>0.09</v>
      </c>
      <c r="R317" s="55">
        <v>5.4138455365061317E-2</v>
      </c>
      <c r="S317" s="52">
        <v>0</v>
      </c>
      <c r="T317" s="36"/>
      <c r="U317" s="56">
        <v>3766863</v>
      </c>
      <c r="V317" s="56">
        <v>0</v>
      </c>
      <c r="W317" s="52">
        <v>0</v>
      </c>
      <c r="X317" s="52">
        <v>315229</v>
      </c>
      <c r="Y317" s="52">
        <v>4082092</v>
      </c>
      <c r="Z317" s="52">
        <f t="shared" si="4"/>
        <v>5388449</v>
      </c>
    </row>
    <row r="318" spans="1:26" s="13" customFormat="1">
      <c r="A318" s="49">
        <v>447</v>
      </c>
      <c r="B318" s="49">
        <v>447101138</v>
      </c>
      <c r="C318" s="50" t="s">
        <v>177</v>
      </c>
      <c r="D318" s="49">
        <v>101</v>
      </c>
      <c r="E318" s="50" t="s">
        <v>103</v>
      </c>
      <c r="F318" s="49">
        <v>138</v>
      </c>
      <c r="G318" s="50" t="s">
        <v>179</v>
      </c>
      <c r="H318" s="51">
        <v>2</v>
      </c>
      <c r="I318" s="52">
        <v>8836</v>
      </c>
      <c r="J318" s="52">
        <v>2951</v>
      </c>
      <c r="K318" s="52">
        <v>0</v>
      </c>
      <c r="L318" s="52">
        <v>893</v>
      </c>
      <c r="M318" s="52">
        <v>12680</v>
      </c>
      <c r="N318" s="36"/>
      <c r="O318" s="53" t="s">
        <v>308</v>
      </c>
      <c r="P318" s="53" t="s">
        <v>308</v>
      </c>
      <c r="Q318" s="55">
        <v>0.09</v>
      </c>
      <c r="R318" s="55">
        <v>1.6996507835524215E-3</v>
      </c>
      <c r="S318" s="52">
        <v>0</v>
      </c>
      <c r="T318" s="36"/>
      <c r="U318" s="56">
        <v>23574</v>
      </c>
      <c r="V318" s="56">
        <v>0</v>
      </c>
      <c r="W318" s="52">
        <v>0</v>
      </c>
      <c r="X318" s="52">
        <v>1786</v>
      </c>
      <c r="Y318" s="52">
        <v>25360</v>
      </c>
      <c r="Z318" s="52">
        <f t="shared" si="4"/>
        <v>5388449</v>
      </c>
    </row>
    <row r="319" spans="1:26" s="13" customFormat="1">
      <c r="A319" s="49">
        <v>447</v>
      </c>
      <c r="B319" s="49">
        <v>447101177</v>
      </c>
      <c r="C319" s="50" t="s">
        <v>177</v>
      </c>
      <c r="D319" s="49">
        <v>101</v>
      </c>
      <c r="E319" s="50" t="s">
        <v>103</v>
      </c>
      <c r="F319" s="49">
        <v>177</v>
      </c>
      <c r="G319" s="50" t="s">
        <v>110</v>
      </c>
      <c r="H319" s="51">
        <v>5</v>
      </c>
      <c r="I319" s="52">
        <v>9338</v>
      </c>
      <c r="J319" s="52">
        <v>3186</v>
      </c>
      <c r="K319" s="52">
        <v>0</v>
      </c>
      <c r="L319" s="52">
        <v>893</v>
      </c>
      <c r="M319" s="52">
        <v>13417</v>
      </c>
      <c r="N319" s="36"/>
      <c r="O319" s="53" t="s">
        <v>308</v>
      </c>
      <c r="P319" s="53" t="s">
        <v>308</v>
      </c>
      <c r="Q319" s="55">
        <v>0.09</v>
      </c>
      <c r="R319" s="55">
        <v>4.5458757389377838E-3</v>
      </c>
      <c r="S319" s="52">
        <v>0</v>
      </c>
      <c r="T319" s="36"/>
      <c r="U319" s="56">
        <v>62620</v>
      </c>
      <c r="V319" s="56">
        <v>0</v>
      </c>
      <c r="W319" s="52">
        <v>0</v>
      </c>
      <c r="X319" s="52">
        <v>4465</v>
      </c>
      <c r="Y319" s="52">
        <v>67085</v>
      </c>
      <c r="Z319" s="52">
        <f t="shared" si="4"/>
        <v>5388449</v>
      </c>
    </row>
    <row r="320" spans="1:26" s="13" customFormat="1">
      <c r="A320" s="49">
        <v>447</v>
      </c>
      <c r="B320" s="49">
        <v>447101185</v>
      </c>
      <c r="C320" s="50" t="s">
        <v>177</v>
      </c>
      <c r="D320" s="49">
        <v>101</v>
      </c>
      <c r="E320" s="50" t="s">
        <v>103</v>
      </c>
      <c r="F320" s="49">
        <v>185</v>
      </c>
      <c r="G320" s="50" t="s">
        <v>180</v>
      </c>
      <c r="H320" s="51">
        <v>18</v>
      </c>
      <c r="I320" s="52">
        <v>9351</v>
      </c>
      <c r="J320" s="52">
        <v>1540</v>
      </c>
      <c r="K320" s="52">
        <v>0</v>
      </c>
      <c r="L320" s="52">
        <v>893</v>
      </c>
      <c r="M320" s="52">
        <v>11784</v>
      </c>
      <c r="N320" s="36"/>
      <c r="O320" s="53" t="s">
        <v>308</v>
      </c>
      <c r="P320" s="53" t="s">
        <v>308</v>
      </c>
      <c r="Q320" s="55">
        <v>0.09</v>
      </c>
      <c r="R320" s="55">
        <v>4.1809299704355079E-3</v>
      </c>
      <c r="S320" s="52">
        <v>0</v>
      </c>
      <c r="T320" s="36"/>
      <c r="U320" s="56">
        <v>196038</v>
      </c>
      <c r="V320" s="56">
        <v>0</v>
      </c>
      <c r="W320" s="52">
        <v>0</v>
      </c>
      <c r="X320" s="52">
        <v>16074</v>
      </c>
      <c r="Y320" s="52">
        <v>212112</v>
      </c>
      <c r="Z320" s="52">
        <f t="shared" si="4"/>
        <v>5388449</v>
      </c>
    </row>
    <row r="321" spans="1:26" s="13" customFormat="1">
      <c r="A321" s="49">
        <v>447</v>
      </c>
      <c r="B321" s="49">
        <v>447101187</v>
      </c>
      <c r="C321" s="50" t="s">
        <v>177</v>
      </c>
      <c r="D321" s="49">
        <v>101</v>
      </c>
      <c r="E321" s="50" t="s">
        <v>103</v>
      </c>
      <c r="F321" s="49">
        <v>187</v>
      </c>
      <c r="G321" s="50" t="s">
        <v>181</v>
      </c>
      <c r="H321" s="51">
        <v>2</v>
      </c>
      <c r="I321" s="52">
        <v>9610</v>
      </c>
      <c r="J321" s="52">
        <v>3707</v>
      </c>
      <c r="K321" s="52">
        <v>0</v>
      </c>
      <c r="L321" s="52">
        <v>893</v>
      </c>
      <c r="M321" s="52">
        <v>14210</v>
      </c>
      <c r="N321" s="36"/>
      <c r="O321" s="53" t="s">
        <v>308</v>
      </c>
      <c r="P321" s="53" t="s">
        <v>308</v>
      </c>
      <c r="Q321" s="55">
        <v>0.09</v>
      </c>
      <c r="R321" s="55">
        <v>3.102459462185687E-3</v>
      </c>
      <c r="S321" s="52">
        <v>0</v>
      </c>
      <c r="T321" s="36"/>
      <c r="U321" s="56">
        <v>26634</v>
      </c>
      <c r="V321" s="56">
        <v>0</v>
      </c>
      <c r="W321" s="52">
        <v>0</v>
      </c>
      <c r="X321" s="52">
        <v>1786</v>
      </c>
      <c r="Y321" s="52">
        <v>28420</v>
      </c>
      <c r="Z321" s="52">
        <f t="shared" si="4"/>
        <v>5388449</v>
      </c>
    </row>
    <row r="322" spans="1:26" s="13" customFormat="1">
      <c r="A322" s="49">
        <v>447</v>
      </c>
      <c r="B322" s="49">
        <v>447101212</v>
      </c>
      <c r="C322" s="50" t="s">
        <v>177</v>
      </c>
      <c r="D322" s="49">
        <v>101</v>
      </c>
      <c r="E322" s="50" t="s">
        <v>103</v>
      </c>
      <c r="F322" s="49">
        <v>212</v>
      </c>
      <c r="G322" s="50" t="s">
        <v>167</v>
      </c>
      <c r="H322" s="51">
        <v>1</v>
      </c>
      <c r="I322" s="52">
        <v>8461</v>
      </c>
      <c r="J322" s="52">
        <v>1184</v>
      </c>
      <c r="K322" s="52">
        <v>0</v>
      </c>
      <c r="L322" s="52">
        <v>893</v>
      </c>
      <c r="M322" s="52">
        <v>10538</v>
      </c>
      <c r="N322" s="36"/>
      <c r="O322" s="53" t="s">
        <v>308</v>
      </c>
      <c r="P322" s="53" t="s">
        <v>308</v>
      </c>
      <c r="Q322" s="55">
        <v>0.09</v>
      </c>
      <c r="R322" s="55">
        <v>3.1118676369831798E-2</v>
      </c>
      <c r="S322" s="52">
        <v>0</v>
      </c>
      <c r="T322" s="36"/>
      <c r="U322" s="56">
        <v>9645</v>
      </c>
      <c r="V322" s="56">
        <v>0</v>
      </c>
      <c r="W322" s="52">
        <v>0</v>
      </c>
      <c r="X322" s="52">
        <v>893</v>
      </c>
      <c r="Y322" s="52">
        <v>10538</v>
      </c>
      <c r="Z322" s="52">
        <f t="shared" si="4"/>
        <v>5388449</v>
      </c>
    </row>
    <row r="323" spans="1:26" s="13" customFormat="1">
      <c r="A323" s="49">
        <v>447</v>
      </c>
      <c r="B323" s="49">
        <v>447101214</v>
      </c>
      <c r="C323" s="50" t="s">
        <v>177</v>
      </c>
      <c r="D323" s="49">
        <v>101</v>
      </c>
      <c r="E323" s="50" t="s">
        <v>103</v>
      </c>
      <c r="F323" s="49">
        <v>214</v>
      </c>
      <c r="G323" s="50" t="s">
        <v>266</v>
      </c>
      <c r="H323" s="51">
        <v>1</v>
      </c>
      <c r="I323" s="52">
        <v>8461</v>
      </c>
      <c r="J323" s="52">
        <v>1302</v>
      </c>
      <c r="K323" s="52">
        <v>0</v>
      </c>
      <c r="L323" s="52">
        <v>893</v>
      </c>
      <c r="M323" s="52">
        <v>10656</v>
      </c>
      <c r="N323" s="36"/>
      <c r="O323" s="53" t="s">
        <v>308</v>
      </c>
      <c r="P323" s="53" t="s">
        <v>308</v>
      </c>
      <c r="Q323" s="55">
        <v>0.09</v>
      </c>
      <c r="R323" s="55">
        <v>1.5470815196315089E-3</v>
      </c>
      <c r="S323" s="52">
        <v>0</v>
      </c>
      <c r="T323" s="36"/>
      <c r="U323" s="56">
        <v>9763</v>
      </c>
      <c r="V323" s="56">
        <v>0</v>
      </c>
      <c r="W323" s="52">
        <v>0</v>
      </c>
      <c r="X323" s="52">
        <v>893</v>
      </c>
      <c r="Y323" s="52">
        <v>10656</v>
      </c>
      <c r="Z323" s="52">
        <f t="shared" si="4"/>
        <v>5388449</v>
      </c>
    </row>
    <row r="324" spans="1:26" s="13" customFormat="1">
      <c r="A324" s="49">
        <v>447</v>
      </c>
      <c r="B324" s="49">
        <v>447101218</v>
      </c>
      <c r="C324" s="50" t="s">
        <v>177</v>
      </c>
      <c r="D324" s="49">
        <v>101</v>
      </c>
      <c r="E324" s="50" t="s">
        <v>103</v>
      </c>
      <c r="F324" s="49">
        <v>218</v>
      </c>
      <c r="G324" s="50" t="s">
        <v>168</v>
      </c>
      <c r="H324" s="51">
        <v>1</v>
      </c>
      <c r="I324" s="52">
        <v>12853</v>
      </c>
      <c r="J324" s="52">
        <v>3428</v>
      </c>
      <c r="K324" s="52">
        <v>0</v>
      </c>
      <c r="L324" s="52">
        <v>893</v>
      </c>
      <c r="M324" s="52">
        <v>17174</v>
      </c>
      <c r="N324" s="36"/>
      <c r="O324" s="53" t="s">
        <v>308</v>
      </c>
      <c r="P324" s="53" t="s">
        <v>308</v>
      </c>
      <c r="Q324" s="55">
        <v>0.09</v>
      </c>
      <c r="R324" s="55">
        <v>3.878540330052594E-2</v>
      </c>
      <c r="S324" s="52">
        <v>0</v>
      </c>
      <c r="T324" s="36"/>
      <c r="U324" s="56">
        <v>16281</v>
      </c>
      <c r="V324" s="56">
        <v>0</v>
      </c>
      <c r="W324" s="52">
        <v>0</v>
      </c>
      <c r="X324" s="52">
        <v>893</v>
      </c>
      <c r="Y324" s="52">
        <v>17174</v>
      </c>
      <c r="Z324" s="52">
        <f t="shared" si="4"/>
        <v>5388449</v>
      </c>
    </row>
    <row r="325" spans="1:26" s="13" customFormat="1">
      <c r="A325" s="49">
        <v>447</v>
      </c>
      <c r="B325" s="49">
        <v>447101220</v>
      </c>
      <c r="C325" s="50" t="s">
        <v>177</v>
      </c>
      <c r="D325" s="49">
        <v>101</v>
      </c>
      <c r="E325" s="50" t="s">
        <v>103</v>
      </c>
      <c r="F325" s="49">
        <v>220</v>
      </c>
      <c r="G325" s="50" t="s">
        <v>26</v>
      </c>
      <c r="H325" s="51">
        <v>1</v>
      </c>
      <c r="I325" s="52">
        <v>10633.056406964377</v>
      </c>
      <c r="J325" s="52">
        <v>3785</v>
      </c>
      <c r="K325" s="52">
        <v>0</v>
      </c>
      <c r="L325" s="52">
        <v>893</v>
      </c>
      <c r="M325" s="52">
        <v>15311.056406964377</v>
      </c>
      <c r="N325" s="36"/>
      <c r="O325" s="53" t="s">
        <v>308</v>
      </c>
      <c r="P325" s="53" t="s">
        <v>308</v>
      </c>
      <c r="Q325" s="55">
        <v>0.09</v>
      </c>
      <c r="R325" s="55">
        <v>1.5047181658947622E-2</v>
      </c>
      <c r="S325" s="52">
        <v>0</v>
      </c>
      <c r="T325" s="36"/>
      <c r="U325" s="56">
        <v>14418</v>
      </c>
      <c r="V325" s="56">
        <v>0</v>
      </c>
      <c r="W325" s="52">
        <v>0</v>
      </c>
      <c r="X325" s="52">
        <v>893</v>
      </c>
      <c r="Y325" s="52">
        <v>15311</v>
      </c>
      <c r="Z325" s="52">
        <f t="shared" si="4"/>
        <v>5388449</v>
      </c>
    </row>
    <row r="326" spans="1:26" s="13" customFormat="1">
      <c r="A326" s="49">
        <v>447</v>
      </c>
      <c r="B326" s="49">
        <v>447101238</v>
      </c>
      <c r="C326" s="50" t="s">
        <v>177</v>
      </c>
      <c r="D326" s="49">
        <v>101</v>
      </c>
      <c r="E326" s="50" t="s">
        <v>103</v>
      </c>
      <c r="F326" s="49">
        <v>238</v>
      </c>
      <c r="G326" s="50" t="s">
        <v>169</v>
      </c>
      <c r="H326" s="51">
        <v>5</v>
      </c>
      <c r="I326" s="52">
        <v>9569</v>
      </c>
      <c r="J326" s="52">
        <v>4801</v>
      </c>
      <c r="K326" s="52">
        <v>0</v>
      </c>
      <c r="L326" s="52">
        <v>893</v>
      </c>
      <c r="M326" s="52">
        <v>15263</v>
      </c>
      <c r="N326" s="36"/>
      <c r="O326" s="53" t="s">
        <v>308</v>
      </c>
      <c r="P326" s="53" t="s">
        <v>308</v>
      </c>
      <c r="Q326" s="55">
        <v>0.09</v>
      </c>
      <c r="R326" s="55">
        <v>3.3716181307679921E-2</v>
      </c>
      <c r="S326" s="52">
        <v>0</v>
      </c>
      <c r="T326" s="36"/>
      <c r="U326" s="56">
        <v>71850</v>
      </c>
      <c r="V326" s="56">
        <v>0</v>
      </c>
      <c r="W326" s="52">
        <v>0</v>
      </c>
      <c r="X326" s="52">
        <v>4465</v>
      </c>
      <c r="Y326" s="52">
        <v>76315</v>
      </c>
      <c r="Z326" s="52">
        <f t="shared" si="4"/>
        <v>5388449</v>
      </c>
    </row>
    <row r="327" spans="1:26" s="13" customFormat="1">
      <c r="A327" s="49">
        <v>447</v>
      </c>
      <c r="B327" s="49">
        <v>447101307</v>
      </c>
      <c r="C327" s="50" t="s">
        <v>177</v>
      </c>
      <c r="D327" s="49">
        <v>101</v>
      </c>
      <c r="E327" s="50" t="s">
        <v>103</v>
      </c>
      <c r="F327" s="49">
        <v>307</v>
      </c>
      <c r="G327" s="50" t="s">
        <v>172</v>
      </c>
      <c r="H327" s="51">
        <v>6</v>
      </c>
      <c r="I327" s="52">
        <v>8578</v>
      </c>
      <c r="J327" s="52">
        <v>2947</v>
      </c>
      <c r="K327" s="52">
        <v>0</v>
      </c>
      <c r="L327" s="52">
        <v>893</v>
      </c>
      <c r="M327" s="52">
        <v>12418</v>
      </c>
      <c r="N327" s="36"/>
      <c r="O327" s="53" t="s">
        <v>308</v>
      </c>
      <c r="P327" s="53" t="s">
        <v>308</v>
      </c>
      <c r="Q327" s="55">
        <v>0.09</v>
      </c>
      <c r="R327" s="55">
        <v>9.1940346806310691E-3</v>
      </c>
      <c r="S327" s="52">
        <v>0</v>
      </c>
      <c r="T327" s="36"/>
      <c r="U327" s="56">
        <v>69150</v>
      </c>
      <c r="V327" s="56">
        <v>0</v>
      </c>
      <c r="W327" s="52">
        <v>0</v>
      </c>
      <c r="X327" s="52">
        <v>5358</v>
      </c>
      <c r="Y327" s="52">
        <v>74508</v>
      </c>
      <c r="Z327" s="52">
        <f t="shared" si="4"/>
        <v>5388449</v>
      </c>
    </row>
    <row r="328" spans="1:26" s="13" customFormat="1">
      <c r="A328" s="49">
        <v>447</v>
      </c>
      <c r="B328" s="49">
        <v>447101350</v>
      </c>
      <c r="C328" s="50" t="s">
        <v>177</v>
      </c>
      <c r="D328" s="49">
        <v>101</v>
      </c>
      <c r="E328" s="50" t="s">
        <v>103</v>
      </c>
      <c r="F328" s="49">
        <v>350</v>
      </c>
      <c r="G328" s="50" t="s">
        <v>174</v>
      </c>
      <c r="H328" s="51">
        <v>10</v>
      </c>
      <c r="I328" s="52">
        <v>8971</v>
      </c>
      <c r="J328" s="52">
        <v>4164</v>
      </c>
      <c r="K328" s="52">
        <v>0</v>
      </c>
      <c r="L328" s="52">
        <v>893</v>
      </c>
      <c r="M328" s="52">
        <v>14028</v>
      </c>
      <c r="N328" s="36"/>
      <c r="O328" s="53" t="s">
        <v>308</v>
      </c>
      <c r="P328" s="53" t="s">
        <v>308</v>
      </c>
      <c r="Q328" s="55">
        <v>0.09</v>
      </c>
      <c r="R328" s="55">
        <v>1.7996429978216186E-2</v>
      </c>
      <c r="S328" s="52">
        <v>0</v>
      </c>
      <c r="T328" s="36"/>
      <c r="U328" s="56">
        <v>131350</v>
      </c>
      <c r="V328" s="56">
        <v>0</v>
      </c>
      <c r="W328" s="52">
        <v>0</v>
      </c>
      <c r="X328" s="52">
        <v>8930</v>
      </c>
      <c r="Y328" s="52">
        <v>140280</v>
      </c>
      <c r="Z328" s="52">
        <f t="shared" si="4"/>
        <v>5388449</v>
      </c>
    </row>
    <row r="329" spans="1:26" s="13" customFormat="1">
      <c r="A329" s="49">
        <v>447</v>
      </c>
      <c r="B329" s="49">
        <v>447101622</v>
      </c>
      <c r="C329" s="50" t="s">
        <v>177</v>
      </c>
      <c r="D329" s="49">
        <v>101</v>
      </c>
      <c r="E329" s="50" t="s">
        <v>103</v>
      </c>
      <c r="F329" s="49">
        <v>622</v>
      </c>
      <c r="G329" s="50" t="s">
        <v>182</v>
      </c>
      <c r="H329" s="51">
        <v>2</v>
      </c>
      <c r="I329" s="52">
        <v>8789</v>
      </c>
      <c r="J329" s="52">
        <v>1871</v>
      </c>
      <c r="K329" s="52">
        <v>0</v>
      </c>
      <c r="L329" s="52">
        <v>893</v>
      </c>
      <c r="M329" s="52">
        <v>11553</v>
      </c>
      <c r="N329" s="36"/>
      <c r="O329" s="53" t="s">
        <v>308</v>
      </c>
      <c r="P329" s="53" t="s">
        <v>308</v>
      </c>
      <c r="Q329" s="55">
        <v>0.09</v>
      </c>
      <c r="R329" s="55">
        <v>1.0027217362397391E-3</v>
      </c>
      <c r="S329" s="52">
        <v>0</v>
      </c>
      <c r="T329" s="36"/>
      <c r="U329" s="56">
        <v>21320</v>
      </c>
      <c r="V329" s="56">
        <v>0</v>
      </c>
      <c r="W329" s="52">
        <v>0</v>
      </c>
      <c r="X329" s="52">
        <v>1786</v>
      </c>
      <c r="Y329" s="52">
        <v>23106</v>
      </c>
      <c r="Z329" s="52">
        <f t="shared" si="4"/>
        <v>5388449</v>
      </c>
    </row>
    <row r="330" spans="1:26" s="13" customFormat="1">
      <c r="A330" s="49">
        <v>447</v>
      </c>
      <c r="B330" s="49">
        <v>447101690</v>
      </c>
      <c r="C330" s="50" t="s">
        <v>177</v>
      </c>
      <c r="D330" s="49">
        <v>101</v>
      </c>
      <c r="E330" s="50" t="s">
        <v>103</v>
      </c>
      <c r="F330" s="49">
        <v>690</v>
      </c>
      <c r="G330" s="50" t="s">
        <v>176</v>
      </c>
      <c r="H330" s="51">
        <v>7</v>
      </c>
      <c r="I330" s="52">
        <v>8461</v>
      </c>
      <c r="J330" s="52">
        <v>2198</v>
      </c>
      <c r="K330" s="52">
        <v>0</v>
      </c>
      <c r="L330" s="52">
        <v>893</v>
      </c>
      <c r="M330" s="52">
        <v>11552</v>
      </c>
      <c r="N330" s="36"/>
      <c r="O330" s="53" t="s">
        <v>308</v>
      </c>
      <c r="P330" s="53" t="s">
        <v>308</v>
      </c>
      <c r="Q330" s="55">
        <v>0.09</v>
      </c>
      <c r="R330" s="55">
        <v>8.5997723222847513E-3</v>
      </c>
      <c r="S330" s="52">
        <v>0</v>
      </c>
      <c r="T330" s="36"/>
      <c r="U330" s="56">
        <v>74613</v>
      </c>
      <c r="V330" s="56">
        <v>0</v>
      </c>
      <c r="W330" s="52">
        <v>0</v>
      </c>
      <c r="X330" s="52">
        <v>6251</v>
      </c>
      <c r="Y330" s="52">
        <v>80864</v>
      </c>
      <c r="Z330" s="52">
        <f t="shared" si="4"/>
        <v>5388449</v>
      </c>
    </row>
    <row r="331" spans="1:26" s="13" customFormat="1">
      <c r="A331" s="49">
        <v>449</v>
      </c>
      <c r="B331" s="49">
        <v>449035016</v>
      </c>
      <c r="C331" s="50" t="s">
        <v>183</v>
      </c>
      <c r="D331" s="49">
        <v>35</v>
      </c>
      <c r="E331" s="50" t="s">
        <v>11</v>
      </c>
      <c r="F331" s="49">
        <v>16</v>
      </c>
      <c r="G331" s="50" t="s">
        <v>162</v>
      </c>
      <c r="H331" s="51">
        <v>1</v>
      </c>
      <c r="I331" s="52">
        <v>11117.557948258769</v>
      </c>
      <c r="J331" s="52">
        <v>428</v>
      </c>
      <c r="K331" s="52">
        <v>0</v>
      </c>
      <c r="L331" s="52">
        <v>893</v>
      </c>
      <c r="M331" s="52">
        <v>12438.557948258769</v>
      </c>
      <c r="N331" s="36"/>
      <c r="O331" s="53" t="s">
        <v>308</v>
      </c>
      <c r="P331" s="53" t="s">
        <v>308</v>
      </c>
      <c r="Q331" s="55">
        <v>0.09</v>
      </c>
      <c r="R331" s="55">
        <v>4.6184260924971625E-2</v>
      </c>
      <c r="S331" s="52">
        <v>0</v>
      </c>
      <c r="T331" s="36"/>
      <c r="U331" s="56">
        <v>11546</v>
      </c>
      <c r="V331" s="56">
        <v>0</v>
      </c>
      <c r="W331" s="52">
        <v>0</v>
      </c>
      <c r="X331" s="52">
        <v>893</v>
      </c>
      <c r="Y331" s="52">
        <v>12439</v>
      </c>
      <c r="Z331" s="52">
        <f t="shared" ref="Z331:Z394" si="5">SUMIF($A$10:$A$839,$A331,$Y$10:$Y$839)</f>
        <v>10568402.156639628</v>
      </c>
    </row>
    <row r="332" spans="1:26" s="13" customFormat="1">
      <c r="A332" s="49">
        <v>449</v>
      </c>
      <c r="B332" s="49">
        <v>449035035</v>
      </c>
      <c r="C332" s="50" t="s">
        <v>183</v>
      </c>
      <c r="D332" s="49">
        <v>35</v>
      </c>
      <c r="E332" s="50" t="s">
        <v>11</v>
      </c>
      <c r="F332" s="49">
        <v>35</v>
      </c>
      <c r="G332" s="50" t="s">
        <v>11</v>
      </c>
      <c r="H332" s="51">
        <v>679</v>
      </c>
      <c r="I332" s="52">
        <v>10944</v>
      </c>
      <c r="J332" s="52">
        <v>3234</v>
      </c>
      <c r="K332" s="52">
        <v>0</v>
      </c>
      <c r="L332" s="52">
        <v>893</v>
      </c>
      <c r="M332" s="52">
        <v>15071</v>
      </c>
      <c r="N332" s="36"/>
      <c r="O332" s="53" t="s">
        <v>308</v>
      </c>
      <c r="P332" s="53" t="s">
        <v>308</v>
      </c>
      <c r="Q332" s="55">
        <v>0.18</v>
      </c>
      <c r="R332" s="55">
        <v>0.15202395845133679</v>
      </c>
      <c r="S332" s="52">
        <v>0</v>
      </c>
      <c r="T332" s="36"/>
      <c r="U332" s="56">
        <v>9626862</v>
      </c>
      <c r="V332" s="56">
        <v>0</v>
      </c>
      <c r="W332" s="52">
        <v>0</v>
      </c>
      <c r="X332" s="52">
        <v>606347</v>
      </c>
      <c r="Y332" s="52">
        <v>10233209</v>
      </c>
      <c r="Z332" s="52">
        <f t="shared" si="5"/>
        <v>10568402.156639628</v>
      </c>
    </row>
    <row r="333" spans="1:26" s="13" customFormat="1">
      <c r="A333" s="49">
        <v>449</v>
      </c>
      <c r="B333" s="49">
        <v>449035044</v>
      </c>
      <c r="C333" s="50" t="s">
        <v>183</v>
      </c>
      <c r="D333" s="49">
        <v>35</v>
      </c>
      <c r="E333" s="50" t="s">
        <v>11</v>
      </c>
      <c r="F333" s="49">
        <v>44</v>
      </c>
      <c r="G333" s="50" t="s">
        <v>12</v>
      </c>
      <c r="H333" s="51">
        <v>3</v>
      </c>
      <c r="I333" s="52">
        <v>15594</v>
      </c>
      <c r="J333" s="52">
        <v>1027</v>
      </c>
      <c r="K333" s="52">
        <v>0</v>
      </c>
      <c r="L333" s="52">
        <v>893</v>
      </c>
      <c r="M333" s="52">
        <v>17514</v>
      </c>
      <c r="N333" s="36"/>
      <c r="O333" s="53" t="s">
        <v>308</v>
      </c>
      <c r="P333" s="53" t="s">
        <v>308</v>
      </c>
      <c r="Q333" s="55">
        <v>0.09</v>
      </c>
      <c r="R333" s="55">
        <v>4.5057369453861851E-2</v>
      </c>
      <c r="S333" s="52">
        <v>0</v>
      </c>
      <c r="T333" s="36"/>
      <c r="U333" s="56">
        <v>49863</v>
      </c>
      <c r="V333" s="56">
        <v>0</v>
      </c>
      <c r="W333" s="52">
        <v>0</v>
      </c>
      <c r="X333" s="52">
        <v>2679</v>
      </c>
      <c r="Y333" s="52">
        <v>52542</v>
      </c>
      <c r="Z333" s="52">
        <f t="shared" si="5"/>
        <v>10568402.156639628</v>
      </c>
    </row>
    <row r="334" spans="1:26" s="13" customFormat="1">
      <c r="A334" s="49">
        <v>449</v>
      </c>
      <c r="B334" s="49">
        <v>449035049</v>
      </c>
      <c r="C334" s="50" t="s">
        <v>183</v>
      </c>
      <c r="D334" s="49">
        <v>35</v>
      </c>
      <c r="E334" s="50" t="s">
        <v>11</v>
      </c>
      <c r="F334" s="49">
        <v>49</v>
      </c>
      <c r="G334" s="50" t="s">
        <v>73</v>
      </c>
      <c r="H334" s="51">
        <v>1</v>
      </c>
      <c r="I334" s="52">
        <v>13106</v>
      </c>
      <c r="J334" s="52">
        <v>16213</v>
      </c>
      <c r="K334" s="52">
        <v>0</v>
      </c>
      <c r="L334" s="52">
        <v>893</v>
      </c>
      <c r="M334" s="52">
        <v>30212</v>
      </c>
      <c r="N334" s="36"/>
      <c r="O334" s="53" t="s">
        <v>308</v>
      </c>
      <c r="P334" s="53" t="s">
        <v>308</v>
      </c>
      <c r="Q334" s="55">
        <v>0.09</v>
      </c>
      <c r="R334" s="55">
        <v>7.4369836931613295E-2</v>
      </c>
      <c r="S334" s="52">
        <v>0</v>
      </c>
      <c r="T334" s="36"/>
      <c r="U334" s="56">
        <v>29319</v>
      </c>
      <c r="V334" s="56">
        <v>0</v>
      </c>
      <c r="W334" s="52">
        <v>0</v>
      </c>
      <c r="X334" s="52">
        <v>893</v>
      </c>
      <c r="Y334" s="52">
        <v>30212</v>
      </c>
      <c r="Z334" s="52">
        <f t="shared" si="5"/>
        <v>10568402.156639628</v>
      </c>
    </row>
    <row r="335" spans="1:26" s="13" customFormat="1">
      <c r="A335" s="49">
        <v>449</v>
      </c>
      <c r="B335" s="49">
        <v>449035057</v>
      </c>
      <c r="C335" s="50" t="s">
        <v>183</v>
      </c>
      <c r="D335" s="49">
        <v>35</v>
      </c>
      <c r="E335" s="50" t="s">
        <v>11</v>
      </c>
      <c r="F335" s="49">
        <v>57</v>
      </c>
      <c r="G335" s="50" t="s">
        <v>13</v>
      </c>
      <c r="H335" s="51">
        <v>1</v>
      </c>
      <c r="I335" s="52">
        <v>13106</v>
      </c>
      <c r="J335" s="52">
        <v>691</v>
      </c>
      <c r="K335" s="52">
        <v>0</v>
      </c>
      <c r="L335" s="52">
        <v>893</v>
      </c>
      <c r="M335" s="52">
        <v>14690</v>
      </c>
      <c r="N335" s="36"/>
      <c r="O335" s="53" t="s">
        <v>308</v>
      </c>
      <c r="P335" s="53" t="s">
        <v>308</v>
      </c>
      <c r="Q335" s="55">
        <v>0.18</v>
      </c>
      <c r="R335" s="55">
        <v>0.12566669295783561</v>
      </c>
      <c r="S335" s="52">
        <v>0</v>
      </c>
      <c r="T335" s="36"/>
      <c r="U335" s="56">
        <v>13797</v>
      </c>
      <c r="V335" s="56">
        <v>0</v>
      </c>
      <c r="W335" s="52">
        <v>0</v>
      </c>
      <c r="X335" s="52">
        <v>893</v>
      </c>
      <c r="Y335" s="52">
        <v>14690</v>
      </c>
      <c r="Z335" s="52">
        <f t="shared" si="5"/>
        <v>10568402.156639628</v>
      </c>
    </row>
    <row r="336" spans="1:26" s="13" customFormat="1">
      <c r="A336" s="49">
        <v>449</v>
      </c>
      <c r="B336" s="49">
        <v>449035165</v>
      </c>
      <c r="C336" s="50" t="s">
        <v>183</v>
      </c>
      <c r="D336" s="49">
        <v>35</v>
      </c>
      <c r="E336" s="50" t="s">
        <v>11</v>
      </c>
      <c r="F336" s="49">
        <v>165</v>
      </c>
      <c r="G336" s="50" t="s">
        <v>17</v>
      </c>
      <c r="H336" s="51">
        <v>1</v>
      </c>
      <c r="I336" s="52">
        <v>14923</v>
      </c>
      <c r="J336" s="52">
        <v>826</v>
      </c>
      <c r="K336" s="52">
        <v>0</v>
      </c>
      <c r="L336" s="52">
        <v>893</v>
      </c>
      <c r="M336" s="52">
        <v>16642</v>
      </c>
      <c r="N336" s="36"/>
      <c r="O336" s="53" t="s">
        <v>308</v>
      </c>
      <c r="P336" s="53" t="s">
        <v>308</v>
      </c>
      <c r="Q336" s="55">
        <v>0.11527563071876294</v>
      </c>
      <c r="R336" s="55">
        <v>0.11287163935753411</v>
      </c>
      <c r="S336" s="52">
        <v>0</v>
      </c>
      <c r="T336" s="36"/>
      <c r="U336" s="56">
        <v>15749</v>
      </c>
      <c r="V336" s="56">
        <v>0</v>
      </c>
      <c r="W336" s="52">
        <v>0</v>
      </c>
      <c r="X336" s="52">
        <v>893</v>
      </c>
      <c r="Y336" s="52">
        <v>16642</v>
      </c>
      <c r="Z336" s="52">
        <f t="shared" si="5"/>
        <v>10568402.156639628</v>
      </c>
    </row>
    <row r="337" spans="1:26" s="13" customFormat="1">
      <c r="A337" s="49">
        <v>449</v>
      </c>
      <c r="B337" s="49">
        <v>449035170</v>
      </c>
      <c r="C337" s="50" t="s">
        <v>183</v>
      </c>
      <c r="D337" s="49">
        <v>35</v>
      </c>
      <c r="E337" s="50" t="s">
        <v>11</v>
      </c>
      <c r="F337" s="49">
        <v>170</v>
      </c>
      <c r="G337" s="50" t="s">
        <v>65</v>
      </c>
      <c r="H337" s="51">
        <v>1</v>
      </c>
      <c r="I337" s="52">
        <v>13106</v>
      </c>
      <c r="J337" s="52">
        <v>4823</v>
      </c>
      <c r="K337" s="52">
        <v>0</v>
      </c>
      <c r="L337" s="52">
        <v>893</v>
      </c>
      <c r="M337" s="52">
        <v>18822</v>
      </c>
      <c r="N337" s="36"/>
      <c r="O337" s="53" t="s">
        <v>308</v>
      </c>
      <c r="P337" s="53" t="s">
        <v>308</v>
      </c>
      <c r="Q337" s="55">
        <v>0.09</v>
      </c>
      <c r="R337" s="55">
        <v>9.493411364098206E-2</v>
      </c>
      <c r="S337" s="52">
        <v>-931.84336037218293</v>
      </c>
      <c r="T337" s="36"/>
      <c r="U337" s="56">
        <v>17929</v>
      </c>
      <c r="V337" s="56">
        <v>-931.84336037218293</v>
      </c>
      <c r="W337" s="52">
        <v>0</v>
      </c>
      <c r="X337" s="52">
        <v>893</v>
      </c>
      <c r="Y337" s="52">
        <v>17890.156639627818</v>
      </c>
      <c r="Z337" s="52">
        <f t="shared" si="5"/>
        <v>10568402.156639628</v>
      </c>
    </row>
    <row r="338" spans="1:26" s="13" customFormat="1">
      <c r="A338" s="49">
        <v>449</v>
      </c>
      <c r="B338" s="49">
        <v>449035243</v>
      </c>
      <c r="C338" s="50" t="s">
        <v>183</v>
      </c>
      <c r="D338" s="49">
        <v>35</v>
      </c>
      <c r="E338" s="50" t="s">
        <v>11</v>
      </c>
      <c r="F338" s="49">
        <v>243</v>
      </c>
      <c r="G338" s="50" t="s">
        <v>80</v>
      </c>
      <c r="H338" s="51">
        <v>4</v>
      </c>
      <c r="I338" s="52">
        <v>12139</v>
      </c>
      <c r="J338" s="52">
        <v>2957</v>
      </c>
      <c r="K338" s="52">
        <v>0</v>
      </c>
      <c r="L338" s="52">
        <v>893</v>
      </c>
      <c r="M338" s="52">
        <v>15989</v>
      </c>
      <c r="N338" s="36"/>
      <c r="O338" s="53" t="s">
        <v>308</v>
      </c>
      <c r="P338" s="53" t="s">
        <v>308</v>
      </c>
      <c r="Q338" s="55">
        <v>0.09</v>
      </c>
      <c r="R338" s="55">
        <v>5.5797321441707435E-3</v>
      </c>
      <c r="S338" s="52">
        <v>0</v>
      </c>
      <c r="T338" s="36"/>
      <c r="U338" s="56">
        <v>60384</v>
      </c>
      <c r="V338" s="56">
        <v>0</v>
      </c>
      <c r="W338" s="52">
        <v>0</v>
      </c>
      <c r="X338" s="52">
        <v>3572</v>
      </c>
      <c r="Y338" s="52">
        <v>63956</v>
      </c>
      <c r="Z338" s="52">
        <f t="shared" si="5"/>
        <v>10568402.156639628</v>
      </c>
    </row>
    <row r="339" spans="1:26" s="13" customFormat="1">
      <c r="A339" s="49">
        <v>449</v>
      </c>
      <c r="B339" s="49">
        <v>449035244</v>
      </c>
      <c r="C339" s="50" t="s">
        <v>183</v>
      </c>
      <c r="D339" s="49">
        <v>35</v>
      </c>
      <c r="E339" s="50" t="s">
        <v>11</v>
      </c>
      <c r="F339" s="49">
        <v>244</v>
      </c>
      <c r="G339" s="50" t="s">
        <v>27</v>
      </c>
      <c r="H339" s="51">
        <v>4</v>
      </c>
      <c r="I339" s="52">
        <v>9354</v>
      </c>
      <c r="J339" s="52">
        <v>3194</v>
      </c>
      <c r="K339" s="52">
        <v>0</v>
      </c>
      <c r="L339" s="52">
        <v>893</v>
      </c>
      <c r="M339" s="52">
        <v>13441</v>
      </c>
      <c r="N339" s="36"/>
      <c r="O339" s="53" t="s">
        <v>308</v>
      </c>
      <c r="P339" s="53" t="s">
        <v>308</v>
      </c>
      <c r="Q339" s="55">
        <v>0.18</v>
      </c>
      <c r="R339" s="55">
        <v>9.0766797529067744E-2</v>
      </c>
      <c r="S339" s="52">
        <v>0</v>
      </c>
      <c r="T339" s="36"/>
      <c r="U339" s="56">
        <v>50192</v>
      </c>
      <c r="V339" s="56">
        <v>0</v>
      </c>
      <c r="W339" s="52">
        <v>0</v>
      </c>
      <c r="X339" s="52">
        <v>3572</v>
      </c>
      <c r="Y339" s="52">
        <v>53764</v>
      </c>
      <c r="Z339" s="52">
        <f t="shared" si="5"/>
        <v>10568402.156639628</v>
      </c>
    </row>
    <row r="340" spans="1:26" s="13" customFormat="1">
      <c r="A340" s="49">
        <v>449</v>
      </c>
      <c r="B340" s="49">
        <v>449035285</v>
      </c>
      <c r="C340" s="50" t="s">
        <v>183</v>
      </c>
      <c r="D340" s="49">
        <v>35</v>
      </c>
      <c r="E340" s="50" t="s">
        <v>11</v>
      </c>
      <c r="F340" s="49">
        <v>285</v>
      </c>
      <c r="G340" s="50" t="s">
        <v>28</v>
      </c>
      <c r="H340" s="51">
        <v>4</v>
      </c>
      <c r="I340" s="52">
        <v>9960</v>
      </c>
      <c r="J340" s="52">
        <v>2960</v>
      </c>
      <c r="K340" s="52">
        <v>0</v>
      </c>
      <c r="L340" s="52">
        <v>893</v>
      </c>
      <c r="M340" s="52">
        <v>13813</v>
      </c>
      <c r="N340" s="36"/>
      <c r="O340" s="53" t="s">
        <v>308</v>
      </c>
      <c r="P340" s="53" t="s">
        <v>308</v>
      </c>
      <c r="Q340" s="55">
        <v>0.09</v>
      </c>
      <c r="R340" s="55">
        <v>3.1578894430956676E-2</v>
      </c>
      <c r="S340" s="52">
        <v>0</v>
      </c>
      <c r="T340" s="36"/>
      <c r="U340" s="56">
        <v>51680</v>
      </c>
      <c r="V340" s="56">
        <v>0</v>
      </c>
      <c r="W340" s="52">
        <v>0</v>
      </c>
      <c r="X340" s="52">
        <v>3572</v>
      </c>
      <c r="Y340" s="52">
        <v>55252</v>
      </c>
      <c r="Z340" s="52">
        <f t="shared" si="5"/>
        <v>10568402.156639628</v>
      </c>
    </row>
    <row r="341" spans="1:26" s="13" customFormat="1">
      <c r="A341" s="49">
        <v>449</v>
      </c>
      <c r="B341" s="49">
        <v>449035336</v>
      </c>
      <c r="C341" s="50" t="s">
        <v>183</v>
      </c>
      <c r="D341" s="49">
        <v>35</v>
      </c>
      <c r="E341" s="50" t="s">
        <v>11</v>
      </c>
      <c r="F341" s="49">
        <v>336</v>
      </c>
      <c r="G341" s="50" t="s">
        <v>30</v>
      </c>
      <c r="H341" s="51">
        <v>1</v>
      </c>
      <c r="I341" s="52">
        <v>14923</v>
      </c>
      <c r="J341" s="52">
        <v>1990</v>
      </c>
      <c r="K341" s="52">
        <v>0</v>
      </c>
      <c r="L341" s="52">
        <v>893</v>
      </c>
      <c r="M341" s="52">
        <v>17806</v>
      </c>
      <c r="N341" s="36"/>
      <c r="O341" s="53" t="s">
        <v>308</v>
      </c>
      <c r="P341" s="53" t="s">
        <v>308</v>
      </c>
      <c r="Q341" s="55">
        <v>0.09</v>
      </c>
      <c r="R341" s="55">
        <v>3.4509078943279155E-2</v>
      </c>
      <c r="S341" s="52">
        <v>0</v>
      </c>
      <c r="T341" s="36"/>
      <c r="U341" s="56">
        <v>16913</v>
      </c>
      <c r="V341" s="56">
        <v>0</v>
      </c>
      <c r="W341" s="52">
        <v>0</v>
      </c>
      <c r="X341" s="52">
        <v>893</v>
      </c>
      <c r="Y341" s="52">
        <v>17806</v>
      </c>
      <c r="Z341" s="52">
        <f t="shared" si="5"/>
        <v>10568402.156639628</v>
      </c>
    </row>
    <row r="342" spans="1:26" s="13" customFormat="1">
      <c r="A342" s="49">
        <v>450</v>
      </c>
      <c r="B342" s="49">
        <v>450086008</v>
      </c>
      <c r="C342" s="50" t="s">
        <v>184</v>
      </c>
      <c r="D342" s="49">
        <v>86</v>
      </c>
      <c r="E342" s="50" t="s">
        <v>185</v>
      </c>
      <c r="F342" s="49">
        <v>8</v>
      </c>
      <c r="G342" s="50" t="s">
        <v>186</v>
      </c>
      <c r="H342" s="51">
        <v>7</v>
      </c>
      <c r="I342" s="52">
        <v>8379</v>
      </c>
      <c r="J342" s="52">
        <v>7747</v>
      </c>
      <c r="K342" s="52">
        <v>0</v>
      </c>
      <c r="L342" s="52">
        <v>893</v>
      </c>
      <c r="M342" s="52">
        <v>17019</v>
      </c>
      <c r="N342" s="36"/>
      <c r="O342" s="53" t="s">
        <v>308</v>
      </c>
      <c r="P342" s="53" t="s">
        <v>308</v>
      </c>
      <c r="Q342" s="55">
        <v>0.09</v>
      </c>
      <c r="R342" s="55">
        <v>6.7620797510561201E-2</v>
      </c>
      <c r="S342" s="52">
        <v>0</v>
      </c>
      <c r="T342" s="36"/>
      <c r="U342" s="56">
        <v>112882</v>
      </c>
      <c r="V342" s="56">
        <v>0</v>
      </c>
      <c r="W342" s="52">
        <v>0</v>
      </c>
      <c r="X342" s="52">
        <v>6251</v>
      </c>
      <c r="Y342" s="52">
        <v>119133</v>
      </c>
      <c r="Z342" s="52">
        <f t="shared" si="5"/>
        <v>2741695</v>
      </c>
    </row>
    <row r="343" spans="1:26" s="13" customFormat="1">
      <c r="A343" s="49">
        <v>450</v>
      </c>
      <c r="B343" s="49">
        <v>450086086</v>
      </c>
      <c r="C343" s="50" t="s">
        <v>184</v>
      </c>
      <c r="D343" s="49">
        <v>86</v>
      </c>
      <c r="E343" s="50" t="s">
        <v>185</v>
      </c>
      <c r="F343" s="49">
        <v>86</v>
      </c>
      <c r="G343" s="50" t="s">
        <v>185</v>
      </c>
      <c r="H343" s="51">
        <v>59</v>
      </c>
      <c r="I343" s="52">
        <v>8872</v>
      </c>
      <c r="J343" s="52">
        <v>1271</v>
      </c>
      <c r="K343" s="52">
        <v>0</v>
      </c>
      <c r="L343" s="52">
        <v>893</v>
      </c>
      <c r="M343" s="52">
        <v>11036</v>
      </c>
      <c r="N343" s="36"/>
      <c r="O343" s="53" t="s">
        <v>308</v>
      </c>
      <c r="P343" s="53" t="s">
        <v>308</v>
      </c>
      <c r="Q343" s="55">
        <v>0.09</v>
      </c>
      <c r="R343" s="55">
        <v>5.1971112005744564E-2</v>
      </c>
      <c r="S343" s="52">
        <v>0</v>
      </c>
      <c r="T343" s="36"/>
      <c r="U343" s="56">
        <v>598437</v>
      </c>
      <c r="V343" s="56">
        <v>0</v>
      </c>
      <c r="W343" s="52">
        <v>0</v>
      </c>
      <c r="X343" s="52">
        <v>52687</v>
      </c>
      <c r="Y343" s="52">
        <v>651124</v>
      </c>
      <c r="Z343" s="52">
        <f t="shared" si="5"/>
        <v>2741695</v>
      </c>
    </row>
    <row r="344" spans="1:26" s="13" customFormat="1">
      <c r="A344" s="49">
        <v>450</v>
      </c>
      <c r="B344" s="49">
        <v>450086117</v>
      </c>
      <c r="C344" s="50" t="s">
        <v>184</v>
      </c>
      <c r="D344" s="49">
        <v>86</v>
      </c>
      <c r="E344" s="50" t="s">
        <v>185</v>
      </c>
      <c r="F344" s="49">
        <v>117</v>
      </c>
      <c r="G344" s="50" t="s">
        <v>35</v>
      </c>
      <c r="H344" s="51">
        <v>5</v>
      </c>
      <c r="I344" s="52">
        <v>9964</v>
      </c>
      <c r="J344" s="52">
        <v>3699</v>
      </c>
      <c r="K344" s="52">
        <v>0</v>
      </c>
      <c r="L344" s="52">
        <v>893</v>
      </c>
      <c r="M344" s="52">
        <v>14556</v>
      </c>
      <c r="N344" s="36"/>
      <c r="O344" s="53" t="s">
        <v>308</v>
      </c>
      <c r="P344" s="53" t="s">
        <v>308</v>
      </c>
      <c r="Q344" s="55">
        <v>0.09</v>
      </c>
      <c r="R344" s="55">
        <v>7.6972937498822849E-2</v>
      </c>
      <c r="S344" s="52">
        <v>0</v>
      </c>
      <c r="T344" s="36"/>
      <c r="U344" s="56">
        <v>68315</v>
      </c>
      <c r="V344" s="56">
        <v>0</v>
      </c>
      <c r="W344" s="52">
        <v>0</v>
      </c>
      <c r="X344" s="52">
        <v>4465</v>
      </c>
      <c r="Y344" s="52">
        <v>72780</v>
      </c>
      <c r="Z344" s="52">
        <f t="shared" si="5"/>
        <v>2741695</v>
      </c>
    </row>
    <row r="345" spans="1:26" s="13" customFormat="1">
      <c r="A345" s="49">
        <v>450</v>
      </c>
      <c r="B345" s="49">
        <v>450086127</v>
      </c>
      <c r="C345" s="50" t="s">
        <v>184</v>
      </c>
      <c r="D345" s="49">
        <v>86</v>
      </c>
      <c r="E345" s="50" t="s">
        <v>185</v>
      </c>
      <c r="F345" s="49">
        <v>127</v>
      </c>
      <c r="G345" s="50" t="s">
        <v>187</v>
      </c>
      <c r="H345" s="51">
        <v>8</v>
      </c>
      <c r="I345" s="52">
        <v>8400</v>
      </c>
      <c r="J345" s="52">
        <v>4045</v>
      </c>
      <c r="K345" s="52">
        <v>0</v>
      </c>
      <c r="L345" s="52">
        <v>893</v>
      </c>
      <c r="M345" s="52">
        <v>13338</v>
      </c>
      <c r="N345" s="36"/>
      <c r="O345" s="53" t="s">
        <v>308</v>
      </c>
      <c r="P345" s="53" t="s">
        <v>308</v>
      </c>
      <c r="Q345" s="55">
        <v>0.09</v>
      </c>
      <c r="R345" s="55">
        <v>2.2200369533076147E-2</v>
      </c>
      <c r="S345" s="52">
        <v>0</v>
      </c>
      <c r="T345" s="36"/>
      <c r="U345" s="56">
        <v>99560</v>
      </c>
      <c r="V345" s="56">
        <v>0</v>
      </c>
      <c r="W345" s="52">
        <v>0</v>
      </c>
      <c r="X345" s="52">
        <v>7144</v>
      </c>
      <c r="Y345" s="52">
        <v>106704</v>
      </c>
      <c r="Z345" s="52">
        <f t="shared" si="5"/>
        <v>2741695</v>
      </c>
    </row>
    <row r="346" spans="1:26" s="13" customFormat="1">
      <c r="A346" s="49">
        <v>450</v>
      </c>
      <c r="B346" s="49">
        <v>450086210</v>
      </c>
      <c r="C346" s="50" t="s">
        <v>184</v>
      </c>
      <c r="D346" s="49">
        <v>86</v>
      </c>
      <c r="E346" s="50" t="s">
        <v>185</v>
      </c>
      <c r="F346" s="49">
        <v>210</v>
      </c>
      <c r="G346" s="50" t="s">
        <v>188</v>
      </c>
      <c r="H346" s="51">
        <v>98</v>
      </c>
      <c r="I346" s="52">
        <v>8599</v>
      </c>
      <c r="J346" s="52">
        <v>2760</v>
      </c>
      <c r="K346" s="52">
        <v>0</v>
      </c>
      <c r="L346" s="52">
        <v>893</v>
      </c>
      <c r="M346" s="52">
        <v>12252</v>
      </c>
      <c r="N346" s="36"/>
      <c r="O346" s="53" t="s">
        <v>308</v>
      </c>
      <c r="P346" s="53" t="s">
        <v>308</v>
      </c>
      <c r="Q346" s="55">
        <v>0.09</v>
      </c>
      <c r="R346" s="55">
        <v>5.8850221835519634E-2</v>
      </c>
      <c r="S346" s="52">
        <v>0</v>
      </c>
      <c r="T346" s="36"/>
      <c r="U346" s="56">
        <v>1113182</v>
      </c>
      <c r="V346" s="56">
        <v>0</v>
      </c>
      <c r="W346" s="52">
        <v>0</v>
      </c>
      <c r="X346" s="52">
        <v>87514</v>
      </c>
      <c r="Y346" s="52">
        <v>1200696</v>
      </c>
      <c r="Z346" s="52">
        <f t="shared" si="5"/>
        <v>2741695</v>
      </c>
    </row>
    <row r="347" spans="1:26" s="13" customFormat="1">
      <c r="A347" s="49">
        <v>450</v>
      </c>
      <c r="B347" s="49">
        <v>450086275</v>
      </c>
      <c r="C347" s="50" t="s">
        <v>184</v>
      </c>
      <c r="D347" s="49">
        <v>86</v>
      </c>
      <c r="E347" s="50" t="s">
        <v>185</v>
      </c>
      <c r="F347" s="49">
        <v>275</v>
      </c>
      <c r="G347" s="50" t="s">
        <v>189</v>
      </c>
      <c r="H347" s="51">
        <v>3</v>
      </c>
      <c r="I347" s="52">
        <v>8213</v>
      </c>
      <c r="J347" s="52">
        <v>1853</v>
      </c>
      <c r="K347" s="52">
        <v>0</v>
      </c>
      <c r="L347" s="52">
        <v>893</v>
      </c>
      <c r="M347" s="52">
        <v>10959</v>
      </c>
      <c r="N347" s="36"/>
      <c r="O347" s="53" t="s">
        <v>308</v>
      </c>
      <c r="P347" s="53" t="s">
        <v>308</v>
      </c>
      <c r="Q347" s="55">
        <v>0.09</v>
      </c>
      <c r="R347" s="55">
        <v>5.0935493476704117E-3</v>
      </c>
      <c r="S347" s="52">
        <v>0</v>
      </c>
      <c r="T347" s="36"/>
      <c r="U347" s="56">
        <v>30198</v>
      </c>
      <c r="V347" s="56">
        <v>0</v>
      </c>
      <c r="W347" s="52">
        <v>0</v>
      </c>
      <c r="X347" s="52">
        <v>2679</v>
      </c>
      <c r="Y347" s="52">
        <v>32877</v>
      </c>
      <c r="Z347" s="52">
        <f t="shared" si="5"/>
        <v>2741695</v>
      </c>
    </row>
    <row r="348" spans="1:26" s="13" customFormat="1">
      <c r="A348" s="49">
        <v>450</v>
      </c>
      <c r="B348" s="49">
        <v>450086278</v>
      </c>
      <c r="C348" s="50" t="s">
        <v>184</v>
      </c>
      <c r="D348" s="49">
        <v>86</v>
      </c>
      <c r="E348" s="50" t="s">
        <v>185</v>
      </c>
      <c r="F348" s="49">
        <v>278</v>
      </c>
      <c r="G348" s="50" t="s">
        <v>190</v>
      </c>
      <c r="H348" s="51">
        <v>7</v>
      </c>
      <c r="I348" s="52">
        <v>9132</v>
      </c>
      <c r="J348" s="52">
        <v>2945</v>
      </c>
      <c r="K348" s="52">
        <v>0</v>
      </c>
      <c r="L348" s="52">
        <v>893</v>
      </c>
      <c r="M348" s="52">
        <v>12970</v>
      </c>
      <c r="N348" s="36"/>
      <c r="O348" s="53" t="s">
        <v>308</v>
      </c>
      <c r="P348" s="53" t="s">
        <v>308</v>
      </c>
      <c r="Q348" s="55">
        <v>0.09</v>
      </c>
      <c r="R348" s="55">
        <v>4.5933117731106823E-2</v>
      </c>
      <c r="S348" s="52">
        <v>0</v>
      </c>
      <c r="T348" s="36"/>
      <c r="U348" s="56">
        <v>84539</v>
      </c>
      <c r="V348" s="56">
        <v>0</v>
      </c>
      <c r="W348" s="52">
        <v>0</v>
      </c>
      <c r="X348" s="52">
        <v>6251</v>
      </c>
      <c r="Y348" s="52">
        <v>90790</v>
      </c>
      <c r="Z348" s="52">
        <f t="shared" si="5"/>
        <v>2741695</v>
      </c>
    </row>
    <row r="349" spans="1:26" s="13" customFormat="1">
      <c r="A349" s="49">
        <v>450</v>
      </c>
      <c r="B349" s="49">
        <v>450086327</v>
      </c>
      <c r="C349" s="50" t="s">
        <v>184</v>
      </c>
      <c r="D349" s="49">
        <v>86</v>
      </c>
      <c r="E349" s="50" t="s">
        <v>185</v>
      </c>
      <c r="F349" s="49">
        <v>327</v>
      </c>
      <c r="G349" s="50" t="s">
        <v>191</v>
      </c>
      <c r="H349" s="51">
        <v>3</v>
      </c>
      <c r="I349" s="52">
        <v>8436</v>
      </c>
      <c r="J349" s="52">
        <v>5677</v>
      </c>
      <c r="K349" s="52">
        <v>0</v>
      </c>
      <c r="L349" s="52">
        <v>893</v>
      </c>
      <c r="M349" s="52">
        <v>15006</v>
      </c>
      <c r="N349" s="36"/>
      <c r="O349" s="53" t="s">
        <v>308</v>
      </c>
      <c r="P349" s="53" t="s">
        <v>308</v>
      </c>
      <c r="Q349" s="55">
        <v>0.09</v>
      </c>
      <c r="R349" s="55">
        <v>3.5609658941933402E-2</v>
      </c>
      <c r="S349" s="52">
        <v>0</v>
      </c>
      <c r="T349" s="36"/>
      <c r="U349" s="56">
        <v>42339</v>
      </c>
      <c r="V349" s="56">
        <v>0</v>
      </c>
      <c r="W349" s="52">
        <v>0</v>
      </c>
      <c r="X349" s="52">
        <v>2679</v>
      </c>
      <c r="Y349" s="52">
        <v>45018</v>
      </c>
      <c r="Z349" s="52">
        <f t="shared" si="5"/>
        <v>2741695</v>
      </c>
    </row>
    <row r="350" spans="1:26" s="13" customFormat="1">
      <c r="A350" s="49">
        <v>450</v>
      </c>
      <c r="B350" s="49">
        <v>450086337</v>
      </c>
      <c r="C350" s="50" t="s">
        <v>184</v>
      </c>
      <c r="D350" s="49">
        <v>86</v>
      </c>
      <c r="E350" s="50" t="s">
        <v>185</v>
      </c>
      <c r="F350" s="49">
        <v>337</v>
      </c>
      <c r="G350" s="50" t="s">
        <v>311</v>
      </c>
      <c r="H350" s="51">
        <v>1</v>
      </c>
      <c r="I350" s="52">
        <v>8406</v>
      </c>
      <c r="J350" s="52">
        <v>11110</v>
      </c>
      <c r="K350" s="52">
        <v>0</v>
      </c>
      <c r="L350" s="52">
        <v>893</v>
      </c>
      <c r="M350" s="52">
        <v>20409</v>
      </c>
      <c r="N350" s="36"/>
      <c r="O350" s="53" t="s">
        <v>308</v>
      </c>
      <c r="P350" s="53" t="s">
        <v>308</v>
      </c>
      <c r="Q350" s="55">
        <v>0.09</v>
      </c>
      <c r="R350" s="55">
        <v>9.3574759734767129E-3</v>
      </c>
      <c r="S350" s="52">
        <v>0</v>
      </c>
      <c r="T350" s="36"/>
      <c r="U350" s="56">
        <v>19516</v>
      </c>
      <c r="V350" s="56">
        <v>0</v>
      </c>
      <c r="W350" s="52">
        <v>0</v>
      </c>
      <c r="X350" s="52">
        <v>893</v>
      </c>
      <c r="Y350" s="52">
        <v>20409</v>
      </c>
      <c r="Z350" s="52">
        <f t="shared" si="5"/>
        <v>2741695</v>
      </c>
    </row>
    <row r="351" spans="1:26" s="13" customFormat="1">
      <c r="A351" s="49">
        <v>450</v>
      </c>
      <c r="B351" s="49">
        <v>450086340</v>
      </c>
      <c r="C351" s="50" t="s">
        <v>184</v>
      </c>
      <c r="D351" s="49">
        <v>86</v>
      </c>
      <c r="E351" s="50" t="s">
        <v>185</v>
      </c>
      <c r="F351" s="49">
        <v>340</v>
      </c>
      <c r="G351" s="50" t="s">
        <v>192</v>
      </c>
      <c r="H351" s="51">
        <v>13</v>
      </c>
      <c r="I351" s="52">
        <v>8396</v>
      </c>
      <c r="J351" s="52">
        <v>5742</v>
      </c>
      <c r="K351" s="52">
        <v>0</v>
      </c>
      <c r="L351" s="52">
        <v>893</v>
      </c>
      <c r="M351" s="52">
        <v>15031</v>
      </c>
      <c r="N351" s="36"/>
      <c r="O351" s="53" t="s">
        <v>308</v>
      </c>
      <c r="P351" s="53" t="s">
        <v>308</v>
      </c>
      <c r="Q351" s="55">
        <v>0.09</v>
      </c>
      <c r="R351" s="55">
        <v>7.7345287057050099E-2</v>
      </c>
      <c r="S351" s="52">
        <v>0</v>
      </c>
      <c r="T351" s="36"/>
      <c r="U351" s="56">
        <v>183794</v>
      </c>
      <c r="V351" s="56">
        <v>0</v>
      </c>
      <c r="W351" s="52">
        <v>0</v>
      </c>
      <c r="X351" s="52">
        <v>11609</v>
      </c>
      <c r="Y351" s="52">
        <v>195403</v>
      </c>
      <c r="Z351" s="52">
        <f t="shared" si="5"/>
        <v>2741695</v>
      </c>
    </row>
    <row r="352" spans="1:26" s="13" customFormat="1">
      <c r="A352" s="49">
        <v>450</v>
      </c>
      <c r="B352" s="49">
        <v>450086605</v>
      </c>
      <c r="C352" s="50" t="s">
        <v>184</v>
      </c>
      <c r="D352" s="49">
        <v>86</v>
      </c>
      <c r="E352" s="50" t="s">
        <v>185</v>
      </c>
      <c r="F352" s="49">
        <v>605</v>
      </c>
      <c r="G352" s="50" t="s">
        <v>193</v>
      </c>
      <c r="H352" s="51">
        <v>1</v>
      </c>
      <c r="I352" s="52">
        <v>10185</v>
      </c>
      <c r="J352" s="52">
        <v>7851</v>
      </c>
      <c r="K352" s="52">
        <v>0</v>
      </c>
      <c r="L352" s="52">
        <v>893</v>
      </c>
      <c r="M352" s="52">
        <v>18929</v>
      </c>
      <c r="N352" s="36"/>
      <c r="O352" s="53" t="s">
        <v>308</v>
      </c>
      <c r="P352" s="53" t="s">
        <v>308</v>
      </c>
      <c r="Q352" s="55">
        <v>0.09</v>
      </c>
      <c r="R352" s="55">
        <v>6.4597651585185906E-2</v>
      </c>
      <c r="S352" s="52">
        <v>0</v>
      </c>
      <c r="T352" s="36"/>
      <c r="U352" s="56">
        <v>18036</v>
      </c>
      <c r="V352" s="56">
        <v>0</v>
      </c>
      <c r="W352" s="52">
        <v>0</v>
      </c>
      <c r="X352" s="52">
        <v>893</v>
      </c>
      <c r="Y352" s="52">
        <v>18929</v>
      </c>
      <c r="Z352" s="52">
        <f t="shared" si="5"/>
        <v>2741695</v>
      </c>
    </row>
    <row r="353" spans="1:26" s="13" customFormat="1">
      <c r="A353" s="49">
        <v>450</v>
      </c>
      <c r="B353" s="49">
        <v>450086632</v>
      </c>
      <c r="C353" s="50" t="s">
        <v>184</v>
      </c>
      <c r="D353" s="49">
        <v>86</v>
      </c>
      <c r="E353" s="50" t="s">
        <v>185</v>
      </c>
      <c r="F353" s="49">
        <v>632</v>
      </c>
      <c r="G353" s="50" t="s">
        <v>194</v>
      </c>
      <c r="H353" s="51">
        <v>3</v>
      </c>
      <c r="I353" s="52">
        <v>8332</v>
      </c>
      <c r="J353" s="52">
        <v>7129</v>
      </c>
      <c r="K353" s="52">
        <v>0</v>
      </c>
      <c r="L353" s="52">
        <v>893</v>
      </c>
      <c r="M353" s="52">
        <v>16354</v>
      </c>
      <c r="N353" s="36"/>
      <c r="O353" s="53" t="s">
        <v>308</v>
      </c>
      <c r="P353" s="53" t="s">
        <v>308</v>
      </c>
      <c r="Q353" s="55">
        <v>0.09</v>
      </c>
      <c r="R353" s="55">
        <v>1.9474826698688746E-2</v>
      </c>
      <c r="S353" s="52">
        <v>0</v>
      </c>
      <c r="T353" s="36"/>
      <c r="U353" s="56">
        <v>46383</v>
      </c>
      <c r="V353" s="56">
        <v>0</v>
      </c>
      <c r="W353" s="52">
        <v>0</v>
      </c>
      <c r="X353" s="52">
        <v>2679</v>
      </c>
      <c r="Y353" s="52">
        <v>49062</v>
      </c>
      <c r="Z353" s="52">
        <f t="shared" si="5"/>
        <v>2741695</v>
      </c>
    </row>
    <row r="354" spans="1:26" s="13" customFormat="1">
      <c r="A354" s="49">
        <v>450</v>
      </c>
      <c r="B354" s="49">
        <v>450086683</v>
      </c>
      <c r="C354" s="50" t="s">
        <v>184</v>
      </c>
      <c r="D354" s="49">
        <v>86</v>
      </c>
      <c r="E354" s="50" t="s">
        <v>185</v>
      </c>
      <c r="F354" s="49">
        <v>683</v>
      </c>
      <c r="G354" s="50" t="s">
        <v>39</v>
      </c>
      <c r="H354" s="51">
        <v>10</v>
      </c>
      <c r="I354" s="52">
        <v>8094</v>
      </c>
      <c r="J354" s="52">
        <v>4890</v>
      </c>
      <c r="K354" s="52">
        <v>0</v>
      </c>
      <c r="L354" s="52">
        <v>893</v>
      </c>
      <c r="M354" s="52">
        <v>13877</v>
      </c>
      <c r="N354" s="36"/>
      <c r="O354" s="53" t="s">
        <v>308</v>
      </c>
      <c r="P354" s="53" t="s">
        <v>308</v>
      </c>
      <c r="Q354" s="55">
        <v>0.09</v>
      </c>
      <c r="R354" s="55">
        <v>2.7280530145449289E-2</v>
      </c>
      <c r="S354" s="52">
        <v>0</v>
      </c>
      <c r="T354" s="36"/>
      <c r="U354" s="56">
        <v>129840</v>
      </c>
      <c r="V354" s="56">
        <v>0</v>
      </c>
      <c r="W354" s="52">
        <v>0</v>
      </c>
      <c r="X354" s="52">
        <v>8930</v>
      </c>
      <c r="Y354" s="52">
        <v>138770</v>
      </c>
      <c r="Z354" s="52">
        <f t="shared" si="5"/>
        <v>2741695</v>
      </c>
    </row>
    <row r="355" spans="1:26" s="13" customFormat="1">
      <c r="A355" s="49">
        <v>453</v>
      </c>
      <c r="B355" s="49">
        <v>453137061</v>
      </c>
      <c r="C355" s="50" t="s">
        <v>195</v>
      </c>
      <c r="D355" s="49">
        <v>137</v>
      </c>
      <c r="E355" s="50" t="s">
        <v>196</v>
      </c>
      <c r="F355" s="49">
        <v>61</v>
      </c>
      <c r="G355" s="50" t="s">
        <v>148</v>
      </c>
      <c r="H355" s="51">
        <v>47</v>
      </c>
      <c r="I355" s="52">
        <v>11825</v>
      </c>
      <c r="J355" s="52">
        <v>532</v>
      </c>
      <c r="K355" s="52">
        <v>0</v>
      </c>
      <c r="L355" s="52">
        <v>893</v>
      </c>
      <c r="M355" s="52">
        <v>13250</v>
      </c>
      <c r="N355" s="36"/>
      <c r="O355" s="53" t="s">
        <v>308</v>
      </c>
      <c r="P355" s="53" t="s">
        <v>308</v>
      </c>
      <c r="Q355" s="55">
        <v>0.09</v>
      </c>
      <c r="R355" s="55">
        <v>2.9718398795666023E-2</v>
      </c>
      <c r="S355" s="52">
        <v>0</v>
      </c>
      <c r="T355" s="36"/>
      <c r="U355" s="56">
        <v>580779</v>
      </c>
      <c r="V355" s="56">
        <v>0</v>
      </c>
      <c r="W355" s="52">
        <v>0</v>
      </c>
      <c r="X355" s="52">
        <v>41971</v>
      </c>
      <c r="Y355" s="52">
        <v>622750</v>
      </c>
      <c r="Z355" s="52">
        <f t="shared" si="5"/>
        <v>9485825</v>
      </c>
    </row>
    <row r="356" spans="1:26" s="13" customFormat="1">
      <c r="A356" s="49">
        <v>453</v>
      </c>
      <c r="B356" s="49">
        <v>453137086</v>
      </c>
      <c r="C356" s="50" t="s">
        <v>195</v>
      </c>
      <c r="D356" s="49">
        <v>137</v>
      </c>
      <c r="E356" s="50" t="s">
        <v>196</v>
      </c>
      <c r="F356" s="49">
        <v>86</v>
      </c>
      <c r="G356" s="50" t="s">
        <v>185</v>
      </c>
      <c r="H356" s="51">
        <v>4</v>
      </c>
      <c r="I356" s="52">
        <v>10465.707566114714</v>
      </c>
      <c r="J356" s="52">
        <v>1499</v>
      </c>
      <c r="K356" s="52">
        <v>0</v>
      </c>
      <c r="L356" s="52">
        <v>893</v>
      </c>
      <c r="M356" s="52">
        <v>12857.707566114714</v>
      </c>
      <c r="N356" s="36"/>
      <c r="O356" s="53" t="s">
        <v>308</v>
      </c>
      <c r="P356" s="53" t="s">
        <v>308</v>
      </c>
      <c r="Q356" s="55">
        <v>0.09</v>
      </c>
      <c r="R356" s="55">
        <v>5.1971112005744564E-2</v>
      </c>
      <c r="S356" s="52">
        <v>0</v>
      </c>
      <c r="T356" s="36"/>
      <c r="U356" s="56">
        <v>47860</v>
      </c>
      <c r="V356" s="56">
        <v>0</v>
      </c>
      <c r="W356" s="52">
        <v>0</v>
      </c>
      <c r="X356" s="52">
        <v>3572</v>
      </c>
      <c r="Y356" s="52">
        <v>51432</v>
      </c>
      <c r="Z356" s="52">
        <f t="shared" si="5"/>
        <v>9485825</v>
      </c>
    </row>
    <row r="357" spans="1:26" s="13" customFormat="1">
      <c r="A357" s="49">
        <v>453</v>
      </c>
      <c r="B357" s="49">
        <v>453137137</v>
      </c>
      <c r="C357" s="50" t="s">
        <v>195</v>
      </c>
      <c r="D357" s="49">
        <v>137</v>
      </c>
      <c r="E357" s="50" t="s">
        <v>196</v>
      </c>
      <c r="F357" s="49">
        <v>137</v>
      </c>
      <c r="G357" s="50" t="s">
        <v>196</v>
      </c>
      <c r="H357" s="51">
        <v>549</v>
      </c>
      <c r="I357" s="52">
        <v>11738</v>
      </c>
      <c r="J357" s="52">
        <v>216</v>
      </c>
      <c r="K357" s="52">
        <v>851.35336976320582</v>
      </c>
      <c r="L357" s="52">
        <v>893</v>
      </c>
      <c r="M357" s="52">
        <v>13698.353369763207</v>
      </c>
      <c r="N357" s="36"/>
      <c r="O357" s="53" t="s">
        <v>308</v>
      </c>
      <c r="P357" s="53" t="s">
        <v>308</v>
      </c>
      <c r="Q357" s="55">
        <v>0.18</v>
      </c>
      <c r="R357" s="55">
        <v>0.1210833300933893</v>
      </c>
      <c r="S357" s="52">
        <v>0</v>
      </c>
      <c r="T357" s="36"/>
      <c r="U357" s="56">
        <v>6562746</v>
      </c>
      <c r="V357" s="56">
        <v>0</v>
      </c>
      <c r="W357" s="52">
        <v>467393</v>
      </c>
      <c r="X357" s="52">
        <v>490257</v>
      </c>
      <c r="Y357" s="52">
        <v>7520396</v>
      </c>
      <c r="Z357" s="52">
        <f t="shared" si="5"/>
        <v>9485825</v>
      </c>
    </row>
    <row r="358" spans="1:26" s="13" customFormat="1">
      <c r="A358" s="49">
        <v>453</v>
      </c>
      <c r="B358" s="49">
        <v>453137210</v>
      </c>
      <c r="C358" s="50" t="s">
        <v>195</v>
      </c>
      <c r="D358" s="49">
        <v>137</v>
      </c>
      <c r="E358" s="50" t="s">
        <v>196</v>
      </c>
      <c r="F358" s="49">
        <v>210</v>
      </c>
      <c r="G358" s="50" t="s">
        <v>188</v>
      </c>
      <c r="H358" s="51">
        <v>4</v>
      </c>
      <c r="I358" s="52">
        <v>11223</v>
      </c>
      <c r="J358" s="52">
        <v>3602</v>
      </c>
      <c r="K358" s="52">
        <v>0</v>
      </c>
      <c r="L358" s="52">
        <v>893</v>
      </c>
      <c r="M358" s="52">
        <v>15718</v>
      </c>
      <c r="N358" s="36"/>
      <c r="O358" s="53" t="s">
        <v>308</v>
      </c>
      <c r="P358" s="53" t="s">
        <v>308</v>
      </c>
      <c r="Q358" s="55">
        <v>0.09</v>
      </c>
      <c r="R358" s="55">
        <v>5.8850221835519634E-2</v>
      </c>
      <c r="S358" s="52">
        <v>0</v>
      </c>
      <c r="T358" s="36"/>
      <c r="U358" s="56">
        <v>59300</v>
      </c>
      <c r="V358" s="56">
        <v>0</v>
      </c>
      <c r="W358" s="52">
        <v>0</v>
      </c>
      <c r="X358" s="52">
        <v>3572</v>
      </c>
      <c r="Y358" s="52">
        <v>62872</v>
      </c>
      <c r="Z358" s="52">
        <f t="shared" si="5"/>
        <v>9485825</v>
      </c>
    </row>
    <row r="359" spans="1:26" s="13" customFormat="1">
      <c r="A359" s="49">
        <v>453</v>
      </c>
      <c r="B359" s="49">
        <v>453137236</v>
      </c>
      <c r="C359" s="50" t="s">
        <v>195</v>
      </c>
      <c r="D359" s="49">
        <v>137</v>
      </c>
      <c r="E359" s="50" t="s">
        <v>196</v>
      </c>
      <c r="F359" s="49">
        <v>236</v>
      </c>
      <c r="G359" s="50" t="s">
        <v>49</v>
      </c>
      <c r="H359" s="51">
        <v>3</v>
      </c>
      <c r="I359" s="52">
        <v>11379.18316856355</v>
      </c>
      <c r="J359" s="52">
        <v>2132</v>
      </c>
      <c r="K359" s="52">
        <v>0</v>
      </c>
      <c r="L359" s="52">
        <v>893</v>
      </c>
      <c r="M359" s="52">
        <v>14404.18316856355</v>
      </c>
      <c r="N359" s="36"/>
      <c r="O359" s="53" t="s">
        <v>308</v>
      </c>
      <c r="P359" s="53" t="s">
        <v>308</v>
      </c>
      <c r="Q359" s="55">
        <v>0.18</v>
      </c>
      <c r="R359" s="55">
        <v>2.3645262654286184E-2</v>
      </c>
      <c r="S359" s="52">
        <v>0</v>
      </c>
      <c r="T359" s="36"/>
      <c r="U359" s="56">
        <v>40533</v>
      </c>
      <c r="V359" s="56">
        <v>0</v>
      </c>
      <c r="W359" s="52">
        <v>0</v>
      </c>
      <c r="X359" s="52">
        <v>2679</v>
      </c>
      <c r="Y359" s="52">
        <v>43212</v>
      </c>
      <c r="Z359" s="52">
        <f t="shared" si="5"/>
        <v>9485825</v>
      </c>
    </row>
    <row r="360" spans="1:26" s="13" customFormat="1">
      <c r="A360" s="49">
        <v>453</v>
      </c>
      <c r="B360" s="49">
        <v>453137278</v>
      </c>
      <c r="C360" s="50" t="s">
        <v>195</v>
      </c>
      <c r="D360" s="49">
        <v>137</v>
      </c>
      <c r="E360" s="50" t="s">
        <v>196</v>
      </c>
      <c r="F360" s="49">
        <v>278</v>
      </c>
      <c r="G360" s="50" t="s">
        <v>190</v>
      </c>
      <c r="H360" s="51">
        <v>3</v>
      </c>
      <c r="I360" s="52">
        <v>9366</v>
      </c>
      <c r="J360" s="52">
        <v>3021</v>
      </c>
      <c r="K360" s="52">
        <v>0</v>
      </c>
      <c r="L360" s="52">
        <v>893</v>
      </c>
      <c r="M360" s="52">
        <v>13280</v>
      </c>
      <c r="N360" s="36"/>
      <c r="O360" s="53" t="s">
        <v>308</v>
      </c>
      <c r="P360" s="53" t="s">
        <v>308</v>
      </c>
      <c r="Q360" s="55">
        <v>0.09</v>
      </c>
      <c r="R360" s="55">
        <v>4.5933117731106823E-2</v>
      </c>
      <c r="S360" s="52">
        <v>0</v>
      </c>
      <c r="T360" s="36"/>
      <c r="U360" s="56">
        <v>37161</v>
      </c>
      <c r="V360" s="56">
        <v>0</v>
      </c>
      <c r="W360" s="52">
        <v>0</v>
      </c>
      <c r="X360" s="52">
        <v>2679</v>
      </c>
      <c r="Y360" s="52">
        <v>39840</v>
      </c>
      <c r="Z360" s="52">
        <f t="shared" si="5"/>
        <v>9485825</v>
      </c>
    </row>
    <row r="361" spans="1:26" s="13" customFormat="1">
      <c r="A361" s="49">
        <v>453</v>
      </c>
      <c r="B361" s="49">
        <v>453137281</v>
      </c>
      <c r="C361" s="50" t="s">
        <v>195</v>
      </c>
      <c r="D361" s="49">
        <v>137</v>
      </c>
      <c r="E361" s="50" t="s">
        <v>196</v>
      </c>
      <c r="F361" s="49">
        <v>281</v>
      </c>
      <c r="G361" s="50" t="s">
        <v>146</v>
      </c>
      <c r="H361" s="51">
        <v>82</v>
      </c>
      <c r="I361" s="52">
        <v>11591</v>
      </c>
      <c r="J361" s="52">
        <v>0</v>
      </c>
      <c r="K361" s="52">
        <v>0</v>
      </c>
      <c r="L361" s="52">
        <v>893</v>
      </c>
      <c r="M361" s="52">
        <v>12484</v>
      </c>
      <c r="N361" s="36"/>
      <c r="O361" s="53" t="s">
        <v>308</v>
      </c>
      <c r="P361" s="53" t="s">
        <v>308</v>
      </c>
      <c r="Q361" s="55">
        <v>0.18</v>
      </c>
      <c r="R361" s="55">
        <v>0.11758425860127428</v>
      </c>
      <c r="S361" s="52">
        <v>0</v>
      </c>
      <c r="T361" s="36"/>
      <c r="U361" s="56">
        <v>950462</v>
      </c>
      <c r="V361" s="56">
        <v>0</v>
      </c>
      <c r="W361" s="52">
        <v>0</v>
      </c>
      <c r="X361" s="52">
        <v>73226</v>
      </c>
      <c r="Y361" s="52">
        <v>1023688</v>
      </c>
      <c r="Z361" s="52">
        <f t="shared" si="5"/>
        <v>9485825</v>
      </c>
    </row>
    <row r="362" spans="1:26" s="13" customFormat="1">
      <c r="A362" s="49">
        <v>453</v>
      </c>
      <c r="B362" s="49">
        <v>453137325</v>
      </c>
      <c r="C362" s="50" t="s">
        <v>195</v>
      </c>
      <c r="D362" s="49">
        <v>137</v>
      </c>
      <c r="E362" s="50" t="s">
        <v>196</v>
      </c>
      <c r="F362" s="49">
        <v>325</v>
      </c>
      <c r="G362" s="50" t="s">
        <v>198</v>
      </c>
      <c r="H362" s="51">
        <v>1</v>
      </c>
      <c r="I362" s="52">
        <v>8406</v>
      </c>
      <c r="J362" s="52">
        <v>1222</v>
      </c>
      <c r="K362" s="52">
        <v>0</v>
      </c>
      <c r="L362" s="52">
        <v>893</v>
      </c>
      <c r="M362" s="52">
        <v>10521</v>
      </c>
      <c r="N362" s="36"/>
      <c r="O362" s="53" t="s">
        <v>308</v>
      </c>
      <c r="P362" s="53" t="s">
        <v>308</v>
      </c>
      <c r="Q362" s="55">
        <v>0.09</v>
      </c>
      <c r="R362" s="55">
        <v>2.5528378804394155E-3</v>
      </c>
      <c r="S362" s="52">
        <v>0</v>
      </c>
      <c r="T362" s="36"/>
      <c r="U362" s="56">
        <v>9628</v>
      </c>
      <c r="V362" s="56">
        <v>0</v>
      </c>
      <c r="W362" s="52">
        <v>0</v>
      </c>
      <c r="X362" s="52">
        <v>893</v>
      </c>
      <c r="Y362" s="52">
        <v>10521</v>
      </c>
      <c r="Z362" s="52">
        <f t="shared" si="5"/>
        <v>9485825</v>
      </c>
    </row>
    <row r="363" spans="1:26" s="13" customFormat="1">
      <c r="A363" s="49">
        <v>453</v>
      </c>
      <c r="B363" s="49">
        <v>453137332</v>
      </c>
      <c r="C363" s="50" t="s">
        <v>195</v>
      </c>
      <c r="D363" s="49">
        <v>137</v>
      </c>
      <c r="E363" s="50" t="s">
        <v>196</v>
      </c>
      <c r="F363" s="49">
        <v>332</v>
      </c>
      <c r="G363" s="50" t="s">
        <v>199</v>
      </c>
      <c r="H363" s="51">
        <v>9</v>
      </c>
      <c r="I363" s="52">
        <v>10428</v>
      </c>
      <c r="J363" s="52">
        <v>1025</v>
      </c>
      <c r="K363" s="52">
        <v>0</v>
      </c>
      <c r="L363" s="52">
        <v>893</v>
      </c>
      <c r="M363" s="52">
        <v>12346</v>
      </c>
      <c r="N363" s="36"/>
      <c r="O363" s="53" t="s">
        <v>308</v>
      </c>
      <c r="P363" s="53" t="s">
        <v>308</v>
      </c>
      <c r="Q363" s="55">
        <v>0.09</v>
      </c>
      <c r="R363" s="55">
        <v>1.3891079712449895E-2</v>
      </c>
      <c r="S363" s="52">
        <v>0</v>
      </c>
      <c r="T363" s="36"/>
      <c r="U363" s="56">
        <v>103077</v>
      </c>
      <c r="V363" s="56">
        <v>0</v>
      </c>
      <c r="W363" s="52">
        <v>0</v>
      </c>
      <c r="X363" s="52">
        <v>8037</v>
      </c>
      <c r="Y363" s="52">
        <v>111114</v>
      </c>
      <c r="Z363" s="52">
        <f t="shared" si="5"/>
        <v>9485825</v>
      </c>
    </row>
    <row r="364" spans="1:26" s="13" customFormat="1">
      <c r="A364" s="49">
        <v>454</v>
      </c>
      <c r="B364" s="49">
        <v>454149009</v>
      </c>
      <c r="C364" s="50" t="s">
        <v>200</v>
      </c>
      <c r="D364" s="49">
        <v>149</v>
      </c>
      <c r="E364" s="50" t="s">
        <v>77</v>
      </c>
      <c r="F364" s="49">
        <v>9</v>
      </c>
      <c r="G364" s="50" t="s">
        <v>85</v>
      </c>
      <c r="H364" s="51">
        <v>4</v>
      </c>
      <c r="I364" s="52">
        <v>12364</v>
      </c>
      <c r="J364" s="52">
        <v>6237</v>
      </c>
      <c r="K364" s="52">
        <v>0</v>
      </c>
      <c r="L364" s="52">
        <v>893</v>
      </c>
      <c r="M364" s="52">
        <v>19494</v>
      </c>
      <c r="N364" s="36"/>
      <c r="O364" s="53" t="s">
        <v>308</v>
      </c>
      <c r="P364" s="53" t="s">
        <v>308</v>
      </c>
      <c r="Q364" s="55">
        <v>0.09</v>
      </c>
      <c r="R364" s="55">
        <v>1.0792483903387306E-3</v>
      </c>
      <c r="S364" s="52">
        <v>0</v>
      </c>
      <c r="T364" s="36"/>
      <c r="U364" s="56">
        <v>74404</v>
      </c>
      <c r="V364" s="56">
        <v>0</v>
      </c>
      <c r="W364" s="52">
        <v>0</v>
      </c>
      <c r="X364" s="52">
        <v>3572</v>
      </c>
      <c r="Y364" s="52">
        <v>77976</v>
      </c>
      <c r="Z364" s="52">
        <f t="shared" si="5"/>
        <v>9339510</v>
      </c>
    </row>
    <row r="365" spans="1:26" s="13" customFormat="1">
      <c r="A365" s="49">
        <v>454</v>
      </c>
      <c r="B365" s="49">
        <v>454149128</v>
      </c>
      <c r="C365" s="50" t="s">
        <v>200</v>
      </c>
      <c r="D365" s="49">
        <v>149</v>
      </c>
      <c r="E365" s="50" t="s">
        <v>77</v>
      </c>
      <c r="F365" s="49">
        <v>128</v>
      </c>
      <c r="G365" s="50" t="s">
        <v>122</v>
      </c>
      <c r="H365" s="51">
        <v>9</v>
      </c>
      <c r="I365" s="52">
        <v>10117</v>
      </c>
      <c r="J365" s="52">
        <v>434</v>
      </c>
      <c r="K365" s="52">
        <v>0</v>
      </c>
      <c r="L365" s="52">
        <v>893</v>
      </c>
      <c r="M365" s="52">
        <v>11444</v>
      </c>
      <c r="N365" s="36"/>
      <c r="O365" s="53" t="s">
        <v>308</v>
      </c>
      <c r="P365" s="53" t="s">
        <v>308</v>
      </c>
      <c r="Q365" s="55">
        <v>0.18</v>
      </c>
      <c r="R365" s="55">
        <v>3.1707981576140035E-2</v>
      </c>
      <c r="S365" s="52">
        <v>0</v>
      </c>
      <c r="T365" s="36"/>
      <c r="U365" s="56">
        <v>94959</v>
      </c>
      <c r="V365" s="56">
        <v>0</v>
      </c>
      <c r="W365" s="52">
        <v>0</v>
      </c>
      <c r="X365" s="52">
        <v>8037</v>
      </c>
      <c r="Y365" s="52">
        <v>102996</v>
      </c>
      <c r="Z365" s="52">
        <f t="shared" si="5"/>
        <v>9339510</v>
      </c>
    </row>
    <row r="366" spans="1:26" s="13" customFormat="1">
      <c r="A366" s="49">
        <v>454</v>
      </c>
      <c r="B366" s="49">
        <v>454149149</v>
      </c>
      <c r="C366" s="50" t="s">
        <v>200</v>
      </c>
      <c r="D366" s="49">
        <v>149</v>
      </c>
      <c r="E366" s="50" t="s">
        <v>77</v>
      </c>
      <c r="F366" s="49">
        <v>149</v>
      </c>
      <c r="G366" s="50" t="s">
        <v>77</v>
      </c>
      <c r="H366" s="51">
        <v>682</v>
      </c>
      <c r="I366" s="52">
        <v>11389</v>
      </c>
      <c r="J366" s="52">
        <v>65</v>
      </c>
      <c r="K366" s="52">
        <v>259.20674486803517</v>
      </c>
      <c r="L366" s="52">
        <v>893</v>
      </c>
      <c r="M366" s="52">
        <v>12606.206744868035</v>
      </c>
      <c r="N366" s="36"/>
      <c r="O366" s="53" t="s">
        <v>308</v>
      </c>
      <c r="P366" s="53" t="s">
        <v>308</v>
      </c>
      <c r="Q366" s="55">
        <v>0.1442761147472662</v>
      </c>
      <c r="R366" s="55">
        <v>0.10293201542090868</v>
      </c>
      <c r="S366" s="52">
        <v>0</v>
      </c>
      <c r="T366" s="36"/>
      <c r="U366" s="56">
        <v>7811628</v>
      </c>
      <c r="V366" s="56">
        <v>0</v>
      </c>
      <c r="W366" s="52">
        <v>176779</v>
      </c>
      <c r="X366" s="52">
        <v>609026</v>
      </c>
      <c r="Y366" s="52">
        <v>8597433</v>
      </c>
      <c r="Z366" s="52">
        <f t="shared" si="5"/>
        <v>9339510</v>
      </c>
    </row>
    <row r="367" spans="1:26" s="13" customFormat="1">
      <c r="A367" s="49">
        <v>454</v>
      </c>
      <c r="B367" s="49">
        <v>454149181</v>
      </c>
      <c r="C367" s="50" t="s">
        <v>200</v>
      </c>
      <c r="D367" s="49">
        <v>149</v>
      </c>
      <c r="E367" s="50" t="s">
        <v>77</v>
      </c>
      <c r="F367" s="49">
        <v>181</v>
      </c>
      <c r="G367" s="50" t="s">
        <v>79</v>
      </c>
      <c r="H367" s="51">
        <v>45</v>
      </c>
      <c r="I367" s="52">
        <v>10955</v>
      </c>
      <c r="J367" s="52">
        <v>621</v>
      </c>
      <c r="K367" s="52">
        <v>0</v>
      </c>
      <c r="L367" s="52">
        <v>893</v>
      </c>
      <c r="M367" s="52">
        <v>12469</v>
      </c>
      <c r="N367" s="36"/>
      <c r="O367" s="53" t="s">
        <v>308</v>
      </c>
      <c r="P367" s="53" t="s">
        <v>308</v>
      </c>
      <c r="Q367" s="55">
        <v>0.09</v>
      </c>
      <c r="R367" s="55">
        <v>1.3955445618939043E-2</v>
      </c>
      <c r="S367" s="52">
        <v>0</v>
      </c>
      <c r="T367" s="36"/>
      <c r="U367" s="56">
        <v>520920</v>
      </c>
      <c r="V367" s="56">
        <v>0</v>
      </c>
      <c r="W367" s="52">
        <v>0</v>
      </c>
      <c r="X367" s="52">
        <v>40185</v>
      </c>
      <c r="Y367" s="52">
        <v>561105</v>
      </c>
      <c r="Z367" s="52">
        <f t="shared" si="5"/>
        <v>9339510</v>
      </c>
    </row>
    <row r="368" spans="1:26" s="13" customFormat="1">
      <c r="A368" s="49">
        <v>455</v>
      </c>
      <c r="B368" s="49">
        <v>455128007</v>
      </c>
      <c r="C368" s="50" t="s">
        <v>201</v>
      </c>
      <c r="D368" s="49">
        <v>128</v>
      </c>
      <c r="E368" s="50" t="s">
        <v>122</v>
      </c>
      <c r="F368" s="49">
        <v>7</v>
      </c>
      <c r="G368" s="50" t="s">
        <v>202</v>
      </c>
      <c r="H368" s="51">
        <v>2</v>
      </c>
      <c r="I368" s="52">
        <v>8332</v>
      </c>
      <c r="J368" s="52">
        <v>2740</v>
      </c>
      <c r="K368" s="52">
        <v>0</v>
      </c>
      <c r="L368" s="52">
        <v>893</v>
      </c>
      <c r="M368" s="52">
        <v>11965</v>
      </c>
      <c r="N368" s="36"/>
      <c r="O368" s="53" t="s">
        <v>308</v>
      </c>
      <c r="P368" s="53" t="s">
        <v>308</v>
      </c>
      <c r="Q368" s="55">
        <v>0.09</v>
      </c>
      <c r="R368" s="55">
        <v>1.6838274092860869E-2</v>
      </c>
      <c r="S368" s="52">
        <v>0</v>
      </c>
      <c r="T368" s="36"/>
      <c r="U368" s="56">
        <v>22144</v>
      </c>
      <c r="V368" s="56">
        <v>0</v>
      </c>
      <c r="W368" s="52">
        <v>0</v>
      </c>
      <c r="X368" s="52">
        <v>1786</v>
      </c>
      <c r="Y368" s="52">
        <v>23930</v>
      </c>
      <c r="Z368" s="52">
        <f t="shared" si="5"/>
        <v>3205810</v>
      </c>
    </row>
    <row r="369" spans="1:26" s="13" customFormat="1">
      <c r="A369" s="49">
        <v>455</v>
      </c>
      <c r="B369" s="49">
        <v>455128128</v>
      </c>
      <c r="C369" s="50" t="s">
        <v>201</v>
      </c>
      <c r="D369" s="49">
        <v>128</v>
      </c>
      <c r="E369" s="50" t="s">
        <v>122</v>
      </c>
      <c r="F369" s="49">
        <v>128</v>
      </c>
      <c r="G369" s="50" t="s">
        <v>122</v>
      </c>
      <c r="H369" s="51">
        <v>298</v>
      </c>
      <c r="I369" s="52">
        <v>9164</v>
      </c>
      <c r="J369" s="52">
        <v>393</v>
      </c>
      <c r="K369" s="52">
        <v>0</v>
      </c>
      <c r="L369" s="52">
        <v>893</v>
      </c>
      <c r="M369" s="52">
        <v>10450</v>
      </c>
      <c r="N369" s="36"/>
      <c r="O369" s="53" t="s">
        <v>308</v>
      </c>
      <c r="P369" s="53" t="s">
        <v>308</v>
      </c>
      <c r="Q369" s="55">
        <v>0.18</v>
      </c>
      <c r="R369" s="55">
        <v>3.1707981576140035E-2</v>
      </c>
      <c r="S369" s="52">
        <v>0</v>
      </c>
      <c r="T369" s="36"/>
      <c r="U369" s="56">
        <v>2847986</v>
      </c>
      <c r="V369" s="56">
        <v>0</v>
      </c>
      <c r="W369" s="52">
        <v>0</v>
      </c>
      <c r="X369" s="52">
        <v>266114</v>
      </c>
      <c r="Y369" s="52">
        <v>3114100</v>
      </c>
      <c r="Z369" s="52">
        <f t="shared" si="5"/>
        <v>3205810</v>
      </c>
    </row>
    <row r="370" spans="1:26" s="13" customFormat="1">
      <c r="A370" s="49">
        <v>455</v>
      </c>
      <c r="B370" s="49">
        <v>455128149</v>
      </c>
      <c r="C370" s="50" t="s">
        <v>201</v>
      </c>
      <c r="D370" s="49">
        <v>128</v>
      </c>
      <c r="E370" s="50" t="s">
        <v>122</v>
      </c>
      <c r="F370" s="49">
        <v>149</v>
      </c>
      <c r="G370" s="50" t="s">
        <v>77</v>
      </c>
      <c r="H370" s="51">
        <v>1</v>
      </c>
      <c r="I370" s="52">
        <v>12390.456614949526</v>
      </c>
      <c r="J370" s="52">
        <v>71</v>
      </c>
      <c r="K370" s="52">
        <v>0</v>
      </c>
      <c r="L370" s="52">
        <v>893</v>
      </c>
      <c r="M370" s="52">
        <v>13354.456614949526</v>
      </c>
      <c r="N370" s="36"/>
      <c r="O370" s="53" t="s">
        <v>308</v>
      </c>
      <c r="P370" s="53" t="s">
        <v>308</v>
      </c>
      <c r="Q370" s="55">
        <v>0.1442761147472662</v>
      </c>
      <c r="R370" s="55">
        <v>0.10293201542090868</v>
      </c>
      <c r="S370" s="52">
        <v>0</v>
      </c>
      <c r="T370" s="36"/>
      <c r="U370" s="56">
        <v>12461</v>
      </c>
      <c r="V370" s="56">
        <v>0</v>
      </c>
      <c r="W370" s="52">
        <v>0</v>
      </c>
      <c r="X370" s="52">
        <v>893</v>
      </c>
      <c r="Y370" s="52">
        <v>13354</v>
      </c>
      <c r="Z370" s="52">
        <f t="shared" si="5"/>
        <v>3205810</v>
      </c>
    </row>
    <row r="371" spans="1:26" s="13" customFormat="1">
      <c r="A371" s="49">
        <v>455</v>
      </c>
      <c r="B371" s="49">
        <v>455128181</v>
      </c>
      <c r="C371" s="50" t="s">
        <v>201</v>
      </c>
      <c r="D371" s="49">
        <v>128</v>
      </c>
      <c r="E371" s="50" t="s">
        <v>122</v>
      </c>
      <c r="F371" s="49">
        <v>181</v>
      </c>
      <c r="G371" s="50" t="s">
        <v>79</v>
      </c>
      <c r="H371" s="51">
        <v>4</v>
      </c>
      <c r="I371" s="52">
        <v>8450</v>
      </c>
      <c r="J371" s="52">
        <v>479</v>
      </c>
      <c r="K371" s="52">
        <v>0</v>
      </c>
      <c r="L371" s="52">
        <v>893</v>
      </c>
      <c r="M371" s="52">
        <v>9822</v>
      </c>
      <c r="N371" s="36"/>
      <c r="O371" s="53" t="s">
        <v>308</v>
      </c>
      <c r="P371" s="53" t="s">
        <v>308</v>
      </c>
      <c r="Q371" s="55">
        <v>0.09</v>
      </c>
      <c r="R371" s="55">
        <v>1.3955445618939043E-2</v>
      </c>
      <c r="S371" s="52">
        <v>0</v>
      </c>
      <c r="T371" s="36"/>
      <c r="U371" s="56">
        <v>35716</v>
      </c>
      <c r="V371" s="56">
        <v>0</v>
      </c>
      <c r="W371" s="52">
        <v>0</v>
      </c>
      <c r="X371" s="52">
        <v>3572</v>
      </c>
      <c r="Y371" s="52">
        <v>39288</v>
      </c>
      <c r="Z371" s="52">
        <f t="shared" si="5"/>
        <v>3205810</v>
      </c>
    </row>
    <row r="372" spans="1:26" s="13" customFormat="1">
      <c r="A372" s="49">
        <v>455</v>
      </c>
      <c r="B372" s="49">
        <v>455128295</v>
      </c>
      <c r="C372" s="50" t="s">
        <v>201</v>
      </c>
      <c r="D372" s="49">
        <v>128</v>
      </c>
      <c r="E372" s="50" t="s">
        <v>122</v>
      </c>
      <c r="F372" s="49">
        <v>295</v>
      </c>
      <c r="G372" s="50" t="s">
        <v>135</v>
      </c>
      <c r="H372" s="51">
        <v>1</v>
      </c>
      <c r="I372" s="52">
        <v>9708.0993219968623</v>
      </c>
      <c r="J372" s="52">
        <v>4537</v>
      </c>
      <c r="K372" s="52">
        <v>0</v>
      </c>
      <c r="L372" s="52">
        <v>893</v>
      </c>
      <c r="M372" s="52">
        <v>15138.099321996862</v>
      </c>
      <c r="N372" s="36"/>
      <c r="O372" s="53" t="s">
        <v>308</v>
      </c>
      <c r="P372" s="53" t="s">
        <v>308</v>
      </c>
      <c r="Q372" s="55">
        <v>0.09</v>
      </c>
      <c r="R372" s="55">
        <v>2.0645929745263577E-2</v>
      </c>
      <c r="S372" s="52">
        <v>0</v>
      </c>
      <c r="T372" s="36"/>
      <c r="U372" s="56">
        <v>14245</v>
      </c>
      <c r="V372" s="56">
        <v>0</v>
      </c>
      <c r="W372" s="52">
        <v>0</v>
      </c>
      <c r="X372" s="52">
        <v>893</v>
      </c>
      <c r="Y372" s="52">
        <v>15138</v>
      </c>
      <c r="Z372" s="52">
        <f t="shared" si="5"/>
        <v>3205810</v>
      </c>
    </row>
    <row r="373" spans="1:26" s="13" customFormat="1">
      <c r="A373" s="49">
        <v>456</v>
      </c>
      <c r="B373" s="49">
        <v>456160009</v>
      </c>
      <c r="C373" s="50" t="s">
        <v>203</v>
      </c>
      <c r="D373" s="49">
        <v>160</v>
      </c>
      <c r="E373" s="50" t="s">
        <v>134</v>
      </c>
      <c r="F373" s="49">
        <v>9</v>
      </c>
      <c r="G373" s="50" t="s">
        <v>85</v>
      </c>
      <c r="H373" s="51">
        <v>1</v>
      </c>
      <c r="I373" s="52">
        <v>8450</v>
      </c>
      <c r="J373" s="52">
        <v>4262</v>
      </c>
      <c r="K373" s="52">
        <v>0</v>
      </c>
      <c r="L373" s="52">
        <v>893</v>
      </c>
      <c r="M373" s="52">
        <v>13605</v>
      </c>
      <c r="N373" s="36"/>
      <c r="O373" s="53" t="s">
        <v>308</v>
      </c>
      <c r="P373" s="53" t="s">
        <v>308</v>
      </c>
      <c r="Q373" s="55">
        <v>0.09</v>
      </c>
      <c r="R373" s="55">
        <v>1.0792483903387306E-3</v>
      </c>
      <c r="S373" s="52">
        <v>0</v>
      </c>
      <c r="T373" s="36"/>
      <c r="U373" s="56">
        <v>12712</v>
      </c>
      <c r="V373" s="56">
        <v>0</v>
      </c>
      <c r="W373" s="52">
        <v>0</v>
      </c>
      <c r="X373" s="52">
        <v>893</v>
      </c>
      <c r="Y373" s="52">
        <v>13605</v>
      </c>
      <c r="Z373" s="52">
        <f t="shared" si="5"/>
        <v>10479468.88750039</v>
      </c>
    </row>
    <row r="374" spans="1:26" s="13" customFormat="1">
      <c r="A374" s="49">
        <v>456</v>
      </c>
      <c r="B374" s="49">
        <v>456160031</v>
      </c>
      <c r="C374" s="50" t="s">
        <v>203</v>
      </c>
      <c r="D374" s="49">
        <v>160</v>
      </c>
      <c r="E374" s="50" t="s">
        <v>134</v>
      </c>
      <c r="F374" s="49">
        <v>31</v>
      </c>
      <c r="G374" s="50" t="s">
        <v>76</v>
      </c>
      <c r="H374" s="51">
        <v>2</v>
      </c>
      <c r="I374" s="52">
        <v>12513</v>
      </c>
      <c r="J374" s="52">
        <v>5136</v>
      </c>
      <c r="K374" s="52">
        <v>0</v>
      </c>
      <c r="L374" s="52">
        <v>893</v>
      </c>
      <c r="M374" s="52">
        <v>18542</v>
      </c>
      <c r="N374" s="36"/>
      <c r="O374" s="53" t="s">
        <v>308</v>
      </c>
      <c r="P374" s="53" t="s">
        <v>308</v>
      </c>
      <c r="Q374" s="55">
        <v>0.09</v>
      </c>
      <c r="R374" s="55">
        <v>2.9468459409794701E-2</v>
      </c>
      <c r="S374" s="52">
        <v>0</v>
      </c>
      <c r="T374" s="36"/>
      <c r="U374" s="56">
        <v>35298</v>
      </c>
      <c r="V374" s="56">
        <v>0</v>
      </c>
      <c r="W374" s="52">
        <v>0</v>
      </c>
      <c r="X374" s="52">
        <v>1786</v>
      </c>
      <c r="Y374" s="52">
        <v>37084</v>
      </c>
      <c r="Z374" s="52">
        <f t="shared" si="5"/>
        <v>10479468.88750039</v>
      </c>
    </row>
    <row r="375" spans="1:26" s="13" customFormat="1">
      <c r="A375" s="49">
        <v>456</v>
      </c>
      <c r="B375" s="49">
        <v>456160056</v>
      </c>
      <c r="C375" s="50" t="s">
        <v>203</v>
      </c>
      <c r="D375" s="49">
        <v>160</v>
      </c>
      <c r="E375" s="50" t="s">
        <v>134</v>
      </c>
      <c r="F375" s="49">
        <v>56</v>
      </c>
      <c r="G375" s="50" t="s">
        <v>133</v>
      </c>
      <c r="H375" s="51">
        <v>2</v>
      </c>
      <c r="I375" s="52">
        <v>13058</v>
      </c>
      <c r="J375" s="52">
        <v>4566</v>
      </c>
      <c r="K375" s="52">
        <v>0</v>
      </c>
      <c r="L375" s="52">
        <v>893</v>
      </c>
      <c r="M375" s="52">
        <v>18517</v>
      </c>
      <c r="N375" s="36"/>
      <c r="O375" s="53" t="s">
        <v>308</v>
      </c>
      <c r="P375" s="53" t="s">
        <v>308</v>
      </c>
      <c r="Q375" s="55">
        <v>0.09</v>
      </c>
      <c r="R375" s="55">
        <v>2.1017347597135593E-2</v>
      </c>
      <c r="S375" s="52">
        <v>0</v>
      </c>
      <c r="T375" s="36"/>
      <c r="U375" s="56">
        <v>35248</v>
      </c>
      <c r="V375" s="56">
        <v>0</v>
      </c>
      <c r="W375" s="52">
        <v>0</v>
      </c>
      <c r="X375" s="52">
        <v>1786</v>
      </c>
      <c r="Y375" s="52">
        <v>37034</v>
      </c>
      <c r="Z375" s="52">
        <f t="shared" si="5"/>
        <v>10479468.88750039</v>
      </c>
    </row>
    <row r="376" spans="1:26" s="13" customFormat="1">
      <c r="A376" s="49">
        <v>456</v>
      </c>
      <c r="B376" s="49">
        <v>456160079</v>
      </c>
      <c r="C376" s="50" t="s">
        <v>203</v>
      </c>
      <c r="D376" s="49">
        <v>160</v>
      </c>
      <c r="E376" s="50" t="s">
        <v>134</v>
      </c>
      <c r="F376" s="49">
        <v>79</v>
      </c>
      <c r="G376" s="50" t="s">
        <v>86</v>
      </c>
      <c r="H376" s="51">
        <v>27</v>
      </c>
      <c r="I376" s="52">
        <v>10194</v>
      </c>
      <c r="J376" s="52">
        <v>673</v>
      </c>
      <c r="K376" s="52">
        <v>0</v>
      </c>
      <c r="L376" s="52">
        <v>893</v>
      </c>
      <c r="M376" s="52">
        <v>11760</v>
      </c>
      <c r="N376" s="36"/>
      <c r="O376" s="53" t="s">
        <v>308</v>
      </c>
      <c r="P376" s="53" t="s">
        <v>308</v>
      </c>
      <c r="Q376" s="55">
        <v>0.09</v>
      </c>
      <c r="R376" s="55">
        <v>6.5527743715454348E-2</v>
      </c>
      <c r="S376" s="52">
        <v>0</v>
      </c>
      <c r="T376" s="36"/>
      <c r="U376" s="56">
        <v>293409</v>
      </c>
      <c r="V376" s="56">
        <v>0</v>
      </c>
      <c r="W376" s="52">
        <v>0</v>
      </c>
      <c r="X376" s="52">
        <v>24111</v>
      </c>
      <c r="Y376" s="52">
        <v>317520</v>
      </c>
      <c r="Z376" s="52">
        <f t="shared" si="5"/>
        <v>10479468.88750039</v>
      </c>
    </row>
    <row r="377" spans="1:26" s="13" customFormat="1">
      <c r="A377" s="49">
        <v>456</v>
      </c>
      <c r="B377" s="49">
        <v>456160100</v>
      </c>
      <c r="C377" s="50" t="s">
        <v>203</v>
      </c>
      <c r="D377" s="49">
        <v>160</v>
      </c>
      <c r="E377" s="50" t="s">
        <v>134</v>
      </c>
      <c r="F377" s="49">
        <v>100</v>
      </c>
      <c r="G377" s="50" t="s">
        <v>58</v>
      </c>
      <c r="H377" s="51">
        <v>2</v>
      </c>
      <c r="I377" s="52">
        <v>11115.762161152999</v>
      </c>
      <c r="J377" s="52">
        <v>5495</v>
      </c>
      <c r="K377" s="52">
        <v>0</v>
      </c>
      <c r="L377" s="52">
        <v>893</v>
      </c>
      <c r="M377" s="52">
        <v>17503.762161152998</v>
      </c>
      <c r="N377" s="36"/>
      <c r="O377" s="53" t="s">
        <v>308</v>
      </c>
      <c r="P377" s="53" t="s">
        <v>308</v>
      </c>
      <c r="Q377" s="55">
        <v>0.09</v>
      </c>
      <c r="R377" s="55">
        <v>3.3081526293987397E-2</v>
      </c>
      <c r="S377" s="52">
        <v>0</v>
      </c>
      <c r="T377" s="36"/>
      <c r="U377" s="56">
        <v>33222</v>
      </c>
      <c r="V377" s="56">
        <v>0</v>
      </c>
      <c r="W377" s="52">
        <v>0</v>
      </c>
      <c r="X377" s="52">
        <v>1786</v>
      </c>
      <c r="Y377" s="52">
        <v>35008</v>
      </c>
      <c r="Z377" s="52">
        <f t="shared" si="5"/>
        <v>10479468.88750039</v>
      </c>
    </row>
    <row r="378" spans="1:26" s="13" customFormat="1">
      <c r="A378" s="49">
        <v>456</v>
      </c>
      <c r="B378" s="49">
        <v>456160149</v>
      </c>
      <c r="C378" s="50" t="s">
        <v>203</v>
      </c>
      <c r="D378" s="49">
        <v>160</v>
      </c>
      <c r="E378" s="50" t="s">
        <v>134</v>
      </c>
      <c r="F378" s="49">
        <v>149</v>
      </c>
      <c r="G378" s="50" t="s">
        <v>77</v>
      </c>
      <c r="H378" s="51">
        <v>2</v>
      </c>
      <c r="I378" s="52">
        <v>13821</v>
      </c>
      <c r="J378" s="52">
        <v>79</v>
      </c>
      <c r="K378" s="52">
        <v>0</v>
      </c>
      <c r="L378" s="52">
        <v>893</v>
      </c>
      <c r="M378" s="52">
        <v>14793</v>
      </c>
      <c r="N378" s="36"/>
      <c r="O378" s="53" t="s">
        <v>308</v>
      </c>
      <c r="P378" s="53" t="s">
        <v>308</v>
      </c>
      <c r="Q378" s="55">
        <v>0.1442761147472662</v>
      </c>
      <c r="R378" s="55">
        <v>0.10293201542090868</v>
      </c>
      <c r="S378" s="52">
        <v>0</v>
      </c>
      <c r="T378" s="36"/>
      <c r="U378" s="56">
        <v>27800</v>
      </c>
      <c r="V378" s="56">
        <v>0</v>
      </c>
      <c r="W378" s="52">
        <v>0</v>
      </c>
      <c r="X378" s="52">
        <v>1786</v>
      </c>
      <c r="Y378" s="52">
        <v>29586</v>
      </c>
      <c r="Z378" s="52">
        <f t="shared" si="5"/>
        <v>10479468.88750039</v>
      </c>
    </row>
    <row r="379" spans="1:26" s="13" customFormat="1">
      <c r="A379" s="49">
        <v>456</v>
      </c>
      <c r="B379" s="49">
        <v>456160160</v>
      </c>
      <c r="C379" s="50" t="s">
        <v>203</v>
      </c>
      <c r="D379" s="49">
        <v>160</v>
      </c>
      <c r="E379" s="50" t="s">
        <v>134</v>
      </c>
      <c r="F379" s="49">
        <v>160</v>
      </c>
      <c r="G379" s="50" t="s">
        <v>134</v>
      </c>
      <c r="H379" s="51">
        <v>751</v>
      </c>
      <c r="I379" s="52">
        <v>11702</v>
      </c>
      <c r="J379" s="52">
        <v>471</v>
      </c>
      <c r="K379" s="52">
        <v>0</v>
      </c>
      <c r="L379" s="52">
        <v>893</v>
      </c>
      <c r="M379" s="52">
        <v>13066</v>
      </c>
      <c r="N379" s="36"/>
      <c r="O379" s="53" t="s">
        <v>308</v>
      </c>
      <c r="P379" s="53" t="s">
        <v>308</v>
      </c>
      <c r="Q379" s="55">
        <v>0.12938</v>
      </c>
      <c r="R379" s="55">
        <v>0.10446632509062749</v>
      </c>
      <c r="S379" s="52">
        <v>0</v>
      </c>
      <c r="T379" s="36"/>
      <c r="U379" s="56">
        <v>9141923</v>
      </c>
      <c r="V379" s="56">
        <v>0</v>
      </c>
      <c r="W379" s="52">
        <v>0</v>
      </c>
      <c r="X379" s="52">
        <v>670643</v>
      </c>
      <c r="Y379" s="52">
        <v>9812566</v>
      </c>
      <c r="Z379" s="52">
        <f t="shared" si="5"/>
        <v>10479468.88750039</v>
      </c>
    </row>
    <row r="380" spans="1:26" s="13" customFormat="1">
      <c r="A380" s="49">
        <v>456</v>
      </c>
      <c r="B380" s="49">
        <v>456160170</v>
      </c>
      <c r="C380" s="50" t="s">
        <v>203</v>
      </c>
      <c r="D380" s="49">
        <v>160</v>
      </c>
      <c r="E380" s="50" t="s">
        <v>134</v>
      </c>
      <c r="F380" s="49">
        <v>170</v>
      </c>
      <c r="G380" s="50" t="s">
        <v>65</v>
      </c>
      <c r="H380" s="51">
        <v>3</v>
      </c>
      <c r="I380" s="52">
        <v>10413</v>
      </c>
      <c r="J380" s="52">
        <v>3832</v>
      </c>
      <c r="K380" s="52">
        <v>0</v>
      </c>
      <c r="L380" s="52">
        <v>893</v>
      </c>
      <c r="M380" s="52">
        <v>15138</v>
      </c>
      <c r="N380" s="36"/>
      <c r="O380" s="53" t="s">
        <v>308</v>
      </c>
      <c r="P380" s="53" t="s">
        <v>308</v>
      </c>
      <c r="Q380" s="55">
        <v>0.09</v>
      </c>
      <c r="R380" s="55">
        <v>9.493411364098206E-2</v>
      </c>
      <c r="S380" s="52">
        <v>-740.37083320328782</v>
      </c>
      <c r="T380" s="36"/>
      <c r="U380" s="56">
        <v>42735</v>
      </c>
      <c r="V380" s="56">
        <v>-2221.1124996098633</v>
      </c>
      <c r="W380" s="52">
        <v>0</v>
      </c>
      <c r="X380" s="52">
        <v>2679</v>
      </c>
      <c r="Y380" s="52">
        <v>43192.887500390134</v>
      </c>
      <c r="Z380" s="52">
        <f t="shared" si="5"/>
        <v>10479468.88750039</v>
      </c>
    </row>
    <row r="381" spans="1:26" s="13" customFormat="1">
      <c r="A381" s="49">
        <v>456</v>
      </c>
      <c r="B381" s="49">
        <v>456160295</v>
      </c>
      <c r="C381" s="50" t="s">
        <v>203</v>
      </c>
      <c r="D381" s="49">
        <v>160</v>
      </c>
      <c r="E381" s="50" t="s">
        <v>134</v>
      </c>
      <c r="F381" s="49">
        <v>295</v>
      </c>
      <c r="G381" s="50" t="s">
        <v>135</v>
      </c>
      <c r="H381" s="51">
        <v>7</v>
      </c>
      <c r="I381" s="52">
        <v>10650</v>
      </c>
      <c r="J381" s="52">
        <v>4977</v>
      </c>
      <c r="K381" s="52">
        <v>0</v>
      </c>
      <c r="L381" s="52">
        <v>893</v>
      </c>
      <c r="M381" s="52">
        <v>16520</v>
      </c>
      <c r="N381" s="36"/>
      <c r="O381" s="53" t="s">
        <v>308</v>
      </c>
      <c r="P381" s="53" t="s">
        <v>308</v>
      </c>
      <c r="Q381" s="55">
        <v>0.09</v>
      </c>
      <c r="R381" s="55">
        <v>2.0645929745263577E-2</v>
      </c>
      <c r="S381" s="52">
        <v>0</v>
      </c>
      <c r="T381" s="36"/>
      <c r="U381" s="56">
        <v>109389</v>
      </c>
      <c r="V381" s="56">
        <v>0</v>
      </c>
      <c r="W381" s="52">
        <v>0</v>
      </c>
      <c r="X381" s="52">
        <v>6251</v>
      </c>
      <c r="Y381" s="52">
        <v>115640</v>
      </c>
      <c r="Z381" s="52">
        <f t="shared" si="5"/>
        <v>10479468.88750039</v>
      </c>
    </row>
    <row r="382" spans="1:26" s="13" customFormat="1">
      <c r="A382" s="49">
        <v>456</v>
      </c>
      <c r="B382" s="49">
        <v>456160301</v>
      </c>
      <c r="C382" s="50" t="s">
        <v>203</v>
      </c>
      <c r="D382" s="49">
        <v>160</v>
      </c>
      <c r="E382" s="50" t="s">
        <v>134</v>
      </c>
      <c r="F382" s="49">
        <v>301</v>
      </c>
      <c r="G382" s="50" t="s">
        <v>132</v>
      </c>
      <c r="H382" s="51">
        <v>2</v>
      </c>
      <c r="I382" s="52">
        <v>8094</v>
      </c>
      <c r="J382" s="52">
        <v>2826</v>
      </c>
      <c r="K382" s="52">
        <v>0</v>
      </c>
      <c r="L382" s="52">
        <v>893</v>
      </c>
      <c r="M382" s="52">
        <v>11813</v>
      </c>
      <c r="N382" s="36"/>
      <c r="O382" s="53" t="s">
        <v>308</v>
      </c>
      <c r="P382" s="53" t="s">
        <v>308</v>
      </c>
      <c r="Q382" s="55">
        <v>0.09</v>
      </c>
      <c r="R382" s="55">
        <v>4.8489107766888834E-2</v>
      </c>
      <c r="S382" s="52">
        <v>0</v>
      </c>
      <c r="T382" s="36"/>
      <c r="U382" s="56">
        <v>21840</v>
      </c>
      <c r="V382" s="56">
        <v>0</v>
      </c>
      <c r="W382" s="52">
        <v>0</v>
      </c>
      <c r="X382" s="52">
        <v>1786</v>
      </c>
      <c r="Y382" s="52">
        <v>23626</v>
      </c>
      <c r="Z382" s="52">
        <f t="shared" si="5"/>
        <v>10479468.88750039</v>
      </c>
    </row>
    <row r="383" spans="1:26" s="13" customFormat="1">
      <c r="A383" s="49">
        <v>456</v>
      </c>
      <c r="B383" s="49">
        <v>456160616</v>
      </c>
      <c r="C383" s="50" t="s">
        <v>203</v>
      </c>
      <c r="D383" s="49">
        <v>160</v>
      </c>
      <c r="E383" s="50" t="s">
        <v>134</v>
      </c>
      <c r="F383" s="49">
        <v>616</v>
      </c>
      <c r="G383" s="50" t="s">
        <v>83</v>
      </c>
      <c r="H383" s="51">
        <v>1</v>
      </c>
      <c r="I383" s="52">
        <v>10413</v>
      </c>
      <c r="J383" s="52">
        <v>3301</v>
      </c>
      <c r="K383" s="52">
        <v>0</v>
      </c>
      <c r="L383" s="52">
        <v>893</v>
      </c>
      <c r="M383" s="52">
        <v>14607</v>
      </c>
      <c r="N383" s="36"/>
      <c r="O383" s="53" t="s">
        <v>308</v>
      </c>
      <c r="P383" s="53" t="s">
        <v>308</v>
      </c>
      <c r="Q383" s="55">
        <v>0.09</v>
      </c>
      <c r="R383" s="55">
        <v>3.5200195713429298E-2</v>
      </c>
      <c r="S383" s="52">
        <v>0</v>
      </c>
      <c r="T383" s="36"/>
      <c r="U383" s="56">
        <v>13714</v>
      </c>
      <c r="V383" s="56">
        <v>0</v>
      </c>
      <c r="W383" s="52">
        <v>0</v>
      </c>
      <c r="X383" s="52">
        <v>893</v>
      </c>
      <c r="Y383" s="52">
        <v>14607</v>
      </c>
      <c r="Z383" s="52">
        <f t="shared" si="5"/>
        <v>10479468.88750039</v>
      </c>
    </row>
    <row r="384" spans="1:26" s="13" customFormat="1">
      <c r="A384" s="49">
        <v>458</v>
      </c>
      <c r="B384" s="49">
        <v>458160056</v>
      </c>
      <c r="C384" s="50" t="s">
        <v>204</v>
      </c>
      <c r="D384" s="49">
        <v>160</v>
      </c>
      <c r="E384" s="50" t="s">
        <v>134</v>
      </c>
      <c r="F384" s="49">
        <v>56</v>
      </c>
      <c r="G384" s="50" t="s">
        <v>133</v>
      </c>
      <c r="H384" s="51">
        <v>3</v>
      </c>
      <c r="I384" s="52">
        <v>13975</v>
      </c>
      <c r="J384" s="52">
        <v>4887</v>
      </c>
      <c r="K384" s="52">
        <v>0</v>
      </c>
      <c r="L384" s="52">
        <v>893</v>
      </c>
      <c r="M384" s="52">
        <v>19755</v>
      </c>
      <c r="N384" s="36"/>
      <c r="O384" s="53" t="s">
        <v>308</v>
      </c>
      <c r="P384" s="53" t="s">
        <v>308</v>
      </c>
      <c r="Q384" s="55">
        <v>0.09</v>
      </c>
      <c r="R384" s="55">
        <v>2.1017347597135593E-2</v>
      </c>
      <c r="S384" s="52">
        <v>0</v>
      </c>
      <c r="T384" s="36"/>
      <c r="U384" s="56">
        <v>56586</v>
      </c>
      <c r="V384" s="56">
        <v>0</v>
      </c>
      <c r="W384" s="52">
        <v>0</v>
      </c>
      <c r="X384" s="52">
        <v>2679</v>
      </c>
      <c r="Y384" s="52">
        <v>59265</v>
      </c>
      <c r="Z384" s="52">
        <f t="shared" si="5"/>
        <v>2182628</v>
      </c>
    </row>
    <row r="385" spans="1:26" s="13" customFormat="1">
      <c r="A385" s="49">
        <v>458</v>
      </c>
      <c r="B385" s="49">
        <v>458160079</v>
      </c>
      <c r="C385" s="50" t="s">
        <v>204</v>
      </c>
      <c r="D385" s="49">
        <v>160</v>
      </c>
      <c r="E385" s="50" t="s">
        <v>134</v>
      </c>
      <c r="F385" s="49">
        <v>79</v>
      </c>
      <c r="G385" s="50" t="s">
        <v>86</v>
      </c>
      <c r="H385" s="51">
        <v>29</v>
      </c>
      <c r="I385" s="52">
        <v>11255</v>
      </c>
      <c r="J385" s="52">
        <v>743</v>
      </c>
      <c r="K385" s="52">
        <v>0</v>
      </c>
      <c r="L385" s="52">
        <v>893</v>
      </c>
      <c r="M385" s="52">
        <v>12891</v>
      </c>
      <c r="N385" s="36"/>
      <c r="O385" s="53" t="s">
        <v>308</v>
      </c>
      <c r="P385" s="53" t="s">
        <v>308</v>
      </c>
      <c r="Q385" s="55">
        <v>0.09</v>
      </c>
      <c r="R385" s="55">
        <v>6.5527743715454348E-2</v>
      </c>
      <c r="S385" s="52">
        <v>0</v>
      </c>
      <c r="T385" s="36"/>
      <c r="U385" s="56">
        <v>347942</v>
      </c>
      <c r="V385" s="56">
        <v>0</v>
      </c>
      <c r="W385" s="52">
        <v>0</v>
      </c>
      <c r="X385" s="52">
        <v>25897</v>
      </c>
      <c r="Y385" s="52">
        <v>373839</v>
      </c>
      <c r="Z385" s="52">
        <f t="shared" si="5"/>
        <v>2182628</v>
      </c>
    </row>
    <row r="386" spans="1:26" s="13" customFormat="1">
      <c r="A386" s="49">
        <v>458</v>
      </c>
      <c r="B386" s="49">
        <v>458160149</v>
      </c>
      <c r="C386" s="50" t="s">
        <v>204</v>
      </c>
      <c r="D386" s="49">
        <v>160</v>
      </c>
      <c r="E386" s="50" t="s">
        <v>134</v>
      </c>
      <c r="F386" s="49">
        <v>149</v>
      </c>
      <c r="G386" s="50" t="s">
        <v>77</v>
      </c>
      <c r="H386" s="51">
        <v>1</v>
      </c>
      <c r="I386" s="52">
        <v>12390.456614949526</v>
      </c>
      <c r="J386" s="52">
        <v>71</v>
      </c>
      <c r="K386" s="52">
        <v>0</v>
      </c>
      <c r="L386" s="52">
        <v>893</v>
      </c>
      <c r="M386" s="52">
        <v>13354.456614949526</v>
      </c>
      <c r="N386" s="36"/>
      <c r="O386" s="53" t="s">
        <v>308</v>
      </c>
      <c r="P386" s="53" t="s">
        <v>308</v>
      </c>
      <c r="Q386" s="55">
        <v>0.1442761147472662</v>
      </c>
      <c r="R386" s="55">
        <v>0.10293201542090868</v>
      </c>
      <c r="S386" s="52">
        <v>0</v>
      </c>
      <c r="T386" s="36"/>
      <c r="U386" s="56">
        <v>12461</v>
      </c>
      <c r="V386" s="56">
        <v>0</v>
      </c>
      <c r="W386" s="52">
        <v>0</v>
      </c>
      <c r="X386" s="52">
        <v>893</v>
      </c>
      <c r="Y386" s="52">
        <v>13354</v>
      </c>
      <c r="Z386" s="52">
        <f t="shared" si="5"/>
        <v>2182628</v>
      </c>
    </row>
    <row r="387" spans="1:26" s="13" customFormat="1">
      <c r="A387" s="49">
        <v>458</v>
      </c>
      <c r="B387" s="49">
        <v>458160160</v>
      </c>
      <c r="C387" s="50" t="s">
        <v>204</v>
      </c>
      <c r="D387" s="49">
        <v>160</v>
      </c>
      <c r="E387" s="50" t="s">
        <v>134</v>
      </c>
      <c r="F387" s="49">
        <v>160</v>
      </c>
      <c r="G387" s="50" t="s">
        <v>134</v>
      </c>
      <c r="H387" s="51">
        <v>104</v>
      </c>
      <c r="I387" s="52">
        <v>13235</v>
      </c>
      <c r="J387" s="52">
        <v>533</v>
      </c>
      <c r="K387" s="52">
        <v>0</v>
      </c>
      <c r="L387" s="52">
        <v>893</v>
      </c>
      <c r="M387" s="52">
        <v>14661</v>
      </c>
      <c r="N387" s="36"/>
      <c r="O387" s="53" t="s">
        <v>308</v>
      </c>
      <c r="P387" s="53" t="s">
        <v>308</v>
      </c>
      <c r="Q387" s="55">
        <v>0.12938</v>
      </c>
      <c r="R387" s="55">
        <v>0.10446632509062749</v>
      </c>
      <c r="S387" s="52">
        <v>0</v>
      </c>
      <c r="T387" s="36"/>
      <c r="U387" s="56">
        <v>1431872</v>
      </c>
      <c r="V387" s="56">
        <v>0</v>
      </c>
      <c r="W387" s="52">
        <v>0</v>
      </c>
      <c r="X387" s="52">
        <v>92872</v>
      </c>
      <c r="Y387" s="52">
        <v>1524744</v>
      </c>
      <c r="Z387" s="52">
        <f t="shared" si="5"/>
        <v>2182628</v>
      </c>
    </row>
    <row r="388" spans="1:26" s="13" customFormat="1">
      <c r="A388" s="49">
        <v>458</v>
      </c>
      <c r="B388" s="49">
        <v>458160181</v>
      </c>
      <c r="C388" s="50" t="s">
        <v>204</v>
      </c>
      <c r="D388" s="49">
        <v>160</v>
      </c>
      <c r="E388" s="50" t="s">
        <v>134</v>
      </c>
      <c r="F388" s="49">
        <v>181</v>
      </c>
      <c r="G388" s="50" t="s">
        <v>79</v>
      </c>
      <c r="H388" s="51">
        <v>2</v>
      </c>
      <c r="I388" s="52">
        <v>11884</v>
      </c>
      <c r="J388" s="52">
        <v>674</v>
      </c>
      <c r="K388" s="52">
        <v>0</v>
      </c>
      <c r="L388" s="52">
        <v>893</v>
      </c>
      <c r="M388" s="52">
        <v>13451</v>
      </c>
      <c r="N388" s="36"/>
      <c r="O388" s="53" t="s">
        <v>308</v>
      </c>
      <c r="P388" s="53" t="s">
        <v>308</v>
      </c>
      <c r="Q388" s="55">
        <v>0.09</v>
      </c>
      <c r="R388" s="55">
        <v>1.3955445618939043E-2</v>
      </c>
      <c r="S388" s="52">
        <v>0</v>
      </c>
      <c r="T388" s="36"/>
      <c r="U388" s="56">
        <v>25116</v>
      </c>
      <c r="V388" s="56">
        <v>0</v>
      </c>
      <c r="W388" s="52">
        <v>0</v>
      </c>
      <c r="X388" s="52">
        <v>1786</v>
      </c>
      <c r="Y388" s="52">
        <v>26902</v>
      </c>
      <c r="Z388" s="52">
        <f t="shared" si="5"/>
        <v>2182628</v>
      </c>
    </row>
    <row r="389" spans="1:26" s="13" customFormat="1">
      <c r="A389" s="49">
        <v>458</v>
      </c>
      <c r="B389" s="49">
        <v>458160295</v>
      </c>
      <c r="C389" s="50" t="s">
        <v>204</v>
      </c>
      <c r="D389" s="49">
        <v>160</v>
      </c>
      <c r="E389" s="50" t="s">
        <v>134</v>
      </c>
      <c r="F389" s="49">
        <v>295</v>
      </c>
      <c r="G389" s="50" t="s">
        <v>135</v>
      </c>
      <c r="H389" s="51">
        <v>1</v>
      </c>
      <c r="I389" s="52">
        <v>9794</v>
      </c>
      <c r="J389" s="52">
        <v>4577</v>
      </c>
      <c r="K389" s="52">
        <v>0</v>
      </c>
      <c r="L389" s="52">
        <v>893</v>
      </c>
      <c r="M389" s="52">
        <v>15264</v>
      </c>
      <c r="N389" s="36"/>
      <c r="O389" s="53" t="s">
        <v>308</v>
      </c>
      <c r="P389" s="53" t="s">
        <v>308</v>
      </c>
      <c r="Q389" s="55">
        <v>0.09</v>
      </c>
      <c r="R389" s="55">
        <v>2.0645929745263577E-2</v>
      </c>
      <c r="S389" s="52">
        <v>0</v>
      </c>
      <c r="T389" s="36"/>
      <c r="U389" s="56">
        <v>14371</v>
      </c>
      <c r="V389" s="56">
        <v>0</v>
      </c>
      <c r="W389" s="52">
        <v>0</v>
      </c>
      <c r="X389" s="52">
        <v>893</v>
      </c>
      <c r="Y389" s="52">
        <v>15264</v>
      </c>
      <c r="Z389" s="52">
        <f t="shared" si="5"/>
        <v>2182628</v>
      </c>
    </row>
    <row r="390" spans="1:26" s="13" customFormat="1">
      <c r="A390" s="49">
        <v>458</v>
      </c>
      <c r="B390" s="49">
        <v>458160301</v>
      </c>
      <c r="C390" s="50" t="s">
        <v>204</v>
      </c>
      <c r="D390" s="49">
        <v>160</v>
      </c>
      <c r="E390" s="50" t="s">
        <v>134</v>
      </c>
      <c r="F390" s="49">
        <v>301</v>
      </c>
      <c r="G390" s="50" t="s">
        <v>132</v>
      </c>
      <c r="H390" s="51">
        <v>10</v>
      </c>
      <c r="I390" s="52">
        <v>11884</v>
      </c>
      <c r="J390" s="52">
        <v>4149</v>
      </c>
      <c r="K390" s="52">
        <v>0</v>
      </c>
      <c r="L390" s="52">
        <v>893</v>
      </c>
      <c r="M390" s="52">
        <v>16926</v>
      </c>
      <c r="N390" s="36"/>
      <c r="O390" s="53" t="s">
        <v>308</v>
      </c>
      <c r="P390" s="53" t="s">
        <v>308</v>
      </c>
      <c r="Q390" s="55">
        <v>0.09</v>
      </c>
      <c r="R390" s="55">
        <v>4.8489107766888834E-2</v>
      </c>
      <c r="S390" s="52">
        <v>0</v>
      </c>
      <c r="T390" s="36"/>
      <c r="U390" s="56">
        <v>160330</v>
      </c>
      <c r="V390" s="56">
        <v>0</v>
      </c>
      <c r="W390" s="52">
        <v>0</v>
      </c>
      <c r="X390" s="52">
        <v>8930</v>
      </c>
      <c r="Y390" s="52">
        <v>169260</v>
      </c>
      <c r="Z390" s="52">
        <f t="shared" si="5"/>
        <v>2182628</v>
      </c>
    </row>
    <row r="391" spans="1:26" s="13" customFormat="1">
      <c r="A391" s="49">
        <v>463</v>
      </c>
      <c r="B391" s="49">
        <v>463035010</v>
      </c>
      <c r="C391" s="50" t="s">
        <v>205</v>
      </c>
      <c r="D391" s="49">
        <v>35</v>
      </c>
      <c r="E391" s="50" t="s">
        <v>11</v>
      </c>
      <c r="F391" s="49">
        <v>10</v>
      </c>
      <c r="G391" s="50" t="s">
        <v>74</v>
      </c>
      <c r="H391" s="51">
        <v>1</v>
      </c>
      <c r="I391" s="52">
        <v>9720.2592406052427</v>
      </c>
      <c r="J391" s="52">
        <v>2907</v>
      </c>
      <c r="K391" s="52">
        <v>0</v>
      </c>
      <c r="L391" s="52">
        <v>893</v>
      </c>
      <c r="M391" s="52">
        <v>13520.259240605243</v>
      </c>
      <c r="N391" s="36"/>
      <c r="O391" s="53" t="s">
        <v>308</v>
      </c>
      <c r="P391" s="53" t="s">
        <v>308</v>
      </c>
      <c r="Q391" s="55">
        <v>0.09</v>
      </c>
      <c r="R391" s="55">
        <v>2.5168277966452781E-3</v>
      </c>
      <c r="S391" s="52">
        <v>0</v>
      </c>
      <c r="T391" s="36"/>
      <c r="U391" s="56">
        <v>12627</v>
      </c>
      <c r="V391" s="56">
        <v>0</v>
      </c>
      <c r="W391" s="52">
        <v>0</v>
      </c>
      <c r="X391" s="52">
        <v>893</v>
      </c>
      <c r="Y391" s="52">
        <v>13520</v>
      </c>
      <c r="Z391" s="52">
        <f t="shared" si="5"/>
        <v>9726569</v>
      </c>
    </row>
    <row r="392" spans="1:26" s="13" customFormat="1">
      <c r="A392" s="49">
        <v>463</v>
      </c>
      <c r="B392" s="49">
        <v>463035035</v>
      </c>
      <c r="C392" s="50" t="s">
        <v>205</v>
      </c>
      <c r="D392" s="49">
        <v>35</v>
      </c>
      <c r="E392" s="50" t="s">
        <v>11</v>
      </c>
      <c r="F392" s="49">
        <v>35</v>
      </c>
      <c r="G392" s="50" t="s">
        <v>11</v>
      </c>
      <c r="H392" s="51">
        <v>564</v>
      </c>
      <c r="I392" s="52">
        <v>12561</v>
      </c>
      <c r="J392" s="52">
        <v>3712</v>
      </c>
      <c r="K392" s="52">
        <v>0</v>
      </c>
      <c r="L392" s="52">
        <v>893</v>
      </c>
      <c r="M392" s="52">
        <v>17166</v>
      </c>
      <c r="N392" s="36"/>
      <c r="O392" s="53" t="s">
        <v>308</v>
      </c>
      <c r="P392" s="53" t="s">
        <v>308</v>
      </c>
      <c r="Q392" s="55">
        <v>0.18</v>
      </c>
      <c r="R392" s="55">
        <v>0.15202395845133679</v>
      </c>
      <c r="S392" s="52">
        <v>0</v>
      </c>
      <c r="T392" s="36"/>
      <c r="U392" s="56">
        <v>9177972</v>
      </c>
      <c r="V392" s="56">
        <v>0</v>
      </c>
      <c r="W392" s="52">
        <v>0</v>
      </c>
      <c r="X392" s="52">
        <v>503652</v>
      </c>
      <c r="Y392" s="52">
        <v>9681624</v>
      </c>
      <c r="Z392" s="52">
        <f t="shared" si="5"/>
        <v>9726569</v>
      </c>
    </row>
    <row r="393" spans="1:26" s="13" customFormat="1">
      <c r="A393" s="49">
        <v>463</v>
      </c>
      <c r="B393" s="49">
        <v>463035044</v>
      </c>
      <c r="C393" s="50" t="s">
        <v>205</v>
      </c>
      <c r="D393" s="49">
        <v>35</v>
      </c>
      <c r="E393" s="50" t="s">
        <v>11</v>
      </c>
      <c r="F393" s="49">
        <v>44</v>
      </c>
      <c r="G393" s="50" t="s">
        <v>12</v>
      </c>
      <c r="H393" s="51">
        <v>1</v>
      </c>
      <c r="I393" s="52">
        <v>11776.499507469493</v>
      </c>
      <c r="J393" s="52">
        <v>776</v>
      </c>
      <c r="K393" s="52">
        <v>0</v>
      </c>
      <c r="L393" s="52">
        <v>893</v>
      </c>
      <c r="M393" s="52">
        <v>13445.499507469493</v>
      </c>
      <c r="N393" s="36"/>
      <c r="O393" s="53" t="s">
        <v>308</v>
      </c>
      <c r="P393" s="53" t="s">
        <v>308</v>
      </c>
      <c r="Q393" s="55">
        <v>0.09</v>
      </c>
      <c r="R393" s="55">
        <v>4.5057369453861851E-2</v>
      </c>
      <c r="S393" s="52">
        <v>0</v>
      </c>
      <c r="T393" s="36"/>
      <c r="U393" s="56">
        <v>12552</v>
      </c>
      <c r="V393" s="56">
        <v>0</v>
      </c>
      <c r="W393" s="52">
        <v>0</v>
      </c>
      <c r="X393" s="52">
        <v>893</v>
      </c>
      <c r="Y393" s="52">
        <v>13445</v>
      </c>
      <c r="Z393" s="52">
        <f t="shared" si="5"/>
        <v>9726569</v>
      </c>
    </row>
    <row r="394" spans="1:26" s="13" customFormat="1">
      <c r="A394" s="49">
        <v>463</v>
      </c>
      <c r="B394" s="49">
        <v>463035207</v>
      </c>
      <c r="C394" s="50" t="s">
        <v>205</v>
      </c>
      <c r="D394" s="49">
        <v>35</v>
      </c>
      <c r="E394" s="50" t="s">
        <v>11</v>
      </c>
      <c r="F394" s="49">
        <v>207</v>
      </c>
      <c r="G394" s="50" t="s">
        <v>25</v>
      </c>
      <c r="H394" s="51">
        <v>1</v>
      </c>
      <c r="I394" s="52">
        <v>10224.179392198021</v>
      </c>
      <c r="J394" s="52">
        <v>6863</v>
      </c>
      <c r="K394" s="52">
        <v>0</v>
      </c>
      <c r="L394" s="52">
        <v>893</v>
      </c>
      <c r="M394" s="52">
        <v>17980.179392198021</v>
      </c>
      <c r="N394" s="36"/>
      <c r="O394" s="53" t="s">
        <v>308</v>
      </c>
      <c r="P394" s="53" t="s">
        <v>308</v>
      </c>
      <c r="Q394" s="55">
        <v>0.09</v>
      </c>
      <c r="R394" s="55">
        <v>8.3486869847944291E-4</v>
      </c>
      <c r="S394" s="52">
        <v>0</v>
      </c>
      <c r="T394" s="36"/>
      <c r="U394" s="56">
        <v>17087</v>
      </c>
      <c r="V394" s="56">
        <v>0</v>
      </c>
      <c r="W394" s="52">
        <v>0</v>
      </c>
      <c r="X394" s="52">
        <v>893</v>
      </c>
      <c r="Y394" s="52">
        <v>17980</v>
      </c>
      <c r="Z394" s="52">
        <f t="shared" si="5"/>
        <v>9726569</v>
      </c>
    </row>
    <row r="395" spans="1:26" s="13" customFormat="1">
      <c r="A395" s="49">
        <v>464</v>
      </c>
      <c r="B395" s="49">
        <v>464168163</v>
      </c>
      <c r="C395" s="50" t="s">
        <v>206</v>
      </c>
      <c r="D395" s="49">
        <v>168</v>
      </c>
      <c r="E395" s="50" t="s">
        <v>96</v>
      </c>
      <c r="F395" s="49">
        <v>163</v>
      </c>
      <c r="G395" s="50" t="s">
        <v>16</v>
      </c>
      <c r="H395" s="51">
        <v>7</v>
      </c>
      <c r="I395" s="52">
        <v>9723</v>
      </c>
      <c r="J395" s="52">
        <v>190</v>
      </c>
      <c r="K395" s="52">
        <v>0</v>
      </c>
      <c r="L395" s="52">
        <v>893</v>
      </c>
      <c r="M395" s="52">
        <v>10806</v>
      </c>
      <c r="N395" s="36"/>
      <c r="O395" s="53" t="s">
        <v>308</v>
      </c>
      <c r="P395" s="53" t="s">
        <v>308</v>
      </c>
      <c r="Q395" s="55">
        <v>0.18</v>
      </c>
      <c r="R395" s="55">
        <v>9.2488422261299233E-2</v>
      </c>
      <c r="S395" s="52">
        <v>0</v>
      </c>
      <c r="T395" s="36"/>
      <c r="U395" s="56">
        <v>69391</v>
      </c>
      <c r="V395" s="56">
        <v>0</v>
      </c>
      <c r="W395" s="52">
        <v>0</v>
      </c>
      <c r="X395" s="52">
        <v>6251</v>
      </c>
      <c r="Y395" s="52">
        <v>75642</v>
      </c>
      <c r="Z395" s="52">
        <f t="shared" ref="Z395:Z458" si="6">SUMIF($A$10:$A$839,$A395,$Y$10:$Y$839)</f>
        <v>3024961</v>
      </c>
    </row>
    <row r="396" spans="1:26" s="13" customFormat="1">
      <c r="A396" s="49">
        <v>464</v>
      </c>
      <c r="B396" s="49">
        <v>464168168</v>
      </c>
      <c r="C396" s="50" t="s">
        <v>206</v>
      </c>
      <c r="D396" s="49">
        <v>168</v>
      </c>
      <c r="E396" s="50" t="s">
        <v>96</v>
      </c>
      <c r="F396" s="49">
        <v>168</v>
      </c>
      <c r="G396" s="50" t="s">
        <v>96</v>
      </c>
      <c r="H396" s="51">
        <v>201</v>
      </c>
      <c r="I396" s="52">
        <v>8433</v>
      </c>
      <c r="J396" s="52">
        <v>3964</v>
      </c>
      <c r="K396" s="52">
        <v>0</v>
      </c>
      <c r="L396" s="52">
        <v>893</v>
      </c>
      <c r="M396" s="52">
        <v>13290</v>
      </c>
      <c r="N396" s="36"/>
      <c r="O396" s="53" t="s">
        <v>308</v>
      </c>
      <c r="P396" s="53" t="s">
        <v>308</v>
      </c>
      <c r="Q396" s="55">
        <v>0.09</v>
      </c>
      <c r="R396" s="55">
        <v>5.3725932006030534E-2</v>
      </c>
      <c r="S396" s="52">
        <v>0</v>
      </c>
      <c r="T396" s="36"/>
      <c r="U396" s="56">
        <v>2491797</v>
      </c>
      <c r="V396" s="56">
        <v>0</v>
      </c>
      <c r="W396" s="52">
        <v>0</v>
      </c>
      <c r="X396" s="52">
        <v>179493</v>
      </c>
      <c r="Y396" s="52">
        <v>2671290</v>
      </c>
      <c r="Z396" s="52">
        <f t="shared" si="6"/>
        <v>3024961</v>
      </c>
    </row>
    <row r="397" spans="1:26" s="13" customFormat="1">
      <c r="A397" s="49">
        <v>464</v>
      </c>
      <c r="B397" s="49">
        <v>464168196</v>
      </c>
      <c r="C397" s="50" t="s">
        <v>206</v>
      </c>
      <c r="D397" s="49">
        <v>168</v>
      </c>
      <c r="E397" s="50" t="s">
        <v>96</v>
      </c>
      <c r="F397" s="49">
        <v>196</v>
      </c>
      <c r="G397" s="50" t="s">
        <v>207</v>
      </c>
      <c r="H397" s="51">
        <v>3</v>
      </c>
      <c r="I397" s="52">
        <v>8183</v>
      </c>
      <c r="J397" s="52">
        <v>4132</v>
      </c>
      <c r="K397" s="52">
        <v>0</v>
      </c>
      <c r="L397" s="52">
        <v>893</v>
      </c>
      <c r="M397" s="52">
        <v>13208</v>
      </c>
      <c r="N397" s="36"/>
      <c r="O397" s="53" t="s">
        <v>308</v>
      </c>
      <c r="P397" s="53" t="s">
        <v>308</v>
      </c>
      <c r="Q397" s="55">
        <v>0.09</v>
      </c>
      <c r="R397" s="55">
        <v>9.0694425453453718E-3</v>
      </c>
      <c r="S397" s="52">
        <v>0</v>
      </c>
      <c r="T397" s="36"/>
      <c r="U397" s="56">
        <v>36945</v>
      </c>
      <c r="V397" s="56">
        <v>0</v>
      </c>
      <c r="W397" s="52">
        <v>0</v>
      </c>
      <c r="X397" s="52">
        <v>2679</v>
      </c>
      <c r="Y397" s="52">
        <v>39624</v>
      </c>
      <c r="Z397" s="52">
        <f t="shared" si="6"/>
        <v>3024961</v>
      </c>
    </row>
    <row r="398" spans="1:26" s="13" customFormat="1">
      <c r="A398" s="49">
        <v>464</v>
      </c>
      <c r="B398" s="49">
        <v>464168229</v>
      </c>
      <c r="C398" s="50" t="s">
        <v>206</v>
      </c>
      <c r="D398" s="49">
        <v>168</v>
      </c>
      <c r="E398" s="50" t="s">
        <v>96</v>
      </c>
      <c r="F398" s="49">
        <v>229</v>
      </c>
      <c r="G398" s="50" t="s">
        <v>97</v>
      </c>
      <c r="H398" s="51">
        <v>5</v>
      </c>
      <c r="I398" s="52">
        <v>8890</v>
      </c>
      <c r="J398" s="52">
        <v>842</v>
      </c>
      <c r="K398" s="52">
        <v>0</v>
      </c>
      <c r="L398" s="52">
        <v>893</v>
      </c>
      <c r="M398" s="52">
        <v>10625</v>
      </c>
      <c r="N398" s="36"/>
      <c r="O398" s="53" t="s">
        <v>308</v>
      </c>
      <c r="P398" s="53" t="s">
        <v>308</v>
      </c>
      <c r="Q398" s="55">
        <v>0.09</v>
      </c>
      <c r="R398" s="55">
        <v>9.8274005007261637E-3</v>
      </c>
      <c r="S398" s="52">
        <v>0</v>
      </c>
      <c r="T398" s="36"/>
      <c r="U398" s="56">
        <v>48660</v>
      </c>
      <c r="V398" s="56">
        <v>0</v>
      </c>
      <c r="W398" s="52">
        <v>0</v>
      </c>
      <c r="X398" s="52">
        <v>4465</v>
      </c>
      <c r="Y398" s="52">
        <v>53125</v>
      </c>
      <c r="Z398" s="52">
        <f t="shared" si="6"/>
        <v>3024961</v>
      </c>
    </row>
    <row r="399" spans="1:26" s="13" customFormat="1">
      <c r="A399" s="49">
        <v>464</v>
      </c>
      <c r="B399" s="49">
        <v>464168258</v>
      </c>
      <c r="C399" s="50" t="s">
        <v>206</v>
      </c>
      <c r="D399" s="49">
        <v>168</v>
      </c>
      <c r="E399" s="50" t="s">
        <v>96</v>
      </c>
      <c r="F399" s="49">
        <v>258</v>
      </c>
      <c r="G399" s="50" t="s">
        <v>98</v>
      </c>
      <c r="H399" s="51">
        <v>8</v>
      </c>
      <c r="I399" s="52">
        <v>8649</v>
      </c>
      <c r="J399" s="52">
        <v>3385</v>
      </c>
      <c r="K399" s="52">
        <v>0</v>
      </c>
      <c r="L399" s="52">
        <v>893</v>
      </c>
      <c r="M399" s="52">
        <v>12927</v>
      </c>
      <c r="N399" s="36"/>
      <c r="O399" s="53" t="s">
        <v>308</v>
      </c>
      <c r="P399" s="53" t="s">
        <v>308</v>
      </c>
      <c r="Q399" s="55">
        <v>0.18</v>
      </c>
      <c r="R399" s="55">
        <v>9.1253128883332993E-2</v>
      </c>
      <c r="S399" s="52">
        <v>0</v>
      </c>
      <c r="T399" s="36"/>
      <c r="U399" s="56">
        <v>96272</v>
      </c>
      <c r="V399" s="56">
        <v>0</v>
      </c>
      <c r="W399" s="52">
        <v>0</v>
      </c>
      <c r="X399" s="52">
        <v>7144</v>
      </c>
      <c r="Y399" s="52">
        <v>103416</v>
      </c>
      <c r="Z399" s="52">
        <f t="shared" si="6"/>
        <v>3024961</v>
      </c>
    </row>
    <row r="400" spans="1:26" s="13" customFormat="1">
      <c r="A400" s="49">
        <v>464</v>
      </c>
      <c r="B400" s="49">
        <v>464168291</v>
      </c>
      <c r="C400" s="50" t="s">
        <v>206</v>
      </c>
      <c r="D400" s="49">
        <v>168</v>
      </c>
      <c r="E400" s="50" t="s">
        <v>96</v>
      </c>
      <c r="F400" s="49">
        <v>291</v>
      </c>
      <c r="G400" s="50" t="s">
        <v>99</v>
      </c>
      <c r="H400" s="51">
        <v>6</v>
      </c>
      <c r="I400" s="52">
        <v>8174</v>
      </c>
      <c r="J400" s="52">
        <v>4577</v>
      </c>
      <c r="K400" s="52">
        <v>0</v>
      </c>
      <c r="L400" s="52">
        <v>893</v>
      </c>
      <c r="M400" s="52">
        <v>13644</v>
      </c>
      <c r="N400" s="36"/>
      <c r="O400" s="53" t="s">
        <v>308</v>
      </c>
      <c r="P400" s="53" t="s">
        <v>308</v>
      </c>
      <c r="Q400" s="55">
        <v>0.09</v>
      </c>
      <c r="R400" s="55">
        <v>6.9231623435360035E-3</v>
      </c>
      <c r="S400" s="52">
        <v>0</v>
      </c>
      <c r="T400" s="36"/>
      <c r="U400" s="56">
        <v>76506</v>
      </c>
      <c r="V400" s="56">
        <v>0</v>
      </c>
      <c r="W400" s="52">
        <v>0</v>
      </c>
      <c r="X400" s="52">
        <v>5358</v>
      </c>
      <c r="Y400" s="52">
        <v>81864</v>
      </c>
      <c r="Z400" s="52">
        <f t="shared" si="6"/>
        <v>3024961</v>
      </c>
    </row>
    <row r="401" spans="1:26" s="13" customFormat="1">
      <c r="A401" s="49">
        <v>466</v>
      </c>
      <c r="B401" s="49">
        <v>466700096</v>
      </c>
      <c r="C401" s="50" t="s">
        <v>208</v>
      </c>
      <c r="D401" s="49">
        <v>700</v>
      </c>
      <c r="E401" s="50" t="s">
        <v>209</v>
      </c>
      <c r="F401" s="49">
        <v>96</v>
      </c>
      <c r="G401" s="50" t="s">
        <v>210</v>
      </c>
      <c r="H401" s="51">
        <v>4</v>
      </c>
      <c r="I401" s="52">
        <v>9794</v>
      </c>
      <c r="J401" s="52">
        <v>4824</v>
      </c>
      <c r="K401" s="52">
        <v>0</v>
      </c>
      <c r="L401" s="52">
        <v>893</v>
      </c>
      <c r="M401" s="52">
        <v>15511</v>
      </c>
      <c r="N401" s="36"/>
      <c r="O401" s="53" t="s">
        <v>308</v>
      </c>
      <c r="P401" s="53" t="s">
        <v>308</v>
      </c>
      <c r="Q401" s="55">
        <v>0.09</v>
      </c>
      <c r="R401" s="55">
        <v>2.049930782767577E-2</v>
      </c>
      <c r="S401" s="52">
        <v>0</v>
      </c>
      <c r="T401" s="36"/>
      <c r="U401" s="56">
        <v>58472</v>
      </c>
      <c r="V401" s="56">
        <v>0</v>
      </c>
      <c r="W401" s="52">
        <v>0</v>
      </c>
      <c r="X401" s="52">
        <v>3572</v>
      </c>
      <c r="Y401" s="52">
        <v>62044</v>
      </c>
      <c r="Z401" s="52">
        <f t="shared" si="6"/>
        <v>4210570.8153627068</v>
      </c>
    </row>
    <row r="402" spans="1:26" s="13" customFormat="1">
      <c r="A402" s="49">
        <v>466</v>
      </c>
      <c r="B402" s="49">
        <v>466700700</v>
      </c>
      <c r="C402" s="50" t="s">
        <v>208</v>
      </c>
      <c r="D402" s="49">
        <v>700</v>
      </c>
      <c r="E402" s="50" t="s">
        <v>209</v>
      </c>
      <c r="F402" s="49">
        <v>700</v>
      </c>
      <c r="G402" s="50" t="s">
        <v>209</v>
      </c>
      <c r="H402" s="51">
        <v>27</v>
      </c>
      <c r="I402" s="52">
        <v>11242</v>
      </c>
      <c r="J402" s="52">
        <v>11929</v>
      </c>
      <c r="K402" s="52">
        <v>1368.851851851852</v>
      </c>
      <c r="L402" s="52">
        <v>893</v>
      </c>
      <c r="M402" s="52">
        <v>25432.85185185185</v>
      </c>
      <c r="N402" s="36"/>
      <c r="O402" s="53" t="s">
        <v>308</v>
      </c>
      <c r="P402" s="53" t="s">
        <v>308</v>
      </c>
      <c r="Q402" s="55">
        <v>0.09</v>
      </c>
      <c r="R402" s="55">
        <v>3.4506759602109749E-2</v>
      </c>
      <c r="S402" s="52">
        <v>0</v>
      </c>
      <c r="T402" s="36"/>
      <c r="U402" s="56">
        <v>625617</v>
      </c>
      <c r="V402" s="56">
        <v>0</v>
      </c>
      <c r="W402" s="52">
        <v>36959</v>
      </c>
      <c r="X402" s="52">
        <v>24111</v>
      </c>
      <c r="Y402" s="52">
        <v>686687</v>
      </c>
      <c r="Z402" s="52">
        <f t="shared" si="6"/>
        <v>4210570.8153627068</v>
      </c>
    </row>
    <row r="403" spans="1:26" s="13" customFormat="1">
      <c r="A403" s="49">
        <v>466</v>
      </c>
      <c r="B403" s="49">
        <v>466774089</v>
      </c>
      <c r="C403" s="50" t="s">
        <v>208</v>
      </c>
      <c r="D403" s="49">
        <v>774</v>
      </c>
      <c r="E403" s="50" t="s">
        <v>211</v>
      </c>
      <c r="F403" s="49">
        <v>89</v>
      </c>
      <c r="G403" s="50" t="s">
        <v>212</v>
      </c>
      <c r="H403" s="51">
        <v>37</v>
      </c>
      <c r="I403" s="52">
        <v>9741</v>
      </c>
      <c r="J403" s="52">
        <v>14736</v>
      </c>
      <c r="K403" s="52">
        <v>0</v>
      </c>
      <c r="L403" s="52">
        <v>893</v>
      </c>
      <c r="M403" s="52">
        <v>25370</v>
      </c>
      <c r="N403" s="36"/>
      <c r="O403" s="53" t="s">
        <v>308</v>
      </c>
      <c r="P403" s="53" t="s">
        <v>308</v>
      </c>
      <c r="Q403" s="55">
        <v>0.09</v>
      </c>
      <c r="R403" s="55">
        <v>8.6389150475627327E-2</v>
      </c>
      <c r="S403" s="52">
        <v>0</v>
      </c>
      <c r="T403" s="36"/>
      <c r="U403" s="56">
        <v>905649</v>
      </c>
      <c r="V403" s="56">
        <v>0</v>
      </c>
      <c r="W403" s="52">
        <v>0</v>
      </c>
      <c r="X403" s="52">
        <v>33041</v>
      </c>
      <c r="Y403" s="52">
        <v>938690</v>
      </c>
      <c r="Z403" s="52">
        <f t="shared" si="6"/>
        <v>4210570.8153627068</v>
      </c>
    </row>
    <row r="404" spans="1:26" s="13" customFormat="1">
      <c r="A404" s="49">
        <v>466</v>
      </c>
      <c r="B404" s="49">
        <v>466774221</v>
      </c>
      <c r="C404" s="50" t="s">
        <v>208</v>
      </c>
      <c r="D404" s="49">
        <v>774</v>
      </c>
      <c r="E404" s="50" t="s">
        <v>211</v>
      </c>
      <c r="F404" s="49">
        <v>221</v>
      </c>
      <c r="G404" s="50" t="s">
        <v>213</v>
      </c>
      <c r="H404" s="51">
        <v>32</v>
      </c>
      <c r="I404" s="52">
        <v>10470</v>
      </c>
      <c r="J404" s="52">
        <v>11582</v>
      </c>
      <c r="K404" s="52">
        <v>0</v>
      </c>
      <c r="L404" s="52">
        <v>893</v>
      </c>
      <c r="M404" s="52">
        <v>22945</v>
      </c>
      <c r="N404" s="36"/>
      <c r="O404" s="53" t="s">
        <v>308</v>
      </c>
      <c r="P404" s="53" t="s">
        <v>308</v>
      </c>
      <c r="Q404" s="55">
        <v>0.09</v>
      </c>
      <c r="R404" s="55">
        <v>7.4099430215869913E-2</v>
      </c>
      <c r="S404" s="52">
        <v>0</v>
      </c>
      <c r="T404" s="36"/>
      <c r="U404" s="56">
        <v>705664</v>
      </c>
      <c r="V404" s="56">
        <v>0</v>
      </c>
      <c r="W404" s="52">
        <v>0</v>
      </c>
      <c r="X404" s="52">
        <v>28576</v>
      </c>
      <c r="Y404" s="52">
        <v>734240</v>
      </c>
      <c r="Z404" s="52">
        <f t="shared" si="6"/>
        <v>4210570.8153627068</v>
      </c>
    </row>
    <row r="405" spans="1:26" s="13" customFormat="1">
      <c r="A405" s="49">
        <v>466</v>
      </c>
      <c r="B405" s="49">
        <v>466774296</v>
      </c>
      <c r="C405" s="50" t="s">
        <v>208</v>
      </c>
      <c r="D405" s="49">
        <v>774</v>
      </c>
      <c r="E405" s="50" t="s">
        <v>211</v>
      </c>
      <c r="F405" s="49">
        <v>296</v>
      </c>
      <c r="G405" s="50" t="s">
        <v>214</v>
      </c>
      <c r="H405" s="51">
        <v>32</v>
      </c>
      <c r="I405" s="52">
        <v>9372</v>
      </c>
      <c r="J405" s="52">
        <v>11669</v>
      </c>
      <c r="K405" s="52">
        <v>0</v>
      </c>
      <c r="L405" s="52">
        <v>893</v>
      </c>
      <c r="M405" s="52">
        <v>21934</v>
      </c>
      <c r="N405" s="36"/>
      <c r="O405" s="53" t="s">
        <v>308</v>
      </c>
      <c r="P405" s="53" t="s">
        <v>308</v>
      </c>
      <c r="Q405" s="55">
        <v>0.09</v>
      </c>
      <c r="R405" s="55">
        <v>7.6196366133089125E-2</v>
      </c>
      <c r="S405" s="52">
        <v>0</v>
      </c>
      <c r="T405" s="36"/>
      <c r="U405" s="56">
        <v>673312</v>
      </c>
      <c r="V405" s="56">
        <v>0</v>
      </c>
      <c r="W405" s="52">
        <v>0</v>
      </c>
      <c r="X405" s="52">
        <v>28576</v>
      </c>
      <c r="Y405" s="52">
        <v>701888</v>
      </c>
      <c r="Z405" s="52">
        <f t="shared" si="6"/>
        <v>4210570.8153627068</v>
      </c>
    </row>
    <row r="406" spans="1:26" s="13" customFormat="1">
      <c r="A406" s="49">
        <v>466</v>
      </c>
      <c r="B406" s="49">
        <v>466774774</v>
      </c>
      <c r="C406" s="50" t="s">
        <v>208</v>
      </c>
      <c r="D406" s="49">
        <v>774</v>
      </c>
      <c r="E406" s="50" t="s">
        <v>211</v>
      </c>
      <c r="F406" s="49">
        <v>774</v>
      </c>
      <c r="G406" s="50" t="s">
        <v>211</v>
      </c>
      <c r="H406" s="51">
        <v>48</v>
      </c>
      <c r="I406" s="52">
        <v>9606</v>
      </c>
      <c r="J406" s="52">
        <v>20057</v>
      </c>
      <c r="K406" s="52">
        <v>0</v>
      </c>
      <c r="L406" s="52">
        <v>893</v>
      </c>
      <c r="M406" s="52">
        <v>30556</v>
      </c>
      <c r="N406" s="36"/>
      <c r="O406" s="53" t="s">
        <v>308</v>
      </c>
      <c r="P406" s="53" t="s">
        <v>308</v>
      </c>
      <c r="Q406" s="55">
        <v>0.09</v>
      </c>
      <c r="R406" s="55">
        <v>0.12272489667233569</v>
      </c>
      <c r="S406" s="52">
        <v>-7909.712179943599</v>
      </c>
      <c r="T406" s="36"/>
      <c r="U406" s="56">
        <v>1423824</v>
      </c>
      <c r="V406" s="56">
        <v>-379666.18463729275</v>
      </c>
      <c r="W406" s="52">
        <v>0</v>
      </c>
      <c r="X406" s="52">
        <v>42864</v>
      </c>
      <c r="Y406" s="52">
        <v>1087021.8153627072</v>
      </c>
      <c r="Z406" s="52">
        <f t="shared" si="6"/>
        <v>4210570.8153627068</v>
      </c>
    </row>
    <row r="407" spans="1:26" s="13" customFormat="1">
      <c r="A407" s="49">
        <v>469</v>
      </c>
      <c r="B407" s="49">
        <v>469035035</v>
      </c>
      <c r="C407" s="50" t="s">
        <v>215</v>
      </c>
      <c r="D407" s="49">
        <v>35</v>
      </c>
      <c r="E407" s="50" t="s">
        <v>11</v>
      </c>
      <c r="F407" s="49">
        <v>35</v>
      </c>
      <c r="G407" s="50" t="s">
        <v>11</v>
      </c>
      <c r="H407" s="51">
        <v>1229</v>
      </c>
      <c r="I407" s="52">
        <v>12797</v>
      </c>
      <c r="J407" s="52">
        <v>3782</v>
      </c>
      <c r="K407" s="52">
        <v>0</v>
      </c>
      <c r="L407" s="52">
        <v>893</v>
      </c>
      <c r="M407" s="52">
        <v>17472</v>
      </c>
      <c r="N407" s="36"/>
      <c r="O407" s="53" t="s">
        <v>308</v>
      </c>
      <c r="P407" s="53" t="s">
        <v>308</v>
      </c>
      <c r="Q407" s="55">
        <v>0.18</v>
      </c>
      <c r="R407" s="55">
        <v>0.15202395845133679</v>
      </c>
      <c r="S407" s="52">
        <v>0</v>
      </c>
      <c r="T407" s="36"/>
      <c r="U407" s="56">
        <v>20375591</v>
      </c>
      <c r="V407" s="56">
        <v>0</v>
      </c>
      <c r="W407" s="52">
        <v>0</v>
      </c>
      <c r="X407" s="52">
        <v>1097497</v>
      </c>
      <c r="Y407" s="52">
        <v>21473088</v>
      </c>
      <c r="Z407" s="52">
        <f t="shared" si="6"/>
        <v>21631431</v>
      </c>
    </row>
    <row r="408" spans="1:26" s="13" customFormat="1">
      <c r="A408" s="49">
        <v>469</v>
      </c>
      <c r="B408" s="49">
        <v>469035040</v>
      </c>
      <c r="C408" s="50" t="s">
        <v>215</v>
      </c>
      <c r="D408" s="49">
        <v>35</v>
      </c>
      <c r="E408" s="50" t="s">
        <v>11</v>
      </c>
      <c r="F408" s="49">
        <v>40</v>
      </c>
      <c r="G408" s="50" t="s">
        <v>88</v>
      </c>
      <c r="H408" s="51">
        <v>1</v>
      </c>
      <c r="I408" s="52">
        <v>10255.685529557542</v>
      </c>
      <c r="J408" s="52">
        <v>2639</v>
      </c>
      <c r="K408" s="52">
        <v>0</v>
      </c>
      <c r="L408" s="52">
        <v>893</v>
      </c>
      <c r="M408" s="52">
        <v>13787.685529557542</v>
      </c>
      <c r="N408" s="36"/>
      <c r="O408" s="53" t="s">
        <v>308</v>
      </c>
      <c r="P408" s="53" t="s">
        <v>308</v>
      </c>
      <c r="Q408" s="55">
        <v>0.09</v>
      </c>
      <c r="R408" s="55">
        <v>4.414769596532914E-3</v>
      </c>
      <c r="S408" s="52">
        <v>0</v>
      </c>
      <c r="T408" s="36"/>
      <c r="U408" s="56">
        <v>12895</v>
      </c>
      <c r="V408" s="56">
        <v>0</v>
      </c>
      <c r="W408" s="52">
        <v>0</v>
      </c>
      <c r="X408" s="52">
        <v>893</v>
      </c>
      <c r="Y408" s="52">
        <v>13788</v>
      </c>
      <c r="Z408" s="52">
        <f t="shared" si="6"/>
        <v>21631431</v>
      </c>
    </row>
    <row r="409" spans="1:26" s="13" customFormat="1">
      <c r="A409" s="49">
        <v>469</v>
      </c>
      <c r="B409" s="49">
        <v>469035044</v>
      </c>
      <c r="C409" s="50" t="s">
        <v>215</v>
      </c>
      <c r="D409" s="49">
        <v>35</v>
      </c>
      <c r="E409" s="50" t="s">
        <v>11</v>
      </c>
      <c r="F409" s="49">
        <v>44</v>
      </c>
      <c r="G409" s="50" t="s">
        <v>12</v>
      </c>
      <c r="H409" s="51">
        <v>3</v>
      </c>
      <c r="I409" s="52">
        <v>11776.499507469493</v>
      </c>
      <c r="J409" s="52">
        <v>776</v>
      </c>
      <c r="K409" s="52">
        <v>0</v>
      </c>
      <c r="L409" s="52">
        <v>893</v>
      </c>
      <c r="M409" s="52">
        <v>13445.499507469493</v>
      </c>
      <c r="N409" s="36"/>
      <c r="O409" s="53" t="s">
        <v>308</v>
      </c>
      <c r="P409" s="53" t="s">
        <v>308</v>
      </c>
      <c r="Q409" s="55">
        <v>0.09</v>
      </c>
      <c r="R409" s="55">
        <v>4.5057369453861851E-2</v>
      </c>
      <c r="S409" s="52">
        <v>0</v>
      </c>
      <c r="T409" s="36"/>
      <c r="U409" s="56">
        <v>37656</v>
      </c>
      <c r="V409" s="56">
        <v>0</v>
      </c>
      <c r="W409" s="52">
        <v>0</v>
      </c>
      <c r="X409" s="52">
        <v>2679</v>
      </c>
      <c r="Y409" s="52">
        <v>40335</v>
      </c>
      <c r="Z409" s="52">
        <f t="shared" si="6"/>
        <v>21631431</v>
      </c>
    </row>
    <row r="410" spans="1:26" s="13" customFormat="1">
      <c r="A410" s="49">
        <v>469</v>
      </c>
      <c r="B410" s="49">
        <v>469035093</v>
      </c>
      <c r="C410" s="50" t="s">
        <v>215</v>
      </c>
      <c r="D410" s="49">
        <v>35</v>
      </c>
      <c r="E410" s="50" t="s">
        <v>11</v>
      </c>
      <c r="F410" s="49">
        <v>93</v>
      </c>
      <c r="G410" s="50" t="s">
        <v>14</v>
      </c>
      <c r="H410" s="51">
        <v>1</v>
      </c>
      <c r="I410" s="52">
        <v>15594</v>
      </c>
      <c r="J410" s="52">
        <v>470</v>
      </c>
      <c r="K410" s="52">
        <v>0</v>
      </c>
      <c r="L410" s="52">
        <v>893</v>
      </c>
      <c r="M410" s="52">
        <v>16957</v>
      </c>
      <c r="N410" s="36"/>
      <c r="O410" s="53" t="s">
        <v>308</v>
      </c>
      <c r="P410" s="53" t="s">
        <v>308</v>
      </c>
      <c r="Q410" s="55">
        <v>0.10135731725801317</v>
      </c>
      <c r="R410" s="55">
        <v>9.9974771469162421E-2</v>
      </c>
      <c r="S410" s="52">
        <v>0</v>
      </c>
      <c r="T410" s="36"/>
      <c r="U410" s="56">
        <v>16064</v>
      </c>
      <c r="V410" s="56">
        <v>0</v>
      </c>
      <c r="W410" s="52">
        <v>0</v>
      </c>
      <c r="X410" s="52">
        <v>893</v>
      </c>
      <c r="Y410" s="52">
        <v>16957</v>
      </c>
      <c r="Z410" s="52">
        <f t="shared" si="6"/>
        <v>21631431</v>
      </c>
    </row>
    <row r="411" spans="1:26" s="13" customFormat="1">
      <c r="A411" s="49">
        <v>469</v>
      </c>
      <c r="B411" s="49">
        <v>469035207</v>
      </c>
      <c r="C411" s="50" t="s">
        <v>215</v>
      </c>
      <c r="D411" s="49">
        <v>35</v>
      </c>
      <c r="E411" s="50" t="s">
        <v>11</v>
      </c>
      <c r="F411" s="49">
        <v>207</v>
      </c>
      <c r="G411" s="50" t="s">
        <v>25</v>
      </c>
      <c r="H411" s="51">
        <v>1</v>
      </c>
      <c r="I411" s="52">
        <v>10224.179392198021</v>
      </c>
      <c r="J411" s="52">
        <v>6863</v>
      </c>
      <c r="K411" s="52">
        <v>0</v>
      </c>
      <c r="L411" s="52">
        <v>893</v>
      </c>
      <c r="M411" s="52">
        <v>17980.179392198021</v>
      </c>
      <c r="N411" s="36"/>
      <c r="O411" s="53" t="s">
        <v>308</v>
      </c>
      <c r="P411" s="53" t="s">
        <v>308</v>
      </c>
      <c r="Q411" s="55">
        <v>0.09</v>
      </c>
      <c r="R411" s="55">
        <v>8.3486869847944291E-4</v>
      </c>
      <c r="S411" s="52">
        <v>0</v>
      </c>
      <c r="T411" s="36"/>
      <c r="U411" s="56">
        <v>17087</v>
      </c>
      <c r="V411" s="56">
        <v>0</v>
      </c>
      <c r="W411" s="52">
        <v>0</v>
      </c>
      <c r="X411" s="52">
        <v>893</v>
      </c>
      <c r="Y411" s="52">
        <v>17980</v>
      </c>
      <c r="Z411" s="52">
        <f t="shared" si="6"/>
        <v>21631431</v>
      </c>
    </row>
    <row r="412" spans="1:26" s="13" customFormat="1">
      <c r="A412" s="49">
        <v>469</v>
      </c>
      <c r="B412" s="49">
        <v>469035243</v>
      </c>
      <c r="C412" s="50" t="s">
        <v>215</v>
      </c>
      <c r="D412" s="49">
        <v>35</v>
      </c>
      <c r="E412" s="50" t="s">
        <v>11</v>
      </c>
      <c r="F412" s="49">
        <v>243</v>
      </c>
      <c r="G412" s="50" t="s">
        <v>80</v>
      </c>
      <c r="H412" s="51">
        <v>1</v>
      </c>
      <c r="I412" s="52">
        <v>14923</v>
      </c>
      <c r="J412" s="52">
        <v>3635</v>
      </c>
      <c r="K412" s="52">
        <v>0</v>
      </c>
      <c r="L412" s="52">
        <v>893</v>
      </c>
      <c r="M412" s="52">
        <v>19451</v>
      </c>
      <c r="N412" s="36"/>
      <c r="O412" s="53" t="s">
        <v>308</v>
      </c>
      <c r="P412" s="53" t="s">
        <v>308</v>
      </c>
      <c r="Q412" s="55">
        <v>0.09</v>
      </c>
      <c r="R412" s="55">
        <v>5.5797321441707435E-3</v>
      </c>
      <c r="S412" s="52">
        <v>0</v>
      </c>
      <c r="T412" s="36"/>
      <c r="U412" s="56">
        <v>18558</v>
      </c>
      <c r="V412" s="56">
        <v>0</v>
      </c>
      <c r="W412" s="52">
        <v>0</v>
      </c>
      <c r="X412" s="52">
        <v>893</v>
      </c>
      <c r="Y412" s="52">
        <v>19451</v>
      </c>
      <c r="Z412" s="52">
        <f t="shared" si="6"/>
        <v>21631431</v>
      </c>
    </row>
    <row r="413" spans="1:26" s="13" customFormat="1">
      <c r="A413" s="49">
        <v>469</v>
      </c>
      <c r="B413" s="49">
        <v>469035244</v>
      </c>
      <c r="C413" s="50" t="s">
        <v>215</v>
      </c>
      <c r="D413" s="49">
        <v>35</v>
      </c>
      <c r="E413" s="50" t="s">
        <v>11</v>
      </c>
      <c r="F413" s="49">
        <v>244</v>
      </c>
      <c r="G413" s="50" t="s">
        <v>27</v>
      </c>
      <c r="H413" s="51">
        <v>4</v>
      </c>
      <c r="I413" s="52">
        <v>8621</v>
      </c>
      <c r="J413" s="52">
        <v>2944</v>
      </c>
      <c r="K413" s="52">
        <v>0</v>
      </c>
      <c r="L413" s="52">
        <v>893</v>
      </c>
      <c r="M413" s="52">
        <v>12458</v>
      </c>
      <c r="N413" s="36"/>
      <c r="O413" s="53" t="s">
        <v>308</v>
      </c>
      <c r="P413" s="53" t="s">
        <v>308</v>
      </c>
      <c r="Q413" s="55">
        <v>0.18</v>
      </c>
      <c r="R413" s="55">
        <v>9.0766797529067744E-2</v>
      </c>
      <c r="S413" s="52">
        <v>0</v>
      </c>
      <c r="T413" s="36"/>
      <c r="U413" s="56">
        <v>46260</v>
      </c>
      <c r="V413" s="56">
        <v>0</v>
      </c>
      <c r="W413" s="52">
        <v>0</v>
      </c>
      <c r="X413" s="52">
        <v>3572</v>
      </c>
      <c r="Y413" s="52">
        <v>49832</v>
      </c>
      <c r="Z413" s="52">
        <f t="shared" si="6"/>
        <v>21631431</v>
      </c>
    </row>
    <row r="414" spans="1:26" s="13" customFormat="1">
      <c r="A414" s="49">
        <v>470</v>
      </c>
      <c r="B414" s="49">
        <v>470165035</v>
      </c>
      <c r="C414" s="50" t="s">
        <v>216</v>
      </c>
      <c r="D414" s="49">
        <v>165</v>
      </c>
      <c r="E414" s="50" t="s">
        <v>17</v>
      </c>
      <c r="F414" s="49">
        <v>35</v>
      </c>
      <c r="G414" s="50" t="s">
        <v>11</v>
      </c>
      <c r="H414" s="51">
        <v>2</v>
      </c>
      <c r="I414" s="52">
        <v>8703</v>
      </c>
      <c r="J414" s="52">
        <v>2572</v>
      </c>
      <c r="K414" s="52">
        <v>0</v>
      </c>
      <c r="L414" s="52">
        <v>893</v>
      </c>
      <c r="M414" s="52">
        <v>12168</v>
      </c>
      <c r="N414" s="36"/>
      <c r="O414" s="53" t="s">
        <v>308</v>
      </c>
      <c r="P414" s="53" t="s">
        <v>308</v>
      </c>
      <c r="Q414" s="55">
        <v>0.18</v>
      </c>
      <c r="R414" s="55">
        <v>0.15202395845133679</v>
      </c>
      <c r="S414" s="52">
        <v>0</v>
      </c>
      <c r="T414" s="36"/>
      <c r="U414" s="56">
        <v>22550</v>
      </c>
      <c r="V414" s="56">
        <v>0</v>
      </c>
      <c r="W414" s="52">
        <v>0</v>
      </c>
      <c r="X414" s="52">
        <v>1786</v>
      </c>
      <c r="Y414" s="52">
        <v>24336</v>
      </c>
      <c r="Z414" s="52">
        <f t="shared" si="6"/>
        <v>19489831</v>
      </c>
    </row>
    <row r="415" spans="1:26" s="13" customFormat="1">
      <c r="A415" s="49">
        <v>470</v>
      </c>
      <c r="B415" s="49">
        <v>470165048</v>
      </c>
      <c r="C415" s="50" t="s">
        <v>216</v>
      </c>
      <c r="D415" s="49">
        <v>165</v>
      </c>
      <c r="E415" s="50" t="s">
        <v>17</v>
      </c>
      <c r="F415" s="49">
        <v>48</v>
      </c>
      <c r="G415" s="50" t="s">
        <v>217</v>
      </c>
      <c r="H415" s="51">
        <v>1</v>
      </c>
      <c r="I415" s="52">
        <v>8703</v>
      </c>
      <c r="J415" s="52">
        <v>6855</v>
      </c>
      <c r="K415" s="52">
        <v>0</v>
      </c>
      <c r="L415" s="52">
        <v>893</v>
      </c>
      <c r="M415" s="52">
        <v>16451</v>
      </c>
      <c r="N415" s="36"/>
      <c r="O415" s="53" t="s">
        <v>308</v>
      </c>
      <c r="P415" s="53" t="s">
        <v>308</v>
      </c>
      <c r="Q415" s="55">
        <v>0.09</v>
      </c>
      <c r="R415" s="55">
        <v>9.5137605481665749E-4</v>
      </c>
      <c r="S415" s="52">
        <v>0</v>
      </c>
      <c r="T415" s="36"/>
      <c r="U415" s="56">
        <v>15558</v>
      </c>
      <c r="V415" s="56">
        <v>0</v>
      </c>
      <c r="W415" s="52">
        <v>0</v>
      </c>
      <c r="X415" s="52">
        <v>893</v>
      </c>
      <c r="Y415" s="52">
        <v>16451</v>
      </c>
      <c r="Z415" s="52">
        <f t="shared" si="6"/>
        <v>19489831</v>
      </c>
    </row>
    <row r="416" spans="1:26" s="13" customFormat="1">
      <c r="A416" s="49">
        <v>470</v>
      </c>
      <c r="B416" s="49">
        <v>470165057</v>
      </c>
      <c r="C416" s="50" t="s">
        <v>216</v>
      </c>
      <c r="D416" s="49">
        <v>165</v>
      </c>
      <c r="E416" s="50" t="s">
        <v>17</v>
      </c>
      <c r="F416" s="49">
        <v>57</v>
      </c>
      <c r="G416" s="50" t="s">
        <v>13</v>
      </c>
      <c r="H416" s="51">
        <v>2</v>
      </c>
      <c r="I416" s="52">
        <v>11921</v>
      </c>
      <c r="J416" s="52">
        <v>628</v>
      </c>
      <c r="K416" s="52">
        <v>0</v>
      </c>
      <c r="L416" s="52">
        <v>893</v>
      </c>
      <c r="M416" s="52">
        <v>13442</v>
      </c>
      <c r="N416" s="36"/>
      <c r="O416" s="53" t="s">
        <v>308</v>
      </c>
      <c r="P416" s="53" t="s">
        <v>308</v>
      </c>
      <c r="Q416" s="55">
        <v>0.18</v>
      </c>
      <c r="R416" s="55">
        <v>0.12566669295783561</v>
      </c>
      <c r="S416" s="52">
        <v>0</v>
      </c>
      <c r="T416" s="36"/>
      <c r="U416" s="56">
        <v>25098</v>
      </c>
      <c r="V416" s="56">
        <v>0</v>
      </c>
      <c r="W416" s="52">
        <v>0</v>
      </c>
      <c r="X416" s="52">
        <v>1786</v>
      </c>
      <c r="Y416" s="52">
        <v>26884</v>
      </c>
      <c r="Z416" s="52">
        <f t="shared" si="6"/>
        <v>19489831</v>
      </c>
    </row>
    <row r="417" spans="1:26" s="13" customFormat="1">
      <c r="A417" s="49">
        <v>470</v>
      </c>
      <c r="B417" s="49">
        <v>470165093</v>
      </c>
      <c r="C417" s="50" t="s">
        <v>216</v>
      </c>
      <c r="D417" s="49">
        <v>165</v>
      </c>
      <c r="E417" s="50" t="s">
        <v>17</v>
      </c>
      <c r="F417" s="49">
        <v>93</v>
      </c>
      <c r="G417" s="50" t="s">
        <v>14</v>
      </c>
      <c r="H417" s="51">
        <v>212</v>
      </c>
      <c r="I417" s="52">
        <v>10489</v>
      </c>
      <c r="J417" s="52">
        <v>316</v>
      </c>
      <c r="K417" s="52">
        <v>0</v>
      </c>
      <c r="L417" s="52">
        <v>893</v>
      </c>
      <c r="M417" s="52">
        <v>11698</v>
      </c>
      <c r="N417" s="36"/>
      <c r="O417" s="53" t="s">
        <v>308</v>
      </c>
      <c r="P417" s="53" t="s">
        <v>308</v>
      </c>
      <c r="Q417" s="55">
        <v>0.10135731725801317</v>
      </c>
      <c r="R417" s="55">
        <v>9.9974771469162421E-2</v>
      </c>
      <c r="S417" s="52">
        <v>0</v>
      </c>
      <c r="T417" s="36"/>
      <c r="U417" s="56">
        <v>2290660</v>
      </c>
      <c r="V417" s="56">
        <v>0</v>
      </c>
      <c r="W417" s="52">
        <v>0</v>
      </c>
      <c r="X417" s="52">
        <v>189316</v>
      </c>
      <c r="Y417" s="52">
        <v>2479976</v>
      </c>
      <c r="Z417" s="52">
        <f t="shared" si="6"/>
        <v>19489831</v>
      </c>
    </row>
    <row r="418" spans="1:26" s="13" customFormat="1">
      <c r="A418" s="49">
        <v>470</v>
      </c>
      <c r="B418" s="49">
        <v>470165155</v>
      </c>
      <c r="C418" s="50" t="s">
        <v>216</v>
      </c>
      <c r="D418" s="49">
        <v>165</v>
      </c>
      <c r="E418" s="50" t="s">
        <v>17</v>
      </c>
      <c r="F418" s="49">
        <v>155</v>
      </c>
      <c r="G418" s="50" t="s">
        <v>15</v>
      </c>
      <c r="H418" s="51">
        <v>1</v>
      </c>
      <c r="I418" s="52">
        <v>10392.210513668126</v>
      </c>
      <c r="J418" s="52">
        <v>7259</v>
      </c>
      <c r="K418" s="52">
        <v>0</v>
      </c>
      <c r="L418" s="52">
        <v>893</v>
      </c>
      <c r="M418" s="52">
        <v>18544.210513668128</v>
      </c>
      <c r="N418" s="36"/>
      <c r="O418" s="53" t="s">
        <v>308</v>
      </c>
      <c r="P418" s="53" t="s">
        <v>308</v>
      </c>
      <c r="Q418" s="55">
        <v>0.09</v>
      </c>
      <c r="R418" s="55">
        <v>2.7430477327287792E-4</v>
      </c>
      <c r="S418" s="52">
        <v>0</v>
      </c>
      <c r="T418" s="36"/>
      <c r="U418" s="56">
        <v>17651</v>
      </c>
      <c r="V418" s="56">
        <v>0</v>
      </c>
      <c r="W418" s="52">
        <v>0</v>
      </c>
      <c r="X418" s="52">
        <v>893</v>
      </c>
      <c r="Y418" s="52">
        <v>18544</v>
      </c>
      <c r="Z418" s="52">
        <f t="shared" si="6"/>
        <v>19489831</v>
      </c>
    </row>
    <row r="419" spans="1:26" s="13" customFormat="1">
      <c r="A419" s="49">
        <v>470</v>
      </c>
      <c r="B419" s="49">
        <v>470165163</v>
      </c>
      <c r="C419" s="50" t="s">
        <v>216</v>
      </c>
      <c r="D419" s="49">
        <v>165</v>
      </c>
      <c r="E419" s="50" t="s">
        <v>17</v>
      </c>
      <c r="F419" s="49">
        <v>163</v>
      </c>
      <c r="G419" s="50" t="s">
        <v>16</v>
      </c>
      <c r="H419" s="51">
        <v>26</v>
      </c>
      <c r="I419" s="52">
        <v>11312</v>
      </c>
      <c r="J419" s="52">
        <v>221</v>
      </c>
      <c r="K419" s="52">
        <v>0</v>
      </c>
      <c r="L419" s="52">
        <v>893</v>
      </c>
      <c r="M419" s="52">
        <v>12426</v>
      </c>
      <c r="N419" s="36"/>
      <c r="O419" s="53" t="s">
        <v>308</v>
      </c>
      <c r="P419" s="53" t="s">
        <v>308</v>
      </c>
      <c r="Q419" s="55">
        <v>0.18</v>
      </c>
      <c r="R419" s="55">
        <v>9.2488422261299233E-2</v>
      </c>
      <c r="S419" s="52">
        <v>0</v>
      </c>
      <c r="T419" s="36"/>
      <c r="U419" s="56">
        <v>299858</v>
      </c>
      <c r="V419" s="56">
        <v>0</v>
      </c>
      <c r="W419" s="52">
        <v>0</v>
      </c>
      <c r="X419" s="52">
        <v>23218</v>
      </c>
      <c r="Y419" s="52">
        <v>323076</v>
      </c>
      <c r="Z419" s="52">
        <f t="shared" si="6"/>
        <v>19489831</v>
      </c>
    </row>
    <row r="420" spans="1:26" s="13" customFormat="1">
      <c r="A420" s="49">
        <v>470</v>
      </c>
      <c r="B420" s="49">
        <v>470165164</v>
      </c>
      <c r="C420" s="50" t="s">
        <v>216</v>
      </c>
      <c r="D420" s="49">
        <v>165</v>
      </c>
      <c r="E420" s="50" t="s">
        <v>17</v>
      </c>
      <c r="F420" s="49">
        <v>164</v>
      </c>
      <c r="G420" s="50" t="s">
        <v>95</v>
      </c>
      <c r="H420" s="51">
        <v>1</v>
      </c>
      <c r="I420" s="52">
        <v>9618.1862867130421</v>
      </c>
      <c r="J420" s="52">
        <v>4689</v>
      </c>
      <c r="K420" s="52">
        <v>0</v>
      </c>
      <c r="L420" s="52">
        <v>893</v>
      </c>
      <c r="M420" s="52">
        <v>15200.186286713042</v>
      </c>
      <c r="N420" s="36"/>
      <c r="O420" s="53" t="s">
        <v>308</v>
      </c>
      <c r="P420" s="53" t="s">
        <v>308</v>
      </c>
      <c r="Q420" s="55">
        <v>0.09</v>
      </c>
      <c r="R420" s="55">
        <v>1.6372573154831882E-3</v>
      </c>
      <c r="S420" s="52">
        <v>0</v>
      </c>
      <c r="T420" s="36"/>
      <c r="U420" s="56">
        <v>14307</v>
      </c>
      <c r="V420" s="56">
        <v>0</v>
      </c>
      <c r="W420" s="52">
        <v>0</v>
      </c>
      <c r="X420" s="52">
        <v>893</v>
      </c>
      <c r="Y420" s="52">
        <v>15200</v>
      </c>
      <c r="Z420" s="52">
        <f t="shared" si="6"/>
        <v>19489831</v>
      </c>
    </row>
    <row r="421" spans="1:26" s="13" customFormat="1">
      <c r="A421" s="49">
        <v>470</v>
      </c>
      <c r="B421" s="49">
        <v>470165165</v>
      </c>
      <c r="C421" s="50" t="s">
        <v>216</v>
      </c>
      <c r="D421" s="49">
        <v>165</v>
      </c>
      <c r="E421" s="50" t="s">
        <v>17</v>
      </c>
      <c r="F421" s="49">
        <v>165</v>
      </c>
      <c r="G421" s="50" t="s">
        <v>17</v>
      </c>
      <c r="H421" s="51">
        <v>656</v>
      </c>
      <c r="I421" s="52">
        <v>10009</v>
      </c>
      <c r="J421" s="52">
        <v>554</v>
      </c>
      <c r="K421" s="52">
        <v>0</v>
      </c>
      <c r="L421" s="52">
        <v>893</v>
      </c>
      <c r="M421" s="52">
        <v>11456</v>
      </c>
      <c r="N421" s="36"/>
      <c r="O421" s="53" t="s">
        <v>308</v>
      </c>
      <c r="P421" s="53" t="s">
        <v>308</v>
      </c>
      <c r="Q421" s="55">
        <v>0.11527563071876294</v>
      </c>
      <c r="R421" s="55">
        <v>0.11287163935753411</v>
      </c>
      <c r="S421" s="52">
        <v>0</v>
      </c>
      <c r="T421" s="36"/>
      <c r="U421" s="56">
        <v>6929328</v>
      </c>
      <c r="V421" s="56">
        <v>0</v>
      </c>
      <c r="W421" s="52">
        <v>0</v>
      </c>
      <c r="X421" s="52">
        <v>585808</v>
      </c>
      <c r="Y421" s="52">
        <v>7515136</v>
      </c>
      <c r="Z421" s="52">
        <f t="shared" si="6"/>
        <v>19489831</v>
      </c>
    </row>
    <row r="422" spans="1:26" s="13" customFormat="1">
      <c r="A422" s="49">
        <v>470</v>
      </c>
      <c r="B422" s="49">
        <v>470165176</v>
      </c>
      <c r="C422" s="50" t="s">
        <v>216</v>
      </c>
      <c r="D422" s="49">
        <v>165</v>
      </c>
      <c r="E422" s="50" t="s">
        <v>17</v>
      </c>
      <c r="F422" s="49">
        <v>176</v>
      </c>
      <c r="G422" s="50" t="s">
        <v>78</v>
      </c>
      <c r="H422" s="51">
        <v>198</v>
      </c>
      <c r="I422" s="52">
        <v>9743</v>
      </c>
      <c r="J422" s="52">
        <v>3037</v>
      </c>
      <c r="K422" s="52">
        <v>0</v>
      </c>
      <c r="L422" s="52">
        <v>893</v>
      </c>
      <c r="M422" s="52">
        <v>13673</v>
      </c>
      <c r="N422" s="36"/>
      <c r="O422" s="53" t="s">
        <v>308</v>
      </c>
      <c r="P422" s="53" t="s">
        <v>308</v>
      </c>
      <c r="Q422" s="55">
        <v>0.09</v>
      </c>
      <c r="R422" s="55">
        <v>6.3624136031991144E-2</v>
      </c>
      <c r="S422" s="52">
        <v>0</v>
      </c>
      <c r="T422" s="36"/>
      <c r="U422" s="56">
        <v>2530440</v>
      </c>
      <c r="V422" s="56">
        <v>0</v>
      </c>
      <c r="W422" s="52">
        <v>0</v>
      </c>
      <c r="X422" s="52">
        <v>176814</v>
      </c>
      <c r="Y422" s="52">
        <v>2707254</v>
      </c>
      <c r="Z422" s="52">
        <f t="shared" si="6"/>
        <v>19489831</v>
      </c>
    </row>
    <row r="423" spans="1:26" s="13" customFormat="1">
      <c r="A423" s="49">
        <v>470</v>
      </c>
      <c r="B423" s="49">
        <v>470165178</v>
      </c>
      <c r="C423" s="50" t="s">
        <v>216</v>
      </c>
      <c r="D423" s="49">
        <v>165</v>
      </c>
      <c r="E423" s="50" t="s">
        <v>17</v>
      </c>
      <c r="F423" s="49">
        <v>178</v>
      </c>
      <c r="G423" s="50" t="s">
        <v>219</v>
      </c>
      <c r="H423" s="51">
        <v>244</v>
      </c>
      <c r="I423" s="52">
        <v>9322</v>
      </c>
      <c r="J423" s="52">
        <v>903</v>
      </c>
      <c r="K423" s="52">
        <v>0</v>
      </c>
      <c r="L423" s="52">
        <v>893</v>
      </c>
      <c r="M423" s="52">
        <v>11118</v>
      </c>
      <c r="N423" s="36"/>
      <c r="O423" s="53" t="s">
        <v>308</v>
      </c>
      <c r="P423" s="53" t="s">
        <v>308</v>
      </c>
      <c r="Q423" s="55">
        <v>0.09</v>
      </c>
      <c r="R423" s="55">
        <v>6.234589747430215E-2</v>
      </c>
      <c r="S423" s="52">
        <v>0</v>
      </c>
      <c r="T423" s="36"/>
      <c r="U423" s="56">
        <v>2494900</v>
      </c>
      <c r="V423" s="56">
        <v>0</v>
      </c>
      <c r="W423" s="52">
        <v>0</v>
      </c>
      <c r="X423" s="52">
        <v>217892</v>
      </c>
      <c r="Y423" s="52">
        <v>2712792</v>
      </c>
      <c r="Z423" s="52">
        <f t="shared" si="6"/>
        <v>19489831</v>
      </c>
    </row>
    <row r="424" spans="1:26" s="13" customFormat="1">
      <c r="A424" s="49">
        <v>470</v>
      </c>
      <c r="B424" s="49">
        <v>470165229</v>
      </c>
      <c r="C424" s="50" t="s">
        <v>216</v>
      </c>
      <c r="D424" s="49">
        <v>165</v>
      </c>
      <c r="E424" s="50" t="s">
        <v>17</v>
      </c>
      <c r="F424" s="49">
        <v>229</v>
      </c>
      <c r="G424" s="50" t="s">
        <v>97</v>
      </c>
      <c r="H424" s="51">
        <v>11</v>
      </c>
      <c r="I424" s="52">
        <v>11420</v>
      </c>
      <c r="J424" s="52">
        <v>1081</v>
      </c>
      <c r="K424" s="52">
        <v>0</v>
      </c>
      <c r="L424" s="52">
        <v>893</v>
      </c>
      <c r="M424" s="52">
        <v>13394</v>
      </c>
      <c r="N424" s="36"/>
      <c r="O424" s="53" t="s">
        <v>308</v>
      </c>
      <c r="P424" s="53" t="s">
        <v>308</v>
      </c>
      <c r="Q424" s="55">
        <v>0.09</v>
      </c>
      <c r="R424" s="55">
        <v>9.8274005007261637E-3</v>
      </c>
      <c r="S424" s="52">
        <v>0</v>
      </c>
      <c r="T424" s="36"/>
      <c r="U424" s="56">
        <v>137511</v>
      </c>
      <c r="V424" s="56">
        <v>0</v>
      </c>
      <c r="W424" s="52">
        <v>0</v>
      </c>
      <c r="X424" s="52">
        <v>9823</v>
      </c>
      <c r="Y424" s="52">
        <v>147334</v>
      </c>
      <c r="Z424" s="52">
        <f t="shared" si="6"/>
        <v>19489831</v>
      </c>
    </row>
    <row r="425" spans="1:26" s="13" customFormat="1">
      <c r="A425" s="49">
        <v>470</v>
      </c>
      <c r="B425" s="49">
        <v>470165246</v>
      </c>
      <c r="C425" s="50" t="s">
        <v>216</v>
      </c>
      <c r="D425" s="49">
        <v>165</v>
      </c>
      <c r="E425" s="50" t="s">
        <v>17</v>
      </c>
      <c r="F425" s="49">
        <v>246</v>
      </c>
      <c r="G425" s="50" t="s">
        <v>220</v>
      </c>
      <c r="H425" s="51">
        <v>2</v>
      </c>
      <c r="I425" s="52">
        <v>10087</v>
      </c>
      <c r="J425" s="52">
        <v>2748</v>
      </c>
      <c r="K425" s="52">
        <v>0</v>
      </c>
      <c r="L425" s="52">
        <v>893</v>
      </c>
      <c r="M425" s="52">
        <v>13728</v>
      </c>
      <c r="N425" s="36"/>
      <c r="O425" s="53" t="s">
        <v>308</v>
      </c>
      <c r="P425" s="53" t="s">
        <v>308</v>
      </c>
      <c r="Q425" s="55">
        <v>0.09</v>
      </c>
      <c r="R425" s="55">
        <v>7.0792490676600318E-4</v>
      </c>
      <c r="S425" s="52">
        <v>0</v>
      </c>
      <c r="T425" s="36"/>
      <c r="U425" s="56">
        <v>25670</v>
      </c>
      <c r="V425" s="56">
        <v>0</v>
      </c>
      <c r="W425" s="52">
        <v>0</v>
      </c>
      <c r="X425" s="52">
        <v>1786</v>
      </c>
      <c r="Y425" s="52">
        <v>27456</v>
      </c>
      <c r="Z425" s="52">
        <f t="shared" si="6"/>
        <v>19489831</v>
      </c>
    </row>
    <row r="426" spans="1:26" s="13" customFormat="1">
      <c r="A426" s="49">
        <v>470</v>
      </c>
      <c r="B426" s="49">
        <v>470165248</v>
      </c>
      <c r="C426" s="50" t="s">
        <v>216</v>
      </c>
      <c r="D426" s="49">
        <v>165</v>
      </c>
      <c r="E426" s="50" t="s">
        <v>17</v>
      </c>
      <c r="F426" s="49">
        <v>248</v>
      </c>
      <c r="G426" s="50" t="s">
        <v>18</v>
      </c>
      <c r="H426" s="51">
        <v>22</v>
      </c>
      <c r="I426" s="52">
        <v>10105</v>
      </c>
      <c r="J426" s="52">
        <v>1096</v>
      </c>
      <c r="K426" s="52">
        <v>0</v>
      </c>
      <c r="L426" s="52">
        <v>893</v>
      </c>
      <c r="M426" s="52">
        <v>12094</v>
      </c>
      <c r="N426" s="36"/>
      <c r="O426" s="53" t="s">
        <v>308</v>
      </c>
      <c r="P426" s="53" t="s">
        <v>308</v>
      </c>
      <c r="Q426" s="55">
        <v>0.09</v>
      </c>
      <c r="R426" s="55">
        <v>4.1872962240319778E-2</v>
      </c>
      <c r="S426" s="52">
        <v>0</v>
      </c>
      <c r="T426" s="36"/>
      <c r="U426" s="56">
        <v>246422</v>
      </c>
      <c r="V426" s="56">
        <v>0</v>
      </c>
      <c r="W426" s="52">
        <v>0</v>
      </c>
      <c r="X426" s="52">
        <v>19646</v>
      </c>
      <c r="Y426" s="52">
        <v>266068</v>
      </c>
      <c r="Z426" s="52">
        <f t="shared" si="6"/>
        <v>19489831</v>
      </c>
    </row>
    <row r="427" spans="1:26" s="13" customFormat="1">
      <c r="A427" s="49">
        <v>470</v>
      </c>
      <c r="B427" s="49">
        <v>470165262</v>
      </c>
      <c r="C427" s="50" t="s">
        <v>216</v>
      </c>
      <c r="D427" s="49">
        <v>165</v>
      </c>
      <c r="E427" s="50" t="s">
        <v>17</v>
      </c>
      <c r="F427" s="49">
        <v>262</v>
      </c>
      <c r="G427" s="50" t="s">
        <v>19</v>
      </c>
      <c r="H427" s="51">
        <v>61</v>
      </c>
      <c r="I427" s="52">
        <v>10021</v>
      </c>
      <c r="J427" s="52">
        <v>3733</v>
      </c>
      <c r="K427" s="52">
        <v>0</v>
      </c>
      <c r="L427" s="52">
        <v>893</v>
      </c>
      <c r="M427" s="52">
        <v>14647</v>
      </c>
      <c r="N427" s="36"/>
      <c r="O427" s="53" t="s">
        <v>308</v>
      </c>
      <c r="P427" s="53" t="s">
        <v>308</v>
      </c>
      <c r="Q427" s="55">
        <v>0.09</v>
      </c>
      <c r="R427" s="55">
        <v>5.8818965818518504E-2</v>
      </c>
      <c r="S427" s="52">
        <v>0</v>
      </c>
      <c r="T427" s="36"/>
      <c r="U427" s="56">
        <v>838994</v>
      </c>
      <c r="V427" s="56">
        <v>0</v>
      </c>
      <c r="W427" s="52">
        <v>0</v>
      </c>
      <c r="X427" s="52">
        <v>54473</v>
      </c>
      <c r="Y427" s="52">
        <v>893467</v>
      </c>
      <c r="Z427" s="52">
        <f t="shared" si="6"/>
        <v>19489831</v>
      </c>
    </row>
    <row r="428" spans="1:26" s="13" customFormat="1">
      <c r="A428" s="49">
        <v>470</v>
      </c>
      <c r="B428" s="49">
        <v>470165284</v>
      </c>
      <c r="C428" s="50" t="s">
        <v>216</v>
      </c>
      <c r="D428" s="49">
        <v>165</v>
      </c>
      <c r="E428" s="50" t="s">
        <v>17</v>
      </c>
      <c r="F428" s="49">
        <v>284</v>
      </c>
      <c r="G428" s="50" t="s">
        <v>140</v>
      </c>
      <c r="H428" s="51">
        <v>81</v>
      </c>
      <c r="I428" s="52">
        <v>9020</v>
      </c>
      <c r="J428" s="52">
        <v>2914</v>
      </c>
      <c r="K428" s="52">
        <v>0</v>
      </c>
      <c r="L428" s="52">
        <v>893</v>
      </c>
      <c r="M428" s="52">
        <v>12827</v>
      </c>
      <c r="N428" s="36"/>
      <c r="O428" s="53" t="s">
        <v>308</v>
      </c>
      <c r="P428" s="53" t="s">
        <v>308</v>
      </c>
      <c r="Q428" s="55">
        <v>0.09</v>
      </c>
      <c r="R428" s="55">
        <v>3.2231375352449361E-2</v>
      </c>
      <c r="S428" s="52">
        <v>0</v>
      </c>
      <c r="T428" s="36"/>
      <c r="U428" s="56">
        <v>966654</v>
      </c>
      <c r="V428" s="56">
        <v>0</v>
      </c>
      <c r="W428" s="52">
        <v>0</v>
      </c>
      <c r="X428" s="52">
        <v>72333</v>
      </c>
      <c r="Y428" s="52">
        <v>1038987</v>
      </c>
      <c r="Z428" s="52">
        <f t="shared" si="6"/>
        <v>19489831</v>
      </c>
    </row>
    <row r="429" spans="1:26" s="13" customFormat="1">
      <c r="A429" s="49">
        <v>470</v>
      </c>
      <c r="B429" s="49">
        <v>470165305</v>
      </c>
      <c r="C429" s="50" t="s">
        <v>216</v>
      </c>
      <c r="D429" s="49">
        <v>165</v>
      </c>
      <c r="E429" s="50" t="s">
        <v>17</v>
      </c>
      <c r="F429" s="49">
        <v>305</v>
      </c>
      <c r="G429" s="50" t="s">
        <v>221</v>
      </c>
      <c r="H429" s="51">
        <v>77</v>
      </c>
      <c r="I429" s="52">
        <v>9401</v>
      </c>
      <c r="J429" s="52">
        <v>3051</v>
      </c>
      <c r="K429" s="52">
        <v>0</v>
      </c>
      <c r="L429" s="52">
        <v>893</v>
      </c>
      <c r="M429" s="52">
        <v>13345</v>
      </c>
      <c r="N429" s="36"/>
      <c r="O429" s="53" t="s">
        <v>308</v>
      </c>
      <c r="P429" s="53" t="s">
        <v>308</v>
      </c>
      <c r="Q429" s="55">
        <v>0.09</v>
      </c>
      <c r="R429" s="55">
        <v>2.0701102017852344E-2</v>
      </c>
      <c r="S429" s="52">
        <v>0</v>
      </c>
      <c r="T429" s="36"/>
      <c r="U429" s="56">
        <v>958804</v>
      </c>
      <c r="V429" s="56">
        <v>0</v>
      </c>
      <c r="W429" s="52">
        <v>0</v>
      </c>
      <c r="X429" s="52">
        <v>68761</v>
      </c>
      <c r="Y429" s="52">
        <v>1027565</v>
      </c>
      <c r="Z429" s="52">
        <f t="shared" si="6"/>
        <v>19489831</v>
      </c>
    </row>
    <row r="430" spans="1:26" s="13" customFormat="1">
      <c r="A430" s="49">
        <v>470</v>
      </c>
      <c r="B430" s="49">
        <v>470165314</v>
      </c>
      <c r="C430" s="50" t="s">
        <v>216</v>
      </c>
      <c r="D430" s="49">
        <v>165</v>
      </c>
      <c r="E430" s="50" t="s">
        <v>17</v>
      </c>
      <c r="F430" s="49">
        <v>314</v>
      </c>
      <c r="G430" s="50" t="s">
        <v>29</v>
      </c>
      <c r="H430" s="51">
        <v>1</v>
      </c>
      <c r="I430" s="52">
        <v>14407</v>
      </c>
      <c r="J430" s="52">
        <v>11427</v>
      </c>
      <c r="K430" s="52">
        <v>0</v>
      </c>
      <c r="L430" s="52">
        <v>893</v>
      </c>
      <c r="M430" s="52">
        <v>26727</v>
      </c>
      <c r="N430" s="36"/>
      <c r="O430" s="53" t="s">
        <v>308</v>
      </c>
      <c r="P430" s="53" t="s">
        <v>308</v>
      </c>
      <c r="Q430" s="55">
        <v>0.09</v>
      </c>
      <c r="R430" s="55">
        <v>4.8174177898452457E-3</v>
      </c>
      <c r="S430" s="52">
        <v>0</v>
      </c>
      <c r="T430" s="36"/>
      <c r="U430" s="56">
        <v>25834</v>
      </c>
      <c r="V430" s="56">
        <v>0</v>
      </c>
      <c r="W430" s="52">
        <v>0</v>
      </c>
      <c r="X430" s="52">
        <v>893</v>
      </c>
      <c r="Y430" s="52">
        <v>26727</v>
      </c>
      <c r="Z430" s="52">
        <f t="shared" si="6"/>
        <v>19489831</v>
      </c>
    </row>
    <row r="431" spans="1:26" s="13" customFormat="1">
      <c r="A431" s="49">
        <v>470</v>
      </c>
      <c r="B431" s="49">
        <v>470165342</v>
      </c>
      <c r="C431" s="50" t="s">
        <v>216</v>
      </c>
      <c r="D431" s="49">
        <v>165</v>
      </c>
      <c r="E431" s="50" t="s">
        <v>17</v>
      </c>
      <c r="F431" s="49">
        <v>342</v>
      </c>
      <c r="G431" s="50" t="s">
        <v>222</v>
      </c>
      <c r="H431" s="51">
        <v>7</v>
      </c>
      <c r="I431" s="52">
        <v>9395</v>
      </c>
      <c r="J431" s="52">
        <v>5117</v>
      </c>
      <c r="K431" s="52">
        <v>0</v>
      </c>
      <c r="L431" s="52">
        <v>893</v>
      </c>
      <c r="M431" s="52">
        <v>15405</v>
      </c>
      <c r="N431" s="36"/>
      <c r="O431" s="53" t="s">
        <v>308</v>
      </c>
      <c r="P431" s="53" t="s">
        <v>308</v>
      </c>
      <c r="Q431" s="55">
        <v>0.09</v>
      </c>
      <c r="R431" s="55">
        <v>2.1382940321574106E-3</v>
      </c>
      <c r="S431" s="52">
        <v>0</v>
      </c>
      <c r="T431" s="36"/>
      <c r="U431" s="56">
        <v>101584</v>
      </c>
      <c r="V431" s="56">
        <v>0</v>
      </c>
      <c r="W431" s="52">
        <v>0</v>
      </c>
      <c r="X431" s="52">
        <v>6251</v>
      </c>
      <c r="Y431" s="52">
        <v>107835</v>
      </c>
      <c r="Z431" s="52">
        <f t="shared" si="6"/>
        <v>19489831</v>
      </c>
    </row>
    <row r="432" spans="1:26" s="13" customFormat="1">
      <c r="A432" s="49">
        <v>470</v>
      </c>
      <c r="B432" s="49">
        <v>470165347</v>
      </c>
      <c r="C432" s="50" t="s">
        <v>216</v>
      </c>
      <c r="D432" s="49">
        <v>165</v>
      </c>
      <c r="E432" s="50" t="s">
        <v>17</v>
      </c>
      <c r="F432" s="49">
        <v>347</v>
      </c>
      <c r="G432" s="50" t="s">
        <v>82</v>
      </c>
      <c r="H432" s="51">
        <v>5</v>
      </c>
      <c r="I432" s="52">
        <v>11171</v>
      </c>
      <c r="J432" s="52">
        <v>4563</v>
      </c>
      <c r="K432" s="52">
        <v>0</v>
      </c>
      <c r="L432" s="52">
        <v>893</v>
      </c>
      <c r="M432" s="52">
        <v>16627</v>
      </c>
      <c r="N432" s="36"/>
      <c r="O432" s="53" t="s">
        <v>308</v>
      </c>
      <c r="P432" s="53" t="s">
        <v>308</v>
      </c>
      <c r="Q432" s="55">
        <v>0.09</v>
      </c>
      <c r="R432" s="55">
        <v>4.6513433466535492E-3</v>
      </c>
      <c r="S432" s="52">
        <v>0</v>
      </c>
      <c r="T432" s="36"/>
      <c r="U432" s="56">
        <v>78670</v>
      </c>
      <c r="V432" s="56">
        <v>0</v>
      </c>
      <c r="W432" s="52">
        <v>0</v>
      </c>
      <c r="X432" s="52">
        <v>4465</v>
      </c>
      <c r="Y432" s="52">
        <v>83135</v>
      </c>
      <c r="Z432" s="52">
        <f t="shared" si="6"/>
        <v>19489831</v>
      </c>
    </row>
    <row r="433" spans="1:26" s="13" customFormat="1">
      <c r="A433" s="49">
        <v>470</v>
      </c>
      <c r="B433" s="49">
        <v>470165705</v>
      </c>
      <c r="C433" s="50" t="s">
        <v>216</v>
      </c>
      <c r="D433" s="49">
        <v>165</v>
      </c>
      <c r="E433" s="50" t="s">
        <v>17</v>
      </c>
      <c r="F433" s="49">
        <v>705</v>
      </c>
      <c r="G433" s="50" t="s">
        <v>346</v>
      </c>
      <c r="H433" s="51">
        <v>2</v>
      </c>
      <c r="I433" s="52">
        <v>10089.190773947084</v>
      </c>
      <c r="J433" s="52">
        <v>4822</v>
      </c>
      <c r="K433" s="52">
        <v>0</v>
      </c>
      <c r="L433" s="52">
        <v>893</v>
      </c>
      <c r="M433" s="52">
        <v>15804.190773947084</v>
      </c>
      <c r="N433" s="36"/>
      <c r="O433" s="53" t="s">
        <v>308</v>
      </c>
      <c r="P433" s="53" t="s">
        <v>308</v>
      </c>
      <c r="Q433" s="55">
        <v>0.09</v>
      </c>
      <c r="R433" s="55">
        <v>9.6937894379042116E-4</v>
      </c>
      <c r="S433" s="52">
        <v>0</v>
      </c>
      <c r="T433" s="36"/>
      <c r="U433" s="56">
        <v>29822</v>
      </c>
      <c r="V433" s="56">
        <v>0</v>
      </c>
      <c r="W433" s="52">
        <v>0</v>
      </c>
      <c r="X433" s="52">
        <v>1786</v>
      </c>
      <c r="Y433" s="52">
        <v>31608</v>
      </c>
      <c r="Z433" s="52">
        <f t="shared" si="6"/>
        <v>19489831</v>
      </c>
    </row>
    <row r="434" spans="1:26" s="13" customFormat="1">
      <c r="A434" s="49">
        <v>474</v>
      </c>
      <c r="B434" s="49">
        <v>474097017</v>
      </c>
      <c r="C434" s="50" t="s">
        <v>223</v>
      </c>
      <c r="D434" s="49">
        <v>97</v>
      </c>
      <c r="E434" s="50" t="s">
        <v>224</v>
      </c>
      <c r="F434" s="49">
        <v>17</v>
      </c>
      <c r="G434" s="50" t="s">
        <v>155</v>
      </c>
      <c r="H434" s="51">
        <v>1</v>
      </c>
      <c r="I434" s="52">
        <v>13975</v>
      </c>
      <c r="J434" s="52">
        <v>3806</v>
      </c>
      <c r="K434" s="52">
        <v>0</v>
      </c>
      <c r="L434" s="52">
        <v>893</v>
      </c>
      <c r="M434" s="52">
        <v>18674</v>
      </c>
      <c r="N434" s="36"/>
      <c r="O434" s="53" t="s">
        <v>308</v>
      </c>
      <c r="P434" s="53" t="s">
        <v>308</v>
      </c>
      <c r="Q434" s="55">
        <v>0.09</v>
      </c>
      <c r="R434" s="55">
        <v>7.0399684323824976E-3</v>
      </c>
      <c r="S434" s="52">
        <v>0</v>
      </c>
      <c r="T434" s="36"/>
      <c r="U434" s="56">
        <v>17781</v>
      </c>
      <c r="V434" s="56">
        <v>0</v>
      </c>
      <c r="W434" s="52">
        <v>0</v>
      </c>
      <c r="X434" s="52">
        <v>893</v>
      </c>
      <c r="Y434" s="52">
        <v>18674</v>
      </c>
      <c r="Z434" s="52">
        <f t="shared" si="6"/>
        <v>4874261</v>
      </c>
    </row>
    <row r="435" spans="1:26" s="13" customFormat="1">
      <c r="A435" s="49">
        <v>474</v>
      </c>
      <c r="B435" s="49">
        <v>474097057</v>
      </c>
      <c r="C435" s="50" t="s">
        <v>223</v>
      </c>
      <c r="D435" s="49">
        <v>97</v>
      </c>
      <c r="E435" s="50" t="s">
        <v>224</v>
      </c>
      <c r="F435" s="49">
        <v>57</v>
      </c>
      <c r="G435" s="50" t="s">
        <v>13</v>
      </c>
      <c r="H435" s="51">
        <v>1</v>
      </c>
      <c r="I435" s="52">
        <v>12275</v>
      </c>
      <c r="J435" s="52">
        <v>647</v>
      </c>
      <c r="K435" s="52">
        <v>0</v>
      </c>
      <c r="L435" s="52">
        <v>893</v>
      </c>
      <c r="M435" s="52">
        <v>13815</v>
      </c>
      <c r="N435" s="36"/>
      <c r="O435" s="53" t="s">
        <v>308</v>
      </c>
      <c r="P435" s="53" t="s">
        <v>308</v>
      </c>
      <c r="Q435" s="55">
        <v>0.18</v>
      </c>
      <c r="R435" s="55">
        <v>0.12566669295783561</v>
      </c>
      <c r="S435" s="52">
        <v>0</v>
      </c>
      <c r="T435" s="36"/>
      <c r="U435" s="56">
        <v>12922</v>
      </c>
      <c r="V435" s="56">
        <v>0</v>
      </c>
      <c r="W435" s="52">
        <v>0</v>
      </c>
      <c r="X435" s="52">
        <v>893</v>
      </c>
      <c r="Y435" s="52">
        <v>13815</v>
      </c>
      <c r="Z435" s="52">
        <f t="shared" si="6"/>
        <v>4874261</v>
      </c>
    </row>
    <row r="436" spans="1:26" s="13" customFormat="1">
      <c r="A436" s="49">
        <v>474</v>
      </c>
      <c r="B436" s="49">
        <v>474097064</v>
      </c>
      <c r="C436" s="50" t="s">
        <v>223</v>
      </c>
      <c r="D436" s="49">
        <v>97</v>
      </c>
      <c r="E436" s="50" t="s">
        <v>224</v>
      </c>
      <c r="F436" s="49">
        <v>64</v>
      </c>
      <c r="G436" s="50" t="s">
        <v>102</v>
      </c>
      <c r="H436" s="51">
        <v>3</v>
      </c>
      <c r="I436" s="52">
        <v>8094</v>
      </c>
      <c r="J436" s="52">
        <v>1047</v>
      </c>
      <c r="K436" s="52">
        <v>0</v>
      </c>
      <c r="L436" s="52">
        <v>893</v>
      </c>
      <c r="M436" s="52">
        <v>10034</v>
      </c>
      <c r="N436" s="36"/>
      <c r="O436" s="53" t="s">
        <v>308</v>
      </c>
      <c r="P436" s="53" t="s">
        <v>308</v>
      </c>
      <c r="Q436" s="55">
        <v>0.18</v>
      </c>
      <c r="R436" s="55">
        <v>2.9502568888977416E-2</v>
      </c>
      <c r="S436" s="52">
        <v>0</v>
      </c>
      <c r="T436" s="36"/>
      <c r="U436" s="56">
        <v>27423</v>
      </c>
      <c r="V436" s="56">
        <v>0</v>
      </c>
      <c r="W436" s="52">
        <v>0</v>
      </c>
      <c r="X436" s="52">
        <v>2679</v>
      </c>
      <c r="Y436" s="52">
        <v>30102</v>
      </c>
      <c r="Z436" s="52">
        <f t="shared" si="6"/>
        <v>4874261</v>
      </c>
    </row>
    <row r="437" spans="1:26" s="13" customFormat="1">
      <c r="A437" s="49">
        <v>474</v>
      </c>
      <c r="B437" s="49">
        <v>474097097</v>
      </c>
      <c r="C437" s="50" t="s">
        <v>223</v>
      </c>
      <c r="D437" s="49">
        <v>97</v>
      </c>
      <c r="E437" s="50" t="s">
        <v>224</v>
      </c>
      <c r="F437" s="49">
        <v>97</v>
      </c>
      <c r="G437" s="50" t="s">
        <v>224</v>
      </c>
      <c r="H437" s="51">
        <v>196</v>
      </c>
      <c r="I437" s="52">
        <v>11151</v>
      </c>
      <c r="J437" s="52">
        <v>78</v>
      </c>
      <c r="K437" s="52">
        <v>0</v>
      </c>
      <c r="L437" s="52">
        <v>893</v>
      </c>
      <c r="M437" s="52">
        <v>12122</v>
      </c>
      <c r="N437" s="36"/>
      <c r="O437" s="53" t="s">
        <v>308</v>
      </c>
      <c r="P437" s="53" t="s">
        <v>308</v>
      </c>
      <c r="Q437" s="55">
        <v>0.18</v>
      </c>
      <c r="R437" s="55">
        <v>3.3383344348178301E-2</v>
      </c>
      <c r="S437" s="52">
        <v>0</v>
      </c>
      <c r="T437" s="36"/>
      <c r="U437" s="56">
        <v>2200884</v>
      </c>
      <c r="V437" s="56">
        <v>0</v>
      </c>
      <c r="W437" s="52">
        <v>0</v>
      </c>
      <c r="X437" s="52">
        <v>175028</v>
      </c>
      <c r="Y437" s="52">
        <v>2375912</v>
      </c>
      <c r="Z437" s="52">
        <f t="shared" si="6"/>
        <v>4874261</v>
      </c>
    </row>
    <row r="438" spans="1:26" s="13" customFormat="1">
      <c r="A438" s="49">
        <v>474</v>
      </c>
      <c r="B438" s="49">
        <v>474097100</v>
      </c>
      <c r="C438" s="50" t="s">
        <v>223</v>
      </c>
      <c r="D438" s="49">
        <v>97</v>
      </c>
      <c r="E438" s="50" t="s">
        <v>224</v>
      </c>
      <c r="F438" s="49">
        <v>100</v>
      </c>
      <c r="G438" s="50" t="s">
        <v>58</v>
      </c>
      <c r="H438" s="51">
        <v>1</v>
      </c>
      <c r="I438" s="52">
        <v>11115.762161152999</v>
      </c>
      <c r="J438" s="52">
        <v>5495</v>
      </c>
      <c r="K438" s="52">
        <v>0</v>
      </c>
      <c r="L438" s="52">
        <v>893</v>
      </c>
      <c r="M438" s="52">
        <v>17503.762161152998</v>
      </c>
      <c r="N438" s="36"/>
      <c r="O438" s="53" t="s">
        <v>308</v>
      </c>
      <c r="P438" s="53" t="s">
        <v>308</v>
      </c>
      <c r="Q438" s="55">
        <v>0.09</v>
      </c>
      <c r="R438" s="55">
        <v>3.3081526293987397E-2</v>
      </c>
      <c r="S438" s="52">
        <v>0</v>
      </c>
      <c r="T438" s="36"/>
      <c r="U438" s="56">
        <v>16611</v>
      </c>
      <c r="V438" s="56">
        <v>0</v>
      </c>
      <c r="W438" s="52">
        <v>0</v>
      </c>
      <c r="X438" s="52">
        <v>893</v>
      </c>
      <c r="Y438" s="52">
        <v>17504</v>
      </c>
      <c r="Z438" s="52">
        <f t="shared" si="6"/>
        <v>4874261</v>
      </c>
    </row>
    <row r="439" spans="1:26" s="13" customFormat="1">
      <c r="A439" s="49">
        <v>474</v>
      </c>
      <c r="B439" s="49">
        <v>474097103</v>
      </c>
      <c r="C439" s="50" t="s">
        <v>223</v>
      </c>
      <c r="D439" s="49">
        <v>97</v>
      </c>
      <c r="E439" s="50" t="s">
        <v>224</v>
      </c>
      <c r="F439" s="49">
        <v>103</v>
      </c>
      <c r="G439" s="50" t="s">
        <v>225</v>
      </c>
      <c r="H439" s="51">
        <v>21</v>
      </c>
      <c r="I439" s="52">
        <v>10699</v>
      </c>
      <c r="J439" s="52">
        <v>182</v>
      </c>
      <c r="K439" s="52">
        <v>0</v>
      </c>
      <c r="L439" s="52">
        <v>893</v>
      </c>
      <c r="M439" s="52">
        <v>11774</v>
      </c>
      <c r="N439" s="36"/>
      <c r="O439" s="53" t="s">
        <v>308</v>
      </c>
      <c r="P439" s="53" t="s">
        <v>308</v>
      </c>
      <c r="Q439" s="55">
        <v>0.18</v>
      </c>
      <c r="R439" s="55">
        <v>7.9501928414729001E-3</v>
      </c>
      <c r="S439" s="52">
        <v>0</v>
      </c>
      <c r="T439" s="36"/>
      <c r="U439" s="56">
        <v>228501</v>
      </c>
      <c r="V439" s="56">
        <v>0</v>
      </c>
      <c r="W439" s="52">
        <v>0</v>
      </c>
      <c r="X439" s="52">
        <v>18753</v>
      </c>
      <c r="Y439" s="52">
        <v>247254</v>
      </c>
      <c r="Z439" s="52">
        <f t="shared" si="6"/>
        <v>4874261</v>
      </c>
    </row>
    <row r="440" spans="1:26" s="13" customFormat="1">
      <c r="A440" s="49">
        <v>474</v>
      </c>
      <c r="B440" s="49">
        <v>474097153</v>
      </c>
      <c r="C440" s="50" t="s">
        <v>223</v>
      </c>
      <c r="D440" s="49">
        <v>97</v>
      </c>
      <c r="E440" s="50" t="s">
        <v>224</v>
      </c>
      <c r="F440" s="49">
        <v>153</v>
      </c>
      <c r="G440" s="50" t="s">
        <v>107</v>
      </c>
      <c r="H440" s="51">
        <v>36</v>
      </c>
      <c r="I440" s="52">
        <v>10609</v>
      </c>
      <c r="J440" s="52">
        <v>277</v>
      </c>
      <c r="K440" s="52">
        <v>0</v>
      </c>
      <c r="L440" s="52">
        <v>893</v>
      </c>
      <c r="M440" s="52">
        <v>11779</v>
      </c>
      <c r="N440" s="36"/>
      <c r="O440" s="53" t="s">
        <v>308</v>
      </c>
      <c r="P440" s="53" t="s">
        <v>308</v>
      </c>
      <c r="Q440" s="55">
        <v>0.09</v>
      </c>
      <c r="R440" s="55">
        <v>1.2838408450156829E-2</v>
      </c>
      <c r="S440" s="52">
        <v>0</v>
      </c>
      <c r="T440" s="36"/>
      <c r="U440" s="56">
        <v>391896</v>
      </c>
      <c r="V440" s="56">
        <v>0</v>
      </c>
      <c r="W440" s="52">
        <v>0</v>
      </c>
      <c r="X440" s="52">
        <v>32148</v>
      </c>
      <c r="Y440" s="52">
        <v>424044</v>
      </c>
      <c r="Z440" s="52">
        <f t="shared" si="6"/>
        <v>4874261</v>
      </c>
    </row>
    <row r="441" spans="1:26" s="13" customFormat="1">
      <c r="A441" s="49">
        <v>474</v>
      </c>
      <c r="B441" s="49">
        <v>474097158</v>
      </c>
      <c r="C441" s="50" t="s">
        <v>223</v>
      </c>
      <c r="D441" s="49">
        <v>97</v>
      </c>
      <c r="E441" s="50" t="s">
        <v>224</v>
      </c>
      <c r="F441" s="49">
        <v>158</v>
      </c>
      <c r="G441" s="50" t="s">
        <v>108</v>
      </c>
      <c r="H441" s="51">
        <v>1</v>
      </c>
      <c r="I441" s="52">
        <v>9794</v>
      </c>
      <c r="J441" s="52">
        <v>4205</v>
      </c>
      <c r="K441" s="52">
        <v>0</v>
      </c>
      <c r="L441" s="52">
        <v>893</v>
      </c>
      <c r="M441" s="52">
        <v>14892</v>
      </c>
      <c r="N441" s="36"/>
      <c r="O441" s="53" t="s">
        <v>308</v>
      </c>
      <c r="P441" s="53" t="s">
        <v>308</v>
      </c>
      <c r="Q441" s="55">
        <v>0.09</v>
      </c>
      <c r="R441" s="55">
        <v>3.6860038701594218E-2</v>
      </c>
      <c r="S441" s="52">
        <v>0</v>
      </c>
      <c r="T441" s="36"/>
      <c r="U441" s="56">
        <v>13999</v>
      </c>
      <c r="V441" s="56">
        <v>0</v>
      </c>
      <c r="W441" s="52">
        <v>0</v>
      </c>
      <c r="X441" s="52">
        <v>893</v>
      </c>
      <c r="Y441" s="52">
        <v>14892</v>
      </c>
      <c r="Z441" s="52">
        <f t="shared" si="6"/>
        <v>4874261</v>
      </c>
    </row>
    <row r="442" spans="1:26" s="13" customFormat="1">
      <c r="A442" s="49">
        <v>474</v>
      </c>
      <c r="B442" s="49">
        <v>474097162</v>
      </c>
      <c r="C442" s="50" t="s">
        <v>223</v>
      </c>
      <c r="D442" s="49">
        <v>97</v>
      </c>
      <c r="E442" s="50" t="s">
        <v>224</v>
      </c>
      <c r="F442" s="49">
        <v>162</v>
      </c>
      <c r="G442" s="50" t="s">
        <v>226</v>
      </c>
      <c r="H442" s="51">
        <v>19</v>
      </c>
      <c r="I442" s="52">
        <v>9978</v>
      </c>
      <c r="J442" s="52">
        <v>2644</v>
      </c>
      <c r="K442" s="52">
        <v>0</v>
      </c>
      <c r="L442" s="52">
        <v>893</v>
      </c>
      <c r="M442" s="52">
        <v>13515</v>
      </c>
      <c r="N442" s="36"/>
      <c r="O442" s="53" t="s">
        <v>308</v>
      </c>
      <c r="P442" s="53" t="s">
        <v>308</v>
      </c>
      <c r="Q442" s="55">
        <v>0.09</v>
      </c>
      <c r="R442" s="55">
        <v>2.5905351238679864E-2</v>
      </c>
      <c r="S442" s="52">
        <v>0</v>
      </c>
      <c r="T442" s="36"/>
      <c r="U442" s="56">
        <v>239818</v>
      </c>
      <c r="V442" s="56">
        <v>0</v>
      </c>
      <c r="W442" s="52">
        <v>0</v>
      </c>
      <c r="X442" s="52">
        <v>16967</v>
      </c>
      <c r="Y442" s="52">
        <v>256785</v>
      </c>
      <c r="Z442" s="52">
        <f t="shared" si="6"/>
        <v>4874261</v>
      </c>
    </row>
    <row r="443" spans="1:26" s="13" customFormat="1">
      <c r="A443" s="49">
        <v>474</v>
      </c>
      <c r="B443" s="49">
        <v>474097343</v>
      </c>
      <c r="C443" s="50" t="s">
        <v>223</v>
      </c>
      <c r="D443" s="49">
        <v>97</v>
      </c>
      <c r="E443" s="50" t="s">
        <v>224</v>
      </c>
      <c r="F443" s="49">
        <v>343</v>
      </c>
      <c r="G443" s="50" t="s">
        <v>227</v>
      </c>
      <c r="H443" s="51">
        <v>45</v>
      </c>
      <c r="I443" s="52">
        <v>10347</v>
      </c>
      <c r="J443" s="52">
        <v>1087</v>
      </c>
      <c r="K443" s="52">
        <v>0</v>
      </c>
      <c r="L443" s="52">
        <v>893</v>
      </c>
      <c r="M443" s="52">
        <v>12327</v>
      </c>
      <c r="N443" s="36"/>
      <c r="O443" s="53" t="s">
        <v>308</v>
      </c>
      <c r="P443" s="53" t="s">
        <v>308</v>
      </c>
      <c r="Q443" s="55">
        <v>0.18</v>
      </c>
      <c r="R443" s="55">
        <v>3.069389612769164E-2</v>
      </c>
      <c r="S443" s="52">
        <v>0</v>
      </c>
      <c r="T443" s="36"/>
      <c r="U443" s="56">
        <v>514530</v>
      </c>
      <c r="V443" s="56">
        <v>0</v>
      </c>
      <c r="W443" s="52">
        <v>0</v>
      </c>
      <c r="X443" s="52">
        <v>40185</v>
      </c>
      <c r="Y443" s="52">
        <v>554715</v>
      </c>
      <c r="Z443" s="52">
        <f t="shared" si="6"/>
        <v>4874261</v>
      </c>
    </row>
    <row r="444" spans="1:26" s="13" customFormat="1">
      <c r="A444" s="49">
        <v>474</v>
      </c>
      <c r="B444" s="49">
        <v>474097600</v>
      </c>
      <c r="C444" s="50" t="s">
        <v>223</v>
      </c>
      <c r="D444" s="49">
        <v>97</v>
      </c>
      <c r="E444" s="50" t="s">
        <v>224</v>
      </c>
      <c r="F444" s="49">
        <v>600</v>
      </c>
      <c r="G444" s="50" t="s">
        <v>136</v>
      </c>
      <c r="H444" s="51">
        <v>1</v>
      </c>
      <c r="I444" s="52">
        <v>9814.7284416666898</v>
      </c>
      <c r="J444" s="52">
        <v>3813</v>
      </c>
      <c r="K444" s="52">
        <v>0</v>
      </c>
      <c r="L444" s="52">
        <v>893</v>
      </c>
      <c r="M444" s="52">
        <v>14520.72844166669</v>
      </c>
      <c r="N444" s="36"/>
      <c r="O444" s="53" t="s">
        <v>308</v>
      </c>
      <c r="P444" s="53" t="s">
        <v>308</v>
      </c>
      <c r="Q444" s="55">
        <v>0.09</v>
      </c>
      <c r="R444" s="55">
        <v>4.2558651427612214E-3</v>
      </c>
      <c r="S444" s="52">
        <v>0</v>
      </c>
      <c r="T444" s="36"/>
      <c r="U444" s="56">
        <v>13628</v>
      </c>
      <c r="V444" s="56">
        <v>0</v>
      </c>
      <c r="W444" s="52">
        <v>0</v>
      </c>
      <c r="X444" s="52">
        <v>893</v>
      </c>
      <c r="Y444" s="52">
        <v>14521</v>
      </c>
      <c r="Z444" s="52">
        <f t="shared" si="6"/>
        <v>4874261</v>
      </c>
    </row>
    <row r="445" spans="1:26" s="13" customFormat="1">
      <c r="A445" s="49">
        <v>474</v>
      </c>
      <c r="B445" s="49">
        <v>474097610</v>
      </c>
      <c r="C445" s="50" t="s">
        <v>223</v>
      </c>
      <c r="D445" s="49">
        <v>97</v>
      </c>
      <c r="E445" s="50" t="s">
        <v>224</v>
      </c>
      <c r="F445" s="49">
        <v>610</v>
      </c>
      <c r="G445" s="50" t="s">
        <v>228</v>
      </c>
      <c r="H445" s="51">
        <v>9</v>
      </c>
      <c r="I445" s="52">
        <v>9622</v>
      </c>
      <c r="J445" s="52">
        <v>1389</v>
      </c>
      <c r="K445" s="52">
        <v>0</v>
      </c>
      <c r="L445" s="52">
        <v>893</v>
      </c>
      <c r="M445" s="52">
        <v>11904</v>
      </c>
      <c r="N445" s="36"/>
      <c r="O445" s="53" t="s">
        <v>308</v>
      </c>
      <c r="P445" s="53" t="s">
        <v>308</v>
      </c>
      <c r="Q445" s="55">
        <v>0.09</v>
      </c>
      <c r="R445" s="55">
        <v>6.3386402407289199E-3</v>
      </c>
      <c r="S445" s="52">
        <v>0</v>
      </c>
      <c r="T445" s="36"/>
      <c r="U445" s="56">
        <v>99099</v>
      </c>
      <c r="V445" s="56">
        <v>0</v>
      </c>
      <c r="W445" s="52">
        <v>0</v>
      </c>
      <c r="X445" s="52">
        <v>8037</v>
      </c>
      <c r="Y445" s="52">
        <v>107136</v>
      </c>
      <c r="Z445" s="52">
        <f t="shared" si="6"/>
        <v>4874261</v>
      </c>
    </row>
    <row r="446" spans="1:26" s="13" customFormat="1">
      <c r="A446" s="49">
        <v>474</v>
      </c>
      <c r="B446" s="49">
        <v>474097616</v>
      </c>
      <c r="C446" s="50" t="s">
        <v>223</v>
      </c>
      <c r="D446" s="49">
        <v>97</v>
      </c>
      <c r="E446" s="50" t="s">
        <v>224</v>
      </c>
      <c r="F446" s="49">
        <v>616</v>
      </c>
      <c r="G446" s="50" t="s">
        <v>83</v>
      </c>
      <c r="H446" s="51">
        <v>1</v>
      </c>
      <c r="I446" s="52">
        <v>9794</v>
      </c>
      <c r="J446" s="52">
        <v>3105</v>
      </c>
      <c r="K446" s="52">
        <v>0</v>
      </c>
      <c r="L446" s="52">
        <v>893</v>
      </c>
      <c r="M446" s="52">
        <v>13792</v>
      </c>
      <c r="N446" s="36"/>
      <c r="O446" s="53" t="s">
        <v>308</v>
      </c>
      <c r="P446" s="53" t="s">
        <v>308</v>
      </c>
      <c r="Q446" s="55">
        <v>0.09</v>
      </c>
      <c r="R446" s="55">
        <v>3.5200195713429298E-2</v>
      </c>
      <c r="S446" s="52">
        <v>0</v>
      </c>
      <c r="T446" s="36"/>
      <c r="U446" s="56">
        <v>12899</v>
      </c>
      <c r="V446" s="56">
        <v>0</v>
      </c>
      <c r="W446" s="52">
        <v>0</v>
      </c>
      <c r="X446" s="52">
        <v>893</v>
      </c>
      <c r="Y446" s="52">
        <v>13792</v>
      </c>
      <c r="Z446" s="52">
        <f t="shared" si="6"/>
        <v>4874261</v>
      </c>
    </row>
    <row r="447" spans="1:26" s="13" customFormat="1">
      <c r="A447" s="49">
        <v>474</v>
      </c>
      <c r="B447" s="49">
        <v>474097673</v>
      </c>
      <c r="C447" s="50" t="s">
        <v>223</v>
      </c>
      <c r="D447" s="49">
        <v>97</v>
      </c>
      <c r="E447" s="50" t="s">
        <v>224</v>
      </c>
      <c r="F447" s="49">
        <v>673</v>
      </c>
      <c r="G447" s="50" t="s">
        <v>137</v>
      </c>
      <c r="H447" s="51">
        <v>1</v>
      </c>
      <c r="I447" s="52">
        <v>9381.3541823661435</v>
      </c>
      <c r="J447" s="52">
        <v>4434</v>
      </c>
      <c r="K447" s="52">
        <v>0</v>
      </c>
      <c r="L447" s="52">
        <v>893</v>
      </c>
      <c r="M447" s="52">
        <v>14708.354182366144</v>
      </c>
      <c r="N447" s="36"/>
      <c r="O447" s="53" t="s">
        <v>308</v>
      </c>
      <c r="P447" s="53" t="s">
        <v>308</v>
      </c>
      <c r="Q447" s="55">
        <v>0.09</v>
      </c>
      <c r="R447" s="55">
        <v>1.7807301846486472E-2</v>
      </c>
      <c r="S447" s="52">
        <v>0</v>
      </c>
      <c r="T447" s="36"/>
      <c r="U447" s="56">
        <v>13815</v>
      </c>
      <c r="V447" s="56">
        <v>0</v>
      </c>
      <c r="W447" s="52">
        <v>0</v>
      </c>
      <c r="X447" s="52">
        <v>893</v>
      </c>
      <c r="Y447" s="52">
        <v>14708</v>
      </c>
      <c r="Z447" s="52">
        <f t="shared" si="6"/>
        <v>4874261</v>
      </c>
    </row>
    <row r="448" spans="1:26" s="13" customFormat="1">
      <c r="A448" s="49">
        <v>474</v>
      </c>
      <c r="B448" s="49">
        <v>474097720</v>
      </c>
      <c r="C448" s="50" t="s">
        <v>223</v>
      </c>
      <c r="D448" s="49">
        <v>97</v>
      </c>
      <c r="E448" s="50" t="s">
        <v>224</v>
      </c>
      <c r="F448" s="49">
        <v>720</v>
      </c>
      <c r="G448" s="50" t="s">
        <v>230</v>
      </c>
      <c r="H448" s="51">
        <v>8</v>
      </c>
      <c r="I448" s="52">
        <v>10709</v>
      </c>
      <c r="J448" s="52">
        <v>2266</v>
      </c>
      <c r="K448" s="52">
        <v>0</v>
      </c>
      <c r="L448" s="52">
        <v>893</v>
      </c>
      <c r="M448" s="52">
        <v>13868</v>
      </c>
      <c r="N448" s="36"/>
      <c r="O448" s="53" t="s">
        <v>308</v>
      </c>
      <c r="P448" s="53" t="s">
        <v>308</v>
      </c>
      <c r="Q448" s="55">
        <v>0.09</v>
      </c>
      <c r="R448" s="55">
        <v>1.0423493344230317E-2</v>
      </c>
      <c r="S448" s="52">
        <v>0</v>
      </c>
      <c r="T448" s="36"/>
      <c r="U448" s="56">
        <v>103800</v>
      </c>
      <c r="V448" s="56">
        <v>0</v>
      </c>
      <c r="W448" s="52">
        <v>0</v>
      </c>
      <c r="X448" s="52">
        <v>7144</v>
      </c>
      <c r="Y448" s="52">
        <v>110944</v>
      </c>
      <c r="Z448" s="52">
        <f t="shared" si="6"/>
        <v>4874261</v>
      </c>
    </row>
    <row r="449" spans="1:26" s="13" customFormat="1">
      <c r="A449" s="49">
        <v>474</v>
      </c>
      <c r="B449" s="49">
        <v>474097725</v>
      </c>
      <c r="C449" s="50" t="s">
        <v>223</v>
      </c>
      <c r="D449" s="49">
        <v>97</v>
      </c>
      <c r="E449" s="50" t="s">
        <v>224</v>
      </c>
      <c r="F449" s="49">
        <v>725</v>
      </c>
      <c r="G449" s="50" t="s">
        <v>117</v>
      </c>
      <c r="H449" s="51">
        <v>1</v>
      </c>
      <c r="I449" s="52">
        <v>9794</v>
      </c>
      <c r="J449" s="52">
        <v>2182</v>
      </c>
      <c r="K449" s="52">
        <v>0</v>
      </c>
      <c r="L449" s="52">
        <v>893</v>
      </c>
      <c r="M449" s="52">
        <v>12869</v>
      </c>
      <c r="N449" s="36"/>
      <c r="O449" s="53" t="s">
        <v>308</v>
      </c>
      <c r="P449" s="53" t="s">
        <v>308</v>
      </c>
      <c r="Q449" s="55">
        <v>0.09</v>
      </c>
      <c r="R449" s="55">
        <v>7.7642642821607469E-3</v>
      </c>
      <c r="S449" s="52">
        <v>0</v>
      </c>
      <c r="T449" s="36"/>
      <c r="U449" s="56">
        <v>11976</v>
      </c>
      <c r="V449" s="56">
        <v>0</v>
      </c>
      <c r="W449" s="52">
        <v>0</v>
      </c>
      <c r="X449" s="52">
        <v>893</v>
      </c>
      <c r="Y449" s="52">
        <v>12869</v>
      </c>
      <c r="Z449" s="52">
        <f t="shared" si="6"/>
        <v>4874261</v>
      </c>
    </row>
    <row r="450" spans="1:26" s="13" customFormat="1">
      <c r="A450" s="49">
        <v>474</v>
      </c>
      <c r="B450" s="49">
        <v>474097735</v>
      </c>
      <c r="C450" s="50" t="s">
        <v>223</v>
      </c>
      <c r="D450" s="49">
        <v>97</v>
      </c>
      <c r="E450" s="50" t="s">
        <v>224</v>
      </c>
      <c r="F450" s="49">
        <v>735</v>
      </c>
      <c r="G450" s="50" t="s">
        <v>119</v>
      </c>
      <c r="H450" s="51">
        <v>21</v>
      </c>
      <c r="I450" s="52">
        <v>10426</v>
      </c>
      <c r="J450" s="52">
        <v>3672</v>
      </c>
      <c r="K450" s="52">
        <v>0</v>
      </c>
      <c r="L450" s="52">
        <v>893</v>
      </c>
      <c r="M450" s="52">
        <v>14991</v>
      </c>
      <c r="N450" s="36"/>
      <c r="O450" s="53" t="s">
        <v>308</v>
      </c>
      <c r="P450" s="53" t="s">
        <v>308</v>
      </c>
      <c r="Q450" s="55">
        <v>0.09</v>
      </c>
      <c r="R450" s="55">
        <v>2.0385927127962295E-2</v>
      </c>
      <c r="S450" s="52">
        <v>0</v>
      </c>
      <c r="T450" s="36"/>
      <c r="U450" s="56">
        <v>296058</v>
      </c>
      <c r="V450" s="56">
        <v>0</v>
      </c>
      <c r="W450" s="52">
        <v>0</v>
      </c>
      <c r="X450" s="52">
        <v>18753</v>
      </c>
      <c r="Y450" s="52">
        <v>314811</v>
      </c>
      <c r="Z450" s="52">
        <f t="shared" si="6"/>
        <v>4874261</v>
      </c>
    </row>
    <row r="451" spans="1:26" s="13" customFormat="1">
      <c r="A451" s="49">
        <v>474</v>
      </c>
      <c r="B451" s="49">
        <v>474097753</v>
      </c>
      <c r="C451" s="50" t="s">
        <v>223</v>
      </c>
      <c r="D451" s="49">
        <v>97</v>
      </c>
      <c r="E451" s="50" t="s">
        <v>224</v>
      </c>
      <c r="F451" s="49">
        <v>753</v>
      </c>
      <c r="G451" s="50" t="s">
        <v>231</v>
      </c>
      <c r="H451" s="51">
        <v>21</v>
      </c>
      <c r="I451" s="52">
        <v>9050</v>
      </c>
      <c r="J451" s="52">
        <v>2833</v>
      </c>
      <c r="K451" s="52">
        <v>0</v>
      </c>
      <c r="L451" s="52">
        <v>893</v>
      </c>
      <c r="M451" s="52">
        <v>12776</v>
      </c>
      <c r="N451" s="36"/>
      <c r="O451" s="53" t="s">
        <v>308</v>
      </c>
      <c r="P451" s="53" t="s">
        <v>308</v>
      </c>
      <c r="Q451" s="55">
        <v>0.09</v>
      </c>
      <c r="R451" s="55">
        <v>1.1834540525134218E-2</v>
      </c>
      <c r="S451" s="52">
        <v>0</v>
      </c>
      <c r="T451" s="36"/>
      <c r="U451" s="56">
        <v>249543</v>
      </c>
      <c r="V451" s="56">
        <v>0</v>
      </c>
      <c r="W451" s="52">
        <v>0</v>
      </c>
      <c r="X451" s="52">
        <v>18753</v>
      </c>
      <c r="Y451" s="52">
        <v>268296</v>
      </c>
      <c r="Z451" s="52">
        <f t="shared" si="6"/>
        <v>4874261</v>
      </c>
    </row>
    <row r="452" spans="1:26" s="13" customFormat="1">
      <c r="A452" s="49">
        <v>474</v>
      </c>
      <c r="B452" s="49">
        <v>474097755</v>
      </c>
      <c r="C452" s="50" t="s">
        <v>223</v>
      </c>
      <c r="D452" s="49">
        <v>97</v>
      </c>
      <c r="E452" s="50" t="s">
        <v>224</v>
      </c>
      <c r="F452" s="49">
        <v>755</v>
      </c>
      <c r="G452" s="50" t="s">
        <v>42</v>
      </c>
      <c r="H452" s="51">
        <v>1</v>
      </c>
      <c r="I452" s="52">
        <v>9227</v>
      </c>
      <c r="J452" s="52">
        <v>3539</v>
      </c>
      <c r="K452" s="52">
        <v>0</v>
      </c>
      <c r="L452" s="52">
        <v>893</v>
      </c>
      <c r="M452" s="52">
        <v>13659</v>
      </c>
      <c r="N452" s="36"/>
      <c r="O452" s="53" t="s">
        <v>308</v>
      </c>
      <c r="P452" s="53" t="s">
        <v>308</v>
      </c>
      <c r="Q452" s="55">
        <v>0.09</v>
      </c>
      <c r="R452" s="55">
        <v>1.3637755143744485E-2</v>
      </c>
      <c r="S452" s="52">
        <v>0</v>
      </c>
      <c r="T452" s="36"/>
      <c r="U452" s="56">
        <v>12766</v>
      </c>
      <c r="V452" s="56">
        <v>0</v>
      </c>
      <c r="W452" s="52">
        <v>0</v>
      </c>
      <c r="X452" s="52">
        <v>893</v>
      </c>
      <c r="Y452" s="52">
        <v>13659</v>
      </c>
      <c r="Z452" s="52">
        <f t="shared" si="6"/>
        <v>4874261</v>
      </c>
    </row>
    <row r="453" spans="1:26" s="13" customFormat="1">
      <c r="A453" s="49">
        <v>474</v>
      </c>
      <c r="B453" s="49">
        <v>474097775</v>
      </c>
      <c r="C453" s="50" t="s">
        <v>223</v>
      </c>
      <c r="D453" s="49">
        <v>97</v>
      </c>
      <c r="E453" s="50" t="s">
        <v>224</v>
      </c>
      <c r="F453" s="49">
        <v>775</v>
      </c>
      <c r="G453" s="50" t="s">
        <v>120</v>
      </c>
      <c r="H453" s="51">
        <v>4</v>
      </c>
      <c r="I453" s="52">
        <v>9794</v>
      </c>
      <c r="J453" s="52">
        <v>1770</v>
      </c>
      <c r="K453" s="52">
        <v>0</v>
      </c>
      <c r="L453" s="52">
        <v>893</v>
      </c>
      <c r="M453" s="52">
        <v>12457</v>
      </c>
      <c r="N453" s="36"/>
      <c r="O453" s="53" t="s">
        <v>308</v>
      </c>
      <c r="P453" s="53" t="s">
        <v>308</v>
      </c>
      <c r="Q453" s="55">
        <v>0.09</v>
      </c>
      <c r="R453" s="55">
        <v>5.3574176974543119E-3</v>
      </c>
      <c r="S453" s="52">
        <v>0</v>
      </c>
      <c r="T453" s="36"/>
      <c r="U453" s="56">
        <v>46256</v>
      </c>
      <c r="V453" s="56">
        <v>0</v>
      </c>
      <c r="W453" s="52">
        <v>0</v>
      </c>
      <c r="X453" s="52">
        <v>3572</v>
      </c>
      <c r="Y453" s="52">
        <v>49828</v>
      </c>
      <c r="Z453" s="52">
        <f t="shared" si="6"/>
        <v>4874261</v>
      </c>
    </row>
    <row r="454" spans="1:26" s="13" customFormat="1">
      <c r="A454" s="49">
        <v>478</v>
      </c>
      <c r="B454" s="49">
        <v>478352051</v>
      </c>
      <c r="C454" s="50" t="s">
        <v>232</v>
      </c>
      <c r="D454" s="49">
        <v>352</v>
      </c>
      <c r="E454" s="50" t="s">
        <v>233</v>
      </c>
      <c r="F454" s="49">
        <v>51</v>
      </c>
      <c r="G454" s="50" t="s">
        <v>316</v>
      </c>
      <c r="H454" s="51">
        <v>1</v>
      </c>
      <c r="I454" s="52">
        <v>8110</v>
      </c>
      <c r="J454" s="52">
        <v>8916</v>
      </c>
      <c r="K454" s="52">
        <v>0</v>
      </c>
      <c r="L454" s="52">
        <v>893</v>
      </c>
      <c r="M454" s="52">
        <v>17919</v>
      </c>
      <c r="N454" s="36"/>
      <c r="O454" s="53" t="s">
        <v>308</v>
      </c>
      <c r="P454" s="53" t="s">
        <v>308</v>
      </c>
      <c r="Q454" s="55">
        <v>0.09</v>
      </c>
      <c r="R454" s="55">
        <v>1.5085027190889721E-3</v>
      </c>
      <c r="S454" s="52">
        <v>0</v>
      </c>
      <c r="T454" s="36"/>
      <c r="U454" s="56">
        <v>17026</v>
      </c>
      <c r="V454" s="56">
        <v>0</v>
      </c>
      <c r="W454" s="52">
        <v>0</v>
      </c>
      <c r="X454" s="52">
        <v>893</v>
      </c>
      <c r="Y454" s="52">
        <v>17919</v>
      </c>
      <c r="Z454" s="52">
        <f t="shared" si="6"/>
        <v>5315051.3475328609</v>
      </c>
    </row>
    <row r="455" spans="1:26" s="13" customFormat="1">
      <c r="A455" s="49">
        <v>478</v>
      </c>
      <c r="B455" s="49">
        <v>478352064</v>
      </c>
      <c r="C455" s="50" t="s">
        <v>232</v>
      </c>
      <c r="D455" s="49">
        <v>352</v>
      </c>
      <c r="E455" s="50" t="s">
        <v>233</v>
      </c>
      <c r="F455" s="49">
        <v>64</v>
      </c>
      <c r="G455" s="50" t="s">
        <v>102</v>
      </c>
      <c r="H455" s="51">
        <v>3</v>
      </c>
      <c r="I455" s="52">
        <v>9813</v>
      </c>
      <c r="J455" s="52">
        <v>1270</v>
      </c>
      <c r="K455" s="52">
        <v>0</v>
      </c>
      <c r="L455" s="52">
        <v>893</v>
      </c>
      <c r="M455" s="52">
        <v>11976</v>
      </c>
      <c r="N455" s="36"/>
      <c r="O455" s="53" t="s">
        <v>308</v>
      </c>
      <c r="P455" s="53" t="s">
        <v>308</v>
      </c>
      <c r="Q455" s="55">
        <v>0.18</v>
      </c>
      <c r="R455" s="55">
        <v>2.9502568888977416E-2</v>
      </c>
      <c r="S455" s="52">
        <v>0</v>
      </c>
      <c r="T455" s="36"/>
      <c r="U455" s="56">
        <v>33249</v>
      </c>
      <c r="V455" s="56">
        <v>0</v>
      </c>
      <c r="W455" s="52">
        <v>0</v>
      </c>
      <c r="X455" s="52">
        <v>2679</v>
      </c>
      <c r="Y455" s="52">
        <v>35928</v>
      </c>
      <c r="Z455" s="52">
        <f t="shared" si="6"/>
        <v>5315051.3475328609</v>
      </c>
    </row>
    <row r="456" spans="1:26" s="13" customFormat="1">
      <c r="A456" s="49">
        <v>478</v>
      </c>
      <c r="B456" s="49">
        <v>478352097</v>
      </c>
      <c r="C456" s="50" t="s">
        <v>232</v>
      </c>
      <c r="D456" s="49">
        <v>352</v>
      </c>
      <c r="E456" s="50" t="s">
        <v>233</v>
      </c>
      <c r="F456" s="49">
        <v>97</v>
      </c>
      <c r="G456" s="50" t="s">
        <v>224</v>
      </c>
      <c r="H456" s="51">
        <v>4</v>
      </c>
      <c r="I456" s="52">
        <v>14003</v>
      </c>
      <c r="J456" s="52">
        <v>98</v>
      </c>
      <c r="K456" s="52">
        <v>0</v>
      </c>
      <c r="L456" s="52">
        <v>893</v>
      </c>
      <c r="M456" s="52">
        <v>14994</v>
      </c>
      <c r="N456" s="36"/>
      <c r="O456" s="53" t="s">
        <v>308</v>
      </c>
      <c r="P456" s="53" t="s">
        <v>308</v>
      </c>
      <c r="Q456" s="55">
        <v>0.18</v>
      </c>
      <c r="R456" s="55">
        <v>3.3383344348178301E-2</v>
      </c>
      <c r="S456" s="52">
        <v>0</v>
      </c>
      <c r="T456" s="36"/>
      <c r="U456" s="56">
        <v>56404</v>
      </c>
      <c r="V456" s="56">
        <v>0</v>
      </c>
      <c r="W456" s="52">
        <v>0</v>
      </c>
      <c r="X456" s="52">
        <v>3572</v>
      </c>
      <c r="Y456" s="52">
        <v>59976</v>
      </c>
      <c r="Z456" s="52">
        <f t="shared" si="6"/>
        <v>5315051.3475328609</v>
      </c>
    </row>
    <row r="457" spans="1:26" s="13" customFormat="1">
      <c r="A457" s="49">
        <v>478</v>
      </c>
      <c r="B457" s="49">
        <v>478352125</v>
      </c>
      <c r="C457" s="50" t="s">
        <v>232</v>
      </c>
      <c r="D457" s="49">
        <v>352</v>
      </c>
      <c r="E457" s="50" t="s">
        <v>233</v>
      </c>
      <c r="F457" s="49">
        <v>125</v>
      </c>
      <c r="G457" s="50" t="s">
        <v>105</v>
      </c>
      <c r="H457" s="51">
        <v>18</v>
      </c>
      <c r="I457" s="52">
        <v>9312</v>
      </c>
      <c r="J457" s="52">
        <v>4510</v>
      </c>
      <c r="K457" s="52">
        <v>0</v>
      </c>
      <c r="L457" s="52">
        <v>893</v>
      </c>
      <c r="M457" s="52">
        <v>14715</v>
      </c>
      <c r="N457" s="36"/>
      <c r="O457" s="53" t="s">
        <v>308</v>
      </c>
      <c r="P457" s="53" t="s">
        <v>308</v>
      </c>
      <c r="Q457" s="55">
        <v>0.09</v>
      </c>
      <c r="R457" s="55">
        <v>1.7081939081173267E-2</v>
      </c>
      <c r="S457" s="52">
        <v>0</v>
      </c>
      <c r="T457" s="36"/>
      <c r="U457" s="56">
        <v>248796</v>
      </c>
      <c r="V457" s="56">
        <v>0</v>
      </c>
      <c r="W457" s="52">
        <v>0</v>
      </c>
      <c r="X457" s="52">
        <v>16074</v>
      </c>
      <c r="Y457" s="52">
        <v>264870</v>
      </c>
      <c r="Z457" s="52">
        <f t="shared" si="6"/>
        <v>5315051.3475328609</v>
      </c>
    </row>
    <row r="458" spans="1:26" s="13" customFormat="1">
      <c r="A458" s="49">
        <v>478</v>
      </c>
      <c r="B458" s="49">
        <v>478352141</v>
      </c>
      <c r="C458" s="50" t="s">
        <v>232</v>
      </c>
      <c r="D458" s="49">
        <v>352</v>
      </c>
      <c r="E458" s="50" t="s">
        <v>233</v>
      </c>
      <c r="F458" s="49">
        <v>141</v>
      </c>
      <c r="G458" s="50" t="s">
        <v>106</v>
      </c>
      <c r="H458" s="51">
        <v>1</v>
      </c>
      <c r="I458" s="52">
        <v>10360.502272495214</v>
      </c>
      <c r="J458" s="52">
        <v>5916</v>
      </c>
      <c r="K458" s="52">
        <v>0</v>
      </c>
      <c r="L458" s="52">
        <v>893</v>
      </c>
      <c r="M458" s="52">
        <v>17169.502272495214</v>
      </c>
      <c r="N458" s="36"/>
      <c r="O458" s="53" t="s">
        <v>308</v>
      </c>
      <c r="P458" s="53" t="s">
        <v>308</v>
      </c>
      <c r="Q458" s="55">
        <v>0.09</v>
      </c>
      <c r="R458" s="55">
        <v>3.7163141797754297E-2</v>
      </c>
      <c r="S458" s="52">
        <v>0</v>
      </c>
      <c r="T458" s="36"/>
      <c r="U458" s="56">
        <v>16277</v>
      </c>
      <c r="V458" s="56">
        <v>0</v>
      </c>
      <c r="W458" s="52">
        <v>0</v>
      </c>
      <c r="X458" s="52">
        <v>893</v>
      </c>
      <c r="Y458" s="52">
        <v>17170</v>
      </c>
      <c r="Z458" s="52">
        <f t="shared" si="6"/>
        <v>5315051.3475328609</v>
      </c>
    </row>
    <row r="459" spans="1:26" s="13" customFormat="1">
      <c r="A459" s="49">
        <v>478</v>
      </c>
      <c r="B459" s="49">
        <v>478352153</v>
      </c>
      <c r="C459" s="50" t="s">
        <v>232</v>
      </c>
      <c r="D459" s="49">
        <v>352</v>
      </c>
      <c r="E459" s="50" t="s">
        <v>233</v>
      </c>
      <c r="F459" s="49">
        <v>153</v>
      </c>
      <c r="G459" s="50" t="s">
        <v>107</v>
      </c>
      <c r="H459" s="51">
        <v>48</v>
      </c>
      <c r="I459" s="52">
        <v>9670</v>
      </c>
      <c r="J459" s="52">
        <v>252</v>
      </c>
      <c r="K459" s="52">
        <v>0</v>
      </c>
      <c r="L459" s="52">
        <v>893</v>
      </c>
      <c r="M459" s="52">
        <v>10815</v>
      </c>
      <c r="N459" s="36"/>
      <c r="O459" s="53" t="s">
        <v>308</v>
      </c>
      <c r="P459" s="53" t="s">
        <v>308</v>
      </c>
      <c r="Q459" s="55">
        <v>0.09</v>
      </c>
      <c r="R459" s="55">
        <v>1.2838408450156829E-2</v>
      </c>
      <c r="S459" s="52">
        <v>0</v>
      </c>
      <c r="T459" s="36"/>
      <c r="U459" s="56">
        <v>476256</v>
      </c>
      <c r="V459" s="56">
        <v>0</v>
      </c>
      <c r="W459" s="52">
        <v>0</v>
      </c>
      <c r="X459" s="52">
        <v>42864</v>
      </c>
      <c r="Y459" s="52">
        <v>519120</v>
      </c>
      <c r="Z459" s="52">
        <f t="shared" ref="Z459:Z522" si="7">SUMIF($A$10:$A$839,$A459,$Y$10:$Y$839)</f>
        <v>5315051.3475328609</v>
      </c>
    </row>
    <row r="460" spans="1:26" s="13" customFormat="1">
      <c r="A460" s="49">
        <v>478</v>
      </c>
      <c r="B460" s="49">
        <v>478352158</v>
      </c>
      <c r="C460" s="50" t="s">
        <v>232</v>
      </c>
      <c r="D460" s="49">
        <v>352</v>
      </c>
      <c r="E460" s="50" t="s">
        <v>233</v>
      </c>
      <c r="F460" s="49">
        <v>158</v>
      </c>
      <c r="G460" s="50" t="s">
        <v>108</v>
      </c>
      <c r="H460" s="51">
        <v>58</v>
      </c>
      <c r="I460" s="52">
        <v>9486</v>
      </c>
      <c r="J460" s="52">
        <v>4073</v>
      </c>
      <c r="K460" s="52">
        <v>0</v>
      </c>
      <c r="L460" s="52">
        <v>893</v>
      </c>
      <c r="M460" s="52">
        <v>14452</v>
      </c>
      <c r="N460" s="36"/>
      <c r="O460" s="53" t="s">
        <v>308</v>
      </c>
      <c r="P460" s="53" t="s">
        <v>308</v>
      </c>
      <c r="Q460" s="55">
        <v>0.09</v>
      </c>
      <c r="R460" s="55">
        <v>3.6860038701594218E-2</v>
      </c>
      <c r="S460" s="52">
        <v>0</v>
      </c>
      <c r="T460" s="36"/>
      <c r="U460" s="56">
        <v>786422</v>
      </c>
      <c r="V460" s="56">
        <v>0</v>
      </c>
      <c r="W460" s="52">
        <v>0</v>
      </c>
      <c r="X460" s="52">
        <v>51794</v>
      </c>
      <c r="Y460" s="52">
        <v>838216</v>
      </c>
      <c r="Z460" s="52">
        <f t="shared" si="7"/>
        <v>5315051.3475328609</v>
      </c>
    </row>
    <row r="461" spans="1:26" s="13" customFormat="1">
      <c r="A461" s="49">
        <v>478</v>
      </c>
      <c r="B461" s="49">
        <v>478352162</v>
      </c>
      <c r="C461" s="50" t="s">
        <v>232</v>
      </c>
      <c r="D461" s="49">
        <v>352</v>
      </c>
      <c r="E461" s="50" t="s">
        <v>233</v>
      </c>
      <c r="F461" s="49">
        <v>162</v>
      </c>
      <c r="G461" s="50" t="s">
        <v>226</v>
      </c>
      <c r="H461" s="51">
        <v>15</v>
      </c>
      <c r="I461" s="52">
        <v>9387</v>
      </c>
      <c r="J461" s="52">
        <v>2487</v>
      </c>
      <c r="K461" s="52">
        <v>0</v>
      </c>
      <c r="L461" s="52">
        <v>893</v>
      </c>
      <c r="M461" s="52">
        <v>12767</v>
      </c>
      <c r="N461" s="36"/>
      <c r="O461" s="53" t="s">
        <v>308</v>
      </c>
      <c r="P461" s="53" t="s">
        <v>308</v>
      </c>
      <c r="Q461" s="55">
        <v>0.09</v>
      </c>
      <c r="R461" s="55">
        <v>2.5905351238679864E-2</v>
      </c>
      <c r="S461" s="52">
        <v>0</v>
      </c>
      <c r="T461" s="36"/>
      <c r="U461" s="56">
        <v>178110</v>
      </c>
      <c r="V461" s="56">
        <v>0</v>
      </c>
      <c r="W461" s="52">
        <v>0</v>
      </c>
      <c r="X461" s="52">
        <v>13395</v>
      </c>
      <c r="Y461" s="52">
        <v>191505</v>
      </c>
      <c r="Z461" s="52">
        <f t="shared" si="7"/>
        <v>5315051.3475328609</v>
      </c>
    </row>
    <row r="462" spans="1:26" s="13" customFormat="1">
      <c r="A462" s="49">
        <v>478</v>
      </c>
      <c r="B462" s="49">
        <v>478352170</v>
      </c>
      <c r="C462" s="50" t="s">
        <v>232</v>
      </c>
      <c r="D462" s="49">
        <v>352</v>
      </c>
      <c r="E462" s="50" t="s">
        <v>233</v>
      </c>
      <c r="F462" s="49">
        <v>170</v>
      </c>
      <c r="G462" s="50" t="s">
        <v>65</v>
      </c>
      <c r="H462" s="51">
        <v>1</v>
      </c>
      <c r="I462" s="52">
        <v>8110</v>
      </c>
      <c r="J462" s="52">
        <v>2985</v>
      </c>
      <c r="K462" s="52">
        <v>0</v>
      </c>
      <c r="L462" s="52">
        <v>893</v>
      </c>
      <c r="M462" s="52">
        <v>11988</v>
      </c>
      <c r="N462" s="36"/>
      <c r="O462" s="53" t="s">
        <v>308</v>
      </c>
      <c r="P462" s="53" t="s">
        <v>308</v>
      </c>
      <c r="Q462" s="55">
        <v>0.09</v>
      </c>
      <c r="R462" s="55">
        <v>9.493411364098206E-2</v>
      </c>
      <c r="S462" s="52">
        <v>-576.65246713867862</v>
      </c>
      <c r="T462" s="36"/>
      <c r="U462" s="56">
        <v>11095</v>
      </c>
      <c r="V462" s="56">
        <v>-576.65246713867862</v>
      </c>
      <c r="W462" s="52">
        <v>0</v>
      </c>
      <c r="X462" s="52">
        <v>893</v>
      </c>
      <c r="Y462" s="52">
        <v>11411.347532861322</v>
      </c>
      <c r="Z462" s="52">
        <f t="shared" si="7"/>
        <v>5315051.3475328609</v>
      </c>
    </row>
    <row r="463" spans="1:26" s="13" customFormat="1">
      <c r="A463" s="49">
        <v>478</v>
      </c>
      <c r="B463" s="49">
        <v>478352174</v>
      </c>
      <c r="C463" s="50" t="s">
        <v>232</v>
      </c>
      <c r="D463" s="49">
        <v>352</v>
      </c>
      <c r="E463" s="50" t="s">
        <v>233</v>
      </c>
      <c r="F463" s="49">
        <v>174</v>
      </c>
      <c r="G463" s="50" t="s">
        <v>109</v>
      </c>
      <c r="H463" s="51">
        <v>6</v>
      </c>
      <c r="I463" s="52">
        <v>8536</v>
      </c>
      <c r="J463" s="52">
        <v>3482</v>
      </c>
      <c r="K463" s="52">
        <v>0</v>
      </c>
      <c r="L463" s="52">
        <v>893</v>
      </c>
      <c r="M463" s="52">
        <v>12911</v>
      </c>
      <c r="N463" s="36"/>
      <c r="O463" s="53" t="s">
        <v>308</v>
      </c>
      <c r="P463" s="53" t="s">
        <v>308</v>
      </c>
      <c r="Q463" s="55">
        <v>0.09</v>
      </c>
      <c r="R463" s="55">
        <v>2.8874322057088016E-2</v>
      </c>
      <c r="S463" s="52">
        <v>0</v>
      </c>
      <c r="T463" s="36"/>
      <c r="U463" s="56">
        <v>72108</v>
      </c>
      <c r="V463" s="56">
        <v>0</v>
      </c>
      <c r="W463" s="52">
        <v>0</v>
      </c>
      <c r="X463" s="52">
        <v>5358</v>
      </c>
      <c r="Y463" s="52">
        <v>77466</v>
      </c>
      <c r="Z463" s="52">
        <f t="shared" si="7"/>
        <v>5315051.3475328609</v>
      </c>
    </row>
    <row r="464" spans="1:26" s="13" customFormat="1">
      <c r="A464" s="49">
        <v>478</v>
      </c>
      <c r="B464" s="49">
        <v>478352186</v>
      </c>
      <c r="C464" s="50" t="s">
        <v>232</v>
      </c>
      <c r="D464" s="49">
        <v>352</v>
      </c>
      <c r="E464" s="50" t="s">
        <v>233</v>
      </c>
      <c r="F464" s="49">
        <v>186</v>
      </c>
      <c r="G464" s="50" t="s">
        <v>157</v>
      </c>
      <c r="H464" s="51">
        <v>1</v>
      </c>
      <c r="I464" s="52">
        <v>10172.175144737099</v>
      </c>
      <c r="J464" s="52">
        <v>3827</v>
      </c>
      <c r="K464" s="52">
        <v>0</v>
      </c>
      <c r="L464" s="52">
        <v>893</v>
      </c>
      <c r="M464" s="52">
        <v>14892.175144737099</v>
      </c>
      <c r="N464" s="36"/>
      <c r="O464" s="53" t="s">
        <v>308</v>
      </c>
      <c r="P464" s="53" t="s">
        <v>308</v>
      </c>
      <c r="Q464" s="55">
        <v>0.09</v>
      </c>
      <c r="R464" s="55">
        <v>5.3127881233148259E-3</v>
      </c>
      <c r="S464" s="52">
        <v>0</v>
      </c>
      <c r="T464" s="36"/>
      <c r="U464" s="56">
        <v>13999</v>
      </c>
      <c r="V464" s="56">
        <v>0</v>
      </c>
      <c r="W464" s="52">
        <v>0</v>
      </c>
      <c r="X464" s="52">
        <v>893</v>
      </c>
      <c r="Y464" s="52">
        <v>14892</v>
      </c>
      <c r="Z464" s="52">
        <f t="shared" si="7"/>
        <v>5315051.3475328609</v>
      </c>
    </row>
    <row r="465" spans="1:26" s="13" customFormat="1">
      <c r="A465" s="49">
        <v>478</v>
      </c>
      <c r="B465" s="49">
        <v>478352271</v>
      </c>
      <c r="C465" s="50" t="s">
        <v>232</v>
      </c>
      <c r="D465" s="49">
        <v>352</v>
      </c>
      <c r="E465" s="50" t="s">
        <v>233</v>
      </c>
      <c r="F465" s="49">
        <v>271</v>
      </c>
      <c r="G465" s="50" t="s">
        <v>111</v>
      </c>
      <c r="H465" s="51">
        <v>1</v>
      </c>
      <c r="I465" s="52">
        <v>9813</v>
      </c>
      <c r="J465" s="52">
        <v>2725</v>
      </c>
      <c r="K465" s="52">
        <v>0</v>
      </c>
      <c r="L465" s="52">
        <v>893</v>
      </c>
      <c r="M465" s="52">
        <v>13431</v>
      </c>
      <c r="N465" s="36"/>
      <c r="O465" s="53" t="s">
        <v>308</v>
      </c>
      <c r="P465" s="53" t="s">
        <v>308</v>
      </c>
      <c r="Q465" s="55">
        <v>0.09</v>
      </c>
      <c r="R465" s="55">
        <v>6.3314802752221892E-3</v>
      </c>
      <c r="S465" s="52">
        <v>0</v>
      </c>
      <c r="T465" s="36"/>
      <c r="U465" s="56">
        <v>12538</v>
      </c>
      <c r="V465" s="56">
        <v>0</v>
      </c>
      <c r="W465" s="52">
        <v>0</v>
      </c>
      <c r="X465" s="52">
        <v>893</v>
      </c>
      <c r="Y465" s="52">
        <v>13431</v>
      </c>
      <c r="Z465" s="52">
        <f t="shared" si="7"/>
        <v>5315051.3475328609</v>
      </c>
    </row>
    <row r="466" spans="1:26" s="13" customFormat="1">
      <c r="A466" s="49">
        <v>478</v>
      </c>
      <c r="B466" s="49">
        <v>478352288</v>
      </c>
      <c r="C466" s="50" t="s">
        <v>232</v>
      </c>
      <c r="D466" s="49">
        <v>352</v>
      </c>
      <c r="E466" s="50" t="s">
        <v>233</v>
      </c>
      <c r="F466" s="49">
        <v>288</v>
      </c>
      <c r="G466" s="50" t="s">
        <v>68</v>
      </c>
      <c r="H466" s="51">
        <v>2</v>
      </c>
      <c r="I466" s="52">
        <v>9137.1577143588074</v>
      </c>
      <c r="J466" s="52">
        <v>5153</v>
      </c>
      <c r="K466" s="52">
        <v>0</v>
      </c>
      <c r="L466" s="52">
        <v>893</v>
      </c>
      <c r="M466" s="52">
        <v>15183.157714358807</v>
      </c>
      <c r="N466" s="36"/>
      <c r="O466" s="53" t="s">
        <v>308</v>
      </c>
      <c r="P466" s="53" t="s">
        <v>308</v>
      </c>
      <c r="Q466" s="55">
        <v>0.09</v>
      </c>
      <c r="R466" s="55">
        <v>1.6602310007056368E-3</v>
      </c>
      <c r="S466" s="52">
        <v>0</v>
      </c>
      <c r="T466" s="36"/>
      <c r="U466" s="56">
        <v>28580</v>
      </c>
      <c r="V466" s="56">
        <v>0</v>
      </c>
      <c r="W466" s="52">
        <v>0</v>
      </c>
      <c r="X466" s="52">
        <v>1786</v>
      </c>
      <c r="Y466" s="52">
        <v>30366</v>
      </c>
      <c r="Z466" s="52">
        <f t="shared" si="7"/>
        <v>5315051.3475328609</v>
      </c>
    </row>
    <row r="467" spans="1:26" s="13" customFormat="1">
      <c r="A467" s="49">
        <v>478</v>
      </c>
      <c r="B467" s="49">
        <v>478352322</v>
      </c>
      <c r="C467" s="50" t="s">
        <v>232</v>
      </c>
      <c r="D467" s="49">
        <v>352</v>
      </c>
      <c r="E467" s="50" t="s">
        <v>233</v>
      </c>
      <c r="F467" s="49">
        <v>322</v>
      </c>
      <c r="G467" s="50" t="s">
        <v>113</v>
      </c>
      <c r="H467" s="51">
        <v>1</v>
      </c>
      <c r="I467" s="52">
        <v>10298.516371208261</v>
      </c>
      <c r="J467" s="52">
        <v>5212</v>
      </c>
      <c r="K467" s="52">
        <v>0</v>
      </c>
      <c r="L467" s="52">
        <v>893</v>
      </c>
      <c r="M467" s="52">
        <v>16403.516371208261</v>
      </c>
      <c r="N467" s="36"/>
      <c r="O467" s="53" t="s">
        <v>308</v>
      </c>
      <c r="P467" s="53" t="s">
        <v>308</v>
      </c>
      <c r="Q467" s="55">
        <v>0.09</v>
      </c>
      <c r="R467" s="55">
        <v>1.523291872422471E-2</v>
      </c>
      <c r="S467" s="52">
        <v>0</v>
      </c>
      <c r="T467" s="36"/>
      <c r="U467" s="56">
        <v>15511</v>
      </c>
      <c r="V467" s="56">
        <v>0</v>
      </c>
      <c r="W467" s="52">
        <v>0</v>
      </c>
      <c r="X467" s="52">
        <v>893</v>
      </c>
      <c r="Y467" s="52">
        <v>16404</v>
      </c>
      <c r="Z467" s="52">
        <f t="shared" si="7"/>
        <v>5315051.3475328609</v>
      </c>
    </row>
    <row r="468" spans="1:26" s="13" customFormat="1">
      <c r="A468" s="49">
        <v>478</v>
      </c>
      <c r="B468" s="49">
        <v>478352326</v>
      </c>
      <c r="C468" s="50" t="s">
        <v>232</v>
      </c>
      <c r="D468" s="49">
        <v>352</v>
      </c>
      <c r="E468" s="50" t="s">
        <v>233</v>
      </c>
      <c r="F468" s="49">
        <v>326</v>
      </c>
      <c r="G468" s="50" t="s">
        <v>114</v>
      </c>
      <c r="H468" s="51">
        <v>4</v>
      </c>
      <c r="I468" s="52">
        <v>8678</v>
      </c>
      <c r="J468" s="52">
        <v>3059</v>
      </c>
      <c r="K468" s="52">
        <v>0</v>
      </c>
      <c r="L468" s="52">
        <v>893</v>
      </c>
      <c r="M468" s="52">
        <v>12630</v>
      </c>
      <c r="N468" s="36"/>
      <c r="O468" s="53" t="s">
        <v>308</v>
      </c>
      <c r="P468" s="53" t="s">
        <v>308</v>
      </c>
      <c r="Q468" s="55">
        <v>0.09</v>
      </c>
      <c r="R468" s="55">
        <v>2.4350722584292489E-3</v>
      </c>
      <c r="S468" s="52">
        <v>0</v>
      </c>
      <c r="T468" s="36"/>
      <c r="U468" s="56">
        <v>46948</v>
      </c>
      <c r="V468" s="56">
        <v>0</v>
      </c>
      <c r="W468" s="52">
        <v>0</v>
      </c>
      <c r="X468" s="52">
        <v>3572</v>
      </c>
      <c r="Y468" s="52">
        <v>50520</v>
      </c>
      <c r="Z468" s="52">
        <f t="shared" si="7"/>
        <v>5315051.3475328609</v>
      </c>
    </row>
    <row r="469" spans="1:26" s="13" customFormat="1">
      <c r="A469" s="49">
        <v>478</v>
      </c>
      <c r="B469" s="49">
        <v>478352348</v>
      </c>
      <c r="C469" s="50" t="s">
        <v>232</v>
      </c>
      <c r="D469" s="49">
        <v>352</v>
      </c>
      <c r="E469" s="50" t="s">
        <v>233</v>
      </c>
      <c r="F469" s="49">
        <v>348</v>
      </c>
      <c r="G469" s="50" t="s">
        <v>100</v>
      </c>
      <c r="H469" s="51">
        <v>16</v>
      </c>
      <c r="I469" s="52">
        <v>9903</v>
      </c>
      <c r="J469" s="52">
        <v>40</v>
      </c>
      <c r="K469" s="52">
        <v>0</v>
      </c>
      <c r="L469" s="52">
        <v>893</v>
      </c>
      <c r="M469" s="52">
        <v>10836</v>
      </c>
      <c r="N469" s="36"/>
      <c r="O469" s="53" t="s">
        <v>308</v>
      </c>
      <c r="P469" s="53" t="s">
        <v>308</v>
      </c>
      <c r="Q469" s="55">
        <v>0.09</v>
      </c>
      <c r="R469" s="55">
        <v>6.3340236203305089E-2</v>
      </c>
      <c r="S469" s="52">
        <v>0</v>
      </c>
      <c r="T469" s="36"/>
      <c r="U469" s="56">
        <v>159088</v>
      </c>
      <c r="V469" s="56">
        <v>0</v>
      </c>
      <c r="W469" s="52">
        <v>0</v>
      </c>
      <c r="X469" s="52">
        <v>14288</v>
      </c>
      <c r="Y469" s="52">
        <v>173376</v>
      </c>
      <c r="Z469" s="52">
        <f t="shared" si="7"/>
        <v>5315051.3475328609</v>
      </c>
    </row>
    <row r="470" spans="1:26" s="13" customFormat="1">
      <c r="A470" s="49">
        <v>478</v>
      </c>
      <c r="B470" s="49">
        <v>478352352</v>
      </c>
      <c r="C470" s="50" t="s">
        <v>232</v>
      </c>
      <c r="D470" s="49">
        <v>352</v>
      </c>
      <c r="E470" s="50" t="s">
        <v>233</v>
      </c>
      <c r="F470" s="49">
        <v>352</v>
      </c>
      <c r="G470" s="50" t="s">
        <v>233</v>
      </c>
      <c r="H470" s="51">
        <v>5</v>
      </c>
      <c r="I470" s="52">
        <v>9813</v>
      </c>
      <c r="J470" s="52">
        <v>4753</v>
      </c>
      <c r="K470" s="52">
        <v>0</v>
      </c>
      <c r="L470" s="52">
        <v>893</v>
      </c>
      <c r="M470" s="52">
        <v>15459</v>
      </c>
      <c r="N470" s="36"/>
      <c r="O470" s="53" t="s">
        <v>308</v>
      </c>
      <c r="P470" s="53" t="s">
        <v>308</v>
      </c>
      <c r="Q470" s="55">
        <v>0.09</v>
      </c>
      <c r="R470" s="55">
        <v>7.2830000000000004E-3</v>
      </c>
      <c r="S470" s="52">
        <v>0</v>
      </c>
      <c r="T470" s="36"/>
      <c r="U470" s="56">
        <v>72830</v>
      </c>
      <c r="V470" s="56">
        <v>0</v>
      </c>
      <c r="W470" s="52">
        <v>0</v>
      </c>
      <c r="X470" s="52">
        <v>4465</v>
      </c>
      <c r="Y470" s="52">
        <v>77295</v>
      </c>
      <c r="Z470" s="52">
        <f t="shared" si="7"/>
        <v>5315051.3475328609</v>
      </c>
    </row>
    <row r="471" spans="1:26" s="13" customFormat="1">
      <c r="A471" s="49">
        <v>478</v>
      </c>
      <c r="B471" s="49">
        <v>478352600</v>
      </c>
      <c r="C471" s="50" t="s">
        <v>232</v>
      </c>
      <c r="D471" s="49">
        <v>352</v>
      </c>
      <c r="E471" s="50" t="s">
        <v>233</v>
      </c>
      <c r="F471" s="49">
        <v>600</v>
      </c>
      <c r="G471" s="50" t="s">
        <v>136</v>
      </c>
      <c r="H471" s="51">
        <v>23</v>
      </c>
      <c r="I471" s="52">
        <v>9461</v>
      </c>
      <c r="J471" s="52">
        <v>3675</v>
      </c>
      <c r="K471" s="52">
        <v>0</v>
      </c>
      <c r="L471" s="52">
        <v>893</v>
      </c>
      <c r="M471" s="52">
        <v>14029</v>
      </c>
      <c r="N471" s="36"/>
      <c r="O471" s="53" t="s">
        <v>308</v>
      </c>
      <c r="P471" s="53" t="s">
        <v>308</v>
      </c>
      <c r="Q471" s="55">
        <v>0.09</v>
      </c>
      <c r="R471" s="55">
        <v>4.2558651427612214E-3</v>
      </c>
      <c r="S471" s="52">
        <v>0</v>
      </c>
      <c r="T471" s="36"/>
      <c r="U471" s="56">
        <v>302128</v>
      </c>
      <c r="V471" s="56">
        <v>0</v>
      </c>
      <c r="W471" s="52">
        <v>0</v>
      </c>
      <c r="X471" s="52">
        <v>20539</v>
      </c>
      <c r="Y471" s="52">
        <v>322667</v>
      </c>
      <c r="Z471" s="52">
        <f t="shared" si="7"/>
        <v>5315051.3475328609</v>
      </c>
    </row>
    <row r="472" spans="1:26" s="13" customFormat="1">
      <c r="A472" s="49">
        <v>478</v>
      </c>
      <c r="B472" s="49">
        <v>478352610</v>
      </c>
      <c r="C472" s="50" t="s">
        <v>232</v>
      </c>
      <c r="D472" s="49">
        <v>352</v>
      </c>
      <c r="E472" s="50" t="s">
        <v>233</v>
      </c>
      <c r="F472" s="49">
        <v>610</v>
      </c>
      <c r="G472" s="50" t="s">
        <v>228</v>
      </c>
      <c r="H472" s="51">
        <v>5</v>
      </c>
      <c r="I472" s="52">
        <v>10270</v>
      </c>
      <c r="J472" s="52">
        <v>1483</v>
      </c>
      <c r="K472" s="52">
        <v>0</v>
      </c>
      <c r="L472" s="52">
        <v>893</v>
      </c>
      <c r="M472" s="52">
        <v>12646</v>
      </c>
      <c r="N472" s="36"/>
      <c r="O472" s="53" t="s">
        <v>308</v>
      </c>
      <c r="P472" s="53" t="s">
        <v>308</v>
      </c>
      <c r="Q472" s="55">
        <v>0.09</v>
      </c>
      <c r="R472" s="55">
        <v>6.3386402407289199E-3</v>
      </c>
      <c r="S472" s="52">
        <v>0</v>
      </c>
      <c r="T472" s="36"/>
      <c r="U472" s="56">
        <v>58765</v>
      </c>
      <c r="V472" s="56">
        <v>0</v>
      </c>
      <c r="W472" s="52">
        <v>0</v>
      </c>
      <c r="X472" s="52">
        <v>4465</v>
      </c>
      <c r="Y472" s="52">
        <v>63230</v>
      </c>
      <c r="Z472" s="52">
        <f t="shared" si="7"/>
        <v>5315051.3475328609</v>
      </c>
    </row>
    <row r="473" spans="1:26" s="13" customFormat="1">
      <c r="A473" s="49">
        <v>478</v>
      </c>
      <c r="B473" s="49">
        <v>478352616</v>
      </c>
      <c r="C473" s="50" t="s">
        <v>232</v>
      </c>
      <c r="D473" s="49">
        <v>352</v>
      </c>
      <c r="E473" s="50" t="s">
        <v>233</v>
      </c>
      <c r="F473" s="49">
        <v>616</v>
      </c>
      <c r="G473" s="50" t="s">
        <v>83</v>
      </c>
      <c r="H473" s="51">
        <v>64</v>
      </c>
      <c r="I473" s="52">
        <v>9503</v>
      </c>
      <c r="J473" s="52">
        <v>3013</v>
      </c>
      <c r="K473" s="52">
        <v>0</v>
      </c>
      <c r="L473" s="52">
        <v>893</v>
      </c>
      <c r="M473" s="52">
        <v>13409</v>
      </c>
      <c r="N473" s="36"/>
      <c r="O473" s="53" t="s">
        <v>308</v>
      </c>
      <c r="P473" s="53" t="s">
        <v>308</v>
      </c>
      <c r="Q473" s="55">
        <v>0.09</v>
      </c>
      <c r="R473" s="55">
        <v>3.5200195713429298E-2</v>
      </c>
      <c r="S473" s="52">
        <v>0</v>
      </c>
      <c r="T473" s="36"/>
      <c r="U473" s="56">
        <v>801024</v>
      </c>
      <c r="V473" s="56">
        <v>0</v>
      </c>
      <c r="W473" s="52">
        <v>0</v>
      </c>
      <c r="X473" s="52">
        <v>57152</v>
      </c>
      <c r="Y473" s="52">
        <v>858176</v>
      </c>
      <c r="Z473" s="52">
        <f t="shared" si="7"/>
        <v>5315051.3475328609</v>
      </c>
    </row>
    <row r="474" spans="1:26" s="13" customFormat="1">
      <c r="A474" s="49">
        <v>478</v>
      </c>
      <c r="B474" s="49">
        <v>478352620</v>
      </c>
      <c r="C474" s="50" t="s">
        <v>232</v>
      </c>
      <c r="D474" s="49">
        <v>352</v>
      </c>
      <c r="E474" s="50" t="s">
        <v>233</v>
      </c>
      <c r="F474" s="49">
        <v>620</v>
      </c>
      <c r="G474" s="50" t="s">
        <v>115</v>
      </c>
      <c r="H474" s="51">
        <v>3</v>
      </c>
      <c r="I474" s="52">
        <v>8961</v>
      </c>
      <c r="J474" s="52">
        <v>4036</v>
      </c>
      <c r="K474" s="52">
        <v>0</v>
      </c>
      <c r="L474" s="52">
        <v>893</v>
      </c>
      <c r="M474" s="52">
        <v>13890</v>
      </c>
      <c r="N474" s="36"/>
      <c r="O474" s="53" t="s">
        <v>308</v>
      </c>
      <c r="P474" s="53" t="s">
        <v>308</v>
      </c>
      <c r="Q474" s="55">
        <v>0.09</v>
      </c>
      <c r="R474" s="55">
        <v>2.1029000749464202E-2</v>
      </c>
      <c r="S474" s="52">
        <v>0</v>
      </c>
      <c r="T474" s="36"/>
      <c r="U474" s="56">
        <v>38991</v>
      </c>
      <c r="V474" s="56">
        <v>0</v>
      </c>
      <c r="W474" s="52">
        <v>0</v>
      </c>
      <c r="X474" s="52">
        <v>2679</v>
      </c>
      <c r="Y474" s="52">
        <v>41670</v>
      </c>
      <c r="Z474" s="52">
        <f t="shared" si="7"/>
        <v>5315051.3475328609</v>
      </c>
    </row>
    <row r="475" spans="1:26" s="13" customFormat="1">
      <c r="A475" s="49">
        <v>478</v>
      </c>
      <c r="B475" s="49">
        <v>478352640</v>
      </c>
      <c r="C475" s="50" t="s">
        <v>232</v>
      </c>
      <c r="D475" s="49">
        <v>352</v>
      </c>
      <c r="E475" s="50" t="s">
        <v>233</v>
      </c>
      <c r="F475" s="49">
        <v>640</v>
      </c>
      <c r="G475" s="50" t="s">
        <v>235</v>
      </c>
      <c r="H475" s="51">
        <v>5</v>
      </c>
      <c r="I475" s="52">
        <v>9813</v>
      </c>
      <c r="J475" s="52">
        <v>6703</v>
      </c>
      <c r="K475" s="52">
        <v>0</v>
      </c>
      <c r="L475" s="52">
        <v>893</v>
      </c>
      <c r="M475" s="52">
        <v>17409</v>
      </c>
      <c r="N475" s="36"/>
      <c r="O475" s="53" t="s">
        <v>308</v>
      </c>
      <c r="P475" s="53" t="s">
        <v>308</v>
      </c>
      <c r="Q475" s="55">
        <v>0.09</v>
      </c>
      <c r="R475" s="55">
        <v>3.2218336647323823E-3</v>
      </c>
      <c r="S475" s="52">
        <v>0</v>
      </c>
      <c r="T475" s="36"/>
      <c r="U475" s="56">
        <v>82580</v>
      </c>
      <c r="V475" s="56">
        <v>0</v>
      </c>
      <c r="W475" s="52">
        <v>0</v>
      </c>
      <c r="X475" s="52">
        <v>4465</v>
      </c>
      <c r="Y475" s="52">
        <v>87045</v>
      </c>
      <c r="Z475" s="52">
        <f t="shared" si="7"/>
        <v>5315051.3475328609</v>
      </c>
    </row>
    <row r="476" spans="1:26" s="13" customFormat="1">
      <c r="A476" s="49">
        <v>478</v>
      </c>
      <c r="B476" s="49">
        <v>478352673</v>
      </c>
      <c r="C476" s="50" t="s">
        <v>232</v>
      </c>
      <c r="D476" s="49">
        <v>352</v>
      </c>
      <c r="E476" s="50" t="s">
        <v>233</v>
      </c>
      <c r="F476" s="49">
        <v>673</v>
      </c>
      <c r="G476" s="50" t="s">
        <v>137</v>
      </c>
      <c r="H476" s="51">
        <v>25</v>
      </c>
      <c r="I476" s="52">
        <v>9591</v>
      </c>
      <c r="J476" s="52">
        <v>4534</v>
      </c>
      <c r="K476" s="52">
        <v>0</v>
      </c>
      <c r="L476" s="52">
        <v>893</v>
      </c>
      <c r="M476" s="52">
        <v>15018</v>
      </c>
      <c r="N476" s="36"/>
      <c r="O476" s="53" t="s">
        <v>308</v>
      </c>
      <c r="P476" s="53" t="s">
        <v>308</v>
      </c>
      <c r="Q476" s="55">
        <v>0.09</v>
      </c>
      <c r="R476" s="55">
        <v>1.7807301846486472E-2</v>
      </c>
      <c r="S476" s="52">
        <v>0</v>
      </c>
      <c r="T476" s="36"/>
      <c r="U476" s="56">
        <v>353125</v>
      </c>
      <c r="V476" s="56">
        <v>0</v>
      </c>
      <c r="W476" s="52">
        <v>0</v>
      </c>
      <c r="X476" s="52">
        <v>22325</v>
      </c>
      <c r="Y476" s="52">
        <v>375450</v>
      </c>
      <c r="Z476" s="52">
        <f t="shared" si="7"/>
        <v>5315051.3475328609</v>
      </c>
    </row>
    <row r="477" spans="1:26" s="13" customFormat="1">
      <c r="A477" s="49">
        <v>478</v>
      </c>
      <c r="B477" s="49">
        <v>478352720</v>
      </c>
      <c r="C477" s="50" t="s">
        <v>232</v>
      </c>
      <c r="D477" s="49">
        <v>352</v>
      </c>
      <c r="E477" s="50" t="s">
        <v>233</v>
      </c>
      <c r="F477" s="49">
        <v>720</v>
      </c>
      <c r="G477" s="50" t="s">
        <v>230</v>
      </c>
      <c r="H477" s="51">
        <v>5</v>
      </c>
      <c r="I477" s="52">
        <v>9472</v>
      </c>
      <c r="J477" s="52">
        <v>2004</v>
      </c>
      <c r="K477" s="52">
        <v>0</v>
      </c>
      <c r="L477" s="52">
        <v>893</v>
      </c>
      <c r="M477" s="52">
        <v>12369</v>
      </c>
      <c r="N477" s="36"/>
      <c r="O477" s="53" t="s">
        <v>308</v>
      </c>
      <c r="P477" s="53" t="s">
        <v>308</v>
      </c>
      <c r="Q477" s="55">
        <v>0.09</v>
      </c>
      <c r="R477" s="55">
        <v>1.0423493344230317E-2</v>
      </c>
      <c r="S477" s="52">
        <v>0</v>
      </c>
      <c r="T477" s="36"/>
      <c r="U477" s="56">
        <v>57380</v>
      </c>
      <c r="V477" s="56">
        <v>0</v>
      </c>
      <c r="W477" s="52">
        <v>0</v>
      </c>
      <c r="X477" s="52">
        <v>4465</v>
      </c>
      <c r="Y477" s="52">
        <v>61845</v>
      </c>
      <c r="Z477" s="52">
        <f t="shared" si="7"/>
        <v>5315051.3475328609</v>
      </c>
    </row>
    <row r="478" spans="1:26" s="13" customFormat="1">
      <c r="A478" s="49">
        <v>478</v>
      </c>
      <c r="B478" s="49">
        <v>478352725</v>
      </c>
      <c r="C478" s="50" t="s">
        <v>232</v>
      </c>
      <c r="D478" s="49">
        <v>352</v>
      </c>
      <c r="E478" s="50" t="s">
        <v>233</v>
      </c>
      <c r="F478" s="49">
        <v>725</v>
      </c>
      <c r="G478" s="50" t="s">
        <v>117</v>
      </c>
      <c r="H478" s="51">
        <v>21</v>
      </c>
      <c r="I478" s="52">
        <v>9174</v>
      </c>
      <c r="J478" s="52">
        <v>2044</v>
      </c>
      <c r="K478" s="52">
        <v>0</v>
      </c>
      <c r="L478" s="52">
        <v>893</v>
      </c>
      <c r="M478" s="52">
        <v>12111</v>
      </c>
      <c r="N478" s="36"/>
      <c r="O478" s="53" t="s">
        <v>308</v>
      </c>
      <c r="P478" s="53" t="s">
        <v>308</v>
      </c>
      <c r="Q478" s="55">
        <v>0.09</v>
      </c>
      <c r="R478" s="55">
        <v>7.7642642821607469E-3</v>
      </c>
      <c r="S478" s="52">
        <v>0</v>
      </c>
      <c r="T478" s="36"/>
      <c r="U478" s="56">
        <v>235578</v>
      </c>
      <c r="V478" s="56">
        <v>0</v>
      </c>
      <c r="W478" s="52">
        <v>0</v>
      </c>
      <c r="X478" s="52">
        <v>18753</v>
      </c>
      <c r="Y478" s="52">
        <v>254331</v>
      </c>
      <c r="Z478" s="52">
        <f t="shared" si="7"/>
        <v>5315051.3475328609</v>
      </c>
    </row>
    <row r="479" spans="1:26" s="13" customFormat="1">
      <c r="A479" s="49">
        <v>478</v>
      </c>
      <c r="B479" s="49">
        <v>478352730</v>
      </c>
      <c r="C479" s="50" t="s">
        <v>232</v>
      </c>
      <c r="D479" s="49">
        <v>352</v>
      </c>
      <c r="E479" s="50" t="s">
        <v>233</v>
      </c>
      <c r="F479" s="49">
        <v>730</v>
      </c>
      <c r="G479" s="50" t="s">
        <v>118</v>
      </c>
      <c r="H479" s="51">
        <v>2</v>
      </c>
      <c r="I479" s="52">
        <v>9813</v>
      </c>
      <c r="J479" s="52">
        <v>2936</v>
      </c>
      <c r="K479" s="52">
        <v>0</v>
      </c>
      <c r="L479" s="52">
        <v>893</v>
      </c>
      <c r="M479" s="52">
        <v>13642</v>
      </c>
      <c r="N479" s="36"/>
      <c r="O479" s="53" t="s">
        <v>308</v>
      </c>
      <c r="P479" s="53" t="s">
        <v>308</v>
      </c>
      <c r="Q479" s="55">
        <v>0.09</v>
      </c>
      <c r="R479" s="55">
        <v>1.0264956610563774E-2</v>
      </c>
      <c r="S479" s="52">
        <v>0</v>
      </c>
      <c r="T479" s="36"/>
      <c r="U479" s="56">
        <v>25498</v>
      </c>
      <c r="V479" s="56">
        <v>0</v>
      </c>
      <c r="W479" s="52">
        <v>0</v>
      </c>
      <c r="X479" s="52">
        <v>1786</v>
      </c>
      <c r="Y479" s="52">
        <v>27284</v>
      </c>
      <c r="Z479" s="52">
        <f t="shared" si="7"/>
        <v>5315051.3475328609</v>
      </c>
    </row>
    <row r="480" spans="1:26" s="13" customFormat="1">
      <c r="A480" s="49">
        <v>478</v>
      </c>
      <c r="B480" s="49">
        <v>478352735</v>
      </c>
      <c r="C480" s="50" t="s">
        <v>232</v>
      </c>
      <c r="D480" s="49">
        <v>352</v>
      </c>
      <c r="E480" s="50" t="s">
        <v>233</v>
      </c>
      <c r="F480" s="49">
        <v>735</v>
      </c>
      <c r="G480" s="50" t="s">
        <v>119</v>
      </c>
      <c r="H480" s="51">
        <v>38</v>
      </c>
      <c r="I480" s="52">
        <v>9499</v>
      </c>
      <c r="J480" s="52">
        <v>3345</v>
      </c>
      <c r="K480" s="52">
        <v>0</v>
      </c>
      <c r="L480" s="52">
        <v>893</v>
      </c>
      <c r="M480" s="52">
        <v>13737</v>
      </c>
      <c r="N480" s="36"/>
      <c r="O480" s="53" t="s">
        <v>308</v>
      </c>
      <c r="P480" s="53" t="s">
        <v>308</v>
      </c>
      <c r="Q480" s="55">
        <v>0.09</v>
      </c>
      <c r="R480" s="55">
        <v>2.0385927127962295E-2</v>
      </c>
      <c r="S480" s="52">
        <v>0</v>
      </c>
      <c r="T480" s="36"/>
      <c r="U480" s="56">
        <v>488072</v>
      </c>
      <c r="V480" s="56">
        <v>0</v>
      </c>
      <c r="W480" s="52">
        <v>0</v>
      </c>
      <c r="X480" s="52">
        <v>33934</v>
      </c>
      <c r="Y480" s="52">
        <v>522006</v>
      </c>
      <c r="Z480" s="52">
        <f t="shared" si="7"/>
        <v>5315051.3475328609</v>
      </c>
    </row>
    <row r="481" spans="1:26" s="13" customFormat="1">
      <c r="A481" s="49">
        <v>478</v>
      </c>
      <c r="B481" s="49">
        <v>478352753</v>
      </c>
      <c r="C481" s="50" t="s">
        <v>232</v>
      </c>
      <c r="D481" s="49">
        <v>352</v>
      </c>
      <c r="E481" s="50" t="s">
        <v>233</v>
      </c>
      <c r="F481" s="49">
        <v>753</v>
      </c>
      <c r="G481" s="50" t="s">
        <v>231</v>
      </c>
      <c r="H481" s="51">
        <v>7</v>
      </c>
      <c r="I481" s="52">
        <v>9056</v>
      </c>
      <c r="J481" s="52">
        <v>2835</v>
      </c>
      <c r="K481" s="52">
        <v>0</v>
      </c>
      <c r="L481" s="52">
        <v>893</v>
      </c>
      <c r="M481" s="52">
        <v>12784</v>
      </c>
      <c r="N481" s="36"/>
      <c r="O481" s="53" t="s">
        <v>308</v>
      </c>
      <c r="P481" s="53" t="s">
        <v>308</v>
      </c>
      <c r="Q481" s="55">
        <v>0.09</v>
      </c>
      <c r="R481" s="55">
        <v>1.1834540525134218E-2</v>
      </c>
      <c r="S481" s="52">
        <v>0</v>
      </c>
      <c r="T481" s="36"/>
      <c r="U481" s="56">
        <v>83237</v>
      </c>
      <c r="V481" s="56">
        <v>0</v>
      </c>
      <c r="W481" s="52">
        <v>0</v>
      </c>
      <c r="X481" s="52">
        <v>6251</v>
      </c>
      <c r="Y481" s="52">
        <v>89488</v>
      </c>
      <c r="Z481" s="52">
        <f t="shared" si="7"/>
        <v>5315051.3475328609</v>
      </c>
    </row>
    <row r="482" spans="1:26" s="13" customFormat="1">
      <c r="A482" s="49">
        <v>478</v>
      </c>
      <c r="B482" s="49">
        <v>478352775</v>
      </c>
      <c r="C482" s="50" t="s">
        <v>232</v>
      </c>
      <c r="D482" s="49">
        <v>352</v>
      </c>
      <c r="E482" s="50" t="s">
        <v>233</v>
      </c>
      <c r="F482" s="49">
        <v>775</v>
      </c>
      <c r="G482" s="50" t="s">
        <v>120</v>
      </c>
      <c r="H482" s="51">
        <v>17</v>
      </c>
      <c r="I482" s="52">
        <v>9307</v>
      </c>
      <c r="J482" s="52">
        <v>1682</v>
      </c>
      <c r="K482" s="52">
        <v>0</v>
      </c>
      <c r="L482" s="52">
        <v>893</v>
      </c>
      <c r="M482" s="52">
        <v>11882</v>
      </c>
      <c r="N482" s="36"/>
      <c r="O482" s="53" t="s">
        <v>308</v>
      </c>
      <c r="P482" s="53" t="s">
        <v>308</v>
      </c>
      <c r="Q482" s="55">
        <v>0.09</v>
      </c>
      <c r="R482" s="55">
        <v>5.3574176974543119E-3</v>
      </c>
      <c r="S482" s="52">
        <v>0</v>
      </c>
      <c r="T482" s="36"/>
      <c r="U482" s="56">
        <v>186813</v>
      </c>
      <c r="V482" s="56">
        <v>0</v>
      </c>
      <c r="W482" s="52">
        <v>0</v>
      </c>
      <c r="X482" s="52">
        <v>15181</v>
      </c>
      <c r="Y482" s="52">
        <v>201994</v>
      </c>
      <c r="Z482" s="52">
        <f t="shared" si="7"/>
        <v>5315051.3475328609</v>
      </c>
    </row>
    <row r="483" spans="1:26" s="13" customFormat="1">
      <c r="A483" s="49">
        <v>479</v>
      </c>
      <c r="B483" s="49">
        <v>479278005</v>
      </c>
      <c r="C483" s="50" t="s">
        <v>236</v>
      </c>
      <c r="D483" s="49">
        <v>278</v>
      </c>
      <c r="E483" s="50" t="s">
        <v>190</v>
      </c>
      <c r="F483" s="49">
        <v>5</v>
      </c>
      <c r="G483" s="50" t="s">
        <v>147</v>
      </c>
      <c r="H483" s="51">
        <v>7</v>
      </c>
      <c r="I483" s="52">
        <v>11035</v>
      </c>
      <c r="J483" s="52">
        <v>4317</v>
      </c>
      <c r="K483" s="52">
        <v>0</v>
      </c>
      <c r="L483" s="52">
        <v>893</v>
      </c>
      <c r="M483" s="52">
        <v>16245</v>
      </c>
      <c r="N483" s="36"/>
      <c r="O483" s="53" t="s">
        <v>308</v>
      </c>
      <c r="P483" s="53" t="s">
        <v>308</v>
      </c>
      <c r="Q483" s="55">
        <v>0.09</v>
      </c>
      <c r="R483" s="55">
        <v>3.4503542671496094E-3</v>
      </c>
      <c r="S483" s="52">
        <v>0</v>
      </c>
      <c r="T483" s="36"/>
      <c r="U483" s="56">
        <v>107464</v>
      </c>
      <c r="V483" s="56">
        <v>0</v>
      </c>
      <c r="W483" s="52">
        <v>0</v>
      </c>
      <c r="X483" s="52">
        <v>6251</v>
      </c>
      <c r="Y483" s="52">
        <v>113715</v>
      </c>
      <c r="Z483" s="52">
        <f t="shared" si="7"/>
        <v>5637632</v>
      </c>
    </row>
    <row r="484" spans="1:26" s="13" customFormat="1">
      <c r="A484" s="49">
        <v>479</v>
      </c>
      <c r="B484" s="49">
        <v>479278024</v>
      </c>
      <c r="C484" s="50" t="s">
        <v>236</v>
      </c>
      <c r="D484" s="49">
        <v>278</v>
      </c>
      <c r="E484" s="50" t="s">
        <v>190</v>
      </c>
      <c r="F484" s="49">
        <v>24</v>
      </c>
      <c r="G484" s="50" t="s">
        <v>33</v>
      </c>
      <c r="H484" s="51">
        <v>31</v>
      </c>
      <c r="I484" s="52">
        <v>9684</v>
      </c>
      <c r="J484" s="52">
        <v>2128</v>
      </c>
      <c r="K484" s="52">
        <v>0</v>
      </c>
      <c r="L484" s="52">
        <v>893</v>
      </c>
      <c r="M484" s="52">
        <v>12705</v>
      </c>
      <c r="N484" s="36"/>
      <c r="O484" s="53" t="s">
        <v>308</v>
      </c>
      <c r="P484" s="53" t="s">
        <v>308</v>
      </c>
      <c r="Q484" s="55">
        <v>0.09</v>
      </c>
      <c r="R484" s="55">
        <v>2.1136776055454044E-2</v>
      </c>
      <c r="S484" s="52">
        <v>0</v>
      </c>
      <c r="T484" s="36"/>
      <c r="U484" s="56">
        <v>366172</v>
      </c>
      <c r="V484" s="56">
        <v>0</v>
      </c>
      <c r="W484" s="52">
        <v>0</v>
      </c>
      <c r="X484" s="52">
        <v>27683</v>
      </c>
      <c r="Y484" s="52">
        <v>393855</v>
      </c>
      <c r="Z484" s="52">
        <f t="shared" si="7"/>
        <v>5637632</v>
      </c>
    </row>
    <row r="485" spans="1:26" s="13" customFormat="1">
      <c r="A485" s="49">
        <v>479</v>
      </c>
      <c r="B485" s="49">
        <v>479278061</v>
      </c>
      <c r="C485" s="50" t="s">
        <v>236</v>
      </c>
      <c r="D485" s="49">
        <v>278</v>
      </c>
      <c r="E485" s="50" t="s">
        <v>190</v>
      </c>
      <c r="F485" s="49">
        <v>61</v>
      </c>
      <c r="G485" s="50" t="s">
        <v>148</v>
      </c>
      <c r="H485" s="51">
        <v>27</v>
      </c>
      <c r="I485" s="52">
        <v>10559</v>
      </c>
      <c r="J485" s="52">
        <v>475</v>
      </c>
      <c r="K485" s="52">
        <v>0</v>
      </c>
      <c r="L485" s="52">
        <v>893</v>
      </c>
      <c r="M485" s="52">
        <v>11927</v>
      </c>
      <c r="N485" s="36"/>
      <c r="O485" s="53" t="s">
        <v>308</v>
      </c>
      <c r="P485" s="53" t="s">
        <v>308</v>
      </c>
      <c r="Q485" s="55">
        <v>0.09</v>
      </c>
      <c r="R485" s="55">
        <v>2.9718398795666023E-2</v>
      </c>
      <c r="S485" s="52">
        <v>0</v>
      </c>
      <c r="T485" s="36"/>
      <c r="U485" s="56">
        <v>297918</v>
      </c>
      <c r="V485" s="56">
        <v>0</v>
      </c>
      <c r="W485" s="52">
        <v>0</v>
      </c>
      <c r="X485" s="52">
        <v>24111</v>
      </c>
      <c r="Y485" s="52">
        <v>322029</v>
      </c>
      <c r="Z485" s="52">
        <f t="shared" si="7"/>
        <v>5637632</v>
      </c>
    </row>
    <row r="486" spans="1:26" s="13" customFormat="1">
      <c r="A486" s="49">
        <v>479</v>
      </c>
      <c r="B486" s="49">
        <v>479278086</v>
      </c>
      <c r="C486" s="50" t="s">
        <v>236</v>
      </c>
      <c r="D486" s="49">
        <v>278</v>
      </c>
      <c r="E486" s="50" t="s">
        <v>190</v>
      </c>
      <c r="F486" s="49">
        <v>86</v>
      </c>
      <c r="G486" s="50" t="s">
        <v>185</v>
      </c>
      <c r="H486" s="51">
        <v>9</v>
      </c>
      <c r="I486" s="52">
        <v>10282</v>
      </c>
      <c r="J486" s="52">
        <v>1473</v>
      </c>
      <c r="K486" s="52">
        <v>0</v>
      </c>
      <c r="L486" s="52">
        <v>893</v>
      </c>
      <c r="M486" s="52">
        <v>12648</v>
      </c>
      <c r="N486" s="36"/>
      <c r="O486" s="53" t="s">
        <v>308</v>
      </c>
      <c r="P486" s="53" t="s">
        <v>308</v>
      </c>
      <c r="Q486" s="55">
        <v>0.09</v>
      </c>
      <c r="R486" s="55">
        <v>5.1971112005744564E-2</v>
      </c>
      <c r="S486" s="52">
        <v>0</v>
      </c>
      <c r="T486" s="36"/>
      <c r="U486" s="56">
        <v>105795</v>
      </c>
      <c r="V486" s="56">
        <v>0</v>
      </c>
      <c r="W486" s="52">
        <v>0</v>
      </c>
      <c r="X486" s="52">
        <v>8037</v>
      </c>
      <c r="Y486" s="52">
        <v>113832</v>
      </c>
      <c r="Z486" s="52">
        <f t="shared" si="7"/>
        <v>5637632</v>
      </c>
    </row>
    <row r="487" spans="1:26" s="13" customFormat="1">
      <c r="A487" s="49">
        <v>479</v>
      </c>
      <c r="B487" s="49">
        <v>479278087</v>
      </c>
      <c r="C487" s="50" t="s">
        <v>236</v>
      </c>
      <c r="D487" s="49">
        <v>278</v>
      </c>
      <c r="E487" s="50" t="s">
        <v>190</v>
      </c>
      <c r="F487" s="49">
        <v>87</v>
      </c>
      <c r="G487" s="50" t="s">
        <v>149</v>
      </c>
      <c r="H487" s="51">
        <v>4</v>
      </c>
      <c r="I487" s="52">
        <v>9794</v>
      </c>
      <c r="J487" s="52">
        <v>3589</v>
      </c>
      <c r="K487" s="52">
        <v>0</v>
      </c>
      <c r="L487" s="52">
        <v>893</v>
      </c>
      <c r="M487" s="52">
        <v>14276</v>
      </c>
      <c r="N487" s="36"/>
      <c r="O487" s="53" t="s">
        <v>308</v>
      </c>
      <c r="P487" s="53" t="s">
        <v>308</v>
      </c>
      <c r="Q487" s="55">
        <v>0.09</v>
      </c>
      <c r="R487" s="55">
        <v>4.1026395892782884E-3</v>
      </c>
      <c r="S487" s="52">
        <v>0</v>
      </c>
      <c r="T487" s="36"/>
      <c r="U487" s="56">
        <v>53532</v>
      </c>
      <c r="V487" s="56">
        <v>0</v>
      </c>
      <c r="W487" s="52">
        <v>0</v>
      </c>
      <c r="X487" s="52">
        <v>3572</v>
      </c>
      <c r="Y487" s="52">
        <v>57104</v>
      </c>
      <c r="Z487" s="52">
        <f t="shared" si="7"/>
        <v>5637632</v>
      </c>
    </row>
    <row r="488" spans="1:26" s="13" customFormat="1">
      <c r="A488" s="49">
        <v>479</v>
      </c>
      <c r="B488" s="49">
        <v>479278111</v>
      </c>
      <c r="C488" s="50" t="s">
        <v>236</v>
      </c>
      <c r="D488" s="49">
        <v>278</v>
      </c>
      <c r="E488" s="50" t="s">
        <v>190</v>
      </c>
      <c r="F488" s="49">
        <v>111</v>
      </c>
      <c r="G488" s="50" t="s">
        <v>237</v>
      </c>
      <c r="H488" s="51">
        <v>4</v>
      </c>
      <c r="I488" s="52">
        <v>12298</v>
      </c>
      <c r="J488" s="52">
        <v>2945</v>
      </c>
      <c r="K488" s="52">
        <v>0</v>
      </c>
      <c r="L488" s="52">
        <v>893</v>
      </c>
      <c r="M488" s="52">
        <v>16136</v>
      </c>
      <c r="N488" s="36"/>
      <c r="O488" s="53" t="s">
        <v>308</v>
      </c>
      <c r="P488" s="53" t="s">
        <v>308</v>
      </c>
      <c r="Q488" s="55">
        <v>0.09</v>
      </c>
      <c r="R488" s="55">
        <v>2.1569348719916226E-2</v>
      </c>
      <c r="S488" s="52">
        <v>0</v>
      </c>
      <c r="T488" s="36"/>
      <c r="U488" s="56">
        <v>60972</v>
      </c>
      <c r="V488" s="56">
        <v>0</v>
      </c>
      <c r="W488" s="52">
        <v>0</v>
      </c>
      <c r="X488" s="52">
        <v>3572</v>
      </c>
      <c r="Y488" s="52">
        <v>64544</v>
      </c>
      <c r="Z488" s="52">
        <f t="shared" si="7"/>
        <v>5637632</v>
      </c>
    </row>
    <row r="489" spans="1:26" s="13" customFormat="1">
      <c r="A489" s="49">
        <v>479</v>
      </c>
      <c r="B489" s="49">
        <v>479278114</v>
      </c>
      <c r="C489" s="50" t="s">
        <v>236</v>
      </c>
      <c r="D489" s="49">
        <v>278</v>
      </c>
      <c r="E489" s="50" t="s">
        <v>190</v>
      </c>
      <c r="F489" s="49">
        <v>114</v>
      </c>
      <c r="G489" s="50" t="s">
        <v>32</v>
      </c>
      <c r="H489" s="51">
        <v>10</v>
      </c>
      <c r="I489" s="52">
        <v>9923</v>
      </c>
      <c r="J489" s="52">
        <v>2500</v>
      </c>
      <c r="K489" s="52">
        <v>0</v>
      </c>
      <c r="L489" s="52">
        <v>893</v>
      </c>
      <c r="M489" s="52">
        <v>13316</v>
      </c>
      <c r="N489" s="36"/>
      <c r="O489" s="53" t="s">
        <v>308</v>
      </c>
      <c r="P489" s="53" t="s">
        <v>308</v>
      </c>
      <c r="Q489" s="55">
        <v>0.18</v>
      </c>
      <c r="R489" s="55">
        <v>4.0721333231931806E-2</v>
      </c>
      <c r="S489" s="52">
        <v>0</v>
      </c>
      <c r="T489" s="36"/>
      <c r="U489" s="56">
        <v>124230</v>
      </c>
      <c r="V489" s="56">
        <v>0</v>
      </c>
      <c r="W489" s="52">
        <v>0</v>
      </c>
      <c r="X489" s="52">
        <v>8930</v>
      </c>
      <c r="Y489" s="52">
        <v>133160</v>
      </c>
      <c r="Z489" s="52">
        <f t="shared" si="7"/>
        <v>5637632</v>
      </c>
    </row>
    <row r="490" spans="1:26" s="13" customFormat="1">
      <c r="A490" s="49">
        <v>479</v>
      </c>
      <c r="B490" s="49">
        <v>479278117</v>
      </c>
      <c r="C490" s="50" t="s">
        <v>236</v>
      </c>
      <c r="D490" s="49">
        <v>278</v>
      </c>
      <c r="E490" s="50" t="s">
        <v>190</v>
      </c>
      <c r="F490" s="49">
        <v>117</v>
      </c>
      <c r="G490" s="50" t="s">
        <v>35</v>
      </c>
      <c r="H490" s="51">
        <v>12</v>
      </c>
      <c r="I490" s="52">
        <v>9330</v>
      </c>
      <c r="J490" s="52">
        <v>3464</v>
      </c>
      <c r="K490" s="52">
        <v>0</v>
      </c>
      <c r="L490" s="52">
        <v>893</v>
      </c>
      <c r="M490" s="52">
        <v>13687</v>
      </c>
      <c r="N490" s="36"/>
      <c r="O490" s="53" t="s">
        <v>308</v>
      </c>
      <c r="P490" s="53" t="s">
        <v>308</v>
      </c>
      <c r="Q490" s="55">
        <v>0.09</v>
      </c>
      <c r="R490" s="55">
        <v>7.6972937498822849E-2</v>
      </c>
      <c r="S490" s="52">
        <v>0</v>
      </c>
      <c r="T490" s="36"/>
      <c r="U490" s="56">
        <v>153528</v>
      </c>
      <c r="V490" s="56">
        <v>0</v>
      </c>
      <c r="W490" s="52">
        <v>0</v>
      </c>
      <c r="X490" s="52">
        <v>10716</v>
      </c>
      <c r="Y490" s="52">
        <v>164244</v>
      </c>
      <c r="Z490" s="52">
        <f t="shared" si="7"/>
        <v>5637632</v>
      </c>
    </row>
    <row r="491" spans="1:26" s="13" customFormat="1">
      <c r="A491" s="49">
        <v>479</v>
      </c>
      <c r="B491" s="49">
        <v>479278137</v>
      </c>
      <c r="C491" s="50" t="s">
        <v>236</v>
      </c>
      <c r="D491" s="49">
        <v>278</v>
      </c>
      <c r="E491" s="50" t="s">
        <v>190</v>
      </c>
      <c r="F491" s="49">
        <v>137</v>
      </c>
      <c r="G491" s="50" t="s">
        <v>196</v>
      </c>
      <c r="H491" s="51">
        <v>20</v>
      </c>
      <c r="I491" s="52">
        <v>11062</v>
      </c>
      <c r="J491" s="52">
        <v>204</v>
      </c>
      <c r="K491" s="52">
        <v>0</v>
      </c>
      <c r="L491" s="52">
        <v>893</v>
      </c>
      <c r="M491" s="52">
        <v>12159</v>
      </c>
      <c r="N491" s="36"/>
      <c r="O491" s="53" t="s">
        <v>308</v>
      </c>
      <c r="P491" s="53" t="s">
        <v>308</v>
      </c>
      <c r="Q491" s="55">
        <v>0.18</v>
      </c>
      <c r="R491" s="55">
        <v>0.1210833300933893</v>
      </c>
      <c r="S491" s="52">
        <v>0</v>
      </c>
      <c r="T491" s="36"/>
      <c r="U491" s="56">
        <v>225320</v>
      </c>
      <c r="V491" s="56">
        <v>0</v>
      </c>
      <c r="W491" s="52">
        <v>0</v>
      </c>
      <c r="X491" s="52">
        <v>17860</v>
      </c>
      <c r="Y491" s="52">
        <v>243180</v>
      </c>
      <c r="Z491" s="52">
        <f t="shared" si="7"/>
        <v>5637632</v>
      </c>
    </row>
    <row r="492" spans="1:26" s="13" customFormat="1">
      <c r="A492" s="49">
        <v>479</v>
      </c>
      <c r="B492" s="49">
        <v>479278159</v>
      </c>
      <c r="C492" s="50" t="s">
        <v>236</v>
      </c>
      <c r="D492" s="49">
        <v>278</v>
      </c>
      <c r="E492" s="50" t="s">
        <v>190</v>
      </c>
      <c r="F492" s="49">
        <v>159</v>
      </c>
      <c r="G492" s="50" t="s">
        <v>150</v>
      </c>
      <c r="H492" s="51">
        <v>5</v>
      </c>
      <c r="I492" s="52">
        <v>9227</v>
      </c>
      <c r="J492" s="52">
        <v>4379</v>
      </c>
      <c r="K492" s="52">
        <v>0</v>
      </c>
      <c r="L492" s="52">
        <v>893</v>
      </c>
      <c r="M492" s="52">
        <v>14499</v>
      </c>
      <c r="N492" s="36"/>
      <c r="O492" s="53" t="s">
        <v>308</v>
      </c>
      <c r="P492" s="53" t="s">
        <v>308</v>
      </c>
      <c r="Q492" s="55">
        <v>0.09</v>
      </c>
      <c r="R492" s="55">
        <v>3.4162784455615486E-3</v>
      </c>
      <c r="S492" s="52">
        <v>0</v>
      </c>
      <c r="T492" s="36"/>
      <c r="U492" s="56">
        <v>68030</v>
      </c>
      <c r="V492" s="56">
        <v>0</v>
      </c>
      <c r="W492" s="52">
        <v>0</v>
      </c>
      <c r="X492" s="52">
        <v>4465</v>
      </c>
      <c r="Y492" s="52">
        <v>72495</v>
      </c>
      <c r="Z492" s="52">
        <f t="shared" si="7"/>
        <v>5637632</v>
      </c>
    </row>
    <row r="493" spans="1:26" s="13" customFormat="1">
      <c r="A493" s="49">
        <v>479</v>
      </c>
      <c r="B493" s="49">
        <v>479278161</v>
      </c>
      <c r="C493" s="50" t="s">
        <v>236</v>
      </c>
      <c r="D493" s="49">
        <v>278</v>
      </c>
      <c r="E493" s="50" t="s">
        <v>190</v>
      </c>
      <c r="F493" s="49">
        <v>161</v>
      </c>
      <c r="G493" s="50" t="s">
        <v>151</v>
      </c>
      <c r="H493" s="51">
        <v>5</v>
      </c>
      <c r="I493" s="52">
        <v>9454</v>
      </c>
      <c r="J493" s="52">
        <v>3557</v>
      </c>
      <c r="K493" s="52">
        <v>0</v>
      </c>
      <c r="L493" s="52">
        <v>893</v>
      </c>
      <c r="M493" s="52">
        <v>13904</v>
      </c>
      <c r="N493" s="36"/>
      <c r="O493" s="53" t="s">
        <v>308</v>
      </c>
      <c r="P493" s="53" t="s">
        <v>308</v>
      </c>
      <c r="Q493" s="55">
        <v>0.09</v>
      </c>
      <c r="R493" s="55">
        <v>8.0376023328964635E-3</v>
      </c>
      <c r="S493" s="52">
        <v>0</v>
      </c>
      <c r="T493" s="36"/>
      <c r="U493" s="56">
        <v>65055</v>
      </c>
      <c r="V493" s="56">
        <v>0</v>
      </c>
      <c r="W493" s="52">
        <v>0</v>
      </c>
      <c r="X493" s="52">
        <v>4465</v>
      </c>
      <c r="Y493" s="52">
        <v>69520</v>
      </c>
      <c r="Z493" s="52">
        <f t="shared" si="7"/>
        <v>5637632</v>
      </c>
    </row>
    <row r="494" spans="1:26" s="13" customFormat="1">
      <c r="A494" s="49">
        <v>479</v>
      </c>
      <c r="B494" s="49">
        <v>479278191</v>
      </c>
      <c r="C494" s="50" t="s">
        <v>236</v>
      </c>
      <c r="D494" s="49">
        <v>278</v>
      </c>
      <c r="E494" s="50" t="s">
        <v>190</v>
      </c>
      <c r="F494" s="49">
        <v>191</v>
      </c>
      <c r="G494" s="50" t="s">
        <v>238</v>
      </c>
      <c r="H494" s="51">
        <v>4</v>
      </c>
      <c r="I494" s="52">
        <v>11884</v>
      </c>
      <c r="J494" s="52">
        <v>3577</v>
      </c>
      <c r="K494" s="52">
        <v>0</v>
      </c>
      <c r="L494" s="52">
        <v>893</v>
      </c>
      <c r="M494" s="52">
        <v>16354</v>
      </c>
      <c r="N494" s="36"/>
      <c r="O494" s="53" t="s">
        <v>308</v>
      </c>
      <c r="P494" s="53" t="s">
        <v>308</v>
      </c>
      <c r="Q494" s="55">
        <v>0.09</v>
      </c>
      <c r="R494" s="55">
        <v>2.1563264002793899E-2</v>
      </c>
      <c r="S494" s="52">
        <v>0</v>
      </c>
      <c r="T494" s="36"/>
      <c r="U494" s="56">
        <v>61844</v>
      </c>
      <c r="V494" s="56">
        <v>0</v>
      </c>
      <c r="W494" s="52">
        <v>0</v>
      </c>
      <c r="X494" s="52">
        <v>3572</v>
      </c>
      <c r="Y494" s="52">
        <v>65416</v>
      </c>
      <c r="Z494" s="52">
        <f t="shared" si="7"/>
        <v>5637632</v>
      </c>
    </row>
    <row r="495" spans="1:26" s="13" customFormat="1">
      <c r="A495" s="49">
        <v>479</v>
      </c>
      <c r="B495" s="49">
        <v>479278210</v>
      </c>
      <c r="C495" s="50" t="s">
        <v>236</v>
      </c>
      <c r="D495" s="49">
        <v>278</v>
      </c>
      <c r="E495" s="50" t="s">
        <v>190</v>
      </c>
      <c r="F495" s="49">
        <v>210</v>
      </c>
      <c r="G495" s="50" t="s">
        <v>188</v>
      </c>
      <c r="H495" s="51">
        <v>31</v>
      </c>
      <c r="I495" s="52">
        <v>9657</v>
      </c>
      <c r="J495" s="52">
        <v>3100</v>
      </c>
      <c r="K495" s="52">
        <v>0</v>
      </c>
      <c r="L495" s="52">
        <v>893</v>
      </c>
      <c r="M495" s="52">
        <v>13650</v>
      </c>
      <c r="N495" s="36"/>
      <c r="O495" s="53" t="s">
        <v>308</v>
      </c>
      <c r="P495" s="53" t="s">
        <v>308</v>
      </c>
      <c r="Q495" s="55">
        <v>0.09</v>
      </c>
      <c r="R495" s="55">
        <v>5.8850221835519634E-2</v>
      </c>
      <c r="S495" s="52">
        <v>0</v>
      </c>
      <c r="T495" s="36"/>
      <c r="U495" s="56">
        <v>395467</v>
      </c>
      <c r="V495" s="56">
        <v>0</v>
      </c>
      <c r="W495" s="52">
        <v>0</v>
      </c>
      <c r="X495" s="52">
        <v>27683</v>
      </c>
      <c r="Y495" s="52">
        <v>423150</v>
      </c>
      <c r="Z495" s="52">
        <f t="shared" si="7"/>
        <v>5637632</v>
      </c>
    </row>
    <row r="496" spans="1:26" s="13" customFormat="1">
      <c r="A496" s="49">
        <v>479</v>
      </c>
      <c r="B496" s="49">
        <v>479278227</v>
      </c>
      <c r="C496" s="50" t="s">
        <v>236</v>
      </c>
      <c r="D496" s="49">
        <v>278</v>
      </c>
      <c r="E496" s="50" t="s">
        <v>190</v>
      </c>
      <c r="F496" s="49">
        <v>227</v>
      </c>
      <c r="G496" s="50" t="s">
        <v>239</v>
      </c>
      <c r="H496" s="51">
        <v>7</v>
      </c>
      <c r="I496" s="52">
        <v>9910</v>
      </c>
      <c r="J496" s="52">
        <v>2049</v>
      </c>
      <c r="K496" s="52">
        <v>0</v>
      </c>
      <c r="L496" s="52">
        <v>893</v>
      </c>
      <c r="M496" s="52">
        <v>12852</v>
      </c>
      <c r="N496" s="36"/>
      <c r="O496" s="53" t="s">
        <v>308</v>
      </c>
      <c r="P496" s="53" t="s">
        <v>308</v>
      </c>
      <c r="Q496" s="55">
        <v>0.18</v>
      </c>
      <c r="R496" s="55">
        <v>7.5832640565713597E-3</v>
      </c>
      <c r="S496" s="52">
        <v>0</v>
      </c>
      <c r="T496" s="36"/>
      <c r="U496" s="56">
        <v>83713</v>
      </c>
      <c r="V496" s="56">
        <v>0</v>
      </c>
      <c r="W496" s="52">
        <v>0</v>
      </c>
      <c r="X496" s="52">
        <v>6251</v>
      </c>
      <c r="Y496" s="52">
        <v>89964</v>
      </c>
      <c r="Z496" s="52">
        <f t="shared" si="7"/>
        <v>5637632</v>
      </c>
    </row>
    <row r="497" spans="1:26" s="13" customFormat="1">
      <c r="A497" s="49">
        <v>479</v>
      </c>
      <c r="B497" s="49">
        <v>479278278</v>
      </c>
      <c r="C497" s="50" t="s">
        <v>236</v>
      </c>
      <c r="D497" s="49">
        <v>278</v>
      </c>
      <c r="E497" s="50" t="s">
        <v>190</v>
      </c>
      <c r="F497" s="49">
        <v>278</v>
      </c>
      <c r="G497" s="50" t="s">
        <v>190</v>
      </c>
      <c r="H497" s="51">
        <v>45</v>
      </c>
      <c r="I497" s="52">
        <v>9905</v>
      </c>
      <c r="J497" s="52">
        <v>3195</v>
      </c>
      <c r="K497" s="52">
        <v>0</v>
      </c>
      <c r="L497" s="52">
        <v>893</v>
      </c>
      <c r="M497" s="52">
        <v>13993</v>
      </c>
      <c r="N497" s="36"/>
      <c r="O497" s="53" t="s">
        <v>308</v>
      </c>
      <c r="P497" s="53" t="s">
        <v>308</v>
      </c>
      <c r="Q497" s="55">
        <v>0.09</v>
      </c>
      <c r="R497" s="55">
        <v>4.5933117731106823E-2</v>
      </c>
      <c r="S497" s="52">
        <v>0</v>
      </c>
      <c r="T497" s="36"/>
      <c r="U497" s="56">
        <v>589500</v>
      </c>
      <c r="V497" s="56">
        <v>0</v>
      </c>
      <c r="W497" s="52">
        <v>0</v>
      </c>
      <c r="X497" s="52">
        <v>40185</v>
      </c>
      <c r="Y497" s="52">
        <v>629685</v>
      </c>
      <c r="Z497" s="52">
        <f t="shared" si="7"/>
        <v>5637632</v>
      </c>
    </row>
    <row r="498" spans="1:26" s="13" customFormat="1">
      <c r="A498" s="49">
        <v>479</v>
      </c>
      <c r="B498" s="49">
        <v>479278281</v>
      </c>
      <c r="C498" s="50" t="s">
        <v>236</v>
      </c>
      <c r="D498" s="49">
        <v>278</v>
      </c>
      <c r="E498" s="50" t="s">
        <v>190</v>
      </c>
      <c r="F498" s="49">
        <v>281</v>
      </c>
      <c r="G498" s="50" t="s">
        <v>146</v>
      </c>
      <c r="H498" s="51">
        <v>61</v>
      </c>
      <c r="I498" s="52">
        <v>11296</v>
      </c>
      <c r="J498" s="52">
        <v>0</v>
      </c>
      <c r="K498" s="52">
        <v>0</v>
      </c>
      <c r="L498" s="52">
        <v>893</v>
      </c>
      <c r="M498" s="52">
        <v>12189</v>
      </c>
      <c r="N498" s="36"/>
      <c r="O498" s="53" t="s">
        <v>308</v>
      </c>
      <c r="P498" s="53" t="s">
        <v>308</v>
      </c>
      <c r="Q498" s="55">
        <v>0.18</v>
      </c>
      <c r="R498" s="55">
        <v>0.11758425860127428</v>
      </c>
      <c r="S498" s="52">
        <v>0</v>
      </c>
      <c r="T498" s="36"/>
      <c r="U498" s="56">
        <v>689056</v>
      </c>
      <c r="V498" s="56">
        <v>0</v>
      </c>
      <c r="W498" s="52">
        <v>0</v>
      </c>
      <c r="X498" s="52">
        <v>54473</v>
      </c>
      <c r="Y498" s="52">
        <v>743529</v>
      </c>
      <c r="Z498" s="52">
        <f t="shared" si="7"/>
        <v>5637632</v>
      </c>
    </row>
    <row r="499" spans="1:26" s="13" customFormat="1">
      <c r="A499" s="49">
        <v>479</v>
      </c>
      <c r="B499" s="49">
        <v>479278309</v>
      </c>
      <c r="C499" s="50" t="s">
        <v>236</v>
      </c>
      <c r="D499" s="49">
        <v>278</v>
      </c>
      <c r="E499" s="50" t="s">
        <v>190</v>
      </c>
      <c r="F499" s="49">
        <v>309</v>
      </c>
      <c r="G499" s="50" t="s">
        <v>197</v>
      </c>
      <c r="H499" s="51">
        <v>5</v>
      </c>
      <c r="I499" s="52">
        <v>10751</v>
      </c>
      <c r="J499" s="52">
        <v>600</v>
      </c>
      <c r="K499" s="52">
        <v>0</v>
      </c>
      <c r="L499" s="52">
        <v>893</v>
      </c>
      <c r="M499" s="52">
        <v>12244</v>
      </c>
      <c r="N499" s="36"/>
      <c r="O499" s="53" t="s">
        <v>308</v>
      </c>
      <c r="P499" s="53" t="s">
        <v>308</v>
      </c>
      <c r="Q499" s="55">
        <v>0.09</v>
      </c>
      <c r="R499" s="55">
        <v>4.2593774597972454E-3</v>
      </c>
      <c r="S499" s="52">
        <v>0</v>
      </c>
      <c r="T499" s="36"/>
      <c r="U499" s="56">
        <v>56755</v>
      </c>
      <c r="V499" s="56">
        <v>0</v>
      </c>
      <c r="W499" s="52">
        <v>0</v>
      </c>
      <c r="X499" s="52">
        <v>4465</v>
      </c>
      <c r="Y499" s="52">
        <v>61220</v>
      </c>
      <c r="Z499" s="52">
        <f t="shared" si="7"/>
        <v>5637632</v>
      </c>
    </row>
    <row r="500" spans="1:26" s="13" customFormat="1">
      <c r="A500" s="49">
        <v>479</v>
      </c>
      <c r="B500" s="49">
        <v>479278325</v>
      </c>
      <c r="C500" s="50" t="s">
        <v>236</v>
      </c>
      <c r="D500" s="49">
        <v>278</v>
      </c>
      <c r="E500" s="50" t="s">
        <v>190</v>
      </c>
      <c r="F500" s="49">
        <v>325</v>
      </c>
      <c r="G500" s="50" t="s">
        <v>198</v>
      </c>
      <c r="H500" s="51">
        <v>7</v>
      </c>
      <c r="I500" s="52">
        <v>9510</v>
      </c>
      <c r="J500" s="52">
        <v>1383</v>
      </c>
      <c r="K500" s="52">
        <v>0</v>
      </c>
      <c r="L500" s="52">
        <v>893</v>
      </c>
      <c r="M500" s="52">
        <v>11786</v>
      </c>
      <c r="N500" s="36"/>
      <c r="O500" s="53" t="s">
        <v>308</v>
      </c>
      <c r="P500" s="53" t="s">
        <v>308</v>
      </c>
      <c r="Q500" s="55">
        <v>0.09</v>
      </c>
      <c r="R500" s="55">
        <v>2.5528378804394155E-3</v>
      </c>
      <c r="S500" s="52">
        <v>0</v>
      </c>
      <c r="T500" s="36"/>
      <c r="U500" s="56">
        <v>76251</v>
      </c>
      <c r="V500" s="56">
        <v>0</v>
      </c>
      <c r="W500" s="52">
        <v>0</v>
      </c>
      <c r="X500" s="52">
        <v>6251</v>
      </c>
      <c r="Y500" s="52">
        <v>82502</v>
      </c>
      <c r="Z500" s="52">
        <f t="shared" si="7"/>
        <v>5637632</v>
      </c>
    </row>
    <row r="501" spans="1:26" s="13" customFormat="1">
      <c r="A501" s="49">
        <v>479</v>
      </c>
      <c r="B501" s="49">
        <v>479278332</v>
      </c>
      <c r="C501" s="50" t="s">
        <v>236</v>
      </c>
      <c r="D501" s="49">
        <v>278</v>
      </c>
      <c r="E501" s="50" t="s">
        <v>190</v>
      </c>
      <c r="F501" s="49">
        <v>332</v>
      </c>
      <c r="G501" s="50" t="s">
        <v>199</v>
      </c>
      <c r="H501" s="51">
        <v>7</v>
      </c>
      <c r="I501" s="52">
        <v>9317</v>
      </c>
      <c r="J501" s="52">
        <v>916</v>
      </c>
      <c r="K501" s="52">
        <v>0</v>
      </c>
      <c r="L501" s="52">
        <v>893</v>
      </c>
      <c r="M501" s="52">
        <v>11126</v>
      </c>
      <c r="N501" s="36"/>
      <c r="O501" s="53" t="s">
        <v>308</v>
      </c>
      <c r="P501" s="53" t="s">
        <v>308</v>
      </c>
      <c r="Q501" s="55">
        <v>0.09</v>
      </c>
      <c r="R501" s="55">
        <v>1.3891079712449895E-2</v>
      </c>
      <c r="S501" s="52">
        <v>0</v>
      </c>
      <c r="T501" s="36"/>
      <c r="U501" s="56">
        <v>71631</v>
      </c>
      <c r="V501" s="56">
        <v>0</v>
      </c>
      <c r="W501" s="52">
        <v>0</v>
      </c>
      <c r="X501" s="52">
        <v>6251</v>
      </c>
      <c r="Y501" s="52">
        <v>77882</v>
      </c>
      <c r="Z501" s="52">
        <f t="shared" si="7"/>
        <v>5637632</v>
      </c>
    </row>
    <row r="502" spans="1:26" s="13" customFormat="1">
      <c r="A502" s="49">
        <v>479</v>
      </c>
      <c r="B502" s="49">
        <v>479278605</v>
      </c>
      <c r="C502" s="50" t="s">
        <v>236</v>
      </c>
      <c r="D502" s="49">
        <v>278</v>
      </c>
      <c r="E502" s="50" t="s">
        <v>190</v>
      </c>
      <c r="F502" s="49">
        <v>605</v>
      </c>
      <c r="G502" s="50" t="s">
        <v>193</v>
      </c>
      <c r="H502" s="51">
        <v>57</v>
      </c>
      <c r="I502" s="52">
        <v>9683</v>
      </c>
      <c r="J502" s="52">
        <v>7464</v>
      </c>
      <c r="K502" s="52">
        <v>0</v>
      </c>
      <c r="L502" s="52">
        <v>893</v>
      </c>
      <c r="M502" s="52">
        <v>18040</v>
      </c>
      <c r="N502" s="36"/>
      <c r="O502" s="53" t="s">
        <v>308</v>
      </c>
      <c r="P502" s="53" t="s">
        <v>308</v>
      </c>
      <c r="Q502" s="55">
        <v>0.09</v>
      </c>
      <c r="R502" s="55">
        <v>6.4597651585185906E-2</v>
      </c>
      <c r="S502" s="52">
        <v>0</v>
      </c>
      <c r="T502" s="36"/>
      <c r="U502" s="56">
        <v>977379</v>
      </c>
      <c r="V502" s="56">
        <v>0</v>
      </c>
      <c r="W502" s="52">
        <v>0</v>
      </c>
      <c r="X502" s="52">
        <v>50901</v>
      </c>
      <c r="Y502" s="52">
        <v>1028280</v>
      </c>
      <c r="Z502" s="52">
        <f t="shared" si="7"/>
        <v>5637632</v>
      </c>
    </row>
    <row r="503" spans="1:26" s="13" customFormat="1">
      <c r="A503" s="49">
        <v>479</v>
      </c>
      <c r="B503" s="49">
        <v>479278615</v>
      </c>
      <c r="C503" s="50" t="s">
        <v>236</v>
      </c>
      <c r="D503" s="49">
        <v>278</v>
      </c>
      <c r="E503" s="50" t="s">
        <v>190</v>
      </c>
      <c r="F503" s="49">
        <v>615</v>
      </c>
      <c r="G503" s="50" t="s">
        <v>229</v>
      </c>
      <c r="H503" s="51">
        <v>1</v>
      </c>
      <c r="I503" s="52">
        <v>9794</v>
      </c>
      <c r="J503" s="52">
        <v>1375</v>
      </c>
      <c r="K503" s="52">
        <v>0</v>
      </c>
      <c r="L503" s="52">
        <v>893</v>
      </c>
      <c r="M503" s="52">
        <v>12062</v>
      </c>
      <c r="N503" s="36"/>
      <c r="O503" s="53" t="s">
        <v>308</v>
      </c>
      <c r="P503" s="53" t="s">
        <v>308</v>
      </c>
      <c r="Q503" s="55">
        <v>0.18</v>
      </c>
      <c r="R503" s="55">
        <v>5.1973390405876858E-4</v>
      </c>
      <c r="S503" s="52">
        <v>0</v>
      </c>
      <c r="T503" s="36"/>
      <c r="U503" s="56">
        <v>11169</v>
      </c>
      <c r="V503" s="56">
        <v>0</v>
      </c>
      <c r="W503" s="52">
        <v>0</v>
      </c>
      <c r="X503" s="52">
        <v>893</v>
      </c>
      <c r="Y503" s="52">
        <v>12062</v>
      </c>
      <c r="Z503" s="52">
        <f t="shared" si="7"/>
        <v>5637632</v>
      </c>
    </row>
    <row r="504" spans="1:26" s="13" customFormat="1">
      <c r="A504" s="49">
        <v>479</v>
      </c>
      <c r="B504" s="49">
        <v>479278635</v>
      </c>
      <c r="C504" s="50" t="s">
        <v>236</v>
      </c>
      <c r="D504" s="49">
        <v>278</v>
      </c>
      <c r="E504" s="50" t="s">
        <v>190</v>
      </c>
      <c r="F504" s="49">
        <v>635</v>
      </c>
      <c r="G504" s="50" t="s">
        <v>52</v>
      </c>
      <c r="H504" s="51">
        <v>1</v>
      </c>
      <c r="I504" s="52">
        <v>10333.012032392757</v>
      </c>
      <c r="J504" s="52">
        <v>5443</v>
      </c>
      <c r="K504" s="52">
        <v>0</v>
      </c>
      <c r="L504" s="52">
        <v>893</v>
      </c>
      <c r="M504" s="52">
        <v>16669.012032392755</v>
      </c>
      <c r="N504" s="36"/>
      <c r="O504" s="53" t="s">
        <v>308</v>
      </c>
      <c r="P504" s="53" t="s">
        <v>308</v>
      </c>
      <c r="Q504" s="55">
        <v>0.09</v>
      </c>
      <c r="R504" s="55">
        <v>1.2216772211895131E-2</v>
      </c>
      <c r="S504" s="52">
        <v>0</v>
      </c>
      <c r="T504" s="36"/>
      <c r="U504" s="56">
        <v>15776</v>
      </c>
      <c r="V504" s="56">
        <v>0</v>
      </c>
      <c r="W504" s="52">
        <v>0</v>
      </c>
      <c r="X504" s="52">
        <v>893</v>
      </c>
      <c r="Y504" s="52">
        <v>16669</v>
      </c>
      <c r="Z504" s="52">
        <f t="shared" si="7"/>
        <v>5637632</v>
      </c>
    </row>
    <row r="505" spans="1:26" s="13" customFormat="1">
      <c r="A505" s="49">
        <v>479</v>
      </c>
      <c r="B505" s="49">
        <v>479278670</v>
      </c>
      <c r="C505" s="50" t="s">
        <v>236</v>
      </c>
      <c r="D505" s="49">
        <v>278</v>
      </c>
      <c r="E505" s="50" t="s">
        <v>190</v>
      </c>
      <c r="F505" s="49">
        <v>670</v>
      </c>
      <c r="G505" s="50" t="s">
        <v>37</v>
      </c>
      <c r="H505" s="51">
        <v>17</v>
      </c>
      <c r="I505" s="52">
        <v>9537</v>
      </c>
      <c r="J505" s="52">
        <v>7267</v>
      </c>
      <c r="K505" s="52">
        <v>0</v>
      </c>
      <c r="L505" s="52">
        <v>893</v>
      </c>
      <c r="M505" s="52">
        <v>17697</v>
      </c>
      <c r="N505" s="36"/>
      <c r="O505" s="53" t="s">
        <v>308</v>
      </c>
      <c r="P505" s="53" t="s">
        <v>308</v>
      </c>
      <c r="Q505" s="55">
        <v>0.09</v>
      </c>
      <c r="R505" s="55">
        <v>7.6608020016335293E-2</v>
      </c>
      <c r="S505" s="52">
        <v>0</v>
      </c>
      <c r="T505" s="36"/>
      <c r="U505" s="56">
        <v>285668</v>
      </c>
      <c r="V505" s="56">
        <v>0</v>
      </c>
      <c r="W505" s="52">
        <v>0</v>
      </c>
      <c r="X505" s="52">
        <v>15181</v>
      </c>
      <c r="Y505" s="52">
        <v>300849</v>
      </c>
      <c r="Z505" s="52">
        <f t="shared" si="7"/>
        <v>5637632</v>
      </c>
    </row>
    <row r="506" spans="1:26" s="13" customFormat="1">
      <c r="A506" s="49">
        <v>479</v>
      </c>
      <c r="B506" s="49">
        <v>479278672</v>
      </c>
      <c r="C506" s="50" t="s">
        <v>236</v>
      </c>
      <c r="D506" s="49">
        <v>278</v>
      </c>
      <c r="E506" s="50" t="s">
        <v>190</v>
      </c>
      <c r="F506" s="49">
        <v>672</v>
      </c>
      <c r="G506" s="50" t="s">
        <v>53</v>
      </c>
      <c r="H506" s="51">
        <v>4</v>
      </c>
      <c r="I506" s="52">
        <v>10090</v>
      </c>
      <c r="J506" s="52">
        <v>3693</v>
      </c>
      <c r="K506" s="52">
        <v>0</v>
      </c>
      <c r="L506" s="52">
        <v>893</v>
      </c>
      <c r="M506" s="52">
        <v>14676</v>
      </c>
      <c r="N506" s="36"/>
      <c r="O506" s="53" t="s">
        <v>308</v>
      </c>
      <c r="P506" s="53" t="s">
        <v>308</v>
      </c>
      <c r="Q506" s="55">
        <v>0.09</v>
      </c>
      <c r="R506" s="55">
        <v>4.2757722654139952E-3</v>
      </c>
      <c r="S506" s="52">
        <v>0</v>
      </c>
      <c r="T506" s="36"/>
      <c r="U506" s="56">
        <v>55132</v>
      </c>
      <c r="V506" s="56">
        <v>0</v>
      </c>
      <c r="W506" s="52">
        <v>0</v>
      </c>
      <c r="X506" s="52">
        <v>3572</v>
      </c>
      <c r="Y506" s="52">
        <v>58704</v>
      </c>
      <c r="Z506" s="52">
        <f t="shared" si="7"/>
        <v>5637632</v>
      </c>
    </row>
    <row r="507" spans="1:26" s="13" customFormat="1">
      <c r="A507" s="49">
        <v>479</v>
      </c>
      <c r="B507" s="49">
        <v>479278674</v>
      </c>
      <c r="C507" s="50" t="s">
        <v>236</v>
      </c>
      <c r="D507" s="49">
        <v>278</v>
      </c>
      <c r="E507" s="50" t="s">
        <v>190</v>
      </c>
      <c r="F507" s="49">
        <v>674</v>
      </c>
      <c r="G507" s="50" t="s">
        <v>38</v>
      </c>
      <c r="H507" s="51">
        <v>3</v>
      </c>
      <c r="I507" s="52">
        <v>11448</v>
      </c>
      <c r="J507" s="52">
        <v>4894</v>
      </c>
      <c r="K507" s="52">
        <v>0</v>
      </c>
      <c r="L507" s="52">
        <v>893</v>
      </c>
      <c r="M507" s="52">
        <v>17235</v>
      </c>
      <c r="N507" s="36"/>
      <c r="O507" s="53" t="s">
        <v>308</v>
      </c>
      <c r="P507" s="53" t="s">
        <v>308</v>
      </c>
      <c r="Q507" s="55">
        <v>0.09</v>
      </c>
      <c r="R507" s="55">
        <v>5.8015994879737257E-2</v>
      </c>
      <c r="S507" s="52">
        <v>0</v>
      </c>
      <c r="T507" s="36"/>
      <c r="U507" s="56">
        <v>49026</v>
      </c>
      <c r="V507" s="56">
        <v>0</v>
      </c>
      <c r="W507" s="52">
        <v>0</v>
      </c>
      <c r="X507" s="52">
        <v>2679</v>
      </c>
      <c r="Y507" s="52">
        <v>51705</v>
      </c>
      <c r="Z507" s="52">
        <f t="shared" si="7"/>
        <v>5637632</v>
      </c>
    </row>
    <row r="508" spans="1:26" s="13" customFormat="1">
      <c r="A508" s="49">
        <v>479</v>
      </c>
      <c r="B508" s="49">
        <v>479278680</v>
      </c>
      <c r="C508" s="50" t="s">
        <v>236</v>
      </c>
      <c r="D508" s="49">
        <v>278</v>
      </c>
      <c r="E508" s="50" t="s">
        <v>190</v>
      </c>
      <c r="F508" s="49">
        <v>680</v>
      </c>
      <c r="G508" s="50" t="s">
        <v>152</v>
      </c>
      <c r="H508" s="51">
        <v>4</v>
      </c>
      <c r="I508" s="52">
        <v>9794</v>
      </c>
      <c r="J508" s="52">
        <v>3303</v>
      </c>
      <c r="K508" s="52">
        <v>0</v>
      </c>
      <c r="L508" s="52">
        <v>893</v>
      </c>
      <c r="M508" s="52">
        <v>13990</v>
      </c>
      <c r="N508" s="36"/>
      <c r="O508" s="53" t="s">
        <v>308</v>
      </c>
      <c r="P508" s="53" t="s">
        <v>308</v>
      </c>
      <c r="Q508" s="55">
        <v>0.09</v>
      </c>
      <c r="R508" s="55">
        <v>1.6738216851875528E-3</v>
      </c>
      <c r="S508" s="52">
        <v>0</v>
      </c>
      <c r="T508" s="36"/>
      <c r="U508" s="56">
        <v>52388</v>
      </c>
      <c r="V508" s="56">
        <v>0</v>
      </c>
      <c r="W508" s="52">
        <v>0</v>
      </c>
      <c r="X508" s="52">
        <v>3572</v>
      </c>
      <c r="Y508" s="52">
        <v>55960</v>
      </c>
      <c r="Z508" s="52">
        <f t="shared" si="7"/>
        <v>5637632</v>
      </c>
    </row>
    <row r="509" spans="1:26" s="13" customFormat="1">
      <c r="A509" s="49">
        <v>479</v>
      </c>
      <c r="B509" s="49">
        <v>479278683</v>
      </c>
      <c r="C509" s="50" t="s">
        <v>236</v>
      </c>
      <c r="D509" s="49">
        <v>278</v>
      </c>
      <c r="E509" s="50" t="s">
        <v>190</v>
      </c>
      <c r="F509" s="49">
        <v>683</v>
      </c>
      <c r="G509" s="50" t="s">
        <v>39</v>
      </c>
      <c r="H509" s="51">
        <v>6</v>
      </c>
      <c r="I509" s="52">
        <v>9369</v>
      </c>
      <c r="J509" s="52">
        <v>5660</v>
      </c>
      <c r="K509" s="52">
        <v>0</v>
      </c>
      <c r="L509" s="52">
        <v>893</v>
      </c>
      <c r="M509" s="52">
        <v>15922</v>
      </c>
      <c r="N509" s="36"/>
      <c r="O509" s="53" t="s">
        <v>308</v>
      </c>
      <c r="P509" s="53" t="s">
        <v>308</v>
      </c>
      <c r="Q509" s="55">
        <v>0.09</v>
      </c>
      <c r="R509" s="55">
        <v>2.7280530145449289E-2</v>
      </c>
      <c r="S509" s="52">
        <v>0</v>
      </c>
      <c r="T509" s="36"/>
      <c r="U509" s="56">
        <v>90174</v>
      </c>
      <c r="V509" s="56">
        <v>0</v>
      </c>
      <c r="W509" s="52">
        <v>0</v>
      </c>
      <c r="X509" s="52">
        <v>5358</v>
      </c>
      <c r="Y509" s="52">
        <v>95532</v>
      </c>
      <c r="Z509" s="52">
        <f t="shared" si="7"/>
        <v>5637632</v>
      </c>
    </row>
    <row r="510" spans="1:26" s="13" customFormat="1">
      <c r="A510" s="49">
        <v>479</v>
      </c>
      <c r="B510" s="49">
        <v>479278717</v>
      </c>
      <c r="C510" s="50" t="s">
        <v>236</v>
      </c>
      <c r="D510" s="49">
        <v>278</v>
      </c>
      <c r="E510" s="50" t="s">
        <v>190</v>
      </c>
      <c r="F510" s="49">
        <v>717</v>
      </c>
      <c r="G510" s="50" t="s">
        <v>40</v>
      </c>
      <c r="H510" s="51">
        <v>2</v>
      </c>
      <c r="I510" s="52">
        <v>10185</v>
      </c>
      <c r="J510" s="52">
        <v>5500</v>
      </c>
      <c r="K510" s="52">
        <v>0</v>
      </c>
      <c r="L510" s="52">
        <v>893</v>
      </c>
      <c r="M510" s="52">
        <v>16578</v>
      </c>
      <c r="N510" s="36"/>
      <c r="O510" s="53" t="s">
        <v>308</v>
      </c>
      <c r="P510" s="53" t="s">
        <v>308</v>
      </c>
      <c r="Q510" s="55">
        <v>0.09</v>
      </c>
      <c r="R510" s="55">
        <v>5.2451045450140163E-2</v>
      </c>
      <c r="S510" s="52">
        <v>0</v>
      </c>
      <c r="T510" s="36"/>
      <c r="U510" s="56">
        <v>31370</v>
      </c>
      <c r="V510" s="56">
        <v>0</v>
      </c>
      <c r="W510" s="52">
        <v>0</v>
      </c>
      <c r="X510" s="52">
        <v>1786</v>
      </c>
      <c r="Y510" s="52">
        <v>33156</v>
      </c>
      <c r="Z510" s="52">
        <f t="shared" si="7"/>
        <v>5637632</v>
      </c>
    </row>
    <row r="511" spans="1:26" s="13" customFormat="1">
      <c r="A511" s="49">
        <v>479</v>
      </c>
      <c r="B511" s="49">
        <v>479278755</v>
      </c>
      <c r="C511" s="50" t="s">
        <v>236</v>
      </c>
      <c r="D511" s="49">
        <v>278</v>
      </c>
      <c r="E511" s="50" t="s">
        <v>190</v>
      </c>
      <c r="F511" s="49">
        <v>755</v>
      </c>
      <c r="G511" s="50" t="s">
        <v>42</v>
      </c>
      <c r="H511" s="51">
        <v>1</v>
      </c>
      <c r="I511" s="52">
        <v>9794</v>
      </c>
      <c r="J511" s="52">
        <v>3757</v>
      </c>
      <c r="K511" s="52">
        <v>0</v>
      </c>
      <c r="L511" s="52">
        <v>893</v>
      </c>
      <c r="M511" s="52">
        <v>14444</v>
      </c>
      <c r="N511" s="36"/>
      <c r="O511" s="53" t="s">
        <v>308</v>
      </c>
      <c r="P511" s="53" t="s">
        <v>308</v>
      </c>
      <c r="Q511" s="55">
        <v>0.09</v>
      </c>
      <c r="R511" s="55">
        <v>1.3637755143744485E-2</v>
      </c>
      <c r="S511" s="52">
        <v>0</v>
      </c>
      <c r="T511" s="36"/>
      <c r="U511" s="56">
        <v>13551</v>
      </c>
      <c r="V511" s="56">
        <v>0</v>
      </c>
      <c r="W511" s="52">
        <v>0</v>
      </c>
      <c r="X511" s="52">
        <v>893</v>
      </c>
      <c r="Y511" s="52">
        <v>14444</v>
      </c>
      <c r="Z511" s="52">
        <f t="shared" si="7"/>
        <v>5637632</v>
      </c>
    </row>
    <row r="512" spans="1:26" s="13" customFormat="1">
      <c r="A512" s="49">
        <v>479</v>
      </c>
      <c r="B512" s="49">
        <v>479278766</v>
      </c>
      <c r="C512" s="50" t="s">
        <v>236</v>
      </c>
      <c r="D512" s="49">
        <v>278</v>
      </c>
      <c r="E512" s="50" t="s">
        <v>190</v>
      </c>
      <c r="F512" s="49">
        <v>766</v>
      </c>
      <c r="G512" s="50" t="s">
        <v>240</v>
      </c>
      <c r="H512" s="51">
        <v>3</v>
      </c>
      <c r="I512" s="52">
        <v>11884</v>
      </c>
      <c r="J512" s="52">
        <v>3638</v>
      </c>
      <c r="K512" s="52">
        <v>0</v>
      </c>
      <c r="L512" s="52">
        <v>893</v>
      </c>
      <c r="M512" s="52">
        <v>16415</v>
      </c>
      <c r="N512" s="36"/>
      <c r="O512" s="53" t="s">
        <v>308</v>
      </c>
      <c r="P512" s="53" t="s">
        <v>308</v>
      </c>
      <c r="Q512" s="55">
        <v>0.09</v>
      </c>
      <c r="R512" s="55">
        <v>3.4104264409113142E-3</v>
      </c>
      <c r="S512" s="52">
        <v>0</v>
      </c>
      <c r="T512" s="36"/>
      <c r="U512" s="56">
        <v>46566</v>
      </c>
      <c r="V512" s="56">
        <v>0</v>
      </c>
      <c r="W512" s="52">
        <v>0</v>
      </c>
      <c r="X512" s="52">
        <v>2679</v>
      </c>
      <c r="Y512" s="52">
        <v>49245</v>
      </c>
      <c r="Z512" s="52">
        <f t="shared" si="7"/>
        <v>5637632</v>
      </c>
    </row>
    <row r="513" spans="1:26" s="13" customFormat="1">
      <c r="A513" s="49">
        <v>481</v>
      </c>
      <c r="B513" s="49">
        <v>481035035</v>
      </c>
      <c r="C513" s="50" t="s">
        <v>241</v>
      </c>
      <c r="D513" s="49">
        <v>35</v>
      </c>
      <c r="E513" s="50" t="s">
        <v>11</v>
      </c>
      <c r="F513" s="49">
        <v>35</v>
      </c>
      <c r="G513" s="50" t="s">
        <v>11</v>
      </c>
      <c r="H513" s="51">
        <v>892</v>
      </c>
      <c r="I513" s="52">
        <v>11513</v>
      </c>
      <c r="J513" s="52">
        <v>3402</v>
      </c>
      <c r="K513" s="52">
        <v>0</v>
      </c>
      <c r="L513" s="52">
        <v>893</v>
      </c>
      <c r="M513" s="52">
        <v>15808</v>
      </c>
      <c r="N513" s="36"/>
      <c r="O513" s="53" t="s">
        <v>308</v>
      </c>
      <c r="P513" s="53" t="s">
        <v>308</v>
      </c>
      <c r="Q513" s="55">
        <v>0.18</v>
      </c>
      <c r="R513" s="55">
        <v>0.15202395845133679</v>
      </c>
      <c r="S513" s="52">
        <v>0</v>
      </c>
      <c r="T513" s="36"/>
      <c r="U513" s="56">
        <v>13304180</v>
      </c>
      <c r="V513" s="56">
        <v>0</v>
      </c>
      <c r="W513" s="52">
        <v>0</v>
      </c>
      <c r="X513" s="52">
        <v>796556</v>
      </c>
      <c r="Y513" s="52">
        <v>14100736</v>
      </c>
      <c r="Z513" s="52">
        <f t="shared" si="7"/>
        <v>14868567</v>
      </c>
    </row>
    <row r="514" spans="1:26" s="13" customFormat="1">
      <c r="A514" s="49">
        <v>481</v>
      </c>
      <c r="B514" s="49">
        <v>481035040</v>
      </c>
      <c r="C514" s="50" t="s">
        <v>241</v>
      </c>
      <c r="D514" s="49">
        <v>35</v>
      </c>
      <c r="E514" s="50" t="s">
        <v>11</v>
      </c>
      <c r="F514" s="49">
        <v>40</v>
      </c>
      <c r="G514" s="50" t="s">
        <v>88</v>
      </c>
      <c r="H514" s="51">
        <v>1</v>
      </c>
      <c r="I514" s="52">
        <v>9004</v>
      </c>
      <c r="J514" s="52">
        <v>2317</v>
      </c>
      <c r="K514" s="52">
        <v>0</v>
      </c>
      <c r="L514" s="52">
        <v>893</v>
      </c>
      <c r="M514" s="52">
        <v>12214</v>
      </c>
      <c r="N514" s="36"/>
      <c r="O514" s="53" t="s">
        <v>308</v>
      </c>
      <c r="P514" s="53" t="s">
        <v>308</v>
      </c>
      <c r="Q514" s="55">
        <v>0.09</v>
      </c>
      <c r="R514" s="55">
        <v>4.414769596532914E-3</v>
      </c>
      <c r="S514" s="52">
        <v>0</v>
      </c>
      <c r="T514" s="36"/>
      <c r="U514" s="56">
        <v>11321</v>
      </c>
      <c r="V514" s="56">
        <v>0</v>
      </c>
      <c r="W514" s="52">
        <v>0</v>
      </c>
      <c r="X514" s="52">
        <v>893</v>
      </c>
      <c r="Y514" s="52">
        <v>12214</v>
      </c>
      <c r="Z514" s="52">
        <f t="shared" si="7"/>
        <v>14868567</v>
      </c>
    </row>
    <row r="515" spans="1:26" s="13" customFormat="1">
      <c r="A515" s="49">
        <v>481</v>
      </c>
      <c r="B515" s="49">
        <v>481035044</v>
      </c>
      <c r="C515" s="50" t="s">
        <v>241</v>
      </c>
      <c r="D515" s="49">
        <v>35</v>
      </c>
      <c r="E515" s="50" t="s">
        <v>11</v>
      </c>
      <c r="F515" s="49">
        <v>44</v>
      </c>
      <c r="G515" s="50" t="s">
        <v>12</v>
      </c>
      <c r="H515" s="51">
        <v>6</v>
      </c>
      <c r="I515" s="52">
        <v>10939</v>
      </c>
      <c r="J515" s="52">
        <v>721</v>
      </c>
      <c r="K515" s="52">
        <v>0</v>
      </c>
      <c r="L515" s="52">
        <v>893</v>
      </c>
      <c r="M515" s="52">
        <v>12553</v>
      </c>
      <c r="N515" s="36"/>
      <c r="O515" s="53" t="s">
        <v>308</v>
      </c>
      <c r="P515" s="53" t="s">
        <v>308</v>
      </c>
      <c r="Q515" s="55">
        <v>0.09</v>
      </c>
      <c r="R515" s="55">
        <v>4.5057369453861851E-2</v>
      </c>
      <c r="S515" s="52">
        <v>0</v>
      </c>
      <c r="T515" s="36"/>
      <c r="U515" s="56">
        <v>69960</v>
      </c>
      <c r="V515" s="56">
        <v>0</v>
      </c>
      <c r="W515" s="52">
        <v>0</v>
      </c>
      <c r="X515" s="52">
        <v>5358</v>
      </c>
      <c r="Y515" s="52">
        <v>75318</v>
      </c>
      <c r="Z515" s="52">
        <f t="shared" si="7"/>
        <v>14868567</v>
      </c>
    </row>
    <row r="516" spans="1:26" s="13" customFormat="1">
      <c r="A516" s="49">
        <v>481</v>
      </c>
      <c r="B516" s="49">
        <v>481035046</v>
      </c>
      <c r="C516" s="50" t="s">
        <v>241</v>
      </c>
      <c r="D516" s="49">
        <v>35</v>
      </c>
      <c r="E516" s="50" t="s">
        <v>11</v>
      </c>
      <c r="F516" s="49">
        <v>46</v>
      </c>
      <c r="G516" s="50" t="s">
        <v>89</v>
      </c>
      <c r="H516" s="51">
        <v>1</v>
      </c>
      <c r="I516" s="52">
        <v>9004</v>
      </c>
      <c r="J516" s="52">
        <v>6603</v>
      </c>
      <c r="K516" s="52">
        <v>0</v>
      </c>
      <c r="L516" s="52">
        <v>893</v>
      </c>
      <c r="M516" s="52">
        <v>16500</v>
      </c>
      <c r="N516" s="36"/>
      <c r="O516" s="53" t="s">
        <v>308</v>
      </c>
      <c r="P516" s="53" t="s">
        <v>308</v>
      </c>
      <c r="Q516" s="55">
        <v>0.09</v>
      </c>
      <c r="R516" s="55">
        <v>5.2704421619788788E-4</v>
      </c>
      <c r="S516" s="52">
        <v>0</v>
      </c>
      <c r="T516" s="36"/>
      <c r="U516" s="56">
        <v>15607</v>
      </c>
      <c r="V516" s="56">
        <v>0</v>
      </c>
      <c r="W516" s="52">
        <v>0</v>
      </c>
      <c r="X516" s="52">
        <v>893</v>
      </c>
      <c r="Y516" s="52">
        <v>16500</v>
      </c>
      <c r="Z516" s="52">
        <f t="shared" si="7"/>
        <v>14868567</v>
      </c>
    </row>
    <row r="517" spans="1:26" s="13" customFormat="1">
      <c r="A517" s="49">
        <v>481</v>
      </c>
      <c r="B517" s="49">
        <v>481035050</v>
      </c>
      <c r="C517" s="50" t="s">
        <v>241</v>
      </c>
      <c r="D517" s="49">
        <v>35</v>
      </c>
      <c r="E517" s="50" t="s">
        <v>11</v>
      </c>
      <c r="F517" s="49">
        <v>50</v>
      </c>
      <c r="G517" s="50" t="s">
        <v>90</v>
      </c>
      <c r="H517" s="51">
        <v>1</v>
      </c>
      <c r="I517" s="52">
        <v>8956</v>
      </c>
      <c r="J517" s="52">
        <v>3809</v>
      </c>
      <c r="K517" s="52">
        <v>0</v>
      </c>
      <c r="L517" s="52">
        <v>893</v>
      </c>
      <c r="M517" s="52">
        <v>13658</v>
      </c>
      <c r="N517" s="36"/>
      <c r="O517" s="53" t="s">
        <v>308</v>
      </c>
      <c r="P517" s="53" t="s">
        <v>308</v>
      </c>
      <c r="Q517" s="55">
        <v>0.09</v>
      </c>
      <c r="R517" s="55">
        <v>3.2132994944024688E-3</v>
      </c>
      <c r="S517" s="52">
        <v>0</v>
      </c>
      <c r="T517" s="36"/>
      <c r="U517" s="56">
        <v>12765</v>
      </c>
      <c r="V517" s="56">
        <v>0</v>
      </c>
      <c r="W517" s="52">
        <v>0</v>
      </c>
      <c r="X517" s="52">
        <v>893</v>
      </c>
      <c r="Y517" s="52">
        <v>13658</v>
      </c>
      <c r="Z517" s="52">
        <f t="shared" si="7"/>
        <v>14868567</v>
      </c>
    </row>
    <row r="518" spans="1:26" s="13" customFormat="1">
      <c r="A518" s="49">
        <v>481</v>
      </c>
      <c r="B518" s="49">
        <v>481035057</v>
      </c>
      <c r="C518" s="50" t="s">
        <v>241</v>
      </c>
      <c r="D518" s="49">
        <v>35</v>
      </c>
      <c r="E518" s="50" t="s">
        <v>11</v>
      </c>
      <c r="F518" s="49">
        <v>57</v>
      </c>
      <c r="G518" s="50" t="s">
        <v>13</v>
      </c>
      <c r="H518" s="51">
        <v>1</v>
      </c>
      <c r="I518" s="52">
        <v>12260.182143997732</v>
      </c>
      <c r="J518" s="52">
        <v>646</v>
      </c>
      <c r="K518" s="52">
        <v>0</v>
      </c>
      <c r="L518" s="52">
        <v>893</v>
      </c>
      <c r="M518" s="52">
        <v>13799.182143997732</v>
      </c>
      <c r="N518" s="36"/>
      <c r="O518" s="53" t="s">
        <v>308</v>
      </c>
      <c r="P518" s="53" t="s">
        <v>308</v>
      </c>
      <c r="Q518" s="55">
        <v>0.18</v>
      </c>
      <c r="R518" s="55">
        <v>0.12566669295783561</v>
      </c>
      <c r="S518" s="52">
        <v>0</v>
      </c>
      <c r="T518" s="36"/>
      <c r="U518" s="56">
        <v>12906</v>
      </c>
      <c r="V518" s="56">
        <v>0</v>
      </c>
      <c r="W518" s="52">
        <v>0</v>
      </c>
      <c r="X518" s="52">
        <v>893</v>
      </c>
      <c r="Y518" s="52">
        <v>13799</v>
      </c>
      <c r="Z518" s="52">
        <f t="shared" si="7"/>
        <v>14868567</v>
      </c>
    </row>
    <row r="519" spans="1:26" s="13" customFormat="1">
      <c r="A519" s="49">
        <v>481</v>
      </c>
      <c r="B519" s="49">
        <v>481035073</v>
      </c>
      <c r="C519" s="50" t="s">
        <v>241</v>
      </c>
      <c r="D519" s="49">
        <v>35</v>
      </c>
      <c r="E519" s="50" t="s">
        <v>11</v>
      </c>
      <c r="F519" s="49">
        <v>73</v>
      </c>
      <c r="G519" s="50" t="s">
        <v>23</v>
      </c>
      <c r="H519" s="51">
        <v>2</v>
      </c>
      <c r="I519" s="52">
        <v>8980</v>
      </c>
      <c r="J519" s="52">
        <v>6354</v>
      </c>
      <c r="K519" s="52">
        <v>0</v>
      </c>
      <c r="L519" s="52">
        <v>893</v>
      </c>
      <c r="M519" s="52">
        <v>16227</v>
      </c>
      <c r="N519" s="36"/>
      <c r="O519" s="53" t="s">
        <v>308</v>
      </c>
      <c r="P519" s="53" t="s">
        <v>308</v>
      </c>
      <c r="Q519" s="55">
        <v>0.09</v>
      </c>
      <c r="R519" s="55">
        <v>5.514886990787499E-3</v>
      </c>
      <c r="S519" s="52">
        <v>0</v>
      </c>
      <c r="T519" s="36"/>
      <c r="U519" s="56">
        <v>30668</v>
      </c>
      <c r="V519" s="56">
        <v>0</v>
      </c>
      <c r="W519" s="52">
        <v>0</v>
      </c>
      <c r="X519" s="52">
        <v>1786</v>
      </c>
      <c r="Y519" s="52">
        <v>32454</v>
      </c>
      <c r="Z519" s="52">
        <f t="shared" si="7"/>
        <v>14868567</v>
      </c>
    </row>
    <row r="520" spans="1:26" s="13" customFormat="1">
      <c r="A520" s="49">
        <v>481</v>
      </c>
      <c r="B520" s="49">
        <v>481035131</v>
      </c>
      <c r="C520" s="50" t="s">
        <v>241</v>
      </c>
      <c r="D520" s="49">
        <v>35</v>
      </c>
      <c r="E520" s="50" t="s">
        <v>11</v>
      </c>
      <c r="F520" s="49">
        <v>131</v>
      </c>
      <c r="G520" s="50" t="s">
        <v>273</v>
      </c>
      <c r="H520" s="51">
        <v>1</v>
      </c>
      <c r="I520" s="52">
        <v>9575.0480594389883</v>
      </c>
      <c r="J520" s="52">
        <v>2172</v>
      </c>
      <c r="K520" s="52">
        <v>0</v>
      </c>
      <c r="L520" s="52">
        <v>893</v>
      </c>
      <c r="M520" s="52">
        <v>12640.048059438988</v>
      </c>
      <c r="N520" s="36"/>
      <c r="O520" s="53" t="s">
        <v>308</v>
      </c>
      <c r="P520" s="53" t="s">
        <v>308</v>
      </c>
      <c r="Q520" s="55">
        <v>0.09</v>
      </c>
      <c r="R520" s="55">
        <v>1.9803707894198649E-3</v>
      </c>
      <c r="S520" s="52">
        <v>0</v>
      </c>
      <c r="T520" s="36"/>
      <c r="U520" s="56">
        <v>11747</v>
      </c>
      <c r="V520" s="56">
        <v>0</v>
      </c>
      <c r="W520" s="52">
        <v>0</v>
      </c>
      <c r="X520" s="52">
        <v>893</v>
      </c>
      <c r="Y520" s="52">
        <v>12640</v>
      </c>
      <c r="Z520" s="52">
        <f t="shared" si="7"/>
        <v>14868567</v>
      </c>
    </row>
    <row r="521" spans="1:26" s="13" customFormat="1">
      <c r="A521" s="49">
        <v>481</v>
      </c>
      <c r="B521" s="49">
        <v>481035160</v>
      </c>
      <c r="C521" s="50" t="s">
        <v>241</v>
      </c>
      <c r="D521" s="49">
        <v>35</v>
      </c>
      <c r="E521" s="50" t="s">
        <v>11</v>
      </c>
      <c r="F521" s="49">
        <v>160</v>
      </c>
      <c r="G521" s="50" t="s">
        <v>134</v>
      </c>
      <c r="H521" s="51">
        <v>1</v>
      </c>
      <c r="I521" s="52">
        <v>13489</v>
      </c>
      <c r="J521" s="52">
        <v>543</v>
      </c>
      <c r="K521" s="52">
        <v>0</v>
      </c>
      <c r="L521" s="52">
        <v>893</v>
      </c>
      <c r="M521" s="52">
        <v>14925</v>
      </c>
      <c r="N521" s="36"/>
      <c r="O521" s="53" t="s">
        <v>308</v>
      </c>
      <c r="P521" s="53" t="s">
        <v>308</v>
      </c>
      <c r="Q521" s="55">
        <v>0.12938</v>
      </c>
      <c r="R521" s="55">
        <v>0.10446632509062749</v>
      </c>
      <c r="S521" s="52">
        <v>0</v>
      </c>
      <c r="T521" s="36"/>
      <c r="U521" s="56">
        <v>14032</v>
      </c>
      <c r="V521" s="56">
        <v>0</v>
      </c>
      <c r="W521" s="52">
        <v>0</v>
      </c>
      <c r="X521" s="52">
        <v>893</v>
      </c>
      <c r="Y521" s="52">
        <v>14925</v>
      </c>
      <c r="Z521" s="52">
        <f t="shared" si="7"/>
        <v>14868567</v>
      </c>
    </row>
    <row r="522" spans="1:26" s="13" customFormat="1">
      <c r="A522" s="49">
        <v>481</v>
      </c>
      <c r="B522" s="49">
        <v>481035189</v>
      </c>
      <c r="C522" s="50" t="s">
        <v>241</v>
      </c>
      <c r="D522" s="49">
        <v>35</v>
      </c>
      <c r="E522" s="50" t="s">
        <v>11</v>
      </c>
      <c r="F522" s="49">
        <v>189</v>
      </c>
      <c r="G522" s="50" t="s">
        <v>24</v>
      </c>
      <c r="H522" s="51">
        <v>1</v>
      </c>
      <c r="I522" s="52">
        <v>9699.336298518916</v>
      </c>
      <c r="J522" s="52">
        <v>3572</v>
      </c>
      <c r="K522" s="52">
        <v>0</v>
      </c>
      <c r="L522" s="52">
        <v>893</v>
      </c>
      <c r="M522" s="52">
        <v>14164.336298518916</v>
      </c>
      <c r="N522" s="36"/>
      <c r="O522" s="53" t="s">
        <v>308</v>
      </c>
      <c r="P522" s="53" t="s">
        <v>308</v>
      </c>
      <c r="Q522" s="55">
        <v>0.09</v>
      </c>
      <c r="R522" s="55">
        <v>1.7679893572618548E-3</v>
      </c>
      <c r="S522" s="52">
        <v>0</v>
      </c>
      <c r="T522" s="36"/>
      <c r="U522" s="56">
        <v>13271</v>
      </c>
      <c r="V522" s="56">
        <v>0</v>
      </c>
      <c r="W522" s="52">
        <v>0</v>
      </c>
      <c r="X522" s="52">
        <v>893</v>
      </c>
      <c r="Y522" s="52">
        <v>14164</v>
      </c>
      <c r="Z522" s="52">
        <f t="shared" si="7"/>
        <v>14868567</v>
      </c>
    </row>
    <row r="523" spans="1:26" s="13" customFormat="1">
      <c r="A523" s="49">
        <v>481</v>
      </c>
      <c r="B523" s="49">
        <v>481035207</v>
      </c>
      <c r="C523" s="50" t="s">
        <v>241</v>
      </c>
      <c r="D523" s="49">
        <v>35</v>
      </c>
      <c r="E523" s="50" t="s">
        <v>11</v>
      </c>
      <c r="F523" s="49">
        <v>207</v>
      </c>
      <c r="G523" s="50" t="s">
        <v>25</v>
      </c>
      <c r="H523" s="51">
        <v>1</v>
      </c>
      <c r="I523" s="52">
        <v>10224.179392198021</v>
      </c>
      <c r="J523" s="52">
        <v>6863</v>
      </c>
      <c r="K523" s="52">
        <v>0</v>
      </c>
      <c r="L523" s="52">
        <v>893</v>
      </c>
      <c r="M523" s="52">
        <v>17980.179392198021</v>
      </c>
      <c r="N523" s="36"/>
      <c r="O523" s="53" t="s">
        <v>308</v>
      </c>
      <c r="P523" s="53" t="s">
        <v>308</v>
      </c>
      <c r="Q523" s="55">
        <v>0.09</v>
      </c>
      <c r="R523" s="55">
        <v>8.3486869847944291E-4</v>
      </c>
      <c r="S523" s="52">
        <v>0</v>
      </c>
      <c r="T523" s="36"/>
      <c r="U523" s="56">
        <v>17087</v>
      </c>
      <c r="V523" s="56">
        <v>0</v>
      </c>
      <c r="W523" s="52">
        <v>0</v>
      </c>
      <c r="X523" s="52">
        <v>893</v>
      </c>
      <c r="Y523" s="52">
        <v>17980</v>
      </c>
      <c r="Z523" s="52">
        <f t="shared" ref="Z523:Z586" si="8">SUMIF($A$10:$A$839,$A523,$Y$10:$Y$839)</f>
        <v>14868567</v>
      </c>
    </row>
    <row r="524" spans="1:26" s="13" customFormat="1">
      <c r="A524" s="49">
        <v>481</v>
      </c>
      <c r="B524" s="49">
        <v>481035212</v>
      </c>
      <c r="C524" s="50" t="s">
        <v>241</v>
      </c>
      <c r="D524" s="49">
        <v>35</v>
      </c>
      <c r="E524" s="50" t="s">
        <v>11</v>
      </c>
      <c r="F524" s="49">
        <v>212</v>
      </c>
      <c r="G524" s="50" t="s">
        <v>167</v>
      </c>
      <c r="H524" s="51">
        <v>1</v>
      </c>
      <c r="I524" s="52">
        <v>3965</v>
      </c>
      <c r="J524" s="52">
        <v>555</v>
      </c>
      <c r="K524" s="52">
        <v>0</v>
      </c>
      <c r="L524" s="52">
        <v>893</v>
      </c>
      <c r="M524" s="52">
        <v>5413</v>
      </c>
      <c r="N524" s="36"/>
      <c r="O524" s="53" t="s">
        <v>308</v>
      </c>
      <c r="P524" s="53" t="s">
        <v>308</v>
      </c>
      <c r="Q524" s="55">
        <v>0.09</v>
      </c>
      <c r="R524" s="55">
        <v>3.1118676369831798E-2</v>
      </c>
      <c r="S524" s="52">
        <v>0</v>
      </c>
      <c r="T524" s="36"/>
      <c r="U524" s="56">
        <v>4520</v>
      </c>
      <c r="V524" s="56">
        <v>0</v>
      </c>
      <c r="W524" s="52">
        <v>0</v>
      </c>
      <c r="X524" s="52">
        <v>893</v>
      </c>
      <c r="Y524" s="52">
        <v>5413</v>
      </c>
      <c r="Z524" s="52">
        <f t="shared" si="8"/>
        <v>14868567</v>
      </c>
    </row>
    <row r="525" spans="1:26" s="13" customFormat="1">
      <c r="A525" s="49">
        <v>481</v>
      </c>
      <c r="B525" s="49">
        <v>481035220</v>
      </c>
      <c r="C525" s="50" t="s">
        <v>241</v>
      </c>
      <c r="D525" s="49">
        <v>35</v>
      </c>
      <c r="E525" s="50" t="s">
        <v>11</v>
      </c>
      <c r="F525" s="49">
        <v>220</v>
      </c>
      <c r="G525" s="50" t="s">
        <v>26</v>
      </c>
      <c r="H525" s="51">
        <v>3</v>
      </c>
      <c r="I525" s="52">
        <v>9891</v>
      </c>
      <c r="J525" s="52">
        <v>3520</v>
      </c>
      <c r="K525" s="52">
        <v>0</v>
      </c>
      <c r="L525" s="52">
        <v>893</v>
      </c>
      <c r="M525" s="52">
        <v>14304</v>
      </c>
      <c r="N525" s="36"/>
      <c r="O525" s="53" t="s">
        <v>308</v>
      </c>
      <c r="P525" s="53" t="s">
        <v>308</v>
      </c>
      <c r="Q525" s="55">
        <v>0.09</v>
      </c>
      <c r="R525" s="55">
        <v>1.5047181658947622E-2</v>
      </c>
      <c r="S525" s="52">
        <v>0</v>
      </c>
      <c r="T525" s="36"/>
      <c r="U525" s="56">
        <v>40233</v>
      </c>
      <c r="V525" s="56">
        <v>0</v>
      </c>
      <c r="W525" s="52">
        <v>0</v>
      </c>
      <c r="X525" s="52">
        <v>2679</v>
      </c>
      <c r="Y525" s="52">
        <v>42912</v>
      </c>
      <c r="Z525" s="52">
        <f t="shared" si="8"/>
        <v>14868567</v>
      </c>
    </row>
    <row r="526" spans="1:26" s="13" customFormat="1">
      <c r="A526" s="49">
        <v>481</v>
      </c>
      <c r="B526" s="49">
        <v>481035243</v>
      </c>
      <c r="C526" s="50" t="s">
        <v>241</v>
      </c>
      <c r="D526" s="49">
        <v>35</v>
      </c>
      <c r="E526" s="50" t="s">
        <v>11</v>
      </c>
      <c r="F526" s="49">
        <v>243</v>
      </c>
      <c r="G526" s="50" t="s">
        <v>80</v>
      </c>
      <c r="H526" s="51">
        <v>4</v>
      </c>
      <c r="I526" s="52">
        <v>13489</v>
      </c>
      <c r="J526" s="52">
        <v>3286</v>
      </c>
      <c r="K526" s="52">
        <v>0</v>
      </c>
      <c r="L526" s="52">
        <v>893</v>
      </c>
      <c r="M526" s="52">
        <v>17668</v>
      </c>
      <c r="N526" s="36"/>
      <c r="O526" s="53" t="s">
        <v>308</v>
      </c>
      <c r="P526" s="53" t="s">
        <v>308</v>
      </c>
      <c r="Q526" s="55">
        <v>0.09</v>
      </c>
      <c r="R526" s="55">
        <v>5.5797321441707435E-3</v>
      </c>
      <c r="S526" s="52">
        <v>0</v>
      </c>
      <c r="T526" s="36"/>
      <c r="U526" s="56">
        <v>67100</v>
      </c>
      <c r="V526" s="56">
        <v>0</v>
      </c>
      <c r="W526" s="52">
        <v>0</v>
      </c>
      <c r="X526" s="52">
        <v>3572</v>
      </c>
      <c r="Y526" s="52">
        <v>70672</v>
      </c>
      <c r="Z526" s="52">
        <f t="shared" si="8"/>
        <v>14868567</v>
      </c>
    </row>
    <row r="527" spans="1:26" s="13" customFormat="1">
      <c r="A527" s="49">
        <v>481</v>
      </c>
      <c r="B527" s="49">
        <v>481035244</v>
      </c>
      <c r="C527" s="50" t="s">
        <v>241</v>
      </c>
      <c r="D527" s="49">
        <v>35</v>
      </c>
      <c r="E527" s="50" t="s">
        <v>11</v>
      </c>
      <c r="F527" s="49">
        <v>244</v>
      </c>
      <c r="G527" s="50" t="s">
        <v>27</v>
      </c>
      <c r="H527" s="51">
        <v>19</v>
      </c>
      <c r="I527" s="52">
        <v>11268</v>
      </c>
      <c r="J527" s="52">
        <v>3848</v>
      </c>
      <c r="K527" s="52">
        <v>0</v>
      </c>
      <c r="L527" s="52">
        <v>893</v>
      </c>
      <c r="M527" s="52">
        <v>16009</v>
      </c>
      <c r="N527" s="36"/>
      <c r="O527" s="53" t="s">
        <v>308</v>
      </c>
      <c r="P527" s="53" t="s">
        <v>308</v>
      </c>
      <c r="Q527" s="55">
        <v>0.18</v>
      </c>
      <c r="R527" s="55">
        <v>9.0766797529067744E-2</v>
      </c>
      <c r="S527" s="52">
        <v>0</v>
      </c>
      <c r="T527" s="36"/>
      <c r="U527" s="56">
        <v>287204</v>
      </c>
      <c r="V527" s="56">
        <v>0</v>
      </c>
      <c r="W527" s="52">
        <v>0</v>
      </c>
      <c r="X527" s="52">
        <v>16967</v>
      </c>
      <c r="Y527" s="52">
        <v>304171</v>
      </c>
      <c r="Z527" s="52">
        <f t="shared" si="8"/>
        <v>14868567</v>
      </c>
    </row>
    <row r="528" spans="1:26" s="13" customFormat="1">
      <c r="A528" s="49">
        <v>481</v>
      </c>
      <c r="B528" s="49">
        <v>481035248</v>
      </c>
      <c r="C528" s="50" t="s">
        <v>241</v>
      </c>
      <c r="D528" s="49">
        <v>35</v>
      </c>
      <c r="E528" s="50" t="s">
        <v>11</v>
      </c>
      <c r="F528" s="49">
        <v>248</v>
      </c>
      <c r="G528" s="50" t="s">
        <v>18</v>
      </c>
      <c r="H528" s="51">
        <v>2</v>
      </c>
      <c r="I528" s="52">
        <v>11521.301707392222</v>
      </c>
      <c r="J528" s="52">
        <v>1250</v>
      </c>
      <c r="K528" s="52">
        <v>0</v>
      </c>
      <c r="L528" s="52">
        <v>893</v>
      </c>
      <c r="M528" s="52">
        <v>13664.301707392222</v>
      </c>
      <c r="N528" s="36"/>
      <c r="O528" s="53" t="s">
        <v>308</v>
      </c>
      <c r="P528" s="53" t="s">
        <v>308</v>
      </c>
      <c r="Q528" s="55">
        <v>0.09</v>
      </c>
      <c r="R528" s="55">
        <v>4.1872962240319778E-2</v>
      </c>
      <c r="S528" s="52">
        <v>0</v>
      </c>
      <c r="T528" s="36"/>
      <c r="U528" s="56">
        <v>25542</v>
      </c>
      <c r="V528" s="56">
        <v>0</v>
      </c>
      <c r="W528" s="52">
        <v>0</v>
      </c>
      <c r="X528" s="52">
        <v>1786</v>
      </c>
      <c r="Y528" s="52">
        <v>27328</v>
      </c>
      <c r="Z528" s="52">
        <f t="shared" si="8"/>
        <v>14868567</v>
      </c>
    </row>
    <row r="529" spans="1:26" s="13" customFormat="1">
      <c r="A529" s="49">
        <v>481</v>
      </c>
      <c r="B529" s="49">
        <v>481035262</v>
      </c>
      <c r="C529" s="50" t="s">
        <v>241</v>
      </c>
      <c r="D529" s="49">
        <v>35</v>
      </c>
      <c r="E529" s="50" t="s">
        <v>11</v>
      </c>
      <c r="F529" s="49">
        <v>262</v>
      </c>
      <c r="G529" s="50" t="s">
        <v>19</v>
      </c>
      <c r="H529" s="51">
        <v>1</v>
      </c>
      <c r="I529" s="52">
        <v>13297</v>
      </c>
      <c r="J529" s="52">
        <v>4953</v>
      </c>
      <c r="K529" s="52">
        <v>0</v>
      </c>
      <c r="L529" s="52">
        <v>893</v>
      </c>
      <c r="M529" s="52">
        <v>19143</v>
      </c>
      <c r="N529" s="36"/>
      <c r="O529" s="53" t="s">
        <v>308</v>
      </c>
      <c r="P529" s="53" t="s">
        <v>308</v>
      </c>
      <c r="Q529" s="55">
        <v>0.09</v>
      </c>
      <c r="R529" s="55">
        <v>5.8818965818518504E-2</v>
      </c>
      <c r="S529" s="52">
        <v>0</v>
      </c>
      <c r="T529" s="36"/>
      <c r="U529" s="56">
        <v>18250</v>
      </c>
      <c r="V529" s="56">
        <v>0</v>
      </c>
      <c r="W529" s="52">
        <v>0</v>
      </c>
      <c r="X529" s="52">
        <v>893</v>
      </c>
      <c r="Y529" s="52">
        <v>19143</v>
      </c>
      <c r="Z529" s="52">
        <f t="shared" si="8"/>
        <v>14868567</v>
      </c>
    </row>
    <row r="530" spans="1:26" s="13" customFormat="1">
      <c r="A530" s="49">
        <v>481</v>
      </c>
      <c r="B530" s="49">
        <v>481035285</v>
      </c>
      <c r="C530" s="50" t="s">
        <v>241</v>
      </c>
      <c r="D530" s="49">
        <v>35</v>
      </c>
      <c r="E530" s="50" t="s">
        <v>11</v>
      </c>
      <c r="F530" s="49">
        <v>285</v>
      </c>
      <c r="G530" s="50" t="s">
        <v>28</v>
      </c>
      <c r="H530" s="51">
        <v>1</v>
      </c>
      <c r="I530" s="52">
        <v>10635.555879340782</v>
      </c>
      <c r="J530" s="52">
        <v>3161</v>
      </c>
      <c r="K530" s="52">
        <v>0</v>
      </c>
      <c r="L530" s="52">
        <v>893</v>
      </c>
      <c r="M530" s="52">
        <v>14689.555879340782</v>
      </c>
      <c r="N530" s="36"/>
      <c r="O530" s="53" t="s">
        <v>308</v>
      </c>
      <c r="P530" s="53" t="s">
        <v>308</v>
      </c>
      <c r="Q530" s="55">
        <v>0.09</v>
      </c>
      <c r="R530" s="55">
        <v>3.1578894430956676E-2</v>
      </c>
      <c r="S530" s="52">
        <v>0</v>
      </c>
      <c r="T530" s="36"/>
      <c r="U530" s="56">
        <v>13797</v>
      </c>
      <c r="V530" s="56">
        <v>0</v>
      </c>
      <c r="W530" s="52">
        <v>0</v>
      </c>
      <c r="X530" s="52">
        <v>893</v>
      </c>
      <c r="Y530" s="52">
        <v>14690</v>
      </c>
      <c r="Z530" s="52">
        <f t="shared" si="8"/>
        <v>14868567</v>
      </c>
    </row>
    <row r="531" spans="1:26" s="13" customFormat="1">
      <c r="A531" s="49">
        <v>481</v>
      </c>
      <c r="B531" s="49">
        <v>481035307</v>
      </c>
      <c r="C531" s="50" t="s">
        <v>241</v>
      </c>
      <c r="D531" s="49">
        <v>35</v>
      </c>
      <c r="E531" s="50" t="s">
        <v>11</v>
      </c>
      <c r="F531" s="49">
        <v>307</v>
      </c>
      <c r="G531" s="50" t="s">
        <v>172</v>
      </c>
      <c r="H531" s="51">
        <v>3</v>
      </c>
      <c r="I531" s="52">
        <v>8727</v>
      </c>
      <c r="J531" s="52">
        <v>2998</v>
      </c>
      <c r="K531" s="52">
        <v>0</v>
      </c>
      <c r="L531" s="52">
        <v>893</v>
      </c>
      <c r="M531" s="52">
        <v>12618</v>
      </c>
      <c r="N531" s="36"/>
      <c r="O531" s="53" t="s">
        <v>308</v>
      </c>
      <c r="P531" s="53" t="s">
        <v>308</v>
      </c>
      <c r="Q531" s="55">
        <v>0.09</v>
      </c>
      <c r="R531" s="55">
        <v>9.1940346806310691E-3</v>
      </c>
      <c r="S531" s="52">
        <v>0</v>
      </c>
      <c r="T531" s="36"/>
      <c r="U531" s="56">
        <v>35175</v>
      </c>
      <c r="V531" s="56">
        <v>0</v>
      </c>
      <c r="W531" s="52">
        <v>0</v>
      </c>
      <c r="X531" s="52">
        <v>2679</v>
      </c>
      <c r="Y531" s="52">
        <v>37854</v>
      </c>
      <c r="Z531" s="52">
        <f t="shared" si="8"/>
        <v>14868567</v>
      </c>
    </row>
    <row r="532" spans="1:26" s="13" customFormat="1">
      <c r="A532" s="49">
        <v>481</v>
      </c>
      <c r="B532" s="49">
        <v>481035780</v>
      </c>
      <c r="C532" s="50" t="s">
        <v>241</v>
      </c>
      <c r="D532" s="49">
        <v>35</v>
      </c>
      <c r="E532" s="50" t="s">
        <v>11</v>
      </c>
      <c r="F532" s="49">
        <v>780</v>
      </c>
      <c r="G532" s="50" t="s">
        <v>243</v>
      </c>
      <c r="H532" s="51">
        <v>2</v>
      </c>
      <c r="I532" s="52">
        <v>9004</v>
      </c>
      <c r="J532" s="52">
        <v>1101</v>
      </c>
      <c r="K532" s="52">
        <v>0</v>
      </c>
      <c r="L532" s="52">
        <v>893</v>
      </c>
      <c r="M532" s="52">
        <v>10998</v>
      </c>
      <c r="N532" s="36"/>
      <c r="O532" s="53" t="s">
        <v>308</v>
      </c>
      <c r="P532" s="53" t="s">
        <v>308</v>
      </c>
      <c r="Q532" s="55">
        <v>0.09</v>
      </c>
      <c r="R532" s="55">
        <v>1.169156725981866E-2</v>
      </c>
      <c r="S532" s="52">
        <v>0</v>
      </c>
      <c r="T532" s="36"/>
      <c r="U532" s="56">
        <v>20210</v>
      </c>
      <c r="V532" s="56">
        <v>0</v>
      </c>
      <c r="W532" s="52">
        <v>0</v>
      </c>
      <c r="X532" s="52">
        <v>1786</v>
      </c>
      <c r="Y532" s="52">
        <v>21996</v>
      </c>
      <c r="Z532" s="52">
        <f t="shared" si="8"/>
        <v>14868567</v>
      </c>
    </row>
    <row r="533" spans="1:26" s="13" customFormat="1">
      <c r="A533" s="49">
        <v>482</v>
      </c>
      <c r="B533" s="49">
        <v>482204007</v>
      </c>
      <c r="C533" s="50" t="s">
        <v>244</v>
      </c>
      <c r="D533" s="49">
        <v>204</v>
      </c>
      <c r="E533" s="50" t="s">
        <v>245</v>
      </c>
      <c r="F533" s="49">
        <v>7</v>
      </c>
      <c r="G533" s="50" t="s">
        <v>202</v>
      </c>
      <c r="H533" s="51">
        <v>46</v>
      </c>
      <c r="I533" s="52">
        <v>8394</v>
      </c>
      <c r="J533" s="52">
        <v>2760</v>
      </c>
      <c r="K533" s="52">
        <v>0</v>
      </c>
      <c r="L533" s="52">
        <v>893</v>
      </c>
      <c r="M533" s="52">
        <v>12047</v>
      </c>
      <c r="N533" s="36"/>
      <c r="O533" s="53" t="s">
        <v>308</v>
      </c>
      <c r="P533" s="53" t="s">
        <v>308</v>
      </c>
      <c r="Q533" s="55">
        <v>0.09</v>
      </c>
      <c r="R533" s="55">
        <v>1.6838274092860869E-2</v>
      </c>
      <c r="S533" s="52">
        <v>0</v>
      </c>
      <c r="T533" s="36"/>
      <c r="U533" s="56">
        <v>513084</v>
      </c>
      <c r="V533" s="56">
        <v>0</v>
      </c>
      <c r="W533" s="52">
        <v>0</v>
      </c>
      <c r="X533" s="52">
        <v>41078</v>
      </c>
      <c r="Y533" s="52">
        <v>554162</v>
      </c>
      <c r="Z533" s="52">
        <f t="shared" si="8"/>
        <v>3950764</v>
      </c>
    </row>
    <row r="534" spans="1:26" s="13" customFormat="1">
      <c r="A534" s="49">
        <v>482</v>
      </c>
      <c r="B534" s="49">
        <v>482204105</v>
      </c>
      <c r="C534" s="50" t="s">
        <v>244</v>
      </c>
      <c r="D534" s="49">
        <v>204</v>
      </c>
      <c r="E534" s="50" t="s">
        <v>245</v>
      </c>
      <c r="F534" s="49">
        <v>105</v>
      </c>
      <c r="G534" s="50" t="s">
        <v>246</v>
      </c>
      <c r="H534" s="51">
        <v>2</v>
      </c>
      <c r="I534" s="52">
        <v>8450</v>
      </c>
      <c r="J534" s="52">
        <v>2814</v>
      </c>
      <c r="K534" s="52">
        <v>0</v>
      </c>
      <c r="L534" s="52">
        <v>893</v>
      </c>
      <c r="M534" s="52">
        <v>12157</v>
      </c>
      <c r="N534" s="36"/>
      <c r="O534" s="53" t="s">
        <v>308</v>
      </c>
      <c r="P534" s="53" t="s">
        <v>308</v>
      </c>
      <c r="Q534" s="55">
        <v>0.09</v>
      </c>
      <c r="R534" s="55">
        <v>1.2709126137569182E-3</v>
      </c>
      <c r="S534" s="52">
        <v>0</v>
      </c>
      <c r="T534" s="36"/>
      <c r="U534" s="56">
        <v>22528</v>
      </c>
      <c r="V534" s="56">
        <v>0</v>
      </c>
      <c r="W534" s="52">
        <v>0</v>
      </c>
      <c r="X534" s="52">
        <v>1786</v>
      </c>
      <c r="Y534" s="52">
        <v>24314</v>
      </c>
      <c r="Z534" s="52">
        <f t="shared" si="8"/>
        <v>3950764</v>
      </c>
    </row>
    <row r="535" spans="1:26" s="13" customFormat="1">
      <c r="A535" s="49">
        <v>482</v>
      </c>
      <c r="B535" s="49">
        <v>482204204</v>
      </c>
      <c r="C535" s="50" t="s">
        <v>244</v>
      </c>
      <c r="D535" s="49">
        <v>204</v>
      </c>
      <c r="E535" s="50" t="s">
        <v>245</v>
      </c>
      <c r="F535" s="49">
        <v>204</v>
      </c>
      <c r="G535" s="50" t="s">
        <v>245</v>
      </c>
      <c r="H535" s="51">
        <v>162</v>
      </c>
      <c r="I535" s="52">
        <v>8481</v>
      </c>
      <c r="J535" s="52">
        <v>4921</v>
      </c>
      <c r="K535" s="52">
        <v>0</v>
      </c>
      <c r="L535" s="52">
        <v>893</v>
      </c>
      <c r="M535" s="52">
        <v>14295</v>
      </c>
      <c r="N535" s="36"/>
      <c r="O535" s="53" t="s">
        <v>308</v>
      </c>
      <c r="P535" s="53" t="s">
        <v>308</v>
      </c>
      <c r="Q535" s="55">
        <v>0.09</v>
      </c>
      <c r="R535" s="55">
        <v>5.8909289194993802E-2</v>
      </c>
      <c r="S535" s="52">
        <v>0</v>
      </c>
      <c r="T535" s="36"/>
      <c r="U535" s="56">
        <v>2171124</v>
      </c>
      <c r="V535" s="56">
        <v>0</v>
      </c>
      <c r="W535" s="52">
        <v>0</v>
      </c>
      <c r="X535" s="52">
        <v>144666</v>
      </c>
      <c r="Y535" s="52">
        <v>2315790</v>
      </c>
      <c r="Z535" s="52">
        <f t="shared" si="8"/>
        <v>3950764</v>
      </c>
    </row>
    <row r="536" spans="1:26" s="13" customFormat="1">
      <c r="A536" s="49">
        <v>482</v>
      </c>
      <c r="B536" s="49">
        <v>482204211</v>
      </c>
      <c r="C536" s="50" t="s">
        <v>244</v>
      </c>
      <c r="D536" s="49">
        <v>204</v>
      </c>
      <c r="E536" s="50" t="s">
        <v>245</v>
      </c>
      <c r="F536" s="49">
        <v>211</v>
      </c>
      <c r="G536" s="50" t="s">
        <v>87</v>
      </c>
      <c r="H536" s="51">
        <v>1</v>
      </c>
      <c r="I536" s="52">
        <v>8094</v>
      </c>
      <c r="J536" s="52">
        <v>1469</v>
      </c>
      <c r="K536" s="52">
        <v>0</v>
      </c>
      <c r="L536" s="52">
        <v>893</v>
      </c>
      <c r="M536" s="52">
        <v>10456</v>
      </c>
      <c r="N536" s="36"/>
      <c r="O536" s="53" t="s">
        <v>308</v>
      </c>
      <c r="P536" s="53" t="s">
        <v>308</v>
      </c>
      <c r="Q536" s="55">
        <v>0.09</v>
      </c>
      <c r="R536" s="55">
        <v>1.5609791462465542E-3</v>
      </c>
      <c r="S536" s="52">
        <v>0</v>
      </c>
      <c r="T536" s="36"/>
      <c r="U536" s="56">
        <v>9563</v>
      </c>
      <c r="V536" s="56">
        <v>0</v>
      </c>
      <c r="W536" s="52">
        <v>0</v>
      </c>
      <c r="X536" s="52">
        <v>893</v>
      </c>
      <c r="Y536" s="52">
        <v>10456</v>
      </c>
      <c r="Z536" s="52">
        <f t="shared" si="8"/>
        <v>3950764</v>
      </c>
    </row>
    <row r="537" spans="1:26" s="13" customFormat="1">
      <c r="A537" s="49">
        <v>482</v>
      </c>
      <c r="B537" s="49">
        <v>482204745</v>
      </c>
      <c r="C537" s="50" t="s">
        <v>244</v>
      </c>
      <c r="D537" s="49">
        <v>204</v>
      </c>
      <c r="E537" s="50" t="s">
        <v>245</v>
      </c>
      <c r="F537" s="49">
        <v>745</v>
      </c>
      <c r="G537" s="50" t="s">
        <v>247</v>
      </c>
      <c r="H537" s="51">
        <v>24</v>
      </c>
      <c r="I537" s="52">
        <v>8732</v>
      </c>
      <c r="J537" s="52">
        <v>3993</v>
      </c>
      <c r="K537" s="52">
        <v>0</v>
      </c>
      <c r="L537" s="52">
        <v>893</v>
      </c>
      <c r="M537" s="52">
        <v>13618</v>
      </c>
      <c r="N537" s="36"/>
      <c r="O537" s="53" t="s">
        <v>308</v>
      </c>
      <c r="P537" s="53" t="s">
        <v>308</v>
      </c>
      <c r="Q537" s="55">
        <v>0.09</v>
      </c>
      <c r="R537" s="55">
        <v>8.8985453937700642E-3</v>
      </c>
      <c r="S537" s="52">
        <v>0</v>
      </c>
      <c r="T537" s="36"/>
      <c r="U537" s="56">
        <v>305400</v>
      </c>
      <c r="V537" s="56">
        <v>0</v>
      </c>
      <c r="W537" s="52">
        <v>0</v>
      </c>
      <c r="X537" s="52">
        <v>21432</v>
      </c>
      <c r="Y537" s="52">
        <v>326832</v>
      </c>
      <c r="Z537" s="52">
        <f t="shared" si="8"/>
        <v>3950764</v>
      </c>
    </row>
    <row r="538" spans="1:26" s="13" customFormat="1">
      <c r="A538" s="49">
        <v>482</v>
      </c>
      <c r="B538" s="49">
        <v>482204773</v>
      </c>
      <c r="C538" s="50" t="s">
        <v>244</v>
      </c>
      <c r="D538" s="49">
        <v>204</v>
      </c>
      <c r="E538" s="50" t="s">
        <v>245</v>
      </c>
      <c r="F538" s="49">
        <v>773</v>
      </c>
      <c r="G538" s="50" t="s">
        <v>248</v>
      </c>
      <c r="H538" s="51">
        <v>53</v>
      </c>
      <c r="I538" s="52">
        <v>9134</v>
      </c>
      <c r="J538" s="52">
        <v>3543</v>
      </c>
      <c r="K538" s="52">
        <v>0</v>
      </c>
      <c r="L538" s="52">
        <v>893</v>
      </c>
      <c r="M538" s="52">
        <v>13570</v>
      </c>
      <c r="N538" s="36"/>
      <c r="O538" s="53" t="s">
        <v>308</v>
      </c>
      <c r="P538" s="53" t="s">
        <v>308</v>
      </c>
      <c r="Q538" s="55">
        <v>0.09</v>
      </c>
      <c r="R538" s="55">
        <v>1.8386186791590826E-2</v>
      </c>
      <c r="S538" s="52">
        <v>0</v>
      </c>
      <c r="T538" s="36"/>
      <c r="U538" s="56">
        <v>671881</v>
      </c>
      <c r="V538" s="56">
        <v>0</v>
      </c>
      <c r="W538" s="52">
        <v>0</v>
      </c>
      <c r="X538" s="52">
        <v>47329</v>
      </c>
      <c r="Y538" s="52">
        <v>719210</v>
      </c>
      <c r="Z538" s="52">
        <f t="shared" si="8"/>
        <v>3950764</v>
      </c>
    </row>
    <row r="539" spans="1:26" s="13" customFormat="1">
      <c r="A539" s="49">
        <v>483</v>
      </c>
      <c r="B539" s="49">
        <v>483239020</v>
      </c>
      <c r="C539" s="50" t="s">
        <v>249</v>
      </c>
      <c r="D539" s="49">
        <v>239</v>
      </c>
      <c r="E539" s="50" t="s">
        <v>250</v>
      </c>
      <c r="F539" s="49">
        <v>20</v>
      </c>
      <c r="G539" s="50" t="s">
        <v>125</v>
      </c>
      <c r="H539" s="51">
        <v>3</v>
      </c>
      <c r="I539" s="52">
        <v>8696</v>
      </c>
      <c r="J539" s="52">
        <v>2254</v>
      </c>
      <c r="K539" s="52">
        <v>0</v>
      </c>
      <c r="L539" s="52">
        <v>893</v>
      </c>
      <c r="M539" s="52">
        <v>11843</v>
      </c>
      <c r="N539" s="36"/>
      <c r="O539" s="53" t="s">
        <v>308</v>
      </c>
      <c r="P539" s="53" t="s">
        <v>308</v>
      </c>
      <c r="Q539" s="55">
        <v>0.09</v>
      </c>
      <c r="R539" s="55">
        <v>3.8495427107332093E-2</v>
      </c>
      <c r="S539" s="52">
        <v>0</v>
      </c>
      <c r="T539" s="36"/>
      <c r="U539" s="56">
        <v>32850</v>
      </c>
      <c r="V539" s="56">
        <v>0</v>
      </c>
      <c r="W539" s="52">
        <v>0</v>
      </c>
      <c r="X539" s="52">
        <v>2679</v>
      </c>
      <c r="Y539" s="52">
        <v>35529</v>
      </c>
      <c r="Z539" s="52">
        <f t="shared" si="8"/>
        <v>9494214</v>
      </c>
    </row>
    <row r="540" spans="1:26" s="13" customFormat="1">
      <c r="A540" s="49">
        <v>483</v>
      </c>
      <c r="B540" s="49">
        <v>483239036</v>
      </c>
      <c r="C540" s="50" t="s">
        <v>249</v>
      </c>
      <c r="D540" s="49">
        <v>239</v>
      </c>
      <c r="E540" s="50" t="s">
        <v>250</v>
      </c>
      <c r="F540" s="49">
        <v>36</v>
      </c>
      <c r="G540" s="50" t="s">
        <v>126</v>
      </c>
      <c r="H540" s="51">
        <v>29</v>
      </c>
      <c r="I540" s="52">
        <v>9840</v>
      </c>
      <c r="J540" s="52">
        <v>4267</v>
      </c>
      <c r="K540" s="52">
        <v>0</v>
      </c>
      <c r="L540" s="52">
        <v>893</v>
      </c>
      <c r="M540" s="52">
        <v>15000</v>
      </c>
      <c r="N540" s="36"/>
      <c r="O540" s="53" t="s">
        <v>308</v>
      </c>
      <c r="P540" s="53" t="s">
        <v>308</v>
      </c>
      <c r="Q540" s="55">
        <v>0.09</v>
      </c>
      <c r="R540" s="55">
        <v>7.2907737734594316E-2</v>
      </c>
      <c r="S540" s="52">
        <v>0</v>
      </c>
      <c r="T540" s="36"/>
      <c r="U540" s="56">
        <v>409103</v>
      </c>
      <c r="V540" s="56">
        <v>0</v>
      </c>
      <c r="W540" s="52">
        <v>0</v>
      </c>
      <c r="X540" s="52">
        <v>25897</v>
      </c>
      <c r="Y540" s="52">
        <v>435000</v>
      </c>
      <c r="Z540" s="52">
        <f t="shared" si="8"/>
        <v>9494214</v>
      </c>
    </row>
    <row r="541" spans="1:26" s="13" customFormat="1">
      <c r="A541" s="49">
        <v>483</v>
      </c>
      <c r="B541" s="49">
        <v>483239052</v>
      </c>
      <c r="C541" s="50" t="s">
        <v>249</v>
      </c>
      <c r="D541" s="49">
        <v>239</v>
      </c>
      <c r="E541" s="50" t="s">
        <v>250</v>
      </c>
      <c r="F541" s="49">
        <v>52</v>
      </c>
      <c r="G541" s="50" t="s">
        <v>251</v>
      </c>
      <c r="H541" s="51">
        <v>29</v>
      </c>
      <c r="I541" s="52">
        <v>10011</v>
      </c>
      <c r="J541" s="52">
        <v>3063</v>
      </c>
      <c r="K541" s="52">
        <v>0</v>
      </c>
      <c r="L541" s="52">
        <v>893</v>
      </c>
      <c r="M541" s="52">
        <v>13967</v>
      </c>
      <c r="N541" s="36"/>
      <c r="O541" s="53" t="s">
        <v>308</v>
      </c>
      <c r="P541" s="53" t="s">
        <v>308</v>
      </c>
      <c r="Q541" s="55">
        <v>0.09</v>
      </c>
      <c r="R541" s="55">
        <v>2.5423169612947837E-2</v>
      </c>
      <c r="S541" s="52">
        <v>0</v>
      </c>
      <c r="T541" s="36"/>
      <c r="U541" s="56">
        <v>379146</v>
      </c>
      <c r="V541" s="56">
        <v>0</v>
      </c>
      <c r="W541" s="52">
        <v>0</v>
      </c>
      <c r="X541" s="52">
        <v>25897</v>
      </c>
      <c r="Y541" s="52">
        <v>405043</v>
      </c>
      <c r="Z541" s="52">
        <f t="shared" si="8"/>
        <v>9494214</v>
      </c>
    </row>
    <row r="542" spans="1:26" s="13" customFormat="1">
      <c r="A542" s="49">
        <v>483</v>
      </c>
      <c r="B542" s="49">
        <v>483239082</v>
      </c>
      <c r="C542" s="50" t="s">
        <v>249</v>
      </c>
      <c r="D542" s="49">
        <v>239</v>
      </c>
      <c r="E542" s="50" t="s">
        <v>250</v>
      </c>
      <c r="F542" s="49">
        <v>82</v>
      </c>
      <c r="G542" s="50" t="s">
        <v>252</v>
      </c>
      <c r="H542" s="51">
        <v>5</v>
      </c>
      <c r="I542" s="52">
        <v>12956</v>
      </c>
      <c r="J542" s="52">
        <v>3339</v>
      </c>
      <c r="K542" s="52">
        <v>0</v>
      </c>
      <c r="L542" s="52">
        <v>893</v>
      </c>
      <c r="M542" s="52">
        <v>17188</v>
      </c>
      <c r="N542" s="36"/>
      <c r="O542" s="53" t="s">
        <v>308</v>
      </c>
      <c r="P542" s="53" t="s">
        <v>308</v>
      </c>
      <c r="Q542" s="55">
        <v>0.09</v>
      </c>
      <c r="R542" s="55">
        <v>4.1668868198351961E-3</v>
      </c>
      <c r="S542" s="52">
        <v>0</v>
      </c>
      <c r="T542" s="36"/>
      <c r="U542" s="56">
        <v>81475</v>
      </c>
      <c r="V542" s="56">
        <v>0</v>
      </c>
      <c r="W542" s="52">
        <v>0</v>
      </c>
      <c r="X542" s="52">
        <v>4465</v>
      </c>
      <c r="Y542" s="52">
        <v>85940</v>
      </c>
      <c r="Z542" s="52">
        <f t="shared" si="8"/>
        <v>9494214</v>
      </c>
    </row>
    <row r="543" spans="1:26" s="13" customFormat="1">
      <c r="A543" s="49">
        <v>483</v>
      </c>
      <c r="B543" s="49">
        <v>483239118</v>
      </c>
      <c r="C543" s="50" t="s">
        <v>249</v>
      </c>
      <c r="D543" s="49">
        <v>239</v>
      </c>
      <c r="E543" s="50" t="s">
        <v>250</v>
      </c>
      <c r="F543" s="49">
        <v>118</v>
      </c>
      <c r="G543" s="50" t="s">
        <v>315</v>
      </c>
      <c r="H543" s="51">
        <v>1</v>
      </c>
      <c r="I543" s="52">
        <v>12643</v>
      </c>
      <c r="J543" s="52">
        <v>3804</v>
      </c>
      <c r="K543" s="52">
        <v>0</v>
      </c>
      <c r="L543" s="52">
        <v>893</v>
      </c>
      <c r="M543" s="52">
        <v>17340</v>
      </c>
      <c r="N543" s="36"/>
      <c r="O543" s="53" t="s">
        <v>308</v>
      </c>
      <c r="P543" s="53" t="s">
        <v>308</v>
      </c>
      <c r="Q543" s="55">
        <v>0.09</v>
      </c>
      <c r="R543" s="55">
        <v>2.0685072132419595E-3</v>
      </c>
      <c r="S543" s="52">
        <v>0</v>
      </c>
      <c r="T543" s="36"/>
      <c r="U543" s="56">
        <v>16447</v>
      </c>
      <c r="V543" s="56">
        <v>0</v>
      </c>
      <c r="W543" s="52">
        <v>0</v>
      </c>
      <c r="X543" s="52">
        <v>893</v>
      </c>
      <c r="Y543" s="52">
        <v>17340</v>
      </c>
      <c r="Z543" s="52">
        <f t="shared" si="8"/>
        <v>9494214</v>
      </c>
    </row>
    <row r="544" spans="1:26" s="13" customFormat="1">
      <c r="A544" s="49">
        <v>483</v>
      </c>
      <c r="B544" s="49">
        <v>483239122</v>
      </c>
      <c r="C544" s="50" t="s">
        <v>249</v>
      </c>
      <c r="D544" s="49">
        <v>239</v>
      </c>
      <c r="E544" s="50" t="s">
        <v>250</v>
      </c>
      <c r="F544" s="49">
        <v>122</v>
      </c>
      <c r="G544" s="50" t="s">
        <v>272</v>
      </c>
      <c r="H544" s="51">
        <v>1</v>
      </c>
      <c r="I544" s="52">
        <v>9584.8555273432794</v>
      </c>
      <c r="J544" s="52">
        <v>2584</v>
      </c>
      <c r="K544" s="52">
        <v>0</v>
      </c>
      <c r="L544" s="52">
        <v>893</v>
      </c>
      <c r="M544" s="52">
        <v>13061.855527343279</v>
      </c>
      <c r="N544" s="36"/>
      <c r="O544" s="53" t="s">
        <v>308</v>
      </c>
      <c r="P544" s="53" t="s">
        <v>308</v>
      </c>
      <c r="Q544" s="55">
        <v>0.09</v>
      </c>
      <c r="R544" s="55">
        <v>1.131966180944661E-2</v>
      </c>
      <c r="S544" s="52">
        <v>0</v>
      </c>
      <c r="T544" s="36"/>
      <c r="U544" s="56">
        <v>12169</v>
      </c>
      <c r="V544" s="56">
        <v>0</v>
      </c>
      <c r="W544" s="52">
        <v>0</v>
      </c>
      <c r="X544" s="52">
        <v>893</v>
      </c>
      <c r="Y544" s="52">
        <v>13062</v>
      </c>
      <c r="Z544" s="52">
        <f t="shared" si="8"/>
        <v>9494214</v>
      </c>
    </row>
    <row r="545" spans="1:26" s="13" customFormat="1">
      <c r="A545" s="49">
        <v>483</v>
      </c>
      <c r="B545" s="49">
        <v>483239145</v>
      </c>
      <c r="C545" s="50" t="s">
        <v>249</v>
      </c>
      <c r="D545" s="49">
        <v>239</v>
      </c>
      <c r="E545" s="50" t="s">
        <v>250</v>
      </c>
      <c r="F545" s="49">
        <v>145</v>
      </c>
      <c r="G545" s="50" t="s">
        <v>254</v>
      </c>
      <c r="H545" s="51">
        <v>5</v>
      </c>
      <c r="I545" s="52">
        <v>10669</v>
      </c>
      <c r="J545" s="52">
        <v>2635</v>
      </c>
      <c r="K545" s="52">
        <v>0</v>
      </c>
      <c r="L545" s="52">
        <v>893</v>
      </c>
      <c r="M545" s="52">
        <v>14197</v>
      </c>
      <c r="N545" s="36"/>
      <c r="O545" s="53" t="s">
        <v>308</v>
      </c>
      <c r="P545" s="53" t="s">
        <v>308</v>
      </c>
      <c r="Q545" s="55">
        <v>0.09</v>
      </c>
      <c r="R545" s="55">
        <v>6.293251325461633E-3</v>
      </c>
      <c r="S545" s="52">
        <v>0</v>
      </c>
      <c r="T545" s="36"/>
      <c r="U545" s="56">
        <v>66520</v>
      </c>
      <c r="V545" s="56">
        <v>0</v>
      </c>
      <c r="W545" s="52">
        <v>0</v>
      </c>
      <c r="X545" s="52">
        <v>4465</v>
      </c>
      <c r="Y545" s="52">
        <v>70985</v>
      </c>
      <c r="Z545" s="52">
        <f t="shared" si="8"/>
        <v>9494214</v>
      </c>
    </row>
    <row r="546" spans="1:26" s="13" customFormat="1">
      <c r="A546" s="49">
        <v>483</v>
      </c>
      <c r="B546" s="49">
        <v>483239171</v>
      </c>
      <c r="C546" s="50" t="s">
        <v>249</v>
      </c>
      <c r="D546" s="49">
        <v>239</v>
      </c>
      <c r="E546" s="50" t="s">
        <v>250</v>
      </c>
      <c r="F546" s="49">
        <v>171</v>
      </c>
      <c r="G546" s="50" t="s">
        <v>255</v>
      </c>
      <c r="H546" s="51">
        <v>6</v>
      </c>
      <c r="I546" s="52">
        <v>11116</v>
      </c>
      <c r="J546" s="52">
        <v>2000</v>
      </c>
      <c r="K546" s="52">
        <v>0</v>
      </c>
      <c r="L546" s="52">
        <v>893</v>
      </c>
      <c r="M546" s="52">
        <v>14009</v>
      </c>
      <c r="N546" s="36"/>
      <c r="O546" s="53" t="s">
        <v>308</v>
      </c>
      <c r="P546" s="53" t="s">
        <v>308</v>
      </c>
      <c r="Q546" s="55">
        <v>0.09</v>
      </c>
      <c r="R546" s="55">
        <v>6.3695659290681807E-3</v>
      </c>
      <c r="S546" s="52">
        <v>0</v>
      </c>
      <c r="T546" s="36"/>
      <c r="U546" s="56">
        <v>78696</v>
      </c>
      <c r="V546" s="56">
        <v>0</v>
      </c>
      <c r="W546" s="52">
        <v>0</v>
      </c>
      <c r="X546" s="52">
        <v>5358</v>
      </c>
      <c r="Y546" s="52">
        <v>84054</v>
      </c>
      <c r="Z546" s="52">
        <f t="shared" si="8"/>
        <v>9494214</v>
      </c>
    </row>
    <row r="547" spans="1:26" s="13" customFormat="1">
      <c r="A547" s="49">
        <v>483</v>
      </c>
      <c r="B547" s="49">
        <v>483239172</v>
      </c>
      <c r="C547" s="50" t="s">
        <v>249</v>
      </c>
      <c r="D547" s="49">
        <v>239</v>
      </c>
      <c r="E547" s="50" t="s">
        <v>250</v>
      </c>
      <c r="F547" s="49">
        <v>172</v>
      </c>
      <c r="G547" s="50" t="s">
        <v>256</v>
      </c>
      <c r="H547" s="51">
        <v>2</v>
      </c>
      <c r="I547" s="52">
        <v>12237</v>
      </c>
      <c r="J547" s="52">
        <v>7094</v>
      </c>
      <c r="K547" s="52">
        <v>0</v>
      </c>
      <c r="L547" s="52">
        <v>893</v>
      </c>
      <c r="M547" s="52">
        <v>20224</v>
      </c>
      <c r="N547" s="36"/>
      <c r="O547" s="53" t="s">
        <v>308</v>
      </c>
      <c r="P547" s="53" t="s">
        <v>308</v>
      </c>
      <c r="Q547" s="55">
        <v>0.09</v>
      </c>
      <c r="R547" s="55">
        <v>3.2025298870373038E-2</v>
      </c>
      <c r="S547" s="52">
        <v>0</v>
      </c>
      <c r="T547" s="36"/>
      <c r="U547" s="56">
        <v>38662</v>
      </c>
      <c r="V547" s="56">
        <v>0</v>
      </c>
      <c r="W547" s="52">
        <v>0</v>
      </c>
      <c r="X547" s="52">
        <v>1786</v>
      </c>
      <c r="Y547" s="52">
        <v>40448</v>
      </c>
      <c r="Z547" s="52">
        <f t="shared" si="8"/>
        <v>9494214</v>
      </c>
    </row>
    <row r="548" spans="1:26" s="13" customFormat="1">
      <c r="A548" s="49">
        <v>483</v>
      </c>
      <c r="B548" s="49">
        <v>483239182</v>
      </c>
      <c r="C548" s="50" t="s">
        <v>249</v>
      </c>
      <c r="D548" s="49">
        <v>239</v>
      </c>
      <c r="E548" s="50" t="s">
        <v>250</v>
      </c>
      <c r="F548" s="49">
        <v>182</v>
      </c>
      <c r="G548" s="50" t="s">
        <v>257</v>
      </c>
      <c r="H548" s="51">
        <v>40</v>
      </c>
      <c r="I548" s="52">
        <v>9721</v>
      </c>
      <c r="J548" s="52">
        <v>1976</v>
      </c>
      <c r="K548" s="52">
        <v>0</v>
      </c>
      <c r="L548" s="52">
        <v>893</v>
      </c>
      <c r="M548" s="52">
        <v>12590</v>
      </c>
      <c r="N548" s="36"/>
      <c r="O548" s="53" t="s">
        <v>308</v>
      </c>
      <c r="P548" s="53" t="s">
        <v>308</v>
      </c>
      <c r="Q548" s="55">
        <v>0.09</v>
      </c>
      <c r="R548" s="55">
        <v>1.2124559104958885E-2</v>
      </c>
      <c r="S548" s="52">
        <v>0</v>
      </c>
      <c r="T548" s="36"/>
      <c r="U548" s="56">
        <v>467880</v>
      </c>
      <c r="V548" s="56">
        <v>0</v>
      </c>
      <c r="W548" s="52">
        <v>0</v>
      </c>
      <c r="X548" s="52">
        <v>35720</v>
      </c>
      <c r="Y548" s="52">
        <v>503600</v>
      </c>
      <c r="Z548" s="52">
        <f t="shared" si="8"/>
        <v>9494214</v>
      </c>
    </row>
    <row r="549" spans="1:26" s="13" customFormat="1">
      <c r="A549" s="49">
        <v>483</v>
      </c>
      <c r="B549" s="49">
        <v>483239231</v>
      </c>
      <c r="C549" s="50" t="s">
        <v>249</v>
      </c>
      <c r="D549" s="49">
        <v>239</v>
      </c>
      <c r="E549" s="50" t="s">
        <v>250</v>
      </c>
      <c r="F549" s="49">
        <v>231</v>
      </c>
      <c r="G549" s="50" t="s">
        <v>258</v>
      </c>
      <c r="H549" s="51">
        <v>7</v>
      </c>
      <c r="I549" s="52">
        <v>8804</v>
      </c>
      <c r="J549" s="52">
        <v>1476</v>
      </c>
      <c r="K549" s="52">
        <v>0</v>
      </c>
      <c r="L549" s="52">
        <v>893</v>
      </c>
      <c r="M549" s="52">
        <v>11173</v>
      </c>
      <c r="N549" s="36"/>
      <c r="O549" s="53" t="s">
        <v>308</v>
      </c>
      <c r="P549" s="53" t="s">
        <v>308</v>
      </c>
      <c r="Q549" s="55">
        <v>0.09</v>
      </c>
      <c r="R549" s="55">
        <v>1.1707804808843663E-2</v>
      </c>
      <c r="S549" s="52">
        <v>0</v>
      </c>
      <c r="T549" s="36"/>
      <c r="U549" s="56">
        <v>71960</v>
      </c>
      <c r="V549" s="56">
        <v>0</v>
      </c>
      <c r="W549" s="52">
        <v>0</v>
      </c>
      <c r="X549" s="52">
        <v>6251</v>
      </c>
      <c r="Y549" s="52">
        <v>78211</v>
      </c>
      <c r="Z549" s="52">
        <f t="shared" si="8"/>
        <v>9494214</v>
      </c>
    </row>
    <row r="550" spans="1:26" s="13" customFormat="1">
      <c r="A550" s="49">
        <v>483</v>
      </c>
      <c r="B550" s="49">
        <v>483239239</v>
      </c>
      <c r="C550" s="50" t="s">
        <v>249</v>
      </c>
      <c r="D550" s="49">
        <v>239</v>
      </c>
      <c r="E550" s="50" t="s">
        <v>250</v>
      </c>
      <c r="F550" s="49">
        <v>239</v>
      </c>
      <c r="G550" s="50" t="s">
        <v>250</v>
      </c>
      <c r="H550" s="51">
        <v>441</v>
      </c>
      <c r="I550" s="52">
        <v>9469</v>
      </c>
      <c r="J550" s="52">
        <v>3266</v>
      </c>
      <c r="K550" s="52">
        <v>0</v>
      </c>
      <c r="L550" s="52">
        <v>893</v>
      </c>
      <c r="M550" s="52">
        <v>13628</v>
      </c>
      <c r="N550" s="36"/>
      <c r="O550" s="53" t="s">
        <v>308</v>
      </c>
      <c r="P550" s="53" t="s">
        <v>308</v>
      </c>
      <c r="Q550" s="55">
        <v>0.09</v>
      </c>
      <c r="R550" s="55">
        <v>5.6438979998593514E-2</v>
      </c>
      <c r="S550" s="52">
        <v>0</v>
      </c>
      <c r="T550" s="36"/>
      <c r="U550" s="56">
        <v>5616135</v>
      </c>
      <c r="V550" s="56">
        <v>0</v>
      </c>
      <c r="W550" s="52">
        <v>0</v>
      </c>
      <c r="X550" s="52">
        <v>393813</v>
      </c>
      <c r="Y550" s="52">
        <v>6009948</v>
      </c>
      <c r="Z550" s="52">
        <f t="shared" si="8"/>
        <v>9494214</v>
      </c>
    </row>
    <row r="551" spans="1:26" s="13" customFormat="1">
      <c r="A551" s="49">
        <v>483</v>
      </c>
      <c r="B551" s="49">
        <v>483239240</v>
      </c>
      <c r="C551" s="50" t="s">
        <v>249</v>
      </c>
      <c r="D551" s="49">
        <v>239</v>
      </c>
      <c r="E551" s="50" t="s">
        <v>250</v>
      </c>
      <c r="F551" s="49">
        <v>240</v>
      </c>
      <c r="G551" s="50" t="s">
        <v>314</v>
      </c>
      <c r="H551" s="51">
        <v>3</v>
      </c>
      <c r="I551" s="52">
        <v>8512</v>
      </c>
      <c r="J551" s="52">
        <v>4846</v>
      </c>
      <c r="K551" s="52">
        <v>0</v>
      </c>
      <c r="L551" s="52">
        <v>893</v>
      </c>
      <c r="M551" s="52">
        <v>14251</v>
      </c>
      <c r="N551" s="36"/>
      <c r="O551" s="53" t="s">
        <v>308</v>
      </c>
      <c r="P551" s="53" t="s">
        <v>308</v>
      </c>
      <c r="Q551" s="55">
        <v>0.09</v>
      </c>
      <c r="R551" s="55">
        <v>1.0160500898021708E-2</v>
      </c>
      <c r="S551" s="52">
        <v>0</v>
      </c>
      <c r="T551" s="36"/>
      <c r="U551" s="56">
        <v>40074</v>
      </c>
      <c r="V551" s="56">
        <v>0</v>
      </c>
      <c r="W551" s="52">
        <v>0</v>
      </c>
      <c r="X551" s="52">
        <v>2679</v>
      </c>
      <c r="Y551" s="52">
        <v>42753</v>
      </c>
      <c r="Z551" s="52">
        <f t="shared" si="8"/>
        <v>9494214</v>
      </c>
    </row>
    <row r="552" spans="1:26" s="13" customFormat="1">
      <c r="A552" s="49">
        <v>483</v>
      </c>
      <c r="B552" s="49">
        <v>483239261</v>
      </c>
      <c r="C552" s="50" t="s">
        <v>249</v>
      </c>
      <c r="D552" s="49">
        <v>239</v>
      </c>
      <c r="E552" s="50" t="s">
        <v>250</v>
      </c>
      <c r="F552" s="49">
        <v>261</v>
      </c>
      <c r="G552" s="50" t="s">
        <v>127</v>
      </c>
      <c r="H552" s="51">
        <v>12</v>
      </c>
      <c r="I552" s="52">
        <v>9495</v>
      </c>
      <c r="J552" s="52">
        <v>4790</v>
      </c>
      <c r="K552" s="52">
        <v>0</v>
      </c>
      <c r="L552" s="52">
        <v>893</v>
      </c>
      <c r="M552" s="52">
        <v>15178</v>
      </c>
      <c r="N552" s="36"/>
      <c r="O552" s="53" t="s">
        <v>308</v>
      </c>
      <c r="P552" s="53" t="s">
        <v>308</v>
      </c>
      <c r="Q552" s="55">
        <v>0.09</v>
      </c>
      <c r="R552" s="55">
        <v>6.8609436021208531E-2</v>
      </c>
      <c r="S552" s="52">
        <v>0</v>
      </c>
      <c r="T552" s="36"/>
      <c r="U552" s="56">
        <v>171420</v>
      </c>
      <c r="V552" s="56">
        <v>0</v>
      </c>
      <c r="W552" s="52">
        <v>0</v>
      </c>
      <c r="X552" s="52">
        <v>10716</v>
      </c>
      <c r="Y552" s="52">
        <v>182136</v>
      </c>
      <c r="Z552" s="52">
        <f t="shared" si="8"/>
        <v>9494214</v>
      </c>
    </row>
    <row r="553" spans="1:26" s="13" customFormat="1">
      <c r="A553" s="49">
        <v>483</v>
      </c>
      <c r="B553" s="49">
        <v>483239310</v>
      </c>
      <c r="C553" s="50" t="s">
        <v>249</v>
      </c>
      <c r="D553" s="49">
        <v>239</v>
      </c>
      <c r="E553" s="50" t="s">
        <v>250</v>
      </c>
      <c r="F553" s="49">
        <v>310</v>
      </c>
      <c r="G553" s="50" t="s">
        <v>259</v>
      </c>
      <c r="H553" s="51">
        <v>46</v>
      </c>
      <c r="I553" s="52">
        <v>10548</v>
      </c>
      <c r="J553" s="52">
        <v>2149</v>
      </c>
      <c r="K553" s="52">
        <v>0</v>
      </c>
      <c r="L553" s="52">
        <v>893</v>
      </c>
      <c r="M553" s="52">
        <v>13590</v>
      </c>
      <c r="N553" s="36"/>
      <c r="O553" s="53" t="s">
        <v>308</v>
      </c>
      <c r="P553" s="53" t="s">
        <v>308</v>
      </c>
      <c r="Q553" s="55">
        <v>0.18</v>
      </c>
      <c r="R553" s="55">
        <v>2.4726785281558635E-2</v>
      </c>
      <c r="S553" s="52">
        <v>0</v>
      </c>
      <c r="T553" s="36"/>
      <c r="U553" s="56">
        <v>584062</v>
      </c>
      <c r="V553" s="56">
        <v>0</v>
      </c>
      <c r="W553" s="52">
        <v>0</v>
      </c>
      <c r="X553" s="52">
        <v>41078</v>
      </c>
      <c r="Y553" s="52">
        <v>625140</v>
      </c>
      <c r="Z553" s="52">
        <f t="shared" si="8"/>
        <v>9494214</v>
      </c>
    </row>
    <row r="554" spans="1:26" s="13" customFormat="1">
      <c r="A554" s="49">
        <v>483</v>
      </c>
      <c r="B554" s="49">
        <v>483239625</v>
      </c>
      <c r="C554" s="50" t="s">
        <v>249</v>
      </c>
      <c r="D554" s="49">
        <v>239</v>
      </c>
      <c r="E554" s="50" t="s">
        <v>250</v>
      </c>
      <c r="F554" s="49">
        <v>625</v>
      </c>
      <c r="G554" s="50" t="s">
        <v>92</v>
      </c>
      <c r="H554" s="51">
        <v>1</v>
      </c>
      <c r="I554" s="52">
        <v>10079</v>
      </c>
      <c r="J554" s="52">
        <v>1888</v>
      </c>
      <c r="K554" s="52">
        <v>0</v>
      </c>
      <c r="L554" s="52">
        <v>893</v>
      </c>
      <c r="M554" s="52">
        <v>12860</v>
      </c>
      <c r="N554" s="36"/>
      <c r="O554" s="53" t="s">
        <v>308</v>
      </c>
      <c r="P554" s="53" t="s">
        <v>308</v>
      </c>
      <c r="Q554" s="55">
        <v>0.09</v>
      </c>
      <c r="R554" s="55">
        <v>2.0609679509141342E-3</v>
      </c>
      <c r="S554" s="52">
        <v>0</v>
      </c>
      <c r="T554" s="36"/>
      <c r="U554" s="56">
        <v>11967</v>
      </c>
      <c r="V554" s="56">
        <v>0</v>
      </c>
      <c r="W554" s="52">
        <v>0</v>
      </c>
      <c r="X554" s="52">
        <v>893</v>
      </c>
      <c r="Y554" s="52">
        <v>12860</v>
      </c>
      <c r="Z554" s="52">
        <f t="shared" si="8"/>
        <v>9494214</v>
      </c>
    </row>
    <row r="555" spans="1:26" s="13" customFormat="1">
      <c r="A555" s="49">
        <v>483</v>
      </c>
      <c r="B555" s="49">
        <v>483239665</v>
      </c>
      <c r="C555" s="50" t="s">
        <v>249</v>
      </c>
      <c r="D555" s="49">
        <v>239</v>
      </c>
      <c r="E555" s="50" t="s">
        <v>250</v>
      </c>
      <c r="F555" s="49">
        <v>665</v>
      </c>
      <c r="G555" s="50" t="s">
        <v>260</v>
      </c>
      <c r="H555" s="51">
        <v>14</v>
      </c>
      <c r="I555" s="52">
        <v>10056</v>
      </c>
      <c r="J555" s="52">
        <v>1461</v>
      </c>
      <c r="K555" s="52">
        <v>0</v>
      </c>
      <c r="L555" s="52">
        <v>893</v>
      </c>
      <c r="M555" s="52">
        <v>12410</v>
      </c>
      <c r="N555" s="36"/>
      <c r="O555" s="53" t="s">
        <v>308</v>
      </c>
      <c r="P555" s="53" t="s">
        <v>308</v>
      </c>
      <c r="Q555" s="55">
        <v>0.09</v>
      </c>
      <c r="R555" s="55">
        <v>5.8192143434874447E-3</v>
      </c>
      <c r="S555" s="52">
        <v>0</v>
      </c>
      <c r="T555" s="36"/>
      <c r="U555" s="56">
        <v>161238</v>
      </c>
      <c r="V555" s="56">
        <v>0</v>
      </c>
      <c r="W555" s="52">
        <v>0</v>
      </c>
      <c r="X555" s="52">
        <v>12502</v>
      </c>
      <c r="Y555" s="52">
        <v>173740</v>
      </c>
      <c r="Z555" s="52">
        <f t="shared" si="8"/>
        <v>9494214</v>
      </c>
    </row>
    <row r="556" spans="1:26" s="13" customFormat="1">
      <c r="A556" s="49">
        <v>483</v>
      </c>
      <c r="B556" s="49">
        <v>483239740</v>
      </c>
      <c r="C556" s="50" t="s">
        <v>249</v>
      </c>
      <c r="D556" s="49">
        <v>239</v>
      </c>
      <c r="E556" s="50" t="s">
        <v>250</v>
      </c>
      <c r="F556" s="49">
        <v>740</v>
      </c>
      <c r="G556" s="50" t="s">
        <v>261</v>
      </c>
      <c r="H556" s="51">
        <v>1</v>
      </c>
      <c r="I556" s="52">
        <v>10079</v>
      </c>
      <c r="J556" s="52">
        <v>4009</v>
      </c>
      <c r="K556" s="52">
        <v>0</v>
      </c>
      <c r="L556" s="52">
        <v>893</v>
      </c>
      <c r="M556" s="52">
        <v>14981</v>
      </c>
      <c r="N556" s="36"/>
      <c r="O556" s="53" t="s">
        <v>308</v>
      </c>
      <c r="P556" s="53" t="s">
        <v>308</v>
      </c>
      <c r="Q556" s="55">
        <v>0.09</v>
      </c>
      <c r="R556" s="55">
        <v>1.6795789990910351E-3</v>
      </c>
      <c r="S556" s="52">
        <v>0</v>
      </c>
      <c r="T556" s="36"/>
      <c r="U556" s="56">
        <v>14088</v>
      </c>
      <c r="V556" s="56">
        <v>0</v>
      </c>
      <c r="W556" s="52">
        <v>0</v>
      </c>
      <c r="X556" s="52">
        <v>893</v>
      </c>
      <c r="Y556" s="52">
        <v>14981</v>
      </c>
      <c r="Z556" s="52">
        <f t="shared" si="8"/>
        <v>9494214</v>
      </c>
    </row>
    <row r="557" spans="1:26" s="13" customFormat="1">
      <c r="A557" s="49">
        <v>483</v>
      </c>
      <c r="B557" s="49">
        <v>483239760</v>
      </c>
      <c r="C557" s="50" t="s">
        <v>249</v>
      </c>
      <c r="D557" s="49">
        <v>239</v>
      </c>
      <c r="E557" s="50" t="s">
        <v>250</v>
      </c>
      <c r="F557" s="49">
        <v>760</v>
      </c>
      <c r="G557" s="50" t="s">
        <v>262</v>
      </c>
      <c r="H557" s="51">
        <v>54</v>
      </c>
      <c r="I557" s="52">
        <v>9864</v>
      </c>
      <c r="J557" s="52">
        <v>1529</v>
      </c>
      <c r="K557" s="52">
        <v>0</v>
      </c>
      <c r="L557" s="52">
        <v>893</v>
      </c>
      <c r="M557" s="52">
        <v>12286</v>
      </c>
      <c r="N557" s="36"/>
      <c r="O557" s="53" t="s">
        <v>308</v>
      </c>
      <c r="P557" s="53" t="s">
        <v>308</v>
      </c>
      <c r="Q557" s="55">
        <v>0.09</v>
      </c>
      <c r="R557" s="55">
        <v>2.8171938918336369E-2</v>
      </c>
      <c r="S557" s="52">
        <v>0</v>
      </c>
      <c r="T557" s="36"/>
      <c r="U557" s="56">
        <v>615222</v>
      </c>
      <c r="V557" s="56">
        <v>0</v>
      </c>
      <c r="W557" s="52">
        <v>0</v>
      </c>
      <c r="X557" s="52">
        <v>48222</v>
      </c>
      <c r="Y557" s="52">
        <v>663444</v>
      </c>
      <c r="Z557" s="52">
        <f t="shared" si="8"/>
        <v>9494214</v>
      </c>
    </row>
    <row r="558" spans="1:26" s="13" customFormat="1">
      <c r="A558" s="49">
        <v>484</v>
      </c>
      <c r="B558" s="49">
        <v>484035035</v>
      </c>
      <c r="C558" s="50" t="s">
        <v>263</v>
      </c>
      <c r="D558" s="49">
        <v>35</v>
      </c>
      <c r="E558" s="50" t="s">
        <v>11</v>
      </c>
      <c r="F558" s="49">
        <v>35</v>
      </c>
      <c r="G558" s="50" t="s">
        <v>11</v>
      </c>
      <c r="H558" s="51">
        <v>1565</v>
      </c>
      <c r="I558" s="52">
        <v>12442</v>
      </c>
      <c r="J558" s="52">
        <v>3677</v>
      </c>
      <c r="K558" s="52">
        <v>0</v>
      </c>
      <c r="L558" s="52">
        <v>893</v>
      </c>
      <c r="M558" s="52">
        <v>17012</v>
      </c>
      <c r="N558" s="36"/>
      <c r="O558" s="53" t="s">
        <v>308</v>
      </c>
      <c r="P558" s="53" t="s">
        <v>308</v>
      </c>
      <c r="Q558" s="55">
        <v>0.18</v>
      </c>
      <c r="R558" s="55">
        <v>0.15202395845133679</v>
      </c>
      <c r="S558" s="52">
        <v>0</v>
      </c>
      <c r="T558" s="36"/>
      <c r="U558" s="56">
        <v>25226235</v>
      </c>
      <c r="V558" s="56">
        <v>0</v>
      </c>
      <c r="W558" s="52">
        <v>0</v>
      </c>
      <c r="X558" s="52">
        <v>1397545</v>
      </c>
      <c r="Y558" s="52">
        <v>26623780</v>
      </c>
      <c r="Z558" s="52">
        <f t="shared" si="8"/>
        <v>26623780</v>
      </c>
    </row>
    <row r="559" spans="1:26" s="13" customFormat="1">
      <c r="A559" s="49">
        <v>485</v>
      </c>
      <c r="B559" s="49">
        <v>485258030</v>
      </c>
      <c r="C559" s="50" t="s">
        <v>264</v>
      </c>
      <c r="D559" s="49">
        <v>258</v>
      </c>
      <c r="E559" s="50" t="s">
        <v>98</v>
      </c>
      <c r="F559" s="49">
        <v>30</v>
      </c>
      <c r="G559" s="50" t="s">
        <v>94</v>
      </c>
      <c r="H559" s="51">
        <v>4</v>
      </c>
      <c r="I559" s="52">
        <v>9794</v>
      </c>
      <c r="J559" s="52">
        <v>2232</v>
      </c>
      <c r="K559" s="52">
        <v>0</v>
      </c>
      <c r="L559" s="52">
        <v>893</v>
      </c>
      <c r="M559" s="52">
        <v>12919</v>
      </c>
      <c r="N559" s="36"/>
      <c r="O559" s="53" t="s">
        <v>308</v>
      </c>
      <c r="P559" s="53" t="s">
        <v>308</v>
      </c>
      <c r="Q559" s="55">
        <v>0.09</v>
      </c>
      <c r="R559" s="55">
        <v>2.7293233285784783E-3</v>
      </c>
      <c r="S559" s="52">
        <v>0</v>
      </c>
      <c r="T559" s="36"/>
      <c r="U559" s="56">
        <v>48104</v>
      </c>
      <c r="V559" s="56">
        <v>0</v>
      </c>
      <c r="W559" s="52">
        <v>0</v>
      </c>
      <c r="X559" s="52">
        <v>3572</v>
      </c>
      <c r="Y559" s="52">
        <v>51676</v>
      </c>
      <c r="Z559" s="52">
        <f t="shared" si="8"/>
        <v>7376928</v>
      </c>
    </row>
    <row r="560" spans="1:26" s="13" customFormat="1">
      <c r="A560" s="49">
        <v>485</v>
      </c>
      <c r="B560" s="49">
        <v>485258035</v>
      </c>
      <c r="C560" s="50" t="s">
        <v>264</v>
      </c>
      <c r="D560" s="49">
        <v>258</v>
      </c>
      <c r="E560" s="50" t="s">
        <v>98</v>
      </c>
      <c r="F560" s="49">
        <v>35</v>
      </c>
      <c r="G560" s="50" t="s">
        <v>11</v>
      </c>
      <c r="H560" s="51">
        <v>1</v>
      </c>
      <c r="I560" s="52">
        <v>9794</v>
      </c>
      <c r="J560" s="52">
        <v>2894</v>
      </c>
      <c r="K560" s="52">
        <v>0</v>
      </c>
      <c r="L560" s="52">
        <v>893</v>
      </c>
      <c r="M560" s="52">
        <v>13581</v>
      </c>
      <c r="N560" s="36"/>
      <c r="O560" s="53" t="s">
        <v>308</v>
      </c>
      <c r="P560" s="53" t="s">
        <v>308</v>
      </c>
      <c r="Q560" s="55">
        <v>0.18</v>
      </c>
      <c r="R560" s="55">
        <v>0.15202395845133679</v>
      </c>
      <c r="S560" s="52">
        <v>0</v>
      </c>
      <c r="T560" s="36"/>
      <c r="U560" s="56">
        <v>12688</v>
      </c>
      <c r="V560" s="56">
        <v>0</v>
      </c>
      <c r="W560" s="52">
        <v>0</v>
      </c>
      <c r="X560" s="52">
        <v>893</v>
      </c>
      <c r="Y560" s="52">
        <v>13581</v>
      </c>
      <c r="Z560" s="52">
        <f t="shared" si="8"/>
        <v>7376928</v>
      </c>
    </row>
    <row r="561" spans="1:26" s="13" customFormat="1">
      <c r="A561" s="49">
        <v>485</v>
      </c>
      <c r="B561" s="49">
        <v>485258071</v>
      </c>
      <c r="C561" s="50" t="s">
        <v>264</v>
      </c>
      <c r="D561" s="49">
        <v>258</v>
      </c>
      <c r="E561" s="50" t="s">
        <v>98</v>
      </c>
      <c r="F561" s="49">
        <v>71</v>
      </c>
      <c r="G561" s="50" t="s">
        <v>218</v>
      </c>
      <c r="H561" s="51">
        <v>3</v>
      </c>
      <c r="I561" s="52">
        <v>11035</v>
      </c>
      <c r="J561" s="52">
        <v>4381</v>
      </c>
      <c r="K561" s="52">
        <v>0</v>
      </c>
      <c r="L561" s="52">
        <v>893</v>
      </c>
      <c r="M561" s="52">
        <v>16309</v>
      </c>
      <c r="N561" s="36"/>
      <c r="O561" s="53" t="s">
        <v>308</v>
      </c>
      <c r="P561" s="53" t="s">
        <v>308</v>
      </c>
      <c r="Q561" s="55">
        <v>0.09</v>
      </c>
      <c r="R561" s="55">
        <v>1.6093914060944193E-3</v>
      </c>
      <c r="S561" s="52">
        <v>0</v>
      </c>
      <c r="T561" s="36"/>
      <c r="U561" s="56">
        <v>46248</v>
      </c>
      <c r="V561" s="56">
        <v>0</v>
      </c>
      <c r="W561" s="52">
        <v>0</v>
      </c>
      <c r="X561" s="52">
        <v>2679</v>
      </c>
      <c r="Y561" s="52">
        <v>48927</v>
      </c>
      <c r="Z561" s="52">
        <f t="shared" si="8"/>
        <v>7376928</v>
      </c>
    </row>
    <row r="562" spans="1:26" s="13" customFormat="1">
      <c r="A562" s="49">
        <v>485</v>
      </c>
      <c r="B562" s="49">
        <v>485258163</v>
      </c>
      <c r="C562" s="50" t="s">
        <v>264</v>
      </c>
      <c r="D562" s="49">
        <v>258</v>
      </c>
      <c r="E562" s="50" t="s">
        <v>98</v>
      </c>
      <c r="F562" s="49">
        <v>163</v>
      </c>
      <c r="G562" s="50" t="s">
        <v>16</v>
      </c>
      <c r="H562" s="51">
        <v>10</v>
      </c>
      <c r="I562" s="52">
        <v>11318</v>
      </c>
      <c r="J562" s="52">
        <v>221</v>
      </c>
      <c r="K562" s="52">
        <v>0</v>
      </c>
      <c r="L562" s="52">
        <v>893</v>
      </c>
      <c r="M562" s="52">
        <v>12432</v>
      </c>
      <c r="N562" s="36"/>
      <c r="O562" s="53" t="s">
        <v>308</v>
      </c>
      <c r="P562" s="53" t="s">
        <v>308</v>
      </c>
      <c r="Q562" s="55">
        <v>0.18</v>
      </c>
      <c r="R562" s="55">
        <v>9.2488422261299233E-2</v>
      </c>
      <c r="S562" s="52">
        <v>0</v>
      </c>
      <c r="T562" s="36"/>
      <c r="U562" s="56">
        <v>115390</v>
      </c>
      <c r="V562" s="56">
        <v>0</v>
      </c>
      <c r="W562" s="52">
        <v>0</v>
      </c>
      <c r="X562" s="52">
        <v>8930</v>
      </c>
      <c r="Y562" s="52">
        <v>124320</v>
      </c>
      <c r="Z562" s="52">
        <f t="shared" si="8"/>
        <v>7376928</v>
      </c>
    </row>
    <row r="563" spans="1:26" s="13" customFormat="1">
      <c r="A563" s="49">
        <v>485</v>
      </c>
      <c r="B563" s="49">
        <v>485258168</v>
      </c>
      <c r="C563" s="50" t="s">
        <v>264</v>
      </c>
      <c r="D563" s="49">
        <v>258</v>
      </c>
      <c r="E563" s="50" t="s">
        <v>98</v>
      </c>
      <c r="F563" s="49">
        <v>168</v>
      </c>
      <c r="G563" s="50" t="s">
        <v>96</v>
      </c>
      <c r="H563" s="51">
        <v>2</v>
      </c>
      <c r="I563" s="52">
        <v>13435</v>
      </c>
      <c r="J563" s="52">
        <v>6315</v>
      </c>
      <c r="K563" s="52">
        <v>0</v>
      </c>
      <c r="L563" s="52">
        <v>893</v>
      </c>
      <c r="M563" s="52">
        <v>20643</v>
      </c>
      <c r="N563" s="36"/>
      <c r="O563" s="53" t="s">
        <v>308</v>
      </c>
      <c r="P563" s="53" t="s">
        <v>308</v>
      </c>
      <c r="Q563" s="55">
        <v>0.09</v>
      </c>
      <c r="R563" s="55">
        <v>5.3725932006030534E-2</v>
      </c>
      <c r="S563" s="52">
        <v>0</v>
      </c>
      <c r="T563" s="36"/>
      <c r="U563" s="56">
        <v>39500</v>
      </c>
      <c r="V563" s="56">
        <v>0</v>
      </c>
      <c r="W563" s="52">
        <v>0</v>
      </c>
      <c r="X563" s="52">
        <v>1786</v>
      </c>
      <c r="Y563" s="52">
        <v>41286</v>
      </c>
      <c r="Z563" s="52">
        <f t="shared" si="8"/>
        <v>7376928</v>
      </c>
    </row>
    <row r="564" spans="1:26" s="13" customFormat="1">
      <c r="A564" s="49">
        <v>485</v>
      </c>
      <c r="B564" s="49">
        <v>485258229</v>
      </c>
      <c r="C564" s="50" t="s">
        <v>264</v>
      </c>
      <c r="D564" s="49">
        <v>258</v>
      </c>
      <c r="E564" s="50" t="s">
        <v>98</v>
      </c>
      <c r="F564" s="49">
        <v>229</v>
      </c>
      <c r="G564" s="50" t="s">
        <v>97</v>
      </c>
      <c r="H564" s="51">
        <v>12</v>
      </c>
      <c r="I564" s="52">
        <v>10583</v>
      </c>
      <c r="J564" s="52">
        <v>1002</v>
      </c>
      <c r="K564" s="52">
        <v>0</v>
      </c>
      <c r="L564" s="52">
        <v>893</v>
      </c>
      <c r="M564" s="52">
        <v>12478</v>
      </c>
      <c r="N564" s="36"/>
      <c r="O564" s="53" t="s">
        <v>308</v>
      </c>
      <c r="P564" s="53" t="s">
        <v>308</v>
      </c>
      <c r="Q564" s="55">
        <v>0.09</v>
      </c>
      <c r="R564" s="55">
        <v>9.8274005007261637E-3</v>
      </c>
      <c r="S564" s="52">
        <v>0</v>
      </c>
      <c r="T564" s="36"/>
      <c r="U564" s="56">
        <v>139020</v>
      </c>
      <c r="V564" s="56">
        <v>0</v>
      </c>
      <c r="W564" s="52">
        <v>0</v>
      </c>
      <c r="X564" s="52">
        <v>10716</v>
      </c>
      <c r="Y564" s="52">
        <v>149736</v>
      </c>
      <c r="Z564" s="52">
        <f t="shared" si="8"/>
        <v>7376928</v>
      </c>
    </row>
    <row r="565" spans="1:26" s="13" customFormat="1">
      <c r="A565" s="49">
        <v>485</v>
      </c>
      <c r="B565" s="49">
        <v>485258248</v>
      </c>
      <c r="C565" s="50" t="s">
        <v>264</v>
      </c>
      <c r="D565" s="49">
        <v>258</v>
      </c>
      <c r="E565" s="50" t="s">
        <v>98</v>
      </c>
      <c r="F565" s="49">
        <v>248</v>
      </c>
      <c r="G565" s="50" t="s">
        <v>18</v>
      </c>
      <c r="H565" s="51">
        <v>1</v>
      </c>
      <c r="I565" s="52">
        <v>9794</v>
      </c>
      <c r="J565" s="52">
        <v>1063</v>
      </c>
      <c r="K565" s="52">
        <v>0</v>
      </c>
      <c r="L565" s="52">
        <v>893</v>
      </c>
      <c r="M565" s="52">
        <v>11750</v>
      </c>
      <c r="N565" s="36"/>
      <c r="O565" s="53" t="s">
        <v>308</v>
      </c>
      <c r="P565" s="53" t="s">
        <v>308</v>
      </c>
      <c r="Q565" s="55">
        <v>0.09</v>
      </c>
      <c r="R565" s="55">
        <v>4.1872962240319778E-2</v>
      </c>
      <c r="S565" s="52">
        <v>0</v>
      </c>
      <c r="T565" s="36"/>
      <c r="U565" s="56">
        <v>10857</v>
      </c>
      <c r="V565" s="56">
        <v>0</v>
      </c>
      <c r="W565" s="52">
        <v>0</v>
      </c>
      <c r="X565" s="52">
        <v>893</v>
      </c>
      <c r="Y565" s="52">
        <v>11750</v>
      </c>
      <c r="Z565" s="52">
        <f t="shared" si="8"/>
        <v>7376928</v>
      </c>
    </row>
    <row r="566" spans="1:26" s="13" customFormat="1">
      <c r="A566" s="49">
        <v>485</v>
      </c>
      <c r="B566" s="49">
        <v>485258258</v>
      </c>
      <c r="C566" s="50" t="s">
        <v>264</v>
      </c>
      <c r="D566" s="49">
        <v>258</v>
      </c>
      <c r="E566" s="50" t="s">
        <v>98</v>
      </c>
      <c r="F566" s="49">
        <v>258</v>
      </c>
      <c r="G566" s="50" t="s">
        <v>98</v>
      </c>
      <c r="H566" s="51">
        <v>447</v>
      </c>
      <c r="I566" s="52">
        <v>10510</v>
      </c>
      <c r="J566" s="52">
        <v>4113</v>
      </c>
      <c r="K566" s="52">
        <v>0</v>
      </c>
      <c r="L566" s="52">
        <v>893</v>
      </c>
      <c r="M566" s="52">
        <v>15516</v>
      </c>
      <c r="N566" s="36"/>
      <c r="O566" s="53" t="s">
        <v>308</v>
      </c>
      <c r="P566" s="53" t="s">
        <v>308</v>
      </c>
      <c r="Q566" s="55">
        <v>0.18</v>
      </c>
      <c r="R566" s="55">
        <v>9.1253128883332993E-2</v>
      </c>
      <c r="S566" s="52">
        <v>0</v>
      </c>
      <c r="T566" s="36"/>
      <c r="U566" s="56">
        <v>6536481</v>
      </c>
      <c r="V566" s="56">
        <v>0</v>
      </c>
      <c r="W566" s="52">
        <v>0</v>
      </c>
      <c r="X566" s="52">
        <v>399171</v>
      </c>
      <c r="Y566" s="52">
        <v>6935652</v>
      </c>
      <c r="Z566" s="52">
        <f t="shared" si="8"/>
        <v>7376928</v>
      </c>
    </row>
    <row r="567" spans="1:26" s="13" customFormat="1">
      <c r="A567" s="49">
        <v>486</v>
      </c>
      <c r="B567" s="49">
        <v>486348097</v>
      </c>
      <c r="C567" s="50" t="s">
        <v>265</v>
      </c>
      <c r="D567" s="49">
        <v>348</v>
      </c>
      <c r="E567" s="50" t="s">
        <v>100</v>
      </c>
      <c r="F567" s="49">
        <v>97</v>
      </c>
      <c r="G567" s="50" t="s">
        <v>224</v>
      </c>
      <c r="H567" s="51">
        <v>1</v>
      </c>
      <c r="I567" s="52">
        <v>9759</v>
      </c>
      <c r="J567" s="52">
        <v>69</v>
      </c>
      <c r="K567" s="52">
        <v>0</v>
      </c>
      <c r="L567" s="52">
        <v>893</v>
      </c>
      <c r="M567" s="52">
        <v>10721</v>
      </c>
      <c r="N567" s="36"/>
      <c r="O567" s="53" t="s">
        <v>308</v>
      </c>
      <c r="P567" s="53" t="s">
        <v>308</v>
      </c>
      <c r="Q567" s="55">
        <v>0.18</v>
      </c>
      <c r="R567" s="55">
        <v>3.3383344348178301E-2</v>
      </c>
      <c r="S567" s="52">
        <v>0</v>
      </c>
      <c r="T567" s="36"/>
      <c r="U567" s="56">
        <v>9828</v>
      </c>
      <c r="V567" s="56">
        <v>0</v>
      </c>
      <c r="W567" s="52">
        <v>0</v>
      </c>
      <c r="X567" s="52">
        <v>893</v>
      </c>
      <c r="Y567" s="52">
        <v>10721</v>
      </c>
      <c r="Z567" s="52">
        <f t="shared" si="8"/>
        <v>8340276</v>
      </c>
    </row>
    <row r="568" spans="1:26" s="13" customFormat="1">
      <c r="A568" s="49">
        <v>486</v>
      </c>
      <c r="B568" s="49">
        <v>486348110</v>
      </c>
      <c r="C568" s="50" t="s">
        <v>265</v>
      </c>
      <c r="D568" s="49">
        <v>348</v>
      </c>
      <c r="E568" s="50" t="s">
        <v>100</v>
      </c>
      <c r="F568" s="49">
        <v>110</v>
      </c>
      <c r="G568" s="50" t="s">
        <v>104</v>
      </c>
      <c r="H568" s="51">
        <v>1</v>
      </c>
      <c r="I568" s="52">
        <v>12275</v>
      </c>
      <c r="J568" s="52">
        <v>1815</v>
      </c>
      <c r="K568" s="52">
        <v>0</v>
      </c>
      <c r="L568" s="52">
        <v>893</v>
      </c>
      <c r="M568" s="52">
        <v>14983</v>
      </c>
      <c r="N568" s="36"/>
      <c r="O568" s="53" t="s">
        <v>308</v>
      </c>
      <c r="P568" s="53" t="s">
        <v>308</v>
      </c>
      <c r="Q568" s="55">
        <v>0.09</v>
      </c>
      <c r="R568" s="55">
        <v>7.4679477361722256E-3</v>
      </c>
      <c r="S568" s="52">
        <v>0</v>
      </c>
      <c r="T568" s="36"/>
      <c r="U568" s="56">
        <v>14090</v>
      </c>
      <c r="V568" s="56">
        <v>0</v>
      </c>
      <c r="W568" s="52">
        <v>0</v>
      </c>
      <c r="X568" s="52">
        <v>893</v>
      </c>
      <c r="Y568" s="52">
        <v>14983</v>
      </c>
      <c r="Z568" s="52">
        <f t="shared" si="8"/>
        <v>8340276</v>
      </c>
    </row>
    <row r="569" spans="1:26" s="13" customFormat="1">
      <c r="A569" s="49">
        <v>486</v>
      </c>
      <c r="B569" s="49">
        <v>486348151</v>
      </c>
      <c r="C569" s="50" t="s">
        <v>265</v>
      </c>
      <c r="D569" s="49">
        <v>348</v>
      </c>
      <c r="E569" s="50" t="s">
        <v>100</v>
      </c>
      <c r="F569" s="49">
        <v>151</v>
      </c>
      <c r="G569" s="50" t="s">
        <v>156</v>
      </c>
      <c r="H569" s="51">
        <v>4</v>
      </c>
      <c r="I569" s="52">
        <v>9432</v>
      </c>
      <c r="J569" s="52">
        <v>1775</v>
      </c>
      <c r="K569" s="52">
        <v>0</v>
      </c>
      <c r="L569" s="52">
        <v>893</v>
      </c>
      <c r="M569" s="52">
        <v>12100</v>
      </c>
      <c r="N569" s="36"/>
      <c r="O569" s="53" t="s">
        <v>308</v>
      </c>
      <c r="P569" s="53" t="s">
        <v>308</v>
      </c>
      <c r="Q569" s="55">
        <v>0.09</v>
      </c>
      <c r="R569" s="55">
        <v>1.0085521119319898E-2</v>
      </c>
      <c r="S569" s="52">
        <v>0</v>
      </c>
      <c r="T569" s="36"/>
      <c r="U569" s="56">
        <v>44828</v>
      </c>
      <c r="V569" s="56">
        <v>0</v>
      </c>
      <c r="W569" s="52">
        <v>0</v>
      </c>
      <c r="X569" s="52">
        <v>3572</v>
      </c>
      <c r="Y569" s="52">
        <v>48400</v>
      </c>
      <c r="Z569" s="52">
        <f t="shared" si="8"/>
        <v>8340276</v>
      </c>
    </row>
    <row r="570" spans="1:26" s="13" customFormat="1">
      <c r="A570" s="49">
        <v>486</v>
      </c>
      <c r="B570" s="49">
        <v>486348153</v>
      </c>
      <c r="C570" s="50" t="s">
        <v>265</v>
      </c>
      <c r="D570" s="49">
        <v>348</v>
      </c>
      <c r="E570" s="50" t="s">
        <v>100</v>
      </c>
      <c r="F570" s="49">
        <v>153</v>
      </c>
      <c r="G570" s="50" t="s">
        <v>107</v>
      </c>
      <c r="H570" s="51">
        <v>1</v>
      </c>
      <c r="I570" s="52">
        <v>11372.480491404476</v>
      </c>
      <c r="J570" s="52">
        <v>297</v>
      </c>
      <c r="K570" s="52">
        <v>0</v>
      </c>
      <c r="L570" s="52">
        <v>893</v>
      </c>
      <c r="M570" s="52">
        <v>12562.480491404476</v>
      </c>
      <c r="N570" s="36"/>
      <c r="O570" s="53" t="s">
        <v>308</v>
      </c>
      <c r="P570" s="53" t="s">
        <v>308</v>
      </c>
      <c r="Q570" s="55">
        <v>0.09</v>
      </c>
      <c r="R570" s="55">
        <v>1.2838408450156829E-2</v>
      </c>
      <c r="S570" s="52">
        <v>0</v>
      </c>
      <c r="T570" s="36"/>
      <c r="U570" s="56">
        <v>11669</v>
      </c>
      <c r="V570" s="56">
        <v>0</v>
      </c>
      <c r="W570" s="52">
        <v>0</v>
      </c>
      <c r="X570" s="52">
        <v>893</v>
      </c>
      <c r="Y570" s="52">
        <v>12562</v>
      </c>
      <c r="Z570" s="52">
        <f t="shared" si="8"/>
        <v>8340276</v>
      </c>
    </row>
    <row r="571" spans="1:26" s="13" customFormat="1">
      <c r="A571" s="49">
        <v>486</v>
      </c>
      <c r="B571" s="49">
        <v>486348186</v>
      </c>
      <c r="C571" s="50" t="s">
        <v>265</v>
      </c>
      <c r="D571" s="49">
        <v>348</v>
      </c>
      <c r="E571" s="50" t="s">
        <v>100</v>
      </c>
      <c r="F571" s="49">
        <v>186</v>
      </c>
      <c r="G571" s="50" t="s">
        <v>157</v>
      </c>
      <c r="H571" s="51">
        <v>4</v>
      </c>
      <c r="I571" s="52">
        <v>14594</v>
      </c>
      <c r="J571" s="52">
        <v>5491</v>
      </c>
      <c r="K571" s="52">
        <v>0</v>
      </c>
      <c r="L571" s="52">
        <v>893</v>
      </c>
      <c r="M571" s="52">
        <v>20978</v>
      </c>
      <c r="N571" s="36"/>
      <c r="O571" s="53" t="s">
        <v>308</v>
      </c>
      <c r="P571" s="53" t="s">
        <v>308</v>
      </c>
      <c r="Q571" s="55">
        <v>0.09</v>
      </c>
      <c r="R571" s="55">
        <v>5.3127881233148259E-3</v>
      </c>
      <c r="S571" s="52">
        <v>0</v>
      </c>
      <c r="T571" s="36"/>
      <c r="U571" s="56">
        <v>80340</v>
      </c>
      <c r="V571" s="56">
        <v>0</v>
      </c>
      <c r="W571" s="52">
        <v>0</v>
      </c>
      <c r="X571" s="52">
        <v>3572</v>
      </c>
      <c r="Y571" s="52">
        <v>83912</v>
      </c>
      <c r="Z571" s="52">
        <f t="shared" si="8"/>
        <v>8340276</v>
      </c>
    </row>
    <row r="572" spans="1:26" s="13" customFormat="1">
      <c r="A572" s="49">
        <v>486</v>
      </c>
      <c r="B572" s="49">
        <v>486348214</v>
      </c>
      <c r="C572" s="50" t="s">
        <v>265</v>
      </c>
      <c r="D572" s="49">
        <v>348</v>
      </c>
      <c r="E572" s="50" t="s">
        <v>100</v>
      </c>
      <c r="F572" s="49">
        <v>214</v>
      </c>
      <c r="G572" s="50" t="s">
        <v>266</v>
      </c>
      <c r="H572" s="51">
        <v>1</v>
      </c>
      <c r="I572" s="52">
        <v>8450</v>
      </c>
      <c r="J572" s="52">
        <v>1301</v>
      </c>
      <c r="K572" s="52">
        <v>0</v>
      </c>
      <c r="L572" s="52">
        <v>893</v>
      </c>
      <c r="M572" s="52">
        <v>10644</v>
      </c>
      <c r="N572" s="36"/>
      <c r="O572" s="53" t="s">
        <v>308</v>
      </c>
      <c r="P572" s="53" t="s">
        <v>308</v>
      </c>
      <c r="Q572" s="55">
        <v>0.09</v>
      </c>
      <c r="R572" s="55">
        <v>1.5470815196315089E-3</v>
      </c>
      <c r="S572" s="52">
        <v>0</v>
      </c>
      <c r="T572" s="36"/>
      <c r="U572" s="56">
        <v>9751</v>
      </c>
      <c r="V572" s="56">
        <v>0</v>
      </c>
      <c r="W572" s="52">
        <v>0</v>
      </c>
      <c r="X572" s="52">
        <v>893</v>
      </c>
      <c r="Y572" s="52">
        <v>10644</v>
      </c>
      <c r="Z572" s="52">
        <f t="shared" si="8"/>
        <v>8340276</v>
      </c>
    </row>
    <row r="573" spans="1:26" s="13" customFormat="1">
      <c r="A573" s="49">
        <v>486</v>
      </c>
      <c r="B573" s="49">
        <v>486348226</v>
      </c>
      <c r="C573" s="50" t="s">
        <v>265</v>
      </c>
      <c r="D573" s="49">
        <v>348</v>
      </c>
      <c r="E573" s="50" t="s">
        <v>100</v>
      </c>
      <c r="F573" s="49">
        <v>226</v>
      </c>
      <c r="G573" s="50" t="s">
        <v>158</v>
      </c>
      <c r="H573" s="51">
        <v>2</v>
      </c>
      <c r="I573" s="52">
        <v>10452.849977604832</v>
      </c>
      <c r="J573" s="52">
        <v>1149</v>
      </c>
      <c r="K573" s="52">
        <v>0</v>
      </c>
      <c r="L573" s="52">
        <v>893</v>
      </c>
      <c r="M573" s="52">
        <v>12494.849977604832</v>
      </c>
      <c r="N573" s="36"/>
      <c r="O573" s="53" t="s">
        <v>308</v>
      </c>
      <c r="P573" s="53" t="s">
        <v>308</v>
      </c>
      <c r="Q573" s="55">
        <v>0.09</v>
      </c>
      <c r="R573" s="55">
        <v>1.4722779645205544E-2</v>
      </c>
      <c r="S573" s="52">
        <v>0</v>
      </c>
      <c r="T573" s="36"/>
      <c r="U573" s="56">
        <v>23204</v>
      </c>
      <c r="V573" s="56">
        <v>0</v>
      </c>
      <c r="W573" s="52">
        <v>0</v>
      </c>
      <c r="X573" s="52">
        <v>1786</v>
      </c>
      <c r="Y573" s="52">
        <v>24990</v>
      </c>
      <c r="Z573" s="52">
        <f t="shared" si="8"/>
        <v>8340276</v>
      </c>
    </row>
    <row r="574" spans="1:26" s="13" customFormat="1">
      <c r="A574" s="49">
        <v>486</v>
      </c>
      <c r="B574" s="49">
        <v>486348271</v>
      </c>
      <c r="C574" s="50" t="s">
        <v>265</v>
      </c>
      <c r="D574" s="49">
        <v>348</v>
      </c>
      <c r="E574" s="50" t="s">
        <v>100</v>
      </c>
      <c r="F574" s="49">
        <v>271</v>
      </c>
      <c r="G574" s="50" t="s">
        <v>111</v>
      </c>
      <c r="H574" s="51">
        <v>2</v>
      </c>
      <c r="I574" s="52">
        <v>9636.3697405892508</v>
      </c>
      <c r="J574" s="52">
        <v>2676</v>
      </c>
      <c r="K574" s="52">
        <v>0</v>
      </c>
      <c r="L574" s="52">
        <v>893</v>
      </c>
      <c r="M574" s="52">
        <v>13205.369740589251</v>
      </c>
      <c r="N574" s="36"/>
      <c r="O574" s="53" t="s">
        <v>308</v>
      </c>
      <c r="P574" s="53" t="s">
        <v>308</v>
      </c>
      <c r="Q574" s="55">
        <v>0.09</v>
      </c>
      <c r="R574" s="55">
        <v>6.3314802752221892E-3</v>
      </c>
      <c r="S574" s="52">
        <v>0</v>
      </c>
      <c r="T574" s="36"/>
      <c r="U574" s="56">
        <v>24624</v>
      </c>
      <c r="V574" s="56">
        <v>0</v>
      </c>
      <c r="W574" s="52">
        <v>0</v>
      </c>
      <c r="X574" s="52">
        <v>1786</v>
      </c>
      <c r="Y574" s="52">
        <v>26410</v>
      </c>
      <c r="Z574" s="52">
        <f t="shared" si="8"/>
        <v>8340276</v>
      </c>
    </row>
    <row r="575" spans="1:26" s="13" customFormat="1">
      <c r="A575" s="49">
        <v>486</v>
      </c>
      <c r="B575" s="49">
        <v>486348277</v>
      </c>
      <c r="C575" s="50" t="s">
        <v>265</v>
      </c>
      <c r="D575" s="49">
        <v>348</v>
      </c>
      <c r="E575" s="50" t="s">
        <v>100</v>
      </c>
      <c r="F575" s="49">
        <v>277</v>
      </c>
      <c r="G575" s="50" t="s">
        <v>340</v>
      </c>
      <c r="H575" s="51">
        <v>1</v>
      </c>
      <c r="I575" s="52">
        <v>11976.442052147144</v>
      </c>
      <c r="J575" s="52">
        <v>486</v>
      </c>
      <c r="K575" s="52">
        <v>0</v>
      </c>
      <c r="L575" s="52">
        <v>893</v>
      </c>
      <c r="M575" s="52">
        <v>13355.442052147144</v>
      </c>
      <c r="N575" s="36"/>
      <c r="O575" s="53" t="s">
        <v>308</v>
      </c>
      <c r="P575" s="53" t="s">
        <v>308</v>
      </c>
      <c r="Q575" s="55">
        <v>0.18</v>
      </c>
      <c r="R575" s="55">
        <v>2.8031540434438139E-2</v>
      </c>
      <c r="S575" s="52">
        <v>0</v>
      </c>
      <c r="T575" s="36"/>
      <c r="U575" s="56">
        <v>12462</v>
      </c>
      <c r="V575" s="56">
        <v>0</v>
      </c>
      <c r="W575" s="52">
        <v>0</v>
      </c>
      <c r="X575" s="52">
        <v>893</v>
      </c>
      <c r="Y575" s="52">
        <v>13355</v>
      </c>
      <c r="Z575" s="52">
        <f t="shared" si="8"/>
        <v>8340276</v>
      </c>
    </row>
    <row r="576" spans="1:26" s="13" customFormat="1">
      <c r="A576" s="49">
        <v>486</v>
      </c>
      <c r="B576" s="49">
        <v>486348316</v>
      </c>
      <c r="C576" s="50" t="s">
        <v>265</v>
      </c>
      <c r="D576" s="49">
        <v>348</v>
      </c>
      <c r="E576" s="50" t="s">
        <v>100</v>
      </c>
      <c r="F576" s="49">
        <v>316</v>
      </c>
      <c r="G576" s="50" t="s">
        <v>159</v>
      </c>
      <c r="H576" s="51">
        <v>1</v>
      </c>
      <c r="I576" s="52">
        <v>8450</v>
      </c>
      <c r="J576" s="52">
        <v>817</v>
      </c>
      <c r="K576" s="52">
        <v>0</v>
      </c>
      <c r="L576" s="52">
        <v>893</v>
      </c>
      <c r="M576" s="52">
        <v>10160</v>
      </c>
      <c r="N576" s="36"/>
      <c r="O576" s="53" t="s">
        <v>308</v>
      </c>
      <c r="P576" s="53" t="s">
        <v>308</v>
      </c>
      <c r="Q576" s="55">
        <v>0.18</v>
      </c>
      <c r="R576" s="55">
        <v>7.3527407317333891E-3</v>
      </c>
      <c r="S576" s="52">
        <v>0</v>
      </c>
      <c r="T576" s="36"/>
      <c r="U576" s="56">
        <v>9267</v>
      </c>
      <c r="V576" s="56">
        <v>0</v>
      </c>
      <c r="W576" s="52">
        <v>0</v>
      </c>
      <c r="X576" s="52">
        <v>893</v>
      </c>
      <c r="Y576" s="52">
        <v>10160</v>
      </c>
      <c r="Z576" s="52">
        <f t="shared" si="8"/>
        <v>8340276</v>
      </c>
    </row>
    <row r="577" spans="1:26" s="13" customFormat="1">
      <c r="A577" s="49">
        <v>486</v>
      </c>
      <c r="B577" s="49">
        <v>486348348</v>
      </c>
      <c r="C577" s="50" t="s">
        <v>265</v>
      </c>
      <c r="D577" s="49">
        <v>348</v>
      </c>
      <c r="E577" s="50" t="s">
        <v>100</v>
      </c>
      <c r="F577" s="49">
        <v>348</v>
      </c>
      <c r="G577" s="50" t="s">
        <v>100</v>
      </c>
      <c r="H577" s="51">
        <v>644</v>
      </c>
      <c r="I577" s="52">
        <v>11524</v>
      </c>
      <c r="J577" s="52">
        <v>47</v>
      </c>
      <c r="K577" s="52">
        <v>0</v>
      </c>
      <c r="L577" s="52">
        <v>893</v>
      </c>
      <c r="M577" s="52">
        <v>12464</v>
      </c>
      <c r="N577" s="36"/>
      <c r="O577" s="53" t="s">
        <v>308</v>
      </c>
      <c r="P577" s="53" t="s">
        <v>308</v>
      </c>
      <c r="Q577" s="55">
        <v>0.09</v>
      </c>
      <c r="R577" s="55">
        <v>6.3340236203305089E-2</v>
      </c>
      <c r="S577" s="52">
        <v>0</v>
      </c>
      <c r="T577" s="36"/>
      <c r="U577" s="56">
        <v>7451724</v>
      </c>
      <c r="V577" s="56">
        <v>0</v>
      </c>
      <c r="W577" s="52">
        <v>0</v>
      </c>
      <c r="X577" s="52">
        <v>575092</v>
      </c>
      <c r="Y577" s="52">
        <v>8026816</v>
      </c>
      <c r="Z577" s="52">
        <f t="shared" si="8"/>
        <v>8340276</v>
      </c>
    </row>
    <row r="578" spans="1:26" s="13" customFormat="1">
      <c r="A578" s="49">
        <v>486</v>
      </c>
      <c r="B578" s="49">
        <v>486348767</v>
      </c>
      <c r="C578" s="50" t="s">
        <v>265</v>
      </c>
      <c r="D578" s="49">
        <v>348</v>
      </c>
      <c r="E578" s="50" t="s">
        <v>100</v>
      </c>
      <c r="F578" s="49">
        <v>767</v>
      </c>
      <c r="G578" s="50" t="s">
        <v>267</v>
      </c>
      <c r="H578" s="51">
        <v>3</v>
      </c>
      <c r="I578" s="52">
        <v>12394</v>
      </c>
      <c r="J578" s="52">
        <v>1773</v>
      </c>
      <c r="K578" s="52">
        <v>0</v>
      </c>
      <c r="L578" s="52">
        <v>893</v>
      </c>
      <c r="M578" s="52">
        <v>15060</v>
      </c>
      <c r="N578" s="36"/>
      <c r="O578" s="53" t="s">
        <v>308</v>
      </c>
      <c r="P578" s="53" t="s">
        <v>308</v>
      </c>
      <c r="Q578" s="55">
        <v>0.09</v>
      </c>
      <c r="R578" s="55">
        <v>2.2414300265430686E-2</v>
      </c>
      <c r="S578" s="52">
        <v>0</v>
      </c>
      <c r="T578" s="36"/>
      <c r="U578" s="56">
        <v>42501</v>
      </c>
      <c r="V578" s="56">
        <v>0</v>
      </c>
      <c r="W578" s="52">
        <v>0</v>
      </c>
      <c r="X578" s="52">
        <v>2679</v>
      </c>
      <c r="Y578" s="52">
        <v>45180</v>
      </c>
      <c r="Z578" s="52">
        <f t="shared" si="8"/>
        <v>8340276</v>
      </c>
    </row>
    <row r="579" spans="1:26" s="13" customFormat="1">
      <c r="A579" s="49">
        <v>486</v>
      </c>
      <c r="B579" s="49">
        <v>486348775</v>
      </c>
      <c r="C579" s="50" t="s">
        <v>265</v>
      </c>
      <c r="D579" s="49">
        <v>348</v>
      </c>
      <c r="E579" s="50" t="s">
        <v>100</v>
      </c>
      <c r="F579" s="49">
        <v>775</v>
      </c>
      <c r="G579" s="50" t="s">
        <v>120</v>
      </c>
      <c r="H579" s="51">
        <v>1</v>
      </c>
      <c r="I579" s="52">
        <v>9528.1498412937872</v>
      </c>
      <c r="J579" s="52">
        <v>1722</v>
      </c>
      <c r="K579" s="52">
        <v>0</v>
      </c>
      <c r="L579" s="52">
        <v>893</v>
      </c>
      <c r="M579" s="52">
        <v>12143.149841293787</v>
      </c>
      <c r="N579" s="36"/>
      <c r="O579" s="53" t="s">
        <v>308</v>
      </c>
      <c r="P579" s="53" t="s">
        <v>308</v>
      </c>
      <c r="Q579" s="55">
        <v>0.09</v>
      </c>
      <c r="R579" s="55">
        <v>5.3574176974543119E-3</v>
      </c>
      <c r="S579" s="52">
        <v>0</v>
      </c>
      <c r="T579" s="36"/>
      <c r="U579" s="56">
        <v>11250</v>
      </c>
      <c r="V579" s="56">
        <v>0</v>
      </c>
      <c r="W579" s="52">
        <v>0</v>
      </c>
      <c r="X579" s="52">
        <v>893</v>
      </c>
      <c r="Y579" s="52">
        <v>12143</v>
      </c>
      <c r="Z579" s="52">
        <f t="shared" si="8"/>
        <v>8340276</v>
      </c>
    </row>
    <row r="580" spans="1:26" s="13" customFormat="1">
      <c r="A580" s="49">
        <v>487</v>
      </c>
      <c r="B580" s="49">
        <v>487049010</v>
      </c>
      <c r="C580" s="50" t="s">
        <v>268</v>
      </c>
      <c r="D580" s="49">
        <v>49</v>
      </c>
      <c r="E580" s="50" t="s">
        <v>73</v>
      </c>
      <c r="F580" s="49">
        <v>10</v>
      </c>
      <c r="G580" s="50" t="s">
        <v>74</v>
      </c>
      <c r="H580" s="51">
        <v>1</v>
      </c>
      <c r="I580" s="52">
        <v>9720.2592406052427</v>
      </c>
      <c r="J580" s="52">
        <v>2907</v>
      </c>
      <c r="K580" s="52">
        <v>0</v>
      </c>
      <c r="L580" s="52">
        <v>893</v>
      </c>
      <c r="M580" s="52">
        <v>13520.259240605243</v>
      </c>
      <c r="N580" s="36"/>
      <c r="O580" s="53" t="s">
        <v>308</v>
      </c>
      <c r="P580" s="53" t="s">
        <v>308</v>
      </c>
      <c r="Q580" s="55">
        <v>0.09</v>
      </c>
      <c r="R580" s="55">
        <v>2.5168277966452781E-3</v>
      </c>
      <c r="S580" s="52">
        <v>0</v>
      </c>
      <c r="T580" s="36"/>
      <c r="U580" s="56">
        <v>12627</v>
      </c>
      <c r="V580" s="56">
        <v>0</v>
      </c>
      <c r="W580" s="52">
        <v>0</v>
      </c>
      <c r="X580" s="52">
        <v>893</v>
      </c>
      <c r="Y580" s="52">
        <v>13520</v>
      </c>
      <c r="Z580" s="52">
        <f t="shared" si="8"/>
        <v>20969165</v>
      </c>
    </row>
    <row r="581" spans="1:26" s="13" customFormat="1">
      <c r="A581" s="49">
        <v>487</v>
      </c>
      <c r="B581" s="49">
        <v>487049031</v>
      </c>
      <c r="C581" s="50" t="s">
        <v>268</v>
      </c>
      <c r="D581" s="49">
        <v>49</v>
      </c>
      <c r="E581" s="50" t="s">
        <v>73</v>
      </c>
      <c r="F581" s="49">
        <v>31</v>
      </c>
      <c r="G581" s="50" t="s">
        <v>76</v>
      </c>
      <c r="H581" s="51">
        <v>3</v>
      </c>
      <c r="I581" s="52">
        <v>9670</v>
      </c>
      <c r="J581" s="52">
        <v>3969</v>
      </c>
      <c r="K581" s="52">
        <v>0</v>
      </c>
      <c r="L581" s="52">
        <v>893</v>
      </c>
      <c r="M581" s="52">
        <v>14532</v>
      </c>
      <c r="N581" s="36"/>
      <c r="O581" s="53" t="s">
        <v>308</v>
      </c>
      <c r="P581" s="53" t="s">
        <v>308</v>
      </c>
      <c r="Q581" s="55">
        <v>0.09</v>
      </c>
      <c r="R581" s="55">
        <v>2.9468459409794701E-2</v>
      </c>
      <c r="S581" s="52">
        <v>0</v>
      </c>
      <c r="T581" s="36"/>
      <c r="U581" s="56">
        <v>40917</v>
      </c>
      <c r="V581" s="56">
        <v>0</v>
      </c>
      <c r="W581" s="52">
        <v>0</v>
      </c>
      <c r="X581" s="52">
        <v>2679</v>
      </c>
      <c r="Y581" s="52">
        <v>43596</v>
      </c>
      <c r="Z581" s="52">
        <f t="shared" si="8"/>
        <v>20969165</v>
      </c>
    </row>
    <row r="582" spans="1:26" s="13" customFormat="1">
      <c r="A582" s="49">
        <v>487</v>
      </c>
      <c r="B582" s="49">
        <v>487049035</v>
      </c>
      <c r="C582" s="50" t="s">
        <v>268</v>
      </c>
      <c r="D582" s="49">
        <v>49</v>
      </c>
      <c r="E582" s="50" t="s">
        <v>73</v>
      </c>
      <c r="F582" s="49">
        <v>35</v>
      </c>
      <c r="G582" s="50" t="s">
        <v>11</v>
      </c>
      <c r="H582" s="51">
        <v>36</v>
      </c>
      <c r="I582" s="52">
        <v>12528</v>
      </c>
      <c r="J582" s="52">
        <v>3702</v>
      </c>
      <c r="K582" s="52">
        <v>0</v>
      </c>
      <c r="L582" s="52">
        <v>893</v>
      </c>
      <c r="M582" s="52">
        <v>17123</v>
      </c>
      <c r="N582" s="36"/>
      <c r="O582" s="53" t="s">
        <v>308</v>
      </c>
      <c r="P582" s="53" t="s">
        <v>308</v>
      </c>
      <c r="Q582" s="55">
        <v>0.18</v>
      </c>
      <c r="R582" s="55">
        <v>0.15202395845133679</v>
      </c>
      <c r="S582" s="52">
        <v>0</v>
      </c>
      <c r="T582" s="36"/>
      <c r="U582" s="56">
        <v>584280</v>
      </c>
      <c r="V582" s="56">
        <v>0</v>
      </c>
      <c r="W582" s="52">
        <v>0</v>
      </c>
      <c r="X582" s="52">
        <v>32148</v>
      </c>
      <c r="Y582" s="52">
        <v>616428</v>
      </c>
      <c r="Z582" s="52">
        <f t="shared" si="8"/>
        <v>20969165</v>
      </c>
    </row>
    <row r="583" spans="1:26" s="13" customFormat="1">
      <c r="A583" s="49">
        <v>487</v>
      </c>
      <c r="B583" s="49">
        <v>487049044</v>
      </c>
      <c r="C583" s="50" t="s">
        <v>268</v>
      </c>
      <c r="D583" s="49">
        <v>49</v>
      </c>
      <c r="E583" s="50" t="s">
        <v>73</v>
      </c>
      <c r="F583" s="49">
        <v>44</v>
      </c>
      <c r="G583" s="50" t="s">
        <v>12</v>
      </c>
      <c r="H583" s="51">
        <v>2</v>
      </c>
      <c r="I583" s="52">
        <v>9670</v>
      </c>
      <c r="J583" s="52">
        <v>637</v>
      </c>
      <c r="K583" s="52">
        <v>0</v>
      </c>
      <c r="L583" s="52">
        <v>893</v>
      </c>
      <c r="M583" s="52">
        <v>11200</v>
      </c>
      <c r="N583" s="36"/>
      <c r="O583" s="53" t="s">
        <v>308</v>
      </c>
      <c r="P583" s="53" t="s">
        <v>308</v>
      </c>
      <c r="Q583" s="55">
        <v>0.09</v>
      </c>
      <c r="R583" s="55">
        <v>4.5057369453861851E-2</v>
      </c>
      <c r="S583" s="52">
        <v>0</v>
      </c>
      <c r="T583" s="36"/>
      <c r="U583" s="56">
        <v>20614</v>
      </c>
      <c r="V583" s="56">
        <v>0</v>
      </c>
      <c r="W583" s="52">
        <v>0</v>
      </c>
      <c r="X583" s="52">
        <v>1786</v>
      </c>
      <c r="Y583" s="52">
        <v>22400</v>
      </c>
      <c r="Z583" s="52">
        <f t="shared" si="8"/>
        <v>20969165</v>
      </c>
    </row>
    <row r="584" spans="1:26" s="13" customFormat="1">
      <c r="A584" s="49">
        <v>487</v>
      </c>
      <c r="B584" s="49">
        <v>487049046</v>
      </c>
      <c r="C584" s="50" t="s">
        <v>268</v>
      </c>
      <c r="D584" s="49">
        <v>49</v>
      </c>
      <c r="E584" s="50" t="s">
        <v>73</v>
      </c>
      <c r="F584" s="49">
        <v>46</v>
      </c>
      <c r="G584" s="50" t="s">
        <v>89</v>
      </c>
      <c r="H584" s="51">
        <v>1</v>
      </c>
      <c r="I584" s="52">
        <v>10054.353981450939</v>
      </c>
      <c r="J584" s="52">
        <v>7373</v>
      </c>
      <c r="K584" s="52">
        <v>0</v>
      </c>
      <c r="L584" s="52">
        <v>893</v>
      </c>
      <c r="M584" s="52">
        <v>18320.353981450939</v>
      </c>
      <c r="N584" s="36"/>
      <c r="O584" s="53" t="s">
        <v>308</v>
      </c>
      <c r="P584" s="53" t="s">
        <v>308</v>
      </c>
      <c r="Q584" s="55">
        <v>0.09</v>
      </c>
      <c r="R584" s="55">
        <v>5.2704421619788788E-4</v>
      </c>
      <c r="S584" s="52">
        <v>0</v>
      </c>
      <c r="T584" s="36"/>
      <c r="U584" s="56">
        <v>17427</v>
      </c>
      <c r="V584" s="56">
        <v>0</v>
      </c>
      <c r="W584" s="52">
        <v>0</v>
      </c>
      <c r="X584" s="52">
        <v>893</v>
      </c>
      <c r="Y584" s="52">
        <v>18320</v>
      </c>
      <c r="Z584" s="52">
        <f t="shared" si="8"/>
        <v>20969165</v>
      </c>
    </row>
    <row r="585" spans="1:26" s="13" customFormat="1">
      <c r="A585" s="49">
        <v>487</v>
      </c>
      <c r="B585" s="49">
        <v>487049049</v>
      </c>
      <c r="C585" s="50" t="s">
        <v>268</v>
      </c>
      <c r="D585" s="49">
        <v>49</v>
      </c>
      <c r="E585" s="50" t="s">
        <v>73</v>
      </c>
      <c r="F585" s="49">
        <v>49</v>
      </c>
      <c r="G585" s="50" t="s">
        <v>73</v>
      </c>
      <c r="H585" s="51">
        <v>70</v>
      </c>
      <c r="I585" s="52">
        <v>12224</v>
      </c>
      <c r="J585" s="52">
        <v>15122</v>
      </c>
      <c r="K585" s="52">
        <v>0</v>
      </c>
      <c r="L585" s="52">
        <v>893</v>
      </c>
      <c r="M585" s="52">
        <v>28239</v>
      </c>
      <c r="N585" s="36"/>
      <c r="O585" s="53" t="s">
        <v>308</v>
      </c>
      <c r="P585" s="53" t="s">
        <v>308</v>
      </c>
      <c r="Q585" s="55">
        <v>0.09</v>
      </c>
      <c r="R585" s="55">
        <v>7.4369836931613295E-2</v>
      </c>
      <c r="S585" s="52">
        <v>0</v>
      </c>
      <c r="T585" s="36"/>
      <c r="U585" s="56">
        <v>1914220</v>
      </c>
      <c r="V585" s="56">
        <v>0</v>
      </c>
      <c r="W585" s="52">
        <v>0</v>
      </c>
      <c r="X585" s="52">
        <v>62510</v>
      </c>
      <c r="Y585" s="52">
        <v>1976730</v>
      </c>
      <c r="Z585" s="52">
        <f t="shared" si="8"/>
        <v>20969165</v>
      </c>
    </row>
    <row r="586" spans="1:26" s="13" customFormat="1">
      <c r="A586" s="49">
        <v>487</v>
      </c>
      <c r="B586" s="49">
        <v>487049057</v>
      </c>
      <c r="C586" s="50" t="s">
        <v>268</v>
      </c>
      <c r="D586" s="49">
        <v>49</v>
      </c>
      <c r="E586" s="50" t="s">
        <v>73</v>
      </c>
      <c r="F586" s="49">
        <v>57</v>
      </c>
      <c r="G586" s="50" t="s">
        <v>13</v>
      </c>
      <c r="H586" s="51">
        <v>8</v>
      </c>
      <c r="I586" s="52">
        <v>10644</v>
      </c>
      <c r="J586" s="52">
        <v>561</v>
      </c>
      <c r="K586" s="52">
        <v>0</v>
      </c>
      <c r="L586" s="52">
        <v>893</v>
      </c>
      <c r="M586" s="52">
        <v>12098</v>
      </c>
      <c r="N586" s="36"/>
      <c r="O586" s="53" t="s">
        <v>308</v>
      </c>
      <c r="P586" s="53" t="s">
        <v>308</v>
      </c>
      <c r="Q586" s="55">
        <v>0.18</v>
      </c>
      <c r="R586" s="55">
        <v>0.12566669295783561</v>
      </c>
      <c r="S586" s="52">
        <v>0</v>
      </c>
      <c r="T586" s="36"/>
      <c r="U586" s="56">
        <v>89640</v>
      </c>
      <c r="V586" s="56">
        <v>0</v>
      </c>
      <c r="W586" s="52">
        <v>0</v>
      </c>
      <c r="X586" s="52">
        <v>7144</v>
      </c>
      <c r="Y586" s="52">
        <v>96784</v>
      </c>
      <c r="Z586" s="52">
        <f t="shared" si="8"/>
        <v>20969165</v>
      </c>
    </row>
    <row r="587" spans="1:26" s="13" customFormat="1">
      <c r="A587" s="49">
        <v>487</v>
      </c>
      <c r="B587" s="49">
        <v>487049093</v>
      </c>
      <c r="C587" s="50" t="s">
        <v>268</v>
      </c>
      <c r="D587" s="49">
        <v>49</v>
      </c>
      <c r="E587" s="50" t="s">
        <v>73</v>
      </c>
      <c r="F587" s="49">
        <v>93</v>
      </c>
      <c r="G587" s="50" t="s">
        <v>14</v>
      </c>
      <c r="H587" s="51">
        <v>65</v>
      </c>
      <c r="I587" s="52">
        <v>11513</v>
      </c>
      <c r="J587" s="52">
        <v>347</v>
      </c>
      <c r="K587" s="52">
        <v>0</v>
      </c>
      <c r="L587" s="52">
        <v>893</v>
      </c>
      <c r="M587" s="52">
        <v>12753</v>
      </c>
      <c r="N587" s="36"/>
      <c r="O587" s="53" t="s">
        <v>308</v>
      </c>
      <c r="P587" s="53" t="s">
        <v>308</v>
      </c>
      <c r="Q587" s="55">
        <v>0.10135731725801317</v>
      </c>
      <c r="R587" s="55">
        <v>9.9974771469162421E-2</v>
      </c>
      <c r="S587" s="52">
        <v>0</v>
      </c>
      <c r="T587" s="36"/>
      <c r="U587" s="56">
        <v>770900</v>
      </c>
      <c r="V587" s="56">
        <v>0</v>
      </c>
      <c r="W587" s="52">
        <v>0</v>
      </c>
      <c r="X587" s="52">
        <v>58045</v>
      </c>
      <c r="Y587" s="52">
        <v>828945</v>
      </c>
      <c r="Z587" s="52">
        <f t="shared" ref="Z587:Z650" si="9">SUMIF($A$10:$A$839,$A587,$Y$10:$Y$839)</f>
        <v>20969165</v>
      </c>
    </row>
    <row r="588" spans="1:26" s="13" customFormat="1">
      <c r="A588" s="49">
        <v>487</v>
      </c>
      <c r="B588" s="49">
        <v>487049128</v>
      </c>
      <c r="C588" s="50" t="s">
        <v>268</v>
      </c>
      <c r="D588" s="49">
        <v>49</v>
      </c>
      <c r="E588" s="50" t="s">
        <v>73</v>
      </c>
      <c r="F588" s="49">
        <v>128</v>
      </c>
      <c r="G588" s="50" t="s">
        <v>122</v>
      </c>
      <c r="H588" s="51">
        <v>1</v>
      </c>
      <c r="I588" s="52">
        <v>8747</v>
      </c>
      <c r="J588" s="52">
        <v>376</v>
      </c>
      <c r="K588" s="52">
        <v>0</v>
      </c>
      <c r="L588" s="52">
        <v>893</v>
      </c>
      <c r="M588" s="52">
        <v>10016</v>
      </c>
      <c r="N588" s="36"/>
      <c r="O588" s="53" t="s">
        <v>308</v>
      </c>
      <c r="P588" s="53" t="s">
        <v>308</v>
      </c>
      <c r="Q588" s="55">
        <v>0.18</v>
      </c>
      <c r="R588" s="55">
        <v>3.1707981576140035E-2</v>
      </c>
      <c r="S588" s="52">
        <v>0</v>
      </c>
      <c r="T588" s="36"/>
      <c r="U588" s="56">
        <v>9123</v>
      </c>
      <c r="V588" s="56">
        <v>0</v>
      </c>
      <c r="W588" s="52">
        <v>0</v>
      </c>
      <c r="X588" s="52">
        <v>893</v>
      </c>
      <c r="Y588" s="52">
        <v>10016</v>
      </c>
      <c r="Z588" s="52">
        <f t="shared" si="9"/>
        <v>20969165</v>
      </c>
    </row>
    <row r="589" spans="1:26" s="13" customFormat="1">
      <c r="A589" s="49">
        <v>487</v>
      </c>
      <c r="B589" s="49">
        <v>487049149</v>
      </c>
      <c r="C589" s="50" t="s">
        <v>268</v>
      </c>
      <c r="D589" s="49">
        <v>49</v>
      </c>
      <c r="E589" s="50" t="s">
        <v>73</v>
      </c>
      <c r="F589" s="49">
        <v>149</v>
      </c>
      <c r="G589" s="50" t="s">
        <v>77</v>
      </c>
      <c r="H589" s="51">
        <v>2</v>
      </c>
      <c r="I589" s="52">
        <v>8747</v>
      </c>
      <c r="J589" s="52">
        <v>50</v>
      </c>
      <c r="K589" s="52">
        <v>0</v>
      </c>
      <c r="L589" s="52">
        <v>893</v>
      </c>
      <c r="M589" s="52">
        <v>9690</v>
      </c>
      <c r="N589" s="36"/>
      <c r="O589" s="53" t="s">
        <v>308</v>
      </c>
      <c r="P589" s="53" t="s">
        <v>308</v>
      </c>
      <c r="Q589" s="55">
        <v>0.1442761147472662</v>
      </c>
      <c r="R589" s="55">
        <v>0.10293201542090868</v>
      </c>
      <c r="S589" s="52">
        <v>0</v>
      </c>
      <c r="T589" s="36"/>
      <c r="U589" s="56">
        <v>17594</v>
      </c>
      <c r="V589" s="56">
        <v>0</v>
      </c>
      <c r="W589" s="52">
        <v>0</v>
      </c>
      <c r="X589" s="52">
        <v>1786</v>
      </c>
      <c r="Y589" s="52">
        <v>19380</v>
      </c>
      <c r="Z589" s="52">
        <f t="shared" si="9"/>
        <v>20969165</v>
      </c>
    </row>
    <row r="590" spans="1:26" s="13" customFormat="1">
      <c r="A590" s="49">
        <v>487</v>
      </c>
      <c r="B590" s="49">
        <v>487049153</v>
      </c>
      <c r="C590" s="50" t="s">
        <v>268</v>
      </c>
      <c r="D590" s="49">
        <v>49</v>
      </c>
      <c r="E590" s="50" t="s">
        <v>73</v>
      </c>
      <c r="F590" s="49">
        <v>153</v>
      </c>
      <c r="G590" s="50" t="s">
        <v>107</v>
      </c>
      <c r="H590" s="51">
        <v>1</v>
      </c>
      <c r="I590" s="52">
        <v>10593</v>
      </c>
      <c r="J590" s="52">
        <v>277</v>
      </c>
      <c r="K590" s="52">
        <v>0</v>
      </c>
      <c r="L590" s="52">
        <v>893</v>
      </c>
      <c r="M590" s="52">
        <v>11763</v>
      </c>
      <c r="N590" s="36"/>
      <c r="O590" s="53" t="s">
        <v>308</v>
      </c>
      <c r="P590" s="53" t="s">
        <v>308</v>
      </c>
      <c r="Q590" s="55">
        <v>0.09</v>
      </c>
      <c r="R590" s="55">
        <v>1.2838408450156829E-2</v>
      </c>
      <c r="S590" s="52">
        <v>0</v>
      </c>
      <c r="T590" s="36"/>
      <c r="U590" s="56">
        <v>10870</v>
      </c>
      <c r="V590" s="56">
        <v>0</v>
      </c>
      <c r="W590" s="52">
        <v>0</v>
      </c>
      <c r="X590" s="52">
        <v>893</v>
      </c>
      <c r="Y590" s="52">
        <v>11763</v>
      </c>
      <c r="Z590" s="52">
        <f t="shared" si="9"/>
        <v>20969165</v>
      </c>
    </row>
    <row r="591" spans="1:26" s="13" customFormat="1">
      <c r="A591" s="49">
        <v>487</v>
      </c>
      <c r="B591" s="49">
        <v>487049163</v>
      </c>
      <c r="C591" s="50" t="s">
        <v>268</v>
      </c>
      <c r="D591" s="49">
        <v>49</v>
      </c>
      <c r="E591" s="50" t="s">
        <v>73</v>
      </c>
      <c r="F591" s="49">
        <v>163</v>
      </c>
      <c r="G591" s="50" t="s">
        <v>16</v>
      </c>
      <c r="H591" s="51">
        <v>14</v>
      </c>
      <c r="I591" s="52">
        <v>11453</v>
      </c>
      <c r="J591" s="52">
        <v>223</v>
      </c>
      <c r="K591" s="52">
        <v>0</v>
      </c>
      <c r="L591" s="52">
        <v>893</v>
      </c>
      <c r="M591" s="52">
        <v>12569</v>
      </c>
      <c r="N591" s="36"/>
      <c r="O591" s="53" t="s">
        <v>308</v>
      </c>
      <c r="P591" s="53" t="s">
        <v>308</v>
      </c>
      <c r="Q591" s="55">
        <v>0.18</v>
      </c>
      <c r="R591" s="55">
        <v>9.2488422261299233E-2</v>
      </c>
      <c r="S591" s="52">
        <v>0</v>
      </c>
      <c r="T591" s="36"/>
      <c r="U591" s="56">
        <v>163464</v>
      </c>
      <c r="V591" s="56">
        <v>0</v>
      </c>
      <c r="W591" s="52">
        <v>0</v>
      </c>
      <c r="X591" s="52">
        <v>12502</v>
      </c>
      <c r="Y591" s="52">
        <v>175966</v>
      </c>
      <c r="Z591" s="52">
        <f t="shared" si="9"/>
        <v>20969165</v>
      </c>
    </row>
    <row r="592" spans="1:26" s="13" customFormat="1">
      <c r="A592" s="49">
        <v>487</v>
      </c>
      <c r="B592" s="49">
        <v>487049165</v>
      </c>
      <c r="C592" s="50" t="s">
        <v>268</v>
      </c>
      <c r="D592" s="49">
        <v>49</v>
      </c>
      <c r="E592" s="50" t="s">
        <v>73</v>
      </c>
      <c r="F592" s="49">
        <v>165</v>
      </c>
      <c r="G592" s="50" t="s">
        <v>17</v>
      </c>
      <c r="H592" s="51">
        <v>51</v>
      </c>
      <c r="I592" s="52">
        <v>11390</v>
      </c>
      <c r="J592" s="52">
        <v>630</v>
      </c>
      <c r="K592" s="52">
        <v>0</v>
      </c>
      <c r="L592" s="52">
        <v>893</v>
      </c>
      <c r="M592" s="52">
        <v>12913</v>
      </c>
      <c r="N592" s="36"/>
      <c r="O592" s="53" t="s">
        <v>308</v>
      </c>
      <c r="P592" s="53" t="s">
        <v>308</v>
      </c>
      <c r="Q592" s="55">
        <v>0.11527563071876294</v>
      </c>
      <c r="R592" s="55">
        <v>0.11287163935753411</v>
      </c>
      <c r="S592" s="52">
        <v>0</v>
      </c>
      <c r="T592" s="36"/>
      <c r="U592" s="56">
        <v>613020</v>
      </c>
      <c r="V592" s="56">
        <v>0</v>
      </c>
      <c r="W592" s="52">
        <v>0</v>
      </c>
      <c r="X592" s="52">
        <v>45543</v>
      </c>
      <c r="Y592" s="52">
        <v>658563</v>
      </c>
      <c r="Z592" s="52">
        <f t="shared" si="9"/>
        <v>20969165</v>
      </c>
    </row>
    <row r="593" spans="1:26" s="13" customFormat="1">
      <c r="A593" s="49">
        <v>487</v>
      </c>
      <c r="B593" s="49">
        <v>487049176</v>
      </c>
      <c r="C593" s="50" t="s">
        <v>268</v>
      </c>
      <c r="D593" s="49">
        <v>49</v>
      </c>
      <c r="E593" s="50" t="s">
        <v>73</v>
      </c>
      <c r="F593" s="49">
        <v>176</v>
      </c>
      <c r="G593" s="50" t="s">
        <v>78</v>
      </c>
      <c r="H593" s="51">
        <v>53</v>
      </c>
      <c r="I593" s="52">
        <v>11591</v>
      </c>
      <c r="J593" s="52">
        <v>3613</v>
      </c>
      <c r="K593" s="52">
        <v>0</v>
      </c>
      <c r="L593" s="52">
        <v>893</v>
      </c>
      <c r="M593" s="52">
        <v>16097</v>
      </c>
      <c r="N593" s="36"/>
      <c r="O593" s="53" t="s">
        <v>308</v>
      </c>
      <c r="P593" s="53" t="s">
        <v>308</v>
      </c>
      <c r="Q593" s="55">
        <v>0.09</v>
      </c>
      <c r="R593" s="55">
        <v>6.3624136031991144E-2</v>
      </c>
      <c r="S593" s="52">
        <v>0</v>
      </c>
      <c r="T593" s="36"/>
      <c r="U593" s="56">
        <v>805812</v>
      </c>
      <c r="V593" s="56">
        <v>0</v>
      </c>
      <c r="W593" s="52">
        <v>0</v>
      </c>
      <c r="X593" s="52">
        <v>47329</v>
      </c>
      <c r="Y593" s="52">
        <v>853141</v>
      </c>
      <c r="Z593" s="52">
        <f t="shared" si="9"/>
        <v>20969165</v>
      </c>
    </row>
    <row r="594" spans="1:26" s="13" customFormat="1">
      <c r="A594" s="49">
        <v>487</v>
      </c>
      <c r="B594" s="49">
        <v>487049207</v>
      </c>
      <c r="C594" s="50" t="s">
        <v>268</v>
      </c>
      <c r="D594" s="49">
        <v>49</v>
      </c>
      <c r="E594" s="50" t="s">
        <v>73</v>
      </c>
      <c r="F594" s="49">
        <v>207</v>
      </c>
      <c r="G594" s="50" t="s">
        <v>25</v>
      </c>
      <c r="H594" s="51">
        <v>1</v>
      </c>
      <c r="I594" s="52">
        <v>10224.179392198021</v>
      </c>
      <c r="J594" s="52">
        <v>6863</v>
      </c>
      <c r="K594" s="52">
        <v>0</v>
      </c>
      <c r="L594" s="52">
        <v>893</v>
      </c>
      <c r="M594" s="52">
        <v>17980.179392198021</v>
      </c>
      <c r="N594" s="36"/>
      <c r="O594" s="53" t="s">
        <v>308</v>
      </c>
      <c r="P594" s="53" t="s">
        <v>308</v>
      </c>
      <c r="Q594" s="55">
        <v>0.09</v>
      </c>
      <c r="R594" s="55">
        <v>8.3486869847944291E-4</v>
      </c>
      <c r="S594" s="52">
        <v>0</v>
      </c>
      <c r="T594" s="36"/>
      <c r="U594" s="56">
        <v>17087</v>
      </c>
      <c r="V594" s="56">
        <v>0</v>
      </c>
      <c r="W594" s="52">
        <v>0</v>
      </c>
      <c r="X594" s="52">
        <v>893</v>
      </c>
      <c r="Y594" s="52">
        <v>17980</v>
      </c>
      <c r="Z594" s="52">
        <f t="shared" si="9"/>
        <v>20969165</v>
      </c>
    </row>
    <row r="595" spans="1:26" s="13" customFormat="1">
      <c r="A595" s="49">
        <v>487</v>
      </c>
      <c r="B595" s="49">
        <v>487049244</v>
      </c>
      <c r="C595" s="50" t="s">
        <v>268</v>
      </c>
      <c r="D595" s="49">
        <v>49</v>
      </c>
      <c r="E595" s="50" t="s">
        <v>73</v>
      </c>
      <c r="F595" s="49">
        <v>244</v>
      </c>
      <c r="G595" s="50" t="s">
        <v>27</v>
      </c>
      <c r="H595" s="51">
        <v>11</v>
      </c>
      <c r="I595" s="52">
        <v>9906</v>
      </c>
      <c r="J595" s="52">
        <v>3383</v>
      </c>
      <c r="K595" s="52">
        <v>0</v>
      </c>
      <c r="L595" s="52">
        <v>893</v>
      </c>
      <c r="M595" s="52">
        <v>14182</v>
      </c>
      <c r="N595" s="36"/>
      <c r="O595" s="53" t="s">
        <v>308</v>
      </c>
      <c r="P595" s="53" t="s">
        <v>308</v>
      </c>
      <c r="Q595" s="55">
        <v>0.18</v>
      </c>
      <c r="R595" s="55">
        <v>9.0766797529067744E-2</v>
      </c>
      <c r="S595" s="52">
        <v>0</v>
      </c>
      <c r="T595" s="36"/>
      <c r="U595" s="56">
        <v>146179</v>
      </c>
      <c r="V595" s="56">
        <v>0</v>
      </c>
      <c r="W595" s="52">
        <v>0</v>
      </c>
      <c r="X595" s="52">
        <v>9823</v>
      </c>
      <c r="Y595" s="52">
        <v>156002</v>
      </c>
      <c r="Z595" s="52">
        <f t="shared" si="9"/>
        <v>20969165</v>
      </c>
    </row>
    <row r="596" spans="1:26" s="13" customFormat="1">
      <c r="A596" s="49">
        <v>487</v>
      </c>
      <c r="B596" s="49">
        <v>487049246</v>
      </c>
      <c r="C596" s="50" t="s">
        <v>268</v>
      </c>
      <c r="D596" s="49">
        <v>49</v>
      </c>
      <c r="E596" s="50" t="s">
        <v>73</v>
      </c>
      <c r="F596" s="49">
        <v>246</v>
      </c>
      <c r="G596" s="50" t="s">
        <v>220</v>
      </c>
      <c r="H596" s="51">
        <v>1</v>
      </c>
      <c r="I596" s="52">
        <v>9608.3562062782803</v>
      </c>
      <c r="J596" s="52">
        <v>2618</v>
      </c>
      <c r="K596" s="52">
        <v>0</v>
      </c>
      <c r="L596" s="52">
        <v>893</v>
      </c>
      <c r="M596" s="52">
        <v>13119.35620627828</v>
      </c>
      <c r="N596" s="36"/>
      <c r="O596" s="53" t="s">
        <v>308</v>
      </c>
      <c r="P596" s="53" t="s">
        <v>308</v>
      </c>
      <c r="Q596" s="55">
        <v>0.09</v>
      </c>
      <c r="R596" s="55">
        <v>7.0792490676600318E-4</v>
      </c>
      <c r="S596" s="52">
        <v>0</v>
      </c>
      <c r="T596" s="36"/>
      <c r="U596" s="56">
        <v>12226</v>
      </c>
      <c r="V596" s="56">
        <v>0</v>
      </c>
      <c r="W596" s="52">
        <v>0</v>
      </c>
      <c r="X596" s="52">
        <v>893</v>
      </c>
      <c r="Y596" s="52">
        <v>13119</v>
      </c>
      <c r="Z596" s="52">
        <f t="shared" si="9"/>
        <v>20969165</v>
      </c>
    </row>
    <row r="597" spans="1:26" s="13" customFormat="1">
      <c r="A597" s="49">
        <v>487</v>
      </c>
      <c r="B597" s="49">
        <v>487049248</v>
      </c>
      <c r="C597" s="50" t="s">
        <v>268</v>
      </c>
      <c r="D597" s="49">
        <v>49</v>
      </c>
      <c r="E597" s="50" t="s">
        <v>73</v>
      </c>
      <c r="F597" s="49">
        <v>248</v>
      </c>
      <c r="G597" s="50" t="s">
        <v>18</v>
      </c>
      <c r="H597" s="51">
        <v>7</v>
      </c>
      <c r="I597" s="52">
        <v>11330</v>
      </c>
      <c r="J597" s="52">
        <v>1229</v>
      </c>
      <c r="K597" s="52">
        <v>0</v>
      </c>
      <c r="L597" s="52">
        <v>893</v>
      </c>
      <c r="M597" s="52">
        <v>13452</v>
      </c>
      <c r="N597" s="36"/>
      <c r="O597" s="53" t="s">
        <v>308</v>
      </c>
      <c r="P597" s="53" t="s">
        <v>308</v>
      </c>
      <c r="Q597" s="55">
        <v>0.09</v>
      </c>
      <c r="R597" s="55">
        <v>4.1872962240319778E-2</v>
      </c>
      <c r="S597" s="52">
        <v>0</v>
      </c>
      <c r="T597" s="36"/>
      <c r="U597" s="56">
        <v>87913</v>
      </c>
      <c r="V597" s="56">
        <v>0</v>
      </c>
      <c r="W597" s="52">
        <v>0</v>
      </c>
      <c r="X597" s="52">
        <v>6251</v>
      </c>
      <c r="Y597" s="52">
        <v>94164</v>
      </c>
      <c r="Z597" s="52">
        <f t="shared" si="9"/>
        <v>20969165</v>
      </c>
    </row>
    <row r="598" spans="1:26" s="13" customFormat="1">
      <c r="A598" s="49">
        <v>487</v>
      </c>
      <c r="B598" s="49">
        <v>487049262</v>
      </c>
      <c r="C598" s="50" t="s">
        <v>268</v>
      </c>
      <c r="D598" s="49">
        <v>49</v>
      </c>
      <c r="E598" s="50" t="s">
        <v>73</v>
      </c>
      <c r="F598" s="49">
        <v>262</v>
      </c>
      <c r="G598" s="50" t="s">
        <v>19</v>
      </c>
      <c r="H598" s="51">
        <v>8</v>
      </c>
      <c r="I598" s="52">
        <v>12670</v>
      </c>
      <c r="J598" s="52">
        <v>4719</v>
      </c>
      <c r="K598" s="52">
        <v>0</v>
      </c>
      <c r="L598" s="52">
        <v>893</v>
      </c>
      <c r="M598" s="52">
        <v>18282</v>
      </c>
      <c r="N598" s="36"/>
      <c r="O598" s="53" t="s">
        <v>308</v>
      </c>
      <c r="P598" s="53" t="s">
        <v>308</v>
      </c>
      <c r="Q598" s="55">
        <v>0.09</v>
      </c>
      <c r="R598" s="55">
        <v>5.8818965818518504E-2</v>
      </c>
      <c r="S598" s="52">
        <v>0</v>
      </c>
      <c r="T598" s="36"/>
      <c r="U598" s="56">
        <v>139112</v>
      </c>
      <c r="V598" s="56">
        <v>0</v>
      </c>
      <c r="W598" s="52">
        <v>0</v>
      </c>
      <c r="X598" s="52">
        <v>7144</v>
      </c>
      <c r="Y598" s="52">
        <v>146256</v>
      </c>
      <c r="Z598" s="52">
        <f t="shared" si="9"/>
        <v>20969165</v>
      </c>
    </row>
    <row r="599" spans="1:26" s="13" customFormat="1">
      <c r="A599" s="49">
        <v>487</v>
      </c>
      <c r="B599" s="49">
        <v>487049274</v>
      </c>
      <c r="C599" s="50" t="s">
        <v>268</v>
      </c>
      <c r="D599" s="49">
        <v>49</v>
      </c>
      <c r="E599" s="50" t="s">
        <v>73</v>
      </c>
      <c r="F599" s="49">
        <v>274</v>
      </c>
      <c r="G599" s="50" t="s">
        <v>60</v>
      </c>
      <c r="H599" s="51">
        <v>180</v>
      </c>
      <c r="I599" s="52">
        <v>11932</v>
      </c>
      <c r="J599" s="52">
        <v>5486</v>
      </c>
      <c r="K599" s="52">
        <v>0</v>
      </c>
      <c r="L599" s="52">
        <v>893</v>
      </c>
      <c r="M599" s="52">
        <v>18311</v>
      </c>
      <c r="N599" s="36"/>
      <c r="O599" s="53" t="s">
        <v>308</v>
      </c>
      <c r="P599" s="53" t="s">
        <v>308</v>
      </c>
      <c r="Q599" s="55">
        <v>0.09</v>
      </c>
      <c r="R599" s="55">
        <v>8.7575208361982432E-2</v>
      </c>
      <c r="S599" s="52">
        <v>0</v>
      </c>
      <c r="T599" s="36"/>
      <c r="U599" s="56">
        <v>3135240</v>
      </c>
      <c r="V599" s="56">
        <v>0</v>
      </c>
      <c r="W599" s="52">
        <v>0</v>
      </c>
      <c r="X599" s="52">
        <v>160740</v>
      </c>
      <c r="Y599" s="52">
        <v>3295980</v>
      </c>
      <c r="Z599" s="52">
        <f t="shared" si="9"/>
        <v>20969165</v>
      </c>
    </row>
    <row r="600" spans="1:26" s="13" customFormat="1">
      <c r="A600" s="49">
        <v>487</v>
      </c>
      <c r="B600" s="49">
        <v>487049284</v>
      </c>
      <c r="C600" s="50" t="s">
        <v>268</v>
      </c>
      <c r="D600" s="49">
        <v>49</v>
      </c>
      <c r="E600" s="50" t="s">
        <v>73</v>
      </c>
      <c r="F600" s="49">
        <v>284</v>
      </c>
      <c r="G600" s="50" t="s">
        <v>140</v>
      </c>
      <c r="H600" s="51">
        <v>1</v>
      </c>
      <c r="I600" s="52">
        <v>10593</v>
      </c>
      <c r="J600" s="52">
        <v>3423</v>
      </c>
      <c r="K600" s="52">
        <v>0</v>
      </c>
      <c r="L600" s="52">
        <v>893</v>
      </c>
      <c r="M600" s="52">
        <v>14909</v>
      </c>
      <c r="N600" s="36"/>
      <c r="O600" s="53" t="s">
        <v>308</v>
      </c>
      <c r="P600" s="53" t="s">
        <v>308</v>
      </c>
      <c r="Q600" s="55">
        <v>0.09</v>
      </c>
      <c r="R600" s="55">
        <v>3.2231375352449361E-2</v>
      </c>
      <c r="S600" s="52">
        <v>0</v>
      </c>
      <c r="T600" s="36"/>
      <c r="U600" s="56">
        <v>14016</v>
      </c>
      <c r="V600" s="56">
        <v>0</v>
      </c>
      <c r="W600" s="52">
        <v>0</v>
      </c>
      <c r="X600" s="52">
        <v>893</v>
      </c>
      <c r="Y600" s="52">
        <v>14909</v>
      </c>
      <c r="Z600" s="52">
        <f t="shared" si="9"/>
        <v>20969165</v>
      </c>
    </row>
    <row r="601" spans="1:26" s="13" customFormat="1">
      <c r="A601" s="49">
        <v>487</v>
      </c>
      <c r="B601" s="49">
        <v>487049308</v>
      </c>
      <c r="C601" s="50" t="s">
        <v>268</v>
      </c>
      <c r="D601" s="49">
        <v>49</v>
      </c>
      <c r="E601" s="50" t="s">
        <v>73</v>
      </c>
      <c r="F601" s="49">
        <v>308</v>
      </c>
      <c r="G601" s="50" t="s">
        <v>20</v>
      </c>
      <c r="H601" s="51">
        <v>3</v>
      </c>
      <c r="I601" s="52">
        <v>11660</v>
      </c>
      <c r="J601" s="52">
        <v>6891</v>
      </c>
      <c r="K601" s="52">
        <v>0</v>
      </c>
      <c r="L601" s="52">
        <v>893</v>
      </c>
      <c r="M601" s="52">
        <v>19444</v>
      </c>
      <c r="N601" s="36"/>
      <c r="O601" s="53" t="s">
        <v>308</v>
      </c>
      <c r="P601" s="53" t="s">
        <v>308</v>
      </c>
      <c r="Q601" s="55">
        <v>0.09</v>
      </c>
      <c r="R601" s="55">
        <v>2.6774562453550964E-3</v>
      </c>
      <c r="S601" s="52">
        <v>0</v>
      </c>
      <c r="T601" s="36"/>
      <c r="U601" s="56">
        <v>55653</v>
      </c>
      <c r="V601" s="56">
        <v>0</v>
      </c>
      <c r="W601" s="52">
        <v>0</v>
      </c>
      <c r="X601" s="52">
        <v>2679</v>
      </c>
      <c r="Y601" s="52">
        <v>58332</v>
      </c>
      <c r="Z601" s="52">
        <f t="shared" si="9"/>
        <v>20969165</v>
      </c>
    </row>
    <row r="602" spans="1:26" s="13" customFormat="1">
      <c r="A602" s="49">
        <v>487</v>
      </c>
      <c r="B602" s="49">
        <v>487049314</v>
      </c>
      <c r="C602" s="50" t="s">
        <v>268</v>
      </c>
      <c r="D602" s="49">
        <v>49</v>
      </c>
      <c r="E602" s="50" t="s">
        <v>73</v>
      </c>
      <c r="F602" s="49">
        <v>314</v>
      </c>
      <c r="G602" s="50" t="s">
        <v>29</v>
      </c>
      <c r="H602" s="51">
        <v>6</v>
      </c>
      <c r="I602" s="52">
        <v>11091</v>
      </c>
      <c r="J602" s="52">
        <v>8797</v>
      </c>
      <c r="K602" s="52">
        <v>0</v>
      </c>
      <c r="L602" s="52">
        <v>893</v>
      </c>
      <c r="M602" s="52">
        <v>20781</v>
      </c>
      <c r="N602" s="36"/>
      <c r="O602" s="53" t="s">
        <v>308</v>
      </c>
      <c r="P602" s="53" t="s">
        <v>308</v>
      </c>
      <c r="Q602" s="55">
        <v>0.09</v>
      </c>
      <c r="R602" s="55">
        <v>4.8174177898452457E-3</v>
      </c>
      <c r="S602" s="52">
        <v>0</v>
      </c>
      <c r="T602" s="36"/>
      <c r="U602" s="56">
        <v>119328</v>
      </c>
      <c r="V602" s="56">
        <v>0</v>
      </c>
      <c r="W602" s="52">
        <v>0</v>
      </c>
      <c r="X602" s="52">
        <v>5358</v>
      </c>
      <c r="Y602" s="52">
        <v>124686</v>
      </c>
      <c r="Z602" s="52">
        <f t="shared" si="9"/>
        <v>20969165</v>
      </c>
    </row>
    <row r="603" spans="1:26" s="13" customFormat="1">
      <c r="A603" s="49">
        <v>487</v>
      </c>
      <c r="B603" s="49">
        <v>487049342</v>
      </c>
      <c r="C603" s="50" t="s">
        <v>268</v>
      </c>
      <c r="D603" s="49">
        <v>49</v>
      </c>
      <c r="E603" s="50" t="s">
        <v>73</v>
      </c>
      <c r="F603" s="49">
        <v>342</v>
      </c>
      <c r="G603" s="50" t="s">
        <v>222</v>
      </c>
      <c r="H603" s="51">
        <v>1</v>
      </c>
      <c r="I603" s="52">
        <v>9956.3693502735459</v>
      </c>
      <c r="J603" s="52">
        <v>5422</v>
      </c>
      <c r="K603" s="52">
        <v>0</v>
      </c>
      <c r="L603" s="52">
        <v>893</v>
      </c>
      <c r="M603" s="52">
        <v>16271.369350273546</v>
      </c>
      <c r="N603" s="36"/>
      <c r="O603" s="53" t="s">
        <v>308</v>
      </c>
      <c r="P603" s="53" t="s">
        <v>308</v>
      </c>
      <c r="Q603" s="55">
        <v>0.09</v>
      </c>
      <c r="R603" s="55">
        <v>2.1382940321574106E-3</v>
      </c>
      <c r="S603" s="52">
        <v>0</v>
      </c>
      <c r="T603" s="36"/>
      <c r="U603" s="56">
        <v>15378</v>
      </c>
      <c r="V603" s="56">
        <v>0</v>
      </c>
      <c r="W603" s="52">
        <v>0</v>
      </c>
      <c r="X603" s="52">
        <v>893</v>
      </c>
      <c r="Y603" s="52">
        <v>16271</v>
      </c>
      <c r="Z603" s="52">
        <f t="shared" si="9"/>
        <v>20969165</v>
      </c>
    </row>
    <row r="604" spans="1:26" s="13" customFormat="1">
      <c r="A604" s="49">
        <v>487</v>
      </c>
      <c r="B604" s="49">
        <v>487049347</v>
      </c>
      <c r="C604" s="50" t="s">
        <v>268</v>
      </c>
      <c r="D604" s="49">
        <v>49</v>
      </c>
      <c r="E604" s="50" t="s">
        <v>73</v>
      </c>
      <c r="F604" s="49">
        <v>347</v>
      </c>
      <c r="G604" s="50" t="s">
        <v>82</v>
      </c>
      <c r="H604" s="51">
        <v>2</v>
      </c>
      <c r="I604" s="52">
        <v>10753.674078882075</v>
      </c>
      <c r="J604" s="52">
        <v>4392</v>
      </c>
      <c r="K604" s="52">
        <v>0</v>
      </c>
      <c r="L604" s="52">
        <v>893</v>
      </c>
      <c r="M604" s="52">
        <v>16038.674078882075</v>
      </c>
      <c r="N604" s="36"/>
      <c r="O604" s="53" t="s">
        <v>308</v>
      </c>
      <c r="P604" s="53" t="s">
        <v>308</v>
      </c>
      <c r="Q604" s="55">
        <v>0.09</v>
      </c>
      <c r="R604" s="55">
        <v>4.6513433466535492E-3</v>
      </c>
      <c r="S604" s="52">
        <v>0</v>
      </c>
      <c r="T604" s="36"/>
      <c r="U604" s="56">
        <v>30292</v>
      </c>
      <c r="V604" s="56">
        <v>0</v>
      </c>
      <c r="W604" s="52">
        <v>0</v>
      </c>
      <c r="X604" s="52">
        <v>1786</v>
      </c>
      <c r="Y604" s="52">
        <v>32078</v>
      </c>
      <c r="Z604" s="52">
        <f t="shared" si="9"/>
        <v>20969165</v>
      </c>
    </row>
    <row r="605" spans="1:26" s="13" customFormat="1">
      <c r="A605" s="49">
        <v>487</v>
      </c>
      <c r="B605" s="49">
        <v>487274031</v>
      </c>
      <c r="C605" s="50" t="s">
        <v>268</v>
      </c>
      <c r="D605" s="49">
        <v>274</v>
      </c>
      <c r="E605" s="50" t="s">
        <v>60</v>
      </c>
      <c r="F605" s="49">
        <v>31</v>
      </c>
      <c r="G605" s="50" t="s">
        <v>76</v>
      </c>
      <c r="H605" s="51">
        <v>1</v>
      </c>
      <c r="I605" s="52">
        <v>8689</v>
      </c>
      <c r="J605" s="52">
        <v>3566</v>
      </c>
      <c r="K605" s="52">
        <v>0</v>
      </c>
      <c r="L605" s="52">
        <v>893</v>
      </c>
      <c r="M605" s="52">
        <v>13148</v>
      </c>
      <c r="N605" s="36"/>
      <c r="O605" s="53" t="s">
        <v>308</v>
      </c>
      <c r="P605" s="53" t="s">
        <v>308</v>
      </c>
      <c r="Q605" s="55">
        <v>0.09</v>
      </c>
      <c r="R605" s="55">
        <v>2.9468459409794701E-2</v>
      </c>
      <c r="S605" s="52">
        <v>0</v>
      </c>
      <c r="T605" s="36"/>
      <c r="U605" s="56">
        <v>12255</v>
      </c>
      <c r="V605" s="56">
        <v>0</v>
      </c>
      <c r="W605" s="52">
        <v>0</v>
      </c>
      <c r="X605" s="52">
        <v>893</v>
      </c>
      <c r="Y605" s="52">
        <v>13148</v>
      </c>
      <c r="Z605" s="52">
        <f t="shared" si="9"/>
        <v>20969165</v>
      </c>
    </row>
    <row r="606" spans="1:26" s="13" customFormat="1">
      <c r="A606" s="49">
        <v>487</v>
      </c>
      <c r="B606" s="49">
        <v>487274035</v>
      </c>
      <c r="C606" s="50" t="s">
        <v>268</v>
      </c>
      <c r="D606" s="49">
        <v>274</v>
      </c>
      <c r="E606" s="50" t="s">
        <v>60</v>
      </c>
      <c r="F606" s="49">
        <v>35</v>
      </c>
      <c r="G606" s="50" t="s">
        <v>11</v>
      </c>
      <c r="H606" s="51">
        <v>26</v>
      </c>
      <c r="I606" s="52">
        <v>10748</v>
      </c>
      <c r="J606" s="52">
        <v>3176</v>
      </c>
      <c r="K606" s="52">
        <v>0</v>
      </c>
      <c r="L606" s="52">
        <v>893</v>
      </c>
      <c r="M606" s="52">
        <v>14817</v>
      </c>
      <c r="N606" s="36"/>
      <c r="O606" s="53" t="s">
        <v>308</v>
      </c>
      <c r="P606" s="53" t="s">
        <v>308</v>
      </c>
      <c r="Q606" s="55">
        <v>0.18</v>
      </c>
      <c r="R606" s="55">
        <v>0.15202395845133679</v>
      </c>
      <c r="S606" s="52">
        <v>0</v>
      </c>
      <c r="T606" s="36"/>
      <c r="U606" s="56">
        <v>362024</v>
      </c>
      <c r="V606" s="56">
        <v>0</v>
      </c>
      <c r="W606" s="52">
        <v>0</v>
      </c>
      <c r="X606" s="52">
        <v>23218</v>
      </c>
      <c r="Y606" s="52">
        <v>385242</v>
      </c>
      <c r="Z606" s="52">
        <f t="shared" si="9"/>
        <v>20969165</v>
      </c>
    </row>
    <row r="607" spans="1:26" s="13" customFormat="1">
      <c r="A607" s="49">
        <v>487</v>
      </c>
      <c r="B607" s="49">
        <v>487274044</v>
      </c>
      <c r="C607" s="50" t="s">
        <v>268</v>
      </c>
      <c r="D607" s="49">
        <v>274</v>
      </c>
      <c r="E607" s="50" t="s">
        <v>60</v>
      </c>
      <c r="F607" s="49">
        <v>44</v>
      </c>
      <c r="G607" s="50" t="s">
        <v>12</v>
      </c>
      <c r="H607" s="51">
        <v>1</v>
      </c>
      <c r="I607" s="52">
        <v>8689</v>
      </c>
      <c r="J607" s="52">
        <v>572</v>
      </c>
      <c r="K607" s="52">
        <v>0</v>
      </c>
      <c r="L607" s="52">
        <v>893</v>
      </c>
      <c r="M607" s="52">
        <v>10154</v>
      </c>
      <c r="N607" s="36"/>
      <c r="O607" s="53" t="s">
        <v>308</v>
      </c>
      <c r="P607" s="53" t="s">
        <v>308</v>
      </c>
      <c r="Q607" s="55">
        <v>0.09</v>
      </c>
      <c r="R607" s="55">
        <v>4.5057369453861851E-2</v>
      </c>
      <c r="S607" s="52">
        <v>0</v>
      </c>
      <c r="T607" s="36"/>
      <c r="U607" s="56">
        <v>9261</v>
      </c>
      <c r="V607" s="56">
        <v>0</v>
      </c>
      <c r="W607" s="52">
        <v>0</v>
      </c>
      <c r="X607" s="52">
        <v>893</v>
      </c>
      <c r="Y607" s="52">
        <v>10154</v>
      </c>
      <c r="Z607" s="52">
        <f t="shared" si="9"/>
        <v>20969165</v>
      </c>
    </row>
    <row r="608" spans="1:26" s="13" customFormat="1">
      <c r="A608" s="49">
        <v>487</v>
      </c>
      <c r="B608" s="49">
        <v>487274046</v>
      </c>
      <c r="C608" s="50" t="s">
        <v>268</v>
      </c>
      <c r="D608" s="49">
        <v>274</v>
      </c>
      <c r="E608" s="50" t="s">
        <v>60</v>
      </c>
      <c r="F608" s="49">
        <v>46</v>
      </c>
      <c r="G608" s="50" t="s">
        <v>89</v>
      </c>
      <c r="H608" s="51">
        <v>1</v>
      </c>
      <c r="I608" s="52">
        <v>12817</v>
      </c>
      <c r="J608" s="52">
        <v>9399</v>
      </c>
      <c r="K608" s="52">
        <v>0</v>
      </c>
      <c r="L608" s="52">
        <v>893</v>
      </c>
      <c r="M608" s="52">
        <v>23109</v>
      </c>
      <c r="N608" s="36"/>
      <c r="O608" s="53" t="s">
        <v>308</v>
      </c>
      <c r="P608" s="53" t="s">
        <v>308</v>
      </c>
      <c r="Q608" s="55">
        <v>0.09</v>
      </c>
      <c r="R608" s="55">
        <v>5.2704421619788788E-4</v>
      </c>
      <c r="S608" s="52">
        <v>0</v>
      </c>
      <c r="T608" s="36"/>
      <c r="U608" s="56">
        <v>22216</v>
      </c>
      <c r="V608" s="56">
        <v>0</v>
      </c>
      <c r="W608" s="52">
        <v>0</v>
      </c>
      <c r="X608" s="52">
        <v>893</v>
      </c>
      <c r="Y608" s="52">
        <v>23109</v>
      </c>
      <c r="Z608" s="52">
        <f t="shared" si="9"/>
        <v>20969165</v>
      </c>
    </row>
    <row r="609" spans="1:26" s="13" customFormat="1">
      <c r="A609" s="49">
        <v>487</v>
      </c>
      <c r="B609" s="49">
        <v>487274048</v>
      </c>
      <c r="C609" s="50" t="s">
        <v>268</v>
      </c>
      <c r="D609" s="49">
        <v>274</v>
      </c>
      <c r="E609" s="50" t="s">
        <v>60</v>
      </c>
      <c r="F609" s="49">
        <v>48</v>
      </c>
      <c r="G609" s="50" t="s">
        <v>217</v>
      </c>
      <c r="H609" s="51">
        <v>1</v>
      </c>
      <c r="I609" s="52">
        <v>8689</v>
      </c>
      <c r="J609" s="52">
        <v>6844</v>
      </c>
      <c r="K609" s="52">
        <v>0</v>
      </c>
      <c r="L609" s="52">
        <v>893</v>
      </c>
      <c r="M609" s="52">
        <v>16426</v>
      </c>
      <c r="N609" s="36"/>
      <c r="O609" s="53" t="s">
        <v>308</v>
      </c>
      <c r="P609" s="53" t="s">
        <v>308</v>
      </c>
      <c r="Q609" s="55">
        <v>0.09</v>
      </c>
      <c r="R609" s="55">
        <v>9.5137605481665749E-4</v>
      </c>
      <c r="S609" s="52">
        <v>0</v>
      </c>
      <c r="T609" s="36"/>
      <c r="U609" s="56">
        <v>15533</v>
      </c>
      <c r="V609" s="56">
        <v>0</v>
      </c>
      <c r="W609" s="52">
        <v>0</v>
      </c>
      <c r="X609" s="52">
        <v>893</v>
      </c>
      <c r="Y609" s="52">
        <v>16426</v>
      </c>
      <c r="Z609" s="52">
        <f t="shared" si="9"/>
        <v>20969165</v>
      </c>
    </row>
    <row r="610" spans="1:26" s="13" customFormat="1">
      <c r="A610" s="49">
        <v>487</v>
      </c>
      <c r="B610" s="49">
        <v>487274049</v>
      </c>
      <c r="C610" s="50" t="s">
        <v>268</v>
      </c>
      <c r="D610" s="49">
        <v>274</v>
      </c>
      <c r="E610" s="50" t="s">
        <v>60</v>
      </c>
      <c r="F610" s="49">
        <v>49</v>
      </c>
      <c r="G610" s="50" t="s">
        <v>73</v>
      </c>
      <c r="H610" s="51">
        <v>107</v>
      </c>
      <c r="I610" s="52">
        <v>11594</v>
      </c>
      <c r="J610" s="52">
        <v>14343</v>
      </c>
      <c r="K610" s="52">
        <v>0</v>
      </c>
      <c r="L610" s="52">
        <v>893</v>
      </c>
      <c r="M610" s="52">
        <v>26830</v>
      </c>
      <c r="N610" s="36"/>
      <c r="O610" s="53" t="s">
        <v>308</v>
      </c>
      <c r="P610" s="53" t="s">
        <v>308</v>
      </c>
      <c r="Q610" s="55">
        <v>0.09</v>
      </c>
      <c r="R610" s="55">
        <v>7.4369836931613295E-2</v>
      </c>
      <c r="S610" s="52">
        <v>0</v>
      </c>
      <c r="T610" s="36"/>
      <c r="U610" s="56">
        <v>2775259</v>
      </c>
      <c r="V610" s="56">
        <v>0</v>
      </c>
      <c r="W610" s="52">
        <v>0</v>
      </c>
      <c r="X610" s="52">
        <v>95551</v>
      </c>
      <c r="Y610" s="52">
        <v>2870810</v>
      </c>
      <c r="Z610" s="52">
        <f t="shared" si="9"/>
        <v>20969165</v>
      </c>
    </row>
    <row r="611" spans="1:26" s="13" customFormat="1">
      <c r="A611" s="49">
        <v>487</v>
      </c>
      <c r="B611" s="49">
        <v>487274057</v>
      </c>
      <c r="C611" s="50" t="s">
        <v>268</v>
      </c>
      <c r="D611" s="49">
        <v>274</v>
      </c>
      <c r="E611" s="50" t="s">
        <v>60</v>
      </c>
      <c r="F611" s="49">
        <v>57</v>
      </c>
      <c r="G611" s="50" t="s">
        <v>13</v>
      </c>
      <c r="H611" s="51">
        <v>11</v>
      </c>
      <c r="I611" s="52">
        <v>11926</v>
      </c>
      <c r="J611" s="52">
        <v>628</v>
      </c>
      <c r="K611" s="52">
        <v>0</v>
      </c>
      <c r="L611" s="52">
        <v>893</v>
      </c>
      <c r="M611" s="52">
        <v>13447</v>
      </c>
      <c r="N611" s="36"/>
      <c r="O611" s="53" t="s">
        <v>308</v>
      </c>
      <c r="P611" s="53" t="s">
        <v>308</v>
      </c>
      <c r="Q611" s="55">
        <v>0.18</v>
      </c>
      <c r="R611" s="55">
        <v>0.12566669295783561</v>
      </c>
      <c r="S611" s="52">
        <v>0</v>
      </c>
      <c r="T611" s="36"/>
      <c r="U611" s="56">
        <v>138094</v>
      </c>
      <c r="V611" s="56">
        <v>0</v>
      </c>
      <c r="W611" s="52">
        <v>0</v>
      </c>
      <c r="X611" s="52">
        <v>9823</v>
      </c>
      <c r="Y611" s="52">
        <v>147917</v>
      </c>
      <c r="Z611" s="52">
        <f t="shared" si="9"/>
        <v>20969165</v>
      </c>
    </row>
    <row r="612" spans="1:26" s="13" customFormat="1">
      <c r="A612" s="49">
        <v>487</v>
      </c>
      <c r="B612" s="49">
        <v>487274093</v>
      </c>
      <c r="C612" s="50" t="s">
        <v>268</v>
      </c>
      <c r="D612" s="49">
        <v>274</v>
      </c>
      <c r="E612" s="50" t="s">
        <v>60</v>
      </c>
      <c r="F612" s="49">
        <v>93</v>
      </c>
      <c r="G612" s="50" t="s">
        <v>14</v>
      </c>
      <c r="H612" s="51">
        <v>58</v>
      </c>
      <c r="I612" s="52">
        <v>11341</v>
      </c>
      <c r="J612" s="52">
        <v>342</v>
      </c>
      <c r="K612" s="52">
        <v>0</v>
      </c>
      <c r="L612" s="52">
        <v>893</v>
      </c>
      <c r="M612" s="52">
        <v>12576</v>
      </c>
      <c r="N612" s="36"/>
      <c r="O612" s="53" t="s">
        <v>308</v>
      </c>
      <c r="P612" s="53" t="s">
        <v>308</v>
      </c>
      <c r="Q612" s="55">
        <v>0.10135731725801317</v>
      </c>
      <c r="R612" s="55">
        <v>9.9974771469162421E-2</v>
      </c>
      <c r="S612" s="52">
        <v>0</v>
      </c>
      <c r="T612" s="36"/>
      <c r="U612" s="56">
        <v>677614</v>
      </c>
      <c r="V612" s="56">
        <v>0</v>
      </c>
      <c r="W612" s="52">
        <v>0</v>
      </c>
      <c r="X612" s="52">
        <v>51794</v>
      </c>
      <c r="Y612" s="52">
        <v>729408</v>
      </c>
      <c r="Z612" s="52">
        <f t="shared" si="9"/>
        <v>20969165</v>
      </c>
    </row>
    <row r="613" spans="1:26" s="13" customFormat="1">
      <c r="A613" s="49">
        <v>487</v>
      </c>
      <c r="B613" s="49">
        <v>487274128</v>
      </c>
      <c r="C613" s="50" t="s">
        <v>268</v>
      </c>
      <c r="D613" s="49">
        <v>274</v>
      </c>
      <c r="E613" s="50" t="s">
        <v>60</v>
      </c>
      <c r="F613" s="49">
        <v>128</v>
      </c>
      <c r="G613" s="50" t="s">
        <v>122</v>
      </c>
      <c r="H613" s="51">
        <v>2</v>
      </c>
      <c r="I613" s="52">
        <v>8689</v>
      </c>
      <c r="J613" s="52">
        <v>373</v>
      </c>
      <c r="K613" s="52">
        <v>0</v>
      </c>
      <c r="L613" s="52">
        <v>893</v>
      </c>
      <c r="M613" s="52">
        <v>9955</v>
      </c>
      <c r="N613" s="36"/>
      <c r="O613" s="53" t="s">
        <v>308</v>
      </c>
      <c r="P613" s="53" t="s">
        <v>308</v>
      </c>
      <c r="Q613" s="55">
        <v>0.18</v>
      </c>
      <c r="R613" s="55">
        <v>3.1707981576140035E-2</v>
      </c>
      <c r="S613" s="52">
        <v>0</v>
      </c>
      <c r="T613" s="36"/>
      <c r="U613" s="56">
        <v>18124</v>
      </c>
      <c r="V613" s="56">
        <v>0</v>
      </c>
      <c r="W613" s="52">
        <v>0</v>
      </c>
      <c r="X613" s="52">
        <v>1786</v>
      </c>
      <c r="Y613" s="52">
        <v>19910</v>
      </c>
      <c r="Z613" s="52">
        <f t="shared" si="9"/>
        <v>20969165</v>
      </c>
    </row>
    <row r="614" spans="1:26" s="13" customFormat="1">
      <c r="A614" s="49">
        <v>487</v>
      </c>
      <c r="B614" s="49">
        <v>487274149</v>
      </c>
      <c r="C614" s="50" t="s">
        <v>268</v>
      </c>
      <c r="D614" s="49">
        <v>274</v>
      </c>
      <c r="E614" s="50" t="s">
        <v>60</v>
      </c>
      <c r="F614" s="49">
        <v>149</v>
      </c>
      <c r="G614" s="50" t="s">
        <v>77</v>
      </c>
      <c r="H614" s="51">
        <v>1</v>
      </c>
      <c r="I614" s="52">
        <v>8505</v>
      </c>
      <c r="J614" s="52">
        <v>49</v>
      </c>
      <c r="K614" s="52">
        <v>0</v>
      </c>
      <c r="L614" s="52">
        <v>893</v>
      </c>
      <c r="M614" s="52">
        <v>9447</v>
      </c>
      <c r="N614" s="36"/>
      <c r="O614" s="53" t="s">
        <v>308</v>
      </c>
      <c r="P614" s="53" t="s">
        <v>308</v>
      </c>
      <c r="Q614" s="55">
        <v>0.1442761147472662</v>
      </c>
      <c r="R614" s="55">
        <v>0.10293201542090868</v>
      </c>
      <c r="S614" s="52">
        <v>0</v>
      </c>
      <c r="T614" s="36"/>
      <c r="U614" s="56">
        <v>8554</v>
      </c>
      <c r="V614" s="56">
        <v>0</v>
      </c>
      <c r="W614" s="52">
        <v>0</v>
      </c>
      <c r="X614" s="52">
        <v>893</v>
      </c>
      <c r="Y614" s="52">
        <v>9447</v>
      </c>
      <c r="Z614" s="52">
        <f t="shared" si="9"/>
        <v>20969165</v>
      </c>
    </row>
    <row r="615" spans="1:26" s="13" customFormat="1">
      <c r="A615" s="49">
        <v>487</v>
      </c>
      <c r="B615" s="49">
        <v>487274160</v>
      </c>
      <c r="C615" s="50" t="s">
        <v>268</v>
      </c>
      <c r="D615" s="49">
        <v>274</v>
      </c>
      <c r="E615" s="50" t="s">
        <v>60</v>
      </c>
      <c r="F615" s="49">
        <v>160</v>
      </c>
      <c r="G615" s="50" t="s">
        <v>134</v>
      </c>
      <c r="H615" s="51">
        <v>1</v>
      </c>
      <c r="I615" s="52">
        <v>8689</v>
      </c>
      <c r="J615" s="52">
        <v>350</v>
      </c>
      <c r="K615" s="52">
        <v>0</v>
      </c>
      <c r="L615" s="52">
        <v>893</v>
      </c>
      <c r="M615" s="52">
        <v>9932</v>
      </c>
      <c r="N615" s="36"/>
      <c r="O615" s="53" t="s">
        <v>308</v>
      </c>
      <c r="P615" s="53" t="s">
        <v>308</v>
      </c>
      <c r="Q615" s="55">
        <v>0.12938</v>
      </c>
      <c r="R615" s="55">
        <v>0.10446632509062749</v>
      </c>
      <c r="S615" s="52">
        <v>0</v>
      </c>
      <c r="T615" s="36"/>
      <c r="U615" s="56">
        <v>9039</v>
      </c>
      <c r="V615" s="56">
        <v>0</v>
      </c>
      <c r="W615" s="52">
        <v>0</v>
      </c>
      <c r="X615" s="52">
        <v>893</v>
      </c>
      <c r="Y615" s="52">
        <v>9932</v>
      </c>
      <c r="Z615" s="52">
        <f t="shared" si="9"/>
        <v>20969165</v>
      </c>
    </row>
    <row r="616" spans="1:26" s="13" customFormat="1">
      <c r="A616" s="49">
        <v>487</v>
      </c>
      <c r="B616" s="49">
        <v>487274163</v>
      </c>
      <c r="C616" s="50" t="s">
        <v>268</v>
      </c>
      <c r="D616" s="49">
        <v>274</v>
      </c>
      <c r="E616" s="50" t="s">
        <v>60</v>
      </c>
      <c r="F616" s="49">
        <v>163</v>
      </c>
      <c r="G616" s="50" t="s">
        <v>16</v>
      </c>
      <c r="H616" s="51">
        <v>9</v>
      </c>
      <c r="I616" s="52">
        <v>11445</v>
      </c>
      <c r="J616" s="52">
        <v>223</v>
      </c>
      <c r="K616" s="52">
        <v>0</v>
      </c>
      <c r="L616" s="52">
        <v>893</v>
      </c>
      <c r="M616" s="52">
        <v>12561</v>
      </c>
      <c r="N616" s="36"/>
      <c r="O616" s="53" t="s">
        <v>308</v>
      </c>
      <c r="P616" s="53" t="s">
        <v>308</v>
      </c>
      <c r="Q616" s="55">
        <v>0.18</v>
      </c>
      <c r="R616" s="55">
        <v>9.2488422261299233E-2</v>
      </c>
      <c r="S616" s="52">
        <v>0</v>
      </c>
      <c r="T616" s="36"/>
      <c r="U616" s="56">
        <v>105012</v>
      </c>
      <c r="V616" s="56">
        <v>0</v>
      </c>
      <c r="W616" s="52">
        <v>0</v>
      </c>
      <c r="X616" s="52">
        <v>8037</v>
      </c>
      <c r="Y616" s="52">
        <v>113049</v>
      </c>
      <c r="Z616" s="52">
        <f t="shared" si="9"/>
        <v>20969165</v>
      </c>
    </row>
    <row r="617" spans="1:26" s="13" customFormat="1">
      <c r="A617" s="49">
        <v>487</v>
      </c>
      <c r="B617" s="49">
        <v>487274165</v>
      </c>
      <c r="C617" s="50" t="s">
        <v>268</v>
      </c>
      <c r="D617" s="49">
        <v>274</v>
      </c>
      <c r="E617" s="50" t="s">
        <v>60</v>
      </c>
      <c r="F617" s="49">
        <v>165</v>
      </c>
      <c r="G617" s="50" t="s">
        <v>17</v>
      </c>
      <c r="H617" s="51">
        <v>54</v>
      </c>
      <c r="I617" s="52">
        <v>10492</v>
      </c>
      <c r="J617" s="52">
        <v>581</v>
      </c>
      <c r="K617" s="52">
        <v>0</v>
      </c>
      <c r="L617" s="52">
        <v>893</v>
      </c>
      <c r="M617" s="52">
        <v>11966</v>
      </c>
      <c r="N617" s="36"/>
      <c r="O617" s="53" t="s">
        <v>308</v>
      </c>
      <c r="P617" s="53" t="s">
        <v>308</v>
      </c>
      <c r="Q617" s="55">
        <v>0.11527563071876294</v>
      </c>
      <c r="R617" s="55">
        <v>0.11287163935753411</v>
      </c>
      <c r="S617" s="52">
        <v>0</v>
      </c>
      <c r="T617" s="36"/>
      <c r="U617" s="56">
        <v>597942</v>
      </c>
      <c r="V617" s="56">
        <v>0</v>
      </c>
      <c r="W617" s="52">
        <v>0</v>
      </c>
      <c r="X617" s="52">
        <v>48222</v>
      </c>
      <c r="Y617" s="52">
        <v>646164</v>
      </c>
      <c r="Z617" s="52">
        <f t="shared" si="9"/>
        <v>20969165</v>
      </c>
    </row>
    <row r="618" spans="1:26" s="13" customFormat="1">
      <c r="A618" s="49">
        <v>487</v>
      </c>
      <c r="B618" s="49">
        <v>487274176</v>
      </c>
      <c r="C618" s="50" t="s">
        <v>268</v>
      </c>
      <c r="D618" s="49">
        <v>274</v>
      </c>
      <c r="E618" s="50" t="s">
        <v>60</v>
      </c>
      <c r="F618" s="49">
        <v>176</v>
      </c>
      <c r="G618" s="50" t="s">
        <v>78</v>
      </c>
      <c r="H618" s="51">
        <v>43</v>
      </c>
      <c r="I618" s="52">
        <v>11158</v>
      </c>
      <c r="J618" s="52">
        <v>3478</v>
      </c>
      <c r="K618" s="52">
        <v>0</v>
      </c>
      <c r="L618" s="52">
        <v>893</v>
      </c>
      <c r="M618" s="52">
        <v>15529</v>
      </c>
      <c r="N618" s="36"/>
      <c r="O618" s="53" t="s">
        <v>308</v>
      </c>
      <c r="P618" s="53" t="s">
        <v>308</v>
      </c>
      <c r="Q618" s="55">
        <v>0.09</v>
      </c>
      <c r="R618" s="55">
        <v>6.3624136031991144E-2</v>
      </c>
      <c r="S618" s="52">
        <v>0</v>
      </c>
      <c r="T618" s="36"/>
      <c r="U618" s="56">
        <v>629348</v>
      </c>
      <c r="V618" s="56">
        <v>0</v>
      </c>
      <c r="W618" s="52">
        <v>0</v>
      </c>
      <c r="X618" s="52">
        <v>38399</v>
      </c>
      <c r="Y618" s="52">
        <v>667747</v>
      </c>
      <c r="Z618" s="52">
        <f t="shared" si="9"/>
        <v>20969165</v>
      </c>
    </row>
    <row r="619" spans="1:26" s="13" customFormat="1">
      <c r="A619" s="49">
        <v>487</v>
      </c>
      <c r="B619" s="49">
        <v>487274181</v>
      </c>
      <c r="C619" s="50" t="s">
        <v>268</v>
      </c>
      <c r="D619" s="49">
        <v>274</v>
      </c>
      <c r="E619" s="50" t="s">
        <v>60</v>
      </c>
      <c r="F619" s="49">
        <v>181</v>
      </c>
      <c r="G619" s="50" t="s">
        <v>79</v>
      </c>
      <c r="H619" s="51">
        <v>1</v>
      </c>
      <c r="I619" s="52">
        <v>13000</v>
      </c>
      <c r="J619" s="52">
        <v>737</v>
      </c>
      <c r="K619" s="52">
        <v>0</v>
      </c>
      <c r="L619" s="52">
        <v>893</v>
      </c>
      <c r="M619" s="52">
        <v>14630</v>
      </c>
      <c r="N619" s="36"/>
      <c r="O619" s="53" t="s">
        <v>308</v>
      </c>
      <c r="P619" s="53" t="s">
        <v>308</v>
      </c>
      <c r="Q619" s="55">
        <v>0.09</v>
      </c>
      <c r="R619" s="55">
        <v>1.3955445618939043E-2</v>
      </c>
      <c r="S619" s="52">
        <v>0</v>
      </c>
      <c r="T619" s="36"/>
      <c r="U619" s="56">
        <v>13737</v>
      </c>
      <c r="V619" s="56">
        <v>0</v>
      </c>
      <c r="W619" s="52">
        <v>0</v>
      </c>
      <c r="X619" s="52">
        <v>893</v>
      </c>
      <c r="Y619" s="52">
        <v>14630</v>
      </c>
      <c r="Z619" s="52">
        <f t="shared" si="9"/>
        <v>20969165</v>
      </c>
    </row>
    <row r="620" spans="1:26" s="13" customFormat="1">
      <c r="A620" s="49">
        <v>487</v>
      </c>
      <c r="B620" s="49">
        <v>487274199</v>
      </c>
      <c r="C620" s="50" t="s">
        <v>268</v>
      </c>
      <c r="D620" s="49">
        <v>274</v>
      </c>
      <c r="E620" s="50" t="s">
        <v>60</v>
      </c>
      <c r="F620" s="49">
        <v>199</v>
      </c>
      <c r="G620" s="50" t="s">
        <v>139</v>
      </c>
      <c r="H620" s="51">
        <v>1</v>
      </c>
      <c r="I620" s="52">
        <v>9913.7463847583167</v>
      </c>
      <c r="J620" s="52">
        <v>6104</v>
      </c>
      <c r="K620" s="52">
        <v>0</v>
      </c>
      <c r="L620" s="52">
        <v>893</v>
      </c>
      <c r="M620" s="52">
        <v>16910.746384758317</v>
      </c>
      <c r="N620" s="36"/>
      <c r="O620" s="53" t="s">
        <v>308</v>
      </c>
      <c r="P620" s="53" t="s">
        <v>308</v>
      </c>
      <c r="Q620" s="55">
        <v>0.09</v>
      </c>
      <c r="R620" s="55">
        <v>3.5660247112729177E-4</v>
      </c>
      <c r="S620" s="52">
        <v>0</v>
      </c>
      <c r="T620" s="36"/>
      <c r="U620" s="56">
        <v>16018</v>
      </c>
      <c r="V620" s="56">
        <v>0</v>
      </c>
      <c r="W620" s="52">
        <v>0</v>
      </c>
      <c r="X620" s="52">
        <v>893</v>
      </c>
      <c r="Y620" s="52">
        <v>16911</v>
      </c>
      <c r="Z620" s="52">
        <f t="shared" si="9"/>
        <v>20969165</v>
      </c>
    </row>
    <row r="621" spans="1:26" s="13" customFormat="1">
      <c r="A621" s="49">
        <v>487</v>
      </c>
      <c r="B621" s="49">
        <v>487274207</v>
      </c>
      <c r="C621" s="50" t="s">
        <v>268</v>
      </c>
      <c r="D621" s="49">
        <v>274</v>
      </c>
      <c r="E621" s="50" t="s">
        <v>60</v>
      </c>
      <c r="F621" s="49">
        <v>207</v>
      </c>
      <c r="G621" s="50" t="s">
        <v>25</v>
      </c>
      <c r="H621" s="51">
        <v>1</v>
      </c>
      <c r="I621" s="52">
        <v>10845</v>
      </c>
      <c r="J621" s="52">
        <v>7280</v>
      </c>
      <c r="K621" s="52">
        <v>0</v>
      </c>
      <c r="L621" s="52">
        <v>893</v>
      </c>
      <c r="M621" s="52">
        <v>19018</v>
      </c>
      <c r="N621" s="36"/>
      <c r="O621" s="53" t="s">
        <v>308</v>
      </c>
      <c r="P621" s="53" t="s">
        <v>308</v>
      </c>
      <c r="Q621" s="55">
        <v>0.09</v>
      </c>
      <c r="R621" s="55">
        <v>8.3486869847944291E-4</v>
      </c>
      <c r="S621" s="52">
        <v>0</v>
      </c>
      <c r="T621" s="36"/>
      <c r="U621" s="56">
        <v>18125</v>
      </c>
      <c r="V621" s="56">
        <v>0</v>
      </c>
      <c r="W621" s="52">
        <v>0</v>
      </c>
      <c r="X621" s="52">
        <v>893</v>
      </c>
      <c r="Y621" s="52">
        <v>19018</v>
      </c>
      <c r="Z621" s="52">
        <f t="shared" si="9"/>
        <v>20969165</v>
      </c>
    </row>
    <row r="622" spans="1:26" s="13" customFormat="1">
      <c r="A622" s="49">
        <v>487</v>
      </c>
      <c r="B622" s="49">
        <v>487274229</v>
      </c>
      <c r="C622" s="50" t="s">
        <v>268</v>
      </c>
      <c r="D622" s="49">
        <v>274</v>
      </c>
      <c r="E622" s="50" t="s">
        <v>60</v>
      </c>
      <c r="F622" s="49">
        <v>229</v>
      </c>
      <c r="G622" s="50" t="s">
        <v>97</v>
      </c>
      <c r="H622" s="51">
        <v>2</v>
      </c>
      <c r="I622" s="52">
        <v>10845</v>
      </c>
      <c r="J622" s="52">
        <v>1027</v>
      </c>
      <c r="K622" s="52">
        <v>0</v>
      </c>
      <c r="L622" s="52">
        <v>893</v>
      </c>
      <c r="M622" s="52">
        <v>12765</v>
      </c>
      <c r="N622" s="36"/>
      <c r="O622" s="53" t="s">
        <v>308</v>
      </c>
      <c r="P622" s="53" t="s">
        <v>308</v>
      </c>
      <c r="Q622" s="55">
        <v>0.09</v>
      </c>
      <c r="R622" s="55">
        <v>9.8274005007261637E-3</v>
      </c>
      <c r="S622" s="52">
        <v>0</v>
      </c>
      <c r="T622" s="36"/>
      <c r="U622" s="56">
        <v>23744</v>
      </c>
      <c r="V622" s="56">
        <v>0</v>
      </c>
      <c r="W622" s="52">
        <v>0</v>
      </c>
      <c r="X622" s="52">
        <v>1786</v>
      </c>
      <c r="Y622" s="52">
        <v>25530</v>
      </c>
      <c r="Z622" s="52">
        <f t="shared" si="9"/>
        <v>20969165</v>
      </c>
    </row>
    <row r="623" spans="1:26" s="13" customFormat="1">
      <c r="A623" s="49">
        <v>487</v>
      </c>
      <c r="B623" s="49">
        <v>487274243</v>
      </c>
      <c r="C623" s="50" t="s">
        <v>268</v>
      </c>
      <c r="D623" s="49">
        <v>274</v>
      </c>
      <c r="E623" s="50" t="s">
        <v>60</v>
      </c>
      <c r="F623" s="49">
        <v>243</v>
      </c>
      <c r="G623" s="50" t="s">
        <v>80</v>
      </c>
      <c r="H623" s="51">
        <v>1</v>
      </c>
      <c r="I623" s="52">
        <v>12065.818475129625</v>
      </c>
      <c r="J623" s="52">
        <v>2939</v>
      </c>
      <c r="K623" s="52">
        <v>0</v>
      </c>
      <c r="L623" s="52">
        <v>893</v>
      </c>
      <c r="M623" s="52">
        <v>15897.818475129625</v>
      </c>
      <c r="N623" s="36"/>
      <c r="O623" s="53" t="s">
        <v>308</v>
      </c>
      <c r="P623" s="53" t="s">
        <v>308</v>
      </c>
      <c r="Q623" s="55">
        <v>0.09</v>
      </c>
      <c r="R623" s="55">
        <v>5.5797321441707435E-3</v>
      </c>
      <c r="S623" s="52">
        <v>0</v>
      </c>
      <c r="T623" s="36"/>
      <c r="U623" s="56">
        <v>15005</v>
      </c>
      <c r="V623" s="56">
        <v>0</v>
      </c>
      <c r="W623" s="52">
        <v>0</v>
      </c>
      <c r="X623" s="52">
        <v>893</v>
      </c>
      <c r="Y623" s="52">
        <v>15898</v>
      </c>
      <c r="Z623" s="52">
        <f t="shared" si="9"/>
        <v>20969165</v>
      </c>
    </row>
    <row r="624" spans="1:26" s="13" customFormat="1">
      <c r="A624" s="49">
        <v>487</v>
      </c>
      <c r="B624" s="49">
        <v>487274244</v>
      </c>
      <c r="C624" s="50" t="s">
        <v>268</v>
      </c>
      <c r="D624" s="49">
        <v>274</v>
      </c>
      <c r="E624" s="50" t="s">
        <v>60</v>
      </c>
      <c r="F624" s="49">
        <v>244</v>
      </c>
      <c r="G624" s="50" t="s">
        <v>27</v>
      </c>
      <c r="H624" s="51">
        <v>8</v>
      </c>
      <c r="I624" s="52">
        <v>11038</v>
      </c>
      <c r="J624" s="52">
        <v>3769</v>
      </c>
      <c r="K624" s="52">
        <v>0</v>
      </c>
      <c r="L624" s="52">
        <v>893</v>
      </c>
      <c r="M624" s="52">
        <v>15700</v>
      </c>
      <c r="N624" s="36"/>
      <c r="O624" s="53" t="s">
        <v>308</v>
      </c>
      <c r="P624" s="53" t="s">
        <v>308</v>
      </c>
      <c r="Q624" s="55">
        <v>0.18</v>
      </c>
      <c r="R624" s="55">
        <v>9.0766797529067744E-2</v>
      </c>
      <c r="S624" s="52">
        <v>0</v>
      </c>
      <c r="T624" s="36"/>
      <c r="U624" s="56">
        <v>118456</v>
      </c>
      <c r="V624" s="56">
        <v>0</v>
      </c>
      <c r="W624" s="52">
        <v>0</v>
      </c>
      <c r="X624" s="52">
        <v>7144</v>
      </c>
      <c r="Y624" s="52">
        <v>125600</v>
      </c>
      <c r="Z624" s="52">
        <f t="shared" si="9"/>
        <v>20969165</v>
      </c>
    </row>
    <row r="625" spans="1:26" s="13" customFormat="1">
      <c r="A625" s="49">
        <v>487</v>
      </c>
      <c r="B625" s="49">
        <v>487274248</v>
      </c>
      <c r="C625" s="50" t="s">
        <v>268</v>
      </c>
      <c r="D625" s="49">
        <v>274</v>
      </c>
      <c r="E625" s="50" t="s">
        <v>60</v>
      </c>
      <c r="F625" s="49">
        <v>248</v>
      </c>
      <c r="G625" s="50" t="s">
        <v>18</v>
      </c>
      <c r="H625" s="51">
        <v>13</v>
      </c>
      <c r="I625" s="52">
        <v>10783</v>
      </c>
      <c r="J625" s="52">
        <v>1170</v>
      </c>
      <c r="K625" s="52">
        <v>0</v>
      </c>
      <c r="L625" s="52">
        <v>893</v>
      </c>
      <c r="M625" s="52">
        <v>12846</v>
      </c>
      <c r="N625" s="36"/>
      <c r="O625" s="53" t="s">
        <v>308</v>
      </c>
      <c r="P625" s="53" t="s">
        <v>308</v>
      </c>
      <c r="Q625" s="55">
        <v>0.09</v>
      </c>
      <c r="R625" s="55">
        <v>4.1872962240319778E-2</v>
      </c>
      <c r="S625" s="52">
        <v>0</v>
      </c>
      <c r="T625" s="36"/>
      <c r="U625" s="56">
        <v>155389</v>
      </c>
      <c r="V625" s="56">
        <v>0</v>
      </c>
      <c r="W625" s="52">
        <v>0</v>
      </c>
      <c r="X625" s="52">
        <v>11609</v>
      </c>
      <c r="Y625" s="52">
        <v>166998</v>
      </c>
      <c r="Z625" s="52">
        <f t="shared" si="9"/>
        <v>20969165</v>
      </c>
    </row>
    <row r="626" spans="1:26" s="13" customFormat="1">
      <c r="A626" s="49">
        <v>487</v>
      </c>
      <c r="B626" s="49">
        <v>487274262</v>
      </c>
      <c r="C626" s="50" t="s">
        <v>268</v>
      </c>
      <c r="D626" s="49">
        <v>274</v>
      </c>
      <c r="E626" s="50" t="s">
        <v>60</v>
      </c>
      <c r="F626" s="49">
        <v>262</v>
      </c>
      <c r="G626" s="50" t="s">
        <v>19</v>
      </c>
      <c r="H626" s="51">
        <v>6</v>
      </c>
      <c r="I626" s="52">
        <v>10056</v>
      </c>
      <c r="J626" s="52">
        <v>3746</v>
      </c>
      <c r="K626" s="52">
        <v>0</v>
      </c>
      <c r="L626" s="52">
        <v>893</v>
      </c>
      <c r="M626" s="52">
        <v>14695</v>
      </c>
      <c r="N626" s="36"/>
      <c r="O626" s="53" t="s">
        <v>308</v>
      </c>
      <c r="P626" s="53" t="s">
        <v>308</v>
      </c>
      <c r="Q626" s="55">
        <v>0.09</v>
      </c>
      <c r="R626" s="55">
        <v>5.8818965818518504E-2</v>
      </c>
      <c r="S626" s="52">
        <v>0</v>
      </c>
      <c r="T626" s="36"/>
      <c r="U626" s="56">
        <v>82812</v>
      </c>
      <c r="V626" s="56">
        <v>0</v>
      </c>
      <c r="W626" s="52">
        <v>0</v>
      </c>
      <c r="X626" s="52">
        <v>5358</v>
      </c>
      <c r="Y626" s="52">
        <v>88170</v>
      </c>
      <c r="Z626" s="52">
        <f t="shared" si="9"/>
        <v>20969165</v>
      </c>
    </row>
    <row r="627" spans="1:26" s="13" customFormat="1">
      <c r="A627" s="49">
        <v>487</v>
      </c>
      <c r="B627" s="49">
        <v>487274274</v>
      </c>
      <c r="C627" s="50" t="s">
        <v>268</v>
      </c>
      <c r="D627" s="49">
        <v>274</v>
      </c>
      <c r="E627" s="50" t="s">
        <v>60</v>
      </c>
      <c r="F627" s="49">
        <v>274</v>
      </c>
      <c r="G627" s="50" t="s">
        <v>60</v>
      </c>
      <c r="H627" s="51">
        <v>298</v>
      </c>
      <c r="I627" s="52">
        <v>11540</v>
      </c>
      <c r="J627" s="52">
        <v>5306</v>
      </c>
      <c r="K627" s="52">
        <v>0</v>
      </c>
      <c r="L627" s="52">
        <v>893</v>
      </c>
      <c r="M627" s="52">
        <v>17739</v>
      </c>
      <c r="N627" s="36"/>
      <c r="O627" s="53" t="s">
        <v>308</v>
      </c>
      <c r="P627" s="53" t="s">
        <v>308</v>
      </c>
      <c r="Q627" s="55">
        <v>0.09</v>
      </c>
      <c r="R627" s="55">
        <v>8.7575208361982432E-2</v>
      </c>
      <c r="S627" s="52">
        <v>0</v>
      </c>
      <c r="T627" s="36"/>
      <c r="U627" s="56">
        <v>5020108</v>
      </c>
      <c r="V627" s="56">
        <v>0</v>
      </c>
      <c r="W627" s="52">
        <v>0</v>
      </c>
      <c r="X627" s="52">
        <v>266114</v>
      </c>
      <c r="Y627" s="52">
        <v>5286222</v>
      </c>
      <c r="Z627" s="52">
        <f t="shared" si="9"/>
        <v>20969165</v>
      </c>
    </row>
    <row r="628" spans="1:26" s="13" customFormat="1">
      <c r="A628" s="49">
        <v>487</v>
      </c>
      <c r="B628" s="49">
        <v>487274284</v>
      </c>
      <c r="C628" s="50" t="s">
        <v>268</v>
      </c>
      <c r="D628" s="49">
        <v>274</v>
      </c>
      <c r="E628" s="50" t="s">
        <v>60</v>
      </c>
      <c r="F628" s="49">
        <v>284</v>
      </c>
      <c r="G628" s="50" t="s">
        <v>140</v>
      </c>
      <c r="H628" s="51">
        <v>1</v>
      </c>
      <c r="I628" s="52">
        <v>8689</v>
      </c>
      <c r="J628" s="52">
        <v>2808</v>
      </c>
      <c r="K628" s="52">
        <v>0</v>
      </c>
      <c r="L628" s="52">
        <v>893</v>
      </c>
      <c r="M628" s="52">
        <v>12390</v>
      </c>
      <c r="N628" s="36"/>
      <c r="O628" s="53" t="s">
        <v>308</v>
      </c>
      <c r="P628" s="53" t="s">
        <v>308</v>
      </c>
      <c r="Q628" s="55">
        <v>0.09</v>
      </c>
      <c r="R628" s="55">
        <v>3.2231375352449361E-2</v>
      </c>
      <c r="S628" s="52">
        <v>0</v>
      </c>
      <c r="T628" s="36"/>
      <c r="U628" s="56">
        <v>11497</v>
      </c>
      <c r="V628" s="56">
        <v>0</v>
      </c>
      <c r="W628" s="52">
        <v>0</v>
      </c>
      <c r="X628" s="52">
        <v>893</v>
      </c>
      <c r="Y628" s="52">
        <v>12390</v>
      </c>
      <c r="Z628" s="52">
        <f t="shared" si="9"/>
        <v>20969165</v>
      </c>
    </row>
    <row r="629" spans="1:26" s="13" customFormat="1">
      <c r="A629" s="49">
        <v>487</v>
      </c>
      <c r="B629" s="49">
        <v>487274285</v>
      </c>
      <c r="C629" s="50" t="s">
        <v>268</v>
      </c>
      <c r="D629" s="49">
        <v>274</v>
      </c>
      <c r="E629" s="50" t="s">
        <v>60</v>
      </c>
      <c r="F629" s="49">
        <v>285</v>
      </c>
      <c r="G629" s="50" t="s">
        <v>28</v>
      </c>
      <c r="H629" s="51">
        <v>2</v>
      </c>
      <c r="I629" s="52">
        <v>8689</v>
      </c>
      <c r="J629" s="52">
        <v>2582</v>
      </c>
      <c r="K629" s="52">
        <v>0</v>
      </c>
      <c r="L629" s="52">
        <v>893</v>
      </c>
      <c r="M629" s="52">
        <v>12164</v>
      </c>
      <c r="N629" s="36"/>
      <c r="O629" s="53" t="s">
        <v>308</v>
      </c>
      <c r="P629" s="53" t="s">
        <v>308</v>
      </c>
      <c r="Q629" s="55">
        <v>0.09</v>
      </c>
      <c r="R629" s="55">
        <v>3.1578894430956676E-2</v>
      </c>
      <c r="S629" s="52">
        <v>0</v>
      </c>
      <c r="T629" s="36"/>
      <c r="U629" s="56">
        <v>22542</v>
      </c>
      <c r="V629" s="56">
        <v>0</v>
      </c>
      <c r="W629" s="52">
        <v>0</v>
      </c>
      <c r="X629" s="52">
        <v>1786</v>
      </c>
      <c r="Y629" s="52">
        <v>24328</v>
      </c>
      <c r="Z629" s="52">
        <f t="shared" si="9"/>
        <v>20969165</v>
      </c>
    </row>
    <row r="630" spans="1:26" s="13" customFormat="1">
      <c r="A630" s="49">
        <v>487</v>
      </c>
      <c r="B630" s="49">
        <v>487274295</v>
      </c>
      <c r="C630" s="50" t="s">
        <v>268</v>
      </c>
      <c r="D630" s="49">
        <v>274</v>
      </c>
      <c r="E630" s="50" t="s">
        <v>60</v>
      </c>
      <c r="F630" s="49">
        <v>295</v>
      </c>
      <c r="G630" s="50" t="s">
        <v>135</v>
      </c>
      <c r="H630" s="51">
        <v>1</v>
      </c>
      <c r="I630" s="52">
        <v>9708.0993219968623</v>
      </c>
      <c r="J630" s="52">
        <v>4537</v>
      </c>
      <c r="K630" s="52">
        <v>0</v>
      </c>
      <c r="L630" s="52">
        <v>893</v>
      </c>
      <c r="M630" s="52">
        <v>15138.099321996862</v>
      </c>
      <c r="N630" s="36"/>
      <c r="O630" s="53" t="s">
        <v>308</v>
      </c>
      <c r="P630" s="53" t="s">
        <v>308</v>
      </c>
      <c r="Q630" s="55">
        <v>0.09</v>
      </c>
      <c r="R630" s="55">
        <v>2.0645929745263577E-2</v>
      </c>
      <c r="S630" s="52">
        <v>0</v>
      </c>
      <c r="T630" s="36"/>
      <c r="U630" s="56">
        <v>14245</v>
      </c>
      <c r="V630" s="56">
        <v>0</v>
      </c>
      <c r="W630" s="52">
        <v>0</v>
      </c>
      <c r="X630" s="52">
        <v>893</v>
      </c>
      <c r="Y630" s="52">
        <v>15138</v>
      </c>
      <c r="Z630" s="52">
        <f t="shared" si="9"/>
        <v>20969165</v>
      </c>
    </row>
    <row r="631" spans="1:26" s="13" customFormat="1">
      <c r="A631" s="49">
        <v>487</v>
      </c>
      <c r="B631" s="49">
        <v>487274305</v>
      </c>
      <c r="C631" s="50" t="s">
        <v>268</v>
      </c>
      <c r="D631" s="49">
        <v>274</v>
      </c>
      <c r="E631" s="50" t="s">
        <v>60</v>
      </c>
      <c r="F631" s="49">
        <v>305</v>
      </c>
      <c r="G631" s="50" t="s">
        <v>221</v>
      </c>
      <c r="H631" s="51">
        <v>1</v>
      </c>
      <c r="I631" s="52">
        <v>10091.652826698521</v>
      </c>
      <c r="J631" s="52">
        <v>3275</v>
      </c>
      <c r="K631" s="52">
        <v>0</v>
      </c>
      <c r="L631" s="52">
        <v>893</v>
      </c>
      <c r="M631" s="52">
        <v>14259.652826698521</v>
      </c>
      <c r="N631" s="36"/>
      <c r="O631" s="53" t="s">
        <v>308</v>
      </c>
      <c r="P631" s="53" t="s">
        <v>308</v>
      </c>
      <c r="Q631" s="55">
        <v>0.09</v>
      </c>
      <c r="R631" s="55">
        <v>2.0701102017852344E-2</v>
      </c>
      <c r="S631" s="52">
        <v>0</v>
      </c>
      <c r="T631" s="36"/>
      <c r="U631" s="56">
        <v>13367</v>
      </c>
      <c r="V631" s="56">
        <v>0</v>
      </c>
      <c r="W631" s="52">
        <v>0</v>
      </c>
      <c r="X631" s="52">
        <v>893</v>
      </c>
      <c r="Y631" s="52">
        <v>14260</v>
      </c>
      <c r="Z631" s="52">
        <f t="shared" si="9"/>
        <v>20969165</v>
      </c>
    </row>
    <row r="632" spans="1:26" s="13" customFormat="1">
      <c r="A632" s="49">
        <v>487</v>
      </c>
      <c r="B632" s="49">
        <v>487274308</v>
      </c>
      <c r="C632" s="50" t="s">
        <v>268</v>
      </c>
      <c r="D632" s="49">
        <v>274</v>
      </c>
      <c r="E632" s="50" t="s">
        <v>60</v>
      </c>
      <c r="F632" s="49">
        <v>308</v>
      </c>
      <c r="G632" s="50" t="s">
        <v>20</v>
      </c>
      <c r="H632" s="51">
        <v>2</v>
      </c>
      <c r="I632" s="52">
        <v>11856</v>
      </c>
      <c r="J632" s="52">
        <v>7007</v>
      </c>
      <c r="K632" s="52">
        <v>0</v>
      </c>
      <c r="L632" s="52">
        <v>893</v>
      </c>
      <c r="M632" s="52">
        <v>19756</v>
      </c>
      <c r="N632" s="36"/>
      <c r="O632" s="53" t="s">
        <v>308</v>
      </c>
      <c r="P632" s="53" t="s">
        <v>308</v>
      </c>
      <c r="Q632" s="55">
        <v>0.09</v>
      </c>
      <c r="R632" s="55">
        <v>2.6774562453550964E-3</v>
      </c>
      <c r="S632" s="52">
        <v>0</v>
      </c>
      <c r="T632" s="36"/>
      <c r="U632" s="56">
        <v>37726</v>
      </c>
      <c r="V632" s="56">
        <v>0</v>
      </c>
      <c r="W632" s="52">
        <v>0</v>
      </c>
      <c r="X632" s="52">
        <v>1786</v>
      </c>
      <c r="Y632" s="52">
        <v>39512</v>
      </c>
      <c r="Z632" s="52">
        <f t="shared" si="9"/>
        <v>20969165</v>
      </c>
    </row>
    <row r="633" spans="1:26" s="13" customFormat="1">
      <c r="A633" s="49">
        <v>487</v>
      </c>
      <c r="B633" s="49">
        <v>487274314</v>
      </c>
      <c r="C633" s="50" t="s">
        <v>268</v>
      </c>
      <c r="D633" s="49">
        <v>274</v>
      </c>
      <c r="E633" s="50" t="s">
        <v>60</v>
      </c>
      <c r="F633" s="49">
        <v>314</v>
      </c>
      <c r="G633" s="50" t="s">
        <v>29</v>
      </c>
      <c r="H633" s="51">
        <v>1</v>
      </c>
      <c r="I633" s="52">
        <v>10661</v>
      </c>
      <c r="J633" s="52">
        <v>8456</v>
      </c>
      <c r="K633" s="52">
        <v>0</v>
      </c>
      <c r="L633" s="52">
        <v>893</v>
      </c>
      <c r="M633" s="52">
        <v>20010</v>
      </c>
      <c r="N633" s="36"/>
      <c r="O633" s="53" t="s">
        <v>308</v>
      </c>
      <c r="P633" s="53" t="s">
        <v>308</v>
      </c>
      <c r="Q633" s="55">
        <v>0.09</v>
      </c>
      <c r="R633" s="55">
        <v>4.8174177898452457E-3</v>
      </c>
      <c r="S633" s="52">
        <v>0</v>
      </c>
      <c r="T633" s="36"/>
      <c r="U633" s="56">
        <v>19117</v>
      </c>
      <c r="V633" s="56">
        <v>0</v>
      </c>
      <c r="W633" s="52">
        <v>0</v>
      </c>
      <c r="X633" s="52">
        <v>893</v>
      </c>
      <c r="Y633" s="52">
        <v>20010</v>
      </c>
      <c r="Z633" s="52">
        <f t="shared" si="9"/>
        <v>20969165</v>
      </c>
    </row>
    <row r="634" spans="1:26" s="13" customFormat="1">
      <c r="A634" s="49">
        <v>487</v>
      </c>
      <c r="B634" s="49">
        <v>487274347</v>
      </c>
      <c r="C634" s="50" t="s">
        <v>268</v>
      </c>
      <c r="D634" s="49">
        <v>274</v>
      </c>
      <c r="E634" s="50" t="s">
        <v>60</v>
      </c>
      <c r="F634" s="49">
        <v>347</v>
      </c>
      <c r="G634" s="50" t="s">
        <v>82</v>
      </c>
      <c r="H634" s="51">
        <v>6</v>
      </c>
      <c r="I634" s="52">
        <v>11999</v>
      </c>
      <c r="J634" s="52">
        <v>4901</v>
      </c>
      <c r="K634" s="52">
        <v>0</v>
      </c>
      <c r="L634" s="52">
        <v>893</v>
      </c>
      <c r="M634" s="52">
        <v>17793</v>
      </c>
      <c r="N634" s="36"/>
      <c r="O634" s="53" t="s">
        <v>308</v>
      </c>
      <c r="P634" s="53" t="s">
        <v>308</v>
      </c>
      <c r="Q634" s="55">
        <v>0.09</v>
      </c>
      <c r="R634" s="55">
        <v>4.6513433466535492E-3</v>
      </c>
      <c r="S634" s="52">
        <v>0</v>
      </c>
      <c r="T634" s="36"/>
      <c r="U634" s="56">
        <v>101400</v>
      </c>
      <c r="V634" s="56">
        <v>0</v>
      </c>
      <c r="W634" s="52">
        <v>0</v>
      </c>
      <c r="X634" s="52">
        <v>5358</v>
      </c>
      <c r="Y634" s="52">
        <v>106758</v>
      </c>
      <c r="Z634" s="52">
        <f t="shared" si="9"/>
        <v>20969165</v>
      </c>
    </row>
    <row r="635" spans="1:26" s="13" customFormat="1">
      <c r="A635" s="49">
        <v>488</v>
      </c>
      <c r="B635" s="49">
        <v>488219001</v>
      </c>
      <c r="C635" s="50" t="s">
        <v>269</v>
      </c>
      <c r="D635" s="49">
        <v>219</v>
      </c>
      <c r="E635" s="50" t="s">
        <v>270</v>
      </c>
      <c r="F635" s="49">
        <v>1</v>
      </c>
      <c r="G635" s="50" t="s">
        <v>57</v>
      </c>
      <c r="H635" s="51">
        <v>36</v>
      </c>
      <c r="I635" s="52">
        <v>9150</v>
      </c>
      <c r="J635" s="52">
        <v>2332</v>
      </c>
      <c r="K635" s="52">
        <v>0</v>
      </c>
      <c r="L635" s="52">
        <v>893</v>
      </c>
      <c r="M635" s="52">
        <v>12375</v>
      </c>
      <c r="N635" s="36"/>
      <c r="O635" s="53" t="s">
        <v>308</v>
      </c>
      <c r="P635" s="53" t="s">
        <v>308</v>
      </c>
      <c r="Q635" s="55">
        <v>0.09</v>
      </c>
      <c r="R635" s="55">
        <v>1.6512015139306647E-2</v>
      </c>
      <c r="S635" s="52">
        <v>0</v>
      </c>
      <c r="T635" s="36"/>
      <c r="U635" s="56">
        <v>413352</v>
      </c>
      <c r="V635" s="56">
        <v>0</v>
      </c>
      <c r="W635" s="52">
        <v>0</v>
      </c>
      <c r="X635" s="52">
        <v>32148</v>
      </c>
      <c r="Y635" s="52">
        <v>445500</v>
      </c>
      <c r="Z635" s="52">
        <f t="shared" si="9"/>
        <v>12555135</v>
      </c>
    </row>
    <row r="636" spans="1:26" s="13" customFormat="1">
      <c r="A636" s="49">
        <v>488</v>
      </c>
      <c r="B636" s="49">
        <v>488219035</v>
      </c>
      <c r="C636" s="50" t="s">
        <v>269</v>
      </c>
      <c r="D636" s="49">
        <v>219</v>
      </c>
      <c r="E636" s="50" t="s">
        <v>270</v>
      </c>
      <c r="F636" s="49">
        <v>35</v>
      </c>
      <c r="G636" s="50" t="s">
        <v>11</v>
      </c>
      <c r="H636" s="51">
        <v>2</v>
      </c>
      <c r="I636" s="52">
        <v>11697</v>
      </c>
      <c r="J636" s="52">
        <v>3456</v>
      </c>
      <c r="K636" s="52">
        <v>0</v>
      </c>
      <c r="L636" s="52">
        <v>893</v>
      </c>
      <c r="M636" s="52">
        <v>16046</v>
      </c>
      <c r="N636" s="36"/>
      <c r="O636" s="53" t="s">
        <v>308</v>
      </c>
      <c r="P636" s="53" t="s">
        <v>308</v>
      </c>
      <c r="Q636" s="55">
        <v>0.18</v>
      </c>
      <c r="R636" s="55">
        <v>0.15202395845133679</v>
      </c>
      <c r="S636" s="52">
        <v>0</v>
      </c>
      <c r="T636" s="36"/>
      <c r="U636" s="56">
        <v>30306</v>
      </c>
      <c r="V636" s="56">
        <v>0</v>
      </c>
      <c r="W636" s="52">
        <v>0</v>
      </c>
      <c r="X636" s="52">
        <v>1786</v>
      </c>
      <c r="Y636" s="52">
        <v>32092</v>
      </c>
      <c r="Z636" s="52">
        <f t="shared" si="9"/>
        <v>12555135</v>
      </c>
    </row>
    <row r="637" spans="1:26" s="13" customFormat="1">
      <c r="A637" s="49">
        <v>488</v>
      </c>
      <c r="B637" s="49">
        <v>488219040</v>
      </c>
      <c r="C637" s="50" t="s">
        <v>269</v>
      </c>
      <c r="D637" s="49">
        <v>219</v>
      </c>
      <c r="E637" s="50" t="s">
        <v>270</v>
      </c>
      <c r="F637" s="49">
        <v>40</v>
      </c>
      <c r="G637" s="50" t="s">
        <v>88</v>
      </c>
      <c r="H637" s="51">
        <v>18</v>
      </c>
      <c r="I637" s="52">
        <v>10996</v>
      </c>
      <c r="J637" s="52">
        <v>2829</v>
      </c>
      <c r="K637" s="52">
        <v>0</v>
      </c>
      <c r="L637" s="52">
        <v>893</v>
      </c>
      <c r="M637" s="52">
        <v>14718</v>
      </c>
      <c r="N637" s="36"/>
      <c r="O637" s="53" t="s">
        <v>308</v>
      </c>
      <c r="P637" s="53" t="s">
        <v>308</v>
      </c>
      <c r="Q637" s="55">
        <v>0.09</v>
      </c>
      <c r="R637" s="55">
        <v>4.414769596532914E-3</v>
      </c>
      <c r="S637" s="52">
        <v>0</v>
      </c>
      <c r="T637" s="36"/>
      <c r="U637" s="56">
        <v>248850</v>
      </c>
      <c r="V637" s="56">
        <v>0</v>
      </c>
      <c r="W637" s="52">
        <v>0</v>
      </c>
      <c r="X637" s="52">
        <v>16074</v>
      </c>
      <c r="Y637" s="52">
        <v>264924</v>
      </c>
      <c r="Z637" s="52">
        <f t="shared" si="9"/>
        <v>12555135</v>
      </c>
    </row>
    <row r="638" spans="1:26" s="13" customFormat="1">
      <c r="A638" s="49">
        <v>488</v>
      </c>
      <c r="B638" s="49">
        <v>488219044</v>
      </c>
      <c r="C638" s="50" t="s">
        <v>269</v>
      </c>
      <c r="D638" s="49">
        <v>219</v>
      </c>
      <c r="E638" s="50" t="s">
        <v>270</v>
      </c>
      <c r="F638" s="49">
        <v>44</v>
      </c>
      <c r="G638" s="50" t="s">
        <v>12</v>
      </c>
      <c r="H638" s="51">
        <v>76</v>
      </c>
      <c r="I638" s="52">
        <v>11054</v>
      </c>
      <c r="J638" s="52">
        <v>728</v>
      </c>
      <c r="K638" s="52">
        <v>0</v>
      </c>
      <c r="L638" s="52">
        <v>893</v>
      </c>
      <c r="M638" s="52">
        <v>12675</v>
      </c>
      <c r="N638" s="36"/>
      <c r="O638" s="53" t="s">
        <v>308</v>
      </c>
      <c r="P638" s="53" t="s">
        <v>308</v>
      </c>
      <c r="Q638" s="55">
        <v>0.09</v>
      </c>
      <c r="R638" s="55">
        <v>4.5057369453861851E-2</v>
      </c>
      <c r="S638" s="52">
        <v>0</v>
      </c>
      <c r="T638" s="36"/>
      <c r="U638" s="56">
        <v>895432</v>
      </c>
      <c r="V638" s="56">
        <v>0</v>
      </c>
      <c r="W638" s="52">
        <v>0</v>
      </c>
      <c r="X638" s="52">
        <v>67868</v>
      </c>
      <c r="Y638" s="52">
        <v>963300</v>
      </c>
      <c r="Z638" s="52">
        <f t="shared" si="9"/>
        <v>12555135</v>
      </c>
    </row>
    <row r="639" spans="1:26" s="13" customFormat="1">
      <c r="A639" s="49">
        <v>488</v>
      </c>
      <c r="B639" s="49">
        <v>488219050</v>
      </c>
      <c r="C639" s="50" t="s">
        <v>269</v>
      </c>
      <c r="D639" s="49">
        <v>219</v>
      </c>
      <c r="E639" s="50" t="s">
        <v>270</v>
      </c>
      <c r="F639" s="49">
        <v>50</v>
      </c>
      <c r="G639" s="50" t="s">
        <v>90</v>
      </c>
      <c r="H639" s="51">
        <v>1</v>
      </c>
      <c r="I639" s="52">
        <v>10210</v>
      </c>
      <c r="J639" s="52">
        <v>4343</v>
      </c>
      <c r="K639" s="52">
        <v>0</v>
      </c>
      <c r="L639" s="52">
        <v>893</v>
      </c>
      <c r="M639" s="52">
        <v>15446</v>
      </c>
      <c r="N639" s="36"/>
      <c r="O639" s="53" t="s">
        <v>308</v>
      </c>
      <c r="P639" s="53" t="s">
        <v>308</v>
      </c>
      <c r="Q639" s="55">
        <v>0.09</v>
      </c>
      <c r="R639" s="55">
        <v>3.2132994944024688E-3</v>
      </c>
      <c r="S639" s="52">
        <v>0</v>
      </c>
      <c r="T639" s="36"/>
      <c r="U639" s="56">
        <v>14553</v>
      </c>
      <c r="V639" s="56">
        <v>0</v>
      </c>
      <c r="W639" s="52">
        <v>0</v>
      </c>
      <c r="X639" s="52">
        <v>893</v>
      </c>
      <c r="Y639" s="52">
        <v>15446</v>
      </c>
      <c r="Z639" s="52">
        <f t="shared" si="9"/>
        <v>12555135</v>
      </c>
    </row>
    <row r="640" spans="1:26" s="13" customFormat="1">
      <c r="A640" s="49">
        <v>488</v>
      </c>
      <c r="B640" s="49">
        <v>488219065</v>
      </c>
      <c r="C640" s="50" t="s">
        <v>269</v>
      </c>
      <c r="D640" s="49">
        <v>219</v>
      </c>
      <c r="E640" s="50" t="s">
        <v>270</v>
      </c>
      <c r="F640" s="49">
        <v>65</v>
      </c>
      <c r="G640" s="50" t="s">
        <v>271</v>
      </c>
      <c r="H640" s="51">
        <v>1</v>
      </c>
      <c r="I640" s="52">
        <v>10210</v>
      </c>
      <c r="J640" s="52">
        <v>4832</v>
      </c>
      <c r="K640" s="52">
        <v>0</v>
      </c>
      <c r="L640" s="52">
        <v>893</v>
      </c>
      <c r="M640" s="52">
        <v>15935</v>
      </c>
      <c r="N640" s="36"/>
      <c r="O640" s="53" t="s">
        <v>308</v>
      </c>
      <c r="P640" s="53" t="s">
        <v>308</v>
      </c>
      <c r="Q640" s="55">
        <v>0.09</v>
      </c>
      <c r="R640" s="55">
        <v>6.6723379913130978E-4</v>
      </c>
      <c r="S640" s="52">
        <v>0</v>
      </c>
      <c r="T640" s="36"/>
      <c r="U640" s="56">
        <v>15042</v>
      </c>
      <c r="V640" s="56">
        <v>0</v>
      </c>
      <c r="W640" s="52">
        <v>0</v>
      </c>
      <c r="X640" s="52">
        <v>893</v>
      </c>
      <c r="Y640" s="52">
        <v>15935</v>
      </c>
      <c r="Z640" s="52">
        <f t="shared" si="9"/>
        <v>12555135</v>
      </c>
    </row>
    <row r="641" spans="1:26" s="13" customFormat="1">
      <c r="A641" s="49">
        <v>488</v>
      </c>
      <c r="B641" s="49">
        <v>488219082</v>
      </c>
      <c r="C641" s="50" t="s">
        <v>269</v>
      </c>
      <c r="D641" s="49">
        <v>219</v>
      </c>
      <c r="E641" s="50" t="s">
        <v>270</v>
      </c>
      <c r="F641" s="49">
        <v>82</v>
      </c>
      <c r="G641" s="50" t="s">
        <v>252</v>
      </c>
      <c r="H641" s="51">
        <v>6</v>
      </c>
      <c r="I641" s="52">
        <v>10346</v>
      </c>
      <c r="J641" s="52">
        <v>2666</v>
      </c>
      <c r="K641" s="52">
        <v>0</v>
      </c>
      <c r="L641" s="52">
        <v>893</v>
      </c>
      <c r="M641" s="52">
        <v>13905</v>
      </c>
      <c r="N641" s="36"/>
      <c r="O641" s="53" t="s">
        <v>308</v>
      </c>
      <c r="P641" s="53" t="s">
        <v>308</v>
      </c>
      <c r="Q641" s="55">
        <v>0.09</v>
      </c>
      <c r="R641" s="55">
        <v>4.1668868198351961E-3</v>
      </c>
      <c r="S641" s="52">
        <v>0</v>
      </c>
      <c r="T641" s="36"/>
      <c r="U641" s="56">
        <v>78072</v>
      </c>
      <c r="V641" s="56">
        <v>0</v>
      </c>
      <c r="W641" s="52">
        <v>0</v>
      </c>
      <c r="X641" s="52">
        <v>5358</v>
      </c>
      <c r="Y641" s="52">
        <v>83430</v>
      </c>
      <c r="Z641" s="52">
        <f t="shared" si="9"/>
        <v>12555135</v>
      </c>
    </row>
    <row r="642" spans="1:26" s="13" customFormat="1">
      <c r="A642" s="49">
        <v>488</v>
      </c>
      <c r="B642" s="49">
        <v>488219083</v>
      </c>
      <c r="C642" s="50" t="s">
        <v>269</v>
      </c>
      <c r="D642" s="49">
        <v>219</v>
      </c>
      <c r="E642" s="50" t="s">
        <v>270</v>
      </c>
      <c r="F642" s="49">
        <v>83</v>
      </c>
      <c r="G642" s="50" t="s">
        <v>253</v>
      </c>
      <c r="H642" s="51">
        <v>5</v>
      </c>
      <c r="I642" s="52">
        <v>8808</v>
      </c>
      <c r="J642" s="52">
        <v>1263</v>
      </c>
      <c r="K642" s="52">
        <v>0</v>
      </c>
      <c r="L642" s="52">
        <v>893</v>
      </c>
      <c r="M642" s="52">
        <v>10964</v>
      </c>
      <c r="N642" s="36"/>
      <c r="O642" s="53" t="s">
        <v>308</v>
      </c>
      <c r="P642" s="53" t="s">
        <v>308</v>
      </c>
      <c r="Q642" s="55">
        <v>0.09</v>
      </c>
      <c r="R642" s="55">
        <v>2.0767073364031312E-3</v>
      </c>
      <c r="S642" s="52">
        <v>0</v>
      </c>
      <c r="T642" s="36"/>
      <c r="U642" s="56">
        <v>50355</v>
      </c>
      <c r="V642" s="56">
        <v>0</v>
      </c>
      <c r="W642" s="52">
        <v>0</v>
      </c>
      <c r="X642" s="52">
        <v>4465</v>
      </c>
      <c r="Y642" s="52">
        <v>54820</v>
      </c>
      <c r="Z642" s="52">
        <f t="shared" si="9"/>
        <v>12555135</v>
      </c>
    </row>
    <row r="643" spans="1:26" s="13" customFormat="1">
      <c r="A643" s="49">
        <v>488</v>
      </c>
      <c r="B643" s="49">
        <v>488219122</v>
      </c>
      <c r="C643" s="50" t="s">
        <v>269</v>
      </c>
      <c r="D643" s="49">
        <v>219</v>
      </c>
      <c r="E643" s="50" t="s">
        <v>270</v>
      </c>
      <c r="F643" s="49">
        <v>122</v>
      </c>
      <c r="G643" s="50" t="s">
        <v>272</v>
      </c>
      <c r="H643" s="51">
        <v>28</v>
      </c>
      <c r="I643" s="52">
        <v>9679</v>
      </c>
      <c r="J643" s="52">
        <v>2609</v>
      </c>
      <c r="K643" s="52">
        <v>0</v>
      </c>
      <c r="L643" s="52">
        <v>893</v>
      </c>
      <c r="M643" s="52">
        <v>13181</v>
      </c>
      <c r="N643" s="36"/>
      <c r="O643" s="53" t="s">
        <v>308</v>
      </c>
      <c r="P643" s="53" t="s">
        <v>308</v>
      </c>
      <c r="Q643" s="55">
        <v>0.09</v>
      </c>
      <c r="R643" s="55">
        <v>1.131966180944661E-2</v>
      </c>
      <c r="S643" s="52">
        <v>0</v>
      </c>
      <c r="T643" s="36"/>
      <c r="U643" s="56">
        <v>344064</v>
      </c>
      <c r="V643" s="56">
        <v>0</v>
      </c>
      <c r="W643" s="52">
        <v>0</v>
      </c>
      <c r="X643" s="52">
        <v>25004</v>
      </c>
      <c r="Y643" s="52">
        <v>369068</v>
      </c>
      <c r="Z643" s="52">
        <f t="shared" si="9"/>
        <v>12555135</v>
      </c>
    </row>
    <row r="644" spans="1:26" s="13" customFormat="1">
      <c r="A644" s="49">
        <v>488</v>
      </c>
      <c r="B644" s="49">
        <v>488219131</v>
      </c>
      <c r="C644" s="50" t="s">
        <v>269</v>
      </c>
      <c r="D644" s="49">
        <v>219</v>
      </c>
      <c r="E644" s="50" t="s">
        <v>270</v>
      </c>
      <c r="F644" s="49">
        <v>131</v>
      </c>
      <c r="G644" s="50" t="s">
        <v>273</v>
      </c>
      <c r="H644" s="51">
        <v>8</v>
      </c>
      <c r="I644" s="52">
        <v>9256</v>
      </c>
      <c r="J644" s="52">
        <v>2100</v>
      </c>
      <c r="K644" s="52">
        <v>0</v>
      </c>
      <c r="L644" s="52">
        <v>893</v>
      </c>
      <c r="M644" s="52">
        <v>12249</v>
      </c>
      <c r="N644" s="36"/>
      <c r="O644" s="53" t="s">
        <v>308</v>
      </c>
      <c r="P644" s="53" t="s">
        <v>308</v>
      </c>
      <c r="Q644" s="55">
        <v>0.09</v>
      </c>
      <c r="R644" s="55">
        <v>1.9803707894198649E-3</v>
      </c>
      <c r="S644" s="52">
        <v>0</v>
      </c>
      <c r="T644" s="36"/>
      <c r="U644" s="56">
        <v>90848</v>
      </c>
      <c r="V644" s="56">
        <v>0</v>
      </c>
      <c r="W644" s="52">
        <v>0</v>
      </c>
      <c r="X644" s="52">
        <v>7144</v>
      </c>
      <c r="Y644" s="52">
        <v>97992</v>
      </c>
      <c r="Z644" s="52">
        <f t="shared" si="9"/>
        <v>12555135</v>
      </c>
    </row>
    <row r="645" spans="1:26" s="13" customFormat="1">
      <c r="A645" s="49">
        <v>488</v>
      </c>
      <c r="B645" s="49">
        <v>488219133</v>
      </c>
      <c r="C645" s="50" t="s">
        <v>269</v>
      </c>
      <c r="D645" s="49">
        <v>219</v>
      </c>
      <c r="E645" s="50" t="s">
        <v>270</v>
      </c>
      <c r="F645" s="49">
        <v>133</v>
      </c>
      <c r="G645" s="50" t="s">
        <v>59</v>
      </c>
      <c r="H645" s="51">
        <v>25</v>
      </c>
      <c r="I645" s="52">
        <v>10222</v>
      </c>
      <c r="J645" s="52">
        <v>2720</v>
      </c>
      <c r="K645" s="52">
        <v>0</v>
      </c>
      <c r="L645" s="52">
        <v>893</v>
      </c>
      <c r="M645" s="52">
        <v>13835</v>
      </c>
      <c r="N645" s="36"/>
      <c r="O645" s="53" t="s">
        <v>308</v>
      </c>
      <c r="P645" s="53" t="s">
        <v>308</v>
      </c>
      <c r="Q645" s="55">
        <v>0.09</v>
      </c>
      <c r="R645" s="55">
        <v>2.3230225694178461E-2</v>
      </c>
      <c r="S645" s="52">
        <v>0</v>
      </c>
      <c r="T645" s="36"/>
      <c r="U645" s="56">
        <v>323550</v>
      </c>
      <c r="V645" s="56">
        <v>0</v>
      </c>
      <c r="W645" s="52">
        <v>0</v>
      </c>
      <c r="X645" s="52">
        <v>22325</v>
      </c>
      <c r="Y645" s="52">
        <v>345875</v>
      </c>
      <c r="Z645" s="52">
        <f t="shared" si="9"/>
        <v>12555135</v>
      </c>
    </row>
    <row r="646" spans="1:26" s="13" customFormat="1">
      <c r="A646" s="49">
        <v>488</v>
      </c>
      <c r="B646" s="49">
        <v>488219142</v>
      </c>
      <c r="C646" s="50" t="s">
        <v>269</v>
      </c>
      <c r="D646" s="49">
        <v>219</v>
      </c>
      <c r="E646" s="50" t="s">
        <v>270</v>
      </c>
      <c r="F646" s="49">
        <v>142</v>
      </c>
      <c r="G646" s="50" t="s">
        <v>274</v>
      </c>
      <c r="H646" s="51">
        <v>38</v>
      </c>
      <c r="I646" s="52">
        <v>10130</v>
      </c>
      <c r="J646" s="52">
        <v>6570</v>
      </c>
      <c r="K646" s="52">
        <v>0</v>
      </c>
      <c r="L646" s="52">
        <v>893</v>
      </c>
      <c r="M646" s="52">
        <v>17593</v>
      </c>
      <c r="N646" s="36"/>
      <c r="O646" s="53" t="s">
        <v>308</v>
      </c>
      <c r="P646" s="53" t="s">
        <v>308</v>
      </c>
      <c r="Q646" s="55">
        <v>0.09</v>
      </c>
      <c r="R646" s="55">
        <v>3.4686554382205165E-2</v>
      </c>
      <c r="S646" s="52">
        <v>0</v>
      </c>
      <c r="T646" s="36"/>
      <c r="U646" s="56">
        <v>634600</v>
      </c>
      <c r="V646" s="56">
        <v>0</v>
      </c>
      <c r="W646" s="52">
        <v>0</v>
      </c>
      <c r="X646" s="52">
        <v>33934</v>
      </c>
      <c r="Y646" s="52">
        <v>668534</v>
      </c>
      <c r="Z646" s="52">
        <f t="shared" si="9"/>
        <v>12555135</v>
      </c>
    </row>
    <row r="647" spans="1:26" s="13" customFormat="1">
      <c r="A647" s="49">
        <v>488</v>
      </c>
      <c r="B647" s="49">
        <v>488219145</v>
      </c>
      <c r="C647" s="50" t="s">
        <v>269</v>
      </c>
      <c r="D647" s="49">
        <v>219</v>
      </c>
      <c r="E647" s="50" t="s">
        <v>270</v>
      </c>
      <c r="F647" s="49">
        <v>145</v>
      </c>
      <c r="G647" s="50" t="s">
        <v>254</v>
      </c>
      <c r="H647" s="51">
        <v>2</v>
      </c>
      <c r="I647" s="52">
        <v>8621</v>
      </c>
      <c r="J647" s="52">
        <v>2130</v>
      </c>
      <c r="K647" s="52">
        <v>0</v>
      </c>
      <c r="L647" s="52">
        <v>893</v>
      </c>
      <c r="M647" s="52">
        <v>11644</v>
      </c>
      <c r="N647" s="36"/>
      <c r="O647" s="53" t="s">
        <v>308</v>
      </c>
      <c r="P647" s="53" t="s">
        <v>308</v>
      </c>
      <c r="Q647" s="55">
        <v>0.09</v>
      </c>
      <c r="R647" s="55">
        <v>6.293251325461633E-3</v>
      </c>
      <c r="S647" s="52">
        <v>0</v>
      </c>
      <c r="T647" s="36"/>
      <c r="U647" s="56">
        <v>21502</v>
      </c>
      <c r="V647" s="56">
        <v>0</v>
      </c>
      <c r="W647" s="52">
        <v>0</v>
      </c>
      <c r="X647" s="52">
        <v>1786</v>
      </c>
      <c r="Y647" s="52">
        <v>23288</v>
      </c>
      <c r="Z647" s="52">
        <f t="shared" si="9"/>
        <v>12555135</v>
      </c>
    </row>
    <row r="648" spans="1:26" s="13" customFormat="1">
      <c r="A648" s="49">
        <v>488</v>
      </c>
      <c r="B648" s="49">
        <v>488219171</v>
      </c>
      <c r="C648" s="50" t="s">
        <v>269</v>
      </c>
      <c r="D648" s="49">
        <v>219</v>
      </c>
      <c r="E648" s="50" t="s">
        <v>270</v>
      </c>
      <c r="F648" s="49">
        <v>171</v>
      </c>
      <c r="G648" s="50" t="s">
        <v>255</v>
      </c>
      <c r="H648" s="51">
        <v>22</v>
      </c>
      <c r="I648" s="52">
        <v>9501</v>
      </c>
      <c r="J648" s="52">
        <v>1709</v>
      </c>
      <c r="K648" s="52">
        <v>0</v>
      </c>
      <c r="L648" s="52">
        <v>893</v>
      </c>
      <c r="M648" s="52">
        <v>12103</v>
      </c>
      <c r="N648" s="36"/>
      <c r="O648" s="53" t="s">
        <v>308</v>
      </c>
      <c r="P648" s="53" t="s">
        <v>308</v>
      </c>
      <c r="Q648" s="55">
        <v>0.09</v>
      </c>
      <c r="R648" s="55">
        <v>6.3695659290681807E-3</v>
      </c>
      <c r="S648" s="52">
        <v>0</v>
      </c>
      <c r="T648" s="36"/>
      <c r="U648" s="56">
        <v>246620</v>
      </c>
      <c r="V648" s="56">
        <v>0</v>
      </c>
      <c r="W648" s="52">
        <v>0</v>
      </c>
      <c r="X648" s="52">
        <v>19646</v>
      </c>
      <c r="Y648" s="52">
        <v>266266</v>
      </c>
      <c r="Z648" s="52">
        <f t="shared" si="9"/>
        <v>12555135</v>
      </c>
    </row>
    <row r="649" spans="1:26" s="13" customFormat="1">
      <c r="A649" s="49">
        <v>488</v>
      </c>
      <c r="B649" s="49">
        <v>488219219</v>
      </c>
      <c r="C649" s="50" t="s">
        <v>269</v>
      </c>
      <c r="D649" s="49">
        <v>219</v>
      </c>
      <c r="E649" s="50" t="s">
        <v>270</v>
      </c>
      <c r="F649" s="49">
        <v>219</v>
      </c>
      <c r="G649" s="50" t="s">
        <v>270</v>
      </c>
      <c r="H649" s="51">
        <v>11</v>
      </c>
      <c r="I649" s="52">
        <v>10336</v>
      </c>
      <c r="J649" s="52">
        <v>4484</v>
      </c>
      <c r="K649" s="52">
        <v>0</v>
      </c>
      <c r="L649" s="52">
        <v>893</v>
      </c>
      <c r="M649" s="52">
        <v>15713</v>
      </c>
      <c r="N649" s="36"/>
      <c r="O649" s="53" t="s">
        <v>308</v>
      </c>
      <c r="P649" s="53" t="s">
        <v>308</v>
      </c>
      <c r="Q649" s="55">
        <v>0.09</v>
      </c>
      <c r="R649" s="55">
        <v>5.8248845228485403E-3</v>
      </c>
      <c r="S649" s="52">
        <v>0</v>
      </c>
      <c r="T649" s="36"/>
      <c r="U649" s="56">
        <v>163020</v>
      </c>
      <c r="V649" s="56">
        <v>0</v>
      </c>
      <c r="W649" s="52">
        <v>0</v>
      </c>
      <c r="X649" s="52">
        <v>9823</v>
      </c>
      <c r="Y649" s="52">
        <v>172843</v>
      </c>
      <c r="Z649" s="52">
        <f t="shared" si="9"/>
        <v>12555135</v>
      </c>
    </row>
    <row r="650" spans="1:26" s="13" customFormat="1">
      <c r="A650" s="49">
        <v>488</v>
      </c>
      <c r="B650" s="49">
        <v>488219231</v>
      </c>
      <c r="C650" s="50" t="s">
        <v>269</v>
      </c>
      <c r="D650" s="49">
        <v>219</v>
      </c>
      <c r="E650" s="50" t="s">
        <v>270</v>
      </c>
      <c r="F650" s="49">
        <v>231</v>
      </c>
      <c r="G650" s="50" t="s">
        <v>258</v>
      </c>
      <c r="H650" s="51">
        <v>33</v>
      </c>
      <c r="I650" s="52">
        <v>9229</v>
      </c>
      <c r="J650" s="52">
        <v>1548</v>
      </c>
      <c r="K650" s="52">
        <v>0</v>
      </c>
      <c r="L650" s="52">
        <v>893</v>
      </c>
      <c r="M650" s="52">
        <v>11670</v>
      </c>
      <c r="N650" s="36"/>
      <c r="O650" s="53" t="s">
        <v>308</v>
      </c>
      <c r="P650" s="53" t="s">
        <v>308</v>
      </c>
      <c r="Q650" s="55">
        <v>0.09</v>
      </c>
      <c r="R650" s="55">
        <v>1.1707804808843663E-2</v>
      </c>
      <c r="S650" s="52">
        <v>0</v>
      </c>
      <c r="T650" s="36"/>
      <c r="U650" s="56">
        <v>355641</v>
      </c>
      <c r="V650" s="56">
        <v>0</v>
      </c>
      <c r="W650" s="52">
        <v>0</v>
      </c>
      <c r="X650" s="52">
        <v>29469</v>
      </c>
      <c r="Y650" s="52">
        <v>385110</v>
      </c>
      <c r="Z650" s="52">
        <f t="shared" si="9"/>
        <v>12555135</v>
      </c>
    </row>
    <row r="651" spans="1:26" s="13" customFormat="1">
      <c r="A651" s="49">
        <v>488</v>
      </c>
      <c r="B651" s="49">
        <v>488219239</v>
      </c>
      <c r="C651" s="50" t="s">
        <v>269</v>
      </c>
      <c r="D651" s="49">
        <v>219</v>
      </c>
      <c r="E651" s="50" t="s">
        <v>270</v>
      </c>
      <c r="F651" s="49">
        <v>239</v>
      </c>
      <c r="G651" s="50" t="s">
        <v>250</v>
      </c>
      <c r="H651" s="51">
        <v>15</v>
      </c>
      <c r="I651" s="52">
        <v>9178</v>
      </c>
      <c r="J651" s="52">
        <v>3166</v>
      </c>
      <c r="K651" s="52">
        <v>0</v>
      </c>
      <c r="L651" s="52">
        <v>893</v>
      </c>
      <c r="M651" s="52">
        <v>13237</v>
      </c>
      <c r="N651" s="36"/>
      <c r="O651" s="53" t="s">
        <v>308</v>
      </c>
      <c r="P651" s="53" t="s">
        <v>308</v>
      </c>
      <c r="Q651" s="55">
        <v>0.09</v>
      </c>
      <c r="R651" s="55">
        <v>5.6438979998593514E-2</v>
      </c>
      <c r="S651" s="52">
        <v>0</v>
      </c>
      <c r="T651" s="36"/>
      <c r="U651" s="56">
        <v>185160</v>
      </c>
      <c r="V651" s="56">
        <v>0</v>
      </c>
      <c r="W651" s="52">
        <v>0</v>
      </c>
      <c r="X651" s="52">
        <v>13395</v>
      </c>
      <c r="Y651" s="52">
        <v>198555</v>
      </c>
      <c r="Z651" s="52">
        <f t="shared" ref="Z651:Z714" si="10">SUMIF($A$10:$A$839,$A651,$Y$10:$Y$839)</f>
        <v>12555135</v>
      </c>
    </row>
    <row r="652" spans="1:26" s="13" customFormat="1">
      <c r="A652" s="49">
        <v>488</v>
      </c>
      <c r="B652" s="49">
        <v>488219243</v>
      </c>
      <c r="C652" s="50" t="s">
        <v>269</v>
      </c>
      <c r="D652" s="49">
        <v>219</v>
      </c>
      <c r="E652" s="50" t="s">
        <v>270</v>
      </c>
      <c r="F652" s="49">
        <v>243</v>
      </c>
      <c r="G652" s="50" t="s">
        <v>80</v>
      </c>
      <c r="H652" s="51">
        <v>33</v>
      </c>
      <c r="I652" s="52">
        <v>10794</v>
      </c>
      <c r="J652" s="52">
        <v>2630</v>
      </c>
      <c r="K652" s="52">
        <v>0</v>
      </c>
      <c r="L652" s="52">
        <v>893</v>
      </c>
      <c r="M652" s="52">
        <v>14317</v>
      </c>
      <c r="N652" s="36"/>
      <c r="O652" s="53" t="s">
        <v>308</v>
      </c>
      <c r="P652" s="53" t="s">
        <v>308</v>
      </c>
      <c r="Q652" s="55">
        <v>0.09</v>
      </c>
      <c r="R652" s="55">
        <v>5.5797321441707435E-3</v>
      </c>
      <c r="S652" s="52">
        <v>0</v>
      </c>
      <c r="T652" s="36"/>
      <c r="U652" s="56">
        <v>442992</v>
      </c>
      <c r="V652" s="56">
        <v>0</v>
      </c>
      <c r="W652" s="52">
        <v>0</v>
      </c>
      <c r="X652" s="52">
        <v>29469</v>
      </c>
      <c r="Y652" s="52">
        <v>472461</v>
      </c>
      <c r="Z652" s="52">
        <f t="shared" si="10"/>
        <v>12555135</v>
      </c>
    </row>
    <row r="653" spans="1:26" s="13" customFormat="1">
      <c r="A653" s="49">
        <v>488</v>
      </c>
      <c r="B653" s="49">
        <v>488219244</v>
      </c>
      <c r="C653" s="50" t="s">
        <v>269</v>
      </c>
      <c r="D653" s="49">
        <v>219</v>
      </c>
      <c r="E653" s="50" t="s">
        <v>270</v>
      </c>
      <c r="F653" s="49">
        <v>244</v>
      </c>
      <c r="G653" s="50" t="s">
        <v>27</v>
      </c>
      <c r="H653" s="51">
        <v>152</v>
      </c>
      <c r="I653" s="52">
        <v>10943</v>
      </c>
      <c r="J653" s="52">
        <v>3737</v>
      </c>
      <c r="K653" s="52">
        <v>0</v>
      </c>
      <c r="L653" s="52">
        <v>893</v>
      </c>
      <c r="M653" s="52">
        <v>15573</v>
      </c>
      <c r="N653" s="36"/>
      <c r="O653" s="53" t="s">
        <v>308</v>
      </c>
      <c r="P653" s="53" t="s">
        <v>308</v>
      </c>
      <c r="Q653" s="55">
        <v>0.18</v>
      </c>
      <c r="R653" s="55">
        <v>9.0766797529067744E-2</v>
      </c>
      <c r="S653" s="52">
        <v>0</v>
      </c>
      <c r="T653" s="36"/>
      <c r="U653" s="56">
        <v>2231360</v>
      </c>
      <c r="V653" s="56">
        <v>0</v>
      </c>
      <c r="W653" s="52">
        <v>0</v>
      </c>
      <c r="X653" s="52">
        <v>135736</v>
      </c>
      <c r="Y653" s="52">
        <v>2367096</v>
      </c>
      <c r="Z653" s="52">
        <f t="shared" si="10"/>
        <v>12555135</v>
      </c>
    </row>
    <row r="654" spans="1:26" s="13" customFormat="1">
      <c r="A654" s="49">
        <v>488</v>
      </c>
      <c r="B654" s="49">
        <v>488219251</v>
      </c>
      <c r="C654" s="50" t="s">
        <v>269</v>
      </c>
      <c r="D654" s="49">
        <v>219</v>
      </c>
      <c r="E654" s="50" t="s">
        <v>270</v>
      </c>
      <c r="F654" s="49">
        <v>251</v>
      </c>
      <c r="G654" s="50" t="s">
        <v>242</v>
      </c>
      <c r="H654" s="51">
        <v>113</v>
      </c>
      <c r="I654" s="52">
        <v>9725</v>
      </c>
      <c r="J654" s="52">
        <v>1603</v>
      </c>
      <c r="K654" s="52">
        <v>0</v>
      </c>
      <c r="L654" s="52">
        <v>893</v>
      </c>
      <c r="M654" s="52">
        <v>12221</v>
      </c>
      <c r="N654" s="36"/>
      <c r="O654" s="53" t="s">
        <v>308</v>
      </c>
      <c r="P654" s="53" t="s">
        <v>308</v>
      </c>
      <c r="Q654" s="55">
        <v>0.18</v>
      </c>
      <c r="R654" s="55">
        <v>4.1080094638134411E-2</v>
      </c>
      <c r="S654" s="52">
        <v>0</v>
      </c>
      <c r="T654" s="36"/>
      <c r="U654" s="56">
        <v>1280064</v>
      </c>
      <c r="V654" s="56">
        <v>0</v>
      </c>
      <c r="W654" s="52">
        <v>0</v>
      </c>
      <c r="X654" s="52">
        <v>100909</v>
      </c>
      <c r="Y654" s="52">
        <v>1380973</v>
      </c>
      <c r="Z654" s="52">
        <f t="shared" si="10"/>
        <v>12555135</v>
      </c>
    </row>
    <row r="655" spans="1:26" s="13" customFormat="1">
      <c r="A655" s="49">
        <v>488</v>
      </c>
      <c r="B655" s="49">
        <v>488219264</v>
      </c>
      <c r="C655" s="50" t="s">
        <v>269</v>
      </c>
      <c r="D655" s="49">
        <v>219</v>
      </c>
      <c r="E655" s="50" t="s">
        <v>270</v>
      </c>
      <c r="F655" s="49">
        <v>264</v>
      </c>
      <c r="G655" s="50" t="s">
        <v>275</v>
      </c>
      <c r="H655" s="51">
        <v>26</v>
      </c>
      <c r="I655" s="52">
        <v>9446</v>
      </c>
      <c r="J655" s="52">
        <v>4112</v>
      </c>
      <c r="K655" s="52">
        <v>0</v>
      </c>
      <c r="L655" s="52">
        <v>893</v>
      </c>
      <c r="M655" s="52">
        <v>14451</v>
      </c>
      <c r="N655" s="36"/>
      <c r="O655" s="53" t="s">
        <v>308</v>
      </c>
      <c r="P655" s="53" t="s">
        <v>308</v>
      </c>
      <c r="Q655" s="55">
        <v>0.09</v>
      </c>
      <c r="R655" s="55">
        <v>8.7967881664601996E-3</v>
      </c>
      <c r="S655" s="52">
        <v>0</v>
      </c>
      <c r="T655" s="36"/>
      <c r="U655" s="56">
        <v>352508</v>
      </c>
      <c r="V655" s="56">
        <v>0</v>
      </c>
      <c r="W655" s="52">
        <v>0</v>
      </c>
      <c r="X655" s="52">
        <v>23218</v>
      </c>
      <c r="Y655" s="52">
        <v>375726</v>
      </c>
      <c r="Z655" s="52">
        <f t="shared" si="10"/>
        <v>12555135</v>
      </c>
    </row>
    <row r="656" spans="1:26" s="13" customFormat="1">
      <c r="A656" s="49">
        <v>488</v>
      </c>
      <c r="B656" s="49">
        <v>488219285</v>
      </c>
      <c r="C656" s="50" t="s">
        <v>269</v>
      </c>
      <c r="D656" s="49">
        <v>219</v>
      </c>
      <c r="E656" s="50" t="s">
        <v>270</v>
      </c>
      <c r="F656" s="49">
        <v>285</v>
      </c>
      <c r="G656" s="50" t="s">
        <v>28</v>
      </c>
      <c r="H656" s="51">
        <v>2</v>
      </c>
      <c r="I656" s="52">
        <v>10635.555879340782</v>
      </c>
      <c r="J656" s="52">
        <v>3161</v>
      </c>
      <c r="K656" s="52">
        <v>0</v>
      </c>
      <c r="L656" s="52">
        <v>893</v>
      </c>
      <c r="M656" s="52">
        <v>14689.555879340782</v>
      </c>
      <c r="N656" s="36"/>
      <c r="O656" s="53" t="s">
        <v>308</v>
      </c>
      <c r="P656" s="53" t="s">
        <v>308</v>
      </c>
      <c r="Q656" s="55">
        <v>0.09</v>
      </c>
      <c r="R656" s="55">
        <v>3.1578894430956676E-2</v>
      </c>
      <c r="S656" s="52">
        <v>0</v>
      </c>
      <c r="T656" s="36"/>
      <c r="U656" s="56">
        <v>27594</v>
      </c>
      <c r="V656" s="56">
        <v>0</v>
      </c>
      <c r="W656" s="52">
        <v>0</v>
      </c>
      <c r="X656" s="52">
        <v>1786</v>
      </c>
      <c r="Y656" s="52">
        <v>29380</v>
      </c>
      <c r="Z656" s="52">
        <f t="shared" si="10"/>
        <v>12555135</v>
      </c>
    </row>
    <row r="657" spans="1:26" s="13" customFormat="1">
      <c r="A657" s="49">
        <v>488</v>
      </c>
      <c r="B657" s="49">
        <v>488219293</v>
      </c>
      <c r="C657" s="50" t="s">
        <v>269</v>
      </c>
      <c r="D657" s="49">
        <v>219</v>
      </c>
      <c r="E657" s="50" t="s">
        <v>270</v>
      </c>
      <c r="F657" s="49">
        <v>293</v>
      </c>
      <c r="G657" s="50" t="s">
        <v>171</v>
      </c>
      <c r="H657" s="51">
        <v>1</v>
      </c>
      <c r="I657" s="52">
        <v>11385.955543290425</v>
      </c>
      <c r="J657" s="52">
        <v>695</v>
      </c>
      <c r="K657" s="52">
        <v>0</v>
      </c>
      <c r="L657" s="52">
        <v>893</v>
      </c>
      <c r="M657" s="52">
        <v>12973.955543290425</v>
      </c>
      <c r="N657" s="36"/>
      <c r="O657" s="53" t="s">
        <v>308</v>
      </c>
      <c r="P657" s="53" t="s">
        <v>308</v>
      </c>
      <c r="Q657" s="55">
        <v>0.18</v>
      </c>
      <c r="R657" s="55">
        <v>2.729501573501358E-3</v>
      </c>
      <c r="S657" s="52">
        <v>0</v>
      </c>
      <c r="T657" s="36"/>
      <c r="U657" s="56">
        <v>12081</v>
      </c>
      <c r="V657" s="56">
        <v>0</v>
      </c>
      <c r="W657" s="52">
        <v>0</v>
      </c>
      <c r="X657" s="52">
        <v>893</v>
      </c>
      <c r="Y657" s="52">
        <v>12974</v>
      </c>
      <c r="Z657" s="52">
        <f t="shared" si="10"/>
        <v>12555135</v>
      </c>
    </row>
    <row r="658" spans="1:26" s="13" customFormat="1">
      <c r="A658" s="49">
        <v>488</v>
      </c>
      <c r="B658" s="49">
        <v>488219336</v>
      </c>
      <c r="C658" s="50" t="s">
        <v>269</v>
      </c>
      <c r="D658" s="49">
        <v>219</v>
      </c>
      <c r="E658" s="50" t="s">
        <v>270</v>
      </c>
      <c r="F658" s="49">
        <v>336</v>
      </c>
      <c r="G658" s="50" t="s">
        <v>30</v>
      </c>
      <c r="H658" s="51">
        <v>241</v>
      </c>
      <c r="I658" s="52">
        <v>9838</v>
      </c>
      <c r="J658" s="52">
        <v>1312</v>
      </c>
      <c r="K658" s="52">
        <v>0</v>
      </c>
      <c r="L658" s="52">
        <v>893</v>
      </c>
      <c r="M658" s="52">
        <v>12043</v>
      </c>
      <c r="N658" s="36"/>
      <c r="O658" s="53" t="s">
        <v>308</v>
      </c>
      <c r="P658" s="53" t="s">
        <v>308</v>
      </c>
      <c r="Q658" s="55">
        <v>0.09</v>
      </c>
      <c r="R658" s="55">
        <v>3.4509078943279155E-2</v>
      </c>
      <c r="S658" s="52">
        <v>0</v>
      </c>
      <c r="T658" s="36"/>
      <c r="U658" s="56">
        <v>2687150</v>
      </c>
      <c r="V658" s="56">
        <v>0</v>
      </c>
      <c r="W658" s="52">
        <v>0</v>
      </c>
      <c r="X658" s="52">
        <v>215213</v>
      </c>
      <c r="Y658" s="52">
        <v>2902363</v>
      </c>
      <c r="Z658" s="52">
        <f t="shared" si="10"/>
        <v>12555135</v>
      </c>
    </row>
    <row r="659" spans="1:26" s="13" customFormat="1">
      <c r="A659" s="49">
        <v>488</v>
      </c>
      <c r="B659" s="49">
        <v>488219625</v>
      </c>
      <c r="C659" s="50" t="s">
        <v>269</v>
      </c>
      <c r="D659" s="49">
        <v>219</v>
      </c>
      <c r="E659" s="50" t="s">
        <v>270</v>
      </c>
      <c r="F659" s="49">
        <v>625</v>
      </c>
      <c r="G659" s="50" t="s">
        <v>92</v>
      </c>
      <c r="H659" s="51">
        <v>1</v>
      </c>
      <c r="I659" s="52">
        <v>8808</v>
      </c>
      <c r="J659" s="52">
        <v>1650</v>
      </c>
      <c r="K659" s="52">
        <v>0</v>
      </c>
      <c r="L659" s="52">
        <v>893</v>
      </c>
      <c r="M659" s="52">
        <v>11351</v>
      </c>
      <c r="N659" s="36"/>
      <c r="O659" s="53" t="s">
        <v>308</v>
      </c>
      <c r="P659" s="53" t="s">
        <v>308</v>
      </c>
      <c r="Q659" s="55">
        <v>0.09</v>
      </c>
      <c r="R659" s="55">
        <v>2.0609679509141342E-3</v>
      </c>
      <c r="S659" s="52">
        <v>0</v>
      </c>
      <c r="T659" s="36"/>
      <c r="U659" s="56">
        <v>10458</v>
      </c>
      <c r="V659" s="56">
        <v>0</v>
      </c>
      <c r="W659" s="52">
        <v>0</v>
      </c>
      <c r="X659" s="52">
        <v>893</v>
      </c>
      <c r="Y659" s="52">
        <v>11351</v>
      </c>
      <c r="Z659" s="52">
        <f t="shared" si="10"/>
        <v>12555135</v>
      </c>
    </row>
    <row r="660" spans="1:26" s="13" customFormat="1">
      <c r="A660" s="49">
        <v>488</v>
      </c>
      <c r="B660" s="49">
        <v>488219760</v>
      </c>
      <c r="C660" s="50" t="s">
        <v>269</v>
      </c>
      <c r="D660" s="49">
        <v>219</v>
      </c>
      <c r="E660" s="50" t="s">
        <v>270</v>
      </c>
      <c r="F660" s="49">
        <v>760</v>
      </c>
      <c r="G660" s="50" t="s">
        <v>262</v>
      </c>
      <c r="H660" s="51">
        <v>5</v>
      </c>
      <c r="I660" s="52">
        <v>10210</v>
      </c>
      <c r="J660" s="52">
        <v>1583</v>
      </c>
      <c r="K660" s="52">
        <v>0</v>
      </c>
      <c r="L660" s="52">
        <v>893</v>
      </c>
      <c r="M660" s="52">
        <v>12686</v>
      </c>
      <c r="N660" s="36"/>
      <c r="O660" s="53" t="s">
        <v>308</v>
      </c>
      <c r="P660" s="53" t="s">
        <v>308</v>
      </c>
      <c r="Q660" s="55">
        <v>0.09</v>
      </c>
      <c r="R660" s="55">
        <v>2.8171938918336369E-2</v>
      </c>
      <c r="S660" s="52">
        <v>0</v>
      </c>
      <c r="T660" s="36"/>
      <c r="U660" s="56">
        <v>58965</v>
      </c>
      <c r="V660" s="56">
        <v>0</v>
      </c>
      <c r="W660" s="52">
        <v>0</v>
      </c>
      <c r="X660" s="52">
        <v>4465</v>
      </c>
      <c r="Y660" s="52">
        <v>63430</v>
      </c>
      <c r="Z660" s="52">
        <f t="shared" si="10"/>
        <v>12555135</v>
      </c>
    </row>
    <row r="661" spans="1:26" s="13" customFormat="1">
      <c r="A661" s="49">
        <v>488</v>
      </c>
      <c r="B661" s="49">
        <v>488219780</v>
      </c>
      <c r="C661" s="50" t="s">
        <v>269</v>
      </c>
      <c r="D661" s="49">
        <v>219</v>
      </c>
      <c r="E661" s="50" t="s">
        <v>270</v>
      </c>
      <c r="F661" s="49">
        <v>780</v>
      </c>
      <c r="G661" s="50" t="s">
        <v>243</v>
      </c>
      <c r="H661" s="51">
        <v>41</v>
      </c>
      <c r="I661" s="52">
        <v>10861</v>
      </c>
      <c r="J661" s="52">
        <v>1329</v>
      </c>
      <c r="K661" s="52">
        <v>0</v>
      </c>
      <c r="L661" s="52">
        <v>893</v>
      </c>
      <c r="M661" s="52">
        <v>13083</v>
      </c>
      <c r="N661" s="36"/>
      <c r="O661" s="53" t="s">
        <v>308</v>
      </c>
      <c r="P661" s="53" t="s">
        <v>308</v>
      </c>
      <c r="Q661" s="55">
        <v>0.09</v>
      </c>
      <c r="R661" s="55">
        <v>1.169156725981866E-2</v>
      </c>
      <c r="S661" s="52">
        <v>0</v>
      </c>
      <c r="T661" s="36"/>
      <c r="U661" s="56">
        <v>499790</v>
      </c>
      <c r="V661" s="56">
        <v>0</v>
      </c>
      <c r="W661" s="52">
        <v>0</v>
      </c>
      <c r="X661" s="52">
        <v>36613</v>
      </c>
      <c r="Y661" s="52">
        <v>536403</v>
      </c>
      <c r="Z661" s="52">
        <f t="shared" si="10"/>
        <v>12555135</v>
      </c>
    </row>
    <row r="662" spans="1:26" s="13" customFormat="1">
      <c r="A662" s="49">
        <v>489</v>
      </c>
      <c r="B662" s="49">
        <v>489020020</v>
      </c>
      <c r="C662" s="50" t="s">
        <v>276</v>
      </c>
      <c r="D662" s="49">
        <v>20</v>
      </c>
      <c r="E662" s="50" t="s">
        <v>125</v>
      </c>
      <c r="F662" s="49">
        <v>20</v>
      </c>
      <c r="G662" s="50" t="s">
        <v>125</v>
      </c>
      <c r="H662" s="51">
        <v>164</v>
      </c>
      <c r="I662" s="52">
        <v>10653</v>
      </c>
      <c r="J662" s="52">
        <v>2761</v>
      </c>
      <c r="K662" s="52">
        <v>0</v>
      </c>
      <c r="L662" s="52">
        <v>893</v>
      </c>
      <c r="M662" s="52">
        <v>14307</v>
      </c>
      <c r="N662" s="36"/>
      <c r="O662" s="53" t="s">
        <v>308</v>
      </c>
      <c r="P662" s="53" t="s">
        <v>308</v>
      </c>
      <c r="Q662" s="55">
        <v>0.09</v>
      </c>
      <c r="R662" s="55">
        <v>3.8495427107332093E-2</v>
      </c>
      <c r="S662" s="52">
        <v>0</v>
      </c>
      <c r="T662" s="36"/>
      <c r="U662" s="56">
        <v>2199896</v>
      </c>
      <c r="V662" s="56">
        <v>0</v>
      </c>
      <c r="W662" s="52">
        <v>0</v>
      </c>
      <c r="X662" s="52">
        <v>146452</v>
      </c>
      <c r="Y662" s="52">
        <v>2346348</v>
      </c>
      <c r="Z662" s="52">
        <f t="shared" si="10"/>
        <v>13059504</v>
      </c>
    </row>
    <row r="663" spans="1:26" s="13" customFormat="1">
      <c r="A663" s="49">
        <v>489</v>
      </c>
      <c r="B663" s="49">
        <v>489020036</v>
      </c>
      <c r="C663" s="50" t="s">
        <v>276</v>
      </c>
      <c r="D663" s="49">
        <v>20</v>
      </c>
      <c r="E663" s="50" t="s">
        <v>125</v>
      </c>
      <c r="F663" s="49">
        <v>36</v>
      </c>
      <c r="G663" s="50" t="s">
        <v>126</v>
      </c>
      <c r="H663" s="51">
        <v>113</v>
      </c>
      <c r="I663" s="52">
        <v>10298</v>
      </c>
      <c r="J663" s="52">
        <v>4465</v>
      </c>
      <c r="K663" s="52">
        <v>0</v>
      </c>
      <c r="L663" s="52">
        <v>893</v>
      </c>
      <c r="M663" s="52">
        <v>15656</v>
      </c>
      <c r="N663" s="36"/>
      <c r="O663" s="53" t="s">
        <v>308</v>
      </c>
      <c r="P663" s="53" t="s">
        <v>308</v>
      </c>
      <c r="Q663" s="55">
        <v>0.09</v>
      </c>
      <c r="R663" s="55">
        <v>7.2907737734594316E-2</v>
      </c>
      <c r="S663" s="52">
        <v>0</v>
      </c>
      <c r="T663" s="36"/>
      <c r="U663" s="56">
        <v>1668219</v>
      </c>
      <c r="V663" s="56">
        <v>0</v>
      </c>
      <c r="W663" s="52">
        <v>0</v>
      </c>
      <c r="X663" s="52">
        <v>100909</v>
      </c>
      <c r="Y663" s="52">
        <v>1769128</v>
      </c>
      <c r="Z663" s="52">
        <f t="shared" si="10"/>
        <v>13059504</v>
      </c>
    </row>
    <row r="664" spans="1:26" s="13" customFormat="1">
      <c r="A664" s="49">
        <v>489</v>
      </c>
      <c r="B664" s="49">
        <v>489020052</v>
      </c>
      <c r="C664" s="50" t="s">
        <v>276</v>
      </c>
      <c r="D664" s="49">
        <v>20</v>
      </c>
      <c r="E664" s="50" t="s">
        <v>125</v>
      </c>
      <c r="F664" s="49">
        <v>52</v>
      </c>
      <c r="G664" s="50" t="s">
        <v>251</v>
      </c>
      <c r="H664" s="51">
        <v>13</v>
      </c>
      <c r="I664" s="52">
        <v>11024</v>
      </c>
      <c r="J664" s="52">
        <v>3373</v>
      </c>
      <c r="K664" s="52">
        <v>0</v>
      </c>
      <c r="L664" s="52">
        <v>893</v>
      </c>
      <c r="M664" s="52">
        <v>15290</v>
      </c>
      <c r="N664" s="36"/>
      <c r="O664" s="53" t="s">
        <v>308</v>
      </c>
      <c r="P664" s="53" t="s">
        <v>308</v>
      </c>
      <c r="Q664" s="55">
        <v>0.09</v>
      </c>
      <c r="R664" s="55">
        <v>2.5423169612947837E-2</v>
      </c>
      <c r="S664" s="52">
        <v>0</v>
      </c>
      <c r="T664" s="36"/>
      <c r="U664" s="56">
        <v>187161</v>
      </c>
      <c r="V664" s="56">
        <v>0</v>
      </c>
      <c r="W664" s="52">
        <v>0</v>
      </c>
      <c r="X664" s="52">
        <v>11609</v>
      </c>
      <c r="Y664" s="52">
        <v>198770</v>
      </c>
      <c r="Z664" s="52">
        <f t="shared" si="10"/>
        <v>13059504</v>
      </c>
    </row>
    <row r="665" spans="1:26" s="13" customFormat="1">
      <c r="A665" s="49">
        <v>489</v>
      </c>
      <c r="B665" s="49">
        <v>489020096</v>
      </c>
      <c r="C665" s="50" t="s">
        <v>276</v>
      </c>
      <c r="D665" s="49">
        <v>20</v>
      </c>
      <c r="E665" s="50" t="s">
        <v>125</v>
      </c>
      <c r="F665" s="49">
        <v>96</v>
      </c>
      <c r="G665" s="50" t="s">
        <v>210</v>
      </c>
      <c r="H665" s="51">
        <v>68</v>
      </c>
      <c r="I665" s="52">
        <v>10751</v>
      </c>
      <c r="J665" s="52">
        <v>5295</v>
      </c>
      <c r="K665" s="52">
        <v>0</v>
      </c>
      <c r="L665" s="52">
        <v>893</v>
      </c>
      <c r="M665" s="52">
        <v>16939</v>
      </c>
      <c r="N665" s="36"/>
      <c r="O665" s="53" t="s">
        <v>308</v>
      </c>
      <c r="P665" s="53" t="s">
        <v>308</v>
      </c>
      <c r="Q665" s="55">
        <v>0.09</v>
      </c>
      <c r="R665" s="55">
        <v>2.049930782767577E-2</v>
      </c>
      <c r="S665" s="52">
        <v>0</v>
      </c>
      <c r="T665" s="36"/>
      <c r="U665" s="56">
        <v>1091128</v>
      </c>
      <c r="V665" s="56">
        <v>0</v>
      </c>
      <c r="W665" s="52">
        <v>0</v>
      </c>
      <c r="X665" s="52">
        <v>60724</v>
      </c>
      <c r="Y665" s="52">
        <v>1151852</v>
      </c>
      <c r="Z665" s="52">
        <f t="shared" si="10"/>
        <v>13059504</v>
      </c>
    </row>
    <row r="666" spans="1:26" s="13" customFormat="1">
      <c r="A666" s="49">
        <v>489</v>
      </c>
      <c r="B666" s="49">
        <v>489020172</v>
      </c>
      <c r="C666" s="50" t="s">
        <v>276</v>
      </c>
      <c r="D666" s="49">
        <v>20</v>
      </c>
      <c r="E666" s="50" t="s">
        <v>125</v>
      </c>
      <c r="F666" s="49">
        <v>172</v>
      </c>
      <c r="G666" s="50" t="s">
        <v>256</v>
      </c>
      <c r="H666" s="51">
        <v>53</v>
      </c>
      <c r="I666" s="52">
        <v>10227</v>
      </c>
      <c r="J666" s="52">
        <v>5929</v>
      </c>
      <c r="K666" s="52">
        <v>0</v>
      </c>
      <c r="L666" s="52">
        <v>893</v>
      </c>
      <c r="M666" s="52">
        <v>17049</v>
      </c>
      <c r="N666" s="36"/>
      <c r="O666" s="53" t="s">
        <v>308</v>
      </c>
      <c r="P666" s="53" t="s">
        <v>308</v>
      </c>
      <c r="Q666" s="55">
        <v>0.09</v>
      </c>
      <c r="R666" s="55">
        <v>3.2025298870373038E-2</v>
      </c>
      <c r="S666" s="52">
        <v>0</v>
      </c>
      <c r="T666" s="36"/>
      <c r="U666" s="56">
        <v>856268</v>
      </c>
      <c r="V666" s="56">
        <v>0</v>
      </c>
      <c r="W666" s="52">
        <v>0</v>
      </c>
      <c r="X666" s="52">
        <v>47329</v>
      </c>
      <c r="Y666" s="52">
        <v>903597</v>
      </c>
      <c r="Z666" s="52">
        <f t="shared" si="10"/>
        <v>13059504</v>
      </c>
    </row>
    <row r="667" spans="1:26" s="13" customFormat="1">
      <c r="A667" s="49">
        <v>489</v>
      </c>
      <c r="B667" s="49">
        <v>489020239</v>
      </c>
      <c r="C667" s="50" t="s">
        <v>276</v>
      </c>
      <c r="D667" s="49">
        <v>20</v>
      </c>
      <c r="E667" s="50" t="s">
        <v>125</v>
      </c>
      <c r="F667" s="49">
        <v>239</v>
      </c>
      <c r="G667" s="50" t="s">
        <v>250</v>
      </c>
      <c r="H667" s="51">
        <v>80</v>
      </c>
      <c r="I667" s="52">
        <v>10350</v>
      </c>
      <c r="J667" s="52">
        <v>3570</v>
      </c>
      <c r="K667" s="52">
        <v>0</v>
      </c>
      <c r="L667" s="52">
        <v>893</v>
      </c>
      <c r="M667" s="52">
        <v>14813</v>
      </c>
      <c r="N667" s="36"/>
      <c r="O667" s="53" t="s">
        <v>308</v>
      </c>
      <c r="P667" s="53" t="s">
        <v>308</v>
      </c>
      <c r="Q667" s="55">
        <v>0.09</v>
      </c>
      <c r="R667" s="55">
        <v>5.6438979998593514E-2</v>
      </c>
      <c r="S667" s="52">
        <v>0</v>
      </c>
      <c r="T667" s="36"/>
      <c r="U667" s="56">
        <v>1113600</v>
      </c>
      <c r="V667" s="56">
        <v>0</v>
      </c>
      <c r="W667" s="52">
        <v>0</v>
      </c>
      <c r="X667" s="52">
        <v>71440</v>
      </c>
      <c r="Y667" s="52">
        <v>1185040</v>
      </c>
      <c r="Z667" s="52">
        <f t="shared" si="10"/>
        <v>13059504</v>
      </c>
    </row>
    <row r="668" spans="1:26" s="13" customFormat="1">
      <c r="A668" s="49">
        <v>489</v>
      </c>
      <c r="B668" s="49">
        <v>489020242</v>
      </c>
      <c r="C668" s="50" t="s">
        <v>276</v>
      </c>
      <c r="D668" s="49">
        <v>20</v>
      </c>
      <c r="E668" s="50" t="s">
        <v>125</v>
      </c>
      <c r="F668" s="49">
        <v>242</v>
      </c>
      <c r="G668" s="50" t="s">
        <v>277</v>
      </c>
      <c r="H668" s="51">
        <v>3</v>
      </c>
      <c r="I668" s="52">
        <v>11160</v>
      </c>
      <c r="J668" s="52">
        <v>24423</v>
      </c>
      <c r="K668" s="52">
        <v>0</v>
      </c>
      <c r="L668" s="52">
        <v>893</v>
      </c>
      <c r="M668" s="52">
        <v>36476</v>
      </c>
      <c r="N668" s="36"/>
      <c r="O668" s="53" t="s">
        <v>308</v>
      </c>
      <c r="P668" s="53" t="s">
        <v>308</v>
      </c>
      <c r="Q668" s="55">
        <v>0.09</v>
      </c>
      <c r="R668" s="55">
        <v>2.2809655693107767E-2</v>
      </c>
      <c r="S668" s="52">
        <v>0</v>
      </c>
      <c r="T668" s="36"/>
      <c r="U668" s="56">
        <v>106749</v>
      </c>
      <c r="V668" s="56">
        <v>0</v>
      </c>
      <c r="W668" s="52">
        <v>0</v>
      </c>
      <c r="X668" s="52">
        <v>2679</v>
      </c>
      <c r="Y668" s="52">
        <v>109428</v>
      </c>
      <c r="Z668" s="52">
        <f t="shared" si="10"/>
        <v>13059504</v>
      </c>
    </row>
    <row r="669" spans="1:26" s="13" customFormat="1">
      <c r="A669" s="49">
        <v>489</v>
      </c>
      <c r="B669" s="49">
        <v>489020261</v>
      </c>
      <c r="C669" s="50" t="s">
        <v>276</v>
      </c>
      <c r="D669" s="49">
        <v>20</v>
      </c>
      <c r="E669" s="50" t="s">
        <v>125</v>
      </c>
      <c r="F669" s="49">
        <v>261</v>
      </c>
      <c r="G669" s="50" t="s">
        <v>127</v>
      </c>
      <c r="H669" s="51">
        <v>178</v>
      </c>
      <c r="I669" s="52">
        <v>10132</v>
      </c>
      <c r="J669" s="52">
        <v>5112</v>
      </c>
      <c r="K669" s="52">
        <v>0</v>
      </c>
      <c r="L669" s="52">
        <v>893</v>
      </c>
      <c r="M669" s="52">
        <v>16137</v>
      </c>
      <c r="N669" s="36"/>
      <c r="O669" s="53" t="s">
        <v>308</v>
      </c>
      <c r="P669" s="53" t="s">
        <v>308</v>
      </c>
      <c r="Q669" s="55">
        <v>0.09</v>
      </c>
      <c r="R669" s="55">
        <v>6.8609436021208531E-2</v>
      </c>
      <c r="S669" s="52">
        <v>0</v>
      </c>
      <c r="T669" s="36"/>
      <c r="U669" s="56">
        <v>2713432</v>
      </c>
      <c r="V669" s="56">
        <v>0</v>
      </c>
      <c r="W669" s="52">
        <v>0</v>
      </c>
      <c r="X669" s="52">
        <v>158954</v>
      </c>
      <c r="Y669" s="52">
        <v>2872386</v>
      </c>
      <c r="Z669" s="52">
        <f t="shared" si="10"/>
        <v>13059504</v>
      </c>
    </row>
    <row r="670" spans="1:26" s="13" customFormat="1">
      <c r="A670" s="49">
        <v>489</v>
      </c>
      <c r="B670" s="49">
        <v>489020264</v>
      </c>
      <c r="C670" s="50" t="s">
        <v>276</v>
      </c>
      <c r="D670" s="49">
        <v>20</v>
      </c>
      <c r="E670" s="50" t="s">
        <v>125</v>
      </c>
      <c r="F670" s="49">
        <v>264</v>
      </c>
      <c r="G670" s="50" t="s">
        <v>275</v>
      </c>
      <c r="H670" s="51">
        <v>1</v>
      </c>
      <c r="I670" s="52">
        <v>9794</v>
      </c>
      <c r="J670" s="52">
        <v>4264</v>
      </c>
      <c r="K670" s="52">
        <v>0</v>
      </c>
      <c r="L670" s="52">
        <v>893</v>
      </c>
      <c r="M670" s="52">
        <v>14951</v>
      </c>
      <c r="N670" s="36"/>
      <c r="O670" s="53" t="s">
        <v>308</v>
      </c>
      <c r="P670" s="53" t="s">
        <v>308</v>
      </c>
      <c r="Q670" s="55">
        <v>0.09</v>
      </c>
      <c r="R670" s="55">
        <v>8.7967881664601996E-3</v>
      </c>
      <c r="S670" s="52">
        <v>0</v>
      </c>
      <c r="T670" s="36"/>
      <c r="U670" s="56">
        <v>14058</v>
      </c>
      <c r="V670" s="56">
        <v>0</v>
      </c>
      <c r="W670" s="52">
        <v>0</v>
      </c>
      <c r="X670" s="52">
        <v>893</v>
      </c>
      <c r="Y670" s="52">
        <v>14951</v>
      </c>
      <c r="Z670" s="52">
        <f t="shared" si="10"/>
        <v>13059504</v>
      </c>
    </row>
    <row r="671" spans="1:26" s="13" customFormat="1">
      <c r="A671" s="49">
        <v>489</v>
      </c>
      <c r="B671" s="49">
        <v>489020300</v>
      </c>
      <c r="C671" s="50" t="s">
        <v>276</v>
      </c>
      <c r="D671" s="49">
        <v>20</v>
      </c>
      <c r="E671" s="50" t="s">
        <v>125</v>
      </c>
      <c r="F671" s="49">
        <v>300</v>
      </c>
      <c r="G671" s="50" t="s">
        <v>128</v>
      </c>
      <c r="H671" s="51">
        <v>2</v>
      </c>
      <c r="I671" s="52">
        <v>9794</v>
      </c>
      <c r="J671" s="52">
        <v>23214</v>
      </c>
      <c r="K671" s="52">
        <v>0</v>
      </c>
      <c r="L671" s="52">
        <v>893</v>
      </c>
      <c r="M671" s="52">
        <v>33901</v>
      </c>
      <c r="N671" s="36"/>
      <c r="O671" s="53" t="s">
        <v>308</v>
      </c>
      <c r="P671" s="53" t="s">
        <v>308</v>
      </c>
      <c r="Q671" s="55">
        <v>0.09</v>
      </c>
      <c r="R671" s="55">
        <v>2.2124776616519327E-2</v>
      </c>
      <c r="S671" s="52">
        <v>0</v>
      </c>
      <c r="T671" s="36"/>
      <c r="U671" s="56">
        <v>66016</v>
      </c>
      <c r="V671" s="56">
        <v>0</v>
      </c>
      <c r="W671" s="52">
        <v>0</v>
      </c>
      <c r="X671" s="52">
        <v>1786</v>
      </c>
      <c r="Y671" s="52">
        <v>67802</v>
      </c>
      <c r="Z671" s="52">
        <f t="shared" si="10"/>
        <v>13059504</v>
      </c>
    </row>
    <row r="672" spans="1:26" s="13" customFormat="1">
      <c r="A672" s="49">
        <v>489</v>
      </c>
      <c r="B672" s="49">
        <v>489020310</v>
      </c>
      <c r="C672" s="50" t="s">
        <v>276</v>
      </c>
      <c r="D672" s="49">
        <v>20</v>
      </c>
      <c r="E672" s="50" t="s">
        <v>125</v>
      </c>
      <c r="F672" s="49">
        <v>310</v>
      </c>
      <c r="G672" s="50" t="s">
        <v>259</v>
      </c>
      <c r="H672" s="51">
        <v>28</v>
      </c>
      <c r="I672" s="52">
        <v>10559</v>
      </c>
      <c r="J672" s="52">
        <v>2152</v>
      </c>
      <c r="K672" s="52">
        <v>0</v>
      </c>
      <c r="L672" s="52">
        <v>893</v>
      </c>
      <c r="M672" s="52">
        <v>13604</v>
      </c>
      <c r="N672" s="36"/>
      <c r="O672" s="53" t="s">
        <v>308</v>
      </c>
      <c r="P672" s="53" t="s">
        <v>308</v>
      </c>
      <c r="Q672" s="55">
        <v>0.18</v>
      </c>
      <c r="R672" s="55">
        <v>2.4726785281558635E-2</v>
      </c>
      <c r="S672" s="52">
        <v>0</v>
      </c>
      <c r="T672" s="36"/>
      <c r="U672" s="56">
        <v>355908</v>
      </c>
      <c r="V672" s="56">
        <v>0</v>
      </c>
      <c r="W672" s="52">
        <v>0</v>
      </c>
      <c r="X672" s="52">
        <v>25004</v>
      </c>
      <c r="Y672" s="52">
        <v>380912</v>
      </c>
      <c r="Z672" s="52">
        <f t="shared" si="10"/>
        <v>13059504</v>
      </c>
    </row>
    <row r="673" spans="1:26" s="13" customFormat="1">
      <c r="A673" s="49">
        <v>489</v>
      </c>
      <c r="B673" s="49">
        <v>489020645</v>
      </c>
      <c r="C673" s="50" t="s">
        <v>276</v>
      </c>
      <c r="D673" s="49">
        <v>20</v>
      </c>
      <c r="E673" s="50" t="s">
        <v>125</v>
      </c>
      <c r="F673" s="49">
        <v>645</v>
      </c>
      <c r="G673" s="50" t="s">
        <v>129</v>
      </c>
      <c r="H673" s="51">
        <v>67</v>
      </c>
      <c r="I673" s="52">
        <v>10527</v>
      </c>
      <c r="J673" s="52">
        <v>3535</v>
      </c>
      <c r="K673" s="52">
        <v>0</v>
      </c>
      <c r="L673" s="52">
        <v>893</v>
      </c>
      <c r="M673" s="52">
        <v>14955</v>
      </c>
      <c r="N673" s="36"/>
      <c r="O673" s="53" t="s">
        <v>308</v>
      </c>
      <c r="P673" s="53" t="s">
        <v>308</v>
      </c>
      <c r="Q673" s="55">
        <v>0.09</v>
      </c>
      <c r="R673" s="55">
        <v>3.1428750372489628E-2</v>
      </c>
      <c r="S673" s="52">
        <v>0</v>
      </c>
      <c r="T673" s="36"/>
      <c r="U673" s="56">
        <v>942154</v>
      </c>
      <c r="V673" s="56">
        <v>0</v>
      </c>
      <c r="W673" s="52">
        <v>0</v>
      </c>
      <c r="X673" s="52">
        <v>59831</v>
      </c>
      <c r="Y673" s="52">
        <v>1001985</v>
      </c>
      <c r="Z673" s="52">
        <f t="shared" si="10"/>
        <v>13059504</v>
      </c>
    </row>
    <row r="674" spans="1:26" s="13" customFormat="1">
      <c r="A674" s="49">
        <v>489</v>
      </c>
      <c r="B674" s="49">
        <v>489020660</v>
      </c>
      <c r="C674" s="50" t="s">
        <v>276</v>
      </c>
      <c r="D674" s="49">
        <v>20</v>
      </c>
      <c r="E674" s="50" t="s">
        <v>125</v>
      </c>
      <c r="F674" s="49">
        <v>660</v>
      </c>
      <c r="G674" s="50" t="s">
        <v>130</v>
      </c>
      <c r="H674" s="51">
        <v>21</v>
      </c>
      <c r="I674" s="52">
        <v>10988</v>
      </c>
      <c r="J674" s="52">
        <v>9188</v>
      </c>
      <c r="K674" s="52">
        <v>0</v>
      </c>
      <c r="L674" s="52">
        <v>893</v>
      </c>
      <c r="M674" s="52">
        <v>21069</v>
      </c>
      <c r="N674" s="36"/>
      <c r="O674" s="53" t="s">
        <v>308</v>
      </c>
      <c r="P674" s="53" t="s">
        <v>308</v>
      </c>
      <c r="Q674" s="55">
        <v>0.09</v>
      </c>
      <c r="R674" s="55">
        <v>5.7587699529664166E-2</v>
      </c>
      <c r="S674" s="52">
        <v>0</v>
      </c>
      <c r="T674" s="36"/>
      <c r="U674" s="56">
        <v>423696</v>
      </c>
      <c r="V674" s="56">
        <v>0</v>
      </c>
      <c r="W674" s="52">
        <v>0</v>
      </c>
      <c r="X674" s="52">
        <v>18753</v>
      </c>
      <c r="Y674" s="52">
        <v>442449</v>
      </c>
      <c r="Z674" s="52">
        <f t="shared" si="10"/>
        <v>13059504</v>
      </c>
    </row>
    <row r="675" spans="1:26" s="13" customFormat="1">
      <c r="A675" s="49">
        <v>489</v>
      </c>
      <c r="B675" s="49">
        <v>489020712</v>
      </c>
      <c r="C675" s="50" t="s">
        <v>276</v>
      </c>
      <c r="D675" s="49">
        <v>20</v>
      </c>
      <c r="E675" s="50" t="s">
        <v>125</v>
      </c>
      <c r="F675" s="49">
        <v>712</v>
      </c>
      <c r="G675" s="50" t="s">
        <v>124</v>
      </c>
      <c r="H675" s="51">
        <v>33</v>
      </c>
      <c r="I675" s="52">
        <v>10559</v>
      </c>
      <c r="J675" s="52">
        <v>7180</v>
      </c>
      <c r="K675" s="52">
        <v>0</v>
      </c>
      <c r="L675" s="52">
        <v>893</v>
      </c>
      <c r="M675" s="52">
        <v>18632</v>
      </c>
      <c r="N675" s="36"/>
      <c r="O675" s="53" t="s">
        <v>308</v>
      </c>
      <c r="P675" s="53" t="s">
        <v>308</v>
      </c>
      <c r="Q675" s="55">
        <v>0.09</v>
      </c>
      <c r="R675" s="55">
        <v>3.5050108528615079E-2</v>
      </c>
      <c r="S675" s="52">
        <v>0</v>
      </c>
      <c r="T675" s="36"/>
      <c r="U675" s="56">
        <v>585387</v>
      </c>
      <c r="V675" s="56">
        <v>0</v>
      </c>
      <c r="W675" s="52">
        <v>0</v>
      </c>
      <c r="X675" s="52">
        <v>29469</v>
      </c>
      <c r="Y675" s="52">
        <v>614856</v>
      </c>
      <c r="Z675" s="52">
        <f t="shared" si="10"/>
        <v>13059504</v>
      </c>
    </row>
    <row r="676" spans="1:26" s="13" customFormat="1">
      <c r="A676" s="49">
        <v>491</v>
      </c>
      <c r="B676" s="49">
        <v>491095016</v>
      </c>
      <c r="C676" s="50" t="s">
        <v>278</v>
      </c>
      <c r="D676" s="49">
        <v>95</v>
      </c>
      <c r="E676" s="50" t="s">
        <v>279</v>
      </c>
      <c r="F676" s="49">
        <v>16</v>
      </c>
      <c r="G676" s="50" t="s">
        <v>162</v>
      </c>
      <c r="H676" s="51">
        <v>1</v>
      </c>
      <c r="I676" s="52">
        <v>11117.557948258769</v>
      </c>
      <c r="J676" s="52">
        <v>428</v>
      </c>
      <c r="K676" s="52">
        <v>0</v>
      </c>
      <c r="L676" s="52">
        <v>893</v>
      </c>
      <c r="M676" s="52">
        <v>12438.557948258769</v>
      </c>
      <c r="N676" s="36"/>
      <c r="O676" s="53" t="s">
        <v>308</v>
      </c>
      <c r="P676" s="53" t="s">
        <v>308</v>
      </c>
      <c r="Q676" s="55">
        <v>0.09</v>
      </c>
      <c r="R676" s="55">
        <v>4.6184260924971625E-2</v>
      </c>
      <c r="S676" s="52">
        <v>0</v>
      </c>
      <c r="T676" s="36"/>
      <c r="U676" s="56">
        <v>11546</v>
      </c>
      <c r="V676" s="56">
        <v>0</v>
      </c>
      <c r="W676" s="52">
        <v>0</v>
      </c>
      <c r="X676" s="52">
        <v>893</v>
      </c>
      <c r="Y676" s="52">
        <v>12439</v>
      </c>
      <c r="Z676" s="52">
        <f t="shared" si="10"/>
        <v>14895175</v>
      </c>
    </row>
    <row r="677" spans="1:26" s="13" customFormat="1">
      <c r="A677" s="49">
        <v>491</v>
      </c>
      <c r="B677" s="49">
        <v>491095072</v>
      </c>
      <c r="C677" s="50" t="s">
        <v>278</v>
      </c>
      <c r="D677" s="49">
        <v>95</v>
      </c>
      <c r="E677" s="50" t="s">
        <v>279</v>
      </c>
      <c r="F677" s="49">
        <v>72</v>
      </c>
      <c r="G677" s="50" t="s">
        <v>280</v>
      </c>
      <c r="H677" s="51">
        <v>5</v>
      </c>
      <c r="I677" s="52">
        <v>10185</v>
      </c>
      <c r="J677" s="52">
        <v>2072</v>
      </c>
      <c r="K677" s="52">
        <v>0</v>
      </c>
      <c r="L677" s="52">
        <v>893</v>
      </c>
      <c r="M677" s="52">
        <v>13150</v>
      </c>
      <c r="N677" s="36"/>
      <c r="O677" s="53" t="s">
        <v>308</v>
      </c>
      <c r="P677" s="53" t="s">
        <v>308</v>
      </c>
      <c r="Q677" s="55">
        <v>0.09</v>
      </c>
      <c r="R677" s="55">
        <v>2.9695679476171889E-3</v>
      </c>
      <c r="S677" s="52">
        <v>0</v>
      </c>
      <c r="T677" s="36"/>
      <c r="U677" s="56">
        <v>61285</v>
      </c>
      <c r="V677" s="56">
        <v>0</v>
      </c>
      <c r="W677" s="52">
        <v>0</v>
      </c>
      <c r="X677" s="52">
        <v>4465</v>
      </c>
      <c r="Y677" s="52">
        <v>65750</v>
      </c>
      <c r="Z677" s="52">
        <f t="shared" si="10"/>
        <v>14895175</v>
      </c>
    </row>
    <row r="678" spans="1:26" s="13" customFormat="1">
      <c r="A678" s="49">
        <v>491</v>
      </c>
      <c r="B678" s="49">
        <v>491095095</v>
      </c>
      <c r="C678" s="50" t="s">
        <v>278</v>
      </c>
      <c r="D678" s="49">
        <v>95</v>
      </c>
      <c r="E678" s="50" t="s">
        <v>279</v>
      </c>
      <c r="F678" s="49">
        <v>95</v>
      </c>
      <c r="G678" s="50" t="s">
        <v>279</v>
      </c>
      <c r="H678" s="51">
        <v>1236</v>
      </c>
      <c r="I678" s="52">
        <v>10612</v>
      </c>
      <c r="J678" s="52">
        <v>131</v>
      </c>
      <c r="K678" s="52">
        <v>0</v>
      </c>
      <c r="L678" s="52">
        <v>893</v>
      </c>
      <c r="M678" s="52">
        <v>11636</v>
      </c>
      <c r="N678" s="36"/>
      <c r="O678" s="53" t="s">
        <v>308</v>
      </c>
      <c r="P678" s="53" t="s">
        <v>308</v>
      </c>
      <c r="Q678" s="55">
        <v>0.15298</v>
      </c>
      <c r="R678" s="55">
        <v>0.12522055334516241</v>
      </c>
      <c r="S678" s="52">
        <v>0</v>
      </c>
      <c r="T678" s="36"/>
      <c r="U678" s="56">
        <v>13278348</v>
      </c>
      <c r="V678" s="56">
        <v>0</v>
      </c>
      <c r="W678" s="52">
        <v>0</v>
      </c>
      <c r="X678" s="52">
        <v>1103748</v>
      </c>
      <c r="Y678" s="52">
        <v>14382096</v>
      </c>
      <c r="Z678" s="52">
        <f t="shared" si="10"/>
        <v>14895175</v>
      </c>
    </row>
    <row r="679" spans="1:26" s="13" customFormat="1">
      <c r="A679" s="49">
        <v>491</v>
      </c>
      <c r="B679" s="49">
        <v>491095273</v>
      </c>
      <c r="C679" s="50" t="s">
        <v>278</v>
      </c>
      <c r="D679" s="49">
        <v>95</v>
      </c>
      <c r="E679" s="50" t="s">
        <v>279</v>
      </c>
      <c r="F679" s="49">
        <v>273</v>
      </c>
      <c r="G679" s="50" t="s">
        <v>281</v>
      </c>
      <c r="H679" s="51">
        <v>3</v>
      </c>
      <c r="I679" s="52">
        <v>10413</v>
      </c>
      <c r="J679" s="52">
        <v>3742</v>
      </c>
      <c r="K679" s="52">
        <v>0</v>
      </c>
      <c r="L679" s="52">
        <v>893</v>
      </c>
      <c r="M679" s="52">
        <v>15048</v>
      </c>
      <c r="N679" s="36"/>
      <c r="O679" s="53" t="s">
        <v>308</v>
      </c>
      <c r="P679" s="53" t="s">
        <v>308</v>
      </c>
      <c r="Q679" s="55">
        <v>0.09</v>
      </c>
      <c r="R679" s="55">
        <v>1.7032795399210432E-3</v>
      </c>
      <c r="S679" s="52">
        <v>0</v>
      </c>
      <c r="T679" s="36"/>
      <c r="U679" s="56">
        <v>42465</v>
      </c>
      <c r="V679" s="56">
        <v>0</v>
      </c>
      <c r="W679" s="52">
        <v>0</v>
      </c>
      <c r="X679" s="52">
        <v>2679</v>
      </c>
      <c r="Y679" s="52">
        <v>45144</v>
      </c>
      <c r="Z679" s="52">
        <f t="shared" si="10"/>
        <v>14895175</v>
      </c>
    </row>
    <row r="680" spans="1:26" s="13" customFormat="1">
      <c r="A680" s="49">
        <v>491</v>
      </c>
      <c r="B680" s="49">
        <v>491095292</v>
      </c>
      <c r="C680" s="50" t="s">
        <v>278</v>
      </c>
      <c r="D680" s="49">
        <v>95</v>
      </c>
      <c r="E680" s="50" t="s">
        <v>279</v>
      </c>
      <c r="F680" s="49">
        <v>292</v>
      </c>
      <c r="G680" s="50" t="s">
        <v>282</v>
      </c>
      <c r="H680" s="51">
        <v>7</v>
      </c>
      <c r="I680" s="52">
        <v>9892</v>
      </c>
      <c r="J680" s="52">
        <v>1744</v>
      </c>
      <c r="K680" s="52">
        <v>0</v>
      </c>
      <c r="L680" s="52">
        <v>893</v>
      </c>
      <c r="M680" s="52">
        <v>12529</v>
      </c>
      <c r="N680" s="36"/>
      <c r="O680" s="53" t="s">
        <v>308</v>
      </c>
      <c r="P680" s="53" t="s">
        <v>308</v>
      </c>
      <c r="Q680" s="55">
        <v>0.09</v>
      </c>
      <c r="R680" s="55">
        <v>3.3708657681427567E-3</v>
      </c>
      <c r="S680" s="52">
        <v>0</v>
      </c>
      <c r="T680" s="36"/>
      <c r="U680" s="56">
        <v>81452</v>
      </c>
      <c r="V680" s="56">
        <v>0</v>
      </c>
      <c r="W680" s="52">
        <v>0</v>
      </c>
      <c r="X680" s="52">
        <v>6251</v>
      </c>
      <c r="Y680" s="52">
        <v>87703</v>
      </c>
      <c r="Z680" s="52">
        <f t="shared" si="10"/>
        <v>14895175</v>
      </c>
    </row>
    <row r="681" spans="1:26" s="13" customFormat="1">
      <c r="A681" s="49">
        <v>491</v>
      </c>
      <c r="B681" s="49">
        <v>491095331</v>
      </c>
      <c r="C681" s="50" t="s">
        <v>278</v>
      </c>
      <c r="D681" s="49">
        <v>95</v>
      </c>
      <c r="E681" s="50" t="s">
        <v>279</v>
      </c>
      <c r="F681" s="49">
        <v>331</v>
      </c>
      <c r="G681" s="50" t="s">
        <v>283</v>
      </c>
      <c r="H681" s="51">
        <v>16</v>
      </c>
      <c r="I681" s="52">
        <v>10502</v>
      </c>
      <c r="J681" s="52">
        <v>3147</v>
      </c>
      <c r="K681" s="52">
        <v>0</v>
      </c>
      <c r="L681" s="52">
        <v>893</v>
      </c>
      <c r="M681" s="52">
        <v>14542</v>
      </c>
      <c r="N681" s="36"/>
      <c r="O681" s="53" t="s">
        <v>308</v>
      </c>
      <c r="P681" s="53" t="s">
        <v>308</v>
      </c>
      <c r="Q681" s="55">
        <v>0.09</v>
      </c>
      <c r="R681" s="55">
        <v>1.4058601186551709E-2</v>
      </c>
      <c r="S681" s="52">
        <v>0</v>
      </c>
      <c r="T681" s="36"/>
      <c r="U681" s="56">
        <v>218384</v>
      </c>
      <c r="V681" s="56">
        <v>0</v>
      </c>
      <c r="W681" s="52">
        <v>0</v>
      </c>
      <c r="X681" s="52">
        <v>14288</v>
      </c>
      <c r="Y681" s="52">
        <v>232672</v>
      </c>
      <c r="Z681" s="52">
        <f t="shared" si="10"/>
        <v>14895175</v>
      </c>
    </row>
    <row r="682" spans="1:26" s="13" customFormat="1">
      <c r="A682" s="49">
        <v>491</v>
      </c>
      <c r="B682" s="49">
        <v>491095650</v>
      </c>
      <c r="C682" s="50" t="s">
        <v>278</v>
      </c>
      <c r="D682" s="49">
        <v>95</v>
      </c>
      <c r="E682" s="50" t="s">
        <v>279</v>
      </c>
      <c r="F682" s="49">
        <v>650</v>
      </c>
      <c r="G682" s="50" t="s">
        <v>175</v>
      </c>
      <c r="H682" s="51">
        <v>1</v>
      </c>
      <c r="I682" s="52">
        <v>12631</v>
      </c>
      <c r="J682" s="52">
        <v>2910</v>
      </c>
      <c r="K682" s="52">
        <v>0</v>
      </c>
      <c r="L682" s="52">
        <v>893</v>
      </c>
      <c r="M682" s="52">
        <v>16434</v>
      </c>
      <c r="N682" s="36"/>
      <c r="O682" s="53" t="s">
        <v>308</v>
      </c>
      <c r="P682" s="53" t="s">
        <v>308</v>
      </c>
      <c r="Q682" s="55">
        <v>0.09</v>
      </c>
      <c r="R682" s="55">
        <v>4.2174392374361847E-4</v>
      </c>
      <c r="S682" s="52">
        <v>0</v>
      </c>
      <c r="T682" s="36"/>
      <c r="U682" s="56">
        <v>15541</v>
      </c>
      <c r="V682" s="56">
        <v>0</v>
      </c>
      <c r="W682" s="52">
        <v>0</v>
      </c>
      <c r="X682" s="52">
        <v>893</v>
      </c>
      <c r="Y682" s="52">
        <v>16434</v>
      </c>
      <c r="Z682" s="52">
        <f t="shared" si="10"/>
        <v>14895175</v>
      </c>
    </row>
    <row r="683" spans="1:26" s="13" customFormat="1">
      <c r="A683" s="49">
        <v>491</v>
      </c>
      <c r="B683" s="49">
        <v>491095665</v>
      </c>
      <c r="C683" s="50" t="s">
        <v>278</v>
      </c>
      <c r="D683" s="49">
        <v>95</v>
      </c>
      <c r="E683" s="50" t="s">
        <v>279</v>
      </c>
      <c r="F683" s="49">
        <v>665</v>
      </c>
      <c r="G683" s="50" t="s">
        <v>260</v>
      </c>
      <c r="H683" s="51">
        <v>1</v>
      </c>
      <c r="I683" s="52">
        <v>9666.0857707743126</v>
      </c>
      <c r="J683" s="52">
        <v>1404</v>
      </c>
      <c r="K683" s="52">
        <v>0</v>
      </c>
      <c r="L683" s="52">
        <v>893</v>
      </c>
      <c r="M683" s="52">
        <v>11963.085770774313</v>
      </c>
      <c r="N683" s="36"/>
      <c r="O683" s="53" t="s">
        <v>308</v>
      </c>
      <c r="P683" s="53" t="s">
        <v>308</v>
      </c>
      <c r="Q683" s="55">
        <v>0.09</v>
      </c>
      <c r="R683" s="55">
        <v>5.8192143434874447E-3</v>
      </c>
      <c r="S683" s="52">
        <v>0</v>
      </c>
      <c r="T683" s="36"/>
      <c r="U683" s="56">
        <v>11070</v>
      </c>
      <c r="V683" s="56">
        <v>0</v>
      </c>
      <c r="W683" s="52">
        <v>0</v>
      </c>
      <c r="X683" s="52">
        <v>893</v>
      </c>
      <c r="Y683" s="52">
        <v>11963</v>
      </c>
      <c r="Z683" s="52">
        <f t="shared" si="10"/>
        <v>14895175</v>
      </c>
    </row>
    <row r="684" spans="1:26" s="13" customFormat="1">
      <c r="A684" s="49">
        <v>491</v>
      </c>
      <c r="B684" s="49">
        <v>491095763</v>
      </c>
      <c r="C684" s="50" t="s">
        <v>278</v>
      </c>
      <c r="D684" s="49">
        <v>95</v>
      </c>
      <c r="E684" s="50" t="s">
        <v>279</v>
      </c>
      <c r="F684" s="49">
        <v>763</v>
      </c>
      <c r="G684" s="50" t="s">
        <v>284</v>
      </c>
      <c r="H684" s="51">
        <v>3</v>
      </c>
      <c r="I684" s="52">
        <v>9794</v>
      </c>
      <c r="J684" s="52">
        <v>2971</v>
      </c>
      <c r="K684" s="52">
        <v>0</v>
      </c>
      <c r="L684" s="52">
        <v>893</v>
      </c>
      <c r="M684" s="52">
        <v>13658</v>
      </c>
      <c r="N684" s="36"/>
      <c r="O684" s="53" t="s">
        <v>308</v>
      </c>
      <c r="P684" s="53" t="s">
        <v>308</v>
      </c>
      <c r="Q684" s="55">
        <v>0.09</v>
      </c>
      <c r="R684" s="55">
        <v>2.6762094152176824E-3</v>
      </c>
      <c r="S684" s="52">
        <v>0</v>
      </c>
      <c r="T684" s="36"/>
      <c r="U684" s="56">
        <v>38295</v>
      </c>
      <c r="V684" s="56">
        <v>0</v>
      </c>
      <c r="W684" s="52">
        <v>0</v>
      </c>
      <c r="X684" s="52">
        <v>2679</v>
      </c>
      <c r="Y684" s="52">
        <v>40974</v>
      </c>
      <c r="Z684" s="52">
        <f t="shared" si="10"/>
        <v>14895175</v>
      </c>
    </row>
    <row r="685" spans="1:26" s="13" customFormat="1">
      <c r="A685" s="49">
        <v>492</v>
      </c>
      <c r="B685" s="49">
        <v>492281137</v>
      </c>
      <c r="C685" s="50" t="s">
        <v>285</v>
      </c>
      <c r="D685" s="49">
        <v>281</v>
      </c>
      <c r="E685" s="50" t="s">
        <v>146</v>
      </c>
      <c r="F685" s="49">
        <v>137</v>
      </c>
      <c r="G685" s="50" t="s">
        <v>196</v>
      </c>
      <c r="H685" s="51">
        <v>3</v>
      </c>
      <c r="I685" s="52">
        <v>11795</v>
      </c>
      <c r="J685" s="52">
        <v>217</v>
      </c>
      <c r="K685" s="52">
        <v>0</v>
      </c>
      <c r="L685" s="52">
        <v>893</v>
      </c>
      <c r="M685" s="52">
        <v>12905</v>
      </c>
      <c r="N685" s="36"/>
      <c r="O685" s="53" t="s">
        <v>308</v>
      </c>
      <c r="P685" s="53" t="s">
        <v>308</v>
      </c>
      <c r="Q685" s="55">
        <v>0.18</v>
      </c>
      <c r="R685" s="55">
        <v>0.1210833300933893</v>
      </c>
      <c r="S685" s="52">
        <v>0</v>
      </c>
      <c r="T685" s="36"/>
      <c r="U685" s="56">
        <v>36036</v>
      </c>
      <c r="V685" s="56">
        <v>0</v>
      </c>
      <c r="W685" s="52">
        <v>0</v>
      </c>
      <c r="X685" s="52">
        <v>2679</v>
      </c>
      <c r="Y685" s="52">
        <v>38715</v>
      </c>
      <c r="Z685" s="52">
        <f t="shared" si="10"/>
        <v>4683642</v>
      </c>
    </row>
    <row r="686" spans="1:26" s="13" customFormat="1">
      <c r="A686" s="49">
        <v>492</v>
      </c>
      <c r="B686" s="49">
        <v>492281281</v>
      </c>
      <c r="C686" s="50" t="s">
        <v>285</v>
      </c>
      <c r="D686" s="49">
        <v>281</v>
      </c>
      <c r="E686" s="50" t="s">
        <v>146</v>
      </c>
      <c r="F686" s="49">
        <v>281</v>
      </c>
      <c r="G686" s="50" t="s">
        <v>146</v>
      </c>
      <c r="H686" s="51">
        <v>357</v>
      </c>
      <c r="I686" s="52">
        <v>12118</v>
      </c>
      <c r="J686" s="52">
        <v>0</v>
      </c>
      <c r="K686" s="52">
        <v>0</v>
      </c>
      <c r="L686" s="52">
        <v>893</v>
      </c>
      <c r="M686" s="52">
        <v>13011</v>
      </c>
      <c r="N686" s="36"/>
      <c r="O686" s="53" t="s">
        <v>308</v>
      </c>
      <c r="P686" s="53" t="s">
        <v>308</v>
      </c>
      <c r="Q686" s="55">
        <v>0.18</v>
      </c>
      <c r="R686" s="55">
        <v>0.11758425860127428</v>
      </c>
      <c r="S686" s="52">
        <v>0</v>
      </c>
      <c r="T686" s="36"/>
      <c r="U686" s="56">
        <v>4326126</v>
      </c>
      <c r="V686" s="56">
        <v>0</v>
      </c>
      <c r="W686" s="52">
        <v>0</v>
      </c>
      <c r="X686" s="52">
        <v>318801</v>
      </c>
      <c r="Y686" s="52">
        <v>4644927</v>
      </c>
      <c r="Z686" s="52">
        <f t="shared" si="10"/>
        <v>4683642</v>
      </c>
    </row>
    <row r="687" spans="1:26" s="13" customFormat="1">
      <c r="A687" s="49">
        <v>493</v>
      </c>
      <c r="B687" s="49">
        <v>493093035</v>
      </c>
      <c r="C687" s="50" t="s">
        <v>286</v>
      </c>
      <c r="D687" s="49">
        <v>93</v>
      </c>
      <c r="E687" s="50" t="s">
        <v>14</v>
      </c>
      <c r="F687" s="49">
        <v>35</v>
      </c>
      <c r="G687" s="50" t="s">
        <v>11</v>
      </c>
      <c r="H687" s="51">
        <v>42</v>
      </c>
      <c r="I687" s="52">
        <v>12569</v>
      </c>
      <c r="J687" s="52">
        <v>3714</v>
      </c>
      <c r="K687" s="52">
        <v>0</v>
      </c>
      <c r="L687" s="52">
        <v>893</v>
      </c>
      <c r="M687" s="52">
        <v>17176</v>
      </c>
      <c r="N687" s="36"/>
      <c r="O687" s="53" t="s">
        <v>308</v>
      </c>
      <c r="P687" s="53" t="s">
        <v>308</v>
      </c>
      <c r="Q687" s="55">
        <v>0.18</v>
      </c>
      <c r="R687" s="55">
        <v>0.15202395845133679</v>
      </c>
      <c r="S687" s="52">
        <v>0</v>
      </c>
      <c r="T687" s="36"/>
      <c r="U687" s="56">
        <v>683886</v>
      </c>
      <c r="V687" s="56">
        <v>0</v>
      </c>
      <c r="W687" s="52">
        <v>0</v>
      </c>
      <c r="X687" s="52">
        <v>37506</v>
      </c>
      <c r="Y687" s="52">
        <v>721392</v>
      </c>
      <c r="Z687" s="52">
        <f t="shared" si="10"/>
        <v>3083314</v>
      </c>
    </row>
    <row r="688" spans="1:26" s="13" customFormat="1">
      <c r="A688" s="49">
        <v>493</v>
      </c>
      <c r="B688" s="49">
        <v>493093049</v>
      </c>
      <c r="C688" s="50" t="s">
        <v>286</v>
      </c>
      <c r="D688" s="49">
        <v>93</v>
      </c>
      <c r="E688" s="50" t="s">
        <v>14</v>
      </c>
      <c r="F688" s="49">
        <v>49</v>
      </c>
      <c r="G688" s="50" t="s">
        <v>73</v>
      </c>
      <c r="H688" s="51">
        <v>1</v>
      </c>
      <c r="I688" s="52">
        <v>11741.276682970172</v>
      </c>
      <c r="J688" s="52">
        <v>14525</v>
      </c>
      <c r="K688" s="52">
        <v>0</v>
      </c>
      <c r="L688" s="52">
        <v>893</v>
      </c>
      <c r="M688" s="52">
        <v>27159.276682970172</v>
      </c>
      <c r="N688" s="36"/>
      <c r="O688" s="53" t="s">
        <v>308</v>
      </c>
      <c r="P688" s="53" t="s">
        <v>308</v>
      </c>
      <c r="Q688" s="55">
        <v>0.09</v>
      </c>
      <c r="R688" s="55">
        <v>7.4369836931613295E-2</v>
      </c>
      <c r="S688" s="52">
        <v>0</v>
      </c>
      <c r="T688" s="36"/>
      <c r="U688" s="56">
        <v>26266</v>
      </c>
      <c r="V688" s="56">
        <v>0</v>
      </c>
      <c r="W688" s="52">
        <v>0</v>
      </c>
      <c r="X688" s="52">
        <v>893</v>
      </c>
      <c r="Y688" s="52">
        <v>27159</v>
      </c>
      <c r="Z688" s="52">
        <f t="shared" si="10"/>
        <v>3083314</v>
      </c>
    </row>
    <row r="689" spans="1:26" s="13" customFormat="1">
      <c r="A689" s="49">
        <v>493</v>
      </c>
      <c r="B689" s="49">
        <v>493093057</v>
      </c>
      <c r="C689" s="50" t="s">
        <v>286</v>
      </c>
      <c r="D689" s="49">
        <v>93</v>
      </c>
      <c r="E689" s="50" t="s">
        <v>14</v>
      </c>
      <c r="F689" s="49">
        <v>57</v>
      </c>
      <c r="G689" s="50" t="s">
        <v>13</v>
      </c>
      <c r="H689" s="51">
        <v>90</v>
      </c>
      <c r="I689" s="52">
        <v>12306</v>
      </c>
      <c r="J689" s="52">
        <v>648</v>
      </c>
      <c r="K689" s="52">
        <v>0</v>
      </c>
      <c r="L689" s="52">
        <v>893</v>
      </c>
      <c r="M689" s="52">
        <v>13847</v>
      </c>
      <c r="N689" s="36"/>
      <c r="O689" s="53" t="s">
        <v>308</v>
      </c>
      <c r="P689" s="53" t="s">
        <v>308</v>
      </c>
      <c r="Q689" s="55">
        <v>0.18</v>
      </c>
      <c r="R689" s="55">
        <v>0.12566669295783561</v>
      </c>
      <c r="S689" s="52">
        <v>0</v>
      </c>
      <c r="T689" s="36"/>
      <c r="U689" s="56">
        <v>1165860</v>
      </c>
      <c r="V689" s="56">
        <v>0</v>
      </c>
      <c r="W689" s="52">
        <v>0</v>
      </c>
      <c r="X689" s="52">
        <v>80370</v>
      </c>
      <c r="Y689" s="52">
        <v>1246230</v>
      </c>
      <c r="Z689" s="52">
        <f t="shared" si="10"/>
        <v>3083314</v>
      </c>
    </row>
    <row r="690" spans="1:26" s="13" customFormat="1">
      <c r="A690" s="49">
        <v>493</v>
      </c>
      <c r="B690" s="49">
        <v>493093073</v>
      </c>
      <c r="C690" s="50" t="s">
        <v>286</v>
      </c>
      <c r="D690" s="49">
        <v>93</v>
      </c>
      <c r="E690" s="50" t="s">
        <v>14</v>
      </c>
      <c r="F690" s="49">
        <v>73</v>
      </c>
      <c r="G690" s="50" t="s">
        <v>23</v>
      </c>
      <c r="H690" s="51">
        <v>1</v>
      </c>
      <c r="I690" s="52">
        <v>10346.869735001805</v>
      </c>
      <c r="J690" s="52">
        <v>7321</v>
      </c>
      <c r="K690" s="52">
        <v>0</v>
      </c>
      <c r="L690" s="52">
        <v>893</v>
      </c>
      <c r="M690" s="52">
        <v>18560.869735001805</v>
      </c>
      <c r="N690" s="36"/>
      <c r="O690" s="53" t="s">
        <v>308</v>
      </c>
      <c r="P690" s="53" t="s">
        <v>308</v>
      </c>
      <c r="Q690" s="55">
        <v>0.09</v>
      </c>
      <c r="R690" s="55">
        <v>5.514886990787499E-3</v>
      </c>
      <c r="S690" s="52">
        <v>0</v>
      </c>
      <c r="T690" s="36"/>
      <c r="U690" s="56">
        <v>17668</v>
      </c>
      <c r="V690" s="56">
        <v>0</v>
      </c>
      <c r="W690" s="52">
        <v>0</v>
      </c>
      <c r="X690" s="52">
        <v>893</v>
      </c>
      <c r="Y690" s="52">
        <v>18561</v>
      </c>
      <c r="Z690" s="52">
        <f t="shared" si="10"/>
        <v>3083314</v>
      </c>
    </row>
    <row r="691" spans="1:26" s="13" customFormat="1">
      <c r="A691" s="49">
        <v>493</v>
      </c>
      <c r="B691" s="49">
        <v>493093093</v>
      </c>
      <c r="C691" s="50" t="s">
        <v>286</v>
      </c>
      <c r="D691" s="49">
        <v>93</v>
      </c>
      <c r="E691" s="50" t="s">
        <v>14</v>
      </c>
      <c r="F691" s="49">
        <v>93</v>
      </c>
      <c r="G691" s="50" t="s">
        <v>14</v>
      </c>
      <c r="H691" s="51">
        <v>46</v>
      </c>
      <c r="I691" s="52">
        <v>11171</v>
      </c>
      <c r="J691" s="52">
        <v>337</v>
      </c>
      <c r="K691" s="52">
        <v>0</v>
      </c>
      <c r="L691" s="52">
        <v>893</v>
      </c>
      <c r="M691" s="52">
        <v>12401</v>
      </c>
      <c r="N691" s="36"/>
      <c r="O691" s="53" t="s">
        <v>308</v>
      </c>
      <c r="P691" s="53" t="s">
        <v>308</v>
      </c>
      <c r="Q691" s="55">
        <v>0.10135731725801317</v>
      </c>
      <c r="R691" s="55">
        <v>9.9974771469162421E-2</v>
      </c>
      <c r="S691" s="52">
        <v>0</v>
      </c>
      <c r="T691" s="36"/>
      <c r="U691" s="56">
        <v>529368</v>
      </c>
      <c r="V691" s="56">
        <v>0</v>
      </c>
      <c r="W691" s="52">
        <v>0</v>
      </c>
      <c r="X691" s="52">
        <v>41078</v>
      </c>
      <c r="Y691" s="52">
        <v>570446</v>
      </c>
      <c r="Z691" s="52">
        <f t="shared" si="10"/>
        <v>3083314</v>
      </c>
    </row>
    <row r="692" spans="1:26" s="13" customFormat="1">
      <c r="A692" s="49">
        <v>493</v>
      </c>
      <c r="B692" s="49">
        <v>493093163</v>
      </c>
      <c r="C692" s="50" t="s">
        <v>286</v>
      </c>
      <c r="D692" s="49">
        <v>93</v>
      </c>
      <c r="E692" s="50" t="s">
        <v>14</v>
      </c>
      <c r="F692" s="49">
        <v>163</v>
      </c>
      <c r="G692" s="50" t="s">
        <v>16</v>
      </c>
      <c r="H692" s="51">
        <v>7</v>
      </c>
      <c r="I692" s="52">
        <v>13206</v>
      </c>
      <c r="J692" s="52">
        <v>258</v>
      </c>
      <c r="K692" s="52">
        <v>0</v>
      </c>
      <c r="L692" s="52">
        <v>893</v>
      </c>
      <c r="M692" s="52">
        <v>14357</v>
      </c>
      <c r="N692" s="36"/>
      <c r="O692" s="53" t="s">
        <v>308</v>
      </c>
      <c r="P692" s="53" t="s">
        <v>308</v>
      </c>
      <c r="Q692" s="55">
        <v>0.18</v>
      </c>
      <c r="R692" s="55">
        <v>9.2488422261299233E-2</v>
      </c>
      <c r="S692" s="52">
        <v>0</v>
      </c>
      <c r="T692" s="36"/>
      <c r="U692" s="56">
        <v>94248</v>
      </c>
      <c r="V692" s="56">
        <v>0</v>
      </c>
      <c r="W692" s="52">
        <v>0</v>
      </c>
      <c r="X692" s="52">
        <v>6251</v>
      </c>
      <c r="Y692" s="52">
        <v>100499</v>
      </c>
      <c r="Z692" s="52">
        <f t="shared" si="10"/>
        <v>3083314</v>
      </c>
    </row>
    <row r="693" spans="1:26" s="13" customFormat="1">
      <c r="A693" s="49">
        <v>493</v>
      </c>
      <c r="B693" s="49">
        <v>493093165</v>
      </c>
      <c r="C693" s="50" t="s">
        <v>286</v>
      </c>
      <c r="D693" s="49">
        <v>93</v>
      </c>
      <c r="E693" s="50" t="s">
        <v>14</v>
      </c>
      <c r="F693" s="49">
        <v>165</v>
      </c>
      <c r="G693" s="50" t="s">
        <v>17</v>
      </c>
      <c r="H693" s="51">
        <v>9</v>
      </c>
      <c r="I693" s="52">
        <v>11692</v>
      </c>
      <c r="J693" s="52">
        <v>647</v>
      </c>
      <c r="K693" s="52">
        <v>0</v>
      </c>
      <c r="L693" s="52">
        <v>893</v>
      </c>
      <c r="M693" s="52">
        <v>13232</v>
      </c>
      <c r="N693" s="36"/>
      <c r="O693" s="53" t="s">
        <v>308</v>
      </c>
      <c r="P693" s="53" t="s">
        <v>308</v>
      </c>
      <c r="Q693" s="55">
        <v>0.11527563071876294</v>
      </c>
      <c r="R693" s="55">
        <v>0.11287163935753411</v>
      </c>
      <c r="S693" s="52">
        <v>0</v>
      </c>
      <c r="T693" s="36"/>
      <c r="U693" s="56">
        <v>111051</v>
      </c>
      <c r="V693" s="56">
        <v>0</v>
      </c>
      <c r="W693" s="52">
        <v>0</v>
      </c>
      <c r="X693" s="52">
        <v>8037</v>
      </c>
      <c r="Y693" s="52">
        <v>119088</v>
      </c>
      <c r="Z693" s="52">
        <f t="shared" si="10"/>
        <v>3083314</v>
      </c>
    </row>
    <row r="694" spans="1:26" s="13" customFormat="1">
      <c r="A694" s="49">
        <v>493</v>
      </c>
      <c r="B694" s="49">
        <v>493093176</v>
      </c>
      <c r="C694" s="50" t="s">
        <v>286</v>
      </c>
      <c r="D694" s="49">
        <v>93</v>
      </c>
      <c r="E694" s="50" t="s">
        <v>14</v>
      </c>
      <c r="F694" s="49">
        <v>176</v>
      </c>
      <c r="G694" s="50" t="s">
        <v>78</v>
      </c>
      <c r="H694" s="51">
        <v>3</v>
      </c>
      <c r="I694" s="52">
        <v>11800</v>
      </c>
      <c r="J694" s="52">
        <v>3678</v>
      </c>
      <c r="K694" s="52">
        <v>0</v>
      </c>
      <c r="L694" s="52">
        <v>893</v>
      </c>
      <c r="M694" s="52">
        <v>16371</v>
      </c>
      <c r="N694" s="36"/>
      <c r="O694" s="53" t="s">
        <v>308</v>
      </c>
      <c r="P694" s="53" t="s">
        <v>308</v>
      </c>
      <c r="Q694" s="55">
        <v>0.09</v>
      </c>
      <c r="R694" s="55">
        <v>6.3624136031991144E-2</v>
      </c>
      <c r="S694" s="52">
        <v>0</v>
      </c>
      <c r="T694" s="36"/>
      <c r="U694" s="56">
        <v>46434</v>
      </c>
      <c r="V694" s="56">
        <v>0</v>
      </c>
      <c r="W694" s="52">
        <v>0</v>
      </c>
      <c r="X694" s="52">
        <v>2679</v>
      </c>
      <c r="Y694" s="52">
        <v>49113</v>
      </c>
      <c r="Z694" s="52">
        <f t="shared" si="10"/>
        <v>3083314</v>
      </c>
    </row>
    <row r="695" spans="1:26" s="13" customFormat="1">
      <c r="A695" s="49">
        <v>493</v>
      </c>
      <c r="B695" s="49">
        <v>493093248</v>
      </c>
      <c r="C695" s="50" t="s">
        <v>286</v>
      </c>
      <c r="D695" s="49">
        <v>93</v>
      </c>
      <c r="E695" s="50" t="s">
        <v>14</v>
      </c>
      <c r="F695" s="49">
        <v>248</v>
      </c>
      <c r="G695" s="50" t="s">
        <v>18</v>
      </c>
      <c r="H695" s="51">
        <v>14</v>
      </c>
      <c r="I695" s="52">
        <v>11965</v>
      </c>
      <c r="J695" s="52">
        <v>1298</v>
      </c>
      <c r="K695" s="52">
        <v>0</v>
      </c>
      <c r="L695" s="52">
        <v>893</v>
      </c>
      <c r="M695" s="52">
        <v>14156</v>
      </c>
      <c r="N695" s="36"/>
      <c r="O695" s="53" t="s">
        <v>308</v>
      </c>
      <c r="P695" s="53" t="s">
        <v>308</v>
      </c>
      <c r="Q695" s="55">
        <v>0.09</v>
      </c>
      <c r="R695" s="55">
        <v>4.1872962240319778E-2</v>
      </c>
      <c r="S695" s="52">
        <v>0</v>
      </c>
      <c r="T695" s="36"/>
      <c r="U695" s="56">
        <v>185682</v>
      </c>
      <c r="V695" s="56">
        <v>0</v>
      </c>
      <c r="W695" s="52">
        <v>0</v>
      </c>
      <c r="X695" s="52">
        <v>12502</v>
      </c>
      <c r="Y695" s="52">
        <v>198184</v>
      </c>
      <c r="Z695" s="52">
        <f t="shared" si="10"/>
        <v>3083314</v>
      </c>
    </row>
    <row r="696" spans="1:26" s="13" customFormat="1">
      <c r="A696" s="49">
        <v>493</v>
      </c>
      <c r="B696" s="49">
        <v>493093274</v>
      </c>
      <c r="C696" s="50" t="s">
        <v>286</v>
      </c>
      <c r="D696" s="49">
        <v>93</v>
      </c>
      <c r="E696" s="50" t="s">
        <v>14</v>
      </c>
      <c r="F696" s="49">
        <v>274</v>
      </c>
      <c r="G696" s="50" t="s">
        <v>60</v>
      </c>
      <c r="H696" s="51">
        <v>1</v>
      </c>
      <c r="I696" s="52">
        <v>11980.319093874172</v>
      </c>
      <c r="J696" s="52">
        <v>5509</v>
      </c>
      <c r="K696" s="52">
        <v>0</v>
      </c>
      <c r="L696" s="52">
        <v>893</v>
      </c>
      <c r="M696" s="52">
        <v>18382.319093874172</v>
      </c>
      <c r="N696" s="36"/>
      <c r="O696" s="53" t="s">
        <v>308</v>
      </c>
      <c r="P696" s="53" t="s">
        <v>308</v>
      </c>
      <c r="Q696" s="55">
        <v>0.09</v>
      </c>
      <c r="R696" s="55">
        <v>8.7575208361982432E-2</v>
      </c>
      <c r="S696" s="52">
        <v>0</v>
      </c>
      <c r="T696" s="36"/>
      <c r="U696" s="56">
        <v>17489</v>
      </c>
      <c r="V696" s="56">
        <v>0</v>
      </c>
      <c r="W696" s="52">
        <v>0</v>
      </c>
      <c r="X696" s="52">
        <v>893</v>
      </c>
      <c r="Y696" s="52">
        <v>18382</v>
      </c>
      <c r="Z696" s="52">
        <f t="shared" si="10"/>
        <v>3083314</v>
      </c>
    </row>
    <row r="697" spans="1:26" s="13" customFormat="1">
      <c r="A697" s="49">
        <v>493</v>
      </c>
      <c r="B697" s="49">
        <v>493093305</v>
      </c>
      <c r="C697" s="50" t="s">
        <v>286</v>
      </c>
      <c r="D697" s="49">
        <v>93</v>
      </c>
      <c r="E697" s="50" t="s">
        <v>14</v>
      </c>
      <c r="F697" s="49">
        <v>305</v>
      </c>
      <c r="G697" s="50" t="s">
        <v>221</v>
      </c>
      <c r="H697" s="51">
        <v>1</v>
      </c>
      <c r="I697" s="52">
        <v>10091.652826698521</v>
      </c>
      <c r="J697" s="52">
        <v>3275</v>
      </c>
      <c r="K697" s="52">
        <v>0</v>
      </c>
      <c r="L697" s="52">
        <v>893</v>
      </c>
      <c r="M697" s="52">
        <v>14259.652826698521</v>
      </c>
      <c r="N697" s="36"/>
      <c r="O697" s="53" t="s">
        <v>308</v>
      </c>
      <c r="P697" s="53" t="s">
        <v>308</v>
      </c>
      <c r="Q697" s="55">
        <v>0.09</v>
      </c>
      <c r="R697" s="55">
        <v>2.0701102017852344E-2</v>
      </c>
      <c r="S697" s="52">
        <v>0</v>
      </c>
      <c r="T697" s="36"/>
      <c r="U697" s="56">
        <v>13367</v>
      </c>
      <c r="V697" s="56">
        <v>0</v>
      </c>
      <c r="W697" s="52">
        <v>0</v>
      </c>
      <c r="X697" s="52">
        <v>893</v>
      </c>
      <c r="Y697" s="52">
        <v>14260</v>
      </c>
      <c r="Z697" s="52">
        <f t="shared" si="10"/>
        <v>3083314</v>
      </c>
    </row>
    <row r="698" spans="1:26" s="13" customFormat="1">
      <c r="A698" s="49">
        <v>494</v>
      </c>
      <c r="B698" s="49">
        <v>494093035</v>
      </c>
      <c r="C698" s="50" t="s">
        <v>287</v>
      </c>
      <c r="D698" s="49">
        <v>93</v>
      </c>
      <c r="E698" s="50" t="s">
        <v>14</v>
      </c>
      <c r="F698" s="49">
        <v>35</v>
      </c>
      <c r="G698" s="50" t="s">
        <v>11</v>
      </c>
      <c r="H698" s="51">
        <v>6</v>
      </c>
      <c r="I698" s="52">
        <v>12145</v>
      </c>
      <c r="J698" s="52">
        <v>3589</v>
      </c>
      <c r="K698" s="52">
        <v>0</v>
      </c>
      <c r="L698" s="52">
        <v>893</v>
      </c>
      <c r="M698" s="52">
        <v>16627</v>
      </c>
      <c r="N698" s="36"/>
      <c r="O698" s="53" t="s">
        <v>308</v>
      </c>
      <c r="P698" s="53" t="s">
        <v>308</v>
      </c>
      <c r="Q698" s="55">
        <v>0.18</v>
      </c>
      <c r="R698" s="55">
        <v>0.15202395845133679</v>
      </c>
      <c r="S698" s="52">
        <v>0</v>
      </c>
      <c r="T698" s="36"/>
      <c r="U698" s="56">
        <v>94404</v>
      </c>
      <c r="V698" s="56">
        <v>0</v>
      </c>
      <c r="W698" s="52">
        <v>0</v>
      </c>
      <c r="X698" s="52">
        <v>5358</v>
      </c>
      <c r="Y698" s="52">
        <v>99762</v>
      </c>
      <c r="Z698" s="52">
        <f t="shared" si="10"/>
        <v>9370402</v>
      </c>
    </row>
    <row r="699" spans="1:26" s="13" customFormat="1">
      <c r="A699" s="49">
        <v>494</v>
      </c>
      <c r="B699" s="49">
        <v>494093056</v>
      </c>
      <c r="C699" s="50" t="s">
        <v>287</v>
      </c>
      <c r="D699" s="49">
        <v>93</v>
      </c>
      <c r="E699" s="50" t="s">
        <v>14</v>
      </c>
      <c r="F699" s="49">
        <v>56</v>
      </c>
      <c r="G699" s="50" t="s">
        <v>133</v>
      </c>
      <c r="H699" s="51">
        <v>3</v>
      </c>
      <c r="I699" s="52">
        <v>10377</v>
      </c>
      <c r="J699" s="52">
        <v>3629</v>
      </c>
      <c r="K699" s="52">
        <v>0</v>
      </c>
      <c r="L699" s="52">
        <v>893</v>
      </c>
      <c r="M699" s="52">
        <v>14899</v>
      </c>
      <c r="N699" s="36"/>
      <c r="O699" s="53" t="s">
        <v>308</v>
      </c>
      <c r="P699" s="53" t="s">
        <v>308</v>
      </c>
      <c r="Q699" s="55">
        <v>0.09</v>
      </c>
      <c r="R699" s="55">
        <v>2.1017347597135593E-2</v>
      </c>
      <c r="S699" s="52">
        <v>0</v>
      </c>
      <c r="T699" s="36"/>
      <c r="U699" s="56">
        <v>42018</v>
      </c>
      <c r="V699" s="56">
        <v>0</v>
      </c>
      <c r="W699" s="52">
        <v>0</v>
      </c>
      <c r="X699" s="52">
        <v>2679</v>
      </c>
      <c r="Y699" s="52">
        <v>44697</v>
      </c>
      <c r="Z699" s="52">
        <f t="shared" si="10"/>
        <v>9370402</v>
      </c>
    </row>
    <row r="700" spans="1:26" s="13" customFormat="1">
      <c r="A700" s="49">
        <v>494</v>
      </c>
      <c r="B700" s="49">
        <v>494093057</v>
      </c>
      <c r="C700" s="50" t="s">
        <v>287</v>
      </c>
      <c r="D700" s="49">
        <v>93</v>
      </c>
      <c r="E700" s="50" t="s">
        <v>14</v>
      </c>
      <c r="F700" s="49">
        <v>57</v>
      </c>
      <c r="G700" s="50" t="s">
        <v>13</v>
      </c>
      <c r="H700" s="51">
        <v>57</v>
      </c>
      <c r="I700" s="52">
        <v>12101</v>
      </c>
      <c r="J700" s="52">
        <v>638</v>
      </c>
      <c r="K700" s="52">
        <v>0</v>
      </c>
      <c r="L700" s="52">
        <v>893</v>
      </c>
      <c r="M700" s="52">
        <v>13632</v>
      </c>
      <c r="N700" s="36"/>
      <c r="O700" s="53" t="s">
        <v>308</v>
      </c>
      <c r="P700" s="53" t="s">
        <v>308</v>
      </c>
      <c r="Q700" s="55">
        <v>0.18</v>
      </c>
      <c r="R700" s="55">
        <v>0.12566669295783561</v>
      </c>
      <c r="S700" s="52">
        <v>0</v>
      </c>
      <c r="T700" s="36"/>
      <c r="U700" s="56">
        <v>726123</v>
      </c>
      <c r="V700" s="56">
        <v>0</v>
      </c>
      <c r="W700" s="52">
        <v>0</v>
      </c>
      <c r="X700" s="52">
        <v>50901</v>
      </c>
      <c r="Y700" s="52">
        <v>777024</v>
      </c>
      <c r="Z700" s="52">
        <f t="shared" si="10"/>
        <v>9370402</v>
      </c>
    </row>
    <row r="701" spans="1:26" s="13" customFormat="1">
      <c r="A701" s="49">
        <v>494</v>
      </c>
      <c r="B701" s="49">
        <v>494093093</v>
      </c>
      <c r="C701" s="50" t="s">
        <v>287</v>
      </c>
      <c r="D701" s="49">
        <v>93</v>
      </c>
      <c r="E701" s="50" t="s">
        <v>14</v>
      </c>
      <c r="F701" s="49">
        <v>93</v>
      </c>
      <c r="G701" s="50" t="s">
        <v>14</v>
      </c>
      <c r="H701" s="51">
        <v>331</v>
      </c>
      <c r="I701" s="52">
        <v>11726</v>
      </c>
      <c r="J701" s="52">
        <v>354</v>
      </c>
      <c r="K701" s="52">
        <v>0</v>
      </c>
      <c r="L701" s="52">
        <v>893</v>
      </c>
      <c r="M701" s="52">
        <v>12973</v>
      </c>
      <c r="N701" s="36"/>
      <c r="O701" s="53" t="s">
        <v>308</v>
      </c>
      <c r="P701" s="53" t="s">
        <v>308</v>
      </c>
      <c r="Q701" s="55">
        <v>0.10135731725801317</v>
      </c>
      <c r="R701" s="55">
        <v>9.9974771469162421E-2</v>
      </c>
      <c r="S701" s="52">
        <v>0</v>
      </c>
      <c r="T701" s="36"/>
      <c r="U701" s="56">
        <v>3998480</v>
      </c>
      <c r="V701" s="56">
        <v>0</v>
      </c>
      <c r="W701" s="52">
        <v>0</v>
      </c>
      <c r="X701" s="52">
        <v>295583</v>
      </c>
      <c r="Y701" s="52">
        <v>4294063</v>
      </c>
      <c r="Z701" s="52">
        <f t="shared" si="10"/>
        <v>9370402</v>
      </c>
    </row>
    <row r="702" spans="1:26" s="13" customFormat="1">
      <c r="A702" s="49">
        <v>494</v>
      </c>
      <c r="B702" s="49">
        <v>494093149</v>
      </c>
      <c r="C702" s="50" t="s">
        <v>287</v>
      </c>
      <c r="D702" s="49">
        <v>93</v>
      </c>
      <c r="E702" s="50" t="s">
        <v>14</v>
      </c>
      <c r="F702" s="49">
        <v>149</v>
      </c>
      <c r="G702" s="50" t="s">
        <v>77</v>
      </c>
      <c r="H702" s="51">
        <v>2</v>
      </c>
      <c r="I702" s="52">
        <v>12390.456614949526</v>
      </c>
      <c r="J702" s="52">
        <v>71</v>
      </c>
      <c r="K702" s="52">
        <v>0</v>
      </c>
      <c r="L702" s="52">
        <v>893</v>
      </c>
      <c r="M702" s="52">
        <v>13354.456614949526</v>
      </c>
      <c r="N702" s="36"/>
      <c r="O702" s="53" t="s">
        <v>308</v>
      </c>
      <c r="P702" s="53" t="s">
        <v>308</v>
      </c>
      <c r="Q702" s="55">
        <v>0.1442761147472662</v>
      </c>
      <c r="R702" s="55">
        <v>0.10293201542090868</v>
      </c>
      <c r="S702" s="52">
        <v>0</v>
      </c>
      <c r="T702" s="36"/>
      <c r="U702" s="56">
        <v>24922</v>
      </c>
      <c r="V702" s="56">
        <v>0</v>
      </c>
      <c r="W702" s="52">
        <v>0</v>
      </c>
      <c r="X702" s="52">
        <v>1786</v>
      </c>
      <c r="Y702" s="52">
        <v>26708</v>
      </c>
      <c r="Z702" s="52">
        <f t="shared" si="10"/>
        <v>9370402</v>
      </c>
    </row>
    <row r="703" spans="1:26" s="13" customFormat="1">
      <c r="A703" s="49">
        <v>494</v>
      </c>
      <c r="B703" s="49">
        <v>494093160</v>
      </c>
      <c r="C703" s="50" t="s">
        <v>287</v>
      </c>
      <c r="D703" s="49">
        <v>93</v>
      </c>
      <c r="E703" s="50" t="s">
        <v>14</v>
      </c>
      <c r="F703" s="49">
        <v>160</v>
      </c>
      <c r="G703" s="50" t="s">
        <v>134</v>
      </c>
      <c r="H703" s="51">
        <v>2</v>
      </c>
      <c r="I703" s="52">
        <v>11850.05784463863</v>
      </c>
      <c r="J703" s="52">
        <v>477</v>
      </c>
      <c r="K703" s="52">
        <v>0</v>
      </c>
      <c r="L703" s="52">
        <v>893</v>
      </c>
      <c r="M703" s="52">
        <v>13220.05784463863</v>
      </c>
      <c r="N703" s="36"/>
      <c r="O703" s="53" t="s">
        <v>308</v>
      </c>
      <c r="P703" s="53" t="s">
        <v>308</v>
      </c>
      <c r="Q703" s="55">
        <v>0.12938</v>
      </c>
      <c r="R703" s="55">
        <v>0.10446632509062749</v>
      </c>
      <c r="S703" s="52">
        <v>0</v>
      </c>
      <c r="T703" s="36"/>
      <c r="U703" s="56">
        <v>24654</v>
      </c>
      <c r="V703" s="56">
        <v>0</v>
      </c>
      <c r="W703" s="52">
        <v>0</v>
      </c>
      <c r="X703" s="52">
        <v>1786</v>
      </c>
      <c r="Y703" s="52">
        <v>26440</v>
      </c>
      <c r="Z703" s="52">
        <f t="shared" si="10"/>
        <v>9370402</v>
      </c>
    </row>
    <row r="704" spans="1:26" s="13" customFormat="1">
      <c r="A704" s="49">
        <v>494</v>
      </c>
      <c r="B704" s="49">
        <v>494093163</v>
      </c>
      <c r="C704" s="50" t="s">
        <v>287</v>
      </c>
      <c r="D704" s="49">
        <v>93</v>
      </c>
      <c r="E704" s="50" t="s">
        <v>14</v>
      </c>
      <c r="F704" s="49">
        <v>163</v>
      </c>
      <c r="G704" s="50" t="s">
        <v>16</v>
      </c>
      <c r="H704" s="51">
        <v>6</v>
      </c>
      <c r="I704" s="52">
        <v>13817</v>
      </c>
      <c r="J704" s="52">
        <v>270</v>
      </c>
      <c r="K704" s="52">
        <v>0</v>
      </c>
      <c r="L704" s="52">
        <v>893</v>
      </c>
      <c r="M704" s="52">
        <v>14980</v>
      </c>
      <c r="N704" s="36"/>
      <c r="O704" s="53" t="s">
        <v>308</v>
      </c>
      <c r="P704" s="53" t="s">
        <v>308</v>
      </c>
      <c r="Q704" s="55">
        <v>0.18</v>
      </c>
      <c r="R704" s="55">
        <v>9.2488422261299233E-2</v>
      </c>
      <c r="S704" s="52">
        <v>0</v>
      </c>
      <c r="T704" s="36"/>
      <c r="U704" s="56">
        <v>84522</v>
      </c>
      <c r="V704" s="56">
        <v>0</v>
      </c>
      <c r="W704" s="52">
        <v>0</v>
      </c>
      <c r="X704" s="52">
        <v>5358</v>
      </c>
      <c r="Y704" s="52">
        <v>89880</v>
      </c>
      <c r="Z704" s="52">
        <f t="shared" si="10"/>
        <v>9370402</v>
      </c>
    </row>
    <row r="705" spans="1:26" s="13" customFormat="1">
      <c r="A705" s="49">
        <v>494</v>
      </c>
      <c r="B705" s="49">
        <v>494093165</v>
      </c>
      <c r="C705" s="50" t="s">
        <v>287</v>
      </c>
      <c r="D705" s="49">
        <v>93</v>
      </c>
      <c r="E705" s="50" t="s">
        <v>14</v>
      </c>
      <c r="F705" s="49">
        <v>165</v>
      </c>
      <c r="G705" s="50" t="s">
        <v>17</v>
      </c>
      <c r="H705" s="51">
        <v>70</v>
      </c>
      <c r="I705" s="52">
        <v>11605</v>
      </c>
      <c r="J705" s="52">
        <v>642</v>
      </c>
      <c r="K705" s="52">
        <v>0</v>
      </c>
      <c r="L705" s="52">
        <v>893</v>
      </c>
      <c r="M705" s="52">
        <v>13140</v>
      </c>
      <c r="N705" s="36"/>
      <c r="O705" s="53" t="s">
        <v>308</v>
      </c>
      <c r="P705" s="53" t="s">
        <v>308</v>
      </c>
      <c r="Q705" s="55">
        <v>0.11527563071876294</v>
      </c>
      <c r="R705" s="55">
        <v>0.11287163935753411</v>
      </c>
      <c r="S705" s="52">
        <v>0</v>
      </c>
      <c r="T705" s="36"/>
      <c r="U705" s="56">
        <v>857290</v>
      </c>
      <c r="V705" s="56">
        <v>0</v>
      </c>
      <c r="W705" s="52">
        <v>0</v>
      </c>
      <c r="X705" s="52">
        <v>62510</v>
      </c>
      <c r="Y705" s="52">
        <v>919800</v>
      </c>
      <c r="Z705" s="52">
        <f t="shared" si="10"/>
        <v>9370402</v>
      </c>
    </row>
    <row r="706" spans="1:26" s="13" customFormat="1">
      <c r="A706" s="49">
        <v>494</v>
      </c>
      <c r="B706" s="49">
        <v>494093176</v>
      </c>
      <c r="C706" s="50" t="s">
        <v>287</v>
      </c>
      <c r="D706" s="49">
        <v>93</v>
      </c>
      <c r="E706" s="50" t="s">
        <v>14</v>
      </c>
      <c r="F706" s="49">
        <v>176</v>
      </c>
      <c r="G706" s="50" t="s">
        <v>78</v>
      </c>
      <c r="H706" s="51">
        <v>14</v>
      </c>
      <c r="I706" s="52">
        <v>12417</v>
      </c>
      <c r="J706" s="52">
        <v>3871</v>
      </c>
      <c r="K706" s="52">
        <v>0</v>
      </c>
      <c r="L706" s="52">
        <v>893</v>
      </c>
      <c r="M706" s="52">
        <v>17181</v>
      </c>
      <c r="N706" s="36"/>
      <c r="O706" s="53" t="s">
        <v>308</v>
      </c>
      <c r="P706" s="53" t="s">
        <v>308</v>
      </c>
      <c r="Q706" s="55">
        <v>0.09</v>
      </c>
      <c r="R706" s="55">
        <v>6.3624136031991144E-2</v>
      </c>
      <c r="S706" s="52">
        <v>0</v>
      </c>
      <c r="T706" s="36"/>
      <c r="U706" s="56">
        <v>228032</v>
      </c>
      <c r="V706" s="56">
        <v>0</v>
      </c>
      <c r="W706" s="52">
        <v>0</v>
      </c>
      <c r="X706" s="52">
        <v>12502</v>
      </c>
      <c r="Y706" s="52">
        <v>240534</v>
      </c>
      <c r="Z706" s="52">
        <f t="shared" si="10"/>
        <v>9370402</v>
      </c>
    </row>
    <row r="707" spans="1:26" s="13" customFormat="1">
      <c r="A707" s="49">
        <v>494</v>
      </c>
      <c r="B707" s="49">
        <v>494093178</v>
      </c>
      <c r="C707" s="50" t="s">
        <v>287</v>
      </c>
      <c r="D707" s="49">
        <v>93</v>
      </c>
      <c r="E707" s="50" t="s">
        <v>14</v>
      </c>
      <c r="F707" s="49">
        <v>178</v>
      </c>
      <c r="G707" s="50" t="s">
        <v>219</v>
      </c>
      <c r="H707" s="51">
        <v>1</v>
      </c>
      <c r="I707" s="52">
        <v>9882.628919802848</v>
      </c>
      <c r="J707" s="52">
        <v>958</v>
      </c>
      <c r="K707" s="52">
        <v>0</v>
      </c>
      <c r="L707" s="52">
        <v>893</v>
      </c>
      <c r="M707" s="52">
        <v>11733.628919802848</v>
      </c>
      <c r="N707" s="36"/>
      <c r="O707" s="53" t="s">
        <v>308</v>
      </c>
      <c r="P707" s="53" t="s">
        <v>308</v>
      </c>
      <c r="Q707" s="55">
        <v>0.09</v>
      </c>
      <c r="R707" s="55">
        <v>6.234589747430215E-2</v>
      </c>
      <c r="S707" s="52">
        <v>0</v>
      </c>
      <c r="T707" s="36"/>
      <c r="U707" s="56">
        <v>10841</v>
      </c>
      <c r="V707" s="56">
        <v>0</v>
      </c>
      <c r="W707" s="52">
        <v>0</v>
      </c>
      <c r="X707" s="52">
        <v>893</v>
      </c>
      <c r="Y707" s="52">
        <v>11734</v>
      </c>
      <c r="Z707" s="52">
        <f t="shared" si="10"/>
        <v>9370402</v>
      </c>
    </row>
    <row r="708" spans="1:26" s="13" customFormat="1">
      <c r="A708" s="49">
        <v>494</v>
      </c>
      <c r="B708" s="49">
        <v>494093248</v>
      </c>
      <c r="C708" s="50" t="s">
        <v>287</v>
      </c>
      <c r="D708" s="49">
        <v>93</v>
      </c>
      <c r="E708" s="50" t="s">
        <v>14</v>
      </c>
      <c r="F708" s="49">
        <v>248</v>
      </c>
      <c r="G708" s="50" t="s">
        <v>18</v>
      </c>
      <c r="H708" s="51">
        <v>176</v>
      </c>
      <c r="I708" s="52">
        <v>11894</v>
      </c>
      <c r="J708" s="52">
        <v>1290</v>
      </c>
      <c r="K708" s="52">
        <v>0</v>
      </c>
      <c r="L708" s="52">
        <v>893</v>
      </c>
      <c r="M708" s="52">
        <v>14077</v>
      </c>
      <c r="N708" s="36"/>
      <c r="O708" s="53" t="s">
        <v>308</v>
      </c>
      <c r="P708" s="53" t="s">
        <v>308</v>
      </c>
      <c r="Q708" s="55">
        <v>0.09</v>
      </c>
      <c r="R708" s="55">
        <v>4.1872962240319778E-2</v>
      </c>
      <c r="S708" s="52">
        <v>0</v>
      </c>
      <c r="T708" s="36"/>
      <c r="U708" s="56">
        <v>2320384</v>
      </c>
      <c r="V708" s="56">
        <v>0</v>
      </c>
      <c r="W708" s="52">
        <v>0</v>
      </c>
      <c r="X708" s="52">
        <v>157168</v>
      </c>
      <c r="Y708" s="52">
        <v>2477552</v>
      </c>
      <c r="Z708" s="52">
        <f t="shared" si="10"/>
        <v>9370402</v>
      </c>
    </row>
    <row r="709" spans="1:26" s="13" customFormat="1">
      <c r="A709" s="49">
        <v>494</v>
      </c>
      <c r="B709" s="49">
        <v>494093258</v>
      </c>
      <c r="C709" s="50" t="s">
        <v>287</v>
      </c>
      <c r="D709" s="49">
        <v>93</v>
      </c>
      <c r="E709" s="50" t="s">
        <v>14</v>
      </c>
      <c r="F709" s="49">
        <v>258</v>
      </c>
      <c r="G709" s="50" t="s">
        <v>98</v>
      </c>
      <c r="H709" s="51">
        <v>1</v>
      </c>
      <c r="I709" s="52">
        <v>11630.718980311616</v>
      </c>
      <c r="J709" s="52">
        <v>4551</v>
      </c>
      <c r="K709" s="52">
        <v>0</v>
      </c>
      <c r="L709" s="52">
        <v>893</v>
      </c>
      <c r="M709" s="52">
        <v>17074.718980311616</v>
      </c>
      <c r="N709" s="36"/>
      <c r="O709" s="53" t="s">
        <v>308</v>
      </c>
      <c r="P709" s="53" t="s">
        <v>308</v>
      </c>
      <c r="Q709" s="55">
        <v>0.18</v>
      </c>
      <c r="R709" s="55">
        <v>9.1253128883332993E-2</v>
      </c>
      <c r="S709" s="52">
        <v>0</v>
      </c>
      <c r="T709" s="36"/>
      <c r="U709" s="56">
        <v>16182</v>
      </c>
      <c r="V709" s="56">
        <v>0</v>
      </c>
      <c r="W709" s="52">
        <v>0</v>
      </c>
      <c r="X709" s="52">
        <v>893</v>
      </c>
      <c r="Y709" s="52">
        <v>17075</v>
      </c>
      <c r="Z709" s="52">
        <f t="shared" si="10"/>
        <v>9370402</v>
      </c>
    </row>
    <row r="710" spans="1:26" s="13" customFormat="1">
      <c r="A710" s="49">
        <v>494</v>
      </c>
      <c r="B710" s="49">
        <v>494093262</v>
      </c>
      <c r="C710" s="50" t="s">
        <v>287</v>
      </c>
      <c r="D710" s="49">
        <v>93</v>
      </c>
      <c r="E710" s="50" t="s">
        <v>14</v>
      </c>
      <c r="F710" s="49">
        <v>262</v>
      </c>
      <c r="G710" s="50" t="s">
        <v>19</v>
      </c>
      <c r="H710" s="51">
        <v>13</v>
      </c>
      <c r="I710" s="52">
        <v>10457</v>
      </c>
      <c r="J710" s="52">
        <v>3895</v>
      </c>
      <c r="K710" s="52">
        <v>0</v>
      </c>
      <c r="L710" s="52">
        <v>893</v>
      </c>
      <c r="M710" s="52">
        <v>15245</v>
      </c>
      <c r="N710" s="36"/>
      <c r="O710" s="53" t="s">
        <v>308</v>
      </c>
      <c r="P710" s="53" t="s">
        <v>308</v>
      </c>
      <c r="Q710" s="55">
        <v>0.09</v>
      </c>
      <c r="R710" s="55">
        <v>5.8818965818518504E-2</v>
      </c>
      <c r="S710" s="52">
        <v>0</v>
      </c>
      <c r="T710" s="36"/>
      <c r="U710" s="56">
        <v>186576</v>
      </c>
      <c r="V710" s="56">
        <v>0</v>
      </c>
      <c r="W710" s="52">
        <v>0</v>
      </c>
      <c r="X710" s="52">
        <v>11609</v>
      </c>
      <c r="Y710" s="52">
        <v>198185</v>
      </c>
      <c r="Z710" s="52">
        <f t="shared" si="10"/>
        <v>9370402</v>
      </c>
    </row>
    <row r="711" spans="1:26" s="13" customFormat="1">
      <c r="A711" s="49">
        <v>494</v>
      </c>
      <c r="B711" s="49">
        <v>494093274</v>
      </c>
      <c r="C711" s="50" t="s">
        <v>287</v>
      </c>
      <c r="D711" s="49">
        <v>93</v>
      </c>
      <c r="E711" s="50" t="s">
        <v>14</v>
      </c>
      <c r="F711" s="49">
        <v>274</v>
      </c>
      <c r="G711" s="50" t="s">
        <v>60</v>
      </c>
      <c r="H711" s="51">
        <v>2</v>
      </c>
      <c r="I711" s="52">
        <v>11980.319093874172</v>
      </c>
      <c r="J711" s="52">
        <v>5509</v>
      </c>
      <c r="K711" s="52">
        <v>0</v>
      </c>
      <c r="L711" s="52">
        <v>893</v>
      </c>
      <c r="M711" s="52">
        <v>18382.319093874172</v>
      </c>
      <c r="N711" s="36"/>
      <c r="O711" s="53" t="s">
        <v>308</v>
      </c>
      <c r="P711" s="53" t="s">
        <v>308</v>
      </c>
      <c r="Q711" s="55">
        <v>0.09</v>
      </c>
      <c r="R711" s="55">
        <v>8.7575208361982432E-2</v>
      </c>
      <c r="S711" s="52">
        <v>0</v>
      </c>
      <c r="T711" s="36"/>
      <c r="U711" s="56">
        <v>34978</v>
      </c>
      <c r="V711" s="56">
        <v>0</v>
      </c>
      <c r="W711" s="52">
        <v>0</v>
      </c>
      <c r="X711" s="52">
        <v>1786</v>
      </c>
      <c r="Y711" s="52">
        <v>36764</v>
      </c>
      <c r="Z711" s="52">
        <f t="shared" si="10"/>
        <v>9370402</v>
      </c>
    </row>
    <row r="712" spans="1:26" s="13" customFormat="1">
      <c r="A712" s="49">
        <v>494</v>
      </c>
      <c r="B712" s="49">
        <v>494093284</v>
      </c>
      <c r="C712" s="50" t="s">
        <v>287</v>
      </c>
      <c r="D712" s="49">
        <v>93</v>
      </c>
      <c r="E712" s="50" t="s">
        <v>14</v>
      </c>
      <c r="F712" s="49">
        <v>284</v>
      </c>
      <c r="G712" s="50" t="s">
        <v>140</v>
      </c>
      <c r="H712" s="51">
        <v>2</v>
      </c>
      <c r="I712" s="52">
        <v>15163</v>
      </c>
      <c r="J712" s="52">
        <v>4899</v>
      </c>
      <c r="K712" s="52">
        <v>0</v>
      </c>
      <c r="L712" s="52">
        <v>893</v>
      </c>
      <c r="M712" s="52">
        <v>20955</v>
      </c>
      <c r="N712" s="36"/>
      <c r="O712" s="53" t="s">
        <v>308</v>
      </c>
      <c r="P712" s="53" t="s">
        <v>308</v>
      </c>
      <c r="Q712" s="55">
        <v>0.09</v>
      </c>
      <c r="R712" s="55">
        <v>3.2231375352449361E-2</v>
      </c>
      <c r="S712" s="52">
        <v>0</v>
      </c>
      <c r="T712" s="36"/>
      <c r="U712" s="56">
        <v>40124</v>
      </c>
      <c r="V712" s="56">
        <v>0</v>
      </c>
      <c r="W712" s="52">
        <v>0</v>
      </c>
      <c r="X712" s="52">
        <v>1786</v>
      </c>
      <c r="Y712" s="52">
        <v>41910</v>
      </c>
      <c r="Z712" s="52">
        <f t="shared" si="10"/>
        <v>9370402</v>
      </c>
    </row>
    <row r="713" spans="1:26" s="13" customFormat="1">
      <c r="A713" s="49">
        <v>494</v>
      </c>
      <c r="B713" s="49">
        <v>494093293</v>
      </c>
      <c r="C713" s="50" t="s">
        <v>287</v>
      </c>
      <c r="D713" s="49">
        <v>93</v>
      </c>
      <c r="E713" s="50" t="s">
        <v>14</v>
      </c>
      <c r="F713" s="49">
        <v>293</v>
      </c>
      <c r="G713" s="50" t="s">
        <v>171</v>
      </c>
      <c r="H713" s="51">
        <v>3</v>
      </c>
      <c r="I713" s="52">
        <v>12748</v>
      </c>
      <c r="J713" s="52">
        <v>778</v>
      </c>
      <c r="K713" s="52">
        <v>0</v>
      </c>
      <c r="L713" s="52">
        <v>893</v>
      </c>
      <c r="M713" s="52">
        <v>14419</v>
      </c>
      <c r="N713" s="36"/>
      <c r="O713" s="53" t="s">
        <v>308</v>
      </c>
      <c r="P713" s="53" t="s">
        <v>308</v>
      </c>
      <c r="Q713" s="55">
        <v>0.18</v>
      </c>
      <c r="R713" s="55">
        <v>2.729501573501358E-3</v>
      </c>
      <c r="S713" s="52">
        <v>0</v>
      </c>
      <c r="T713" s="36"/>
      <c r="U713" s="56">
        <v>40578</v>
      </c>
      <c r="V713" s="56">
        <v>0</v>
      </c>
      <c r="W713" s="52">
        <v>0</v>
      </c>
      <c r="X713" s="52">
        <v>2679</v>
      </c>
      <c r="Y713" s="52">
        <v>43257</v>
      </c>
      <c r="Z713" s="52">
        <f t="shared" si="10"/>
        <v>9370402</v>
      </c>
    </row>
    <row r="714" spans="1:26" s="13" customFormat="1">
      <c r="A714" s="49">
        <v>494</v>
      </c>
      <c r="B714" s="49">
        <v>494093308</v>
      </c>
      <c r="C714" s="50" t="s">
        <v>287</v>
      </c>
      <c r="D714" s="49">
        <v>93</v>
      </c>
      <c r="E714" s="50" t="s">
        <v>14</v>
      </c>
      <c r="F714" s="49">
        <v>308</v>
      </c>
      <c r="G714" s="50" t="s">
        <v>20</v>
      </c>
      <c r="H714" s="51">
        <v>1</v>
      </c>
      <c r="I714" s="52">
        <v>15163</v>
      </c>
      <c r="J714" s="52">
        <v>8961</v>
      </c>
      <c r="K714" s="52">
        <v>0</v>
      </c>
      <c r="L714" s="52">
        <v>893</v>
      </c>
      <c r="M714" s="52">
        <v>25017</v>
      </c>
      <c r="N714" s="36"/>
      <c r="O714" s="53" t="s">
        <v>308</v>
      </c>
      <c r="P714" s="53" t="s">
        <v>308</v>
      </c>
      <c r="Q714" s="55">
        <v>0.09</v>
      </c>
      <c r="R714" s="55">
        <v>2.6774562453550964E-3</v>
      </c>
      <c r="S714" s="52">
        <v>0</v>
      </c>
      <c r="T714" s="36"/>
      <c r="U714" s="56">
        <v>24124</v>
      </c>
      <c r="V714" s="56">
        <v>0</v>
      </c>
      <c r="W714" s="52">
        <v>0</v>
      </c>
      <c r="X714" s="52">
        <v>893</v>
      </c>
      <c r="Y714" s="52">
        <v>25017</v>
      </c>
      <c r="Z714" s="52">
        <f t="shared" si="10"/>
        <v>9370402</v>
      </c>
    </row>
    <row r="715" spans="1:26" s="13" customFormat="1">
      <c r="A715" s="49">
        <v>496</v>
      </c>
      <c r="B715" s="49">
        <v>496201072</v>
      </c>
      <c r="C715" s="50" t="s">
        <v>288</v>
      </c>
      <c r="D715" s="49">
        <v>201</v>
      </c>
      <c r="E715" s="50" t="s">
        <v>9</v>
      </c>
      <c r="F715" s="49">
        <v>72</v>
      </c>
      <c r="G715" s="50" t="s">
        <v>280</v>
      </c>
      <c r="H715" s="51">
        <v>3</v>
      </c>
      <c r="I715" s="52">
        <v>10374</v>
      </c>
      <c r="J715" s="52">
        <v>2110</v>
      </c>
      <c r="K715" s="52">
        <v>0</v>
      </c>
      <c r="L715" s="52">
        <v>893</v>
      </c>
      <c r="M715" s="52">
        <v>13377</v>
      </c>
      <c r="N715" s="36"/>
      <c r="O715" s="53" t="s">
        <v>308</v>
      </c>
      <c r="P715" s="53" t="s">
        <v>308</v>
      </c>
      <c r="Q715" s="55">
        <v>0.09</v>
      </c>
      <c r="R715" s="55">
        <v>2.9695679476171889E-3</v>
      </c>
      <c r="S715" s="52">
        <v>0</v>
      </c>
      <c r="T715" s="36"/>
      <c r="U715" s="56">
        <v>37452</v>
      </c>
      <c r="V715" s="56">
        <v>0</v>
      </c>
      <c r="W715" s="52">
        <v>0</v>
      </c>
      <c r="X715" s="52">
        <v>2679</v>
      </c>
      <c r="Y715" s="52">
        <v>40131</v>
      </c>
      <c r="Z715" s="52">
        <f t="shared" ref="Z715:Z778" si="11">SUMIF($A$10:$A$839,$A715,$Y$10:$Y$839)</f>
        <v>6335025</v>
      </c>
    </row>
    <row r="716" spans="1:26" s="13" customFormat="1">
      <c r="A716" s="49">
        <v>496</v>
      </c>
      <c r="B716" s="49">
        <v>496201201</v>
      </c>
      <c r="C716" s="50" t="s">
        <v>288</v>
      </c>
      <c r="D716" s="49">
        <v>201</v>
      </c>
      <c r="E716" s="50" t="s">
        <v>9</v>
      </c>
      <c r="F716" s="49">
        <v>201</v>
      </c>
      <c r="G716" s="50" t="s">
        <v>9</v>
      </c>
      <c r="H716" s="51">
        <v>493</v>
      </c>
      <c r="I716" s="52">
        <v>11224</v>
      </c>
      <c r="J716" s="52">
        <v>180</v>
      </c>
      <c r="K716" s="52">
        <v>340.79716024340769</v>
      </c>
      <c r="L716" s="52">
        <v>893</v>
      </c>
      <c r="M716" s="52">
        <v>12637.797160243408</v>
      </c>
      <c r="N716" s="36"/>
      <c r="O716" s="53" t="s">
        <v>308</v>
      </c>
      <c r="P716" s="53" t="s">
        <v>308</v>
      </c>
      <c r="Q716" s="55">
        <v>0.18</v>
      </c>
      <c r="R716" s="55">
        <v>7.9565871580087558E-2</v>
      </c>
      <c r="S716" s="52">
        <v>0</v>
      </c>
      <c r="T716" s="36"/>
      <c r="U716" s="56">
        <v>5622172</v>
      </c>
      <c r="V716" s="56">
        <v>0</v>
      </c>
      <c r="W716" s="52">
        <v>168013</v>
      </c>
      <c r="X716" s="52">
        <v>440249</v>
      </c>
      <c r="Y716" s="52">
        <v>6230434</v>
      </c>
      <c r="Z716" s="52">
        <f t="shared" si="11"/>
        <v>6335025</v>
      </c>
    </row>
    <row r="717" spans="1:26" s="13" customFormat="1">
      <c r="A717" s="49">
        <v>496</v>
      </c>
      <c r="B717" s="49">
        <v>496201310</v>
      </c>
      <c r="C717" s="50" t="s">
        <v>288</v>
      </c>
      <c r="D717" s="49">
        <v>201</v>
      </c>
      <c r="E717" s="50" t="s">
        <v>9</v>
      </c>
      <c r="F717" s="49">
        <v>310</v>
      </c>
      <c r="G717" s="50" t="s">
        <v>259</v>
      </c>
      <c r="H717" s="51">
        <v>1</v>
      </c>
      <c r="I717" s="52">
        <v>8944</v>
      </c>
      <c r="J717" s="52">
        <v>1823</v>
      </c>
      <c r="K717" s="52">
        <v>0</v>
      </c>
      <c r="L717" s="52">
        <v>893</v>
      </c>
      <c r="M717" s="52">
        <v>11660</v>
      </c>
      <c r="N717" s="36"/>
      <c r="O717" s="53" t="s">
        <v>308</v>
      </c>
      <c r="P717" s="53" t="s">
        <v>308</v>
      </c>
      <c r="Q717" s="55">
        <v>0.18</v>
      </c>
      <c r="R717" s="55">
        <v>2.4726785281558635E-2</v>
      </c>
      <c r="S717" s="52">
        <v>0</v>
      </c>
      <c r="T717" s="36"/>
      <c r="U717" s="56">
        <v>10767</v>
      </c>
      <c r="V717" s="56">
        <v>0</v>
      </c>
      <c r="W717" s="52">
        <v>0</v>
      </c>
      <c r="X717" s="52">
        <v>893</v>
      </c>
      <c r="Y717" s="52">
        <v>11660</v>
      </c>
      <c r="Z717" s="52">
        <f t="shared" si="11"/>
        <v>6335025</v>
      </c>
    </row>
    <row r="718" spans="1:26" s="13" customFormat="1">
      <c r="A718" s="49">
        <v>496</v>
      </c>
      <c r="B718" s="49">
        <v>496201331</v>
      </c>
      <c r="C718" s="50" t="s">
        <v>288</v>
      </c>
      <c r="D718" s="49">
        <v>201</v>
      </c>
      <c r="E718" s="50" t="s">
        <v>9</v>
      </c>
      <c r="F718" s="49">
        <v>331</v>
      </c>
      <c r="G718" s="50" t="s">
        <v>283</v>
      </c>
      <c r="H718" s="51">
        <v>2</v>
      </c>
      <c r="I718" s="52">
        <v>13125</v>
      </c>
      <c r="J718" s="52">
        <v>3933</v>
      </c>
      <c r="K718" s="52">
        <v>0</v>
      </c>
      <c r="L718" s="52">
        <v>893</v>
      </c>
      <c r="M718" s="52">
        <v>17951</v>
      </c>
      <c r="N718" s="36"/>
      <c r="O718" s="53" t="s">
        <v>308</v>
      </c>
      <c r="P718" s="53" t="s">
        <v>308</v>
      </c>
      <c r="Q718" s="55">
        <v>0.09</v>
      </c>
      <c r="R718" s="55">
        <v>1.4058601186551709E-2</v>
      </c>
      <c r="S718" s="52">
        <v>0</v>
      </c>
      <c r="T718" s="36"/>
      <c r="U718" s="56">
        <v>34116</v>
      </c>
      <c r="V718" s="56">
        <v>0</v>
      </c>
      <c r="W718" s="52">
        <v>0</v>
      </c>
      <c r="X718" s="52">
        <v>1786</v>
      </c>
      <c r="Y718" s="52">
        <v>35902</v>
      </c>
      <c r="Z718" s="52">
        <f t="shared" si="11"/>
        <v>6335025</v>
      </c>
    </row>
    <row r="719" spans="1:26" s="13" customFormat="1">
      <c r="A719" s="49">
        <v>496</v>
      </c>
      <c r="B719" s="49">
        <v>496201665</v>
      </c>
      <c r="C719" s="50" t="s">
        <v>288</v>
      </c>
      <c r="D719" s="49">
        <v>201</v>
      </c>
      <c r="E719" s="50" t="s">
        <v>9</v>
      </c>
      <c r="F719" s="49">
        <v>665</v>
      </c>
      <c r="G719" s="50" t="s">
        <v>260</v>
      </c>
      <c r="H719" s="51">
        <v>1</v>
      </c>
      <c r="I719" s="52">
        <v>13975</v>
      </c>
      <c r="J719" s="52">
        <v>2030</v>
      </c>
      <c r="K719" s="52">
        <v>0</v>
      </c>
      <c r="L719" s="52">
        <v>893</v>
      </c>
      <c r="M719" s="52">
        <v>16898</v>
      </c>
      <c r="N719" s="36"/>
      <c r="O719" s="53" t="s">
        <v>308</v>
      </c>
      <c r="P719" s="53" t="s">
        <v>308</v>
      </c>
      <c r="Q719" s="55">
        <v>0.09</v>
      </c>
      <c r="R719" s="55">
        <v>5.8192143434874447E-3</v>
      </c>
      <c r="S719" s="52">
        <v>0</v>
      </c>
      <c r="T719" s="36"/>
      <c r="U719" s="56">
        <v>16005</v>
      </c>
      <c r="V719" s="56">
        <v>0</v>
      </c>
      <c r="W719" s="52">
        <v>0</v>
      </c>
      <c r="X719" s="52">
        <v>893</v>
      </c>
      <c r="Y719" s="52">
        <v>16898</v>
      </c>
      <c r="Z719" s="52">
        <f t="shared" si="11"/>
        <v>6335025</v>
      </c>
    </row>
    <row r="720" spans="1:26" s="13" customFormat="1">
      <c r="A720" s="49">
        <v>497</v>
      </c>
      <c r="B720" s="49">
        <v>497117005</v>
      </c>
      <c r="C720" s="50" t="s">
        <v>290</v>
      </c>
      <c r="D720" s="49">
        <v>117</v>
      </c>
      <c r="E720" s="50" t="s">
        <v>35</v>
      </c>
      <c r="F720" s="49">
        <v>5</v>
      </c>
      <c r="G720" s="50" t="s">
        <v>147</v>
      </c>
      <c r="H720" s="51">
        <v>5</v>
      </c>
      <c r="I720" s="52">
        <v>8710</v>
      </c>
      <c r="J720" s="52">
        <v>3407</v>
      </c>
      <c r="K720" s="52">
        <v>0</v>
      </c>
      <c r="L720" s="52">
        <v>893</v>
      </c>
      <c r="M720" s="52">
        <v>13010</v>
      </c>
      <c r="N720" s="36"/>
      <c r="O720" s="53" t="s">
        <v>308</v>
      </c>
      <c r="P720" s="53" t="s">
        <v>308</v>
      </c>
      <c r="Q720" s="55">
        <v>0.09</v>
      </c>
      <c r="R720" s="55">
        <v>3.4503542671496094E-3</v>
      </c>
      <c r="S720" s="52">
        <v>0</v>
      </c>
      <c r="T720" s="36"/>
      <c r="U720" s="56">
        <v>60585</v>
      </c>
      <c r="V720" s="56">
        <v>0</v>
      </c>
      <c r="W720" s="52">
        <v>0</v>
      </c>
      <c r="X720" s="52">
        <v>4465</v>
      </c>
      <c r="Y720" s="52">
        <v>65050</v>
      </c>
      <c r="Z720" s="52">
        <f t="shared" si="11"/>
        <v>7623545</v>
      </c>
    </row>
    <row r="721" spans="1:26" s="13" customFormat="1">
      <c r="A721" s="49">
        <v>497</v>
      </c>
      <c r="B721" s="49">
        <v>497117008</v>
      </c>
      <c r="C721" s="50" t="s">
        <v>290</v>
      </c>
      <c r="D721" s="49">
        <v>117</v>
      </c>
      <c r="E721" s="50" t="s">
        <v>35</v>
      </c>
      <c r="F721" s="49">
        <v>8</v>
      </c>
      <c r="G721" s="50" t="s">
        <v>186</v>
      </c>
      <c r="H721" s="51">
        <v>84</v>
      </c>
      <c r="I721" s="52">
        <v>9655</v>
      </c>
      <c r="J721" s="52">
        <v>8926</v>
      </c>
      <c r="K721" s="52">
        <v>0</v>
      </c>
      <c r="L721" s="52">
        <v>893</v>
      </c>
      <c r="M721" s="52">
        <v>19474</v>
      </c>
      <c r="N721" s="36"/>
      <c r="O721" s="53" t="s">
        <v>308</v>
      </c>
      <c r="P721" s="53" t="s">
        <v>308</v>
      </c>
      <c r="Q721" s="55">
        <v>0.09</v>
      </c>
      <c r="R721" s="55">
        <v>6.7620797510561201E-2</v>
      </c>
      <c r="S721" s="52">
        <v>0</v>
      </c>
      <c r="T721" s="36"/>
      <c r="U721" s="56">
        <v>1560804</v>
      </c>
      <c r="V721" s="56">
        <v>0</v>
      </c>
      <c r="W721" s="52">
        <v>0</v>
      </c>
      <c r="X721" s="52">
        <v>75012</v>
      </c>
      <c r="Y721" s="52">
        <v>1635816</v>
      </c>
      <c r="Z721" s="52">
        <f t="shared" si="11"/>
        <v>7623545</v>
      </c>
    </row>
    <row r="722" spans="1:26" s="13" customFormat="1">
      <c r="A722" s="49">
        <v>497</v>
      </c>
      <c r="B722" s="49">
        <v>497117024</v>
      </c>
      <c r="C722" s="50" t="s">
        <v>290</v>
      </c>
      <c r="D722" s="49">
        <v>117</v>
      </c>
      <c r="E722" s="50" t="s">
        <v>35</v>
      </c>
      <c r="F722" s="49">
        <v>24</v>
      </c>
      <c r="G722" s="50" t="s">
        <v>33</v>
      </c>
      <c r="H722" s="51">
        <v>22</v>
      </c>
      <c r="I722" s="52">
        <v>9217</v>
      </c>
      <c r="J722" s="52">
        <v>2026</v>
      </c>
      <c r="K722" s="52">
        <v>0</v>
      </c>
      <c r="L722" s="52">
        <v>893</v>
      </c>
      <c r="M722" s="52">
        <v>12136</v>
      </c>
      <c r="N722" s="36"/>
      <c r="O722" s="53" t="s">
        <v>308</v>
      </c>
      <c r="P722" s="53" t="s">
        <v>308</v>
      </c>
      <c r="Q722" s="55">
        <v>0.09</v>
      </c>
      <c r="R722" s="55">
        <v>2.1136776055454044E-2</v>
      </c>
      <c r="S722" s="52">
        <v>0</v>
      </c>
      <c r="T722" s="36"/>
      <c r="U722" s="56">
        <v>247346</v>
      </c>
      <c r="V722" s="56">
        <v>0</v>
      </c>
      <c r="W722" s="52">
        <v>0</v>
      </c>
      <c r="X722" s="52">
        <v>19646</v>
      </c>
      <c r="Y722" s="52">
        <v>266992</v>
      </c>
      <c r="Z722" s="52">
        <f t="shared" si="11"/>
        <v>7623545</v>
      </c>
    </row>
    <row r="723" spans="1:26" s="13" customFormat="1">
      <c r="A723" s="49">
        <v>497</v>
      </c>
      <c r="B723" s="49">
        <v>497117061</v>
      </c>
      <c r="C723" s="50" t="s">
        <v>290</v>
      </c>
      <c r="D723" s="49">
        <v>117</v>
      </c>
      <c r="E723" s="50" t="s">
        <v>35</v>
      </c>
      <c r="F723" s="49">
        <v>61</v>
      </c>
      <c r="G723" s="50" t="s">
        <v>148</v>
      </c>
      <c r="H723" s="51">
        <v>15</v>
      </c>
      <c r="I723" s="52">
        <v>10347</v>
      </c>
      <c r="J723" s="52">
        <v>465</v>
      </c>
      <c r="K723" s="52">
        <v>0</v>
      </c>
      <c r="L723" s="52">
        <v>893</v>
      </c>
      <c r="M723" s="52">
        <v>11705</v>
      </c>
      <c r="N723" s="36"/>
      <c r="O723" s="53" t="s">
        <v>308</v>
      </c>
      <c r="P723" s="53" t="s">
        <v>308</v>
      </c>
      <c r="Q723" s="55">
        <v>0.09</v>
      </c>
      <c r="R723" s="55">
        <v>2.9718398795666023E-2</v>
      </c>
      <c r="S723" s="52">
        <v>0</v>
      </c>
      <c r="T723" s="36"/>
      <c r="U723" s="56">
        <v>162180</v>
      </c>
      <c r="V723" s="56">
        <v>0</v>
      </c>
      <c r="W723" s="52">
        <v>0</v>
      </c>
      <c r="X723" s="52">
        <v>13395</v>
      </c>
      <c r="Y723" s="52">
        <v>175575</v>
      </c>
      <c r="Z723" s="52">
        <f t="shared" si="11"/>
        <v>7623545</v>
      </c>
    </row>
    <row r="724" spans="1:26" s="13" customFormat="1">
      <c r="A724" s="49">
        <v>497</v>
      </c>
      <c r="B724" s="49">
        <v>497117068</v>
      </c>
      <c r="C724" s="50" t="s">
        <v>290</v>
      </c>
      <c r="D724" s="49">
        <v>117</v>
      </c>
      <c r="E724" s="50" t="s">
        <v>35</v>
      </c>
      <c r="F724" s="49">
        <v>68</v>
      </c>
      <c r="G724" s="50" t="s">
        <v>291</v>
      </c>
      <c r="H724" s="51">
        <v>5</v>
      </c>
      <c r="I724" s="52">
        <v>8450</v>
      </c>
      <c r="J724" s="52">
        <v>6034</v>
      </c>
      <c r="K724" s="52">
        <v>0</v>
      </c>
      <c r="L724" s="52">
        <v>893</v>
      </c>
      <c r="M724" s="52">
        <v>15377</v>
      </c>
      <c r="N724" s="36"/>
      <c r="O724" s="53" t="s">
        <v>308</v>
      </c>
      <c r="P724" s="53" t="s">
        <v>308</v>
      </c>
      <c r="Q724" s="55">
        <v>0.09</v>
      </c>
      <c r="R724" s="55">
        <v>3.2446934342674039E-2</v>
      </c>
      <c r="S724" s="52">
        <v>0</v>
      </c>
      <c r="T724" s="36"/>
      <c r="U724" s="56">
        <v>72420</v>
      </c>
      <c r="V724" s="56">
        <v>0</v>
      </c>
      <c r="W724" s="52">
        <v>0</v>
      </c>
      <c r="X724" s="52">
        <v>4465</v>
      </c>
      <c r="Y724" s="52">
        <v>76885</v>
      </c>
      <c r="Z724" s="52">
        <f t="shared" si="11"/>
        <v>7623545</v>
      </c>
    </row>
    <row r="725" spans="1:26" s="13" customFormat="1">
      <c r="A725" s="49">
        <v>497</v>
      </c>
      <c r="B725" s="49">
        <v>497117074</v>
      </c>
      <c r="C725" s="50" t="s">
        <v>290</v>
      </c>
      <c r="D725" s="49">
        <v>117</v>
      </c>
      <c r="E725" s="50" t="s">
        <v>35</v>
      </c>
      <c r="F725" s="49">
        <v>74</v>
      </c>
      <c r="G725" s="50" t="s">
        <v>292</v>
      </c>
      <c r="H725" s="51">
        <v>8</v>
      </c>
      <c r="I725" s="52">
        <v>8361</v>
      </c>
      <c r="J725" s="52">
        <v>5573</v>
      </c>
      <c r="K725" s="52">
        <v>0</v>
      </c>
      <c r="L725" s="52">
        <v>893</v>
      </c>
      <c r="M725" s="52">
        <v>14827</v>
      </c>
      <c r="N725" s="36"/>
      <c r="O725" s="53" t="s">
        <v>308</v>
      </c>
      <c r="P725" s="53" t="s">
        <v>308</v>
      </c>
      <c r="Q725" s="55">
        <v>0.09</v>
      </c>
      <c r="R725" s="55">
        <v>2.140294051410847E-2</v>
      </c>
      <c r="S725" s="52">
        <v>0</v>
      </c>
      <c r="T725" s="36"/>
      <c r="U725" s="56">
        <v>111472</v>
      </c>
      <c r="V725" s="56">
        <v>0</v>
      </c>
      <c r="W725" s="52">
        <v>0</v>
      </c>
      <c r="X725" s="52">
        <v>7144</v>
      </c>
      <c r="Y725" s="52">
        <v>118616</v>
      </c>
      <c r="Z725" s="52">
        <f t="shared" si="11"/>
        <v>7623545</v>
      </c>
    </row>
    <row r="726" spans="1:26" s="13" customFormat="1">
      <c r="A726" s="49">
        <v>497</v>
      </c>
      <c r="B726" s="49">
        <v>497117086</v>
      </c>
      <c r="C726" s="50" t="s">
        <v>290</v>
      </c>
      <c r="D726" s="49">
        <v>117</v>
      </c>
      <c r="E726" s="50" t="s">
        <v>35</v>
      </c>
      <c r="F726" s="49">
        <v>86</v>
      </c>
      <c r="G726" s="50" t="s">
        <v>185</v>
      </c>
      <c r="H726" s="51">
        <v>35</v>
      </c>
      <c r="I726" s="52">
        <v>8722</v>
      </c>
      <c r="J726" s="52">
        <v>1249</v>
      </c>
      <c r="K726" s="52">
        <v>0</v>
      </c>
      <c r="L726" s="52">
        <v>893</v>
      </c>
      <c r="M726" s="52">
        <v>10864</v>
      </c>
      <c r="N726" s="36"/>
      <c r="O726" s="53" t="s">
        <v>308</v>
      </c>
      <c r="P726" s="53" t="s">
        <v>308</v>
      </c>
      <c r="Q726" s="55">
        <v>0.09</v>
      </c>
      <c r="R726" s="55">
        <v>5.1971112005744564E-2</v>
      </c>
      <c r="S726" s="52">
        <v>0</v>
      </c>
      <c r="T726" s="36"/>
      <c r="U726" s="56">
        <v>348985</v>
      </c>
      <c r="V726" s="56">
        <v>0</v>
      </c>
      <c r="W726" s="52">
        <v>0</v>
      </c>
      <c r="X726" s="52">
        <v>31255</v>
      </c>
      <c r="Y726" s="52">
        <v>380240</v>
      </c>
      <c r="Z726" s="52">
        <f t="shared" si="11"/>
        <v>7623545</v>
      </c>
    </row>
    <row r="727" spans="1:26" s="13" customFormat="1">
      <c r="A727" s="49">
        <v>497</v>
      </c>
      <c r="B727" s="49">
        <v>497117087</v>
      </c>
      <c r="C727" s="50" t="s">
        <v>290</v>
      </c>
      <c r="D727" s="49">
        <v>117</v>
      </c>
      <c r="E727" s="50" t="s">
        <v>35</v>
      </c>
      <c r="F727" s="49">
        <v>87</v>
      </c>
      <c r="G727" s="50" t="s">
        <v>149</v>
      </c>
      <c r="H727" s="51">
        <v>3</v>
      </c>
      <c r="I727" s="52">
        <v>9033</v>
      </c>
      <c r="J727" s="52">
        <v>3310</v>
      </c>
      <c r="K727" s="52">
        <v>0</v>
      </c>
      <c r="L727" s="52">
        <v>893</v>
      </c>
      <c r="M727" s="52">
        <v>13236</v>
      </c>
      <c r="N727" s="36"/>
      <c r="O727" s="53" t="s">
        <v>308</v>
      </c>
      <c r="P727" s="53" t="s">
        <v>308</v>
      </c>
      <c r="Q727" s="55">
        <v>0.09</v>
      </c>
      <c r="R727" s="55">
        <v>4.1026395892782884E-3</v>
      </c>
      <c r="S727" s="52">
        <v>0</v>
      </c>
      <c r="T727" s="36"/>
      <c r="U727" s="56">
        <v>37029</v>
      </c>
      <c r="V727" s="56">
        <v>0</v>
      </c>
      <c r="W727" s="52">
        <v>0</v>
      </c>
      <c r="X727" s="52">
        <v>2679</v>
      </c>
      <c r="Y727" s="52">
        <v>39708</v>
      </c>
      <c r="Z727" s="52">
        <f t="shared" si="11"/>
        <v>7623545</v>
      </c>
    </row>
    <row r="728" spans="1:26" s="13" customFormat="1">
      <c r="A728" s="49">
        <v>497</v>
      </c>
      <c r="B728" s="49">
        <v>497117111</v>
      </c>
      <c r="C728" s="50" t="s">
        <v>290</v>
      </c>
      <c r="D728" s="49">
        <v>117</v>
      </c>
      <c r="E728" s="50" t="s">
        <v>35</v>
      </c>
      <c r="F728" s="49">
        <v>111</v>
      </c>
      <c r="G728" s="50" t="s">
        <v>237</v>
      </c>
      <c r="H728" s="51">
        <v>13</v>
      </c>
      <c r="I728" s="52">
        <v>9419</v>
      </c>
      <c r="J728" s="52">
        <v>2255</v>
      </c>
      <c r="K728" s="52">
        <v>0</v>
      </c>
      <c r="L728" s="52">
        <v>893</v>
      </c>
      <c r="M728" s="52">
        <v>12567</v>
      </c>
      <c r="N728" s="36"/>
      <c r="O728" s="53" t="s">
        <v>308</v>
      </c>
      <c r="P728" s="53" t="s">
        <v>308</v>
      </c>
      <c r="Q728" s="55">
        <v>0.09</v>
      </c>
      <c r="R728" s="55">
        <v>2.1569348719916226E-2</v>
      </c>
      <c r="S728" s="52">
        <v>0</v>
      </c>
      <c r="T728" s="36"/>
      <c r="U728" s="56">
        <v>151762</v>
      </c>
      <c r="V728" s="56">
        <v>0</v>
      </c>
      <c r="W728" s="52">
        <v>0</v>
      </c>
      <c r="X728" s="52">
        <v>11609</v>
      </c>
      <c r="Y728" s="52">
        <v>163371</v>
      </c>
      <c r="Z728" s="52">
        <f t="shared" si="11"/>
        <v>7623545</v>
      </c>
    </row>
    <row r="729" spans="1:26" s="13" customFormat="1">
      <c r="A729" s="49">
        <v>497</v>
      </c>
      <c r="B729" s="49">
        <v>497117114</v>
      </c>
      <c r="C729" s="50" t="s">
        <v>290</v>
      </c>
      <c r="D729" s="49">
        <v>117</v>
      </c>
      <c r="E729" s="50" t="s">
        <v>35</v>
      </c>
      <c r="F729" s="49">
        <v>114</v>
      </c>
      <c r="G729" s="50" t="s">
        <v>32</v>
      </c>
      <c r="H729" s="51">
        <v>16</v>
      </c>
      <c r="I729" s="52">
        <v>8607</v>
      </c>
      <c r="J729" s="52">
        <v>2168</v>
      </c>
      <c r="K729" s="52">
        <v>0</v>
      </c>
      <c r="L729" s="52">
        <v>893</v>
      </c>
      <c r="M729" s="52">
        <v>11668</v>
      </c>
      <c r="N729" s="36"/>
      <c r="O729" s="53" t="s">
        <v>308</v>
      </c>
      <c r="P729" s="53" t="s">
        <v>308</v>
      </c>
      <c r="Q729" s="55">
        <v>0.18</v>
      </c>
      <c r="R729" s="55">
        <v>4.0721333231931806E-2</v>
      </c>
      <c r="S729" s="52">
        <v>0</v>
      </c>
      <c r="T729" s="36"/>
      <c r="U729" s="56">
        <v>172400</v>
      </c>
      <c r="V729" s="56">
        <v>0</v>
      </c>
      <c r="W729" s="52">
        <v>0</v>
      </c>
      <c r="X729" s="52">
        <v>14288</v>
      </c>
      <c r="Y729" s="52">
        <v>186688</v>
      </c>
      <c r="Z729" s="52">
        <f t="shared" si="11"/>
        <v>7623545</v>
      </c>
    </row>
    <row r="730" spans="1:26" s="13" customFormat="1">
      <c r="A730" s="49">
        <v>497</v>
      </c>
      <c r="B730" s="49">
        <v>497117117</v>
      </c>
      <c r="C730" s="50" t="s">
        <v>290</v>
      </c>
      <c r="D730" s="49">
        <v>117</v>
      </c>
      <c r="E730" s="50" t="s">
        <v>35</v>
      </c>
      <c r="F730" s="49">
        <v>117</v>
      </c>
      <c r="G730" s="50" t="s">
        <v>35</v>
      </c>
      <c r="H730" s="51">
        <v>32</v>
      </c>
      <c r="I730" s="52">
        <v>9124</v>
      </c>
      <c r="J730" s="52">
        <v>3387</v>
      </c>
      <c r="K730" s="52">
        <v>0</v>
      </c>
      <c r="L730" s="52">
        <v>893</v>
      </c>
      <c r="M730" s="52">
        <v>13404</v>
      </c>
      <c r="N730" s="36"/>
      <c r="O730" s="53" t="s">
        <v>308</v>
      </c>
      <c r="P730" s="53" t="s">
        <v>308</v>
      </c>
      <c r="Q730" s="55">
        <v>0.09</v>
      </c>
      <c r="R730" s="55">
        <v>7.6972937498822849E-2</v>
      </c>
      <c r="S730" s="52">
        <v>0</v>
      </c>
      <c r="T730" s="36"/>
      <c r="U730" s="56">
        <v>400352</v>
      </c>
      <c r="V730" s="56">
        <v>0</v>
      </c>
      <c r="W730" s="52">
        <v>0</v>
      </c>
      <c r="X730" s="52">
        <v>28576</v>
      </c>
      <c r="Y730" s="52">
        <v>428928</v>
      </c>
      <c r="Z730" s="52">
        <f t="shared" si="11"/>
        <v>7623545</v>
      </c>
    </row>
    <row r="731" spans="1:26" s="13" customFormat="1">
      <c r="A731" s="49">
        <v>497</v>
      </c>
      <c r="B731" s="49">
        <v>497117137</v>
      </c>
      <c r="C731" s="50" t="s">
        <v>290</v>
      </c>
      <c r="D731" s="49">
        <v>117</v>
      </c>
      <c r="E731" s="50" t="s">
        <v>35</v>
      </c>
      <c r="F731" s="49">
        <v>137</v>
      </c>
      <c r="G731" s="50" t="s">
        <v>196</v>
      </c>
      <c r="H731" s="51">
        <v>29</v>
      </c>
      <c r="I731" s="52">
        <v>8885</v>
      </c>
      <c r="J731" s="52">
        <v>164</v>
      </c>
      <c r="K731" s="52">
        <v>0</v>
      </c>
      <c r="L731" s="52">
        <v>893</v>
      </c>
      <c r="M731" s="52">
        <v>9942</v>
      </c>
      <c r="N731" s="36"/>
      <c r="O731" s="53" t="s">
        <v>308</v>
      </c>
      <c r="P731" s="53" t="s">
        <v>308</v>
      </c>
      <c r="Q731" s="55">
        <v>0.18</v>
      </c>
      <c r="R731" s="55">
        <v>0.1210833300933893</v>
      </c>
      <c r="S731" s="52">
        <v>0</v>
      </c>
      <c r="T731" s="36"/>
      <c r="U731" s="56">
        <v>262421</v>
      </c>
      <c r="V731" s="56">
        <v>0</v>
      </c>
      <c r="W731" s="52">
        <v>0</v>
      </c>
      <c r="X731" s="52">
        <v>25897</v>
      </c>
      <c r="Y731" s="52">
        <v>288318</v>
      </c>
      <c r="Z731" s="52">
        <f t="shared" si="11"/>
        <v>7623545</v>
      </c>
    </row>
    <row r="732" spans="1:26" s="13" customFormat="1">
      <c r="A732" s="49">
        <v>497</v>
      </c>
      <c r="B732" s="49">
        <v>497117154</v>
      </c>
      <c r="C732" s="50" t="s">
        <v>290</v>
      </c>
      <c r="D732" s="49">
        <v>117</v>
      </c>
      <c r="E732" s="50" t="s">
        <v>35</v>
      </c>
      <c r="F732" s="49">
        <v>154</v>
      </c>
      <c r="G732" s="50" t="s">
        <v>293</v>
      </c>
      <c r="H732" s="51">
        <v>3</v>
      </c>
      <c r="I732" s="52">
        <v>8290</v>
      </c>
      <c r="J732" s="52">
        <v>9910</v>
      </c>
      <c r="K732" s="52">
        <v>0</v>
      </c>
      <c r="L732" s="52">
        <v>893</v>
      </c>
      <c r="M732" s="52">
        <v>19093</v>
      </c>
      <c r="N732" s="36"/>
      <c r="O732" s="53" t="s">
        <v>308</v>
      </c>
      <c r="P732" s="53" t="s">
        <v>308</v>
      </c>
      <c r="Q732" s="55">
        <v>0.09</v>
      </c>
      <c r="R732" s="55">
        <v>2.4104819092388284E-2</v>
      </c>
      <c r="S732" s="52">
        <v>0</v>
      </c>
      <c r="T732" s="36"/>
      <c r="U732" s="56">
        <v>54600</v>
      </c>
      <c r="V732" s="56">
        <v>0</v>
      </c>
      <c r="W732" s="52">
        <v>0</v>
      </c>
      <c r="X732" s="52">
        <v>2679</v>
      </c>
      <c r="Y732" s="52">
        <v>57279</v>
      </c>
      <c r="Z732" s="52">
        <f t="shared" si="11"/>
        <v>7623545</v>
      </c>
    </row>
    <row r="733" spans="1:26" s="13" customFormat="1">
      <c r="A733" s="49">
        <v>497</v>
      </c>
      <c r="B733" s="49">
        <v>497117159</v>
      </c>
      <c r="C733" s="50" t="s">
        <v>290</v>
      </c>
      <c r="D733" s="49">
        <v>117</v>
      </c>
      <c r="E733" s="50" t="s">
        <v>35</v>
      </c>
      <c r="F733" s="49">
        <v>159</v>
      </c>
      <c r="G733" s="50" t="s">
        <v>150</v>
      </c>
      <c r="H733" s="51">
        <v>5</v>
      </c>
      <c r="I733" s="52">
        <v>9524</v>
      </c>
      <c r="J733" s="52">
        <v>4520</v>
      </c>
      <c r="K733" s="52">
        <v>0</v>
      </c>
      <c r="L733" s="52">
        <v>893</v>
      </c>
      <c r="M733" s="52">
        <v>14937</v>
      </c>
      <c r="N733" s="36"/>
      <c r="O733" s="53" t="s">
        <v>308</v>
      </c>
      <c r="P733" s="53" t="s">
        <v>308</v>
      </c>
      <c r="Q733" s="55">
        <v>0.09</v>
      </c>
      <c r="R733" s="55">
        <v>3.4162784455615486E-3</v>
      </c>
      <c r="S733" s="52">
        <v>0</v>
      </c>
      <c r="T733" s="36"/>
      <c r="U733" s="56">
        <v>70220</v>
      </c>
      <c r="V733" s="56">
        <v>0</v>
      </c>
      <c r="W733" s="52">
        <v>0</v>
      </c>
      <c r="X733" s="52">
        <v>4465</v>
      </c>
      <c r="Y733" s="52">
        <v>74685</v>
      </c>
      <c r="Z733" s="52">
        <f t="shared" si="11"/>
        <v>7623545</v>
      </c>
    </row>
    <row r="734" spans="1:26" s="13" customFormat="1">
      <c r="A734" s="49">
        <v>497</v>
      </c>
      <c r="B734" s="49">
        <v>497117210</v>
      </c>
      <c r="C734" s="50" t="s">
        <v>290</v>
      </c>
      <c r="D734" s="49">
        <v>117</v>
      </c>
      <c r="E734" s="50" t="s">
        <v>35</v>
      </c>
      <c r="F734" s="49">
        <v>210</v>
      </c>
      <c r="G734" s="50" t="s">
        <v>188</v>
      </c>
      <c r="H734" s="51">
        <v>55</v>
      </c>
      <c r="I734" s="52">
        <v>8699</v>
      </c>
      <c r="J734" s="52">
        <v>2792</v>
      </c>
      <c r="K734" s="52">
        <v>0</v>
      </c>
      <c r="L734" s="52">
        <v>893</v>
      </c>
      <c r="M734" s="52">
        <v>12384</v>
      </c>
      <c r="N734" s="36"/>
      <c r="O734" s="53" t="s">
        <v>308</v>
      </c>
      <c r="P734" s="53" t="s">
        <v>308</v>
      </c>
      <c r="Q734" s="55">
        <v>0.09</v>
      </c>
      <c r="R734" s="55">
        <v>5.8850221835519634E-2</v>
      </c>
      <c r="S734" s="52">
        <v>0</v>
      </c>
      <c r="T734" s="36"/>
      <c r="U734" s="56">
        <v>632005</v>
      </c>
      <c r="V734" s="56">
        <v>0</v>
      </c>
      <c r="W734" s="52">
        <v>0</v>
      </c>
      <c r="X734" s="52">
        <v>49115</v>
      </c>
      <c r="Y734" s="52">
        <v>681120</v>
      </c>
      <c r="Z734" s="52">
        <f t="shared" si="11"/>
        <v>7623545</v>
      </c>
    </row>
    <row r="735" spans="1:26" s="13" customFormat="1">
      <c r="A735" s="49">
        <v>497</v>
      </c>
      <c r="B735" s="49">
        <v>497117223</v>
      </c>
      <c r="C735" s="50" t="s">
        <v>290</v>
      </c>
      <c r="D735" s="49">
        <v>117</v>
      </c>
      <c r="E735" s="50" t="s">
        <v>35</v>
      </c>
      <c r="F735" s="49">
        <v>223</v>
      </c>
      <c r="G735" s="50" t="s">
        <v>294</v>
      </c>
      <c r="H735" s="51">
        <v>2</v>
      </c>
      <c r="I735" s="52">
        <v>8406</v>
      </c>
      <c r="J735" s="52">
        <v>1100</v>
      </c>
      <c r="K735" s="52">
        <v>0</v>
      </c>
      <c r="L735" s="52">
        <v>893</v>
      </c>
      <c r="M735" s="52">
        <v>10399</v>
      </c>
      <c r="N735" s="36"/>
      <c r="O735" s="53" t="s">
        <v>308</v>
      </c>
      <c r="P735" s="53" t="s">
        <v>308</v>
      </c>
      <c r="Q735" s="55">
        <v>0.18</v>
      </c>
      <c r="R735" s="55">
        <v>2.5580192868626494E-3</v>
      </c>
      <c r="S735" s="52">
        <v>0</v>
      </c>
      <c r="T735" s="36"/>
      <c r="U735" s="56">
        <v>19012</v>
      </c>
      <c r="V735" s="56">
        <v>0</v>
      </c>
      <c r="W735" s="52">
        <v>0</v>
      </c>
      <c r="X735" s="52">
        <v>1786</v>
      </c>
      <c r="Y735" s="52">
        <v>20798</v>
      </c>
      <c r="Z735" s="52">
        <f t="shared" si="11"/>
        <v>7623545</v>
      </c>
    </row>
    <row r="736" spans="1:26" s="13" customFormat="1">
      <c r="A736" s="49">
        <v>497</v>
      </c>
      <c r="B736" s="49">
        <v>497117230</v>
      </c>
      <c r="C736" s="50" t="s">
        <v>290</v>
      </c>
      <c r="D736" s="49">
        <v>117</v>
      </c>
      <c r="E736" s="50" t="s">
        <v>35</v>
      </c>
      <c r="F736" s="49">
        <v>230</v>
      </c>
      <c r="G736" s="50" t="s">
        <v>347</v>
      </c>
      <c r="H736" s="51">
        <v>3</v>
      </c>
      <c r="I736" s="52">
        <v>10247.167676132854</v>
      </c>
      <c r="J736" s="52">
        <v>12352</v>
      </c>
      <c r="K736" s="52">
        <v>0</v>
      </c>
      <c r="L736" s="52">
        <v>893</v>
      </c>
      <c r="M736" s="52">
        <v>23492.167676132856</v>
      </c>
      <c r="N736" s="36"/>
      <c r="O736" s="53" t="s">
        <v>308</v>
      </c>
      <c r="P736" s="53" t="s">
        <v>308</v>
      </c>
      <c r="Q736" s="55">
        <v>0.09</v>
      </c>
      <c r="R736" s="55">
        <v>3.9430340139536071E-2</v>
      </c>
      <c r="S736" s="52">
        <v>0</v>
      </c>
      <c r="T736" s="36"/>
      <c r="U736" s="56">
        <v>67797</v>
      </c>
      <c r="V736" s="56">
        <v>0</v>
      </c>
      <c r="W736" s="52">
        <v>0</v>
      </c>
      <c r="X736" s="52">
        <v>2679</v>
      </c>
      <c r="Y736" s="52">
        <v>70476</v>
      </c>
      <c r="Z736" s="52">
        <f t="shared" si="11"/>
        <v>7623545</v>
      </c>
    </row>
    <row r="737" spans="1:26" s="13" customFormat="1">
      <c r="A737" s="49">
        <v>497</v>
      </c>
      <c r="B737" s="49">
        <v>497117272</v>
      </c>
      <c r="C737" s="50" t="s">
        <v>290</v>
      </c>
      <c r="D737" s="49">
        <v>117</v>
      </c>
      <c r="E737" s="50" t="s">
        <v>35</v>
      </c>
      <c r="F737" s="49">
        <v>272</v>
      </c>
      <c r="G737" s="50" t="s">
        <v>295</v>
      </c>
      <c r="H737" s="51">
        <v>1</v>
      </c>
      <c r="I737" s="52">
        <v>8406</v>
      </c>
      <c r="J737" s="52">
        <v>9384</v>
      </c>
      <c r="K737" s="52">
        <v>0</v>
      </c>
      <c r="L737" s="52">
        <v>893</v>
      </c>
      <c r="M737" s="52">
        <v>18683</v>
      </c>
      <c r="N737" s="36"/>
      <c r="O737" s="53" t="s">
        <v>308</v>
      </c>
      <c r="P737" s="53" t="s">
        <v>308</v>
      </c>
      <c r="Q737" s="55">
        <v>0.09</v>
      </c>
      <c r="R737" s="55">
        <v>7.3283396238637936E-3</v>
      </c>
      <c r="S737" s="52">
        <v>0</v>
      </c>
      <c r="T737" s="36"/>
      <c r="U737" s="56">
        <v>17790</v>
      </c>
      <c r="V737" s="56">
        <v>0</v>
      </c>
      <c r="W737" s="52">
        <v>0</v>
      </c>
      <c r="X737" s="52">
        <v>893</v>
      </c>
      <c r="Y737" s="52">
        <v>18683</v>
      </c>
      <c r="Z737" s="52">
        <f t="shared" si="11"/>
        <v>7623545</v>
      </c>
    </row>
    <row r="738" spans="1:26" s="13" customFormat="1">
      <c r="A738" s="49">
        <v>497</v>
      </c>
      <c r="B738" s="49">
        <v>497117278</v>
      </c>
      <c r="C738" s="50" t="s">
        <v>290</v>
      </c>
      <c r="D738" s="49">
        <v>117</v>
      </c>
      <c r="E738" s="50" t="s">
        <v>35</v>
      </c>
      <c r="F738" s="49">
        <v>278</v>
      </c>
      <c r="G738" s="50" t="s">
        <v>190</v>
      </c>
      <c r="H738" s="51">
        <v>40</v>
      </c>
      <c r="I738" s="52">
        <v>8864</v>
      </c>
      <c r="J738" s="52">
        <v>2859</v>
      </c>
      <c r="K738" s="52">
        <v>0</v>
      </c>
      <c r="L738" s="52">
        <v>893</v>
      </c>
      <c r="M738" s="52">
        <v>12616</v>
      </c>
      <c r="N738" s="36"/>
      <c r="O738" s="53" t="s">
        <v>308</v>
      </c>
      <c r="P738" s="53" t="s">
        <v>308</v>
      </c>
      <c r="Q738" s="55">
        <v>0.09</v>
      </c>
      <c r="R738" s="55">
        <v>4.5933117731106823E-2</v>
      </c>
      <c r="S738" s="52">
        <v>0</v>
      </c>
      <c r="T738" s="36"/>
      <c r="U738" s="56">
        <v>468920</v>
      </c>
      <c r="V738" s="56">
        <v>0</v>
      </c>
      <c r="W738" s="52">
        <v>0</v>
      </c>
      <c r="X738" s="52">
        <v>35720</v>
      </c>
      <c r="Y738" s="52">
        <v>504640</v>
      </c>
      <c r="Z738" s="52">
        <f t="shared" si="11"/>
        <v>7623545</v>
      </c>
    </row>
    <row r="739" spans="1:26" s="13" customFormat="1">
      <c r="A739" s="49">
        <v>497</v>
      </c>
      <c r="B739" s="49">
        <v>497117281</v>
      </c>
      <c r="C739" s="50" t="s">
        <v>290</v>
      </c>
      <c r="D739" s="49">
        <v>117</v>
      </c>
      <c r="E739" s="50" t="s">
        <v>35</v>
      </c>
      <c r="F739" s="49">
        <v>281</v>
      </c>
      <c r="G739" s="50" t="s">
        <v>146</v>
      </c>
      <c r="H739" s="51">
        <v>52</v>
      </c>
      <c r="I739" s="52">
        <v>11542</v>
      </c>
      <c r="J739" s="52">
        <v>0</v>
      </c>
      <c r="K739" s="52">
        <v>0</v>
      </c>
      <c r="L739" s="52">
        <v>893</v>
      </c>
      <c r="M739" s="52">
        <v>12435</v>
      </c>
      <c r="N739" s="36"/>
      <c r="O739" s="53" t="s">
        <v>308</v>
      </c>
      <c r="P739" s="53" t="s">
        <v>308</v>
      </c>
      <c r="Q739" s="55">
        <v>0.18</v>
      </c>
      <c r="R739" s="55">
        <v>0.11758425860127428</v>
      </c>
      <c r="S739" s="52">
        <v>0</v>
      </c>
      <c r="T739" s="36"/>
      <c r="U739" s="56">
        <v>600184</v>
      </c>
      <c r="V739" s="56">
        <v>0</v>
      </c>
      <c r="W739" s="52">
        <v>0</v>
      </c>
      <c r="X739" s="52">
        <v>46436</v>
      </c>
      <c r="Y739" s="52">
        <v>646620</v>
      </c>
      <c r="Z739" s="52">
        <f t="shared" si="11"/>
        <v>7623545</v>
      </c>
    </row>
    <row r="740" spans="1:26" s="13" customFormat="1">
      <c r="A740" s="49">
        <v>497</v>
      </c>
      <c r="B740" s="49">
        <v>497117289</v>
      </c>
      <c r="C740" s="50" t="s">
        <v>290</v>
      </c>
      <c r="D740" s="49">
        <v>117</v>
      </c>
      <c r="E740" s="50" t="s">
        <v>35</v>
      </c>
      <c r="F740" s="49">
        <v>289</v>
      </c>
      <c r="G740" s="50" t="s">
        <v>348</v>
      </c>
      <c r="H740" s="51">
        <v>1</v>
      </c>
      <c r="I740" s="52">
        <v>10306.913696753973</v>
      </c>
      <c r="J740" s="52">
        <v>3771</v>
      </c>
      <c r="K740" s="52">
        <v>0</v>
      </c>
      <c r="L740" s="52">
        <v>893</v>
      </c>
      <c r="M740" s="52">
        <v>14970.913696753973</v>
      </c>
      <c r="N740" s="36"/>
      <c r="O740" s="53" t="s">
        <v>308</v>
      </c>
      <c r="P740" s="53" t="s">
        <v>308</v>
      </c>
      <c r="Q740" s="55">
        <v>0.09</v>
      </c>
      <c r="R740" s="55">
        <v>5.3910688546486962E-3</v>
      </c>
      <c r="S740" s="52">
        <v>0</v>
      </c>
      <c r="T740" s="36"/>
      <c r="U740" s="56">
        <v>14078</v>
      </c>
      <c r="V740" s="56">
        <v>0</v>
      </c>
      <c r="W740" s="52">
        <v>0</v>
      </c>
      <c r="X740" s="52">
        <v>893</v>
      </c>
      <c r="Y740" s="52">
        <v>14971</v>
      </c>
      <c r="Z740" s="52">
        <f t="shared" si="11"/>
        <v>7623545</v>
      </c>
    </row>
    <row r="741" spans="1:26" s="13" customFormat="1">
      <c r="A741" s="49">
        <v>497</v>
      </c>
      <c r="B741" s="49">
        <v>497117325</v>
      </c>
      <c r="C741" s="50" t="s">
        <v>290</v>
      </c>
      <c r="D741" s="49">
        <v>117</v>
      </c>
      <c r="E741" s="50" t="s">
        <v>35</v>
      </c>
      <c r="F741" s="49">
        <v>325</v>
      </c>
      <c r="G741" s="50" t="s">
        <v>198</v>
      </c>
      <c r="H741" s="51">
        <v>5</v>
      </c>
      <c r="I741" s="52">
        <v>8332</v>
      </c>
      <c r="J741" s="52">
        <v>1212</v>
      </c>
      <c r="K741" s="52">
        <v>0</v>
      </c>
      <c r="L741" s="52">
        <v>893</v>
      </c>
      <c r="M741" s="52">
        <v>10437</v>
      </c>
      <c r="N741" s="36"/>
      <c r="O741" s="53" t="s">
        <v>308</v>
      </c>
      <c r="P741" s="53" t="s">
        <v>308</v>
      </c>
      <c r="Q741" s="55">
        <v>0.09</v>
      </c>
      <c r="R741" s="55">
        <v>2.5528378804394155E-3</v>
      </c>
      <c r="S741" s="52">
        <v>0</v>
      </c>
      <c r="T741" s="36"/>
      <c r="U741" s="56">
        <v>47720</v>
      </c>
      <c r="V741" s="56">
        <v>0</v>
      </c>
      <c r="W741" s="52">
        <v>0</v>
      </c>
      <c r="X741" s="52">
        <v>4465</v>
      </c>
      <c r="Y741" s="52">
        <v>52185</v>
      </c>
      <c r="Z741" s="52">
        <f t="shared" si="11"/>
        <v>7623545</v>
      </c>
    </row>
    <row r="742" spans="1:26" s="13" customFormat="1">
      <c r="A742" s="49">
        <v>497</v>
      </c>
      <c r="B742" s="49">
        <v>497117327</v>
      </c>
      <c r="C742" s="50" t="s">
        <v>290</v>
      </c>
      <c r="D742" s="49">
        <v>117</v>
      </c>
      <c r="E742" s="50" t="s">
        <v>35</v>
      </c>
      <c r="F742" s="49">
        <v>327</v>
      </c>
      <c r="G742" s="50" t="s">
        <v>191</v>
      </c>
      <c r="H742" s="51">
        <v>3</v>
      </c>
      <c r="I742" s="52">
        <v>8450</v>
      </c>
      <c r="J742" s="52">
        <v>5686</v>
      </c>
      <c r="K742" s="52">
        <v>0</v>
      </c>
      <c r="L742" s="52">
        <v>893</v>
      </c>
      <c r="M742" s="52">
        <v>15029</v>
      </c>
      <c r="N742" s="36"/>
      <c r="O742" s="53" t="s">
        <v>308</v>
      </c>
      <c r="P742" s="53" t="s">
        <v>308</v>
      </c>
      <c r="Q742" s="55">
        <v>0.09</v>
      </c>
      <c r="R742" s="55">
        <v>3.5609658941933402E-2</v>
      </c>
      <c r="S742" s="52">
        <v>0</v>
      </c>
      <c r="T742" s="36"/>
      <c r="U742" s="56">
        <v>42408</v>
      </c>
      <c r="V742" s="56">
        <v>0</v>
      </c>
      <c r="W742" s="52">
        <v>0</v>
      </c>
      <c r="X742" s="52">
        <v>2679</v>
      </c>
      <c r="Y742" s="52">
        <v>45087</v>
      </c>
      <c r="Z742" s="52">
        <f t="shared" si="11"/>
        <v>7623545</v>
      </c>
    </row>
    <row r="743" spans="1:26" s="13" customFormat="1">
      <c r="A743" s="49">
        <v>497</v>
      </c>
      <c r="B743" s="49">
        <v>497117332</v>
      </c>
      <c r="C743" s="50" t="s">
        <v>290</v>
      </c>
      <c r="D743" s="49">
        <v>117</v>
      </c>
      <c r="E743" s="50" t="s">
        <v>35</v>
      </c>
      <c r="F743" s="49">
        <v>332</v>
      </c>
      <c r="G743" s="50" t="s">
        <v>199</v>
      </c>
      <c r="H743" s="51">
        <v>1</v>
      </c>
      <c r="I743" s="52">
        <v>8428</v>
      </c>
      <c r="J743" s="52">
        <v>829</v>
      </c>
      <c r="K743" s="52">
        <v>0</v>
      </c>
      <c r="L743" s="52">
        <v>893</v>
      </c>
      <c r="M743" s="52">
        <v>10150</v>
      </c>
      <c r="N743" s="36"/>
      <c r="O743" s="53" t="s">
        <v>308</v>
      </c>
      <c r="P743" s="53" t="s">
        <v>308</v>
      </c>
      <c r="Q743" s="55">
        <v>0.09</v>
      </c>
      <c r="R743" s="55">
        <v>1.3891079712449895E-2</v>
      </c>
      <c r="S743" s="52">
        <v>0</v>
      </c>
      <c r="T743" s="36"/>
      <c r="U743" s="56">
        <v>9257</v>
      </c>
      <c r="V743" s="56">
        <v>0</v>
      </c>
      <c r="W743" s="52">
        <v>0</v>
      </c>
      <c r="X743" s="52">
        <v>893</v>
      </c>
      <c r="Y743" s="52">
        <v>10150</v>
      </c>
      <c r="Z743" s="52">
        <f t="shared" si="11"/>
        <v>7623545</v>
      </c>
    </row>
    <row r="744" spans="1:26" s="13" customFormat="1">
      <c r="A744" s="49">
        <v>497</v>
      </c>
      <c r="B744" s="49">
        <v>497117340</v>
      </c>
      <c r="C744" s="50" t="s">
        <v>290</v>
      </c>
      <c r="D744" s="49">
        <v>117</v>
      </c>
      <c r="E744" s="50" t="s">
        <v>35</v>
      </c>
      <c r="F744" s="49">
        <v>340</v>
      </c>
      <c r="G744" s="50" t="s">
        <v>192</v>
      </c>
      <c r="H744" s="51">
        <v>3</v>
      </c>
      <c r="I744" s="52">
        <v>8450</v>
      </c>
      <c r="J744" s="52">
        <v>5779</v>
      </c>
      <c r="K744" s="52">
        <v>0</v>
      </c>
      <c r="L744" s="52">
        <v>893</v>
      </c>
      <c r="M744" s="52">
        <v>15122</v>
      </c>
      <c r="N744" s="36"/>
      <c r="O744" s="53" t="s">
        <v>308</v>
      </c>
      <c r="P744" s="53" t="s">
        <v>308</v>
      </c>
      <c r="Q744" s="55">
        <v>0.09</v>
      </c>
      <c r="R744" s="55">
        <v>7.7345287057050099E-2</v>
      </c>
      <c r="S744" s="52">
        <v>0</v>
      </c>
      <c r="T744" s="36"/>
      <c r="U744" s="56">
        <v>42687</v>
      </c>
      <c r="V744" s="56">
        <v>0</v>
      </c>
      <c r="W744" s="52">
        <v>0</v>
      </c>
      <c r="X744" s="52">
        <v>2679</v>
      </c>
      <c r="Y744" s="52">
        <v>45366</v>
      </c>
      <c r="Z744" s="52">
        <f t="shared" si="11"/>
        <v>7623545</v>
      </c>
    </row>
    <row r="745" spans="1:26" s="13" customFormat="1">
      <c r="A745" s="49">
        <v>497</v>
      </c>
      <c r="B745" s="49">
        <v>497117605</v>
      </c>
      <c r="C745" s="50" t="s">
        <v>290</v>
      </c>
      <c r="D745" s="49">
        <v>117</v>
      </c>
      <c r="E745" s="50" t="s">
        <v>35</v>
      </c>
      <c r="F745" s="49">
        <v>605</v>
      </c>
      <c r="G745" s="50" t="s">
        <v>193</v>
      </c>
      <c r="H745" s="51">
        <v>59</v>
      </c>
      <c r="I745" s="52">
        <v>8685</v>
      </c>
      <c r="J745" s="52">
        <v>6695</v>
      </c>
      <c r="K745" s="52">
        <v>0</v>
      </c>
      <c r="L745" s="52">
        <v>893</v>
      </c>
      <c r="M745" s="52">
        <v>16273</v>
      </c>
      <c r="N745" s="36"/>
      <c r="O745" s="53" t="s">
        <v>308</v>
      </c>
      <c r="P745" s="53" t="s">
        <v>308</v>
      </c>
      <c r="Q745" s="55">
        <v>0.09</v>
      </c>
      <c r="R745" s="55">
        <v>6.4597651585185906E-2</v>
      </c>
      <c r="S745" s="52">
        <v>0</v>
      </c>
      <c r="T745" s="36"/>
      <c r="U745" s="56">
        <v>907420</v>
      </c>
      <c r="V745" s="56">
        <v>0</v>
      </c>
      <c r="W745" s="52">
        <v>0</v>
      </c>
      <c r="X745" s="52">
        <v>52687</v>
      </c>
      <c r="Y745" s="52">
        <v>960107</v>
      </c>
      <c r="Z745" s="52">
        <f t="shared" si="11"/>
        <v>7623545</v>
      </c>
    </row>
    <row r="746" spans="1:26" s="13" customFormat="1">
      <c r="A746" s="49">
        <v>497</v>
      </c>
      <c r="B746" s="49">
        <v>497117670</v>
      </c>
      <c r="C746" s="50" t="s">
        <v>290</v>
      </c>
      <c r="D746" s="49">
        <v>117</v>
      </c>
      <c r="E746" s="50" t="s">
        <v>35</v>
      </c>
      <c r="F746" s="49">
        <v>670</v>
      </c>
      <c r="G746" s="50" t="s">
        <v>37</v>
      </c>
      <c r="H746" s="51">
        <v>7</v>
      </c>
      <c r="I746" s="52">
        <v>11035</v>
      </c>
      <c r="J746" s="52">
        <v>8408</v>
      </c>
      <c r="K746" s="52">
        <v>0</v>
      </c>
      <c r="L746" s="52">
        <v>893</v>
      </c>
      <c r="M746" s="52">
        <v>20336</v>
      </c>
      <c r="N746" s="36"/>
      <c r="O746" s="53" t="s">
        <v>308</v>
      </c>
      <c r="P746" s="53" t="s">
        <v>308</v>
      </c>
      <c r="Q746" s="55">
        <v>0.09</v>
      </c>
      <c r="R746" s="55">
        <v>7.6608020016335293E-2</v>
      </c>
      <c r="S746" s="52">
        <v>0</v>
      </c>
      <c r="T746" s="36"/>
      <c r="U746" s="56">
        <v>136101</v>
      </c>
      <c r="V746" s="56">
        <v>0</v>
      </c>
      <c r="W746" s="52">
        <v>0</v>
      </c>
      <c r="X746" s="52">
        <v>6251</v>
      </c>
      <c r="Y746" s="52">
        <v>142352</v>
      </c>
      <c r="Z746" s="52">
        <f t="shared" si="11"/>
        <v>7623545</v>
      </c>
    </row>
    <row r="747" spans="1:26" s="13" customFormat="1">
      <c r="A747" s="49">
        <v>497</v>
      </c>
      <c r="B747" s="49">
        <v>497117674</v>
      </c>
      <c r="C747" s="50" t="s">
        <v>290</v>
      </c>
      <c r="D747" s="49">
        <v>117</v>
      </c>
      <c r="E747" s="50" t="s">
        <v>35</v>
      </c>
      <c r="F747" s="49">
        <v>674</v>
      </c>
      <c r="G747" s="50" t="s">
        <v>38</v>
      </c>
      <c r="H747" s="51">
        <v>25</v>
      </c>
      <c r="I747" s="52">
        <v>9018</v>
      </c>
      <c r="J747" s="52">
        <v>3855</v>
      </c>
      <c r="K747" s="52">
        <v>0</v>
      </c>
      <c r="L747" s="52">
        <v>893</v>
      </c>
      <c r="M747" s="52">
        <v>13766</v>
      </c>
      <c r="N747" s="36"/>
      <c r="O747" s="53" t="s">
        <v>308</v>
      </c>
      <c r="P747" s="53" t="s">
        <v>308</v>
      </c>
      <c r="Q747" s="55">
        <v>0.09</v>
      </c>
      <c r="R747" s="55">
        <v>5.8015994879737257E-2</v>
      </c>
      <c r="S747" s="52">
        <v>0</v>
      </c>
      <c r="T747" s="36"/>
      <c r="U747" s="56">
        <v>321825</v>
      </c>
      <c r="V747" s="56">
        <v>0</v>
      </c>
      <c r="W747" s="52">
        <v>0</v>
      </c>
      <c r="X747" s="52">
        <v>22325</v>
      </c>
      <c r="Y747" s="52">
        <v>344150</v>
      </c>
      <c r="Z747" s="52">
        <f t="shared" si="11"/>
        <v>7623545</v>
      </c>
    </row>
    <row r="748" spans="1:26" s="13" customFormat="1">
      <c r="A748" s="49">
        <v>497</v>
      </c>
      <c r="B748" s="49">
        <v>497117683</v>
      </c>
      <c r="C748" s="50" t="s">
        <v>290</v>
      </c>
      <c r="D748" s="49">
        <v>117</v>
      </c>
      <c r="E748" s="50" t="s">
        <v>35</v>
      </c>
      <c r="F748" s="49">
        <v>683</v>
      </c>
      <c r="G748" s="50" t="s">
        <v>39</v>
      </c>
      <c r="H748" s="51">
        <v>3</v>
      </c>
      <c r="I748" s="52">
        <v>10135.021501523614</v>
      </c>
      <c r="J748" s="52">
        <v>6123</v>
      </c>
      <c r="K748" s="52">
        <v>0</v>
      </c>
      <c r="L748" s="52">
        <v>893</v>
      </c>
      <c r="M748" s="52">
        <v>17151.021501523614</v>
      </c>
      <c r="N748" s="36"/>
      <c r="O748" s="53" t="s">
        <v>308</v>
      </c>
      <c r="P748" s="53" t="s">
        <v>308</v>
      </c>
      <c r="Q748" s="55">
        <v>0.09</v>
      </c>
      <c r="R748" s="55">
        <v>2.7280530145449289E-2</v>
      </c>
      <c r="S748" s="52">
        <v>0</v>
      </c>
      <c r="T748" s="36"/>
      <c r="U748" s="56">
        <v>48774</v>
      </c>
      <c r="V748" s="56">
        <v>0</v>
      </c>
      <c r="W748" s="52">
        <v>0</v>
      </c>
      <c r="X748" s="52">
        <v>2679</v>
      </c>
      <c r="Y748" s="52">
        <v>51453</v>
      </c>
      <c r="Z748" s="52">
        <f t="shared" si="11"/>
        <v>7623545</v>
      </c>
    </row>
    <row r="749" spans="1:26" s="13" customFormat="1">
      <c r="A749" s="49">
        <v>497</v>
      </c>
      <c r="B749" s="49">
        <v>497117728</v>
      </c>
      <c r="C749" s="50" t="s">
        <v>290</v>
      </c>
      <c r="D749" s="49">
        <v>117</v>
      </c>
      <c r="E749" s="50" t="s">
        <v>35</v>
      </c>
      <c r="F749" s="49">
        <v>728</v>
      </c>
      <c r="G749" s="50" t="s">
        <v>349</v>
      </c>
      <c r="H749" s="51">
        <v>1</v>
      </c>
      <c r="I749" s="52">
        <v>10400.957569150189</v>
      </c>
      <c r="J749" s="52">
        <v>4526</v>
      </c>
      <c r="K749" s="52">
        <v>0</v>
      </c>
      <c r="L749" s="52">
        <v>893</v>
      </c>
      <c r="M749" s="52">
        <v>15819.957569150189</v>
      </c>
      <c r="N749" s="36"/>
      <c r="O749" s="53" t="s">
        <v>308</v>
      </c>
      <c r="P749" s="53" t="s">
        <v>308</v>
      </c>
      <c r="Q749" s="55">
        <v>0.09</v>
      </c>
      <c r="R749" s="55">
        <v>7.1599434572161358E-3</v>
      </c>
      <c r="S749" s="52">
        <v>0</v>
      </c>
      <c r="T749" s="36"/>
      <c r="U749" s="56">
        <v>14927</v>
      </c>
      <c r="V749" s="56">
        <v>0</v>
      </c>
      <c r="W749" s="52">
        <v>0</v>
      </c>
      <c r="X749" s="52">
        <v>893</v>
      </c>
      <c r="Y749" s="52">
        <v>15820</v>
      </c>
      <c r="Z749" s="52">
        <f t="shared" si="11"/>
        <v>7623545</v>
      </c>
    </row>
    <row r="750" spans="1:26" s="13" customFormat="1">
      <c r="A750" s="49">
        <v>497</v>
      </c>
      <c r="B750" s="49">
        <v>497117755</v>
      </c>
      <c r="C750" s="50" t="s">
        <v>290</v>
      </c>
      <c r="D750" s="49">
        <v>117</v>
      </c>
      <c r="E750" s="50" t="s">
        <v>35</v>
      </c>
      <c r="F750" s="49">
        <v>755</v>
      </c>
      <c r="G750" s="50" t="s">
        <v>42</v>
      </c>
      <c r="H750" s="51">
        <v>1</v>
      </c>
      <c r="I750" s="52">
        <v>8094</v>
      </c>
      <c r="J750" s="52">
        <v>3105</v>
      </c>
      <c r="K750" s="52">
        <v>0</v>
      </c>
      <c r="L750" s="52">
        <v>893</v>
      </c>
      <c r="M750" s="52">
        <v>12092</v>
      </c>
      <c r="N750" s="36"/>
      <c r="O750" s="53" t="s">
        <v>308</v>
      </c>
      <c r="P750" s="53" t="s">
        <v>308</v>
      </c>
      <c r="Q750" s="55">
        <v>0.09</v>
      </c>
      <c r="R750" s="55">
        <v>1.3637755143744485E-2</v>
      </c>
      <c r="S750" s="52">
        <v>0</v>
      </c>
      <c r="T750" s="36"/>
      <c r="U750" s="56">
        <v>11199</v>
      </c>
      <c r="V750" s="56">
        <v>0</v>
      </c>
      <c r="W750" s="52">
        <v>0</v>
      </c>
      <c r="X750" s="52">
        <v>893</v>
      </c>
      <c r="Y750" s="52">
        <v>12092</v>
      </c>
      <c r="Z750" s="52">
        <f t="shared" si="11"/>
        <v>7623545</v>
      </c>
    </row>
    <row r="751" spans="1:26" s="13" customFormat="1">
      <c r="A751" s="49">
        <v>497</v>
      </c>
      <c r="B751" s="49">
        <v>497117766</v>
      </c>
      <c r="C751" s="50" t="s">
        <v>290</v>
      </c>
      <c r="D751" s="49">
        <v>117</v>
      </c>
      <c r="E751" s="50" t="s">
        <v>35</v>
      </c>
      <c r="F751" s="49">
        <v>766</v>
      </c>
      <c r="G751" s="50" t="s">
        <v>240</v>
      </c>
      <c r="H751" s="51">
        <v>2</v>
      </c>
      <c r="I751" s="52">
        <v>10541.607827932683</v>
      </c>
      <c r="J751" s="52">
        <v>3227</v>
      </c>
      <c r="K751" s="52">
        <v>0</v>
      </c>
      <c r="L751" s="52">
        <v>893</v>
      </c>
      <c r="M751" s="52">
        <v>14661.607827932683</v>
      </c>
      <c r="N751" s="36"/>
      <c r="O751" s="53" t="s">
        <v>308</v>
      </c>
      <c r="P751" s="53" t="s">
        <v>308</v>
      </c>
      <c r="Q751" s="55">
        <v>0.09</v>
      </c>
      <c r="R751" s="55">
        <v>3.4104264409113142E-3</v>
      </c>
      <c r="S751" s="52">
        <v>0</v>
      </c>
      <c r="T751" s="36"/>
      <c r="U751" s="56">
        <v>27538</v>
      </c>
      <c r="V751" s="56">
        <v>0</v>
      </c>
      <c r="W751" s="52">
        <v>0</v>
      </c>
      <c r="X751" s="52">
        <v>1786</v>
      </c>
      <c r="Y751" s="52">
        <v>29324</v>
      </c>
      <c r="Z751" s="52">
        <f t="shared" si="11"/>
        <v>7623545</v>
      </c>
    </row>
    <row r="752" spans="1:26" s="13" customFormat="1">
      <c r="A752" s="49">
        <v>498</v>
      </c>
      <c r="B752" s="49">
        <v>498281281</v>
      </c>
      <c r="C752" s="50" t="s">
        <v>296</v>
      </c>
      <c r="D752" s="49">
        <v>281</v>
      </c>
      <c r="E752" s="50" t="s">
        <v>146</v>
      </c>
      <c r="F752" s="49">
        <v>281</v>
      </c>
      <c r="G752" s="50" t="s">
        <v>146</v>
      </c>
      <c r="H752" s="51">
        <v>324</v>
      </c>
      <c r="I752" s="52">
        <v>11507</v>
      </c>
      <c r="J752" s="52">
        <v>0</v>
      </c>
      <c r="K752" s="52">
        <v>0</v>
      </c>
      <c r="L752" s="52">
        <v>893</v>
      </c>
      <c r="M752" s="52">
        <v>12400</v>
      </c>
      <c r="N752" s="36"/>
      <c r="O752" s="53" t="s">
        <v>308</v>
      </c>
      <c r="P752" s="53" t="s">
        <v>308</v>
      </c>
      <c r="Q752" s="55">
        <v>0.18</v>
      </c>
      <c r="R752" s="55">
        <v>0.11758425860127428</v>
      </c>
      <c r="S752" s="52">
        <v>0</v>
      </c>
      <c r="T752" s="36"/>
      <c r="U752" s="56">
        <v>3728268</v>
      </c>
      <c r="V752" s="56">
        <v>0</v>
      </c>
      <c r="W752" s="52">
        <v>0</v>
      </c>
      <c r="X752" s="52">
        <v>289332</v>
      </c>
      <c r="Y752" s="52">
        <v>4017600</v>
      </c>
      <c r="Z752" s="52">
        <f t="shared" si="11"/>
        <v>4017600</v>
      </c>
    </row>
    <row r="753" spans="1:26" s="13" customFormat="1">
      <c r="A753" s="49">
        <v>499</v>
      </c>
      <c r="B753" s="49">
        <v>499061061</v>
      </c>
      <c r="C753" s="50" t="s">
        <v>297</v>
      </c>
      <c r="D753" s="49">
        <v>61</v>
      </c>
      <c r="E753" s="50" t="s">
        <v>148</v>
      </c>
      <c r="F753" s="49">
        <v>61</v>
      </c>
      <c r="G753" s="50" t="s">
        <v>148</v>
      </c>
      <c r="H753" s="51">
        <v>123</v>
      </c>
      <c r="I753" s="52">
        <v>10651</v>
      </c>
      <c r="J753" s="52">
        <v>479</v>
      </c>
      <c r="K753" s="52">
        <v>0</v>
      </c>
      <c r="L753" s="52">
        <v>893</v>
      </c>
      <c r="M753" s="52">
        <v>12023</v>
      </c>
      <c r="N753" s="36"/>
      <c r="O753" s="53" t="s">
        <v>308</v>
      </c>
      <c r="P753" s="53" t="s">
        <v>308</v>
      </c>
      <c r="Q753" s="55">
        <v>0.09</v>
      </c>
      <c r="R753" s="55">
        <v>2.9718398795666023E-2</v>
      </c>
      <c r="S753" s="52">
        <v>0</v>
      </c>
      <c r="T753" s="36"/>
      <c r="U753" s="56">
        <v>1368990</v>
      </c>
      <c r="V753" s="56">
        <v>0</v>
      </c>
      <c r="W753" s="52">
        <v>0</v>
      </c>
      <c r="X753" s="52">
        <v>109839</v>
      </c>
      <c r="Y753" s="52">
        <v>1478829</v>
      </c>
      <c r="Z753" s="52">
        <f t="shared" si="11"/>
        <v>6149790</v>
      </c>
    </row>
    <row r="754" spans="1:26" s="13" customFormat="1">
      <c r="A754" s="49">
        <v>499</v>
      </c>
      <c r="B754" s="49">
        <v>499061161</v>
      </c>
      <c r="C754" s="50" t="s">
        <v>297</v>
      </c>
      <c r="D754" s="49">
        <v>61</v>
      </c>
      <c r="E754" s="50" t="s">
        <v>148</v>
      </c>
      <c r="F754" s="49">
        <v>161</v>
      </c>
      <c r="G754" s="50" t="s">
        <v>151</v>
      </c>
      <c r="H754" s="51">
        <v>12</v>
      </c>
      <c r="I754" s="52">
        <v>11808</v>
      </c>
      <c r="J754" s="52">
        <v>4442</v>
      </c>
      <c r="K754" s="52">
        <v>0</v>
      </c>
      <c r="L754" s="52">
        <v>893</v>
      </c>
      <c r="M754" s="52">
        <v>17143</v>
      </c>
      <c r="N754" s="36"/>
      <c r="O754" s="53" t="s">
        <v>308</v>
      </c>
      <c r="P754" s="53" t="s">
        <v>308</v>
      </c>
      <c r="Q754" s="55">
        <v>0.09</v>
      </c>
      <c r="R754" s="55">
        <v>8.0376023328964635E-3</v>
      </c>
      <c r="S754" s="52">
        <v>0</v>
      </c>
      <c r="T754" s="36"/>
      <c r="U754" s="56">
        <v>195000</v>
      </c>
      <c r="V754" s="56">
        <v>0</v>
      </c>
      <c r="W754" s="52">
        <v>0</v>
      </c>
      <c r="X754" s="52">
        <v>10716</v>
      </c>
      <c r="Y754" s="52">
        <v>205716</v>
      </c>
      <c r="Z754" s="52">
        <f t="shared" si="11"/>
        <v>6149790</v>
      </c>
    </row>
    <row r="755" spans="1:26" s="13" customFormat="1">
      <c r="A755" s="49">
        <v>499</v>
      </c>
      <c r="B755" s="49">
        <v>499061281</v>
      </c>
      <c r="C755" s="50" t="s">
        <v>297</v>
      </c>
      <c r="D755" s="49">
        <v>61</v>
      </c>
      <c r="E755" s="50" t="s">
        <v>148</v>
      </c>
      <c r="F755" s="49">
        <v>281</v>
      </c>
      <c r="G755" s="50" t="s">
        <v>146</v>
      </c>
      <c r="H755" s="51">
        <v>337</v>
      </c>
      <c r="I755" s="52">
        <v>10976</v>
      </c>
      <c r="J755" s="52">
        <v>0</v>
      </c>
      <c r="K755" s="52">
        <v>0</v>
      </c>
      <c r="L755" s="52">
        <v>893</v>
      </c>
      <c r="M755" s="52">
        <v>11869</v>
      </c>
      <c r="N755" s="36"/>
      <c r="O755" s="53" t="s">
        <v>308</v>
      </c>
      <c r="P755" s="53" t="s">
        <v>308</v>
      </c>
      <c r="Q755" s="55">
        <v>0.18</v>
      </c>
      <c r="R755" s="55">
        <v>0.11758425860127428</v>
      </c>
      <c r="S755" s="52">
        <v>0</v>
      </c>
      <c r="T755" s="36"/>
      <c r="U755" s="56">
        <v>3698912</v>
      </c>
      <c r="V755" s="56">
        <v>0</v>
      </c>
      <c r="W755" s="52">
        <v>0</v>
      </c>
      <c r="X755" s="52">
        <v>300941</v>
      </c>
      <c r="Y755" s="52">
        <v>3999853</v>
      </c>
      <c r="Z755" s="52">
        <f t="shared" si="11"/>
        <v>6149790</v>
      </c>
    </row>
    <row r="756" spans="1:26" s="13" customFormat="1">
      <c r="A756" s="49">
        <v>499</v>
      </c>
      <c r="B756" s="49">
        <v>499061332</v>
      </c>
      <c r="C756" s="50" t="s">
        <v>297</v>
      </c>
      <c r="D756" s="49">
        <v>61</v>
      </c>
      <c r="E756" s="50" t="s">
        <v>148</v>
      </c>
      <c r="F756" s="49">
        <v>332</v>
      </c>
      <c r="G756" s="50" t="s">
        <v>199</v>
      </c>
      <c r="H756" s="51">
        <v>34</v>
      </c>
      <c r="I756" s="52">
        <v>11650</v>
      </c>
      <c r="J756" s="52">
        <v>1145</v>
      </c>
      <c r="K756" s="52">
        <v>0</v>
      </c>
      <c r="L756" s="52">
        <v>893</v>
      </c>
      <c r="M756" s="52">
        <v>13688</v>
      </c>
      <c r="N756" s="36"/>
      <c r="O756" s="53" t="s">
        <v>308</v>
      </c>
      <c r="P756" s="53" t="s">
        <v>308</v>
      </c>
      <c r="Q756" s="55">
        <v>0.09</v>
      </c>
      <c r="R756" s="55">
        <v>1.3891079712449895E-2</v>
      </c>
      <c r="S756" s="52">
        <v>0</v>
      </c>
      <c r="T756" s="36"/>
      <c r="U756" s="56">
        <v>435030</v>
      </c>
      <c r="V756" s="56">
        <v>0</v>
      </c>
      <c r="W756" s="52">
        <v>0</v>
      </c>
      <c r="X756" s="52">
        <v>30362</v>
      </c>
      <c r="Y756" s="52">
        <v>465392</v>
      </c>
      <c r="Z756" s="52">
        <f t="shared" si="11"/>
        <v>6149790</v>
      </c>
    </row>
    <row r="757" spans="1:26" s="13" customFormat="1">
      <c r="A757" s="49">
        <v>3501</v>
      </c>
      <c r="B757" s="49">
        <v>3501137061</v>
      </c>
      <c r="C757" s="50" t="s">
        <v>298</v>
      </c>
      <c r="D757" s="49">
        <v>137</v>
      </c>
      <c r="E757" s="50" t="s">
        <v>196</v>
      </c>
      <c r="F757" s="49">
        <v>61</v>
      </c>
      <c r="G757" s="50" t="s">
        <v>148</v>
      </c>
      <c r="H757" s="51">
        <v>26</v>
      </c>
      <c r="I757" s="52">
        <v>12223</v>
      </c>
      <c r="J757" s="52">
        <v>550</v>
      </c>
      <c r="K757" s="52">
        <v>0</v>
      </c>
      <c r="L757" s="52">
        <v>893</v>
      </c>
      <c r="M757" s="52">
        <v>13666</v>
      </c>
      <c r="N757" s="36"/>
      <c r="O757" s="53" t="s">
        <v>308</v>
      </c>
      <c r="P757" s="53" t="s">
        <v>308</v>
      </c>
      <c r="Q757" s="55">
        <v>0.09</v>
      </c>
      <c r="R757" s="55">
        <v>2.9718398795666023E-2</v>
      </c>
      <c r="S757" s="52">
        <v>0</v>
      </c>
      <c r="T757" s="36"/>
      <c r="U757" s="56">
        <v>332098</v>
      </c>
      <c r="V757" s="56">
        <v>0</v>
      </c>
      <c r="W757" s="52">
        <v>0</v>
      </c>
      <c r="X757" s="52">
        <v>23218</v>
      </c>
      <c r="Y757" s="52">
        <v>355316</v>
      </c>
      <c r="Z757" s="52">
        <f t="shared" si="11"/>
        <v>4998340</v>
      </c>
    </row>
    <row r="758" spans="1:26" s="13" customFormat="1">
      <c r="A758" s="49">
        <v>3501</v>
      </c>
      <c r="B758" s="49">
        <v>3501137086</v>
      </c>
      <c r="C758" s="50" t="s">
        <v>298</v>
      </c>
      <c r="D758" s="49">
        <v>137</v>
      </c>
      <c r="E758" s="50" t="s">
        <v>196</v>
      </c>
      <c r="F758" s="49">
        <v>86</v>
      </c>
      <c r="G758" s="50" t="s">
        <v>185</v>
      </c>
      <c r="H758" s="51">
        <v>1</v>
      </c>
      <c r="I758" s="52">
        <v>9794</v>
      </c>
      <c r="J758" s="52">
        <v>1403</v>
      </c>
      <c r="K758" s="52">
        <v>0</v>
      </c>
      <c r="L758" s="52">
        <v>893</v>
      </c>
      <c r="M758" s="52">
        <v>12090</v>
      </c>
      <c r="N758" s="36"/>
      <c r="O758" s="53" t="s">
        <v>308</v>
      </c>
      <c r="P758" s="53" t="s">
        <v>308</v>
      </c>
      <c r="Q758" s="55">
        <v>0.09</v>
      </c>
      <c r="R758" s="55">
        <v>5.1971112005744564E-2</v>
      </c>
      <c r="S758" s="52">
        <v>0</v>
      </c>
      <c r="T758" s="36"/>
      <c r="U758" s="56">
        <v>11197</v>
      </c>
      <c r="V758" s="56">
        <v>0</v>
      </c>
      <c r="W758" s="52">
        <v>0</v>
      </c>
      <c r="X758" s="52">
        <v>893</v>
      </c>
      <c r="Y758" s="52">
        <v>12090</v>
      </c>
      <c r="Z758" s="52">
        <f t="shared" si="11"/>
        <v>4998340</v>
      </c>
    </row>
    <row r="759" spans="1:26" s="13" customFormat="1">
      <c r="A759" s="49">
        <v>3501</v>
      </c>
      <c r="B759" s="49">
        <v>3501137127</v>
      </c>
      <c r="C759" s="50" t="s">
        <v>298</v>
      </c>
      <c r="D759" s="49">
        <v>137</v>
      </c>
      <c r="E759" s="50" t="s">
        <v>196</v>
      </c>
      <c r="F759" s="49">
        <v>127</v>
      </c>
      <c r="G759" s="50" t="s">
        <v>187</v>
      </c>
      <c r="H759" s="51">
        <v>1</v>
      </c>
      <c r="I759" s="52">
        <v>9794</v>
      </c>
      <c r="J759" s="52">
        <v>4716</v>
      </c>
      <c r="K759" s="52">
        <v>0</v>
      </c>
      <c r="L759" s="52">
        <v>893</v>
      </c>
      <c r="M759" s="52">
        <v>15403</v>
      </c>
      <c r="N759" s="36"/>
      <c r="O759" s="53" t="s">
        <v>308</v>
      </c>
      <c r="P759" s="53" t="s">
        <v>308</v>
      </c>
      <c r="Q759" s="55">
        <v>0.09</v>
      </c>
      <c r="R759" s="55">
        <v>2.2200369533076147E-2</v>
      </c>
      <c r="S759" s="52">
        <v>0</v>
      </c>
      <c r="T759" s="36"/>
      <c r="U759" s="56">
        <v>14510</v>
      </c>
      <c r="V759" s="56">
        <v>0</v>
      </c>
      <c r="W759" s="52">
        <v>0</v>
      </c>
      <c r="X759" s="52">
        <v>893</v>
      </c>
      <c r="Y759" s="52">
        <v>15403</v>
      </c>
      <c r="Z759" s="52">
        <f t="shared" si="11"/>
        <v>4998340</v>
      </c>
    </row>
    <row r="760" spans="1:26" s="13" customFormat="1">
      <c r="A760" s="49">
        <v>3501</v>
      </c>
      <c r="B760" s="49">
        <v>3501137137</v>
      </c>
      <c r="C760" s="50" t="s">
        <v>298</v>
      </c>
      <c r="D760" s="49">
        <v>137</v>
      </c>
      <c r="E760" s="50" t="s">
        <v>196</v>
      </c>
      <c r="F760" s="49">
        <v>137</v>
      </c>
      <c r="G760" s="50" t="s">
        <v>196</v>
      </c>
      <c r="H760" s="51">
        <v>216</v>
      </c>
      <c r="I760" s="52">
        <v>13007</v>
      </c>
      <c r="J760" s="52">
        <v>239</v>
      </c>
      <c r="K760" s="52">
        <v>1027.6203703703704</v>
      </c>
      <c r="L760" s="52">
        <v>893</v>
      </c>
      <c r="M760" s="52">
        <v>15166.62037037037</v>
      </c>
      <c r="N760" s="36"/>
      <c r="O760" s="53" t="s">
        <v>308</v>
      </c>
      <c r="P760" s="53" t="s">
        <v>308</v>
      </c>
      <c r="Q760" s="55">
        <v>0.18</v>
      </c>
      <c r="R760" s="55">
        <v>0.1210833300933893</v>
      </c>
      <c r="S760" s="52">
        <v>0</v>
      </c>
      <c r="T760" s="36"/>
      <c r="U760" s="56">
        <v>2861136</v>
      </c>
      <c r="V760" s="56">
        <v>0</v>
      </c>
      <c r="W760" s="52">
        <v>221966</v>
      </c>
      <c r="X760" s="52">
        <v>192888</v>
      </c>
      <c r="Y760" s="52">
        <v>3275990</v>
      </c>
      <c r="Z760" s="52">
        <f t="shared" si="11"/>
        <v>4998340</v>
      </c>
    </row>
    <row r="761" spans="1:26" s="13" customFormat="1">
      <c r="A761" s="49">
        <v>3501</v>
      </c>
      <c r="B761" s="49">
        <v>3501137161</v>
      </c>
      <c r="C761" s="50" t="s">
        <v>298</v>
      </c>
      <c r="D761" s="49">
        <v>137</v>
      </c>
      <c r="E761" s="50" t="s">
        <v>196</v>
      </c>
      <c r="F761" s="49">
        <v>161</v>
      </c>
      <c r="G761" s="50" t="s">
        <v>151</v>
      </c>
      <c r="H761" s="51">
        <v>1</v>
      </c>
      <c r="I761" s="52">
        <v>10417.992875011176</v>
      </c>
      <c r="J761" s="52">
        <v>3919</v>
      </c>
      <c r="K761" s="52">
        <v>0</v>
      </c>
      <c r="L761" s="52">
        <v>893</v>
      </c>
      <c r="M761" s="52">
        <v>15229.992875011176</v>
      </c>
      <c r="N761" s="36"/>
      <c r="O761" s="53" t="s">
        <v>308</v>
      </c>
      <c r="P761" s="53" t="s">
        <v>308</v>
      </c>
      <c r="Q761" s="55">
        <v>0.09</v>
      </c>
      <c r="R761" s="55">
        <v>8.0376023328964635E-3</v>
      </c>
      <c r="S761" s="52">
        <v>0</v>
      </c>
      <c r="T761" s="36"/>
      <c r="U761" s="56">
        <v>14337</v>
      </c>
      <c r="V761" s="56">
        <v>0</v>
      </c>
      <c r="W761" s="52">
        <v>0</v>
      </c>
      <c r="X761" s="52">
        <v>893</v>
      </c>
      <c r="Y761" s="52">
        <v>15230</v>
      </c>
      <c r="Z761" s="52">
        <f t="shared" si="11"/>
        <v>4998340</v>
      </c>
    </row>
    <row r="762" spans="1:26" s="13" customFormat="1">
      <c r="A762" s="49">
        <v>3501</v>
      </c>
      <c r="B762" s="49">
        <v>3501137210</v>
      </c>
      <c r="C762" s="50" t="s">
        <v>298</v>
      </c>
      <c r="D762" s="49">
        <v>137</v>
      </c>
      <c r="E762" s="50" t="s">
        <v>196</v>
      </c>
      <c r="F762" s="49">
        <v>210</v>
      </c>
      <c r="G762" s="50" t="s">
        <v>188</v>
      </c>
      <c r="H762" s="51">
        <v>2</v>
      </c>
      <c r="I762" s="52">
        <v>13975</v>
      </c>
      <c r="J762" s="52">
        <v>4486</v>
      </c>
      <c r="K762" s="52">
        <v>0</v>
      </c>
      <c r="L762" s="52">
        <v>893</v>
      </c>
      <c r="M762" s="52">
        <v>19354</v>
      </c>
      <c r="N762" s="36"/>
      <c r="O762" s="53" t="s">
        <v>308</v>
      </c>
      <c r="P762" s="53" t="s">
        <v>308</v>
      </c>
      <c r="Q762" s="55">
        <v>0.09</v>
      </c>
      <c r="R762" s="55">
        <v>5.8850221835519634E-2</v>
      </c>
      <c r="S762" s="52">
        <v>0</v>
      </c>
      <c r="T762" s="36"/>
      <c r="U762" s="56">
        <v>36922</v>
      </c>
      <c r="V762" s="56">
        <v>0</v>
      </c>
      <c r="W762" s="52">
        <v>0</v>
      </c>
      <c r="X762" s="52">
        <v>1786</v>
      </c>
      <c r="Y762" s="52">
        <v>38708</v>
      </c>
      <c r="Z762" s="52">
        <f t="shared" si="11"/>
        <v>4998340</v>
      </c>
    </row>
    <row r="763" spans="1:26" s="13" customFormat="1">
      <c r="A763" s="49">
        <v>3501</v>
      </c>
      <c r="B763" s="49">
        <v>3501137278</v>
      </c>
      <c r="C763" s="50" t="s">
        <v>298</v>
      </c>
      <c r="D763" s="49">
        <v>137</v>
      </c>
      <c r="E763" s="50" t="s">
        <v>196</v>
      </c>
      <c r="F763" s="49">
        <v>278</v>
      </c>
      <c r="G763" s="50" t="s">
        <v>190</v>
      </c>
      <c r="H763" s="51">
        <v>1</v>
      </c>
      <c r="I763" s="52">
        <v>9794</v>
      </c>
      <c r="J763" s="52">
        <v>3159</v>
      </c>
      <c r="K763" s="52">
        <v>0</v>
      </c>
      <c r="L763" s="52">
        <v>893</v>
      </c>
      <c r="M763" s="52">
        <v>13846</v>
      </c>
      <c r="N763" s="36"/>
      <c r="O763" s="53" t="s">
        <v>308</v>
      </c>
      <c r="P763" s="53" t="s">
        <v>308</v>
      </c>
      <c r="Q763" s="55">
        <v>0.09</v>
      </c>
      <c r="R763" s="55">
        <v>4.5933117731106823E-2</v>
      </c>
      <c r="S763" s="52">
        <v>0</v>
      </c>
      <c r="T763" s="36"/>
      <c r="U763" s="56">
        <v>12953</v>
      </c>
      <c r="V763" s="56">
        <v>0</v>
      </c>
      <c r="W763" s="52">
        <v>0</v>
      </c>
      <c r="X763" s="52">
        <v>893</v>
      </c>
      <c r="Y763" s="52">
        <v>13846</v>
      </c>
      <c r="Z763" s="52">
        <f t="shared" si="11"/>
        <v>4998340</v>
      </c>
    </row>
    <row r="764" spans="1:26" s="13" customFormat="1">
      <c r="A764" s="49">
        <v>3501</v>
      </c>
      <c r="B764" s="49">
        <v>3501137281</v>
      </c>
      <c r="C764" s="50" t="s">
        <v>298</v>
      </c>
      <c r="D764" s="49">
        <v>137</v>
      </c>
      <c r="E764" s="50" t="s">
        <v>196</v>
      </c>
      <c r="F764" s="49">
        <v>281</v>
      </c>
      <c r="G764" s="50" t="s">
        <v>146</v>
      </c>
      <c r="H764" s="51">
        <v>84</v>
      </c>
      <c r="I764" s="52">
        <v>12941</v>
      </c>
      <c r="J764" s="52">
        <v>0</v>
      </c>
      <c r="K764" s="52">
        <v>0</v>
      </c>
      <c r="L764" s="52">
        <v>893</v>
      </c>
      <c r="M764" s="52">
        <v>13834</v>
      </c>
      <c r="N764" s="36"/>
      <c r="O764" s="53" t="s">
        <v>308</v>
      </c>
      <c r="P764" s="53" t="s">
        <v>308</v>
      </c>
      <c r="Q764" s="55">
        <v>0.18</v>
      </c>
      <c r="R764" s="55">
        <v>0.11758425860127428</v>
      </c>
      <c r="S764" s="52">
        <v>0</v>
      </c>
      <c r="T764" s="36"/>
      <c r="U764" s="56">
        <v>1087044</v>
      </c>
      <c r="V764" s="56">
        <v>0</v>
      </c>
      <c r="W764" s="52">
        <v>0</v>
      </c>
      <c r="X764" s="52">
        <v>75012</v>
      </c>
      <c r="Y764" s="52">
        <v>1162056</v>
      </c>
      <c r="Z764" s="52">
        <f t="shared" si="11"/>
        <v>4998340</v>
      </c>
    </row>
    <row r="765" spans="1:26" s="13" customFormat="1">
      <c r="A765" s="49">
        <v>3501</v>
      </c>
      <c r="B765" s="49">
        <v>3501137309</v>
      </c>
      <c r="C765" s="50" t="s">
        <v>298</v>
      </c>
      <c r="D765" s="49">
        <v>137</v>
      </c>
      <c r="E765" s="50" t="s">
        <v>196</v>
      </c>
      <c r="F765" s="49">
        <v>309</v>
      </c>
      <c r="G765" s="50" t="s">
        <v>197</v>
      </c>
      <c r="H765" s="51">
        <v>1</v>
      </c>
      <c r="I765" s="52">
        <v>10900.487177699048</v>
      </c>
      <c r="J765" s="52">
        <v>608</v>
      </c>
      <c r="K765" s="52">
        <v>0</v>
      </c>
      <c r="L765" s="52">
        <v>893</v>
      </c>
      <c r="M765" s="52">
        <v>12401.487177699048</v>
      </c>
      <c r="N765" s="36"/>
      <c r="O765" s="53" t="s">
        <v>308</v>
      </c>
      <c r="P765" s="53" t="s">
        <v>308</v>
      </c>
      <c r="Q765" s="55">
        <v>0.09</v>
      </c>
      <c r="R765" s="55">
        <v>4.2593774597972454E-3</v>
      </c>
      <c r="S765" s="52">
        <v>0</v>
      </c>
      <c r="T765" s="36"/>
      <c r="U765" s="56">
        <v>11508</v>
      </c>
      <c r="V765" s="56">
        <v>0</v>
      </c>
      <c r="W765" s="52">
        <v>0</v>
      </c>
      <c r="X765" s="52">
        <v>893</v>
      </c>
      <c r="Y765" s="52">
        <v>12401</v>
      </c>
      <c r="Z765" s="52">
        <f t="shared" si="11"/>
        <v>4998340</v>
      </c>
    </row>
    <row r="766" spans="1:26" s="13" customFormat="1">
      <c r="A766" s="49">
        <v>3501</v>
      </c>
      <c r="B766" s="49">
        <v>3501137325</v>
      </c>
      <c r="C766" s="50" t="s">
        <v>298</v>
      </c>
      <c r="D766" s="49">
        <v>137</v>
      </c>
      <c r="E766" s="50" t="s">
        <v>196</v>
      </c>
      <c r="F766" s="49">
        <v>325</v>
      </c>
      <c r="G766" s="50" t="s">
        <v>198</v>
      </c>
      <c r="H766" s="51">
        <v>3</v>
      </c>
      <c r="I766" s="52">
        <v>13975</v>
      </c>
      <c r="J766" s="52">
        <v>2032</v>
      </c>
      <c r="K766" s="52">
        <v>0</v>
      </c>
      <c r="L766" s="52">
        <v>893</v>
      </c>
      <c r="M766" s="52">
        <v>16900</v>
      </c>
      <c r="N766" s="36"/>
      <c r="O766" s="53" t="s">
        <v>308</v>
      </c>
      <c r="P766" s="53" t="s">
        <v>308</v>
      </c>
      <c r="Q766" s="55">
        <v>0.09</v>
      </c>
      <c r="R766" s="55">
        <v>2.5528378804394155E-3</v>
      </c>
      <c r="S766" s="52">
        <v>0</v>
      </c>
      <c r="T766" s="36"/>
      <c r="U766" s="56">
        <v>48021</v>
      </c>
      <c r="V766" s="56">
        <v>0</v>
      </c>
      <c r="W766" s="52">
        <v>0</v>
      </c>
      <c r="X766" s="52">
        <v>2679</v>
      </c>
      <c r="Y766" s="52">
        <v>50700</v>
      </c>
      <c r="Z766" s="52">
        <f t="shared" si="11"/>
        <v>4998340</v>
      </c>
    </row>
    <row r="767" spans="1:26" s="13" customFormat="1">
      <c r="A767" s="49">
        <v>3501</v>
      </c>
      <c r="B767" s="49">
        <v>3501137332</v>
      </c>
      <c r="C767" s="50" t="s">
        <v>298</v>
      </c>
      <c r="D767" s="49">
        <v>137</v>
      </c>
      <c r="E767" s="50" t="s">
        <v>196</v>
      </c>
      <c r="F767" s="49">
        <v>332</v>
      </c>
      <c r="G767" s="50" t="s">
        <v>199</v>
      </c>
      <c r="H767" s="51">
        <v>4</v>
      </c>
      <c r="I767" s="52">
        <v>9794</v>
      </c>
      <c r="J767" s="52">
        <v>963</v>
      </c>
      <c r="K767" s="52">
        <v>0</v>
      </c>
      <c r="L767" s="52">
        <v>893</v>
      </c>
      <c r="M767" s="52">
        <v>11650</v>
      </c>
      <c r="N767" s="36"/>
      <c r="O767" s="53" t="s">
        <v>308</v>
      </c>
      <c r="P767" s="53" t="s">
        <v>308</v>
      </c>
      <c r="Q767" s="55">
        <v>0.09</v>
      </c>
      <c r="R767" s="55">
        <v>1.3891079712449895E-2</v>
      </c>
      <c r="S767" s="52">
        <v>0</v>
      </c>
      <c r="T767" s="36"/>
      <c r="U767" s="56">
        <v>43028</v>
      </c>
      <c r="V767" s="56">
        <v>0</v>
      </c>
      <c r="W767" s="52">
        <v>0</v>
      </c>
      <c r="X767" s="52">
        <v>3572</v>
      </c>
      <c r="Y767" s="52">
        <v>46600</v>
      </c>
      <c r="Z767" s="52">
        <f t="shared" si="11"/>
        <v>4998340</v>
      </c>
    </row>
    <row r="768" spans="1:26" s="13" customFormat="1">
      <c r="A768" s="49">
        <v>3502</v>
      </c>
      <c r="B768" s="49">
        <v>3502281061</v>
      </c>
      <c r="C768" s="50" t="s">
        <v>299</v>
      </c>
      <c r="D768" s="49">
        <v>281</v>
      </c>
      <c r="E768" s="50" t="s">
        <v>146</v>
      </c>
      <c r="F768" s="49">
        <v>61</v>
      </c>
      <c r="G768" s="50" t="s">
        <v>148</v>
      </c>
      <c r="H768" s="51">
        <v>1</v>
      </c>
      <c r="I768" s="52">
        <v>12275</v>
      </c>
      <c r="J768" s="52">
        <v>552</v>
      </c>
      <c r="K768" s="52">
        <v>0</v>
      </c>
      <c r="L768" s="52">
        <v>893</v>
      </c>
      <c r="M768" s="52">
        <v>13720</v>
      </c>
      <c r="N768" s="36"/>
      <c r="O768" s="53" t="s">
        <v>308</v>
      </c>
      <c r="P768" s="53" t="s">
        <v>308</v>
      </c>
      <c r="Q768" s="55">
        <v>0.09</v>
      </c>
      <c r="R768" s="55">
        <v>2.9718398795666023E-2</v>
      </c>
      <c r="S768" s="52">
        <v>0</v>
      </c>
      <c r="T768" s="36"/>
      <c r="U768" s="56">
        <v>12827</v>
      </c>
      <c r="V768" s="56">
        <v>0</v>
      </c>
      <c r="W768" s="52">
        <v>0</v>
      </c>
      <c r="X768" s="52">
        <v>893</v>
      </c>
      <c r="Y768" s="52">
        <v>13720</v>
      </c>
      <c r="Z768" s="52">
        <f t="shared" si="11"/>
        <v>6042210</v>
      </c>
    </row>
    <row r="769" spans="1:26" s="13" customFormat="1">
      <c r="A769" s="49">
        <v>3502</v>
      </c>
      <c r="B769" s="49">
        <v>3502281137</v>
      </c>
      <c r="C769" s="50" t="s">
        <v>299</v>
      </c>
      <c r="D769" s="49">
        <v>281</v>
      </c>
      <c r="E769" s="50" t="s">
        <v>146</v>
      </c>
      <c r="F769" s="49">
        <v>137</v>
      </c>
      <c r="G769" s="50" t="s">
        <v>196</v>
      </c>
      <c r="H769" s="51">
        <v>1</v>
      </c>
      <c r="I769" s="52">
        <v>10413</v>
      </c>
      <c r="J769" s="52">
        <v>192</v>
      </c>
      <c r="K769" s="52">
        <v>0</v>
      </c>
      <c r="L769" s="52">
        <v>893</v>
      </c>
      <c r="M769" s="52">
        <v>11498</v>
      </c>
      <c r="N769" s="36"/>
      <c r="O769" s="53" t="s">
        <v>308</v>
      </c>
      <c r="P769" s="53" t="s">
        <v>308</v>
      </c>
      <c r="Q769" s="55">
        <v>0.18</v>
      </c>
      <c r="R769" s="55">
        <v>0.1210833300933893</v>
      </c>
      <c r="S769" s="52">
        <v>0</v>
      </c>
      <c r="T769" s="36"/>
      <c r="U769" s="56">
        <v>10605</v>
      </c>
      <c r="V769" s="56">
        <v>0</v>
      </c>
      <c r="W769" s="52">
        <v>0</v>
      </c>
      <c r="X769" s="52">
        <v>893</v>
      </c>
      <c r="Y769" s="52">
        <v>11498</v>
      </c>
      <c r="Z769" s="52">
        <f t="shared" si="11"/>
        <v>6042210</v>
      </c>
    </row>
    <row r="770" spans="1:26" s="13" customFormat="1">
      <c r="A770" s="49">
        <v>3502</v>
      </c>
      <c r="B770" s="49">
        <v>3502281281</v>
      </c>
      <c r="C770" s="50" t="s">
        <v>299</v>
      </c>
      <c r="D770" s="49">
        <v>281</v>
      </c>
      <c r="E770" s="50" t="s">
        <v>146</v>
      </c>
      <c r="F770" s="49">
        <v>281</v>
      </c>
      <c r="G770" s="50" t="s">
        <v>146</v>
      </c>
      <c r="H770" s="51">
        <v>466</v>
      </c>
      <c r="I770" s="52">
        <v>12019</v>
      </c>
      <c r="J770" s="52">
        <v>0</v>
      </c>
      <c r="K770" s="52">
        <v>0</v>
      </c>
      <c r="L770" s="52">
        <v>893</v>
      </c>
      <c r="M770" s="52">
        <v>12912</v>
      </c>
      <c r="N770" s="36"/>
      <c r="O770" s="53" t="s">
        <v>308</v>
      </c>
      <c r="P770" s="53" t="s">
        <v>308</v>
      </c>
      <c r="Q770" s="55">
        <v>0.18</v>
      </c>
      <c r="R770" s="55">
        <v>0.11758425860127428</v>
      </c>
      <c r="S770" s="52">
        <v>0</v>
      </c>
      <c r="T770" s="36"/>
      <c r="U770" s="56">
        <v>5600854</v>
      </c>
      <c r="V770" s="56">
        <v>0</v>
      </c>
      <c r="W770" s="52">
        <v>0</v>
      </c>
      <c r="X770" s="52">
        <v>416138</v>
      </c>
      <c r="Y770" s="52">
        <v>6016992</v>
      </c>
      <c r="Z770" s="52">
        <f t="shared" si="11"/>
        <v>6042210</v>
      </c>
    </row>
    <row r="771" spans="1:26" s="13" customFormat="1">
      <c r="A771" s="49">
        <v>3503</v>
      </c>
      <c r="B771" s="49">
        <v>3503160031</v>
      </c>
      <c r="C771" s="50" t="s">
        <v>300</v>
      </c>
      <c r="D771" s="49">
        <v>160</v>
      </c>
      <c r="E771" s="50" t="s">
        <v>134</v>
      </c>
      <c r="F771" s="49">
        <v>31</v>
      </c>
      <c r="G771" s="50" t="s">
        <v>76</v>
      </c>
      <c r="H771" s="51">
        <v>8</v>
      </c>
      <c r="I771" s="52">
        <v>9953</v>
      </c>
      <c r="J771" s="52">
        <v>4085</v>
      </c>
      <c r="K771" s="52">
        <v>0</v>
      </c>
      <c r="L771" s="52">
        <v>893</v>
      </c>
      <c r="M771" s="52">
        <v>14931</v>
      </c>
      <c r="N771" s="36"/>
      <c r="O771" s="53" t="s">
        <v>308</v>
      </c>
      <c r="P771" s="53" t="s">
        <v>308</v>
      </c>
      <c r="Q771" s="55">
        <v>0.09</v>
      </c>
      <c r="R771" s="55">
        <v>2.9468459409794701E-2</v>
      </c>
      <c r="S771" s="52">
        <v>0</v>
      </c>
      <c r="T771" s="36"/>
      <c r="U771" s="56">
        <v>112304</v>
      </c>
      <c r="V771" s="56">
        <v>0</v>
      </c>
      <c r="W771" s="52">
        <v>0</v>
      </c>
      <c r="X771" s="52">
        <v>7144</v>
      </c>
      <c r="Y771" s="52">
        <v>119448</v>
      </c>
      <c r="Z771" s="52">
        <f t="shared" si="11"/>
        <v>9216416</v>
      </c>
    </row>
    <row r="772" spans="1:26" s="13" customFormat="1">
      <c r="A772" s="49">
        <v>3503</v>
      </c>
      <c r="B772" s="49">
        <v>3503160044</v>
      </c>
      <c r="C772" s="50" t="s">
        <v>300</v>
      </c>
      <c r="D772" s="49">
        <v>160</v>
      </c>
      <c r="E772" s="50" t="s">
        <v>134</v>
      </c>
      <c r="F772" s="49">
        <v>44</v>
      </c>
      <c r="G772" s="50" t="s">
        <v>12</v>
      </c>
      <c r="H772" s="51">
        <v>1</v>
      </c>
      <c r="I772" s="52">
        <v>8406</v>
      </c>
      <c r="J772" s="52">
        <v>554</v>
      </c>
      <c r="K772" s="52">
        <v>0</v>
      </c>
      <c r="L772" s="52">
        <v>893</v>
      </c>
      <c r="M772" s="52">
        <v>9853</v>
      </c>
      <c r="N772" s="36"/>
      <c r="O772" s="53" t="s">
        <v>308</v>
      </c>
      <c r="P772" s="53" t="s">
        <v>308</v>
      </c>
      <c r="Q772" s="55">
        <v>0.09</v>
      </c>
      <c r="R772" s="55">
        <v>4.5057369453861851E-2</v>
      </c>
      <c r="S772" s="52">
        <v>0</v>
      </c>
      <c r="T772" s="36"/>
      <c r="U772" s="56">
        <v>8960</v>
      </c>
      <c r="V772" s="56">
        <v>0</v>
      </c>
      <c r="W772" s="52">
        <v>0</v>
      </c>
      <c r="X772" s="52">
        <v>893</v>
      </c>
      <c r="Y772" s="52">
        <v>9853</v>
      </c>
      <c r="Z772" s="52">
        <f t="shared" si="11"/>
        <v>9216416</v>
      </c>
    </row>
    <row r="773" spans="1:26" s="13" customFormat="1">
      <c r="A773" s="49">
        <v>3503</v>
      </c>
      <c r="B773" s="49">
        <v>3503160048</v>
      </c>
      <c r="C773" s="50" t="s">
        <v>300</v>
      </c>
      <c r="D773" s="49">
        <v>160</v>
      </c>
      <c r="E773" s="50" t="s">
        <v>134</v>
      </c>
      <c r="F773" s="49">
        <v>48</v>
      </c>
      <c r="G773" s="50" t="s">
        <v>217</v>
      </c>
      <c r="H773" s="51">
        <v>1</v>
      </c>
      <c r="I773" s="52">
        <v>8450</v>
      </c>
      <c r="J773" s="52">
        <v>6656</v>
      </c>
      <c r="K773" s="52">
        <v>0</v>
      </c>
      <c r="L773" s="52">
        <v>893</v>
      </c>
      <c r="M773" s="52">
        <v>15999</v>
      </c>
      <c r="N773" s="36"/>
      <c r="O773" s="53" t="s">
        <v>308</v>
      </c>
      <c r="P773" s="53" t="s">
        <v>308</v>
      </c>
      <c r="Q773" s="55">
        <v>0.09</v>
      </c>
      <c r="R773" s="55">
        <v>9.5137605481665749E-4</v>
      </c>
      <c r="S773" s="52">
        <v>0</v>
      </c>
      <c r="T773" s="36"/>
      <c r="U773" s="56">
        <v>15106</v>
      </c>
      <c r="V773" s="56">
        <v>0</v>
      </c>
      <c r="W773" s="52">
        <v>0</v>
      </c>
      <c r="X773" s="52">
        <v>893</v>
      </c>
      <c r="Y773" s="52">
        <v>15999</v>
      </c>
      <c r="Z773" s="52">
        <f t="shared" si="11"/>
        <v>9216416</v>
      </c>
    </row>
    <row r="774" spans="1:26" s="13" customFormat="1">
      <c r="A774" s="49">
        <v>3503</v>
      </c>
      <c r="B774" s="49">
        <v>3503160056</v>
      </c>
      <c r="C774" s="50" t="s">
        <v>300</v>
      </c>
      <c r="D774" s="49">
        <v>160</v>
      </c>
      <c r="E774" s="50" t="s">
        <v>134</v>
      </c>
      <c r="F774" s="49">
        <v>56</v>
      </c>
      <c r="G774" s="50" t="s">
        <v>133</v>
      </c>
      <c r="H774" s="51">
        <v>2</v>
      </c>
      <c r="I774" s="52">
        <v>8406</v>
      </c>
      <c r="J774" s="52">
        <v>2940</v>
      </c>
      <c r="K774" s="52">
        <v>0</v>
      </c>
      <c r="L774" s="52">
        <v>893</v>
      </c>
      <c r="M774" s="52">
        <v>12239</v>
      </c>
      <c r="N774" s="36"/>
      <c r="O774" s="53" t="s">
        <v>308</v>
      </c>
      <c r="P774" s="53" t="s">
        <v>308</v>
      </c>
      <c r="Q774" s="55">
        <v>0.09</v>
      </c>
      <c r="R774" s="55">
        <v>2.1017347597135593E-2</v>
      </c>
      <c r="S774" s="52">
        <v>0</v>
      </c>
      <c r="T774" s="36"/>
      <c r="U774" s="56">
        <v>22692</v>
      </c>
      <c r="V774" s="56">
        <v>0</v>
      </c>
      <c r="W774" s="52">
        <v>0</v>
      </c>
      <c r="X774" s="52">
        <v>1786</v>
      </c>
      <c r="Y774" s="52">
        <v>24478</v>
      </c>
      <c r="Z774" s="52">
        <f t="shared" si="11"/>
        <v>9216416</v>
      </c>
    </row>
    <row r="775" spans="1:26" s="13" customFormat="1">
      <c r="A775" s="49">
        <v>3503</v>
      </c>
      <c r="B775" s="49">
        <v>3503160079</v>
      </c>
      <c r="C775" s="50" t="s">
        <v>300</v>
      </c>
      <c r="D775" s="49">
        <v>160</v>
      </c>
      <c r="E775" s="50" t="s">
        <v>134</v>
      </c>
      <c r="F775" s="49">
        <v>79</v>
      </c>
      <c r="G775" s="50" t="s">
        <v>86</v>
      </c>
      <c r="H775" s="51">
        <v>50</v>
      </c>
      <c r="I775" s="52">
        <v>9676</v>
      </c>
      <c r="J775" s="52">
        <v>638</v>
      </c>
      <c r="K775" s="52">
        <v>0</v>
      </c>
      <c r="L775" s="52">
        <v>893</v>
      </c>
      <c r="M775" s="52">
        <v>11207</v>
      </c>
      <c r="N775" s="36"/>
      <c r="O775" s="53" t="s">
        <v>308</v>
      </c>
      <c r="P775" s="53" t="s">
        <v>308</v>
      </c>
      <c r="Q775" s="55">
        <v>0.09</v>
      </c>
      <c r="R775" s="55">
        <v>6.5527743715454348E-2</v>
      </c>
      <c r="S775" s="52">
        <v>0</v>
      </c>
      <c r="T775" s="36"/>
      <c r="U775" s="56">
        <v>515700</v>
      </c>
      <c r="V775" s="56">
        <v>0</v>
      </c>
      <c r="W775" s="52">
        <v>0</v>
      </c>
      <c r="X775" s="52">
        <v>44650</v>
      </c>
      <c r="Y775" s="52">
        <v>560350</v>
      </c>
      <c r="Z775" s="52">
        <f t="shared" si="11"/>
        <v>9216416</v>
      </c>
    </row>
    <row r="776" spans="1:26" s="13" customFormat="1">
      <c r="A776" s="49">
        <v>3503</v>
      </c>
      <c r="B776" s="49">
        <v>3503160149</v>
      </c>
      <c r="C776" s="50" t="s">
        <v>300</v>
      </c>
      <c r="D776" s="49">
        <v>160</v>
      </c>
      <c r="E776" s="50" t="s">
        <v>134</v>
      </c>
      <c r="F776" s="49">
        <v>149</v>
      </c>
      <c r="G776" s="50" t="s">
        <v>77</v>
      </c>
      <c r="H776" s="51">
        <v>1</v>
      </c>
      <c r="I776" s="52">
        <v>12631</v>
      </c>
      <c r="J776" s="52">
        <v>73</v>
      </c>
      <c r="K776" s="52">
        <v>0</v>
      </c>
      <c r="L776" s="52">
        <v>893</v>
      </c>
      <c r="M776" s="52">
        <v>13597</v>
      </c>
      <c r="N776" s="36"/>
      <c r="O776" s="53" t="s">
        <v>308</v>
      </c>
      <c r="P776" s="53" t="s">
        <v>308</v>
      </c>
      <c r="Q776" s="55">
        <v>0.1442761147472662</v>
      </c>
      <c r="R776" s="55">
        <v>0.10293201542090868</v>
      </c>
      <c r="S776" s="52">
        <v>0</v>
      </c>
      <c r="T776" s="36"/>
      <c r="U776" s="56">
        <v>12704</v>
      </c>
      <c r="V776" s="56">
        <v>0</v>
      </c>
      <c r="W776" s="52">
        <v>0</v>
      </c>
      <c r="X776" s="52">
        <v>893</v>
      </c>
      <c r="Y776" s="52">
        <v>13597</v>
      </c>
      <c r="Z776" s="52">
        <f t="shared" si="11"/>
        <v>9216416</v>
      </c>
    </row>
    <row r="777" spans="1:26" s="13" customFormat="1">
      <c r="A777" s="49">
        <v>3503</v>
      </c>
      <c r="B777" s="49">
        <v>3503160160</v>
      </c>
      <c r="C777" s="50" t="s">
        <v>300</v>
      </c>
      <c r="D777" s="49">
        <v>160</v>
      </c>
      <c r="E777" s="50" t="s">
        <v>134</v>
      </c>
      <c r="F777" s="49">
        <v>160</v>
      </c>
      <c r="G777" s="50" t="s">
        <v>134</v>
      </c>
      <c r="H777" s="51">
        <v>683</v>
      </c>
      <c r="I777" s="52">
        <v>10846</v>
      </c>
      <c r="J777" s="52">
        <v>437</v>
      </c>
      <c r="K777" s="52">
        <v>0</v>
      </c>
      <c r="L777" s="52">
        <v>893</v>
      </c>
      <c r="M777" s="52">
        <v>12176</v>
      </c>
      <c r="N777" s="36"/>
      <c r="O777" s="53" t="s">
        <v>308</v>
      </c>
      <c r="P777" s="53" t="s">
        <v>308</v>
      </c>
      <c r="Q777" s="55">
        <v>0.12938</v>
      </c>
      <c r="R777" s="55">
        <v>0.10446632509062749</v>
      </c>
      <c r="S777" s="52">
        <v>0</v>
      </c>
      <c r="T777" s="36"/>
      <c r="U777" s="56">
        <v>7706289</v>
      </c>
      <c r="V777" s="56">
        <v>0</v>
      </c>
      <c r="W777" s="52">
        <v>0</v>
      </c>
      <c r="X777" s="52">
        <v>609919</v>
      </c>
      <c r="Y777" s="52">
        <v>8316208</v>
      </c>
      <c r="Z777" s="52">
        <f t="shared" si="11"/>
        <v>9216416</v>
      </c>
    </row>
    <row r="778" spans="1:26" s="13" customFormat="1">
      <c r="A778" s="49">
        <v>3503</v>
      </c>
      <c r="B778" s="49">
        <v>3503160274</v>
      </c>
      <c r="C778" s="50" t="s">
        <v>300</v>
      </c>
      <c r="D778" s="49">
        <v>160</v>
      </c>
      <c r="E778" s="50" t="s">
        <v>134</v>
      </c>
      <c r="F778" s="49">
        <v>274</v>
      </c>
      <c r="G778" s="50" t="s">
        <v>60</v>
      </c>
      <c r="H778" s="51">
        <v>1</v>
      </c>
      <c r="I778" s="52">
        <v>11980.319093874172</v>
      </c>
      <c r="J778" s="52">
        <v>5509</v>
      </c>
      <c r="K778" s="52">
        <v>0</v>
      </c>
      <c r="L778" s="52">
        <v>893</v>
      </c>
      <c r="M778" s="52">
        <v>18382.319093874172</v>
      </c>
      <c r="N778" s="36"/>
      <c r="O778" s="53" t="s">
        <v>308</v>
      </c>
      <c r="P778" s="53" t="s">
        <v>308</v>
      </c>
      <c r="Q778" s="55">
        <v>0.09</v>
      </c>
      <c r="R778" s="55">
        <v>8.7575208361982432E-2</v>
      </c>
      <c r="S778" s="52">
        <v>0</v>
      </c>
      <c r="T778" s="36"/>
      <c r="U778" s="56">
        <v>17489</v>
      </c>
      <c r="V778" s="56">
        <v>0</v>
      </c>
      <c r="W778" s="52">
        <v>0</v>
      </c>
      <c r="X778" s="52">
        <v>893</v>
      </c>
      <c r="Y778" s="52">
        <v>18382</v>
      </c>
      <c r="Z778" s="52">
        <f t="shared" si="11"/>
        <v>9216416</v>
      </c>
    </row>
    <row r="779" spans="1:26" s="13" customFormat="1">
      <c r="A779" s="49">
        <v>3503</v>
      </c>
      <c r="B779" s="49">
        <v>3503160295</v>
      </c>
      <c r="C779" s="50" t="s">
        <v>300</v>
      </c>
      <c r="D779" s="49">
        <v>160</v>
      </c>
      <c r="E779" s="50" t="s">
        <v>134</v>
      </c>
      <c r="F779" s="49">
        <v>295</v>
      </c>
      <c r="G779" s="50" t="s">
        <v>135</v>
      </c>
      <c r="H779" s="51">
        <v>5</v>
      </c>
      <c r="I779" s="52">
        <v>8442</v>
      </c>
      <c r="J779" s="52">
        <v>3945</v>
      </c>
      <c r="K779" s="52">
        <v>0</v>
      </c>
      <c r="L779" s="52">
        <v>893</v>
      </c>
      <c r="M779" s="52">
        <v>13280</v>
      </c>
      <c r="N779" s="36"/>
      <c r="O779" s="53" t="s">
        <v>308</v>
      </c>
      <c r="P779" s="53" t="s">
        <v>308</v>
      </c>
      <c r="Q779" s="55">
        <v>0.09</v>
      </c>
      <c r="R779" s="55">
        <v>2.0645929745263577E-2</v>
      </c>
      <c r="S779" s="52">
        <v>0</v>
      </c>
      <c r="T779" s="36"/>
      <c r="U779" s="56">
        <v>61935</v>
      </c>
      <c r="V779" s="56">
        <v>0</v>
      </c>
      <c r="W779" s="52">
        <v>0</v>
      </c>
      <c r="X779" s="52">
        <v>4465</v>
      </c>
      <c r="Y779" s="52">
        <v>66400</v>
      </c>
      <c r="Z779" s="52">
        <f t="shared" ref="Z779:Z839" si="12">SUMIF($A$10:$A$839,$A779,$Y$10:$Y$839)</f>
        <v>9216416</v>
      </c>
    </row>
    <row r="780" spans="1:26" s="13" customFormat="1">
      <c r="A780" s="49">
        <v>3503</v>
      </c>
      <c r="B780" s="49">
        <v>3503160301</v>
      </c>
      <c r="C780" s="50" t="s">
        <v>300</v>
      </c>
      <c r="D780" s="49">
        <v>160</v>
      </c>
      <c r="E780" s="50" t="s">
        <v>134</v>
      </c>
      <c r="F780" s="49">
        <v>301</v>
      </c>
      <c r="G780" s="50" t="s">
        <v>132</v>
      </c>
      <c r="H780" s="51">
        <v>1</v>
      </c>
      <c r="I780" s="52">
        <v>12587</v>
      </c>
      <c r="J780" s="52">
        <v>4395</v>
      </c>
      <c r="K780" s="52">
        <v>0</v>
      </c>
      <c r="L780" s="52">
        <v>893</v>
      </c>
      <c r="M780" s="52">
        <v>17875</v>
      </c>
      <c r="N780" s="36"/>
      <c r="O780" s="53" t="s">
        <v>308</v>
      </c>
      <c r="P780" s="53" t="s">
        <v>308</v>
      </c>
      <c r="Q780" s="55">
        <v>0.09</v>
      </c>
      <c r="R780" s="55">
        <v>4.8489107766888834E-2</v>
      </c>
      <c r="S780" s="52">
        <v>0</v>
      </c>
      <c r="T780" s="36"/>
      <c r="U780" s="56">
        <v>16982</v>
      </c>
      <c r="V780" s="56">
        <v>0</v>
      </c>
      <c r="W780" s="52">
        <v>0</v>
      </c>
      <c r="X780" s="52">
        <v>893</v>
      </c>
      <c r="Y780" s="52">
        <v>17875</v>
      </c>
      <c r="Z780" s="52">
        <f t="shared" si="12"/>
        <v>9216416</v>
      </c>
    </row>
    <row r="781" spans="1:26" s="13" customFormat="1">
      <c r="A781" s="49">
        <v>3503</v>
      </c>
      <c r="B781" s="49">
        <v>3503160735</v>
      </c>
      <c r="C781" s="50" t="s">
        <v>300</v>
      </c>
      <c r="D781" s="49">
        <v>160</v>
      </c>
      <c r="E781" s="50" t="s">
        <v>134</v>
      </c>
      <c r="F781" s="49">
        <v>735</v>
      </c>
      <c r="G781" s="50" t="s">
        <v>119</v>
      </c>
      <c r="H781" s="51">
        <v>3</v>
      </c>
      <c r="I781" s="52">
        <v>12609</v>
      </c>
      <c r="J781" s="52">
        <v>4440</v>
      </c>
      <c r="K781" s="52">
        <v>0</v>
      </c>
      <c r="L781" s="52">
        <v>893</v>
      </c>
      <c r="M781" s="52">
        <v>17942</v>
      </c>
      <c r="N781" s="36"/>
      <c r="O781" s="53" t="s">
        <v>308</v>
      </c>
      <c r="P781" s="53" t="s">
        <v>308</v>
      </c>
      <c r="Q781" s="55">
        <v>0.09</v>
      </c>
      <c r="R781" s="55">
        <v>2.0385927127962295E-2</v>
      </c>
      <c r="S781" s="52">
        <v>0</v>
      </c>
      <c r="T781" s="36"/>
      <c r="U781" s="56">
        <v>51147</v>
      </c>
      <c r="V781" s="56">
        <v>0</v>
      </c>
      <c r="W781" s="52">
        <v>0</v>
      </c>
      <c r="X781" s="52">
        <v>2679</v>
      </c>
      <c r="Y781" s="52">
        <v>53826</v>
      </c>
      <c r="Z781" s="52">
        <f t="shared" si="12"/>
        <v>9216416</v>
      </c>
    </row>
    <row r="782" spans="1:26" s="13" customFormat="1">
      <c r="A782" s="49">
        <v>3504</v>
      </c>
      <c r="B782" s="49">
        <v>3504035035</v>
      </c>
      <c r="C782" s="50" t="s">
        <v>301</v>
      </c>
      <c r="D782" s="49">
        <v>35</v>
      </c>
      <c r="E782" s="50" t="s">
        <v>11</v>
      </c>
      <c r="F782" s="49">
        <v>35</v>
      </c>
      <c r="G782" s="50" t="s">
        <v>11</v>
      </c>
      <c r="H782" s="51">
        <v>274</v>
      </c>
      <c r="I782" s="52">
        <v>13274</v>
      </c>
      <c r="J782" s="52">
        <v>3922</v>
      </c>
      <c r="K782" s="52">
        <v>272.90510948905109</v>
      </c>
      <c r="L782" s="52">
        <v>893</v>
      </c>
      <c r="M782" s="52">
        <v>18361.905109489053</v>
      </c>
      <c r="N782" s="36"/>
      <c r="O782" s="53" t="s">
        <v>308</v>
      </c>
      <c r="P782" s="53" t="s">
        <v>308</v>
      </c>
      <c r="Q782" s="55">
        <v>0.18</v>
      </c>
      <c r="R782" s="55">
        <v>0.15202395845133679</v>
      </c>
      <c r="S782" s="52">
        <v>0</v>
      </c>
      <c r="T782" s="36"/>
      <c r="U782" s="56">
        <v>4711704</v>
      </c>
      <c r="V782" s="56">
        <v>0</v>
      </c>
      <c r="W782" s="52">
        <v>74776</v>
      </c>
      <c r="X782" s="52">
        <v>244682</v>
      </c>
      <c r="Y782" s="52">
        <v>5031162</v>
      </c>
      <c r="Z782" s="52">
        <f t="shared" si="12"/>
        <v>5133725</v>
      </c>
    </row>
    <row r="783" spans="1:26" s="13" customFormat="1">
      <c r="A783" s="49">
        <v>3504</v>
      </c>
      <c r="B783" s="49">
        <v>3504035044</v>
      </c>
      <c r="C783" s="50" t="s">
        <v>301</v>
      </c>
      <c r="D783" s="49">
        <v>35</v>
      </c>
      <c r="E783" s="50" t="s">
        <v>11</v>
      </c>
      <c r="F783" s="49">
        <v>44</v>
      </c>
      <c r="G783" s="50" t="s">
        <v>12</v>
      </c>
      <c r="H783" s="51">
        <v>2</v>
      </c>
      <c r="I783" s="52">
        <v>14923</v>
      </c>
      <c r="J783" s="52">
        <v>983</v>
      </c>
      <c r="K783" s="52">
        <v>0</v>
      </c>
      <c r="L783" s="52">
        <v>893</v>
      </c>
      <c r="M783" s="52">
        <v>16799</v>
      </c>
      <c r="N783" s="36"/>
      <c r="O783" s="53" t="s">
        <v>308</v>
      </c>
      <c r="P783" s="53" t="s">
        <v>308</v>
      </c>
      <c r="Q783" s="55">
        <v>0.09</v>
      </c>
      <c r="R783" s="55">
        <v>4.5057369453861851E-2</v>
      </c>
      <c r="S783" s="52">
        <v>0</v>
      </c>
      <c r="T783" s="36"/>
      <c r="U783" s="56">
        <v>31812</v>
      </c>
      <c r="V783" s="56">
        <v>0</v>
      </c>
      <c r="W783" s="52">
        <v>0</v>
      </c>
      <c r="X783" s="52">
        <v>1786</v>
      </c>
      <c r="Y783" s="52">
        <v>33598</v>
      </c>
      <c r="Z783" s="52">
        <f t="shared" si="12"/>
        <v>5133725</v>
      </c>
    </row>
    <row r="784" spans="1:26" s="13" customFormat="1">
      <c r="A784" s="49">
        <v>3504</v>
      </c>
      <c r="B784" s="49">
        <v>3504035057</v>
      </c>
      <c r="C784" s="50" t="s">
        <v>301</v>
      </c>
      <c r="D784" s="49">
        <v>35</v>
      </c>
      <c r="E784" s="50" t="s">
        <v>11</v>
      </c>
      <c r="F784" s="49">
        <v>57</v>
      </c>
      <c r="G784" s="50" t="s">
        <v>13</v>
      </c>
      <c r="H784" s="51">
        <v>1</v>
      </c>
      <c r="I784" s="52">
        <v>10438</v>
      </c>
      <c r="J784" s="52">
        <v>550</v>
      </c>
      <c r="K784" s="52">
        <v>0</v>
      </c>
      <c r="L784" s="52">
        <v>893</v>
      </c>
      <c r="M784" s="52">
        <v>11881</v>
      </c>
      <c r="N784" s="36"/>
      <c r="O784" s="53" t="s">
        <v>308</v>
      </c>
      <c r="P784" s="53" t="s">
        <v>308</v>
      </c>
      <c r="Q784" s="55">
        <v>0.18</v>
      </c>
      <c r="R784" s="55">
        <v>0.12566669295783561</v>
      </c>
      <c r="S784" s="52">
        <v>0</v>
      </c>
      <c r="T784" s="36"/>
      <c r="U784" s="56">
        <v>10988</v>
      </c>
      <c r="V784" s="56">
        <v>0</v>
      </c>
      <c r="W784" s="52">
        <v>0</v>
      </c>
      <c r="X784" s="52">
        <v>893</v>
      </c>
      <c r="Y784" s="52">
        <v>11881</v>
      </c>
      <c r="Z784" s="52">
        <f t="shared" si="12"/>
        <v>5133725</v>
      </c>
    </row>
    <row r="785" spans="1:26" s="13" customFormat="1">
      <c r="A785" s="49">
        <v>3504</v>
      </c>
      <c r="B785" s="49">
        <v>3504035220</v>
      </c>
      <c r="C785" s="50" t="s">
        <v>301</v>
      </c>
      <c r="D785" s="49">
        <v>35</v>
      </c>
      <c r="E785" s="50" t="s">
        <v>11</v>
      </c>
      <c r="F785" s="49">
        <v>220</v>
      </c>
      <c r="G785" s="50" t="s">
        <v>26</v>
      </c>
      <c r="H785" s="51">
        <v>2</v>
      </c>
      <c r="I785" s="52">
        <v>12680</v>
      </c>
      <c r="J785" s="52">
        <v>4513</v>
      </c>
      <c r="K785" s="52">
        <v>0</v>
      </c>
      <c r="L785" s="52">
        <v>893</v>
      </c>
      <c r="M785" s="52">
        <v>18086</v>
      </c>
      <c r="N785" s="36"/>
      <c r="O785" s="53" t="s">
        <v>308</v>
      </c>
      <c r="P785" s="53" t="s">
        <v>308</v>
      </c>
      <c r="Q785" s="55">
        <v>0.09</v>
      </c>
      <c r="R785" s="55">
        <v>1.5047181658947622E-2</v>
      </c>
      <c r="S785" s="52">
        <v>0</v>
      </c>
      <c r="T785" s="36"/>
      <c r="U785" s="56">
        <v>34386</v>
      </c>
      <c r="V785" s="56">
        <v>0</v>
      </c>
      <c r="W785" s="52">
        <v>0</v>
      </c>
      <c r="X785" s="52">
        <v>1786</v>
      </c>
      <c r="Y785" s="52">
        <v>36172</v>
      </c>
      <c r="Z785" s="52">
        <f t="shared" si="12"/>
        <v>5133725</v>
      </c>
    </row>
    <row r="786" spans="1:26" s="13" customFormat="1">
      <c r="A786" s="49">
        <v>3504</v>
      </c>
      <c r="B786" s="49">
        <v>3504035244</v>
      </c>
      <c r="C786" s="50" t="s">
        <v>301</v>
      </c>
      <c r="D786" s="49">
        <v>35</v>
      </c>
      <c r="E786" s="50" t="s">
        <v>11</v>
      </c>
      <c r="F786" s="49">
        <v>244</v>
      </c>
      <c r="G786" s="50" t="s">
        <v>27</v>
      </c>
      <c r="H786" s="51">
        <v>1</v>
      </c>
      <c r="I786" s="52">
        <v>14923</v>
      </c>
      <c r="J786" s="52">
        <v>5096</v>
      </c>
      <c r="K786" s="52">
        <v>0</v>
      </c>
      <c r="L786" s="52">
        <v>893</v>
      </c>
      <c r="M786" s="52">
        <v>20912</v>
      </c>
      <c r="N786" s="36"/>
      <c r="O786" s="53" t="s">
        <v>308</v>
      </c>
      <c r="P786" s="53" t="s">
        <v>308</v>
      </c>
      <c r="Q786" s="55">
        <v>0.18</v>
      </c>
      <c r="R786" s="55">
        <v>9.0766797529067744E-2</v>
      </c>
      <c r="S786" s="52">
        <v>0</v>
      </c>
      <c r="T786" s="36"/>
      <c r="U786" s="56">
        <v>20019</v>
      </c>
      <c r="V786" s="56">
        <v>0</v>
      </c>
      <c r="W786" s="52">
        <v>0</v>
      </c>
      <c r="X786" s="52">
        <v>893</v>
      </c>
      <c r="Y786" s="52">
        <v>20912</v>
      </c>
      <c r="Z786" s="52">
        <f t="shared" si="12"/>
        <v>5133725</v>
      </c>
    </row>
    <row r="787" spans="1:26" s="13" customFormat="1">
      <c r="A787" s="49">
        <v>3506</v>
      </c>
      <c r="B787" s="49">
        <v>3506262030</v>
      </c>
      <c r="C787" s="50" t="s">
        <v>302</v>
      </c>
      <c r="D787" s="49">
        <v>262</v>
      </c>
      <c r="E787" s="50" t="s">
        <v>19</v>
      </c>
      <c r="F787" s="49">
        <v>30</v>
      </c>
      <c r="G787" s="50" t="s">
        <v>94</v>
      </c>
      <c r="H787" s="51">
        <v>1</v>
      </c>
      <c r="I787" s="52">
        <v>10258.333226494424</v>
      </c>
      <c r="J787" s="52">
        <v>2338</v>
      </c>
      <c r="K787" s="52">
        <v>0</v>
      </c>
      <c r="L787" s="52">
        <v>893</v>
      </c>
      <c r="M787" s="52">
        <v>13489.333226494424</v>
      </c>
      <c r="N787" s="36"/>
      <c r="O787" s="53" t="s">
        <v>308</v>
      </c>
      <c r="P787" s="53" t="s">
        <v>308</v>
      </c>
      <c r="Q787" s="55">
        <v>0.09</v>
      </c>
      <c r="R787" s="55">
        <v>2.7293233285784783E-3</v>
      </c>
      <c r="S787" s="52">
        <v>0</v>
      </c>
      <c r="T787" s="36"/>
      <c r="U787" s="56">
        <v>12596</v>
      </c>
      <c r="V787" s="56">
        <v>0</v>
      </c>
      <c r="W787" s="52">
        <v>0</v>
      </c>
      <c r="X787" s="52">
        <v>893</v>
      </c>
      <c r="Y787" s="52">
        <v>13489</v>
      </c>
      <c r="Z787" s="52">
        <f t="shared" si="12"/>
        <v>4751956</v>
      </c>
    </row>
    <row r="788" spans="1:26" s="13" customFormat="1">
      <c r="A788" s="49">
        <v>3506</v>
      </c>
      <c r="B788" s="49">
        <v>3506262035</v>
      </c>
      <c r="C788" s="50" t="s">
        <v>302</v>
      </c>
      <c r="D788" s="49">
        <v>262</v>
      </c>
      <c r="E788" s="50" t="s">
        <v>19</v>
      </c>
      <c r="F788" s="49">
        <v>35</v>
      </c>
      <c r="G788" s="50" t="s">
        <v>11</v>
      </c>
      <c r="H788" s="51">
        <v>2</v>
      </c>
      <c r="I788" s="52">
        <v>10103</v>
      </c>
      <c r="J788" s="52">
        <v>2985</v>
      </c>
      <c r="K788" s="52">
        <v>0</v>
      </c>
      <c r="L788" s="52">
        <v>893</v>
      </c>
      <c r="M788" s="52">
        <v>13981</v>
      </c>
      <c r="N788" s="36"/>
      <c r="O788" s="53" t="s">
        <v>308</v>
      </c>
      <c r="P788" s="53" t="s">
        <v>308</v>
      </c>
      <c r="Q788" s="55">
        <v>0.18</v>
      </c>
      <c r="R788" s="55">
        <v>0.15202395845133679</v>
      </c>
      <c r="S788" s="52">
        <v>0</v>
      </c>
      <c r="T788" s="36"/>
      <c r="U788" s="56">
        <v>26176</v>
      </c>
      <c r="V788" s="56">
        <v>0</v>
      </c>
      <c r="W788" s="52">
        <v>0</v>
      </c>
      <c r="X788" s="52">
        <v>1786</v>
      </c>
      <c r="Y788" s="52">
        <v>27962</v>
      </c>
      <c r="Z788" s="52">
        <f t="shared" si="12"/>
        <v>4751956</v>
      </c>
    </row>
    <row r="789" spans="1:26" s="13" customFormat="1">
      <c r="A789" s="49">
        <v>3506</v>
      </c>
      <c r="B789" s="49">
        <v>3506262049</v>
      </c>
      <c r="C789" s="50" t="s">
        <v>302</v>
      </c>
      <c r="D789" s="49">
        <v>262</v>
      </c>
      <c r="E789" s="50" t="s">
        <v>19</v>
      </c>
      <c r="F789" s="49">
        <v>49</v>
      </c>
      <c r="G789" s="50" t="s">
        <v>73</v>
      </c>
      <c r="H789" s="51">
        <v>1</v>
      </c>
      <c r="I789" s="52">
        <v>12275</v>
      </c>
      <c r="J789" s="52">
        <v>15185</v>
      </c>
      <c r="K789" s="52">
        <v>0</v>
      </c>
      <c r="L789" s="52">
        <v>893</v>
      </c>
      <c r="M789" s="52">
        <v>28353</v>
      </c>
      <c r="N789" s="36"/>
      <c r="O789" s="53" t="s">
        <v>308</v>
      </c>
      <c r="P789" s="53" t="s">
        <v>308</v>
      </c>
      <c r="Q789" s="55">
        <v>0.09</v>
      </c>
      <c r="R789" s="55">
        <v>7.4369836931613295E-2</v>
      </c>
      <c r="S789" s="52">
        <v>0</v>
      </c>
      <c r="T789" s="36"/>
      <c r="U789" s="56">
        <v>27460</v>
      </c>
      <c r="V789" s="56">
        <v>0</v>
      </c>
      <c r="W789" s="52">
        <v>0</v>
      </c>
      <c r="X789" s="52">
        <v>893</v>
      </c>
      <c r="Y789" s="52">
        <v>28353</v>
      </c>
      <c r="Z789" s="52">
        <f t="shared" si="12"/>
        <v>4751956</v>
      </c>
    </row>
    <row r="790" spans="1:26" s="13" customFormat="1">
      <c r="A790" s="49">
        <v>3506</v>
      </c>
      <c r="B790" s="49">
        <v>3506262057</v>
      </c>
      <c r="C790" s="50" t="s">
        <v>302</v>
      </c>
      <c r="D790" s="49">
        <v>262</v>
      </c>
      <c r="E790" s="50" t="s">
        <v>19</v>
      </c>
      <c r="F790" s="49">
        <v>57</v>
      </c>
      <c r="G790" s="50" t="s">
        <v>13</v>
      </c>
      <c r="H790" s="51">
        <v>2</v>
      </c>
      <c r="I790" s="52">
        <v>11884</v>
      </c>
      <c r="J790" s="52">
        <v>626</v>
      </c>
      <c r="K790" s="52">
        <v>0</v>
      </c>
      <c r="L790" s="52">
        <v>893</v>
      </c>
      <c r="M790" s="52">
        <v>13403</v>
      </c>
      <c r="N790" s="36"/>
      <c r="O790" s="53" t="s">
        <v>308</v>
      </c>
      <c r="P790" s="53" t="s">
        <v>308</v>
      </c>
      <c r="Q790" s="55">
        <v>0.18</v>
      </c>
      <c r="R790" s="55">
        <v>0.12566669295783561</v>
      </c>
      <c r="S790" s="52">
        <v>0</v>
      </c>
      <c r="T790" s="36"/>
      <c r="U790" s="56">
        <v>25020</v>
      </c>
      <c r="V790" s="56">
        <v>0</v>
      </c>
      <c r="W790" s="52">
        <v>0</v>
      </c>
      <c r="X790" s="52">
        <v>1786</v>
      </c>
      <c r="Y790" s="52">
        <v>26806</v>
      </c>
      <c r="Z790" s="52">
        <f t="shared" si="12"/>
        <v>4751956</v>
      </c>
    </row>
    <row r="791" spans="1:26" s="13" customFormat="1">
      <c r="A791" s="49">
        <v>3506</v>
      </c>
      <c r="B791" s="49">
        <v>3506262071</v>
      </c>
      <c r="C791" s="50" t="s">
        <v>302</v>
      </c>
      <c r="D791" s="49">
        <v>262</v>
      </c>
      <c r="E791" s="50" t="s">
        <v>19</v>
      </c>
      <c r="F791" s="49">
        <v>71</v>
      </c>
      <c r="G791" s="50" t="s">
        <v>218</v>
      </c>
      <c r="H791" s="51">
        <v>2</v>
      </c>
      <c r="I791" s="52">
        <v>13975</v>
      </c>
      <c r="J791" s="52">
        <v>5549</v>
      </c>
      <c r="K791" s="52">
        <v>0</v>
      </c>
      <c r="L791" s="52">
        <v>893</v>
      </c>
      <c r="M791" s="52">
        <v>20417</v>
      </c>
      <c r="N791" s="36"/>
      <c r="O791" s="53" t="s">
        <v>308</v>
      </c>
      <c r="P791" s="53" t="s">
        <v>308</v>
      </c>
      <c r="Q791" s="55">
        <v>0.09</v>
      </c>
      <c r="R791" s="55">
        <v>1.6093914060944193E-3</v>
      </c>
      <c r="S791" s="52">
        <v>0</v>
      </c>
      <c r="T791" s="36"/>
      <c r="U791" s="56">
        <v>39048</v>
      </c>
      <c r="V791" s="56">
        <v>0</v>
      </c>
      <c r="W791" s="52">
        <v>0</v>
      </c>
      <c r="X791" s="52">
        <v>1786</v>
      </c>
      <c r="Y791" s="52">
        <v>40834</v>
      </c>
      <c r="Z791" s="52">
        <f t="shared" si="12"/>
        <v>4751956</v>
      </c>
    </row>
    <row r="792" spans="1:26" s="13" customFormat="1">
      <c r="A792" s="49">
        <v>3506</v>
      </c>
      <c r="B792" s="49">
        <v>3506262093</v>
      </c>
      <c r="C792" s="50" t="s">
        <v>302</v>
      </c>
      <c r="D792" s="49">
        <v>262</v>
      </c>
      <c r="E792" s="50" t="s">
        <v>19</v>
      </c>
      <c r="F792" s="49">
        <v>93</v>
      </c>
      <c r="G792" s="50" t="s">
        <v>14</v>
      </c>
      <c r="H792" s="51">
        <v>12</v>
      </c>
      <c r="I792" s="52">
        <v>11442</v>
      </c>
      <c r="J792" s="52">
        <v>345</v>
      </c>
      <c r="K792" s="52">
        <v>0</v>
      </c>
      <c r="L792" s="52">
        <v>893</v>
      </c>
      <c r="M792" s="52">
        <v>12680</v>
      </c>
      <c r="N792" s="36"/>
      <c r="O792" s="53" t="s">
        <v>308</v>
      </c>
      <c r="P792" s="53" t="s">
        <v>308</v>
      </c>
      <c r="Q792" s="55">
        <v>0.10135731725801317</v>
      </c>
      <c r="R792" s="55">
        <v>9.9974771469162421E-2</v>
      </c>
      <c r="S792" s="52">
        <v>0</v>
      </c>
      <c r="T792" s="36"/>
      <c r="U792" s="56">
        <v>141444</v>
      </c>
      <c r="V792" s="56">
        <v>0</v>
      </c>
      <c r="W792" s="52">
        <v>0</v>
      </c>
      <c r="X792" s="52">
        <v>10716</v>
      </c>
      <c r="Y792" s="52">
        <v>152160</v>
      </c>
      <c r="Z792" s="52">
        <f t="shared" si="12"/>
        <v>4751956</v>
      </c>
    </row>
    <row r="793" spans="1:26" s="13" customFormat="1">
      <c r="A793" s="49">
        <v>3506</v>
      </c>
      <c r="B793" s="49">
        <v>3506262149</v>
      </c>
      <c r="C793" s="50" t="s">
        <v>302</v>
      </c>
      <c r="D793" s="49">
        <v>262</v>
      </c>
      <c r="E793" s="50" t="s">
        <v>19</v>
      </c>
      <c r="F793" s="49">
        <v>149</v>
      </c>
      <c r="G793" s="50" t="s">
        <v>77</v>
      </c>
      <c r="H793" s="51">
        <v>3</v>
      </c>
      <c r="I793" s="52">
        <v>12235</v>
      </c>
      <c r="J793" s="52">
        <v>70</v>
      </c>
      <c r="K793" s="52">
        <v>0</v>
      </c>
      <c r="L793" s="52">
        <v>893</v>
      </c>
      <c r="M793" s="52">
        <v>13198</v>
      </c>
      <c r="N793" s="36"/>
      <c r="O793" s="53" t="s">
        <v>308</v>
      </c>
      <c r="P793" s="53" t="s">
        <v>308</v>
      </c>
      <c r="Q793" s="55">
        <v>0.1442761147472662</v>
      </c>
      <c r="R793" s="55">
        <v>0.10293201542090868</v>
      </c>
      <c r="S793" s="52">
        <v>0</v>
      </c>
      <c r="T793" s="36"/>
      <c r="U793" s="56">
        <v>36915</v>
      </c>
      <c r="V793" s="56">
        <v>0</v>
      </c>
      <c r="W793" s="52">
        <v>0</v>
      </c>
      <c r="X793" s="52">
        <v>2679</v>
      </c>
      <c r="Y793" s="52">
        <v>39594</v>
      </c>
      <c r="Z793" s="52">
        <f t="shared" si="12"/>
        <v>4751956</v>
      </c>
    </row>
    <row r="794" spans="1:26" s="13" customFormat="1">
      <c r="A794" s="49">
        <v>3506</v>
      </c>
      <c r="B794" s="49">
        <v>3506262163</v>
      </c>
      <c r="C794" s="50" t="s">
        <v>302</v>
      </c>
      <c r="D794" s="49">
        <v>262</v>
      </c>
      <c r="E794" s="50" t="s">
        <v>19</v>
      </c>
      <c r="F794" s="49">
        <v>163</v>
      </c>
      <c r="G794" s="50" t="s">
        <v>16</v>
      </c>
      <c r="H794" s="51">
        <v>155</v>
      </c>
      <c r="I794" s="52">
        <v>11349</v>
      </c>
      <c r="J794" s="52">
        <v>221</v>
      </c>
      <c r="K794" s="52">
        <v>0</v>
      </c>
      <c r="L794" s="52">
        <v>893</v>
      </c>
      <c r="M794" s="52">
        <v>12463</v>
      </c>
      <c r="N794" s="36"/>
      <c r="O794" s="53" t="s">
        <v>308</v>
      </c>
      <c r="P794" s="53" t="s">
        <v>308</v>
      </c>
      <c r="Q794" s="55">
        <v>0.18</v>
      </c>
      <c r="R794" s="55">
        <v>9.2488422261299233E-2</v>
      </c>
      <c r="S794" s="52">
        <v>0</v>
      </c>
      <c r="T794" s="36"/>
      <c r="U794" s="56">
        <v>1793350</v>
      </c>
      <c r="V794" s="56">
        <v>0</v>
      </c>
      <c r="W794" s="52">
        <v>0</v>
      </c>
      <c r="X794" s="52">
        <v>138415</v>
      </c>
      <c r="Y794" s="52">
        <v>1931765</v>
      </c>
      <c r="Z794" s="52">
        <f t="shared" si="12"/>
        <v>4751956</v>
      </c>
    </row>
    <row r="795" spans="1:26" s="13" customFormat="1">
      <c r="A795" s="49">
        <v>3506</v>
      </c>
      <c r="B795" s="49">
        <v>3506262165</v>
      </c>
      <c r="C795" s="50" t="s">
        <v>302</v>
      </c>
      <c r="D795" s="49">
        <v>262</v>
      </c>
      <c r="E795" s="50" t="s">
        <v>19</v>
      </c>
      <c r="F795" s="49">
        <v>165</v>
      </c>
      <c r="G795" s="50" t="s">
        <v>17</v>
      </c>
      <c r="H795" s="51">
        <v>53</v>
      </c>
      <c r="I795" s="52">
        <v>10873</v>
      </c>
      <c r="J795" s="52">
        <v>602</v>
      </c>
      <c r="K795" s="52">
        <v>0</v>
      </c>
      <c r="L795" s="52">
        <v>893</v>
      </c>
      <c r="M795" s="52">
        <v>12368</v>
      </c>
      <c r="N795" s="36"/>
      <c r="O795" s="53" t="s">
        <v>308</v>
      </c>
      <c r="P795" s="53" t="s">
        <v>308</v>
      </c>
      <c r="Q795" s="55">
        <v>0.11527563071876294</v>
      </c>
      <c r="R795" s="55">
        <v>0.11287163935753411</v>
      </c>
      <c r="S795" s="52">
        <v>0</v>
      </c>
      <c r="T795" s="36"/>
      <c r="U795" s="56">
        <v>608175</v>
      </c>
      <c r="V795" s="56">
        <v>0</v>
      </c>
      <c r="W795" s="52">
        <v>0</v>
      </c>
      <c r="X795" s="52">
        <v>47329</v>
      </c>
      <c r="Y795" s="52">
        <v>655504</v>
      </c>
      <c r="Z795" s="52">
        <f t="shared" si="12"/>
        <v>4751956</v>
      </c>
    </row>
    <row r="796" spans="1:26" s="13" customFormat="1">
      <c r="A796" s="49">
        <v>3506</v>
      </c>
      <c r="B796" s="49">
        <v>3506262176</v>
      </c>
      <c r="C796" s="50" t="s">
        <v>302</v>
      </c>
      <c r="D796" s="49">
        <v>262</v>
      </c>
      <c r="E796" s="50" t="s">
        <v>19</v>
      </c>
      <c r="F796" s="49">
        <v>176</v>
      </c>
      <c r="G796" s="50" t="s">
        <v>78</v>
      </c>
      <c r="H796" s="51">
        <v>11</v>
      </c>
      <c r="I796" s="52">
        <v>10698</v>
      </c>
      <c r="J796" s="52">
        <v>3335</v>
      </c>
      <c r="K796" s="52">
        <v>0</v>
      </c>
      <c r="L796" s="52">
        <v>893</v>
      </c>
      <c r="M796" s="52">
        <v>14926</v>
      </c>
      <c r="N796" s="36"/>
      <c r="O796" s="53" t="s">
        <v>308</v>
      </c>
      <c r="P796" s="53" t="s">
        <v>308</v>
      </c>
      <c r="Q796" s="55">
        <v>0.09</v>
      </c>
      <c r="R796" s="55">
        <v>6.3624136031991144E-2</v>
      </c>
      <c r="S796" s="52">
        <v>0</v>
      </c>
      <c r="T796" s="36"/>
      <c r="U796" s="56">
        <v>154363</v>
      </c>
      <c r="V796" s="56">
        <v>0</v>
      </c>
      <c r="W796" s="52">
        <v>0</v>
      </c>
      <c r="X796" s="52">
        <v>9823</v>
      </c>
      <c r="Y796" s="52">
        <v>164186</v>
      </c>
      <c r="Z796" s="52">
        <f t="shared" si="12"/>
        <v>4751956</v>
      </c>
    </row>
    <row r="797" spans="1:26" s="13" customFormat="1">
      <c r="A797" s="49">
        <v>3506</v>
      </c>
      <c r="B797" s="49">
        <v>3506262178</v>
      </c>
      <c r="C797" s="50" t="s">
        <v>302</v>
      </c>
      <c r="D797" s="49">
        <v>262</v>
      </c>
      <c r="E797" s="50" t="s">
        <v>19</v>
      </c>
      <c r="F797" s="49">
        <v>178</v>
      </c>
      <c r="G797" s="50" t="s">
        <v>219</v>
      </c>
      <c r="H797" s="51">
        <v>4</v>
      </c>
      <c r="I797" s="52">
        <v>12080</v>
      </c>
      <c r="J797" s="52">
        <v>1171</v>
      </c>
      <c r="K797" s="52">
        <v>0</v>
      </c>
      <c r="L797" s="52">
        <v>893</v>
      </c>
      <c r="M797" s="52">
        <v>14144</v>
      </c>
      <c r="N797" s="36"/>
      <c r="O797" s="53" t="s">
        <v>308</v>
      </c>
      <c r="P797" s="53" t="s">
        <v>308</v>
      </c>
      <c r="Q797" s="55">
        <v>0.09</v>
      </c>
      <c r="R797" s="55">
        <v>6.234589747430215E-2</v>
      </c>
      <c r="S797" s="52">
        <v>0</v>
      </c>
      <c r="T797" s="36"/>
      <c r="U797" s="56">
        <v>53004</v>
      </c>
      <c r="V797" s="56">
        <v>0</v>
      </c>
      <c r="W797" s="52">
        <v>0</v>
      </c>
      <c r="X797" s="52">
        <v>3572</v>
      </c>
      <c r="Y797" s="52">
        <v>56576</v>
      </c>
      <c r="Z797" s="52">
        <f t="shared" si="12"/>
        <v>4751956</v>
      </c>
    </row>
    <row r="798" spans="1:26" s="13" customFormat="1">
      <c r="A798" s="49">
        <v>3506</v>
      </c>
      <c r="B798" s="49">
        <v>3506262229</v>
      </c>
      <c r="C798" s="50" t="s">
        <v>302</v>
      </c>
      <c r="D798" s="49">
        <v>262</v>
      </c>
      <c r="E798" s="50" t="s">
        <v>19</v>
      </c>
      <c r="F798" s="49">
        <v>229</v>
      </c>
      <c r="G798" s="50" t="s">
        <v>97</v>
      </c>
      <c r="H798" s="51">
        <v>18</v>
      </c>
      <c r="I798" s="52">
        <v>10180</v>
      </c>
      <c r="J798" s="52">
        <v>964</v>
      </c>
      <c r="K798" s="52">
        <v>0</v>
      </c>
      <c r="L798" s="52">
        <v>893</v>
      </c>
      <c r="M798" s="52">
        <v>12037</v>
      </c>
      <c r="N798" s="36"/>
      <c r="O798" s="53" t="s">
        <v>308</v>
      </c>
      <c r="P798" s="53" t="s">
        <v>308</v>
      </c>
      <c r="Q798" s="55">
        <v>0.09</v>
      </c>
      <c r="R798" s="55">
        <v>9.8274005007261637E-3</v>
      </c>
      <c r="S798" s="52">
        <v>0</v>
      </c>
      <c r="T798" s="36"/>
      <c r="U798" s="56">
        <v>200592</v>
      </c>
      <c r="V798" s="56">
        <v>0</v>
      </c>
      <c r="W798" s="52">
        <v>0</v>
      </c>
      <c r="X798" s="52">
        <v>16074</v>
      </c>
      <c r="Y798" s="52">
        <v>216666</v>
      </c>
      <c r="Z798" s="52">
        <f t="shared" si="12"/>
        <v>4751956</v>
      </c>
    </row>
    <row r="799" spans="1:26" s="13" customFormat="1">
      <c r="A799" s="49">
        <v>3506</v>
      </c>
      <c r="B799" s="49">
        <v>3506262248</v>
      </c>
      <c r="C799" s="50" t="s">
        <v>302</v>
      </c>
      <c r="D799" s="49">
        <v>262</v>
      </c>
      <c r="E799" s="50" t="s">
        <v>19</v>
      </c>
      <c r="F799" s="49">
        <v>248</v>
      </c>
      <c r="G799" s="50" t="s">
        <v>18</v>
      </c>
      <c r="H799" s="51">
        <v>7</v>
      </c>
      <c r="I799" s="52">
        <v>10648</v>
      </c>
      <c r="J799" s="52">
        <v>1155</v>
      </c>
      <c r="K799" s="52">
        <v>0</v>
      </c>
      <c r="L799" s="52">
        <v>893</v>
      </c>
      <c r="M799" s="52">
        <v>12696</v>
      </c>
      <c r="N799" s="36"/>
      <c r="O799" s="53" t="s">
        <v>308</v>
      </c>
      <c r="P799" s="53" t="s">
        <v>308</v>
      </c>
      <c r="Q799" s="55">
        <v>0.09</v>
      </c>
      <c r="R799" s="55">
        <v>4.1872962240319778E-2</v>
      </c>
      <c r="S799" s="52">
        <v>0</v>
      </c>
      <c r="T799" s="36"/>
      <c r="U799" s="56">
        <v>82621</v>
      </c>
      <c r="V799" s="56">
        <v>0</v>
      </c>
      <c r="W799" s="52">
        <v>0</v>
      </c>
      <c r="X799" s="52">
        <v>6251</v>
      </c>
      <c r="Y799" s="52">
        <v>88872</v>
      </c>
      <c r="Z799" s="52">
        <f t="shared" si="12"/>
        <v>4751956</v>
      </c>
    </row>
    <row r="800" spans="1:26" s="13" customFormat="1">
      <c r="A800" s="49">
        <v>3506</v>
      </c>
      <c r="B800" s="49">
        <v>3506262258</v>
      </c>
      <c r="C800" s="50" t="s">
        <v>302</v>
      </c>
      <c r="D800" s="49">
        <v>262</v>
      </c>
      <c r="E800" s="50" t="s">
        <v>19</v>
      </c>
      <c r="F800" s="49">
        <v>258</v>
      </c>
      <c r="G800" s="50" t="s">
        <v>98</v>
      </c>
      <c r="H800" s="51">
        <v>7</v>
      </c>
      <c r="I800" s="52">
        <v>9740</v>
      </c>
      <c r="J800" s="52">
        <v>3812</v>
      </c>
      <c r="K800" s="52">
        <v>0</v>
      </c>
      <c r="L800" s="52">
        <v>893</v>
      </c>
      <c r="M800" s="52">
        <v>14445</v>
      </c>
      <c r="N800" s="36"/>
      <c r="O800" s="53" t="s">
        <v>308</v>
      </c>
      <c r="P800" s="53" t="s">
        <v>308</v>
      </c>
      <c r="Q800" s="55">
        <v>0.18</v>
      </c>
      <c r="R800" s="55">
        <v>9.1253128883332993E-2</v>
      </c>
      <c r="S800" s="52">
        <v>0</v>
      </c>
      <c r="T800" s="36"/>
      <c r="U800" s="56">
        <v>94864</v>
      </c>
      <c r="V800" s="56">
        <v>0</v>
      </c>
      <c r="W800" s="52">
        <v>0</v>
      </c>
      <c r="X800" s="52">
        <v>6251</v>
      </c>
      <c r="Y800" s="52">
        <v>101115</v>
      </c>
      <c r="Z800" s="52">
        <f t="shared" si="12"/>
        <v>4751956</v>
      </c>
    </row>
    <row r="801" spans="1:26" s="13" customFormat="1">
      <c r="A801" s="49">
        <v>3506</v>
      </c>
      <c r="B801" s="49">
        <v>3506262262</v>
      </c>
      <c r="C801" s="50" t="s">
        <v>302</v>
      </c>
      <c r="D801" s="49">
        <v>262</v>
      </c>
      <c r="E801" s="50" t="s">
        <v>19</v>
      </c>
      <c r="F801" s="49">
        <v>262</v>
      </c>
      <c r="G801" s="50" t="s">
        <v>19</v>
      </c>
      <c r="H801" s="51">
        <v>67</v>
      </c>
      <c r="I801" s="52">
        <v>10124</v>
      </c>
      <c r="J801" s="52">
        <v>3771</v>
      </c>
      <c r="K801" s="52">
        <v>0</v>
      </c>
      <c r="L801" s="52">
        <v>893</v>
      </c>
      <c r="M801" s="52">
        <v>14788</v>
      </c>
      <c r="N801" s="36"/>
      <c r="O801" s="53" t="s">
        <v>308</v>
      </c>
      <c r="P801" s="53" t="s">
        <v>308</v>
      </c>
      <c r="Q801" s="55">
        <v>0.09</v>
      </c>
      <c r="R801" s="55">
        <v>5.8818965818518504E-2</v>
      </c>
      <c r="S801" s="52">
        <v>0</v>
      </c>
      <c r="T801" s="36"/>
      <c r="U801" s="56">
        <v>930965</v>
      </c>
      <c r="V801" s="56">
        <v>0</v>
      </c>
      <c r="W801" s="52">
        <v>0</v>
      </c>
      <c r="X801" s="52">
        <v>59831</v>
      </c>
      <c r="Y801" s="52">
        <v>990796</v>
      </c>
      <c r="Z801" s="52">
        <f t="shared" si="12"/>
        <v>4751956</v>
      </c>
    </row>
    <row r="802" spans="1:26" s="13" customFormat="1">
      <c r="A802" s="49">
        <v>3506</v>
      </c>
      <c r="B802" s="49">
        <v>3506262274</v>
      </c>
      <c r="C802" s="50" t="s">
        <v>302</v>
      </c>
      <c r="D802" s="49">
        <v>262</v>
      </c>
      <c r="E802" s="50" t="s">
        <v>19</v>
      </c>
      <c r="F802" s="49">
        <v>274</v>
      </c>
      <c r="G802" s="50" t="s">
        <v>60</v>
      </c>
      <c r="H802" s="51">
        <v>3</v>
      </c>
      <c r="I802" s="52">
        <v>10103</v>
      </c>
      <c r="J802" s="52">
        <v>4645</v>
      </c>
      <c r="K802" s="52">
        <v>0</v>
      </c>
      <c r="L802" s="52">
        <v>893</v>
      </c>
      <c r="M802" s="52">
        <v>15641</v>
      </c>
      <c r="N802" s="36"/>
      <c r="O802" s="53" t="s">
        <v>308</v>
      </c>
      <c r="P802" s="53" t="s">
        <v>308</v>
      </c>
      <c r="Q802" s="55">
        <v>0.09</v>
      </c>
      <c r="R802" s="55">
        <v>8.7575208361982432E-2</v>
      </c>
      <c r="S802" s="52">
        <v>0</v>
      </c>
      <c r="T802" s="36"/>
      <c r="U802" s="56">
        <v>44244</v>
      </c>
      <c r="V802" s="56">
        <v>0</v>
      </c>
      <c r="W802" s="52">
        <v>0</v>
      </c>
      <c r="X802" s="52">
        <v>2679</v>
      </c>
      <c r="Y802" s="52">
        <v>46923</v>
      </c>
      <c r="Z802" s="52">
        <f t="shared" si="12"/>
        <v>4751956</v>
      </c>
    </row>
    <row r="803" spans="1:26" s="13" customFormat="1">
      <c r="A803" s="49">
        <v>3506</v>
      </c>
      <c r="B803" s="49">
        <v>3506262284</v>
      </c>
      <c r="C803" s="50" t="s">
        <v>302</v>
      </c>
      <c r="D803" s="49">
        <v>262</v>
      </c>
      <c r="E803" s="50" t="s">
        <v>19</v>
      </c>
      <c r="F803" s="49">
        <v>284</v>
      </c>
      <c r="G803" s="50" t="s">
        <v>140</v>
      </c>
      <c r="H803" s="51">
        <v>2</v>
      </c>
      <c r="I803" s="52">
        <v>9254</v>
      </c>
      <c r="J803" s="52">
        <v>2990</v>
      </c>
      <c r="K803" s="52">
        <v>0</v>
      </c>
      <c r="L803" s="52">
        <v>893</v>
      </c>
      <c r="M803" s="52">
        <v>13137</v>
      </c>
      <c r="N803" s="36"/>
      <c r="O803" s="53" t="s">
        <v>308</v>
      </c>
      <c r="P803" s="53" t="s">
        <v>308</v>
      </c>
      <c r="Q803" s="55">
        <v>0.09</v>
      </c>
      <c r="R803" s="55">
        <v>3.2231375352449361E-2</v>
      </c>
      <c r="S803" s="52">
        <v>0</v>
      </c>
      <c r="T803" s="36"/>
      <c r="U803" s="56">
        <v>24488</v>
      </c>
      <c r="V803" s="56">
        <v>0</v>
      </c>
      <c r="W803" s="52">
        <v>0</v>
      </c>
      <c r="X803" s="52">
        <v>1786</v>
      </c>
      <c r="Y803" s="52">
        <v>26274</v>
      </c>
      <c r="Z803" s="52">
        <f t="shared" si="12"/>
        <v>4751956</v>
      </c>
    </row>
    <row r="804" spans="1:26" s="13" customFormat="1">
      <c r="A804" s="49">
        <v>3506</v>
      </c>
      <c r="B804" s="49">
        <v>3506262291</v>
      </c>
      <c r="C804" s="50" t="s">
        <v>302</v>
      </c>
      <c r="D804" s="49">
        <v>262</v>
      </c>
      <c r="E804" s="50" t="s">
        <v>19</v>
      </c>
      <c r="F804" s="49">
        <v>291</v>
      </c>
      <c r="G804" s="50" t="s">
        <v>99</v>
      </c>
      <c r="H804" s="51">
        <v>1</v>
      </c>
      <c r="I804" s="52">
        <v>9747.9772605046419</v>
      </c>
      <c r="J804" s="52">
        <v>5459</v>
      </c>
      <c r="K804" s="52">
        <v>0</v>
      </c>
      <c r="L804" s="52">
        <v>893</v>
      </c>
      <c r="M804" s="52">
        <v>16099.977260504642</v>
      </c>
      <c r="N804" s="36"/>
      <c r="O804" s="53" t="s">
        <v>308</v>
      </c>
      <c r="P804" s="53" t="s">
        <v>308</v>
      </c>
      <c r="Q804" s="55">
        <v>0.09</v>
      </c>
      <c r="R804" s="55">
        <v>6.9231623435360035E-3</v>
      </c>
      <c r="S804" s="52">
        <v>0</v>
      </c>
      <c r="T804" s="36"/>
      <c r="U804" s="56">
        <v>15207</v>
      </c>
      <c r="V804" s="56">
        <v>0</v>
      </c>
      <c r="W804" s="52">
        <v>0</v>
      </c>
      <c r="X804" s="52">
        <v>893</v>
      </c>
      <c r="Y804" s="52">
        <v>16100</v>
      </c>
      <c r="Z804" s="52">
        <f t="shared" si="12"/>
        <v>4751956</v>
      </c>
    </row>
    <row r="805" spans="1:26" s="13" customFormat="1">
      <c r="A805" s="49">
        <v>3506</v>
      </c>
      <c r="B805" s="49">
        <v>3506262295</v>
      </c>
      <c r="C805" s="50" t="s">
        <v>302</v>
      </c>
      <c r="D805" s="49">
        <v>262</v>
      </c>
      <c r="E805" s="50" t="s">
        <v>19</v>
      </c>
      <c r="F805" s="49">
        <v>295</v>
      </c>
      <c r="G805" s="50" t="s">
        <v>135</v>
      </c>
      <c r="H805" s="51">
        <v>2</v>
      </c>
      <c r="I805" s="52">
        <v>9708.0993219968623</v>
      </c>
      <c r="J805" s="52">
        <v>4537</v>
      </c>
      <c r="K805" s="52">
        <v>0</v>
      </c>
      <c r="L805" s="52">
        <v>893</v>
      </c>
      <c r="M805" s="52">
        <v>15138.099321996862</v>
      </c>
      <c r="N805" s="36"/>
      <c r="O805" s="53" t="s">
        <v>308</v>
      </c>
      <c r="P805" s="53" t="s">
        <v>308</v>
      </c>
      <c r="Q805" s="55">
        <v>0.09</v>
      </c>
      <c r="R805" s="55">
        <v>2.0645929745263577E-2</v>
      </c>
      <c r="S805" s="52">
        <v>0</v>
      </c>
      <c r="T805" s="36"/>
      <c r="U805" s="56">
        <v>28490</v>
      </c>
      <c r="V805" s="56">
        <v>0</v>
      </c>
      <c r="W805" s="52">
        <v>0</v>
      </c>
      <c r="X805" s="52">
        <v>1786</v>
      </c>
      <c r="Y805" s="52">
        <v>30276</v>
      </c>
      <c r="Z805" s="52">
        <f t="shared" si="12"/>
        <v>4751956</v>
      </c>
    </row>
    <row r="806" spans="1:26" s="13" customFormat="1">
      <c r="A806" s="49">
        <v>3506</v>
      </c>
      <c r="B806" s="49">
        <v>3506262305</v>
      </c>
      <c r="C806" s="50" t="s">
        <v>302</v>
      </c>
      <c r="D806" s="49">
        <v>262</v>
      </c>
      <c r="E806" s="50" t="s">
        <v>19</v>
      </c>
      <c r="F806" s="49">
        <v>305</v>
      </c>
      <c r="G806" s="50" t="s">
        <v>221</v>
      </c>
      <c r="H806" s="51">
        <v>2</v>
      </c>
      <c r="I806" s="52">
        <v>8944</v>
      </c>
      <c r="J806" s="52">
        <v>2902</v>
      </c>
      <c r="K806" s="52">
        <v>0</v>
      </c>
      <c r="L806" s="52">
        <v>893</v>
      </c>
      <c r="M806" s="52">
        <v>12739</v>
      </c>
      <c r="N806" s="36"/>
      <c r="O806" s="53" t="s">
        <v>308</v>
      </c>
      <c r="P806" s="53" t="s">
        <v>308</v>
      </c>
      <c r="Q806" s="55">
        <v>0.09</v>
      </c>
      <c r="R806" s="55">
        <v>2.0701102017852344E-2</v>
      </c>
      <c r="S806" s="52">
        <v>0</v>
      </c>
      <c r="T806" s="36"/>
      <c r="U806" s="56">
        <v>23692</v>
      </c>
      <c r="V806" s="56">
        <v>0</v>
      </c>
      <c r="W806" s="52">
        <v>0</v>
      </c>
      <c r="X806" s="52">
        <v>1786</v>
      </c>
      <c r="Y806" s="52">
        <v>25478</v>
      </c>
      <c r="Z806" s="52">
        <f t="shared" si="12"/>
        <v>4751956</v>
      </c>
    </row>
    <row r="807" spans="1:26" s="13" customFormat="1">
      <c r="A807" s="49">
        <v>3506</v>
      </c>
      <c r="B807" s="49">
        <v>3506262346</v>
      </c>
      <c r="C807" s="50" t="s">
        <v>302</v>
      </c>
      <c r="D807" s="49">
        <v>262</v>
      </c>
      <c r="E807" s="50" t="s">
        <v>19</v>
      </c>
      <c r="F807" s="49">
        <v>346</v>
      </c>
      <c r="G807" s="50" t="s">
        <v>21</v>
      </c>
      <c r="H807" s="51">
        <v>2</v>
      </c>
      <c r="I807" s="52">
        <v>12842</v>
      </c>
      <c r="J807" s="52">
        <v>918</v>
      </c>
      <c r="K807" s="52">
        <v>0</v>
      </c>
      <c r="L807" s="52">
        <v>893</v>
      </c>
      <c r="M807" s="52">
        <v>14653</v>
      </c>
      <c r="N807" s="36"/>
      <c r="O807" s="53" t="s">
        <v>308</v>
      </c>
      <c r="P807" s="53" t="s">
        <v>308</v>
      </c>
      <c r="Q807" s="55">
        <v>0.09</v>
      </c>
      <c r="R807" s="55">
        <v>9.4564173171220491E-3</v>
      </c>
      <c r="S807" s="52">
        <v>0</v>
      </c>
      <c r="T807" s="36"/>
      <c r="U807" s="56">
        <v>27520</v>
      </c>
      <c r="V807" s="56">
        <v>0</v>
      </c>
      <c r="W807" s="52">
        <v>0</v>
      </c>
      <c r="X807" s="52">
        <v>1786</v>
      </c>
      <c r="Y807" s="52">
        <v>29306</v>
      </c>
      <c r="Z807" s="52">
        <f t="shared" si="12"/>
        <v>4751956</v>
      </c>
    </row>
    <row r="808" spans="1:26" s="13" customFormat="1">
      <c r="A808" s="49">
        <v>3506</v>
      </c>
      <c r="B808" s="49">
        <v>3506262347</v>
      </c>
      <c r="C808" s="50" t="s">
        <v>302</v>
      </c>
      <c r="D808" s="49">
        <v>262</v>
      </c>
      <c r="E808" s="50" t="s">
        <v>19</v>
      </c>
      <c r="F808" s="49">
        <v>347</v>
      </c>
      <c r="G808" s="50" t="s">
        <v>82</v>
      </c>
      <c r="H808" s="51">
        <v>3</v>
      </c>
      <c r="I808" s="52">
        <v>9524</v>
      </c>
      <c r="J808" s="52">
        <v>3890</v>
      </c>
      <c r="K808" s="52">
        <v>0</v>
      </c>
      <c r="L808" s="52">
        <v>893</v>
      </c>
      <c r="M808" s="52">
        <v>14307</v>
      </c>
      <c r="N808" s="36"/>
      <c r="O808" s="53" t="s">
        <v>308</v>
      </c>
      <c r="P808" s="53" t="s">
        <v>308</v>
      </c>
      <c r="Q808" s="55">
        <v>0.09</v>
      </c>
      <c r="R808" s="55">
        <v>4.6513433466535492E-3</v>
      </c>
      <c r="S808" s="52">
        <v>0</v>
      </c>
      <c r="T808" s="36"/>
      <c r="U808" s="56">
        <v>40242</v>
      </c>
      <c r="V808" s="56">
        <v>0</v>
      </c>
      <c r="W808" s="52">
        <v>0</v>
      </c>
      <c r="X808" s="52">
        <v>2679</v>
      </c>
      <c r="Y808" s="52">
        <v>42921</v>
      </c>
      <c r="Z808" s="52">
        <f t="shared" si="12"/>
        <v>4751956</v>
      </c>
    </row>
    <row r="809" spans="1:26" s="13" customFormat="1">
      <c r="A809" s="49">
        <v>3507</v>
      </c>
      <c r="B809" s="49">
        <v>3507201072</v>
      </c>
      <c r="C809" s="50" t="s">
        <v>303</v>
      </c>
      <c r="D809" s="49">
        <v>201</v>
      </c>
      <c r="E809" s="50" t="s">
        <v>9</v>
      </c>
      <c r="F809" s="49">
        <v>72</v>
      </c>
      <c r="G809" s="50" t="s">
        <v>280</v>
      </c>
      <c r="H809" s="51">
        <v>3</v>
      </c>
      <c r="I809" s="52">
        <v>9794</v>
      </c>
      <c r="J809" s="52">
        <v>1992</v>
      </c>
      <c r="K809" s="52">
        <v>0</v>
      </c>
      <c r="L809" s="52">
        <v>893</v>
      </c>
      <c r="M809" s="52">
        <v>12679</v>
      </c>
      <c r="N809" s="36"/>
      <c r="O809" s="53" t="s">
        <v>308</v>
      </c>
      <c r="P809" s="53" t="s">
        <v>308</v>
      </c>
      <c r="Q809" s="55">
        <v>0.09</v>
      </c>
      <c r="R809" s="55">
        <v>2.9695679476171889E-3</v>
      </c>
      <c r="S809" s="52">
        <v>0</v>
      </c>
      <c r="T809" s="36"/>
      <c r="U809" s="56">
        <v>35358</v>
      </c>
      <c r="V809" s="56">
        <v>0</v>
      </c>
      <c r="W809" s="52">
        <v>0</v>
      </c>
      <c r="X809" s="52">
        <v>2679</v>
      </c>
      <c r="Y809" s="52">
        <v>38037</v>
      </c>
      <c r="Z809" s="52">
        <f t="shared" si="12"/>
        <v>3361912</v>
      </c>
    </row>
    <row r="810" spans="1:26" s="13" customFormat="1">
      <c r="A810" s="49">
        <v>3507</v>
      </c>
      <c r="B810" s="49">
        <v>3507201095</v>
      </c>
      <c r="C810" s="50" t="s">
        <v>303</v>
      </c>
      <c r="D810" s="49">
        <v>201</v>
      </c>
      <c r="E810" s="50" t="s">
        <v>9</v>
      </c>
      <c r="F810" s="49">
        <v>95</v>
      </c>
      <c r="G810" s="50" t="s">
        <v>279</v>
      </c>
      <c r="H810" s="51">
        <v>5</v>
      </c>
      <c r="I810" s="52">
        <v>11884</v>
      </c>
      <c r="J810" s="52">
        <v>147</v>
      </c>
      <c r="K810" s="52">
        <v>0</v>
      </c>
      <c r="L810" s="52">
        <v>893</v>
      </c>
      <c r="M810" s="52">
        <v>12924</v>
      </c>
      <c r="N810" s="36"/>
      <c r="O810" s="53" t="s">
        <v>308</v>
      </c>
      <c r="P810" s="53" t="s">
        <v>308</v>
      </c>
      <c r="Q810" s="55">
        <v>0.15298</v>
      </c>
      <c r="R810" s="55">
        <v>0.12522055334516241</v>
      </c>
      <c r="S810" s="52">
        <v>0</v>
      </c>
      <c r="T810" s="36"/>
      <c r="U810" s="56">
        <v>60155</v>
      </c>
      <c r="V810" s="56">
        <v>0</v>
      </c>
      <c r="W810" s="52">
        <v>0</v>
      </c>
      <c r="X810" s="52">
        <v>4465</v>
      </c>
      <c r="Y810" s="52">
        <v>64620</v>
      </c>
      <c r="Z810" s="52">
        <f t="shared" si="12"/>
        <v>3361912</v>
      </c>
    </row>
    <row r="811" spans="1:26" s="13" customFormat="1">
      <c r="A811" s="49">
        <v>3507</v>
      </c>
      <c r="B811" s="49">
        <v>3507201201</v>
      </c>
      <c r="C811" s="50" t="s">
        <v>303</v>
      </c>
      <c r="D811" s="49">
        <v>201</v>
      </c>
      <c r="E811" s="50" t="s">
        <v>9</v>
      </c>
      <c r="F811" s="49">
        <v>201</v>
      </c>
      <c r="G811" s="50" t="s">
        <v>9</v>
      </c>
      <c r="H811" s="51">
        <v>221</v>
      </c>
      <c r="I811" s="52">
        <v>13034</v>
      </c>
      <c r="J811" s="52">
        <v>209</v>
      </c>
      <c r="K811" s="52">
        <v>545.77375565610862</v>
      </c>
      <c r="L811" s="52">
        <v>893</v>
      </c>
      <c r="M811" s="52">
        <v>14681.773755656108</v>
      </c>
      <c r="N811" s="36"/>
      <c r="O811" s="53" t="s">
        <v>308</v>
      </c>
      <c r="P811" s="53" t="s">
        <v>308</v>
      </c>
      <c r="Q811" s="55">
        <v>0.18</v>
      </c>
      <c r="R811" s="55">
        <v>7.9565871580087558E-2</v>
      </c>
      <c r="S811" s="52">
        <v>0</v>
      </c>
      <c r="T811" s="36"/>
      <c r="U811" s="56">
        <v>2926703</v>
      </c>
      <c r="V811" s="56">
        <v>0</v>
      </c>
      <c r="W811" s="52">
        <v>120616</v>
      </c>
      <c r="X811" s="52">
        <v>197353</v>
      </c>
      <c r="Y811" s="52">
        <v>3244672</v>
      </c>
      <c r="Z811" s="52">
        <f t="shared" si="12"/>
        <v>3361912</v>
      </c>
    </row>
    <row r="812" spans="1:26" s="13" customFormat="1">
      <c r="A812" s="49">
        <v>3507</v>
      </c>
      <c r="B812" s="49">
        <v>3507201740</v>
      </c>
      <c r="C812" s="50" t="s">
        <v>303</v>
      </c>
      <c r="D812" s="49">
        <v>201</v>
      </c>
      <c r="E812" s="50" t="s">
        <v>9</v>
      </c>
      <c r="F812" s="49">
        <v>740</v>
      </c>
      <c r="G812" s="50" t="s">
        <v>261</v>
      </c>
      <c r="H812" s="51">
        <v>1</v>
      </c>
      <c r="I812" s="52">
        <v>9794</v>
      </c>
      <c r="J812" s="52">
        <v>3896</v>
      </c>
      <c r="K812" s="52">
        <v>0</v>
      </c>
      <c r="L812" s="52">
        <v>893</v>
      </c>
      <c r="M812" s="52">
        <v>14583</v>
      </c>
      <c r="N812" s="36"/>
      <c r="O812" s="53" t="s">
        <v>308</v>
      </c>
      <c r="P812" s="53" t="s">
        <v>308</v>
      </c>
      <c r="Q812" s="55">
        <v>0.09</v>
      </c>
      <c r="R812" s="55">
        <v>1.6795789990910351E-3</v>
      </c>
      <c r="S812" s="52">
        <v>0</v>
      </c>
      <c r="T812" s="36"/>
      <c r="U812" s="56">
        <v>13690</v>
      </c>
      <c r="V812" s="56">
        <v>0</v>
      </c>
      <c r="W812" s="52">
        <v>0</v>
      </c>
      <c r="X812" s="52">
        <v>893</v>
      </c>
      <c r="Y812" s="52">
        <v>14583</v>
      </c>
      <c r="Z812" s="52">
        <f t="shared" si="12"/>
        <v>3361912</v>
      </c>
    </row>
    <row r="813" spans="1:26" s="13" customFormat="1">
      <c r="A813" s="49">
        <v>3508</v>
      </c>
      <c r="B813" s="49">
        <v>3508281061</v>
      </c>
      <c r="C813" s="50" t="s">
        <v>304</v>
      </c>
      <c r="D813" s="49">
        <v>281</v>
      </c>
      <c r="E813" s="50" t="s">
        <v>146</v>
      </c>
      <c r="F813" s="49">
        <v>61</v>
      </c>
      <c r="G813" s="50" t="s">
        <v>148</v>
      </c>
      <c r="H813" s="51">
        <v>6</v>
      </c>
      <c r="I813" s="52">
        <v>11884</v>
      </c>
      <c r="J813" s="52">
        <v>535</v>
      </c>
      <c r="K813" s="52">
        <v>0</v>
      </c>
      <c r="L813" s="52">
        <v>893</v>
      </c>
      <c r="M813" s="52">
        <v>13312</v>
      </c>
      <c r="N813" s="36"/>
      <c r="O813" s="53" t="s">
        <v>308</v>
      </c>
      <c r="P813" s="53" t="s">
        <v>308</v>
      </c>
      <c r="Q813" s="55">
        <v>0.09</v>
      </c>
      <c r="R813" s="55">
        <v>2.9718398795666023E-2</v>
      </c>
      <c r="S813" s="52">
        <v>0</v>
      </c>
      <c r="T813" s="36"/>
      <c r="U813" s="56">
        <v>74514</v>
      </c>
      <c r="V813" s="56">
        <v>0</v>
      </c>
      <c r="W813" s="52">
        <v>0</v>
      </c>
      <c r="X813" s="52">
        <v>5358</v>
      </c>
      <c r="Y813" s="52">
        <v>79872</v>
      </c>
      <c r="Z813" s="52">
        <f t="shared" si="12"/>
        <v>3083560</v>
      </c>
    </row>
    <row r="814" spans="1:26" s="13" customFormat="1">
      <c r="A814" s="49">
        <v>3508</v>
      </c>
      <c r="B814" s="49">
        <v>3508281137</v>
      </c>
      <c r="C814" s="50" t="s">
        <v>304</v>
      </c>
      <c r="D814" s="49">
        <v>281</v>
      </c>
      <c r="E814" s="50" t="s">
        <v>146</v>
      </c>
      <c r="F814" s="49">
        <v>137</v>
      </c>
      <c r="G814" s="50" t="s">
        <v>196</v>
      </c>
      <c r="H814" s="51">
        <v>6</v>
      </c>
      <c r="I814" s="52">
        <v>12194</v>
      </c>
      <c r="J814" s="52">
        <v>224</v>
      </c>
      <c r="K814" s="52">
        <v>0</v>
      </c>
      <c r="L814" s="52">
        <v>893</v>
      </c>
      <c r="M814" s="52">
        <v>13311</v>
      </c>
      <c r="N814" s="36"/>
      <c r="O814" s="53" t="s">
        <v>308</v>
      </c>
      <c r="P814" s="53" t="s">
        <v>308</v>
      </c>
      <c r="Q814" s="55">
        <v>0.18</v>
      </c>
      <c r="R814" s="55">
        <v>0.1210833300933893</v>
      </c>
      <c r="S814" s="52">
        <v>0</v>
      </c>
      <c r="T814" s="36"/>
      <c r="U814" s="56">
        <v>74508</v>
      </c>
      <c r="V814" s="56">
        <v>0</v>
      </c>
      <c r="W814" s="52">
        <v>0</v>
      </c>
      <c r="X814" s="52">
        <v>5358</v>
      </c>
      <c r="Y814" s="52">
        <v>79866</v>
      </c>
      <c r="Z814" s="52">
        <f t="shared" si="12"/>
        <v>3083560</v>
      </c>
    </row>
    <row r="815" spans="1:26" s="13" customFormat="1">
      <c r="A815" s="49">
        <v>3508</v>
      </c>
      <c r="B815" s="49">
        <v>3508281281</v>
      </c>
      <c r="C815" s="50" t="s">
        <v>304</v>
      </c>
      <c r="D815" s="49">
        <v>281</v>
      </c>
      <c r="E815" s="50" t="s">
        <v>146</v>
      </c>
      <c r="F815" s="49">
        <v>281</v>
      </c>
      <c r="G815" s="50" t="s">
        <v>146</v>
      </c>
      <c r="H815" s="51">
        <v>201</v>
      </c>
      <c r="I815" s="52">
        <v>13485</v>
      </c>
      <c r="J815" s="52">
        <v>0</v>
      </c>
      <c r="K815" s="52">
        <v>0</v>
      </c>
      <c r="L815" s="52">
        <v>893</v>
      </c>
      <c r="M815" s="52">
        <v>14378</v>
      </c>
      <c r="O815" s="53" t="s">
        <v>308</v>
      </c>
      <c r="P815" s="53" t="s">
        <v>308</v>
      </c>
      <c r="Q815" s="55">
        <v>0.18</v>
      </c>
      <c r="R815" s="55">
        <v>0.11758425860127428</v>
      </c>
      <c r="S815" s="52">
        <v>0</v>
      </c>
      <c r="U815" s="56">
        <v>2710485</v>
      </c>
      <c r="V815" s="56">
        <v>0</v>
      </c>
      <c r="W815" s="52">
        <v>0</v>
      </c>
      <c r="X815" s="52">
        <v>179493</v>
      </c>
      <c r="Y815" s="52">
        <v>2889978</v>
      </c>
      <c r="Z815" s="52">
        <f t="shared" si="12"/>
        <v>3083560</v>
      </c>
    </row>
    <row r="816" spans="1:26">
      <c r="A816" s="49">
        <v>3508</v>
      </c>
      <c r="B816" s="49">
        <v>3508281332</v>
      </c>
      <c r="C816" s="50" t="s">
        <v>304</v>
      </c>
      <c r="D816" s="49">
        <v>281</v>
      </c>
      <c r="E816" s="50" t="s">
        <v>146</v>
      </c>
      <c r="F816" s="49">
        <v>332</v>
      </c>
      <c r="G816" s="50" t="s">
        <v>199</v>
      </c>
      <c r="H816" s="51">
        <v>2</v>
      </c>
      <c r="I816" s="52">
        <v>14594</v>
      </c>
      <c r="J816" s="52">
        <v>1435</v>
      </c>
      <c r="K816" s="52">
        <v>0</v>
      </c>
      <c r="L816" s="52">
        <v>893</v>
      </c>
      <c r="M816" s="52">
        <v>16922</v>
      </c>
      <c r="O816" s="53" t="s">
        <v>308</v>
      </c>
      <c r="P816" s="53" t="s">
        <v>308</v>
      </c>
      <c r="Q816" s="55">
        <v>0.09</v>
      </c>
      <c r="R816" s="55">
        <v>1.3891079712449895E-2</v>
      </c>
      <c r="S816" s="52">
        <v>0</v>
      </c>
      <c r="U816" s="56">
        <v>32058</v>
      </c>
      <c r="V816" s="56">
        <v>0</v>
      </c>
      <c r="W816" s="52">
        <v>0</v>
      </c>
      <c r="X816" s="52">
        <v>1786</v>
      </c>
      <c r="Y816" s="52">
        <v>33844</v>
      </c>
      <c r="Z816" s="52">
        <f t="shared" si="12"/>
        <v>3083560</v>
      </c>
    </row>
    <row r="817" spans="1:26">
      <c r="A817" s="49">
        <v>3509</v>
      </c>
      <c r="B817" s="49">
        <v>3509095095</v>
      </c>
      <c r="C817" s="50" t="s">
        <v>305</v>
      </c>
      <c r="D817" s="49">
        <v>95</v>
      </c>
      <c r="E817" s="50" t="s">
        <v>279</v>
      </c>
      <c r="F817" s="49">
        <v>95</v>
      </c>
      <c r="G817" s="50" t="s">
        <v>279</v>
      </c>
      <c r="H817" s="51">
        <v>406</v>
      </c>
      <c r="I817" s="52">
        <v>10635</v>
      </c>
      <c r="J817" s="52">
        <v>132</v>
      </c>
      <c r="K817" s="52">
        <v>0</v>
      </c>
      <c r="L817" s="52">
        <v>893</v>
      </c>
      <c r="M817" s="52">
        <v>11660</v>
      </c>
      <c r="O817" s="53" t="s">
        <v>308</v>
      </c>
      <c r="P817" s="53" t="s">
        <v>308</v>
      </c>
      <c r="Q817" s="55">
        <v>0.15298</v>
      </c>
      <c r="R817" s="55">
        <v>0.12522055334516241</v>
      </c>
      <c r="S817" s="52">
        <v>0</v>
      </c>
      <c r="U817" s="56">
        <v>4371402</v>
      </c>
      <c r="V817" s="56">
        <v>0</v>
      </c>
      <c r="W817" s="52">
        <v>0</v>
      </c>
      <c r="X817" s="52">
        <v>362558</v>
      </c>
      <c r="Y817" s="52">
        <v>4733960</v>
      </c>
      <c r="Z817" s="52">
        <f t="shared" si="12"/>
        <v>4780808</v>
      </c>
    </row>
    <row r="818" spans="1:26">
      <c r="A818" s="49">
        <v>3509</v>
      </c>
      <c r="B818" s="49">
        <v>3509095265</v>
      </c>
      <c r="C818" s="50" t="s">
        <v>305</v>
      </c>
      <c r="D818" s="49">
        <v>95</v>
      </c>
      <c r="E818" s="50" t="s">
        <v>279</v>
      </c>
      <c r="F818" s="49">
        <v>265</v>
      </c>
      <c r="G818" s="50" t="s">
        <v>313</v>
      </c>
      <c r="H818" s="51">
        <v>1</v>
      </c>
      <c r="I818" s="52">
        <v>8094</v>
      </c>
      <c r="J818" s="52">
        <v>3625</v>
      </c>
      <c r="K818" s="52">
        <v>0</v>
      </c>
      <c r="L818" s="52">
        <v>893</v>
      </c>
      <c r="M818" s="52">
        <v>12612</v>
      </c>
      <c r="O818" s="53" t="s">
        <v>308</v>
      </c>
      <c r="P818" s="53" t="s">
        <v>308</v>
      </c>
      <c r="Q818" s="55">
        <v>0.09</v>
      </c>
      <c r="R818" s="55">
        <v>4.1090235194349208E-4</v>
      </c>
      <c r="S818" s="52">
        <v>0</v>
      </c>
      <c r="U818" s="56">
        <v>11719</v>
      </c>
      <c r="V818" s="56">
        <v>0</v>
      </c>
      <c r="W818" s="52">
        <v>0</v>
      </c>
      <c r="X818" s="52">
        <v>893</v>
      </c>
      <c r="Y818" s="52">
        <v>12612</v>
      </c>
      <c r="Z818" s="52">
        <f t="shared" si="12"/>
        <v>4780808</v>
      </c>
    </row>
    <row r="819" spans="1:26">
      <c r="A819" s="49">
        <v>3509</v>
      </c>
      <c r="B819" s="49">
        <v>3509095331</v>
      </c>
      <c r="C819" s="50" t="s">
        <v>305</v>
      </c>
      <c r="D819" s="49">
        <v>95</v>
      </c>
      <c r="E819" s="50" t="s">
        <v>279</v>
      </c>
      <c r="F819" s="49">
        <v>331</v>
      </c>
      <c r="G819" s="50" t="s">
        <v>283</v>
      </c>
      <c r="H819" s="51">
        <v>3</v>
      </c>
      <c r="I819" s="52">
        <v>8094</v>
      </c>
      <c r="J819" s="52">
        <v>2425</v>
      </c>
      <c r="K819" s="52">
        <v>0</v>
      </c>
      <c r="L819" s="52">
        <v>893</v>
      </c>
      <c r="M819" s="52">
        <v>11412</v>
      </c>
      <c r="O819" s="53" t="s">
        <v>308</v>
      </c>
      <c r="P819" s="53" t="s">
        <v>308</v>
      </c>
      <c r="Q819" s="55">
        <v>0.09</v>
      </c>
      <c r="R819" s="55">
        <v>1.4058601186551709E-2</v>
      </c>
      <c r="S819" s="52">
        <v>0</v>
      </c>
      <c r="U819" s="56">
        <v>31557</v>
      </c>
      <c r="V819" s="56">
        <v>0</v>
      </c>
      <c r="W819" s="52">
        <v>0</v>
      </c>
      <c r="X819" s="52">
        <v>2679</v>
      </c>
      <c r="Y819" s="52">
        <v>34236</v>
      </c>
      <c r="Z819" s="52">
        <f t="shared" si="12"/>
        <v>4780808</v>
      </c>
    </row>
    <row r="820" spans="1:26">
      <c r="A820" s="49">
        <v>3510</v>
      </c>
      <c r="B820" s="49">
        <v>3510281005</v>
      </c>
      <c r="C820" s="50" t="s">
        <v>306</v>
      </c>
      <c r="D820" s="49">
        <v>281</v>
      </c>
      <c r="E820" s="50" t="s">
        <v>146</v>
      </c>
      <c r="F820" s="49">
        <v>5</v>
      </c>
      <c r="G820" s="50" t="s">
        <v>147</v>
      </c>
      <c r="H820" s="51">
        <v>1</v>
      </c>
      <c r="I820" s="52">
        <v>12631</v>
      </c>
      <c r="J820" s="52">
        <v>4941</v>
      </c>
      <c r="K820" s="52">
        <v>0</v>
      </c>
      <c r="L820" s="52">
        <v>893</v>
      </c>
      <c r="M820" s="52">
        <v>18465</v>
      </c>
      <c r="O820" s="53" t="s">
        <v>308</v>
      </c>
      <c r="P820" s="53" t="s">
        <v>308</v>
      </c>
      <c r="Q820" s="55">
        <v>0.09</v>
      </c>
      <c r="R820" s="55">
        <v>3.4503542671496094E-3</v>
      </c>
      <c r="S820" s="52">
        <v>0</v>
      </c>
      <c r="U820" s="56">
        <v>17572</v>
      </c>
      <c r="V820" s="56">
        <v>0</v>
      </c>
      <c r="W820" s="52">
        <v>0</v>
      </c>
      <c r="X820" s="52">
        <v>893</v>
      </c>
      <c r="Y820" s="52">
        <v>18465</v>
      </c>
      <c r="Z820" s="52">
        <f t="shared" si="12"/>
        <v>2790513</v>
      </c>
    </row>
    <row r="821" spans="1:26">
      <c r="A821" s="49">
        <v>3510</v>
      </c>
      <c r="B821" s="49">
        <v>3510281061</v>
      </c>
      <c r="C821" s="50" t="s">
        <v>306</v>
      </c>
      <c r="D821" s="49">
        <v>281</v>
      </c>
      <c r="E821" s="50" t="s">
        <v>146</v>
      </c>
      <c r="F821" s="49">
        <v>61</v>
      </c>
      <c r="G821" s="50" t="s">
        <v>148</v>
      </c>
      <c r="H821" s="51">
        <v>3</v>
      </c>
      <c r="I821" s="52">
        <v>10413</v>
      </c>
      <c r="J821" s="52">
        <v>468</v>
      </c>
      <c r="K821" s="52">
        <v>0</v>
      </c>
      <c r="L821" s="52">
        <v>893</v>
      </c>
      <c r="M821" s="52">
        <v>11774</v>
      </c>
      <c r="O821" s="53" t="s">
        <v>308</v>
      </c>
      <c r="P821" s="53" t="s">
        <v>308</v>
      </c>
      <c r="Q821" s="55">
        <v>0.09</v>
      </c>
      <c r="R821" s="55">
        <v>2.9718398795666023E-2</v>
      </c>
      <c r="S821" s="52">
        <v>0</v>
      </c>
      <c r="U821" s="56">
        <v>32643</v>
      </c>
      <c r="V821" s="56">
        <v>0</v>
      </c>
      <c r="W821" s="52">
        <v>0</v>
      </c>
      <c r="X821" s="52">
        <v>2679</v>
      </c>
      <c r="Y821" s="52">
        <v>35322</v>
      </c>
      <c r="Z821" s="52">
        <f t="shared" si="12"/>
        <v>2790513</v>
      </c>
    </row>
    <row r="822" spans="1:26">
      <c r="A822" s="49">
        <v>3510</v>
      </c>
      <c r="B822" s="49">
        <v>3510281281</v>
      </c>
      <c r="C822" s="50" t="s">
        <v>306</v>
      </c>
      <c r="D822" s="49">
        <v>281</v>
      </c>
      <c r="E822" s="50" t="s">
        <v>146</v>
      </c>
      <c r="F822" s="49">
        <v>281</v>
      </c>
      <c r="G822" s="50" t="s">
        <v>146</v>
      </c>
      <c r="H822" s="51">
        <v>210</v>
      </c>
      <c r="I822" s="52">
        <v>12010</v>
      </c>
      <c r="J822" s="52">
        <v>0</v>
      </c>
      <c r="K822" s="52">
        <v>0</v>
      </c>
      <c r="L822" s="52">
        <v>893</v>
      </c>
      <c r="M822" s="52">
        <v>12903</v>
      </c>
      <c r="O822" s="53" t="s">
        <v>308</v>
      </c>
      <c r="P822" s="53" t="s">
        <v>308</v>
      </c>
      <c r="Q822" s="55">
        <v>0.18</v>
      </c>
      <c r="R822" s="55">
        <v>0.11758425860127428</v>
      </c>
      <c r="S822" s="52">
        <v>0</v>
      </c>
      <c r="U822" s="56">
        <v>2522100</v>
      </c>
      <c r="V822" s="56">
        <v>0</v>
      </c>
      <c r="W822" s="52">
        <v>0</v>
      </c>
      <c r="X822" s="52">
        <v>187530</v>
      </c>
      <c r="Y822" s="52">
        <v>2709630</v>
      </c>
      <c r="Z822" s="52">
        <f t="shared" si="12"/>
        <v>2790513</v>
      </c>
    </row>
    <row r="823" spans="1:26">
      <c r="A823" s="49">
        <v>3510</v>
      </c>
      <c r="B823" s="49">
        <v>3510281332</v>
      </c>
      <c r="C823" s="50" t="s">
        <v>306</v>
      </c>
      <c r="D823" s="49">
        <v>281</v>
      </c>
      <c r="E823" s="50" t="s">
        <v>146</v>
      </c>
      <c r="F823" s="49">
        <v>332</v>
      </c>
      <c r="G823" s="50" t="s">
        <v>199</v>
      </c>
      <c r="H823" s="51">
        <v>2</v>
      </c>
      <c r="I823" s="52">
        <v>11522</v>
      </c>
      <c r="J823" s="52">
        <v>1133</v>
      </c>
      <c r="K823" s="52">
        <v>0</v>
      </c>
      <c r="L823" s="52">
        <v>893</v>
      </c>
      <c r="M823" s="52">
        <v>13548</v>
      </c>
      <c r="O823" s="53" t="s">
        <v>308</v>
      </c>
      <c r="P823" s="53" t="s">
        <v>308</v>
      </c>
      <c r="Q823" s="55">
        <v>0.09</v>
      </c>
      <c r="R823" s="55">
        <v>1.3891079712449895E-2</v>
      </c>
      <c r="S823" s="52">
        <v>0</v>
      </c>
      <c r="U823" s="56">
        <v>25310</v>
      </c>
      <c r="V823" s="56">
        <v>0</v>
      </c>
      <c r="W823" s="52">
        <v>0</v>
      </c>
      <c r="X823" s="52">
        <v>1786</v>
      </c>
      <c r="Y823" s="52">
        <v>27096</v>
      </c>
      <c r="Z823" s="52">
        <f t="shared" si="12"/>
        <v>2790513</v>
      </c>
    </row>
    <row r="824" spans="1:26">
      <c r="A824" s="49">
        <v>3513</v>
      </c>
      <c r="B824" s="49">
        <v>3513044044</v>
      </c>
      <c r="C824" s="50" t="s">
        <v>307</v>
      </c>
      <c r="D824" s="49">
        <v>44</v>
      </c>
      <c r="E824" s="50" t="s">
        <v>12</v>
      </c>
      <c r="F824" s="49">
        <v>44</v>
      </c>
      <c r="G824" s="50" t="s">
        <v>12</v>
      </c>
      <c r="H824" s="51">
        <v>349</v>
      </c>
      <c r="I824" s="52">
        <v>10612</v>
      </c>
      <c r="J824" s="52">
        <v>699</v>
      </c>
      <c r="K824" s="52">
        <v>0</v>
      </c>
      <c r="L824" s="52">
        <v>893</v>
      </c>
      <c r="M824" s="52">
        <v>12204</v>
      </c>
      <c r="O824" s="53" t="s">
        <v>308</v>
      </c>
      <c r="P824" s="53" t="s">
        <v>308</v>
      </c>
      <c r="Q824" s="55">
        <v>0.09</v>
      </c>
      <c r="R824" s="55">
        <v>4.5057369453861851E-2</v>
      </c>
      <c r="S824" s="52">
        <v>0</v>
      </c>
      <c r="U824" s="56">
        <v>3947539</v>
      </c>
      <c r="V824" s="56">
        <v>0</v>
      </c>
      <c r="W824" s="52">
        <v>0</v>
      </c>
      <c r="X824" s="52">
        <v>311657</v>
      </c>
      <c r="Y824" s="52">
        <v>4259196</v>
      </c>
      <c r="Z824" s="52">
        <f t="shared" si="12"/>
        <v>5182227</v>
      </c>
    </row>
    <row r="825" spans="1:26">
      <c r="A825" s="49">
        <v>3513</v>
      </c>
      <c r="B825" s="49">
        <v>3513044133</v>
      </c>
      <c r="C825" s="50" t="s">
        <v>307</v>
      </c>
      <c r="D825" s="49">
        <v>44</v>
      </c>
      <c r="E825" s="50" t="s">
        <v>12</v>
      </c>
      <c r="F825" s="49">
        <v>133</v>
      </c>
      <c r="G825" s="50" t="s">
        <v>59</v>
      </c>
      <c r="H825" s="51">
        <v>1</v>
      </c>
      <c r="I825" s="52">
        <v>12275</v>
      </c>
      <c r="J825" s="52">
        <v>3267</v>
      </c>
      <c r="K825" s="52">
        <v>0</v>
      </c>
      <c r="L825" s="52">
        <v>893</v>
      </c>
      <c r="M825" s="52">
        <v>16435</v>
      </c>
      <c r="O825" s="53" t="s">
        <v>308</v>
      </c>
      <c r="P825" s="53" t="s">
        <v>308</v>
      </c>
      <c r="Q825" s="55">
        <v>0.09</v>
      </c>
      <c r="R825" s="55">
        <v>2.3230225694178461E-2</v>
      </c>
      <c r="S825" s="52">
        <v>0</v>
      </c>
      <c r="U825" s="56">
        <v>15542</v>
      </c>
      <c r="V825" s="56">
        <v>0</v>
      </c>
      <c r="W825" s="52">
        <v>0</v>
      </c>
      <c r="X825" s="52">
        <v>893</v>
      </c>
      <c r="Y825" s="52">
        <v>16435</v>
      </c>
      <c r="Z825" s="52">
        <f t="shared" si="12"/>
        <v>5182227</v>
      </c>
    </row>
    <row r="826" spans="1:26">
      <c r="A826" s="49">
        <v>3513</v>
      </c>
      <c r="B826" s="49">
        <v>3513044244</v>
      </c>
      <c r="C826" s="50" t="s">
        <v>307</v>
      </c>
      <c r="D826" s="49">
        <v>44</v>
      </c>
      <c r="E826" s="50" t="s">
        <v>12</v>
      </c>
      <c r="F826" s="49">
        <v>244</v>
      </c>
      <c r="G826" s="50" t="s">
        <v>27</v>
      </c>
      <c r="H826" s="51">
        <v>57</v>
      </c>
      <c r="I826" s="52">
        <v>9202</v>
      </c>
      <c r="J826" s="52">
        <v>3142</v>
      </c>
      <c r="K826" s="52">
        <v>0</v>
      </c>
      <c r="L826" s="52">
        <v>893</v>
      </c>
      <c r="M826" s="52">
        <v>13237</v>
      </c>
      <c r="O826" s="53" t="s">
        <v>308</v>
      </c>
      <c r="P826" s="53" t="s">
        <v>308</v>
      </c>
      <c r="Q826" s="55">
        <v>0.18</v>
      </c>
      <c r="R826" s="55">
        <v>9.0766797529067744E-2</v>
      </c>
      <c r="S826" s="52">
        <v>0</v>
      </c>
      <c r="U826" s="56">
        <v>703608</v>
      </c>
      <c r="V826" s="56">
        <v>0</v>
      </c>
      <c r="W826" s="52">
        <v>0</v>
      </c>
      <c r="X826" s="52">
        <v>50901</v>
      </c>
      <c r="Y826" s="52">
        <v>754509</v>
      </c>
      <c r="Z826" s="52">
        <f t="shared" si="12"/>
        <v>5182227</v>
      </c>
    </row>
    <row r="827" spans="1:26">
      <c r="A827" s="49">
        <v>3513</v>
      </c>
      <c r="B827" s="49">
        <v>3513044293</v>
      </c>
      <c r="C827" s="50" t="s">
        <v>307</v>
      </c>
      <c r="D827" s="49">
        <v>44</v>
      </c>
      <c r="E827" s="50" t="s">
        <v>12</v>
      </c>
      <c r="F827" s="49">
        <v>293</v>
      </c>
      <c r="G827" s="50" t="s">
        <v>171</v>
      </c>
      <c r="H827" s="51">
        <v>13</v>
      </c>
      <c r="I827" s="52">
        <v>10185</v>
      </c>
      <c r="J827" s="52">
        <v>621</v>
      </c>
      <c r="K827" s="52">
        <v>0</v>
      </c>
      <c r="L827" s="52">
        <v>893</v>
      </c>
      <c r="M827" s="52">
        <v>11699</v>
      </c>
      <c r="O827" s="53" t="s">
        <v>308</v>
      </c>
      <c r="P827" s="53" t="s">
        <v>308</v>
      </c>
      <c r="Q827" s="55">
        <v>0.18</v>
      </c>
      <c r="R827" s="55">
        <v>2.729501573501358E-3</v>
      </c>
      <c r="S827" s="52">
        <v>0</v>
      </c>
      <c r="U827" s="56">
        <v>140478</v>
      </c>
      <c r="V827" s="56">
        <v>0</v>
      </c>
      <c r="W827" s="52">
        <v>0</v>
      </c>
      <c r="X827" s="52">
        <v>11609</v>
      </c>
      <c r="Y827" s="52">
        <v>152087</v>
      </c>
      <c r="Z827" s="52">
        <f t="shared" si="12"/>
        <v>5182227</v>
      </c>
    </row>
    <row r="828" spans="1:26">
      <c r="A828" s="49">
        <v>3514</v>
      </c>
      <c r="B828" s="49">
        <v>3514281281</v>
      </c>
      <c r="C828" s="50" t="s">
        <v>332</v>
      </c>
      <c r="D828" s="49">
        <v>281</v>
      </c>
      <c r="E828" s="50" t="s">
        <v>146</v>
      </c>
      <c r="F828" s="49">
        <v>281</v>
      </c>
      <c r="G828" s="50" t="s">
        <v>146</v>
      </c>
      <c r="H828" s="51">
        <v>90</v>
      </c>
      <c r="I828" s="52">
        <v>12541.089039847704</v>
      </c>
      <c r="J828" s="52">
        <v>0</v>
      </c>
      <c r="K828" s="52">
        <v>0</v>
      </c>
      <c r="L828" s="52">
        <v>893</v>
      </c>
      <c r="M828" s="52">
        <v>13434.089039847704</v>
      </c>
      <c r="O828" s="53" t="s">
        <v>308</v>
      </c>
      <c r="P828" s="53" t="s">
        <v>308</v>
      </c>
      <c r="Q828" s="55">
        <v>0.18</v>
      </c>
      <c r="R828" s="55">
        <v>0.11758425860127428</v>
      </c>
      <c r="S828" s="52">
        <v>0</v>
      </c>
      <c r="U828" s="56">
        <v>1128690</v>
      </c>
      <c r="V828" s="56">
        <v>0</v>
      </c>
      <c r="W828" s="52">
        <v>0</v>
      </c>
      <c r="X828" s="52">
        <v>80370</v>
      </c>
      <c r="Y828" s="52">
        <v>1209060</v>
      </c>
      <c r="Z828" s="52">
        <f t="shared" si="12"/>
        <v>1209060</v>
      </c>
    </row>
    <row r="829" spans="1:26">
      <c r="A829" s="49">
        <v>3515</v>
      </c>
      <c r="B829" s="49">
        <v>3515287043</v>
      </c>
      <c r="C829" s="50" t="s">
        <v>334</v>
      </c>
      <c r="D829" s="49">
        <v>287</v>
      </c>
      <c r="E829" s="50" t="s">
        <v>335</v>
      </c>
      <c r="F829" s="49">
        <v>43</v>
      </c>
      <c r="G829" s="50" t="s">
        <v>336</v>
      </c>
      <c r="H829" s="51">
        <v>3</v>
      </c>
      <c r="I829" s="52">
        <v>9455.5095917285398</v>
      </c>
      <c r="J829" s="52">
        <v>4844</v>
      </c>
      <c r="K829" s="52">
        <v>0</v>
      </c>
      <c r="L829" s="52">
        <v>893</v>
      </c>
      <c r="M829" s="52">
        <v>15192.50959172854</v>
      </c>
      <c r="O829" s="53" t="s">
        <v>308</v>
      </c>
      <c r="P829" s="53" t="s">
        <v>308</v>
      </c>
      <c r="Q829" s="55">
        <v>0.09</v>
      </c>
      <c r="R829" s="55">
        <v>1.1394576659604154E-2</v>
      </c>
      <c r="S829" s="52">
        <v>0</v>
      </c>
      <c r="U829" s="56">
        <v>42900</v>
      </c>
      <c r="V829" s="56">
        <v>0</v>
      </c>
      <c r="W829" s="52">
        <v>0</v>
      </c>
      <c r="X829" s="52">
        <v>2679</v>
      </c>
      <c r="Y829" s="52">
        <v>45579</v>
      </c>
      <c r="Z829" s="52">
        <f t="shared" si="12"/>
        <v>2171933</v>
      </c>
    </row>
    <row r="830" spans="1:26">
      <c r="A830" s="49">
        <v>3515</v>
      </c>
      <c r="B830" s="49">
        <v>3515287045</v>
      </c>
      <c r="C830" s="50" t="s">
        <v>334</v>
      </c>
      <c r="D830" s="49">
        <v>287</v>
      </c>
      <c r="E830" s="50" t="s">
        <v>335</v>
      </c>
      <c r="F830" s="49">
        <v>45</v>
      </c>
      <c r="G830" s="50" t="s">
        <v>337</v>
      </c>
      <c r="H830" s="51">
        <v>2</v>
      </c>
      <c r="I830" s="52">
        <v>10226.674988788813</v>
      </c>
      <c r="J830" s="52">
        <v>3291</v>
      </c>
      <c r="K830" s="52">
        <v>0</v>
      </c>
      <c r="L830" s="52">
        <v>893</v>
      </c>
      <c r="M830" s="52">
        <v>14410.674988788813</v>
      </c>
      <c r="O830" s="53" t="s">
        <v>308</v>
      </c>
      <c r="P830" s="53" t="s">
        <v>308</v>
      </c>
      <c r="Q830" s="55">
        <v>0.09</v>
      </c>
      <c r="R830" s="55">
        <v>8.2945949528021711E-3</v>
      </c>
      <c r="S830" s="52">
        <v>0</v>
      </c>
      <c r="U830" s="56">
        <v>27036</v>
      </c>
      <c r="V830" s="56">
        <v>0</v>
      </c>
      <c r="W830" s="52">
        <v>0</v>
      </c>
      <c r="X830" s="52">
        <v>1786</v>
      </c>
      <c r="Y830" s="52">
        <v>28822</v>
      </c>
      <c r="Z830" s="52">
        <f t="shared" si="12"/>
        <v>2171933</v>
      </c>
    </row>
    <row r="831" spans="1:26">
      <c r="A831" s="49">
        <v>3515</v>
      </c>
      <c r="B831" s="49">
        <v>3515287135</v>
      </c>
      <c r="C831" s="50" t="s">
        <v>334</v>
      </c>
      <c r="D831" s="49">
        <v>287</v>
      </c>
      <c r="E831" s="50" t="s">
        <v>335</v>
      </c>
      <c r="F831" s="49">
        <v>135</v>
      </c>
      <c r="G831" s="50" t="s">
        <v>338</v>
      </c>
      <c r="H831" s="51">
        <v>2</v>
      </c>
      <c r="I831" s="52">
        <v>10606.263809029251</v>
      </c>
      <c r="J831" s="52">
        <v>6448</v>
      </c>
      <c r="K831" s="52">
        <v>0</v>
      </c>
      <c r="L831" s="52">
        <v>893</v>
      </c>
      <c r="M831" s="52">
        <v>17947.263809029253</v>
      </c>
      <c r="O831" s="53" t="s">
        <v>308</v>
      </c>
      <c r="P831" s="53" t="s">
        <v>308</v>
      </c>
      <c r="Q831" s="55">
        <v>0.09</v>
      </c>
      <c r="R831" s="55">
        <v>1.3750165285791227E-2</v>
      </c>
      <c r="S831" s="52">
        <v>0</v>
      </c>
      <c r="U831" s="56">
        <v>34108</v>
      </c>
      <c r="V831" s="56">
        <v>0</v>
      </c>
      <c r="W831" s="52">
        <v>0</v>
      </c>
      <c r="X831" s="52">
        <v>1786</v>
      </c>
      <c r="Y831" s="52">
        <v>35894</v>
      </c>
      <c r="Z831" s="52">
        <f t="shared" si="12"/>
        <v>2171933</v>
      </c>
    </row>
    <row r="832" spans="1:26">
      <c r="A832" s="49">
        <v>3515</v>
      </c>
      <c r="B832" s="49">
        <v>3515287191</v>
      </c>
      <c r="C832" s="50" t="s">
        <v>334</v>
      </c>
      <c r="D832" s="49">
        <v>287</v>
      </c>
      <c r="E832" s="50" t="s">
        <v>335</v>
      </c>
      <c r="F832" s="49">
        <v>191</v>
      </c>
      <c r="G832" s="50" t="s">
        <v>238</v>
      </c>
      <c r="H832" s="51">
        <v>18</v>
      </c>
      <c r="I832" s="52">
        <v>10098.563733936404</v>
      </c>
      <c r="J832" s="52">
        <v>3040</v>
      </c>
      <c r="K832" s="52">
        <v>0</v>
      </c>
      <c r="L832" s="52">
        <v>893</v>
      </c>
      <c r="M832" s="52">
        <v>14031.563733936404</v>
      </c>
      <c r="O832" s="53" t="s">
        <v>308</v>
      </c>
      <c r="P832" s="53" t="s">
        <v>308</v>
      </c>
      <c r="Q832" s="55">
        <v>0.09</v>
      </c>
      <c r="R832" s="55">
        <v>2.1563264002793899E-2</v>
      </c>
      <c r="S832" s="52">
        <v>0</v>
      </c>
      <c r="U832" s="56">
        <v>236502</v>
      </c>
      <c r="V832" s="56">
        <v>0</v>
      </c>
      <c r="W832" s="52">
        <v>0</v>
      </c>
      <c r="X832" s="52">
        <v>16074</v>
      </c>
      <c r="Y832" s="52">
        <v>252576</v>
      </c>
      <c r="Z832" s="52">
        <f t="shared" si="12"/>
        <v>2171933</v>
      </c>
    </row>
    <row r="833" spans="1:26">
      <c r="A833" s="49">
        <v>3515</v>
      </c>
      <c r="B833" s="49">
        <v>3515287215</v>
      </c>
      <c r="C833" s="50" t="s">
        <v>334</v>
      </c>
      <c r="D833" s="49">
        <v>287</v>
      </c>
      <c r="E833" s="50" t="s">
        <v>335</v>
      </c>
      <c r="F833" s="49">
        <v>215</v>
      </c>
      <c r="G833" s="50" t="s">
        <v>339</v>
      </c>
      <c r="H833" s="51">
        <v>6</v>
      </c>
      <c r="I833" s="52">
        <v>10402.098104001459</v>
      </c>
      <c r="J833" s="52">
        <v>2358</v>
      </c>
      <c r="K833" s="52">
        <v>0</v>
      </c>
      <c r="L833" s="52">
        <v>893</v>
      </c>
      <c r="M833" s="52">
        <v>13653.098104001459</v>
      </c>
      <c r="O833" s="53" t="s">
        <v>308</v>
      </c>
      <c r="P833" s="53" t="s">
        <v>308</v>
      </c>
      <c r="Q833" s="55">
        <v>0.18</v>
      </c>
      <c r="R833" s="55">
        <v>9.6925653726890968E-3</v>
      </c>
      <c r="S833" s="52">
        <v>0</v>
      </c>
      <c r="U833" s="56">
        <v>76560</v>
      </c>
      <c r="V833" s="56">
        <v>0</v>
      </c>
      <c r="W833" s="52">
        <v>0</v>
      </c>
      <c r="X833" s="52">
        <v>5358</v>
      </c>
      <c r="Y833" s="52">
        <v>81918</v>
      </c>
      <c r="Z833" s="52">
        <f t="shared" si="12"/>
        <v>2171933</v>
      </c>
    </row>
    <row r="834" spans="1:26">
      <c r="A834" s="49">
        <v>3515</v>
      </c>
      <c r="B834" s="49">
        <v>3515287227</v>
      </c>
      <c r="C834" s="50" t="s">
        <v>334</v>
      </c>
      <c r="D834" s="49">
        <v>287</v>
      </c>
      <c r="E834" s="50" t="s">
        <v>335</v>
      </c>
      <c r="F834" s="49">
        <v>227</v>
      </c>
      <c r="G834" s="50" t="s">
        <v>239</v>
      </c>
      <c r="H834" s="51">
        <v>5</v>
      </c>
      <c r="I834" s="52">
        <v>10660.457602359395</v>
      </c>
      <c r="J834" s="52">
        <v>2204</v>
      </c>
      <c r="K834" s="52">
        <v>0</v>
      </c>
      <c r="L834" s="52">
        <v>893</v>
      </c>
      <c r="M834" s="52">
        <v>13757.457602359395</v>
      </c>
      <c r="O834" s="53" t="s">
        <v>308</v>
      </c>
      <c r="P834" s="53" t="s">
        <v>308</v>
      </c>
      <c r="Q834" s="55">
        <v>0.18</v>
      </c>
      <c r="R834" s="55">
        <v>7.5832640565713597E-3</v>
      </c>
      <c r="S834" s="52">
        <v>0</v>
      </c>
      <c r="U834" s="56">
        <v>64320</v>
      </c>
      <c r="V834" s="56">
        <v>0</v>
      </c>
      <c r="W834" s="52">
        <v>0</v>
      </c>
      <c r="X834" s="52">
        <v>4465</v>
      </c>
      <c r="Y834" s="52">
        <v>68785</v>
      </c>
      <c r="Z834" s="52">
        <f t="shared" si="12"/>
        <v>2171933</v>
      </c>
    </row>
    <row r="835" spans="1:26">
      <c r="A835" s="49">
        <v>3515</v>
      </c>
      <c r="B835" s="49">
        <v>3515287277</v>
      </c>
      <c r="C835" s="50" t="s">
        <v>334</v>
      </c>
      <c r="D835" s="49">
        <v>287</v>
      </c>
      <c r="E835" s="50" t="s">
        <v>335</v>
      </c>
      <c r="F835" s="49">
        <v>277</v>
      </c>
      <c r="G835" s="50" t="s">
        <v>340</v>
      </c>
      <c r="H835" s="51">
        <v>67</v>
      </c>
      <c r="I835" s="52">
        <v>11976.442052147144</v>
      </c>
      <c r="J835" s="52">
        <v>486</v>
      </c>
      <c r="K835" s="52">
        <v>0</v>
      </c>
      <c r="L835" s="52">
        <v>893</v>
      </c>
      <c r="M835" s="52">
        <v>13355.442052147144</v>
      </c>
      <c r="O835" s="53" t="s">
        <v>308</v>
      </c>
      <c r="P835" s="53" t="s">
        <v>308</v>
      </c>
      <c r="Q835" s="55">
        <v>0.18</v>
      </c>
      <c r="R835" s="55">
        <v>2.8031540434438139E-2</v>
      </c>
      <c r="S835" s="52">
        <v>0</v>
      </c>
      <c r="U835" s="56">
        <v>834954</v>
      </c>
      <c r="V835" s="56">
        <v>0</v>
      </c>
      <c r="W835" s="52">
        <v>0</v>
      </c>
      <c r="X835" s="52">
        <v>59831</v>
      </c>
      <c r="Y835" s="52">
        <v>894785</v>
      </c>
      <c r="Z835" s="52">
        <f t="shared" si="12"/>
        <v>2171933</v>
      </c>
    </row>
    <row r="836" spans="1:26">
      <c r="A836" s="49">
        <v>3515</v>
      </c>
      <c r="B836" s="49">
        <v>3515287287</v>
      </c>
      <c r="C836" s="50" t="s">
        <v>334</v>
      </c>
      <c r="D836" s="49">
        <v>287</v>
      </c>
      <c r="E836" s="50" t="s">
        <v>335</v>
      </c>
      <c r="F836" s="49">
        <v>287</v>
      </c>
      <c r="G836" s="50" t="s">
        <v>335</v>
      </c>
      <c r="H836" s="51">
        <v>15</v>
      </c>
      <c r="I836" s="52">
        <v>9380.5005369654082</v>
      </c>
      <c r="J836" s="52">
        <v>2587</v>
      </c>
      <c r="K836" s="52">
        <v>0</v>
      </c>
      <c r="L836" s="52">
        <v>893</v>
      </c>
      <c r="M836" s="52">
        <v>12860.500536965408</v>
      </c>
      <c r="O836" s="53" t="s">
        <v>308</v>
      </c>
      <c r="P836" s="53" t="s">
        <v>308</v>
      </c>
      <c r="Q836" s="55">
        <v>0.09</v>
      </c>
      <c r="R836" s="55">
        <v>1.5601144640130815E-2</v>
      </c>
      <c r="S836" s="52">
        <v>0</v>
      </c>
      <c r="U836" s="56">
        <v>179520</v>
      </c>
      <c r="V836" s="56">
        <v>0</v>
      </c>
      <c r="W836" s="52">
        <v>0</v>
      </c>
      <c r="X836" s="52">
        <v>13395</v>
      </c>
      <c r="Y836" s="52">
        <v>192915</v>
      </c>
      <c r="Z836" s="52">
        <f t="shared" si="12"/>
        <v>2171933</v>
      </c>
    </row>
    <row r="837" spans="1:26">
      <c r="A837" s="49">
        <v>3515</v>
      </c>
      <c r="B837" s="49">
        <v>3515287306</v>
      </c>
      <c r="C837" s="50" t="s">
        <v>334</v>
      </c>
      <c r="D837" s="49">
        <v>287</v>
      </c>
      <c r="E837" s="50" t="s">
        <v>335</v>
      </c>
      <c r="F837" s="49">
        <v>306</v>
      </c>
      <c r="G837" s="50" t="s">
        <v>341</v>
      </c>
      <c r="H837" s="51">
        <v>2</v>
      </c>
      <c r="I837" s="52">
        <v>10063.777704499862</v>
      </c>
      <c r="J837" s="52">
        <v>1751</v>
      </c>
      <c r="K837" s="52">
        <v>0</v>
      </c>
      <c r="L837" s="52">
        <v>893</v>
      </c>
      <c r="M837" s="52">
        <v>12707.777704499862</v>
      </c>
      <c r="O837" s="53" t="s">
        <v>308</v>
      </c>
      <c r="P837" s="53" t="s">
        <v>308</v>
      </c>
      <c r="Q837" s="55">
        <v>0.09</v>
      </c>
      <c r="R837" s="55">
        <v>1.2073450314149848E-2</v>
      </c>
      <c r="S837" s="52">
        <v>0</v>
      </c>
      <c r="U837" s="56">
        <v>23630</v>
      </c>
      <c r="V837" s="56">
        <v>0</v>
      </c>
      <c r="W837" s="52">
        <v>0</v>
      </c>
      <c r="X837" s="52">
        <v>1786</v>
      </c>
      <c r="Y837" s="52">
        <v>25416</v>
      </c>
      <c r="Z837" s="52">
        <f t="shared" si="12"/>
        <v>2171933</v>
      </c>
    </row>
    <row r="838" spans="1:26">
      <c r="A838" s="49">
        <v>3515</v>
      </c>
      <c r="B838" s="49">
        <v>3515287316</v>
      </c>
      <c r="C838" s="50" t="s">
        <v>334</v>
      </c>
      <c r="D838" s="49">
        <v>287</v>
      </c>
      <c r="E838" s="50" t="s">
        <v>335</v>
      </c>
      <c r="F838" s="49">
        <v>316</v>
      </c>
      <c r="G838" s="50" t="s">
        <v>159</v>
      </c>
      <c r="H838" s="51">
        <v>7</v>
      </c>
      <c r="I838" s="52">
        <v>11275.008151689211</v>
      </c>
      <c r="J838" s="52">
        <v>1091</v>
      </c>
      <c r="K838" s="52">
        <v>0</v>
      </c>
      <c r="L838" s="52">
        <v>893</v>
      </c>
      <c r="M838" s="52">
        <v>13259.008151689211</v>
      </c>
      <c r="O838" s="53" t="s">
        <v>308</v>
      </c>
      <c r="P838" s="53" t="s">
        <v>308</v>
      </c>
      <c r="Q838" s="55">
        <v>0.18</v>
      </c>
      <c r="R838" s="55">
        <v>7.3527407317333891E-3</v>
      </c>
      <c r="S838" s="52">
        <v>0</v>
      </c>
      <c r="U838" s="56">
        <v>86562</v>
      </c>
      <c r="V838" s="56">
        <v>0</v>
      </c>
      <c r="W838" s="52">
        <v>0</v>
      </c>
      <c r="X838" s="52">
        <v>6251</v>
      </c>
      <c r="Y838" s="52">
        <v>92813</v>
      </c>
      <c r="Z838" s="52">
        <f t="shared" si="12"/>
        <v>2171933</v>
      </c>
    </row>
    <row r="839" spans="1:26">
      <c r="A839" s="49">
        <v>3515</v>
      </c>
      <c r="B839" s="49">
        <v>3515287767</v>
      </c>
      <c r="C839" s="50" t="s">
        <v>334</v>
      </c>
      <c r="D839" s="49">
        <v>287</v>
      </c>
      <c r="E839" s="50" t="s">
        <v>335</v>
      </c>
      <c r="F839" s="49">
        <v>767</v>
      </c>
      <c r="G839" s="50" t="s">
        <v>267</v>
      </c>
      <c r="H839" s="51">
        <v>33</v>
      </c>
      <c r="I839" s="52">
        <v>11212.952418052755</v>
      </c>
      <c r="J839" s="52">
        <v>1604</v>
      </c>
      <c r="K839" s="52">
        <v>0</v>
      </c>
      <c r="L839" s="52">
        <v>893</v>
      </c>
      <c r="M839" s="52">
        <v>13709.952418052755</v>
      </c>
      <c r="O839" s="53" t="s">
        <v>308</v>
      </c>
      <c r="P839" s="53" t="s">
        <v>308</v>
      </c>
      <c r="Q839" s="55">
        <v>0.09</v>
      </c>
      <c r="R839" s="55">
        <v>2.2414300265430686E-2</v>
      </c>
      <c r="S839" s="52">
        <v>0</v>
      </c>
      <c r="U839" s="56">
        <v>422961</v>
      </c>
      <c r="V839" s="56">
        <v>0</v>
      </c>
      <c r="W839" s="52">
        <v>0</v>
      </c>
      <c r="X839" s="52">
        <v>29469</v>
      </c>
      <c r="Y839" s="52">
        <v>452430</v>
      </c>
      <c r="Z839" s="52">
        <f t="shared" si="12"/>
        <v>2171933</v>
      </c>
    </row>
    <row r="840" spans="1:26" s="13" customFormat="1" ht="12.75">
      <c r="A840" s="46" t="s">
        <v>308</v>
      </c>
      <c r="B840" s="46" t="s">
        <v>308</v>
      </c>
      <c r="C840" s="46" t="s">
        <v>308</v>
      </c>
      <c r="D840" s="46" t="s">
        <v>308</v>
      </c>
      <c r="E840" s="46" t="s">
        <v>308</v>
      </c>
      <c r="F840" s="46" t="s">
        <v>308</v>
      </c>
      <c r="G840" s="46" t="s">
        <v>308</v>
      </c>
      <c r="H840" s="47">
        <f>SUM(H10:H839)</f>
        <v>42181</v>
      </c>
      <c r="I840" s="46" t="s">
        <v>308</v>
      </c>
      <c r="J840" s="46" t="s">
        <v>308</v>
      </c>
      <c r="K840" s="46" t="s">
        <v>308</v>
      </c>
      <c r="L840" s="46"/>
      <c r="M840" s="46" t="s">
        <v>308</v>
      </c>
      <c r="O840" s="47">
        <f>SUM(O10:O839)</f>
        <v>0</v>
      </c>
      <c r="P840" s="47">
        <f>SUM(P10:P839)</f>
        <v>0</v>
      </c>
      <c r="Q840" s="46" t="s">
        <v>308</v>
      </c>
      <c r="R840" s="46" t="s">
        <v>308</v>
      </c>
      <c r="S840" s="46" t="s">
        <v>308</v>
      </c>
      <c r="U840" s="57">
        <f>SUM(U10:U839)</f>
        <v>557641770</v>
      </c>
      <c r="V840" s="57">
        <f>SUM(V10:V839)</f>
        <v>-770758.33263721829</v>
      </c>
      <c r="W840" s="57">
        <f>SUM(W10:W839)</f>
        <v>3189637</v>
      </c>
      <c r="X840" s="57">
        <f>SUM(X10:X839)</f>
        <v>37667633</v>
      </c>
      <c r="Y840" s="47">
        <f>SUM(Y10:Y839)</f>
        <v>597728281.66736281</v>
      </c>
      <c r="Z840" s="46" t="s">
        <v>308</v>
      </c>
    </row>
    <row r="842" spans="1:26">
      <c r="U842" s="56"/>
      <c r="Y842" s="58"/>
      <c r="Z842" s="58"/>
    </row>
  </sheetData>
  <autoFilter ref="B9:Z84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X840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6" customWidth="1"/>
    <col min="2" max="2" width="13.28515625" customWidth="1"/>
    <col min="3" max="3" width="30.28515625" customWidth="1"/>
    <col min="4" max="4" width="6.7109375" style="38" customWidth="1"/>
    <col min="5" max="5" width="14.7109375" customWidth="1"/>
    <col min="6" max="6" width="5.5703125" style="38" customWidth="1"/>
    <col min="7" max="7" width="13.7109375" customWidth="1"/>
    <col min="14" max="14" width="0.5703125" customWidth="1"/>
    <col min="20" max="20" width="0.5703125" customWidth="1"/>
    <col min="21" max="21" width="12.140625" customWidth="1"/>
    <col min="22" max="22" width="10.7109375" customWidth="1"/>
    <col min="24" max="24" width="10.28515625" customWidth="1"/>
    <col min="25" max="25" width="11.28515625" customWidth="1"/>
    <col min="26" max="27" width="10.7109375" customWidth="1"/>
  </cols>
  <sheetData>
    <row r="1" spans="1:50" ht="20.25">
      <c r="A1" s="59" t="s">
        <v>368</v>
      </c>
    </row>
    <row r="2" spans="1:50" ht="15.75">
      <c r="A2" s="60" t="s">
        <v>372</v>
      </c>
    </row>
    <row r="4" spans="1:50" hidden="1"/>
    <row r="5" spans="1:50" hidden="1"/>
    <row r="6" spans="1:50" hidden="1"/>
    <row r="8" spans="1:50" s="14" customFormat="1" ht="66" customHeight="1">
      <c r="A8" s="40" t="s">
        <v>0</v>
      </c>
      <c r="B8" s="40" t="s">
        <v>319</v>
      </c>
      <c r="C8" s="41" t="s">
        <v>351</v>
      </c>
      <c r="D8" s="40" t="s">
        <v>1</v>
      </c>
      <c r="E8" s="41" t="s">
        <v>352</v>
      </c>
      <c r="F8" s="40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350</v>
      </c>
      <c r="L8" s="40" t="s">
        <v>355</v>
      </c>
      <c r="M8" s="40" t="s">
        <v>356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U8" s="40" t="s">
        <v>359</v>
      </c>
      <c r="V8" s="40" t="s">
        <v>360</v>
      </c>
      <c r="W8" s="40" t="s">
        <v>363</v>
      </c>
      <c r="X8" s="40" t="s">
        <v>361</v>
      </c>
      <c r="Y8" s="40" t="s">
        <v>366</v>
      </c>
      <c r="Z8" s="40" t="s">
        <v>367</v>
      </c>
    </row>
    <row r="9" spans="1:50" s="14" customFormat="1" ht="12.75">
      <c r="A9" s="44"/>
      <c r="B9" s="43"/>
      <c r="C9" s="45"/>
      <c r="D9" s="43"/>
      <c r="E9" s="43"/>
      <c r="F9" s="43"/>
      <c r="G9" s="45"/>
      <c r="H9" s="45"/>
      <c r="I9" s="43"/>
      <c r="J9" s="43"/>
      <c r="K9" s="43"/>
      <c r="L9" s="43"/>
      <c r="M9" s="43"/>
      <c r="O9" s="43"/>
      <c r="P9" s="43"/>
      <c r="Q9" s="43"/>
      <c r="R9" s="43"/>
      <c r="S9" s="43"/>
      <c r="U9" s="43"/>
      <c r="V9" s="43"/>
      <c r="W9" s="43"/>
      <c r="X9" s="43"/>
      <c r="Y9" s="43"/>
      <c r="Z9" s="43"/>
      <c r="AA9" s="14" t="s">
        <v>373</v>
      </c>
    </row>
    <row r="10" spans="1:50">
      <c r="A10" s="49">
        <v>409</v>
      </c>
      <c r="B10" s="49">
        <v>409201201</v>
      </c>
      <c r="C10" s="50" t="s">
        <v>8</v>
      </c>
      <c r="D10" s="49">
        <v>201</v>
      </c>
      <c r="E10" s="50" t="s">
        <v>9</v>
      </c>
      <c r="F10" s="49">
        <v>201</v>
      </c>
      <c r="G10" s="50" t="s">
        <v>9</v>
      </c>
      <c r="H10" s="51">
        <v>420</v>
      </c>
      <c r="I10" s="52">
        <v>11113</v>
      </c>
      <c r="J10" s="52">
        <v>157</v>
      </c>
      <c r="K10" s="52">
        <v>0</v>
      </c>
      <c r="L10" s="52">
        <v>893</v>
      </c>
      <c r="M10" s="52">
        <v>12163</v>
      </c>
      <c r="N10" s="48"/>
      <c r="O10" s="53" t="s">
        <v>308</v>
      </c>
      <c r="P10" s="53" t="s">
        <v>308</v>
      </c>
      <c r="Q10" s="55">
        <v>0.18</v>
      </c>
      <c r="R10" s="55">
        <v>7.9000000000000001E-2</v>
      </c>
      <c r="S10" s="52">
        <v>0</v>
      </c>
      <c r="T10" s="49"/>
      <c r="U10" s="56">
        <v>4733400</v>
      </c>
      <c r="V10" s="56">
        <v>0</v>
      </c>
      <c r="W10" s="52">
        <v>0</v>
      </c>
      <c r="X10" s="52">
        <v>375060</v>
      </c>
      <c r="Y10" s="52">
        <v>5108460</v>
      </c>
      <c r="Z10" s="52">
        <f>SUMIF($A$10:$A$839,$A10,$Y$10:$Y$839)</f>
        <v>5108460</v>
      </c>
      <c r="AA10" s="52"/>
      <c r="AB10" s="52"/>
      <c r="AC10" s="52"/>
      <c r="AE10" s="53"/>
      <c r="AF10" s="53"/>
      <c r="AG10" s="54"/>
      <c r="AH10" s="55"/>
      <c r="AI10" s="52"/>
      <c r="AK10" s="56"/>
      <c r="AL10" s="56"/>
      <c r="AM10" s="52"/>
      <c r="AN10" s="52"/>
      <c r="AO10" s="52"/>
      <c r="AQ10" s="52"/>
      <c r="AR10" s="52"/>
      <c r="AS10" s="52"/>
      <c r="AT10" s="52"/>
      <c r="AU10" s="52"/>
      <c r="AV10" s="52"/>
      <c r="AW10" s="52"/>
      <c r="AX10" s="52"/>
    </row>
    <row r="11" spans="1:50" s="13" customFormat="1">
      <c r="A11" s="49">
        <v>410</v>
      </c>
      <c r="B11" s="49">
        <v>410035035</v>
      </c>
      <c r="C11" s="50" t="s">
        <v>10</v>
      </c>
      <c r="D11" s="49">
        <v>35</v>
      </c>
      <c r="E11" s="50" t="s">
        <v>11</v>
      </c>
      <c r="F11" s="49">
        <v>35</v>
      </c>
      <c r="G11" s="50" t="s">
        <v>11</v>
      </c>
      <c r="H11" s="51">
        <v>493</v>
      </c>
      <c r="I11" s="52">
        <v>11613</v>
      </c>
      <c r="J11" s="52">
        <v>3432</v>
      </c>
      <c r="K11" s="52">
        <v>0</v>
      </c>
      <c r="L11" s="52">
        <v>893</v>
      </c>
      <c r="M11" s="52">
        <v>15938</v>
      </c>
      <c r="N11" s="36"/>
      <c r="O11" s="53" t="s">
        <v>308</v>
      </c>
      <c r="P11" s="53" t="s">
        <v>308</v>
      </c>
      <c r="Q11" s="55">
        <v>0.18</v>
      </c>
      <c r="R11" s="55">
        <v>0.152</v>
      </c>
      <c r="S11" s="52">
        <v>0</v>
      </c>
      <c r="T11" s="36"/>
      <c r="U11" s="56">
        <v>7417185</v>
      </c>
      <c r="V11" s="56">
        <v>0</v>
      </c>
      <c r="W11" s="52">
        <v>0</v>
      </c>
      <c r="X11" s="52">
        <v>440249</v>
      </c>
      <c r="Y11" s="52">
        <v>7857434</v>
      </c>
      <c r="Z11" s="52">
        <f t="shared" ref="Z11:Z74" si="0">SUMIF($A$10:$A$839,$A11,$Y$10:$Y$839)</f>
        <v>16398772</v>
      </c>
    </row>
    <row r="12" spans="1:50" s="13" customFormat="1">
      <c r="A12" s="49">
        <v>410</v>
      </c>
      <c r="B12" s="49">
        <v>410035057</v>
      </c>
      <c r="C12" s="50" t="s">
        <v>10</v>
      </c>
      <c r="D12" s="49">
        <v>35</v>
      </c>
      <c r="E12" s="50" t="s">
        <v>11</v>
      </c>
      <c r="F12" s="49">
        <v>57</v>
      </c>
      <c r="G12" s="50" t="s">
        <v>13</v>
      </c>
      <c r="H12" s="51">
        <v>361</v>
      </c>
      <c r="I12" s="52">
        <v>11907</v>
      </c>
      <c r="J12" s="52">
        <v>627</v>
      </c>
      <c r="K12" s="52">
        <v>0</v>
      </c>
      <c r="L12" s="52">
        <v>893</v>
      </c>
      <c r="M12" s="52">
        <v>13427</v>
      </c>
      <c r="N12" s="36"/>
      <c r="O12" s="53" t="s">
        <v>308</v>
      </c>
      <c r="P12" s="53" t="s">
        <v>308</v>
      </c>
      <c r="Q12" s="55">
        <v>0.18</v>
      </c>
      <c r="R12" s="55">
        <v>0.126</v>
      </c>
      <c r="S12" s="52">
        <v>0</v>
      </c>
      <c r="T12" s="36"/>
      <c r="U12" s="56">
        <v>4524774</v>
      </c>
      <c r="V12" s="56">
        <v>0</v>
      </c>
      <c r="W12" s="52">
        <v>0</v>
      </c>
      <c r="X12" s="52">
        <v>322373</v>
      </c>
      <c r="Y12" s="52">
        <v>4847147</v>
      </c>
      <c r="Z12" s="52">
        <f t="shared" si="0"/>
        <v>16398772</v>
      </c>
    </row>
    <row r="13" spans="1:50" s="13" customFormat="1">
      <c r="A13" s="49">
        <v>410</v>
      </c>
      <c r="B13" s="49">
        <v>410035093</v>
      </c>
      <c r="C13" s="50" t="s">
        <v>10</v>
      </c>
      <c r="D13" s="49">
        <v>35</v>
      </c>
      <c r="E13" s="50" t="s">
        <v>11</v>
      </c>
      <c r="F13" s="49">
        <v>93</v>
      </c>
      <c r="G13" s="50" t="s">
        <v>14</v>
      </c>
      <c r="H13" s="51">
        <v>8</v>
      </c>
      <c r="I13" s="52">
        <v>10969</v>
      </c>
      <c r="J13" s="52">
        <v>331</v>
      </c>
      <c r="K13" s="52">
        <v>0</v>
      </c>
      <c r="L13" s="52">
        <v>893</v>
      </c>
      <c r="M13" s="52">
        <v>12193</v>
      </c>
      <c r="N13" s="36"/>
      <c r="O13" s="53" t="s">
        <v>308</v>
      </c>
      <c r="P13" s="53" t="s">
        <v>308</v>
      </c>
      <c r="Q13" s="55">
        <v>0.09</v>
      </c>
      <c r="R13" s="55">
        <v>0.1</v>
      </c>
      <c r="S13" s="52">
        <v>-1127</v>
      </c>
      <c r="T13" s="36"/>
      <c r="U13" s="56">
        <v>90400</v>
      </c>
      <c r="V13" s="56">
        <v>-9019</v>
      </c>
      <c r="W13" s="52">
        <v>0</v>
      </c>
      <c r="X13" s="52">
        <v>7144</v>
      </c>
      <c r="Y13" s="52">
        <v>88525</v>
      </c>
      <c r="Z13" s="52">
        <f t="shared" si="0"/>
        <v>16398772</v>
      </c>
    </row>
    <row r="14" spans="1:50" s="13" customFormat="1">
      <c r="A14" s="49">
        <v>410</v>
      </c>
      <c r="B14" s="49">
        <v>410035155</v>
      </c>
      <c r="C14" s="50" t="s">
        <v>10</v>
      </c>
      <c r="D14" s="49">
        <v>35</v>
      </c>
      <c r="E14" s="50" t="s">
        <v>11</v>
      </c>
      <c r="F14" s="49">
        <v>155</v>
      </c>
      <c r="G14" s="50" t="s">
        <v>15</v>
      </c>
      <c r="H14" s="51">
        <v>1</v>
      </c>
      <c r="I14" s="52">
        <v>10438</v>
      </c>
      <c r="J14" s="52">
        <v>7291</v>
      </c>
      <c r="K14" s="52">
        <v>0</v>
      </c>
      <c r="L14" s="52">
        <v>893</v>
      </c>
      <c r="M14" s="52">
        <v>18622</v>
      </c>
      <c r="N14" s="36"/>
      <c r="O14" s="53" t="s">
        <v>308</v>
      </c>
      <c r="P14" s="53" t="s">
        <v>308</v>
      </c>
      <c r="Q14" s="55">
        <v>0.09</v>
      </c>
      <c r="R14" s="55">
        <v>0</v>
      </c>
      <c r="S14" s="52">
        <v>0</v>
      </c>
      <c r="T14" s="36"/>
      <c r="U14" s="56">
        <v>17729</v>
      </c>
      <c r="V14" s="56">
        <v>0</v>
      </c>
      <c r="W14" s="52">
        <v>0</v>
      </c>
      <c r="X14" s="52">
        <v>893</v>
      </c>
      <c r="Y14" s="52">
        <v>18622</v>
      </c>
      <c r="Z14" s="52">
        <f t="shared" si="0"/>
        <v>16398772</v>
      </c>
    </row>
    <row r="15" spans="1:50" s="13" customFormat="1">
      <c r="A15" s="49">
        <v>410</v>
      </c>
      <c r="B15" s="49">
        <v>410035163</v>
      </c>
      <c r="C15" s="50" t="s">
        <v>10</v>
      </c>
      <c r="D15" s="49">
        <v>35</v>
      </c>
      <c r="E15" s="50" t="s">
        <v>11</v>
      </c>
      <c r="F15" s="49">
        <v>163</v>
      </c>
      <c r="G15" s="50" t="s">
        <v>16</v>
      </c>
      <c r="H15" s="51">
        <v>12</v>
      </c>
      <c r="I15" s="52">
        <v>10671</v>
      </c>
      <c r="J15" s="52">
        <v>208</v>
      </c>
      <c r="K15" s="52">
        <v>0</v>
      </c>
      <c r="L15" s="52">
        <v>893</v>
      </c>
      <c r="M15" s="52">
        <v>11772</v>
      </c>
      <c r="N15" s="36"/>
      <c r="O15" s="53" t="s">
        <v>308</v>
      </c>
      <c r="P15" s="53" t="s">
        <v>308</v>
      </c>
      <c r="Q15" s="55">
        <v>0.18</v>
      </c>
      <c r="R15" s="55">
        <v>9.1999999999999998E-2</v>
      </c>
      <c r="S15" s="52">
        <v>0</v>
      </c>
      <c r="T15" s="36"/>
      <c r="U15" s="56">
        <v>130548</v>
      </c>
      <c r="V15" s="56">
        <v>0</v>
      </c>
      <c r="W15" s="52">
        <v>0</v>
      </c>
      <c r="X15" s="52">
        <v>10716</v>
      </c>
      <c r="Y15" s="52">
        <v>141264</v>
      </c>
      <c r="Z15" s="52">
        <f t="shared" si="0"/>
        <v>16398772</v>
      </c>
    </row>
    <row r="16" spans="1:50" s="13" customFormat="1">
      <c r="A16" s="49">
        <v>410</v>
      </c>
      <c r="B16" s="49">
        <v>410035165</v>
      </c>
      <c r="C16" s="50" t="s">
        <v>10</v>
      </c>
      <c r="D16" s="49">
        <v>35</v>
      </c>
      <c r="E16" s="50" t="s">
        <v>11</v>
      </c>
      <c r="F16" s="49">
        <v>165</v>
      </c>
      <c r="G16" s="50" t="s">
        <v>17</v>
      </c>
      <c r="H16" s="51">
        <v>2</v>
      </c>
      <c r="I16" s="52">
        <v>9529</v>
      </c>
      <c r="J16" s="52">
        <v>527</v>
      </c>
      <c r="K16" s="52">
        <v>0</v>
      </c>
      <c r="L16" s="52">
        <v>893</v>
      </c>
      <c r="M16" s="52">
        <v>10949</v>
      </c>
      <c r="N16" s="36"/>
      <c r="O16" s="53" t="s">
        <v>308</v>
      </c>
      <c r="P16" s="53" t="s">
        <v>308</v>
      </c>
      <c r="Q16" s="55">
        <v>0.11</v>
      </c>
      <c r="R16" s="55">
        <v>0.113</v>
      </c>
      <c r="S16" s="52">
        <v>-683</v>
      </c>
      <c r="T16" s="36"/>
      <c r="U16" s="56">
        <v>20112</v>
      </c>
      <c r="V16" s="56">
        <v>-1367</v>
      </c>
      <c r="W16" s="52">
        <v>0</v>
      </c>
      <c r="X16" s="52">
        <v>1786</v>
      </c>
      <c r="Y16" s="52">
        <v>20531</v>
      </c>
      <c r="Z16" s="52">
        <f t="shared" si="0"/>
        <v>16398772</v>
      </c>
    </row>
    <row r="17" spans="1:26" s="13" customFormat="1">
      <c r="A17" s="49">
        <v>410</v>
      </c>
      <c r="B17" s="49">
        <v>410035248</v>
      </c>
      <c r="C17" s="50" t="s">
        <v>10</v>
      </c>
      <c r="D17" s="49">
        <v>35</v>
      </c>
      <c r="E17" s="50" t="s">
        <v>11</v>
      </c>
      <c r="F17" s="49">
        <v>248</v>
      </c>
      <c r="G17" s="50" t="s">
        <v>18</v>
      </c>
      <c r="H17" s="51">
        <v>23</v>
      </c>
      <c r="I17" s="52">
        <v>10628</v>
      </c>
      <c r="J17" s="52">
        <v>1153</v>
      </c>
      <c r="K17" s="52">
        <v>0</v>
      </c>
      <c r="L17" s="52">
        <v>893</v>
      </c>
      <c r="M17" s="52">
        <v>12674</v>
      </c>
      <c r="N17" s="36"/>
      <c r="O17" s="53" t="s">
        <v>308</v>
      </c>
      <c r="P17" s="53" t="s">
        <v>308</v>
      </c>
      <c r="Q17" s="55">
        <v>0.09</v>
      </c>
      <c r="R17" s="55">
        <v>4.2000000000000003E-2</v>
      </c>
      <c r="S17" s="52">
        <v>0</v>
      </c>
      <c r="T17" s="36"/>
      <c r="U17" s="56">
        <v>270963</v>
      </c>
      <c r="V17" s="56">
        <v>0</v>
      </c>
      <c r="W17" s="52">
        <v>0</v>
      </c>
      <c r="X17" s="52">
        <v>20539</v>
      </c>
      <c r="Y17" s="52">
        <v>291502</v>
      </c>
      <c r="Z17" s="52">
        <f t="shared" si="0"/>
        <v>16398772</v>
      </c>
    </row>
    <row r="18" spans="1:26" s="13" customFormat="1">
      <c r="A18" s="49">
        <v>410</v>
      </c>
      <c r="B18" s="49">
        <v>410035258</v>
      </c>
      <c r="C18" s="50" t="s">
        <v>10</v>
      </c>
      <c r="D18" s="49">
        <v>35</v>
      </c>
      <c r="E18" s="50" t="s">
        <v>11</v>
      </c>
      <c r="F18" s="49">
        <v>258</v>
      </c>
      <c r="G18" s="50" t="s">
        <v>98</v>
      </c>
      <c r="H18" s="51">
        <v>1</v>
      </c>
      <c r="I18" s="52">
        <v>13106</v>
      </c>
      <c r="J18" s="52">
        <v>5129</v>
      </c>
      <c r="K18" s="52">
        <v>0</v>
      </c>
      <c r="L18" s="52">
        <v>893</v>
      </c>
      <c r="M18" s="52">
        <v>19128</v>
      </c>
      <c r="N18" s="36"/>
      <c r="O18" s="53" t="s">
        <v>308</v>
      </c>
      <c r="P18" s="53" t="s">
        <v>308</v>
      </c>
      <c r="Q18" s="55">
        <v>0.18</v>
      </c>
      <c r="R18" s="55">
        <v>9.0999999999999998E-2</v>
      </c>
      <c r="S18" s="52">
        <v>0</v>
      </c>
      <c r="T18" s="36"/>
      <c r="U18" s="56">
        <v>18235</v>
      </c>
      <c r="V18" s="56">
        <v>0</v>
      </c>
      <c r="W18" s="52">
        <v>0</v>
      </c>
      <c r="X18" s="52">
        <v>893</v>
      </c>
      <c r="Y18" s="52">
        <v>19128</v>
      </c>
      <c r="Z18" s="52">
        <f t="shared" si="0"/>
        <v>16398772</v>
      </c>
    </row>
    <row r="19" spans="1:26" s="13" customFormat="1">
      <c r="A19" s="49">
        <v>410</v>
      </c>
      <c r="B19" s="49">
        <v>410035262</v>
      </c>
      <c r="C19" s="50" t="s">
        <v>10</v>
      </c>
      <c r="D19" s="49">
        <v>35</v>
      </c>
      <c r="E19" s="50" t="s">
        <v>11</v>
      </c>
      <c r="F19" s="49">
        <v>262</v>
      </c>
      <c r="G19" s="50" t="s">
        <v>19</v>
      </c>
      <c r="H19" s="51">
        <v>3</v>
      </c>
      <c r="I19" s="52">
        <v>9721</v>
      </c>
      <c r="J19" s="52">
        <v>3621</v>
      </c>
      <c r="K19" s="52">
        <v>0</v>
      </c>
      <c r="L19" s="52">
        <v>893</v>
      </c>
      <c r="M19" s="52">
        <v>14235</v>
      </c>
      <c r="N19" s="36"/>
      <c r="O19" s="53" t="s">
        <v>308</v>
      </c>
      <c r="P19" s="53" t="s">
        <v>308</v>
      </c>
      <c r="Q19" s="55">
        <v>0.09</v>
      </c>
      <c r="R19" s="55">
        <v>5.8999999999999997E-2</v>
      </c>
      <c r="S19" s="52">
        <v>0</v>
      </c>
      <c r="T19" s="36"/>
      <c r="U19" s="56">
        <v>40026</v>
      </c>
      <c r="V19" s="56">
        <v>0</v>
      </c>
      <c r="W19" s="52">
        <v>0</v>
      </c>
      <c r="X19" s="52">
        <v>2679</v>
      </c>
      <c r="Y19" s="52">
        <v>42705</v>
      </c>
      <c r="Z19" s="52">
        <f t="shared" si="0"/>
        <v>16398772</v>
      </c>
    </row>
    <row r="20" spans="1:26" s="13" customFormat="1">
      <c r="A20" s="49">
        <v>410</v>
      </c>
      <c r="B20" s="49">
        <v>410035308</v>
      </c>
      <c r="C20" s="50" t="s">
        <v>10</v>
      </c>
      <c r="D20" s="49">
        <v>35</v>
      </c>
      <c r="E20" s="50" t="s">
        <v>11</v>
      </c>
      <c r="F20" s="49">
        <v>308</v>
      </c>
      <c r="G20" s="50" t="s">
        <v>20</v>
      </c>
      <c r="H20" s="51">
        <v>1</v>
      </c>
      <c r="I20" s="52">
        <v>14923</v>
      </c>
      <c r="J20" s="52">
        <v>8819</v>
      </c>
      <c r="K20" s="52">
        <v>0</v>
      </c>
      <c r="L20" s="52">
        <v>893</v>
      </c>
      <c r="M20" s="52">
        <v>24635</v>
      </c>
      <c r="N20" s="36"/>
      <c r="O20" s="53" t="s">
        <v>308</v>
      </c>
      <c r="P20" s="53" t="s">
        <v>308</v>
      </c>
      <c r="Q20" s="55">
        <v>0.09</v>
      </c>
      <c r="R20" s="55">
        <v>3.0000000000000001E-3</v>
      </c>
      <c r="S20" s="52">
        <v>0</v>
      </c>
      <c r="T20" s="36"/>
      <c r="U20" s="56">
        <v>23742</v>
      </c>
      <c r="V20" s="56">
        <v>0</v>
      </c>
      <c r="W20" s="52">
        <v>0</v>
      </c>
      <c r="X20" s="52">
        <v>893</v>
      </c>
      <c r="Y20" s="52">
        <v>24635</v>
      </c>
      <c r="Z20" s="52">
        <f t="shared" si="0"/>
        <v>16398772</v>
      </c>
    </row>
    <row r="21" spans="1:26" s="13" customFormat="1">
      <c r="A21" s="49">
        <v>410</v>
      </c>
      <c r="B21" s="49">
        <v>410035346</v>
      </c>
      <c r="C21" s="50" t="s">
        <v>10</v>
      </c>
      <c r="D21" s="49">
        <v>35</v>
      </c>
      <c r="E21" s="50" t="s">
        <v>11</v>
      </c>
      <c r="F21" s="49">
        <v>346</v>
      </c>
      <c r="G21" s="50" t="s">
        <v>21</v>
      </c>
      <c r="H21" s="51">
        <v>8</v>
      </c>
      <c r="I21" s="52">
        <v>12519</v>
      </c>
      <c r="J21" s="52">
        <v>2439</v>
      </c>
      <c r="K21" s="52">
        <v>0</v>
      </c>
      <c r="L21" s="52">
        <v>893</v>
      </c>
      <c r="M21" s="52">
        <v>15851</v>
      </c>
      <c r="N21" s="36"/>
      <c r="O21" s="53" t="s">
        <v>308</v>
      </c>
      <c r="P21" s="53" t="s">
        <v>308</v>
      </c>
      <c r="Q21" s="55">
        <v>0.09</v>
      </c>
      <c r="R21" s="55">
        <v>1.0999999999999999E-2</v>
      </c>
      <c r="S21" s="52">
        <v>0</v>
      </c>
      <c r="T21" s="36"/>
      <c r="U21" s="56">
        <v>119664</v>
      </c>
      <c r="V21" s="56">
        <v>0</v>
      </c>
      <c r="W21" s="52">
        <v>0</v>
      </c>
      <c r="X21" s="52">
        <v>7144</v>
      </c>
      <c r="Y21" s="52">
        <v>126808</v>
      </c>
      <c r="Z21" s="52">
        <f t="shared" si="0"/>
        <v>16398772</v>
      </c>
    </row>
    <row r="22" spans="1:26" s="13" customFormat="1">
      <c r="A22" s="49">
        <v>410</v>
      </c>
      <c r="B22" s="49">
        <v>410057035</v>
      </c>
      <c r="C22" s="50" t="s">
        <v>10</v>
      </c>
      <c r="D22" s="49">
        <v>57</v>
      </c>
      <c r="E22" s="50" t="s">
        <v>13</v>
      </c>
      <c r="F22" s="49">
        <v>35</v>
      </c>
      <c r="G22" s="50" t="s">
        <v>11</v>
      </c>
      <c r="H22" s="51">
        <v>11</v>
      </c>
      <c r="I22" s="52">
        <v>11884</v>
      </c>
      <c r="J22" s="52">
        <v>3512</v>
      </c>
      <c r="K22" s="52">
        <v>0</v>
      </c>
      <c r="L22" s="52">
        <v>893</v>
      </c>
      <c r="M22" s="52">
        <v>16289</v>
      </c>
      <c r="N22" s="36"/>
      <c r="O22" s="53" t="s">
        <v>308</v>
      </c>
      <c r="P22" s="53" t="s">
        <v>308</v>
      </c>
      <c r="Q22" s="55">
        <v>0.18</v>
      </c>
      <c r="R22" s="55">
        <v>0.152</v>
      </c>
      <c r="S22" s="52">
        <v>0</v>
      </c>
      <c r="T22" s="36"/>
      <c r="U22" s="56">
        <v>169356</v>
      </c>
      <c r="V22" s="56">
        <v>0</v>
      </c>
      <c r="W22" s="52">
        <v>0</v>
      </c>
      <c r="X22" s="52">
        <v>9823</v>
      </c>
      <c r="Y22" s="52">
        <v>179179</v>
      </c>
      <c r="Z22" s="52">
        <f t="shared" si="0"/>
        <v>16398772</v>
      </c>
    </row>
    <row r="23" spans="1:26" s="13" customFormat="1">
      <c r="A23" s="49">
        <v>410</v>
      </c>
      <c r="B23" s="49">
        <v>410057057</v>
      </c>
      <c r="C23" s="50" t="s">
        <v>10</v>
      </c>
      <c r="D23" s="49">
        <v>57</v>
      </c>
      <c r="E23" s="50" t="s">
        <v>13</v>
      </c>
      <c r="F23" s="49">
        <v>57</v>
      </c>
      <c r="G23" s="50" t="s">
        <v>13</v>
      </c>
      <c r="H23" s="51">
        <v>199</v>
      </c>
      <c r="I23" s="52">
        <v>11145</v>
      </c>
      <c r="J23" s="52">
        <v>587</v>
      </c>
      <c r="K23" s="52">
        <v>0</v>
      </c>
      <c r="L23" s="52">
        <v>893</v>
      </c>
      <c r="M23" s="52">
        <v>12625</v>
      </c>
      <c r="N23" s="36"/>
      <c r="O23" s="53" t="s">
        <v>308</v>
      </c>
      <c r="P23" s="53" t="s">
        <v>308</v>
      </c>
      <c r="Q23" s="55">
        <v>0.18</v>
      </c>
      <c r="R23" s="55">
        <v>0.126</v>
      </c>
      <c r="S23" s="52">
        <v>0</v>
      </c>
      <c r="T23" s="36"/>
      <c r="U23" s="56">
        <v>2334668</v>
      </c>
      <c r="V23" s="56">
        <v>0</v>
      </c>
      <c r="W23" s="52">
        <v>0</v>
      </c>
      <c r="X23" s="52">
        <v>177707</v>
      </c>
      <c r="Y23" s="52">
        <v>2512375</v>
      </c>
      <c r="Z23" s="52">
        <f t="shared" si="0"/>
        <v>16398772</v>
      </c>
    </row>
    <row r="24" spans="1:26" s="13" customFormat="1">
      <c r="A24" s="49">
        <v>410</v>
      </c>
      <c r="B24" s="49">
        <v>410057093</v>
      </c>
      <c r="C24" s="50" t="s">
        <v>10</v>
      </c>
      <c r="D24" s="49">
        <v>57</v>
      </c>
      <c r="E24" s="50" t="s">
        <v>13</v>
      </c>
      <c r="F24" s="49">
        <v>93</v>
      </c>
      <c r="G24" s="50" t="s">
        <v>14</v>
      </c>
      <c r="H24" s="51">
        <v>5</v>
      </c>
      <c r="I24" s="52">
        <v>12173</v>
      </c>
      <c r="J24" s="52">
        <v>367</v>
      </c>
      <c r="K24" s="52">
        <v>0</v>
      </c>
      <c r="L24" s="52">
        <v>893</v>
      </c>
      <c r="M24" s="52">
        <v>13433</v>
      </c>
      <c r="N24" s="36"/>
      <c r="O24" s="53" t="s">
        <v>308</v>
      </c>
      <c r="P24" s="53" t="s">
        <v>308</v>
      </c>
      <c r="Q24" s="55">
        <v>0.09</v>
      </c>
      <c r="R24" s="55">
        <v>0.1</v>
      </c>
      <c r="S24" s="52">
        <v>-1251</v>
      </c>
      <c r="T24" s="36"/>
      <c r="U24" s="56">
        <v>62700</v>
      </c>
      <c r="V24" s="56">
        <v>-6256</v>
      </c>
      <c r="W24" s="52">
        <v>0</v>
      </c>
      <c r="X24" s="52">
        <v>4465</v>
      </c>
      <c r="Y24" s="52">
        <v>60909</v>
      </c>
      <c r="Z24" s="52">
        <f t="shared" si="0"/>
        <v>16398772</v>
      </c>
    </row>
    <row r="25" spans="1:26" s="13" customFormat="1">
      <c r="A25" s="49">
        <v>410</v>
      </c>
      <c r="B25" s="49">
        <v>410057163</v>
      </c>
      <c r="C25" s="50" t="s">
        <v>10</v>
      </c>
      <c r="D25" s="49">
        <v>57</v>
      </c>
      <c r="E25" s="50" t="s">
        <v>13</v>
      </c>
      <c r="F25" s="49">
        <v>163</v>
      </c>
      <c r="G25" s="50" t="s">
        <v>16</v>
      </c>
      <c r="H25" s="51">
        <v>2</v>
      </c>
      <c r="I25" s="52">
        <v>10494</v>
      </c>
      <c r="J25" s="52">
        <v>205</v>
      </c>
      <c r="K25" s="52">
        <v>0</v>
      </c>
      <c r="L25" s="52">
        <v>893</v>
      </c>
      <c r="M25" s="52">
        <v>11592</v>
      </c>
      <c r="N25" s="36"/>
      <c r="O25" s="53" t="s">
        <v>308</v>
      </c>
      <c r="P25" s="53" t="s">
        <v>308</v>
      </c>
      <c r="Q25" s="55">
        <v>0.18</v>
      </c>
      <c r="R25" s="55">
        <v>9.1999999999999998E-2</v>
      </c>
      <c r="S25" s="52">
        <v>0</v>
      </c>
      <c r="T25" s="36"/>
      <c r="U25" s="56">
        <v>21398</v>
      </c>
      <c r="V25" s="56">
        <v>0</v>
      </c>
      <c r="W25" s="52">
        <v>0</v>
      </c>
      <c r="X25" s="52">
        <v>1786</v>
      </c>
      <c r="Y25" s="52">
        <v>23184</v>
      </c>
      <c r="Z25" s="52">
        <f t="shared" si="0"/>
        <v>16398772</v>
      </c>
    </row>
    <row r="26" spans="1:26" s="13" customFormat="1">
      <c r="A26" s="49">
        <v>410</v>
      </c>
      <c r="B26" s="49">
        <v>410057248</v>
      </c>
      <c r="C26" s="50" t="s">
        <v>10</v>
      </c>
      <c r="D26" s="49">
        <v>57</v>
      </c>
      <c r="E26" s="50" t="s">
        <v>13</v>
      </c>
      <c r="F26" s="49">
        <v>248</v>
      </c>
      <c r="G26" s="50" t="s">
        <v>18</v>
      </c>
      <c r="H26" s="51">
        <v>9</v>
      </c>
      <c r="I26" s="52">
        <v>10317</v>
      </c>
      <c r="J26" s="52">
        <v>1119</v>
      </c>
      <c r="K26" s="52">
        <v>0</v>
      </c>
      <c r="L26" s="52">
        <v>893</v>
      </c>
      <c r="M26" s="52">
        <v>12329</v>
      </c>
      <c r="N26" s="36"/>
      <c r="O26" s="53" t="s">
        <v>308</v>
      </c>
      <c r="P26" s="53" t="s">
        <v>308</v>
      </c>
      <c r="Q26" s="55">
        <v>0.09</v>
      </c>
      <c r="R26" s="55">
        <v>4.2000000000000003E-2</v>
      </c>
      <c r="S26" s="52">
        <v>0</v>
      </c>
      <c r="T26" s="36"/>
      <c r="U26" s="56">
        <v>102924</v>
      </c>
      <c r="V26" s="56">
        <v>0</v>
      </c>
      <c r="W26" s="52">
        <v>0</v>
      </c>
      <c r="X26" s="52">
        <v>8037</v>
      </c>
      <c r="Y26" s="52">
        <v>110961</v>
      </c>
      <c r="Z26" s="52">
        <f t="shared" si="0"/>
        <v>16398772</v>
      </c>
    </row>
    <row r="27" spans="1:26" s="13" customFormat="1">
      <c r="A27" s="49">
        <v>410</v>
      </c>
      <c r="B27" s="49">
        <v>410057262</v>
      </c>
      <c r="C27" s="50" t="s">
        <v>10</v>
      </c>
      <c r="D27" s="49">
        <v>57</v>
      </c>
      <c r="E27" s="50" t="s">
        <v>13</v>
      </c>
      <c r="F27" s="49">
        <v>262</v>
      </c>
      <c r="G27" s="50" t="s">
        <v>19</v>
      </c>
      <c r="H27" s="51">
        <v>1</v>
      </c>
      <c r="I27" s="52">
        <v>8703</v>
      </c>
      <c r="J27" s="52">
        <v>3242</v>
      </c>
      <c r="K27" s="52">
        <v>0</v>
      </c>
      <c r="L27" s="52">
        <v>893</v>
      </c>
      <c r="M27" s="52">
        <v>12838</v>
      </c>
      <c r="N27" s="36"/>
      <c r="O27" s="53" t="s">
        <v>308</v>
      </c>
      <c r="P27" s="53" t="s">
        <v>308</v>
      </c>
      <c r="Q27" s="55">
        <v>0.09</v>
      </c>
      <c r="R27" s="55">
        <v>5.8999999999999997E-2</v>
      </c>
      <c r="S27" s="52">
        <v>0</v>
      </c>
      <c r="T27" s="36"/>
      <c r="U27" s="56">
        <v>11945</v>
      </c>
      <c r="V27" s="56">
        <v>0</v>
      </c>
      <c r="W27" s="52">
        <v>0</v>
      </c>
      <c r="X27" s="52">
        <v>893</v>
      </c>
      <c r="Y27" s="52">
        <v>12838</v>
      </c>
      <c r="Z27" s="52">
        <f t="shared" si="0"/>
        <v>16398772</v>
      </c>
    </row>
    <row r="28" spans="1:26" s="13" customFormat="1">
      <c r="A28" s="49">
        <v>410</v>
      </c>
      <c r="B28" s="49">
        <v>410057308</v>
      </c>
      <c r="C28" s="50" t="s">
        <v>10</v>
      </c>
      <c r="D28" s="49">
        <v>57</v>
      </c>
      <c r="E28" s="50" t="s">
        <v>13</v>
      </c>
      <c r="F28" s="49">
        <v>308</v>
      </c>
      <c r="G28" s="50" t="s">
        <v>20</v>
      </c>
      <c r="H28" s="51">
        <v>1</v>
      </c>
      <c r="I28" s="52">
        <v>12654</v>
      </c>
      <c r="J28" s="52">
        <v>7478</v>
      </c>
      <c r="K28" s="52">
        <v>0</v>
      </c>
      <c r="L28" s="52">
        <v>893</v>
      </c>
      <c r="M28" s="52">
        <v>21025</v>
      </c>
      <c r="N28" s="36"/>
      <c r="O28" s="53" t="s">
        <v>308</v>
      </c>
      <c r="P28" s="53" t="s">
        <v>308</v>
      </c>
      <c r="Q28" s="55">
        <v>0.09</v>
      </c>
      <c r="R28" s="55">
        <v>3.0000000000000001E-3</v>
      </c>
      <c r="S28" s="52">
        <v>0</v>
      </c>
      <c r="T28" s="36"/>
      <c r="U28" s="56">
        <v>20132</v>
      </c>
      <c r="V28" s="56">
        <v>0</v>
      </c>
      <c r="W28" s="52">
        <v>0</v>
      </c>
      <c r="X28" s="52">
        <v>893</v>
      </c>
      <c r="Y28" s="52">
        <v>21025</v>
      </c>
      <c r="Z28" s="52">
        <f t="shared" si="0"/>
        <v>16398772</v>
      </c>
    </row>
    <row r="29" spans="1:26" s="13" customFormat="1">
      <c r="A29" s="49">
        <v>412</v>
      </c>
      <c r="B29" s="49">
        <v>412035035</v>
      </c>
      <c r="C29" s="50" t="s">
        <v>22</v>
      </c>
      <c r="D29" s="49">
        <v>35</v>
      </c>
      <c r="E29" s="50" t="s">
        <v>11</v>
      </c>
      <c r="F29" s="49">
        <v>35</v>
      </c>
      <c r="G29" s="50" t="s">
        <v>11</v>
      </c>
      <c r="H29" s="51">
        <v>514</v>
      </c>
      <c r="I29" s="52">
        <v>11529</v>
      </c>
      <c r="J29" s="52">
        <v>3407</v>
      </c>
      <c r="K29" s="52">
        <v>0</v>
      </c>
      <c r="L29" s="52">
        <v>893</v>
      </c>
      <c r="M29" s="52">
        <v>15829</v>
      </c>
      <c r="N29" s="36"/>
      <c r="O29" s="53" t="s">
        <v>308</v>
      </c>
      <c r="P29" s="53" t="s">
        <v>308</v>
      </c>
      <c r="Q29" s="55">
        <v>0.18</v>
      </c>
      <c r="R29" s="55">
        <v>0.152</v>
      </c>
      <c r="S29" s="52">
        <v>0</v>
      </c>
      <c r="T29" s="36"/>
      <c r="U29" s="56">
        <v>7677104</v>
      </c>
      <c r="V29" s="56">
        <v>0</v>
      </c>
      <c r="W29" s="52">
        <v>0</v>
      </c>
      <c r="X29" s="52">
        <v>459002</v>
      </c>
      <c r="Y29" s="52">
        <v>8136106</v>
      </c>
      <c r="Z29" s="52">
        <f t="shared" si="0"/>
        <v>8550583</v>
      </c>
    </row>
    <row r="30" spans="1:26" s="13" customFormat="1">
      <c r="A30" s="49">
        <v>412</v>
      </c>
      <c r="B30" s="49">
        <v>412035044</v>
      </c>
      <c r="C30" s="50" t="s">
        <v>22</v>
      </c>
      <c r="D30" s="49">
        <v>35</v>
      </c>
      <c r="E30" s="50" t="s">
        <v>11</v>
      </c>
      <c r="F30" s="49">
        <v>44</v>
      </c>
      <c r="G30" s="50" t="s">
        <v>12</v>
      </c>
      <c r="H30" s="51">
        <v>2</v>
      </c>
      <c r="I30" s="52">
        <v>8621</v>
      </c>
      <c r="J30" s="52">
        <v>568</v>
      </c>
      <c r="K30" s="52">
        <v>0</v>
      </c>
      <c r="L30" s="52">
        <v>893</v>
      </c>
      <c r="M30" s="52">
        <v>10082</v>
      </c>
      <c r="N30" s="36"/>
      <c r="O30" s="53" t="s">
        <v>308</v>
      </c>
      <c r="P30" s="53" t="s">
        <v>308</v>
      </c>
      <c r="Q30" s="55">
        <v>0.09</v>
      </c>
      <c r="R30" s="55">
        <v>4.4999999999999998E-2</v>
      </c>
      <c r="S30" s="52">
        <v>0</v>
      </c>
      <c r="T30" s="36"/>
      <c r="U30" s="56">
        <v>18378</v>
      </c>
      <c r="V30" s="56">
        <v>0</v>
      </c>
      <c r="W30" s="52">
        <v>0</v>
      </c>
      <c r="X30" s="52">
        <v>1786</v>
      </c>
      <c r="Y30" s="52">
        <v>20164</v>
      </c>
      <c r="Z30" s="52">
        <f t="shared" si="0"/>
        <v>8550583</v>
      </c>
    </row>
    <row r="31" spans="1:26" s="13" customFormat="1">
      <c r="A31" s="49">
        <v>412</v>
      </c>
      <c r="B31" s="49">
        <v>412035073</v>
      </c>
      <c r="C31" s="50" t="s">
        <v>22</v>
      </c>
      <c r="D31" s="49">
        <v>35</v>
      </c>
      <c r="E31" s="50" t="s">
        <v>11</v>
      </c>
      <c r="F31" s="49">
        <v>73</v>
      </c>
      <c r="G31" s="50" t="s">
        <v>23</v>
      </c>
      <c r="H31" s="51">
        <v>2</v>
      </c>
      <c r="I31" s="52">
        <v>10347</v>
      </c>
      <c r="J31" s="52">
        <v>7321</v>
      </c>
      <c r="K31" s="52">
        <v>0</v>
      </c>
      <c r="L31" s="52">
        <v>893</v>
      </c>
      <c r="M31" s="52">
        <v>18561</v>
      </c>
      <c r="N31" s="36"/>
      <c r="O31" s="53" t="s">
        <v>308</v>
      </c>
      <c r="P31" s="53" t="s">
        <v>308</v>
      </c>
      <c r="Q31" s="55">
        <v>0.09</v>
      </c>
      <c r="R31" s="55">
        <v>6.0000000000000001E-3</v>
      </c>
      <c r="S31" s="52">
        <v>0</v>
      </c>
      <c r="T31" s="36"/>
      <c r="U31" s="56">
        <v>35336</v>
      </c>
      <c r="V31" s="56">
        <v>0</v>
      </c>
      <c r="W31" s="52">
        <v>0</v>
      </c>
      <c r="X31" s="52">
        <v>1786</v>
      </c>
      <c r="Y31" s="52">
        <v>37122</v>
      </c>
      <c r="Z31" s="52">
        <f t="shared" si="0"/>
        <v>8550583</v>
      </c>
    </row>
    <row r="32" spans="1:26" s="13" customFormat="1">
      <c r="A32" s="49">
        <v>412</v>
      </c>
      <c r="B32" s="49">
        <v>412035093</v>
      </c>
      <c r="C32" s="50" t="s">
        <v>22</v>
      </c>
      <c r="D32" s="49">
        <v>35</v>
      </c>
      <c r="E32" s="50" t="s">
        <v>11</v>
      </c>
      <c r="F32" s="49">
        <v>93</v>
      </c>
      <c r="G32" s="50" t="s">
        <v>14</v>
      </c>
      <c r="H32" s="51">
        <v>1</v>
      </c>
      <c r="I32" s="52">
        <v>11861</v>
      </c>
      <c r="J32" s="52">
        <v>358</v>
      </c>
      <c r="K32" s="52">
        <v>0</v>
      </c>
      <c r="L32" s="52">
        <v>893</v>
      </c>
      <c r="M32" s="52">
        <v>13112</v>
      </c>
      <c r="N32" s="36"/>
      <c r="O32" s="53" t="s">
        <v>308</v>
      </c>
      <c r="P32" s="53" t="s">
        <v>308</v>
      </c>
      <c r="Q32" s="55">
        <v>0.09</v>
      </c>
      <c r="R32" s="55">
        <v>0.1</v>
      </c>
      <c r="S32" s="52">
        <v>-1219</v>
      </c>
      <c r="T32" s="36"/>
      <c r="U32" s="56">
        <v>12219</v>
      </c>
      <c r="V32" s="56">
        <v>-1219</v>
      </c>
      <c r="W32" s="52">
        <v>0</v>
      </c>
      <c r="X32" s="52">
        <v>893</v>
      </c>
      <c r="Y32" s="52">
        <v>11893</v>
      </c>
      <c r="Z32" s="52">
        <f t="shared" si="0"/>
        <v>8550583</v>
      </c>
    </row>
    <row r="33" spans="1:26" s="13" customFormat="1">
      <c r="A33" s="49">
        <v>412</v>
      </c>
      <c r="B33" s="49">
        <v>412035189</v>
      </c>
      <c r="C33" s="50" t="s">
        <v>22</v>
      </c>
      <c r="D33" s="49">
        <v>35</v>
      </c>
      <c r="E33" s="50" t="s">
        <v>11</v>
      </c>
      <c r="F33" s="49">
        <v>189</v>
      </c>
      <c r="G33" s="50" t="s">
        <v>24</v>
      </c>
      <c r="H33" s="51">
        <v>2</v>
      </c>
      <c r="I33" s="52">
        <v>9832</v>
      </c>
      <c r="J33" s="52">
        <v>3620</v>
      </c>
      <c r="K33" s="52">
        <v>0</v>
      </c>
      <c r="L33" s="52">
        <v>893</v>
      </c>
      <c r="M33" s="52">
        <v>14345</v>
      </c>
      <c r="N33" s="36"/>
      <c r="O33" s="53" t="s">
        <v>308</v>
      </c>
      <c r="P33" s="53" t="s">
        <v>308</v>
      </c>
      <c r="Q33" s="55">
        <v>0.09</v>
      </c>
      <c r="R33" s="55">
        <v>2E-3</v>
      </c>
      <c r="S33" s="52">
        <v>0</v>
      </c>
      <c r="T33" s="36"/>
      <c r="U33" s="56">
        <v>26904</v>
      </c>
      <c r="V33" s="56">
        <v>0</v>
      </c>
      <c r="W33" s="52">
        <v>0</v>
      </c>
      <c r="X33" s="52">
        <v>1786</v>
      </c>
      <c r="Y33" s="52">
        <v>28690</v>
      </c>
      <c r="Z33" s="52">
        <f t="shared" si="0"/>
        <v>8550583</v>
      </c>
    </row>
    <row r="34" spans="1:26" s="13" customFormat="1">
      <c r="A34" s="49">
        <v>412</v>
      </c>
      <c r="B34" s="49">
        <v>412035207</v>
      </c>
      <c r="C34" s="50" t="s">
        <v>22</v>
      </c>
      <c r="D34" s="49">
        <v>35</v>
      </c>
      <c r="E34" s="50" t="s">
        <v>11</v>
      </c>
      <c r="F34" s="49">
        <v>207</v>
      </c>
      <c r="G34" s="50" t="s">
        <v>25</v>
      </c>
      <c r="H34" s="51">
        <v>1</v>
      </c>
      <c r="I34" s="52">
        <v>14923</v>
      </c>
      <c r="J34" s="52">
        <v>10017</v>
      </c>
      <c r="K34" s="52">
        <v>0</v>
      </c>
      <c r="L34" s="52">
        <v>893</v>
      </c>
      <c r="M34" s="52">
        <v>25833</v>
      </c>
      <c r="N34" s="36"/>
      <c r="O34" s="53" t="s">
        <v>308</v>
      </c>
      <c r="P34" s="53" t="s">
        <v>308</v>
      </c>
      <c r="Q34" s="55">
        <v>0.09</v>
      </c>
      <c r="R34" s="55">
        <v>1E-3</v>
      </c>
      <c r="S34" s="52">
        <v>0</v>
      </c>
      <c r="T34" s="36"/>
      <c r="U34" s="56">
        <v>24940</v>
      </c>
      <c r="V34" s="56">
        <v>0</v>
      </c>
      <c r="W34" s="52">
        <v>0</v>
      </c>
      <c r="X34" s="52">
        <v>893</v>
      </c>
      <c r="Y34" s="52">
        <v>25833</v>
      </c>
      <c r="Z34" s="52">
        <f t="shared" si="0"/>
        <v>8550583</v>
      </c>
    </row>
    <row r="35" spans="1:26" s="13" customFormat="1">
      <c r="A35" s="49">
        <v>412</v>
      </c>
      <c r="B35" s="49">
        <v>412035220</v>
      </c>
      <c r="C35" s="50" t="s">
        <v>22</v>
      </c>
      <c r="D35" s="49">
        <v>35</v>
      </c>
      <c r="E35" s="50" t="s">
        <v>11</v>
      </c>
      <c r="F35" s="49">
        <v>220</v>
      </c>
      <c r="G35" s="50" t="s">
        <v>26</v>
      </c>
      <c r="H35" s="51">
        <v>3</v>
      </c>
      <c r="I35" s="52">
        <v>11904</v>
      </c>
      <c r="J35" s="52">
        <v>4237</v>
      </c>
      <c r="K35" s="52">
        <v>0</v>
      </c>
      <c r="L35" s="52">
        <v>893</v>
      </c>
      <c r="M35" s="52">
        <v>17034</v>
      </c>
      <c r="N35" s="36"/>
      <c r="O35" s="53" t="s">
        <v>308</v>
      </c>
      <c r="P35" s="53" t="s">
        <v>308</v>
      </c>
      <c r="Q35" s="55">
        <v>0.09</v>
      </c>
      <c r="R35" s="55">
        <v>1.4999999999999999E-2</v>
      </c>
      <c r="S35" s="52">
        <v>0</v>
      </c>
      <c r="T35" s="36"/>
      <c r="U35" s="56">
        <v>48423</v>
      </c>
      <c r="V35" s="56">
        <v>0</v>
      </c>
      <c r="W35" s="52">
        <v>0</v>
      </c>
      <c r="X35" s="52">
        <v>2679</v>
      </c>
      <c r="Y35" s="52">
        <v>51102</v>
      </c>
      <c r="Z35" s="52">
        <f t="shared" si="0"/>
        <v>8550583</v>
      </c>
    </row>
    <row r="36" spans="1:26" s="13" customFormat="1">
      <c r="A36" s="49">
        <v>412</v>
      </c>
      <c r="B36" s="49">
        <v>412035244</v>
      </c>
      <c r="C36" s="50" t="s">
        <v>22</v>
      </c>
      <c r="D36" s="49">
        <v>35</v>
      </c>
      <c r="E36" s="50" t="s">
        <v>11</v>
      </c>
      <c r="F36" s="49">
        <v>244</v>
      </c>
      <c r="G36" s="50" t="s">
        <v>27</v>
      </c>
      <c r="H36" s="51">
        <v>9</v>
      </c>
      <c r="I36" s="52">
        <v>11622</v>
      </c>
      <c r="J36" s="52">
        <v>3969</v>
      </c>
      <c r="K36" s="52">
        <v>0</v>
      </c>
      <c r="L36" s="52">
        <v>893</v>
      </c>
      <c r="M36" s="52">
        <v>16484</v>
      </c>
      <c r="N36" s="36"/>
      <c r="O36" s="53" t="s">
        <v>308</v>
      </c>
      <c r="P36" s="53" t="s">
        <v>308</v>
      </c>
      <c r="Q36" s="55">
        <v>0.18</v>
      </c>
      <c r="R36" s="55">
        <v>9.0999999999999998E-2</v>
      </c>
      <c r="S36" s="52">
        <v>0</v>
      </c>
      <c r="T36" s="36"/>
      <c r="U36" s="56">
        <v>140319</v>
      </c>
      <c r="V36" s="56">
        <v>0</v>
      </c>
      <c r="W36" s="52">
        <v>0</v>
      </c>
      <c r="X36" s="52">
        <v>8037</v>
      </c>
      <c r="Y36" s="52">
        <v>148356</v>
      </c>
      <c r="Z36" s="52">
        <f t="shared" si="0"/>
        <v>8550583</v>
      </c>
    </row>
    <row r="37" spans="1:26" s="13" customFormat="1">
      <c r="A37" s="49">
        <v>412</v>
      </c>
      <c r="B37" s="49">
        <v>412035285</v>
      </c>
      <c r="C37" s="50" t="s">
        <v>22</v>
      </c>
      <c r="D37" s="49">
        <v>35</v>
      </c>
      <c r="E37" s="50" t="s">
        <v>11</v>
      </c>
      <c r="F37" s="49">
        <v>285</v>
      </c>
      <c r="G37" s="50" t="s">
        <v>28</v>
      </c>
      <c r="H37" s="51">
        <v>4</v>
      </c>
      <c r="I37" s="52">
        <v>9625</v>
      </c>
      <c r="J37" s="52">
        <v>2860</v>
      </c>
      <c r="K37" s="52">
        <v>0</v>
      </c>
      <c r="L37" s="52">
        <v>893</v>
      </c>
      <c r="M37" s="52">
        <v>13378</v>
      </c>
      <c r="N37" s="36"/>
      <c r="O37" s="53" t="s">
        <v>308</v>
      </c>
      <c r="P37" s="53" t="s">
        <v>308</v>
      </c>
      <c r="Q37" s="55">
        <v>0.09</v>
      </c>
      <c r="R37" s="55">
        <v>3.2000000000000001E-2</v>
      </c>
      <c r="S37" s="52">
        <v>0</v>
      </c>
      <c r="T37" s="36"/>
      <c r="U37" s="56">
        <v>49940</v>
      </c>
      <c r="V37" s="56">
        <v>0</v>
      </c>
      <c r="W37" s="52">
        <v>0</v>
      </c>
      <c r="X37" s="52">
        <v>3572</v>
      </c>
      <c r="Y37" s="52">
        <v>53512</v>
      </c>
      <c r="Z37" s="52">
        <f t="shared" si="0"/>
        <v>8550583</v>
      </c>
    </row>
    <row r="38" spans="1:26" s="13" customFormat="1">
      <c r="A38" s="49">
        <v>412</v>
      </c>
      <c r="B38" s="49">
        <v>412035314</v>
      </c>
      <c r="C38" s="50" t="s">
        <v>22</v>
      </c>
      <c r="D38" s="49">
        <v>35</v>
      </c>
      <c r="E38" s="50" t="s">
        <v>11</v>
      </c>
      <c r="F38" s="49">
        <v>314</v>
      </c>
      <c r="G38" s="50" t="s">
        <v>29</v>
      </c>
      <c r="H38" s="51">
        <v>1</v>
      </c>
      <c r="I38" s="52">
        <v>13106</v>
      </c>
      <c r="J38" s="52">
        <v>10395</v>
      </c>
      <c r="K38" s="52">
        <v>0</v>
      </c>
      <c r="L38" s="52">
        <v>893</v>
      </c>
      <c r="M38" s="52">
        <v>24394</v>
      </c>
      <c r="N38" s="36"/>
      <c r="O38" s="53" t="s">
        <v>308</v>
      </c>
      <c r="P38" s="53" t="s">
        <v>308</v>
      </c>
      <c r="Q38" s="55">
        <v>0.09</v>
      </c>
      <c r="R38" s="55">
        <v>5.0000000000000001E-3</v>
      </c>
      <c r="S38" s="52">
        <v>0</v>
      </c>
      <c r="T38" s="36"/>
      <c r="U38" s="56">
        <v>23501</v>
      </c>
      <c r="V38" s="56">
        <v>0</v>
      </c>
      <c r="W38" s="52">
        <v>0</v>
      </c>
      <c r="X38" s="52">
        <v>893</v>
      </c>
      <c r="Y38" s="52">
        <v>24394</v>
      </c>
      <c r="Z38" s="52">
        <f t="shared" si="0"/>
        <v>8550583</v>
      </c>
    </row>
    <row r="39" spans="1:26" s="13" customFormat="1">
      <c r="A39" s="49">
        <v>412</v>
      </c>
      <c r="B39" s="49">
        <v>412035336</v>
      </c>
      <c r="C39" s="50" t="s">
        <v>22</v>
      </c>
      <c r="D39" s="49">
        <v>35</v>
      </c>
      <c r="E39" s="50" t="s">
        <v>11</v>
      </c>
      <c r="F39" s="49">
        <v>336</v>
      </c>
      <c r="G39" s="50" t="s">
        <v>30</v>
      </c>
      <c r="H39" s="51">
        <v>1</v>
      </c>
      <c r="I39" s="52">
        <v>11045</v>
      </c>
      <c r="J39" s="52">
        <v>1473</v>
      </c>
      <c r="K39" s="52">
        <v>0</v>
      </c>
      <c r="L39" s="52">
        <v>893</v>
      </c>
      <c r="M39" s="52">
        <v>13411</v>
      </c>
      <c r="N39" s="36"/>
      <c r="O39" s="53" t="s">
        <v>308</v>
      </c>
      <c r="P39" s="53" t="s">
        <v>308</v>
      </c>
      <c r="Q39" s="55">
        <v>0.09</v>
      </c>
      <c r="R39" s="55">
        <v>3.5000000000000003E-2</v>
      </c>
      <c r="S39" s="52">
        <v>0</v>
      </c>
      <c r="T39" s="36"/>
      <c r="U39" s="56">
        <v>12518</v>
      </c>
      <c r="V39" s="56">
        <v>0</v>
      </c>
      <c r="W39" s="52">
        <v>0</v>
      </c>
      <c r="X39" s="52">
        <v>893</v>
      </c>
      <c r="Y39" s="52">
        <v>13411</v>
      </c>
      <c r="Z39" s="52">
        <f t="shared" si="0"/>
        <v>8550583</v>
      </c>
    </row>
    <row r="40" spans="1:26" s="13" customFormat="1">
      <c r="A40" s="49">
        <v>413</v>
      </c>
      <c r="B40" s="49">
        <v>413114091</v>
      </c>
      <c r="C40" s="50" t="s">
        <v>31</v>
      </c>
      <c r="D40" s="49">
        <v>114</v>
      </c>
      <c r="E40" s="50" t="s">
        <v>32</v>
      </c>
      <c r="F40" s="49">
        <v>91</v>
      </c>
      <c r="G40" s="50" t="s">
        <v>34</v>
      </c>
      <c r="H40" s="51">
        <v>6</v>
      </c>
      <c r="I40" s="52">
        <v>11346</v>
      </c>
      <c r="J40" s="52">
        <v>12406</v>
      </c>
      <c r="K40" s="52">
        <v>0</v>
      </c>
      <c r="L40" s="52">
        <v>893</v>
      </c>
      <c r="M40" s="52">
        <v>24645</v>
      </c>
      <c r="N40" s="36"/>
      <c r="O40" s="53" t="s">
        <v>308</v>
      </c>
      <c r="P40" s="53" t="s">
        <v>308</v>
      </c>
      <c r="Q40" s="55">
        <v>0.09</v>
      </c>
      <c r="R40" s="55">
        <v>2.7E-2</v>
      </c>
      <c r="S40" s="52">
        <v>0</v>
      </c>
      <c r="T40" s="36"/>
      <c r="U40" s="56">
        <v>142512</v>
      </c>
      <c r="V40" s="56">
        <v>0</v>
      </c>
      <c r="W40" s="52">
        <v>0</v>
      </c>
      <c r="X40" s="52">
        <v>5358</v>
      </c>
      <c r="Y40" s="52">
        <v>147870</v>
      </c>
      <c r="Z40" s="52">
        <f t="shared" si="0"/>
        <v>3607922</v>
      </c>
    </row>
    <row r="41" spans="1:26" s="13" customFormat="1">
      <c r="A41" s="49">
        <v>413</v>
      </c>
      <c r="B41" s="49">
        <v>413114114</v>
      </c>
      <c r="C41" s="50" t="s">
        <v>31</v>
      </c>
      <c r="D41" s="49">
        <v>114</v>
      </c>
      <c r="E41" s="50" t="s">
        <v>32</v>
      </c>
      <c r="F41" s="49">
        <v>114</v>
      </c>
      <c r="G41" s="50" t="s">
        <v>32</v>
      </c>
      <c r="H41" s="51">
        <v>60</v>
      </c>
      <c r="I41" s="52">
        <v>10523</v>
      </c>
      <c r="J41" s="52">
        <v>2651</v>
      </c>
      <c r="K41" s="52">
        <v>0</v>
      </c>
      <c r="L41" s="52">
        <v>893</v>
      </c>
      <c r="M41" s="52">
        <v>14067</v>
      </c>
      <c r="N41" s="36"/>
      <c r="O41" s="53" t="s">
        <v>308</v>
      </c>
      <c r="P41" s="53" t="s">
        <v>308</v>
      </c>
      <c r="Q41" s="55">
        <v>0.18</v>
      </c>
      <c r="R41" s="55">
        <v>4.1000000000000002E-2</v>
      </c>
      <c r="S41" s="52">
        <v>0</v>
      </c>
      <c r="T41" s="36"/>
      <c r="U41" s="56">
        <v>790440</v>
      </c>
      <c r="V41" s="56">
        <v>0</v>
      </c>
      <c r="W41" s="52">
        <v>0</v>
      </c>
      <c r="X41" s="52">
        <v>53580</v>
      </c>
      <c r="Y41" s="52">
        <v>844020</v>
      </c>
      <c r="Z41" s="52">
        <f t="shared" si="0"/>
        <v>3607922</v>
      </c>
    </row>
    <row r="42" spans="1:26" s="13" customFormat="1">
      <c r="A42" s="49">
        <v>413</v>
      </c>
      <c r="B42" s="49">
        <v>413114117</v>
      </c>
      <c r="C42" s="50" t="s">
        <v>31</v>
      </c>
      <c r="D42" s="49">
        <v>114</v>
      </c>
      <c r="E42" s="50" t="s">
        <v>32</v>
      </c>
      <c r="F42" s="49">
        <v>117</v>
      </c>
      <c r="G42" s="50" t="s">
        <v>35</v>
      </c>
      <c r="H42" s="51">
        <v>1</v>
      </c>
      <c r="I42" s="52">
        <v>13975</v>
      </c>
      <c r="J42" s="52">
        <v>5188</v>
      </c>
      <c r="K42" s="52">
        <v>0</v>
      </c>
      <c r="L42" s="52">
        <v>893</v>
      </c>
      <c r="M42" s="52">
        <v>20056</v>
      </c>
      <c r="N42" s="36"/>
      <c r="O42" s="53" t="s">
        <v>308</v>
      </c>
      <c r="P42" s="53" t="s">
        <v>308</v>
      </c>
      <c r="Q42" s="55">
        <v>0.09</v>
      </c>
      <c r="R42" s="55">
        <v>7.6999999999999999E-2</v>
      </c>
      <c r="S42" s="52">
        <v>0</v>
      </c>
      <c r="T42" s="36"/>
      <c r="U42" s="56">
        <v>19163</v>
      </c>
      <c r="V42" s="56">
        <v>0</v>
      </c>
      <c r="W42" s="52">
        <v>0</v>
      </c>
      <c r="X42" s="52">
        <v>893</v>
      </c>
      <c r="Y42" s="52">
        <v>20056</v>
      </c>
      <c r="Z42" s="52">
        <f t="shared" si="0"/>
        <v>3607922</v>
      </c>
    </row>
    <row r="43" spans="1:26" s="13" customFormat="1">
      <c r="A43" s="49">
        <v>413</v>
      </c>
      <c r="B43" s="49">
        <v>413114253</v>
      </c>
      <c r="C43" s="50" t="s">
        <v>31</v>
      </c>
      <c r="D43" s="49">
        <v>114</v>
      </c>
      <c r="E43" s="50" t="s">
        <v>32</v>
      </c>
      <c r="F43" s="49">
        <v>253</v>
      </c>
      <c r="G43" s="50" t="s">
        <v>36</v>
      </c>
      <c r="H43" s="51">
        <v>2</v>
      </c>
      <c r="I43" s="52">
        <v>10028</v>
      </c>
      <c r="J43" s="52">
        <v>19371</v>
      </c>
      <c r="K43" s="52">
        <v>0</v>
      </c>
      <c r="L43" s="52">
        <v>893</v>
      </c>
      <c r="M43" s="52">
        <v>30292</v>
      </c>
      <c r="N43" s="36"/>
      <c r="O43" s="53" t="s">
        <v>308</v>
      </c>
      <c r="P43" s="53" t="s">
        <v>308</v>
      </c>
      <c r="Q43" s="55">
        <v>0.09</v>
      </c>
      <c r="R43" s="55">
        <v>0.03</v>
      </c>
      <c r="S43" s="52">
        <v>0</v>
      </c>
      <c r="T43" s="36"/>
      <c r="U43" s="56">
        <v>58798</v>
      </c>
      <c r="V43" s="56">
        <v>0</v>
      </c>
      <c r="W43" s="52">
        <v>0</v>
      </c>
      <c r="X43" s="52">
        <v>1786</v>
      </c>
      <c r="Y43" s="52">
        <v>60584</v>
      </c>
      <c r="Z43" s="52">
        <f t="shared" si="0"/>
        <v>3607922</v>
      </c>
    </row>
    <row r="44" spans="1:26" s="13" customFormat="1">
      <c r="A44" s="49">
        <v>413</v>
      </c>
      <c r="B44" s="49">
        <v>413114670</v>
      </c>
      <c r="C44" s="50" t="s">
        <v>31</v>
      </c>
      <c r="D44" s="49">
        <v>114</v>
      </c>
      <c r="E44" s="50" t="s">
        <v>32</v>
      </c>
      <c r="F44" s="49">
        <v>670</v>
      </c>
      <c r="G44" s="50" t="s">
        <v>37</v>
      </c>
      <c r="H44" s="51">
        <v>27</v>
      </c>
      <c r="I44" s="52">
        <v>9217</v>
      </c>
      <c r="J44" s="52">
        <v>7023</v>
      </c>
      <c r="K44" s="52">
        <v>0</v>
      </c>
      <c r="L44" s="52">
        <v>893</v>
      </c>
      <c r="M44" s="52">
        <v>17133</v>
      </c>
      <c r="N44" s="36"/>
      <c r="O44" s="53" t="s">
        <v>308</v>
      </c>
      <c r="P44" s="53" t="s">
        <v>308</v>
      </c>
      <c r="Q44" s="55">
        <v>0.09</v>
      </c>
      <c r="R44" s="55">
        <v>7.6999999999999999E-2</v>
      </c>
      <c r="S44" s="52">
        <v>0</v>
      </c>
      <c r="T44" s="36"/>
      <c r="U44" s="56">
        <v>438480</v>
      </c>
      <c r="V44" s="56">
        <v>0</v>
      </c>
      <c r="W44" s="52">
        <v>0</v>
      </c>
      <c r="X44" s="52">
        <v>24111</v>
      </c>
      <c r="Y44" s="52">
        <v>462591</v>
      </c>
      <c r="Z44" s="52">
        <f t="shared" si="0"/>
        <v>3607922</v>
      </c>
    </row>
    <row r="45" spans="1:26" s="13" customFormat="1">
      <c r="A45" s="49">
        <v>413</v>
      </c>
      <c r="B45" s="49">
        <v>413114674</v>
      </c>
      <c r="C45" s="50" t="s">
        <v>31</v>
      </c>
      <c r="D45" s="49">
        <v>114</v>
      </c>
      <c r="E45" s="50" t="s">
        <v>32</v>
      </c>
      <c r="F45" s="49">
        <v>674</v>
      </c>
      <c r="G45" s="50" t="s">
        <v>38</v>
      </c>
      <c r="H45" s="51">
        <v>40</v>
      </c>
      <c r="I45" s="52">
        <v>10949</v>
      </c>
      <c r="J45" s="52">
        <v>4680</v>
      </c>
      <c r="K45" s="52">
        <v>0</v>
      </c>
      <c r="L45" s="52">
        <v>893</v>
      </c>
      <c r="M45" s="52">
        <v>16522</v>
      </c>
      <c r="N45" s="36"/>
      <c r="O45" s="53" t="s">
        <v>308</v>
      </c>
      <c r="P45" s="53" t="s">
        <v>308</v>
      </c>
      <c r="Q45" s="55">
        <v>0.09</v>
      </c>
      <c r="R45" s="55">
        <v>5.8000000000000003E-2</v>
      </c>
      <c r="S45" s="52">
        <v>0</v>
      </c>
      <c r="T45" s="36"/>
      <c r="U45" s="56">
        <v>625160</v>
      </c>
      <c r="V45" s="56">
        <v>0</v>
      </c>
      <c r="W45" s="52">
        <v>0</v>
      </c>
      <c r="X45" s="52">
        <v>35720</v>
      </c>
      <c r="Y45" s="52">
        <v>660880</v>
      </c>
      <c r="Z45" s="52">
        <f t="shared" si="0"/>
        <v>3607922</v>
      </c>
    </row>
    <row r="46" spans="1:26" s="13" customFormat="1">
      <c r="A46" s="49">
        <v>413</v>
      </c>
      <c r="B46" s="49">
        <v>413114683</v>
      </c>
      <c r="C46" s="50" t="s">
        <v>31</v>
      </c>
      <c r="D46" s="49">
        <v>114</v>
      </c>
      <c r="E46" s="50" t="s">
        <v>32</v>
      </c>
      <c r="F46" s="49">
        <v>683</v>
      </c>
      <c r="G46" s="50" t="s">
        <v>39</v>
      </c>
      <c r="H46" s="51">
        <v>4</v>
      </c>
      <c r="I46" s="52">
        <v>9794</v>
      </c>
      <c r="J46" s="52">
        <v>5917</v>
      </c>
      <c r="K46" s="52">
        <v>0</v>
      </c>
      <c r="L46" s="52">
        <v>893</v>
      </c>
      <c r="M46" s="52">
        <v>16604</v>
      </c>
      <c r="N46" s="36"/>
      <c r="O46" s="53" t="s">
        <v>308</v>
      </c>
      <c r="P46" s="53" t="s">
        <v>308</v>
      </c>
      <c r="Q46" s="55">
        <v>0.09</v>
      </c>
      <c r="R46" s="55">
        <v>2.7E-2</v>
      </c>
      <c r="S46" s="52">
        <v>0</v>
      </c>
      <c r="T46" s="36"/>
      <c r="U46" s="56">
        <v>62844</v>
      </c>
      <c r="V46" s="56">
        <v>0</v>
      </c>
      <c r="W46" s="52">
        <v>0</v>
      </c>
      <c r="X46" s="52">
        <v>3572</v>
      </c>
      <c r="Y46" s="52">
        <v>66416</v>
      </c>
      <c r="Z46" s="52">
        <f t="shared" si="0"/>
        <v>3607922</v>
      </c>
    </row>
    <row r="47" spans="1:26" s="13" customFormat="1">
      <c r="A47" s="49">
        <v>413</v>
      </c>
      <c r="B47" s="49">
        <v>413114717</v>
      </c>
      <c r="C47" s="50" t="s">
        <v>31</v>
      </c>
      <c r="D47" s="49">
        <v>114</v>
      </c>
      <c r="E47" s="50" t="s">
        <v>32</v>
      </c>
      <c r="F47" s="49">
        <v>717</v>
      </c>
      <c r="G47" s="50" t="s">
        <v>40</v>
      </c>
      <c r="H47" s="51">
        <v>50</v>
      </c>
      <c r="I47" s="52">
        <v>10438</v>
      </c>
      <c r="J47" s="52">
        <v>5631</v>
      </c>
      <c r="K47" s="52">
        <v>0</v>
      </c>
      <c r="L47" s="52">
        <v>893</v>
      </c>
      <c r="M47" s="52">
        <v>16962</v>
      </c>
      <c r="N47" s="36"/>
      <c r="O47" s="53" t="s">
        <v>308</v>
      </c>
      <c r="P47" s="53" t="s">
        <v>308</v>
      </c>
      <c r="Q47" s="55">
        <v>0.09</v>
      </c>
      <c r="R47" s="55">
        <v>5.1999999999999998E-2</v>
      </c>
      <c r="S47" s="52">
        <v>0</v>
      </c>
      <c r="T47" s="36"/>
      <c r="U47" s="56">
        <v>803450</v>
      </c>
      <c r="V47" s="56">
        <v>0</v>
      </c>
      <c r="W47" s="52">
        <v>0</v>
      </c>
      <c r="X47" s="52">
        <v>44650</v>
      </c>
      <c r="Y47" s="52">
        <v>848100</v>
      </c>
      <c r="Z47" s="52">
        <f t="shared" si="0"/>
        <v>3607922</v>
      </c>
    </row>
    <row r="48" spans="1:26" s="13" customFormat="1">
      <c r="A48" s="49">
        <v>413</v>
      </c>
      <c r="B48" s="49">
        <v>413114720</v>
      </c>
      <c r="C48" s="50" t="s">
        <v>31</v>
      </c>
      <c r="D48" s="49">
        <v>114</v>
      </c>
      <c r="E48" s="50" t="s">
        <v>32</v>
      </c>
      <c r="F48" s="49">
        <v>720</v>
      </c>
      <c r="G48" s="50" t="s">
        <v>230</v>
      </c>
      <c r="H48" s="51">
        <v>1</v>
      </c>
      <c r="I48" s="52">
        <v>9794</v>
      </c>
      <c r="J48" s="52">
        <v>2072</v>
      </c>
      <c r="K48" s="52">
        <v>0</v>
      </c>
      <c r="L48" s="52">
        <v>893</v>
      </c>
      <c r="M48" s="52">
        <v>12759</v>
      </c>
      <c r="N48" s="36"/>
      <c r="O48" s="53" t="s">
        <v>308</v>
      </c>
      <c r="P48" s="53" t="s">
        <v>308</v>
      </c>
      <c r="Q48" s="55">
        <v>0.09</v>
      </c>
      <c r="R48" s="55">
        <v>0.01</v>
      </c>
      <c r="S48" s="52">
        <v>0</v>
      </c>
      <c r="T48" s="36"/>
      <c r="U48" s="56">
        <v>11866</v>
      </c>
      <c r="V48" s="56">
        <v>0</v>
      </c>
      <c r="W48" s="52">
        <v>0</v>
      </c>
      <c r="X48" s="52">
        <v>893</v>
      </c>
      <c r="Y48" s="52">
        <v>12759</v>
      </c>
      <c r="Z48" s="52">
        <f t="shared" si="0"/>
        <v>3607922</v>
      </c>
    </row>
    <row r="49" spans="1:26" s="13" customFormat="1">
      <c r="A49" s="49">
        <v>413</v>
      </c>
      <c r="B49" s="49">
        <v>413114750</v>
      </c>
      <c r="C49" s="50" t="s">
        <v>31</v>
      </c>
      <c r="D49" s="49">
        <v>114</v>
      </c>
      <c r="E49" s="50" t="s">
        <v>32</v>
      </c>
      <c r="F49" s="49">
        <v>750</v>
      </c>
      <c r="G49" s="50" t="s">
        <v>41</v>
      </c>
      <c r="H49" s="51">
        <v>21</v>
      </c>
      <c r="I49" s="52">
        <v>10973</v>
      </c>
      <c r="J49" s="52">
        <v>5420</v>
      </c>
      <c r="K49" s="52">
        <v>0</v>
      </c>
      <c r="L49" s="52">
        <v>893</v>
      </c>
      <c r="M49" s="52">
        <v>17286</v>
      </c>
      <c r="N49" s="36"/>
      <c r="O49" s="53" t="s">
        <v>308</v>
      </c>
      <c r="P49" s="53" t="s">
        <v>308</v>
      </c>
      <c r="Q49" s="55">
        <v>0.09</v>
      </c>
      <c r="R49" s="55">
        <v>2.9000000000000001E-2</v>
      </c>
      <c r="S49" s="52">
        <v>0</v>
      </c>
      <c r="T49" s="36"/>
      <c r="U49" s="56">
        <v>344253</v>
      </c>
      <c r="V49" s="56">
        <v>0</v>
      </c>
      <c r="W49" s="52">
        <v>0</v>
      </c>
      <c r="X49" s="52">
        <v>18753</v>
      </c>
      <c r="Y49" s="52">
        <v>363006</v>
      </c>
      <c r="Z49" s="52">
        <f t="shared" si="0"/>
        <v>3607922</v>
      </c>
    </row>
    <row r="50" spans="1:26" s="13" customFormat="1">
      <c r="A50" s="49">
        <v>413</v>
      </c>
      <c r="B50" s="49">
        <v>413114755</v>
      </c>
      <c r="C50" s="50" t="s">
        <v>31</v>
      </c>
      <c r="D50" s="49">
        <v>114</v>
      </c>
      <c r="E50" s="50" t="s">
        <v>32</v>
      </c>
      <c r="F50" s="49">
        <v>755</v>
      </c>
      <c r="G50" s="50" t="s">
        <v>42</v>
      </c>
      <c r="H50" s="51">
        <v>8</v>
      </c>
      <c r="I50" s="52">
        <v>10344</v>
      </c>
      <c r="J50" s="52">
        <v>3968</v>
      </c>
      <c r="K50" s="52">
        <v>0</v>
      </c>
      <c r="L50" s="52">
        <v>893</v>
      </c>
      <c r="M50" s="52">
        <v>15205</v>
      </c>
      <c r="N50" s="36"/>
      <c r="O50" s="53" t="s">
        <v>308</v>
      </c>
      <c r="P50" s="53" t="s">
        <v>308</v>
      </c>
      <c r="Q50" s="55">
        <v>0.09</v>
      </c>
      <c r="R50" s="55">
        <v>1.4E-2</v>
      </c>
      <c r="S50" s="52">
        <v>0</v>
      </c>
      <c r="T50" s="36"/>
      <c r="U50" s="56">
        <v>114496</v>
      </c>
      <c r="V50" s="56">
        <v>0</v>
      </c>
      <c r="W50" s="52">
        <v>0</v>
      </c>
      <c r="X50" s="52">
        <v>7144</v>
      </c>
      <c r="Y50" s="52">
        <v>121640</v>
      </c>
      <c r="Z50" s="52">
        <f t="shared" si="0"/>
        <v>3607922</v>
      </c>
    </row>
    <row r="51" spans="1:26" s="13" customFormat="1">
      <c r="A51" s="49">
        <v>414</v>
      </c>
      <c r="B51" s="49">
        <v>414603063</v>
      </c>
      <c r="C51" s="50" t="s">
        <v>43</v>
      </c>
      <c r="D51" s="49">
        <v>603</v>
      </c>
      <c r="E51" s="50" t="s">
        <v>44</v>
      </c>
      <c r="F51" s="49">
        <v>63</v>
      </c>
      <c r="G51" s="50" t="s">
        <v>45</v>
      </c>
      <c r="H51" s="51">
        <v>2</v>
      </c>
      <c r="I51" s="52">
        <v>8944</v>
      </c>
      <c r="J51" s="52">
        <v>4475</v>
      </c>
      <c r="K51" s="52">
        <v>0</v>
      </c>
      <c r="L51" s="52">
        <v>893</v>
      </c>
      <c r="M51" s="52">
        <v>14312</v>
      </c>
      <c r="N51" s="36"/>
      <c r="O51" s="53" t="s">
        <v>308</v>
      </c>
      <c r="P51" s="53" t="s">
        <v>308</v>
      </c>
      <c r="Q51" s="55">
        <v>0.18</v>
      </c>
      <c r="R51" s="55">
        <v>0.01</v>
      </c>
      <c r="S51" s="52">
        <v>0</v>
      </c>
      <c r="T51" s="36"/>
      <c r="U51" s="56">
        <v>26838</v>
      </c>
      <c r="V51" s="56">
        <v>0</v>
      </c>
      <c r="W51" s="52">
        <v>0</v>
      </c>
      <c r="X51" s="52">
        <v>1786</v>
      </c>
      <c r="Y51" s="52">
        <v>28624</v>
      </c>
      <c r="Z51" s="52">
        <f t="shared" si="0"/>
        <v>5155434</v>
      </c>
    </row>
    <row r="52" spans="1:26" s="13" customFormat="1">
      <c r="A52" s="49">
        <v>414</v>
      </c>
      <c r="B52" s="49">
        <v>414603098</v>
      </c>
      <c r="C52" s="50" t="s">
        <v>43</v>
      </c>
      <c r="D52" s="49">
        <v>603</v>
      </c>
      <c r="E52" s="50" t="s">
        <v>44</v>
      </c>
      <c r="F52" s="49">
        <v>98</v>
      </c>
      <c r="G52" s="50" t="s">
        <v>46</v>
      </c>
      <c r="H52" s="51">
        <v>4</v>
      </c>
      <c r="I52" s="52">
        <v>9570</v>
      </c>
      <c r="J52" s="52">
        <v>8211</v>
      </c>
      <c r="K52" s="52">
        <v>0</v>
      </c>
      <c r="L52" s="52">
        <v>893</v>
      </c>
      <c r="M52" s="52">
        <v>18674</v>
      </c>
      <c r="N52" s="36"/>
      <c r="O52" s="53" t="s">
        <v>308</v>
      </c>
      <c r="P52" s="53" t="s">
        <v>308</v>
      </c>
      <c r="Q52" s="55">
        <v>0.18</v>
      </c>
      <c r="R52" s="55">
        <v>0.04</v>
      </c>
      <c r="S52" s="52">
        <v>0</v>
      </c>
      <c r="T52" s="36"/>
      <c r="U52" s="56">
        <v>71124</v>
      </c>
      <c r="V52" s="56">
        <v>0</v>
      </c>
      <c r="W52" s="52">
        <v>0</v>
      </c>
      <c r="X52" s="52">
        <v>3572</v>
      </c>
      <c r="Y52" s="52">
        <v>74696</v>
      </c>
      <c r="Z52" s="52">
        <f t="shared" si="0"/>
        <v>5155434</v>
      </c>
    </row>
    <row r="53" spans="1:26" s="13" customFormat="1">
      <c r="A53" s="49">
        <v>414</v>
      </c>
      <c r="B53" s="49">
        <v>414603209</v>
      </c>
      <c r="C53" s="50" t="s">
        <v>43</v>
      </c>
      <c r="D53" s="49">
        <v>603</v>
      </c>
      <c r="E53" s="50" t="s">
        <v>44</v>
      </c>
      <c r="F53" s="49">
        <v>209</v>
      </c>
      <c r="G53" s="50" t="s">
        <v>48</v>
      </c>
      <c r="H53" s="51">
        <v>65</v>
      </c>
      <c r="I53" s="52">
        <v>11069</v>
      </c>
      <c r="J53" s="52">
        <v>2273</v>
      </c>
      <c r="K53" s="52">
        <v>0</v>
      </c>
      <c r="L53" s="52">
        <v>893</v>
      </c>
      <c r="M53" s="52">
        <v>14235</v>
      </c>
      <c r="N53" s="36"/>
      <c r="O53" s="53" t="s">
        <v>308</v>
      </c>
      <c r="P53" s="53" t="s">
        <v>308</v>
      </c>
      <c r="Q53" s="55">
        <v>0.18</v>
      </c>
      <c r="R53" s="55">
        <v>4.2999999999999997E-2</v>
      </c>
      <c r="S53" s="52">
        <v>0</v>
      </c>
      <c r="T53" s="36"/>
      <c r="U53" s="56">
        <v>867230</v>
      </c>
      <c r="V53" s="56">
        <v>0</v>
      </c>
      <c r="W53" s="52">
        <v>0</v>
      </c>
      <c r="X53" s="52">
        <v>58045</v>
      </c>
      <c r="Y53" s="52">
        <v>925275</v>
      </c>
      <c r="Z53" s="52">
        <f t="shared" si="0"/>
        <v>5155434</v>
      </c>
    </row>
    <row r="54" spans="1:26" s="13" customFormat="1">
      <c r="A54" s="49">
        <v>414</v>
      </c>
      <c r="B54" s="49">
        <v>414603236</v>
      </c>
      <c r="C54" s="50" t="s">
        <v>43</v>
      </c>
      <c r="D54" s="49">
        <v>603</v>
      </c>
      <c r="E54" s="50" t="s">
        <v>44</v>
      </c>
      <c r="F54" s="49">
        <v>236</v>
      </c>
      <c r="G54" s="50" t="s">
        <v>49</v>
      </c>
      <c r="H54" s="51">
        <v>154</v>
      </c>
      <c r="I54" s="52">
        <v>10670</v>
      </c>
      <c r="J54" s="52">
        <v>1999</v>
      </c>
      <c r="K54" s="52">
        <v>0</v>
      </c>
      <c r="L54" s="52">
        <v>893</v>
      </c>
      <c r="M54" s="52">
        <v>13562</v>
      </c>
      <c r="N54" s="36"/>
      <c r="O54" s="53" t="s">
        <v>308</v>
      </c>
      <c r="P54" s="53" t="s">
        <v>308</v>
      </c>
      <c r="Q54" s="55">
        <v>0.18</v>
      </c>
      <c r="R54" s="55">
        <v>2.4E-2</v>
      </c>
      <c r="S54" s="52">
        <v>0</v>
      </c>
      <c r="T54" s="36"/>
      <c r="U54" s="56">
        <v>1951026</v>
      </c>
      <c r="V54" s="56">
        <v>0</v>
      </c>
      <c r="W54" s="52">
        <v>0</v>
      </c>
      <c r="X54" s="52">
        <v>137522</v>
      </c>
      <c r="Y54" s="52">
        <v>2088548</v>
      </c>
      <c r="Z54" s="52">
        <f t="shared" si="0"/>
        <v>5155434</v>
      </c>
    </row>
    <row r="55" spans="1:26" s="13" customFormat="1">
      <c r="A55" s="49">
        <v>414</v>
      </c>
      <c r="B55" s="49">
        <v>414603249</v>
      </c>
      <c r="C55" s="50" t="s">
        <v>43</v>
      </c>
      <c r="D55" s="49">
        <v>603</v>
      </c>
      <c r="E55" s="50" t="s">
        <v>44</v>
      </c>
      <c r="F55" s="49">
        <v>249</v>
      </c>
      <c r="G55" s="50" t="s">
        <v>343</v>
      </c>
      <c r="H55" s="51">
        <v>1</v>
      </c>
      <c r="I55" s="52">
        <v>10314</v>
      </c>
      <c r="J55" s="52">
        <v>18333</v>
      </c>
      <c r="K55" s="52">
        <v>0</v>
      </c>
      <c r="L55" s="52">
        <v>893</v>
      </c>
      <c r="M55" s="52">
        <v>29540</v>
      </c>
      <c r="N55" s="36"/>
      <c r="O55" s="53" t="s">
        <v>308</v>
      </c>
      <c r="P55" s="53" t="s">
        <v>308</v>
      </c>
      <c r="Q55" s="55">
        <v>0.09</v>
      </c>
      <c r="R55" s="55">
        <v>8.0000000000000002E-3</v>
      </c>
      <c r="S55" s="52">
        <v>0</v>
      </c>
      <c r="T55" s="36"/>
      <c r="U55" s="56">
        <v>28647</v>
      </c>
      <c r="V55" s="56">
        <v>0</v>
      </c>
      <c r="W55" s="52">
        <v>0</v>
      </c>
      <c r="X55" s="52">
        <v>893</v>
      </c>
      <c r="Y55" s="52">
        <v>29540</v>
      </c>
      <c r="Z55" s="52">
        <f t="shared" si="0"/>
        <v>5155434</v>
      </c>
    </row>
    <row r="56" spans="1:26" s="13" customFormat="1">
      <c r="A56" s="49">
        <v>414</v>
      </c>
      <c r="B56" s="49">
        <v>414603263</v>
      </c>
      <c r="C56" s="50" t="s">
        <v>43</v>
      </c>
      <c r="D56" s="49">
        <v>603</v>
      </c>
      <c r="E56" s="50" t="s">
        <v>44</v>
      </c>
      <c r="F56" s="49">
        <v>263</v>
      </c>
      <c r="G56" s="50" t="s">
        <v>50</v>
      </c>
      <c r="H56" s="51">
        <v>6</v>
      </c>
      <c r="I56" s="52">
        <v>9570</v>
      </c>
      <c r="J56" s="52">
        <v>4059</v>
      </c>
      <c r="K56" s="52">
        <v>0</v>
      </c>
      <c r="L56" s="52">
        <v>893</v>
      </c>
      <c r="M56" s="52">
        <v>14522</v>
      </c>
      <c r="N56" s="36"/>
      <c r="O56" s="53" t="s">
        <v>308</v>
      </c>
      <c r="P56" s="53" t="s">
        <v>308</v>
      </c>
      <c r="Q56" s="55">
        <v>0.09</v>
      </c>
      <c r="R56" s="55">
        <v>8.5999999999999993E-2</v>
      </c>
      <c r="S56" s="52">
        <v>0</v>
      </c>
      <c r="T56" s="36"/>
      <c r="U56" s="56">
        <v>81774</v>
      </c>
      <c r="V56" s="56">
        <v>0</v>
      </c>
      <c r="W56" s="52">
        <v>0</v>
      </c>
      <c r="X56" s="52">
        <v>5358</v>
      </c>
      <c r="Y56" s="52">
        <v>87132</v>
      </c>
      <c r="Z56" s="52">
        <f t="shared" si="0"/>
        <v>5155434</v>
      </c>
    </row>
    <row r="57" spans="1:26" s="13" customFormat="1">
      <c r="A57" s="49">
        <v>414</v>
      </c>
      <c r="B57" s="49">
        <v>414603341</v>
      </c>
      <c r="C57" s="50" t="s">
        <v>43</v>
      </c>
      <c r="D57" s="49">
        <v>603</v>
      </c>
      <c r="E57" s="50" t="s">
        <v>44</v>
      </c>
      <c r="F57" s="49">
        <v>341</v>
      </c>
      <c r="G57" s="50" t="s">
        <v>51</v>
      </c>
      <c r="H57" s="51">
        <v>4</v>
      </c>
      <c r="I57" s="52">
        <v>8094</v>
      </c>
      <c r="J57" s="52">
        <v>4416</v>
      </c>
      <c r="K57" s="52">
        <v>0</v>
      </c>
      <c r="L57" s="52">
        <v>893</v>
      </c>
      <c r="M57" s="52">
        <v>13403</v>
      </c>
      <c r="N57" s="36"/>
      <c r="O57" s="53" t="s">
        <v>308</v>
      </c>
      <c r="P57" s="53" t="s">
        <v>308</v>
      </c>
      <c r="Q57" s="55">
        <v>0.09</v>
      </c>
      <c r="R57" s="55">
        <v>8.0000000000000002E-3</v>
      </c>
      <c r="S57" s="52">
        <v>0</v>
      </c>
      <c r="T57" s="36"/>
      <c r="U57" s="56">
        <v>50040</v>
      </c>
      <c r="V57" s="56">
        <v>0</v>
      </c>
      <c r="W57" s="52">
        <v>0</v>
      </c>
      <c r="X57" s="52">
        <v>3572</v>
      </c>
      <c r="Y57" s="52">
        <v>53612</v>
      </c>
      <c r="Z57" s="52">
        <f t="shared" si="0"/>
        <v>5155434</v>
      </c>
    </row>
    <row r="58" spans="1:26" s="13" customFormat="1">
      <c r="A58" s="49">
        <v>414</v>
      </c>
      <c r="B58" s="49">
        <v>414603603</v>
      </c>
      <c r="C58" s="50" t="s">
        <v>43</v>
      </c>
      <c r="D58" s="49">
        <v>603</v>
      </c>
      <c r="E58" s="50" t="s">
        <v>44</v>
      </c>
      <c r="F58" s="49">
        <v>603</v>
      </c>
      <c r="G58" s="50" t="s">
        <v>44</v>
      </c>
      <c r="H58" s="51">
        <v>86</v>
      </c>
      <c r="I58" s="52">
        <v>10774</v>
      </c>
      <c r="J58" s="52">
        <v>1157</v>
      </c>
      <c r="K58" s="52">
        <v>0</v>
      </c>
      <c r="L58" s="52">
        <v>893</v>
      </c>
      <c r="M58" s="52">
        <v>12824</v>
      </c>
      <c r="N58" s="36"/>
      <c r="O58" s="53" t="s">
        <v>308</v>
      </c>
      <c r="P58" s="53" t="s">
        <v>308</v>
      </c>
      <c r="Q58" s="55">
        <v>0.18</v>
      </c>
      <c r="R58" s="55">
        <v>5.8999999999999997E-2</v>
      </c>
      <c r="S58" s="52">
        <v>0</v>
      </c>
      <c r="T58" s="36"/>
      <c r="U58" s="56">
        <v>1026066</v>
      </c>
      <c r="V58" s="56">
        <v>0</v>
      </c>
      <c r="W58" s="52">
        <v>0</v>
      </c>
      <c r="X58" s="52">
        <v>76798</v>
      </c>
      <c r="Y58" s="52">
        <v>1102864</v>
      </c>
      <c r="Z58" s="52">
        <f t="shared" si="0"/>
        <v>5155434</v>
      </c>
    </row>
    <row r="59" spans="1:26" s="13" customFormat="1">
      <c r="A59" s="49">
        <v>414</v>
      </c>
      <c r="B59" s="49">
        <v>414603635</v>
      </c>
      <c r="C59" s="50" t="s">
        <v>43</v>
      </c>
      <c r="D59" s="49">
        <v>603</v>
      </c>
      <c r="E59" s="50" t="s">
        <v>44</v>
      </c>
      <c r="F59" s="49">
        <v>635</v>
      </c>
      <c r="G59" s="50" t="s">
        <v>52</v>
      </c>
      <c r="H59" s="51">
        <v>20</v>
      </c>
      <c r="I59" s="52">
        <v>10056</v>
      </c>
      <c r="J59" s="52">
        <v>5297</v>
      </c>
      <c r="K59" s="52">
        <v>0</v>
      </c>
      <c r="L59" s="52">
        <v>893</v>
      </c>
      <c r="M59" s="52">
        <v>16246</v>
      </c>
      <c r="N59" s="36"/>
      <c r="O59" s="53" t="s">
        <v>308</v>
      </c>
      <c r="P59" s="53" t="s">
        <v>308</v>
      </c>
      <c r="Q59" s="55">
        <v>0.09</v>
      </c>
      <c r="R59" s="55">
        <v>1.2E-2</v>
      </c>
      <c r="S59" s="52">
        <v>0</v>
      </c>
      <c r="T59" s="36"/>
      <c r="U59" s="56">
        <v>307060</v>
      </c>
      <c r="V59" s="56">
        <v>0</v>
      </c>
      <c r="W59" s="52">
        <v>0</v>
      </c>
      <c r="X59" s="52">
        <v>17860</v>
      </c>
      <c r="Y59" s="52">
        <v>324920</v>
      </c>
      <c r="Z59" s="52">
        <f t="shared" si="0"/>
        <v>5155434</v>
      </c>
    </row>
    <row r="60" spans="1:26" s="13" customFormat="1">
      <c r="A60" s="49">
        <v>414</v>
      </c>
      <c r="B60" s="49">
        <v>414603715</v>
      </c>
      <c r="C60" s="50" t="s">
        <v>43</v>
      </c>
      <c r="D60" s="49">
        <v>603</v>
      </c>
      <c r="E60" s="50" t="s">
        <v>44</v>
      </c>
      <c r="F60" s="49">
        <v>715</v>
      </c>
      <c r="G60" s="50" t="s">
        <v>54</v>
      </c>
      <c r="H60" s="51">
        <v>21</v>
      </c>
      <c r="I60" s="52">
        <v>10188</v>
      </c>
      <c r="J60" s="52">
        <v>9882</v>
      </c>
      <c r="K60" s="52">
        <v>0</v>
      </c>
      <c r="L60" s="52">
        <v>893</v>
      </c>
      <c r="M60" s="52">
        <v>20963</v>
      </c>
      <c r="N60" s="36"/>
      <c r="O60" s="53" t="s">
        <v>308</v>
      </c>
      <c r="P60" s="53" t="s">
        <v>308</v>
      </c>
      <c r="Q60" s="55">
        <v>0.09</v>
      </c>
      <c r="R60" s="55">
        <v>3.9E-2</v>
      </c>
      <c r="S60" s="52">
        <v>0</v>
      </c>
      <c r="T60" s="36"/>
      <c r="U60" s="56">
        <v>421470</v>
      </c>
      <c r="V60" s="56">
        <v>0</v>
      </c>
      <c r="W60" s="52">
        <v>0</v>
      </c>
      <c r="X60" s="52">
        <v>18753</v>
      </c>
      <c r="Y60" s="52">
        <v>440223</v>
      </c>
      <c r="Z60" s="52">
        <f t="shared" si="0"/>
        <v>5155434</v>
      </c>
    </row>
    <row r="61" spans="1:26" s="13" customFormat="1">
      <c r="A61" s="49">
        <v>416</v>
      </c>
      <c r="B61" s="49">
        <v>416035035</v>
      </c>
      <c r="C61" s="50" t="s">
        <v>55</v>
      </c>
      <c r="D61" s="49">
        <v>35</v>
      </c>
      <c r="E61" s="50" t="s">
        <v>11</v>
      </c>
      <c r="F61" s="49">
        <v>35</v>
      </c>
      <c r="G61" s="50" t="s">
        <v>11</v>
      </c>
      <c r="H61" s="51">
        <v>455</v>
      </c>
      <c r="I61" s="52">
        <v>12065</v>
      </c>
      <c r="J61" s="52">
        <v>3565</v>
      </c>
      <c r="K61" s="52">
        <v>133</v>
      </c>
      <c r="L61" s="52">
        <v>893</v>
      </c>
      <c r="M61" s="52">
        <v>16656</v>
      </c>
      <c r="N61" s="36"/>
      <c r="O61" s="53" t="s">
        <v>308</v>
      </c>
      <c r="P61" s="53" t="s">
        <v>308</v>
      </c>
      <c r="Q61" s="55">
        <v>0.18</v>
      </c>
      <c r="R61" s="55">
        <v>0.152</v>
      </c>
      <c r="S61" s="52">
        <v>0</v>
      </c>
      <c r="T61" s="36"/>
      <c r="U61" s="56">
        <v>7111650</v>
      </c>
      <c r="V61" s="56">
        <v>0</v>
      </c>
      <c r="W61" s="52">
        <v>60721</v>
      </c>
      <c r="X61" s="52">
        <v>406315</v>
      </c>
      <c r="Y61" s="52">
        <v>7578686</v>
      </c>
      <c r="Z61" s="52">
        <f t="shared" si="0"/>
        <v>7747032</v>
      </c>
    </row>
    <row r="62" spans="1:26" s="13" customFormat="1">
      <c r="A62" s="49">
        <v>416</v>
      </c>
      <c r="B62" s="49">
        <v>416035073</v>
      </c>
      <c r="C62" s="50" t="s">
        <v>55</v>
      </c>
      <c r="D62" s="49">
        <v>35</v>
      </c>
      <c r="E62" s="50" t="s">
        <v>11</v>
      </c>
      <c r="F62" s="49">
        <v>73</v>
      </c>
      <c r="G62" s="50" t="s">
        <v>23</v>
      </c>
      <c r="H62" s="51">
        <v>2</v>
      </c>
      <c r="I62" s="52">
        <v>9529</v>
      </c>
      <c r="J62" s="52">
        <v>6742</v>
      </c>
      <c r="K62" s="52">
        <v>0</v>
      </c>
      <c r="L62" s="52">
        <v>893</v>
      </c>
      <c r="M62" s="52">
        <v>17164</v>
      </c>
      <c r="N62" s="36"/>
      <c r="O62" s="53" t="s">
        <v>308</v>
      </c>
      <c r="P62" s="53" t="s">
        <v>308</v>
      </c>
      <c r="Q62" s="55">
        <v>0.09</v>
      </c>
      <c r="R62" s="55">
        <v>6.0000000000000001E-3</v>
      </c>
      <c r="S62" s="52">
        <v>0</v>
      </c>
      <c r="T62" s="36"/>
      <c r="U62" s="56">
        <v>32542</v>
      </c>
      <c r="V62" s="56">
        <v>0</v>
      </c>
      <c r="W62" s="52">
        <v>0</v>
      </c>
      <c r="X62" s="52">
        <v>1786</v>
      </c>
      <c r="Y62" s="52">
        <v>34328</v>
      </c>
      <c r="Z62" s="52">
        <f t="shared" si="0"/>
        <v>7747032</v>
      </c>
    </row>
    <row r="63" spans="1:26" s="13" customFormat="1">
      <c r="A63" s="49">
        <v>416</v>
      </c>
      <c r="B63" s="49">
        <v>416035244</v>
      </c>
      <c r="C63" s="50" t="s">
        <v>55</v>
      </c>
      <c r="D63" s="49">
        <v>35</v>
      </c>
      <c r="E63" s="50" t="s">
        <v>11</v>
      </c>
      <c r="F63" s="49">
        <v>244</v>
      </c>
      <c r="G63" s="50" t="s">
        <v>27</v>
      </c>
      <c r="H63" s="51">
        <v>5</v>
      </c>
      <c r="I63" s="52">
        <v>11163</v>
      </c>
      <c r="J63" s="52">
        <v>3812</v>
      </c>
      <c r="K63" s="52">
        <v>0</v>
      </c>
      <c r="L63" s="52">
        <v>893</v>
      </c>
      <c r="M63" s="52">
        <v>15868</v>
      </c>
      <c r="N63" s="36"/>
      <c r="O63" s="53" t="s">
        <v>308</v>
      </c>
      <c r="P63" s="53" t="s">
        <v>308</v>
      </c>
      <c r="Q63" s="55">
        <v>0.18</v>
      </c>
      <c r="R63" s="55">
        <v>9.0999999999999998E-2</v>
      </c>
      <c r="S63" s="52">
        <v>0</v>
      </c>
      <c r="T63" s="36"/>
      <c r="U63" s="56">
        <v>74875</v>
      </c>
      <c r="V63" s="56">
        <v>0</v>
      </c>
      <c r="W63" s="52">
        <v>0</v>
      </c>
      <c r="X63" s="52">
        <v>4465</v>
      </c>
      <c r="Y63" s="52">
        <v>79340</v>
      </c>
      <c r="Z63" s="52">
        <f t="shared" si="0"/>
        <v>7747032</v>
      </c>
    </row>
    <row r="64" spans="1:26" s="13" customFormat="1">
      <c r="A64" s="49">
        <v>416</v>
      </c>
      <c r="B64" s="49">
        <v>416035285</v>
      </c>
      <c r="C64" s="50" t="s">
        <v>55</v>
      </c>
      <c r="D64" s="49">
        <v>35</v>
      </c>
      <c r="E64" s="50" t="s">
        <v>11</v>
      </c>
      <c r="F64" s="49">
        <v>285</v>
      </c>
      <c r="G64" s="50" t="s">
        <v>28</v>
      </c>
      <c r="H64" s="51">
        <v>3</v>
      </c>
      <c r="I64" s="52">
        <v>9529</v>
      </c>
      <c r="J64" s="52">
        <v>2832</v>
      </c>
      <c r="K64" s="52">
        <v>0</v>
      </c>
      <c r="L64" s="52">
        <v>893</v>
      </c>
      <c r="M64" s="52">
        <v>13254</v>
      </c>
      <c r="N64" s="36"/>
      <c r="O64" s="53" t="s">
        <v>308</v>
      </c>
      <c r="P64" s="53" t="s">
        <v>308</v>
      </c>
      <c r="Q64" s="55">
        <v>0.09</v>
      </c>
      <c r="R64" s="55">
        <v>3.2000000000000001E-2</v>
      </c>
      <c r="S64" s="52">
        <v>0</v>
      </c>
      <c r="T64" s="36"/>
      <c r="U64" s="56">
        <v>37083</v>
      </c>
      <c r="V64" s="56">
        <v>0</v>
      </c>
      <c r="W64" s="52">
        <v>0</v>
      </c>
      <c r="X64" s="52">
        <v>2679</v>
      </c>
      <c r="Y64" s="52">
        <v>39762</v>
      </c>
      <c r="Z64" s="52">
        <f t="shared" si="0"/>
        <v>7747032</v>
      </c>
    </row>
    <row r="65" spans="1:26" s="13" customFormat="1">
      <c r="A65" s="49">
        <v>416</v>
      </c>
      <c r="B65" s="49">
        <v>416035307</v>
      </c>
      <c r="C65" s="50" t="s">
        <v>55</v>
      </c>
      <c r="D65" s="49">
        <v>35</v>
      </c>
      <c r="E65" s="50" t="s">
        <v>11</v>
      </c>
      <c r="F65" s="49">
        <v>307</v>
      </c>
      <c r="G65" s="50" t="s">
        <v>172</v>
      </c>
      <c r="H65" s="51">
        <v>1</v>
      </c>
      <c r="I65" s="52">
        <v>10438</v>
      </c>
      <c r="J65" s="52">
        <v>3585</v>
      </c>
      <c r="K65" s="52">
        <v>0</v>
      </c>
      <c r="L65" s="52">
        <v>893</v>
      </c>
      <c r="M65" s="52">
        <v>14916</v>
      </c>
      <c r="N65" s="36"/>
      <c r="O65" s="53" t="s">
        <v>308</v>
      </c>
      <c r="P65" s="53" t="s">
        <v>308</v>
      </c>
      <c r="Q65" s="55">
        <v>0.09</v>
      </c>
      <c r="R65" s="55">
        <v>8.9999999999999993E-3</v>
      </c>
      <c r="S65" s="52">
        <v>0</v>
      </c>
      <c r="T65" s="36"/>
      <c r="U65" s="56">
        <v>14023</v>
      </c>
      <c r="V65" s="56">
        <v>0</v>
      </c>
      <c r="W65" s="52">
        <v>0</v>
      </c>
      <c r="X65" s="52">
        <v>893</v>
      </c>
      <c r="Y65" s="52">
        <v>14916</v>
      </c>
      <c r="Z65" s="52">
        <f t="shared" si="0"/>
        <v>7747032</v>
      </c>
    </row>
    <row r="66" spans="1:26" s="13" customFormat="1">
      <c r="A66" s="49">
        <v>417</v>
      </c>
      <c r="B66" s="49">
        <v>417035035</v>
      </c>
      <c r="C66" s="50" t="s">
        <v>56</v>
      </c>
      <c r="D66" s="49">
        <v>35</v>
      </c>
      <c r="E66" s="50" t="s">
        <v>11</v>
      </c>
      <c r="F66" s="49">
        <v>35</v>
      </c>
      <c r="G66" s="50" t="s">
        <v>11</v>
      </c>
      <c r="H66" s="51">
        <v>302</v>
      </c>
      <c r="I66" s="52">
        <v>12343</v>
      </c>
      <c r="J66" s="52">
        <v>3647</v>
      </c>
      <c r="K66" s="52">
        <v>0</v>
      </c>
      <c r="L66" s="52">
        <v>893</v>
      </c>
      <c r="M66" s="52">
        <v>16883</v>
      </c>
      <c r="N66" s="36"/>
      <c r="O66" s="53" t="s">
        <v>308</v>
      </c>
      <c r="P66" s="53" t="s">
        <v>308</v>
      </c>
      <c r="Q66" s="55">
        <v>0.18</v>
      </c>
      <c r="R66" s="55">
        <v>0.152</v>
      </c>
      <c r="S66" s="52">
        <v>0</v>
      </c>
      <c r="T66" s="36"/>
      <c r="U66" s="56">
        <v>4828980</v>
      </c>
      <c r="V66" s="56">
        <v>0</v>
      </c>
      <c r="W66" s="52">
        <v>0</v>
      </c>
      <c r="X66" s="52">
        <v>269686</v>
      </c>
      <c r="Y66" s="52">
        <v>5098666</v>
      </c>
      <c r="Z66" s="52">
        <f t="shared" si="0"/>
        <v>5248384</v>
      </c>
    </row>
    <row r="67" spans="1:26" s="13" customFormat="1">
      <c r="A67" s="49">
        <v>417</v>
      </c>
      <c r="B67" s="49">
        <v>417035044</v>
      </c>
      <c r="C67" s="50" t="s">
        <v>56</v>
      </c>
      <c r="D67" s="49">
        <v>35</v>
      </c>
      <c r="E67" s="50" t="s">
        <v>11</v>
      </c>
      <c r="F67" s="49">
        <v>44</v>
      </c>
      <c r="G67" s="50" t="s">
        <v>12</v>
      </c>
      <c r="H67" s="51">
        <v>1</v>
      </c>
      <c r="I67" s="52">
        <v>11776</v>
      </c>
      <c r="J67" s="52">
        <v>776</v>
      </c>
      <c r="K67" s="52">
        <v>0</v>
      </c>
      <c r="L67" s="52">
        <v>893</v>
      </c>
      <c r="M67" s="52">
        <v>13445</v>
      </c>
      <c r="N67" s="36"/>
      <c r="O67" s="53" t="s">
        <v>308</v>
      </c>
      <c r="P67" s="53" t="s">
        <v>308</v>
      </c>
      <c r="Q67" s="55">
        <v>0.09</v>
      </c>
      <c r="R67" s="55">
        <v>4.4999999999999998E-2</v>
      </c>
      <c r="S67" s="52">
        <v>0</v>
      </c>
      <c r="T67" s="36"/>
      <c r="U67" s="56">
        <v>12552</v>
      </c>
      <c r="V67" s="56">
        <v>0</v>
      </c>
      <c r="W67" s="52">
        <v>0</v>
      </c>
      <c r="X67" s="52">
        <v>893</v>
      </c>
      <c r="Y67" s="52">
        <v>13445</v>
      </c>
      <c r="Z67" s="52">
        <f t="shared" si="0"/>
        <v>5248384</v>
      </c>
    </row>
    <row r="68" spans="1:26" s="13" customFormat="1">
      <c r="A68" s="49">
        <v>417</v>
      </c>
      <c r="B68" s="49">
        <v>417035100</v>
      </c>
      <c r="C68" s="50" t="s">
        <v>56</v>
      </c>
      <c r="D68" s="49">
        <v>35</v>
      </c>
      <c r="E68" s="50" t="s">
        <v>11</v>
      </c>
      <c r="F68" s="49">
        <v>100</v>
      </c>
      <c r="G68" s="50" t="s">
        <v>58</v>
      </c>
      <c r="H68" s="51">
        <v>3</v>
      </c>
      <c r="I68" s="52">
        <v>11809</v>
      </c>
      <c r="J68" s="52">
        <v>5838</v>
      </c>
      <c r="K68" s="52">
        <v>0</v>
      </c>
      <c r="L68" s="52">
        <v>893</v>
      </c>
      <c r="M68" s="52">
        <v>18540</v>
      </c>
      <c r="N68" s="36"/>
      <c r="O68" s="53" t="s">
        <v>308</v>
      </c>
      <c r="P68" s="53" t="s">
        <v>308</v>
      </c>
      <c r="Q68" s="55">
        <v>0.09</v>
      </c>
      <c r="R68" s="55">
        <v>3.3000000000000002E-2</v>
      </c>
      <c r="S68" s="52">
        <v>0</v>
      </c>
      <c r="T68" s="36"/>
      <c r="U68" s="56">
        <v>52941</v>
      </c>
      <c r="V68" s="56">
        <v>0</v>
      </c>
      <c r="W68" s="52">
        <v>0</v>
      </c>
      <c r="X68" s="52">
        <v>2679</v>
      </c>
      <c r="Y68" s="52">
        <v>55620</v>
      </c>
      <c r="Z68" s="52">
        <f t="shared" si="0"/>
        <v>5248384</v>
      </c>
    </row>
    <row r="69" spans="1:26" s="13" customFormat="1">
      <c r="A69" s="49">
        <v>417</v>
      </c>
      <c r="B69" s="49">
        <v>417035133</v>
      </c>
      <c r="C69" s="50" t="s">
        <v>56</v>
      </c>
      <c r="D69" s="49">
        <v>35</v>
      </c>
      <c r="E69" s="50" t="s">
        <v>11</v>
      </c>
      <c r="F69" s="49">
        <v>133</v>
      </c>
      <c r="G69" s="50" t="s">
        <v>59</v>
      </c>
      <c r="H69" s="51">
        <v>2</v>
      </c>
      <c r="I69" s="52">
        <v>9004</v>
      </c>
      <c r="J69" s="52">
        <v>2396</v>
      </c>
      <c r="K69" s="52">
        <v>0</v>
      </c>
      <c r="L69" s="52">
        <v>893</v>
      </c>
      <c r="M69" s="52">
        <v>12293</v>
      </c>
      <c r="N69" s="36"/>
      <c r="O69" s="53" t="s">
        <v>308</v>
      </c>
      <c r="P69" s="53" t="s">
        <v>308</v>
      </c>
      <c r="Q69" s="55">
        <v>0.09</v>
      </c>
      <c r="R69" s="55">
        <v>2.3E-2</v>
      </c>
      <c r="S69" s="52">
        <v>0</v>
      </c>
      <c r="T69" s="36"/>
      <c r="U69" s="56">
        <v>22800</v>
      </c>
      <c r="V69" s="56">
        <v>0</v>
      </c>
      <c r="W69" s="52">
        <v>0</v>
      </c>
      <c r="X69" s="52">
        <v>1786</v>
      </c>
      <c r="Y69" s="52">
        <v>24586</v>
      </c>
      <c r="Z69" s="52">
        <f t="shared" si="0"/>
        <v>5248384</v>
      </c>
    </row>
    <row r="70" spans="1:26" s="13" customFormat="1">
      <c r="A70" s="49">
        <v>417</v>
      </c>
      <c r="B70" s="49">
        <v>417035211</v>
      </c>
      <c r="C70" s="50" t="s">
        <v>56</v>
      </c>
      <c r="D70" s="49">
        <v>35</v>
      </c>
      <c r="E70" s="50" t="s">
        <v>11</v>
      </c>
      <c r="F70" s="49">
        <v>211</v>
      </c>
      <c r="G70" s="50" t="s">
        <v>87</v>
      </c>
      <c r="H70" s="51">
        <v>1</v>
      </c>
      <c r="I70" s="52">
        <v>9627</v>
      </c>
      <c r="J70" s="52">
        <v>1747</v>
      </c>
      <c r="K70" s="52">
        <v>0</v>
      </c>
      <c r="L70" s="52">
        <v>893</v>
      </c>
      <c r="M70" s="52">
        <v>12267</v>
      </c>
      <c r="N70" s="36"/>
      <c r="O70" s="53" t="s">
        <v>308</v>
      </c>
      <c r="P70" s="53" t="s">
        <v>308</v>
      </c>
      <c r="Q70" s="55">
        <v>0.09</v>
      </c>
      <c r="R70" s="55">
        <v>2E-3</v>
      </c>
      <c r="S70" s="52">
        <v>0</v>
      </c>
      <c r="T70" s="36"/>
      <c r="U70" s="56">
        <v>11374</v>
      </c>
      <c r="V70" s="56">
        <v>0</v>
      </c>
      <c r="W70" s="52">
        <v>0</v>
      </c>
      <c r="X70" s="52">
        <v>893</v>
      </c>
      <c r="Y70" s="52">
        <v>12267</v>
      </c>
      <c r="Z70" s="52">
        <f t="shared" si="0"/>
        <v>5248384</v>
      </c>
    </row>
    <row r="71" spans="1:26" s="13" customFormat="1">
      <c r="A71" s="49">
        <v>417</v>
      </c>
      <c r="B71" s="49">
        <v>417035244</v>
      </c>
      <c r="C71" s="50" t="s">
        <v>56</v>
      </c>
      <c r="D71" s="49">
        <v>35</v>
      </c>
      <c r="E71" s="50" t="s">
        <v>11</v>
      </c>
      <c r="F71" s="49">
        <v>244</v>
      </c>
      <c r="G71" s="50" t="s">
        <v>27</v>
      </c>
      <c r="H71" s="51">
        <v>1</v>
      </c>
      <c r="I71" s="52">
        <v>11109</v>
      </c>
      <c r="J71" s="52">
        <v>3794</v>
      </c>
      <c r="K71" s="52">
        <v>0</v>
      </c>
      <c r="L71" s="52">
        <v>893</v>
      </c>
      <c r="M71" s="52">
        <v>15796</v>
      </c>
      <c r="N71" s="36"/>
      <c r="O71" s="53" t="s">
        <v>308</v>
      </c>
      <c r="P71" s="53" t="s">
        <v>308</v>
      </c>
      <c r="Q71" s="55">
        <v>0.18</v>
      </c>
      <c r="R71" s="55">
        <v>9.0999999999999998E-2</v>
      </c>
      <c r="S71" s="52">
        <v>0</v>
      </c>
      <c r="T71" s="36"/>
      <c r="U71" s="56">
        <v>14903</v>
      </c>
      <c r="V71" s="56">
        <v>0</v>
      </c>
      <c r="W71" s="52">
        <v>0</v>
      </c>
      <c r="X71" s="52">
        <v>893</v>
      </c>
      <c r="Y71" s="52">
        <v>15796</v>
      </c>
      <c r="Z71" s="52">
        <f t="shared" si="0"/>
        <v>5248384</v>
      </c>
    </row>
    <row r="72" spans="1:26" s="13" customFormat="1">
      <c r="A72" s="49">
        <v>417</v>
      </c>
      <c r="B72" s="49">
        <v>417035274</v>
      </c>
      <c r="C72" s="50" t="s">
        <v>56</v>
      </c>
      <c r="D72" s="49">
        <v>35</v>
      </c>
      <c r="E72" s="50" t="s">
        <v>11</v>
      </c>
      <c r="F72" s="49">
        <v>274</v>
      </c>
      <c r="G72" s="50" t="s">
        <v>60</v>
      </c>
      <c r="H72" s="51">
        <v>2</v>
      </c>
      <c r="I72" s="52">
        <v>8980</v>
      </c>
      <c r="J72" s="52">
        <v>4129</v>
      </c>
      <c r="K72" s="52">
        <v>0</v>
      </c>
      <c r="L72" s="52">
        <v>893</v>
      </c>
      <c r="M72" s="52">
        <v>14002</v>
      </c>
      <c r="N72" s="36"/>
      <c r="O72" s="53" t="s">
        <v>308</v>
      </c>
      <c r="P72" s="53" t="s">
        <v>308</v>
      </c>
      <c r="Q72" s="55">
        <v>0.09</v>
      </c>
      <c r="R72" s="55">
        <v>8.7999999999999995E-2</v>
      </c>
      <c r="S72" s="52">
        <v>0</v>
      </c>
      <c r="T72" s="36"/>
      <c r="U72" s="56">
        <v>26218</v>
      </c>
      <c r="V72" s="56">
        <v>0</v>
      </c>
      <c r="W72" s="52">
        <v>0</v>
      </c>
      <c r="X72" s="52">
        <v>1786</v>
      </c>
      <c r="Y72" s="52">
        <v>28004</v>
      </c>
      <c r="Z72" s="52">
        <f t="shared" si="0"/>
        <v>5248384</v>
      </c>
    </row>
    <row r="73" spans="1:26" s="13" customFormat="1">
      <c r="A73" s="49">
        <v>418</v>
      </c>
      <c r="B73" s="49">
        <v>418100014</v>
      </c>
      <c r="C73" s="50" t="s">
        <v>61</v>
      </c>
      <c r="D73" s="49">
        <v>100</v>
      </c>
      <c r="E73" s="50" t="s">
        <v>58</v>
      </c>
      <c r="F73" s="49">
        <v>14</v>
      </c>
      <c r="G73" s="50" t="s">
        <v>62</v>
      </c>
      <c r="H73" s="51">
        <v>18</v>
      </c>
      <c r="I73" s="52">
        <v>8688</v>
      </c>
      <c r="J73" s="52">
        <v>2447</v>
      </c>
      <c r="K73" s="52">
        <v>0</v>
      </c>
      <c r="L73" s="52">
        <v>893</v>
      </c>
      <c r="M73" s="52">
        <v>12028</v>
      </c>
      <c r="N73" s="36"/>
      <c r="O73" s="53" t="s">
        <v>308</v>
      </c>
      <c r="P73" s="53" t="s">
        <v>308</v>
      </c>
      <c r="Q73" s="55">
        <v>0.09</v>
      </c>
      <c r="R73" s="55">
        <v>1.0999999999999999E-2</v>
      </c>
      <c r="S73" s="52">
        <v>0</v>
      </c>
      <c r="T73" s="36"/>
      <c r="U73" s="56">
        <v>200430</v>
      </c>
      <c r="V73" s="56">
        <v>0</v>
      </c>
      <c r="W73" s="52">
        <v>0</v>
      </c>
      <c r="X73" s="52">
        <v>16074</v>
      </c>
      <c r="Y73" s="52">
        <v>216504</v>
      </c>
      <c r="Z73" s="52">
        <f t="shared" si="0"/>
        <v>5798239</v>
      </c>
    </row>
    <row r="74" spans="1:26" s="13" customFormat="1">
      <c r="A74" s="49">
        <v>418</v>
      </c>
      <c r="B74" s="49">
        <v>418100035</v>
      </c>
      <c r="C74" s="50" t="s">
        <v>61</v>
      </c>
      <c r="D74" s="49">
        <v>100</v>
      </c>
      <c r="E74" s="50" t="s">
        <v>58</v>
      </c>
      <c r="F74" s="49">
        <v>35</v>
      </c>
      <c r="G74" s="50" t="s">
        <v>11</v>
      </c>
      <c r="H74" s="51">
        <v>1</v>
      </c>
      <c r="I74" s="52">
        <v>8368</v>
      </c>
      <c r="J74" s="52">
        <v>2473</v>
      </c>
      <c r="K74" s="52">
        <v>0</v>
      </c>
      <c r="L74" s="52">
        <v>893</v>
      </c>
      <c r="M74" s="52">
        <v>11734</v>
      </c>
      <c r="N74" s="36"/>
      <c r="O74" s="53" t="s">
        <v>308</v>
      </c>
      <c r="P74" s="53" t="s">
        <v>308</v>
      </c>
      <c r="Q74" s="55">
        <v>0.18</v>
      </c>
      <c r="R74" s="55">
        <v>0.152</v>
      </c>
      <c r="S74" s="52">
        <v>0</v>
      </c>
      <c r="T74" s="36"/>
      <c r="U74" s="56">
        <v>10841</v>
      </c>
      <c r="V74" s="56">
        <v>0</v>
      </c>
      <c r="W74" s="52">
        <v>0</v>
      </c>
      <c r="X74" s="52">
        <v>893</v>
      </c>
      <c r="Y74" s="52">
        <v>11734</v>
      </c>
      <c r="Z74" s="52">
        <f t="shared" si="0"/>
        <v>5798239</v>
      </c>
    </row>
    <row r="75" spans="1:26" s="13" customFormat="1">
      <c r="A75" s="49">
        <v>418</v>
      </c>
      <c r="B75" s="49">
        <v>418100100</v>
      </c>
      <c r="C75" s="50" t="s">
        <v>61</v>
      </c>
      <c r="D75" s="49">
        <v>100</v>
      </c>
      <c r="E75" s="50" t="s">
        <v>58</v>
      </c>
      <c r="F75" s="49">
        <v>100</v>
      </c>
      <c r="G75" s="50" t="s">
        <v>58</v>
      </c>
      <c r="H75" s="51">
        <v>328</v>
      </c>
      <c r="I75" s="52">
        <v>9524</v>
      </c>
      <c r="J75" s="52">
        <v>4708</v>
      </c>
      <c r="K75" s="52">
        <v>0</v>
      </c>
      <c r="L75" s="52">
        <v>893</v>
      </c>
      <c r="M75" s="52">
        <v>15125</v>
      </c>
      <c r="N75" s="36"/>
      <c r="O75" s="53" t="s">
        <v>308</v>
      </c>
      <c r="P75" s="53" t="s">
        <v>308</v>
      </c>
      <c r="Q75" s="55">
        <v>0.09</v>
      </c>
      <c r="R75" s="55">
        <v>3.3000000000000002E-2</v>
      </c>
      <c r="S75" s="52">
        <v>0</v>
      </c>
      <c r="T75" s="36"/>
      <c r="U75" s="56">
        <v>4668096</v>
      </c>
      <c r="V75" s="56">
        <v>0</v>
      </c>
      <c r="W75" s="52">
        <v>0</v>
      </c>
      <c r="X75" s="52">
        <v>292904</v>
      </c>
      <c r="Y75" s="52">
        <v>4961000</v>
      </c>
      <c r="Z75" s="52">
        <f t="shared" ref="Z75:Z138" si="1">SUMIF($A$10:$A$839,$A75,$Y$10:$Y$839)</f>
        <v>5798239</v>
      </c>
    </row>
    <row r="76" spans="1:26" s="13" customFormat="1">
      <c r="A76" s="49">
        <v>418</v>
      </c>
      <c r="B76" s="49">
        <v>418100101</v>
      </c>
      <c r="C76" s="50" t="s">
        <v>61</v>
      </c>
      <c r="D76" s="49">
        <v>100</v>
      </c>
      <c r="E76" s="50" t="s">
        <v>58</v>
      </c>
      <c r="F76" s="49">
        <v>101</v>
      </c>
      <c r="G76" s="50" t="s">
        <v>103</v>
      </c>
      <c r="H76" s="51">
        <v>1</v>
      </c>
      <c r="I76" s="52">
        <v>8368</v>
      </c>
      <c r="J76" s="52">
        <v>1636</v>
      </c>
      <c r="K76" s="52">
        <v>0</v>
      </c>
      <c r="L76" s="52">
        <v>893</v>
      </c>
      <c r="M76" s="52">
        <v>10897</v>
      </c>
      <c r="N76" s="36"/>
      <c r="O76" s="53" t="s">
        <v>308</v>
      </c>
      <c r="P76" s="53" t="s">
        <v>308</v>
      </c>
      <c r="Q76" s="55">
        <v>0.09</v>
      </c>
      <c r="R76" s="55">
        <v>5.3999999999999999E-2</v>
      </c>
      <c r="S76" s="52">
        <v>0</v>
      </c>
      <c r="T76" s="36"/>
      <c r="U76" s="56">
        <v>10004</v>
      </c>
      <c r="V76" s="56">
        <v>0</v>
      </c>
      <c r="W76" s="52">
        <v>0</v>
      </c>
      <c r="X76" s="52">
        <v>893</v>
      </c>
      <c r="Y76" s="52">
        <v>10897</v>
      </c>
      <c r="Z76" s="52">
        <f t="shared" si="1"/>
        <v>5798239</v>
      </c>
    </row>
    <row r="77" spans="1:26" s="13" customFormat="1">
      <c r="A77" s="49">
        <v>418</v>
      </c>
      <c r="B77" s="49">
        <v>418100136</v>
      </c>
      <c r="C77" s="50" t="s">
        <v>61</v>
      </c>
      <c r="D77" s="49">
        <v>100</v>
      </c>
      <c r="E77" s="50" t="s">
        <v>58</v>
      </c>
      <c r="F77" s="49">
        <v>136</v>
      </c>
      <c r="G77" s="50" t="s">
        <v>63</v>
      </c>
      <c r="H77" s="51">
        <v>15</v>
      </c>
      <c r="I77" s="52">
        <v>8945</v>
      </c>
      <c r="J77" s="52">
        <v>2764</v>
      </c>
      <c r="K77" s="52">
        <v>0</v>
      </c>
      <c r="L77" s="52">
        <v>893</v>
      </c>
      <c r="M77" s="52">
        <v>12602</v>
      </c>
      <c r="N77" s="36"/>
      <c r="O77" s="53" t="s">
        <v>308</v>
      </c>
      <c r="P77" s="53" t="s">
        <v>308</v>
      </c>
      <c r="Q77" s="55">
        <v>0.09</v>
      </c>
      <c r="R77" s="55">
        <v>6.0000000000000001E-3</v>
      </c>
      <c r="S77" s="52">
        <v>0</v>
      </c>
      <c r="T77" s="36"/>
      <c r="U77" s="56">
        <v>175635</v>
      </c>
      <c r="V77" s="56">
        <v>0</v>
      </c>
      <c r="W77" s="52">
        <v>0</v>
      </c>
      <c r="X77" s="52">
        <v>13395</v>
      </c>
      <c r="Y77" s="52">
        <v>189030</v>
      </c>
      <c r="Z77" s="52">
        <f t="shared" si="1"/>
        <v>5798239</v>
      </c>
    </row>
    <row r="78" spans="1:26" s="13" customFormat="1">
      <c r="A78" s="49">
        <v>418</v>
      </c>
      <c r="B78" s="49">
        <v>418100139</v>
      </c>
      <c r="C78" s="50" t="s">
        <v>61</v>
      </c>
      <c r="D78" s="49">
        <v>100</v>
      </c>
      <c r="E78" s="50" t="s">
        <v>58</v>
      </c>
      <c r="F78" s="49">
        <v>139</v>
      </c>
      <c r="G78" s="50" t="s">
        <v>64</v>
      </c>
      <c r="H78" s="51">
        <v>2</v>
      </c>
      <c r="I78" s="52">
        <v>8368</v>
      </c>
      <c r="J78" s="52">
        <v>2865</v>
      </c>
      <c r="K78" s="52">
        <v>0</v>
      </c>
      <c r="L78" s="52">
        <v>893</v>
      </c>
      <c r="M78" s="52">
        <v>12126</v>
      </c>
      <c r="N78" s="36"/>
      <c r="O78" s="53" t="s">
        <v>308</v>
      </c>
      <c r="P78" s="53" t="s">
        <v>308</v>
      </c>
      <c r="Q78" s="55">
        <v>0.09</v>
      </c>
      <c r="R78" s="55">
        <v>2E-3</v>
      </c>
      <c r="S78" s="52">
        <v>0</v>
      </c>
      <c r="T78" s="36"/>
      <c r="U78" s="56">
        <v>22466</v>
      </c>
      <c r="V78" s="56">
        <v>0</v>
      </c>
      <c r="W78" s="52">
        <v>0</v>
      </c>
      <c r="X78" s="52">
        <v>1786</v>
      </c>
      <c r="Y78" s="52">
        <v>24252</v>
      </c>
      <c r="Z78" s="52">
        <f t="shared" si="1"/>
        <v>5798239</v>
      </c>
    </row>
    <row r="79" spans="1:26" s="13" customFormat="1">
      <c r="A79" s="49">
        <v>418</v>
      </c>
      <c r="B79" s="49">
        <v>418100185</v>
      </c>
      <c r="C79" s="50" t="s">
        <v>61</v>
      </c>
      <c r="D79" s="49">
        <v>100</v>
      </c>
      <c r="E79" s="50" t="s">
        <v>58</v>
      </c>
      <c r="F79" s="49">
        <v>185</v>
      </c>
      <c r="G79" s="50" t="s">
        <v>180</v>
      </c>
      <c r="H79" s="51">
        <v>2</v>
      </c>
      <c r="I79" s="52">
        <v>8368</v>
      </c>
      <c r="J79" s="52">
        <v>1378</v>
      </c>
      <c r="K79" s="52">
        <v>0</v>
      </c>
      <c r="L79" s="52">
        <v>893</v>
      </c>
      <c r="M79" s="52">
        <v>10639</v>
      </c>
      <c r="N79" s="36"/>
      <c r="O79" s="53" t="s">
        <v>308</v>
      </c>
      <c r="P79" s="53" t="s">
        <v>308</v>
      </c>
      <c r="Q79" s="55">
        <v>0.09</v>
      </c>
      <c r="R79" s="55">
        <v>4.0000000000000001E-3</v>
      </c>
      <c r="S79" s="52">
        <v>0</v>
      </c>
      <c r="T79" s="36"/>
      <c r="U79" s="56">
        <v>19492</v>
      </c>
      <c r="V79" s="56">
        <v>0</v>
      </c>
      <c r="W79" s="52">
        <v>0</v>
      </c>
      <c r="X79" s="52">
        <v>1786</v>
      </c>
      <c r="Y79" s="52">
        <v>21278</v>
      </c>
      <c r="Z79" s="52">
        <f t="shared" si="1"/>
        <v>5798239</v>
      </c>
    </row>
    <row r="80" spans="1:26" s="13" customFormat="1">
      <c r="A80" s="49">
        <v>418</v>
      </c>
      <c r="B80" s="49">
        <v>418100198</v>
      </c>
      <c r="C80" s="50" t="s">
        <v>61</v>
      </c>
      <c r="D80" s="49">
        <v>100</v>
      </c>
      <c r="E80" s="50" t="s">
        <v>58</v>
      </c>
      <c r="F80" s="49">
        <v>198</v>
      </c>
      <c r="G80" s="50" t="s">
        <v>66</v>
      </c>
      <c r="H80" s="51">
        <v>23</v>
      </c>
      <c r="I80" s="52">
        <v>8580</v>
      </c>
      <c r="J80" s="52">
        <v>2629</v>
      </c>
      <c r="K80" s="52">
        <v>0</v>
      </c>
      <c r="L80" s="52">
        <v>893</v>
      </c>
      <c r="M80" s="52">
        <v>12102</v>
      </c>
      <c r="N80" s="36"/>
      <c r="O80" s="53" t="s">
        <v>308</v>
      </c>
      <c r="P80" s="53" t="s">
        <v>308</v>
      </c>
      <c r="Q80" s="55">
        <v>0.09</v>
      </c>
      <c r="R80" s="55">
        <v>4.0000000000000001E-3</v>
      </c>
      <c r="S80" s="52">
        <v>0</v>
      </c>
      <c r="T80" s="36"/>
      <c r="U80" s="56">
        <v>257807</v>
      </c>
      <c r="V80" s="56">
        <v>0</v>
      </c>
      <c r="W80" s="52">
        <v>0</v>
      </c>
      <c r="X80" s="52">
        <v>20539</v>
      </c>
      <c r="Y80" s="52">
        <v>278346</v>
      </c>
      <c r="Z80" s="52">
        <f t="shared" si="1"/>
        <v>5798239</v>
      </c>
    </row>
    <row r="81" spans="1:26" s="13" customFormat="1">
      <c r="A81" s="49">
        <v>418</v>
      </c>
      <c r="B81" s="49">
        <v>418100276</v>
      </c>
      <c r="C81" s="50" t="s">
        <v>61</v>
      </c>
      <c r="D81" s="49">
        <v>100</v>
      </c>
      <c r="E81" s="50" t="s">
        <v>58</v>
      </c>
      <c r="F81" s="49">
        <v>276</v>
      </c>
      <c r="G81" s="50" t="s">
        <v>67</v>
      </c>
      <c r="H81" s="51">
        <v>1</v>
      </c>
      <c r="I81" s="52">
        <v>8368</v>
      </c>
      <c r="J81" s="52">
        <v>7633</v>
      </c>
      <c r="K81" s="52">
        <v>0</v>
      </c>
      <c r="L81" s="52">
        <v>893</v>
      </c>
      <c r="M81" s="52">
        <v>16894</v>
      </c>
      <c r="N81" s="36"/>
      <c r="O81" s="53" t="s">
        <v>308</v>
      </c>
      <c r="P81" s="53" t="s">
        <v>308</v>
      </c>
      <c r="Q81" s="55">
        <v>0.09</v>
      </c>
      <c r="R81" s="55">
        <v>1E-3</v>
      </c>
      <c r="S81" s="52">
        <v>0</v>
      </c>
      <c r="T81" s="36"/>
      <c r="U81" s="56">
        <v>16001</v>
      </c>
      <c r="V81" s="56">
        <v>0</v>
      </c>
      <c r="W81" s="52">
        <v>0</v>
      </c>
      <c r="X81" s="52">
        <v>893</v>
      </c>
      <c r="Y81" s="52">
        <v>16894</v>
      </c>
      <c r="Z81" s="52">
        <f t="shared" si="1"/>
        <v>5798239</v>
      </c>
    </row>
    <row r="82" spans="1:26" s="13" customFormat="1">
      <c r="A82" s="49">
        <v>418</v>
      </c>
      <c r="B82" s="49">
        <v>418100288</v>
      </c>
      <c r="C82" s="50" t="s">
        <v>61</v>
      </c>
      <c r="D82" s="49">
        <v>100</v>
      </c>
      <c r="E82" s="50" t="s">
        <v>58</v>
      </c>
      <c r="F82" s="49">
        <v>288</v>
      </c>
      <c r="G82" s="50" t="s">
        <v>68</v>
      </c>
      <c r="H82" s="51">
        <v>3</v>
      </c>
      <c r="I82" s="52">
        <v>8368</v>
      </c>
      <c r="J82" s="52">
        <v>4719</v>
      </c>
      <c r="K82" s="52">
        <v>0</v>
      </c>
      <c r="L82" s="52">
        <v>893</v>
      </c>
      <c r="M82" s="52">
        <v>13980</v>
      </c>
      <c r="N82" s="36"/>
      <c r="O82" s="53" t="s">
        <v>308</v>
      </c>
      <c r="P82" s="53" t="s">
        <v>308</v>
      </c>
      <c r="Q82" s="55">
        <v>0.09</v>
      </c>
      <c r="R82" s="55">
        <v>2E-3</v>
      </c>
      <c r="S82" s="52">
        <v>0</v>
      </c>
      <c r="T82" s="36"/>
      <c r="U82" s="56">
        <v>39261</v>
      </c>
      <c r="V82" s="56">
        <v>0</v>
      </c>
      <c r="W82" s="52">
        <v>0</v>
      </c>
      <c r="X82" s="52">
        <v>2679</v>
      </c>
      <c r="Y82" s="52">
        <v>41940</v>
      </c>
      <c r="Z82" s="52">
        <f t="shared" si="1"/>
        <v>5798239</v>
      </c>
    </row>
    <row r="83" spans="1:26" s="13" customFormat="1">
      <c r="A83" s="49">
        <v>418</v>
      </c>
      <c r="B83" s="49">
        <v>418100710</v>
      </c>
      <c r="C83" s="50" t="s">
        <v>61</v>
      </c>
      <c r="D83" s="49">
        <v>100</v>
      </c>
      <c r="E83" s="50" t="s">
        <v>58</v>
      </c>
      <c r="F83" s="49">
        <v>710</v>
      </c>
      <c r="G83" s="50" t="s">
        <v>70</v>
      </c>
      <c r="H83" s="51">
        <v>2</v>
      </c>
      <c r="I83" s="52">
        <v>8368</v>
      </c>
      <c r="J83" s="52">
        <v>3921</v>
      </c>
      <c r="K83" s="52">
        <v>0</v>
      </c>
      <c r="L83" s="52">
        <v>893</v>
      </c>
      <c r="M83" s="52">
        <v>13182</v>
      </c>
      <c r="N83" s="36"/>
      <c r="O83" s="53" t="s">
        <v>308</v>
      </c>
      <c r="P83" s="53" t="s">
        <v>308</v>
      </c>
      <c r="Q83" s="55">
        <v>0.09</v>
      </c>
      <c r="R83" s="55">
        <v>3.0000000000000001E-3</v>
      </c>
      <c r="S83" s="52">
        <v>0</v>
      </c>
      <c r="T83" s="36"/>
      <c r="U83" s="56">
        <v>24578</v>
      </c>
      <c r="V83" s="56">
        <v>0</v>
      </c>
      <c r="W83" s="52">
        <v>0</v>
      </c>
      <c r="X83" s="52">
        <v>1786</v>
      </c>
      <c r="Y83" s="52">
        <v>26364</v>
      </c>
      <c r="Z83" s="52">
        <f t="shared" si="1"/>
        <v>5798239</v>
      </c>
    </row>
    <row r="84" spans="1:26" s="13" customFormat="1">
      <c r="A84" s="49">
        <v>419</v>
      </c>
      <c r="B84" s="49">
        <v>419035035</v>
      </c>
      <c r="C84" s="50" t="s">
        <v>71</v>
      </c>
      <c r="D84" s="49">
        <v>35</v>
      </c>
      <c r="E84" s="50" t="s">
        <v>11</v>
      </c>
      <c r="F84" s="49">
        <v>35</v>
      </c>
      <c r="G84" s="50" t="s">
        <v>11</v>
      </c>
      <c r="H84" s="51">
        <v>200</v>
      </c>
      <c r="I84" s="52">
        <v>11673</v>
      </c>
      <c r="J84" s="52">
        <v>3449</v>
      </c>
      <c r="K84" s="52">
        <v>0</v>
      </c>
      <c r="L84" s="52">
        <v>893</v>
      </c>
      <c r="M84" s="52">
        <v>16015</v>
      </c>
      <c r="N84" s="36"/>
      <c r="O84" s="53" t="s">
        <v>308</v>
      </c>
      <c r="P84" s="53" t="s">
        <v>308</v>
      </c>
      <c r="Q84" s="55">
        <v>0.18</v>
      </c>
      <c r="R84" s="55">
        <v>0.152</v>
      </c>
      <c r="S84" s="52">
        <v>0</v>
      </c>
      <c r="T84" s="36"/>
      <c r="U84" s="56">
        <v>3024400</v>
      </c>
      <c r="V84" s="56">
        <v>0</v>
      </c>
      <c r="W84" s="52">
        <v>0</v>
      </c>
      <c r="X84" s="52">
        <v>178600</v>
      </c>
      <c r="Y84" s="52">
        <v>3203000</v>
      </c>
      <c r="Z84" s="52">
        <f t="shared" si="1"/>
        <v>3461320</v>
      </c>
    </row>
    <row r="85" spans="1:26" s="13" customFormat="1">
      <c r="A85" s="49">
        <v>419</v>
      </c>
      <c r="B85" s="49">
        <v>419035044</v>
      </c>
      <c r="C85" s="50" t="s">
        <v>71</v>
      </c>
      <c r="D85" s="49">
        <v>35</v>
      </c>
      <c r="E85" s="50" t="s">
        <v>11</v>
      </c>
      <c r="F85" s="49">
        <v>44</v>
      </c>
      <c r="G85" s="50" t="s">
        <v>12</v>
      </c>
      <c r="H85" s="51">
        <v>4</v>
      </c>
      <c r="I85" s="52">
        <v>10087</v>
      </c>
      <c r="J85" s="52">
        <v>664</v>
      </c>
      <c r="K85" s="52">
        <v>0</v>
      </c>
      <c r="L85" s="52">
        <v>893</v>
      </c>
      <c r="M85" s="52">
        <v>11644</v>
      </c>
      <c r="N85" s="36"/>
      <c r="O85" s="53" t="s">
        <v>308</v>
      </c>
      <c r="P85" s="53" t="s">
        <v>308</v>
      </c>
      <c r="Q85" s="55">
        <v>0.09</v>
      </c>
      <c r="R85" s="55">
        <v>4.4999999999999998E-2</v>
      </c>
      <c r="S85" s="52">
        <v>0</v>
      </c>
      <c r="T85" s="36"/>
      <c r="U85" s="56">
        <v>43004</v>
      </c>
      <c r="V85" s="56">
        <v>0</v>
      </c>
      <c r="W85" s="52">
        <v>0</v>
      </c>
      <c r="X85" s="52">
        <v>3572</v>
      </c>
      <c r="Y85" s="52">
        <v>46576</v>
      </c>
      <c r="Z85" s="52">
        <f t="shared" si="1"/>
        <v>3461320</v>
      </c>
    </row>
    <row r="86" spans="1:26" s="13" customFormat="1">
      <c r="A86" s="49">
        <v>419</v>
      </c>
      <c r="B86" s="49">
        <v>419035049</v>
      </c>
      <c r="C86" s="50" t="s">
        <v>71</v>
      </c>
      <c r="D86" s="49">
        <v>35</v>
      </c>
      <c r="E86" s="50" t="s">
        <v>11</v>
      </c>
      <c r="F86" s="49">
        <v>49</v>
      </c>
      <c r="G86" s="50" t="s">
        <v>73</v>
      </c>
      <c r="H86" s="51">
        <v>3</v>
      </c>
      <c r="I86" s="52">
        <v>10397</v>
      </c>
      <c r="J86" s="52">
        <v>12862</v>
      </c>
      <c r="K86" s="52">
        <v>0</v>
      </c>
      <c r="L86" s="52">
        <v>893</v>
      </c>
      <c r="M86" s="52">
        <v>24152</v>
      </c>
      <c r="N86" s="36"/>
      <c r="O86" s="53" t="s">
        <v>308</v>
      </c>
      <c r="P86" s="53" t="s">
        <v>308</v>
      </c>
      <c r="Q86" s="55">
        <v>0.09</v>
      </c>
      <c r="R86" s="55">
        <v>7.3999999999999996E-2</v>
      </c>
      <c r="S86" s="52">
        <v>0</v>
      </c>
      <c r="T86" s="36"/>
      <c r="U86" s="56">
        <v>69777</v>
      </c>
      <c r="V86" s="56">
        <v>0</v>
      </c>
      <c r="W86" s="52">
        <v>0</v>
      </c>
      <c r="X86" s="52">
        <v>2679</v>
      </c>
      <c r="Y86" s="52">
        <v>72456</v>
      </c>
      <c r="Z86" s="52">
        <f t="shared" si="1"/>
        <v>3461320</v>
      </c>
    </row>
    <row r="87" spans="1:26" s="13" customFormat="1">
      <c r="A87" s="49">
        <v>419</v>
      </c>
      <c r="B87" s="49">
        <v>419035093</v>
      </c>
      <c r="C87" s="50" t="s">
        <v>71</v>
      </c>
      <c r="D87" s="49">
        <v>35</v>
      </c>
      <c r="E87" s="50" t="s">
        <v>11</v>
      </c>
      <c r="F87" s="49">
        <v>93</v>
      </c>
      <c r="G87" s="50" t="s">
        <v>14</v>
      </c>
      <c r="H87" s="51">
        <v>1</v>
      </c>
      <c r="I87" s="52">
        <v>12107</v>
      </c>
      <c r="J87" s="52">
        <v>365</v>
      </c>
      <c r="K87" s="52">
        <v>0</v>
      </c>
      <c r="L87" s="52">
        <v>893</v>
      </c>
      <c r="M87" s="52">
        <v>13365</v>
      </c>
      <c r="N87" s="36"/>
      <c r="O87" s="53" t="s">
        <v>308</v>
      </c>
      <c r="P87" s="53" t="s">
        <v>308</v>
      </c>
      <c r="Q87" s="55">
        <v>0.09</v>
      </c>
      <c r="R87" s="55">
        <v>0.1</v>
      </c>
      <c r="S87" s="52">
        <v>-1244</v>
      </c>
      <c r="T87" s="36"/>
      <c r="U87" s="56">
        <v>12472</v>
      </c>
      <c r="V87" s="56">
        <v>-1244</v>
      </c>
      <c r="W87" s="52">
        <v>0</v>
      </c>
      <c r="X87" s="52">
        <v>893</v>
      </c>
      <c r="Y87" s="52">
        <v>12121</v>
      </c>
      <c r="Z87" s="52">
        <f t="shared" si="1"/>
        <v>3461320</v>
      </c>
    </row>
    <row r="88" spans="1:26" s="13" customFormat="1">
      <c r="A88" s="49">
        <v>419</v>
      </c>
      <c r="B88" s="49">
        <v>419035165</v>
      </c>
      <c r="C88" s="50" t="s">
        <v>71</v>
      </c>
      <c r="D88" s="49">
        <v>35</v>
      </c>
      <c r="E88" s="50" t="s">
        <v>11</v>
      </c>
      <c r="F88" s="49">
        <v>165</v>
      </c>
      <c r="G88" s="50" t="s">
        <v>17</v>
      </c>
      <c r="H88" s="51">
        <v>1</v>
      </c>
      <c r="I88" s="52">
        <v>13106</v>
      </c>
      <c r="J88" s="52">
        <v>725</v>
      </c>
      <c r="K88" s="52">
        <v>0</v>
      </c>
      <c r="L88" s="52">
        <v>893</v>
      </c>
      <c r="M88" s="52">
        <v>14724</v>
      </c>
      <c r="N88" s="36"/>
      <c r="O88" s="53" t="s">
        <v>308</v>
      </c>
      <c r="P88" s="53" t="s">
        <v>308</v>
      </c>
      <c r="Q88" s="55">
        <v>0.11</v>
      </c>
      <c r="R88" s="55">
        <v>0.113</v>
      </c>
      <c r="S88" s="52">
        <v>-940</v>
      </c>
      <c r="T88" s="36"/>
      <c r="U88" s="56">
        <v>13831</v>
      </c>
      <c r="V88" s="56">
        <v>-940</v>
      </c>
      <c r="W88" s="52">
        <v>0</v>
      </c>
      <c r="X88" s="52">
        <v>893</v>
      </c>
      <c r="Y88" s="52">
        <v>13784</v>
      </c>
      <c r="Z88" s="52">
        <f t="shared" si="1"/>
        <v>3461320</v>
      </c>
    </row>
    <row r="89" spans="1:26" s="13" customFormat="1">
      <c r="A89" s="49">
        <v>419</v>
      </c>
      <c r="B89" s="49">
        <v>419035243</v>
      </c>
      <c r="C89" s="50" t="s">
        <v>71</v>
      </c>
      <c r="D89" s="49">
        <v>35</v>
      </c>
      <c r="E89" s="50" t="s">
        <v>11</v>
      </c>
      <c r="F89" s="49">
        <v>243</v>
      </c>
      <c r="G89" s="50" t="s">
        <v>80</v>
      </c>
      <c r="H89" s="51">
        <v>4</v>
      </c>
      <c r="I89" s="52">
        <v>12706</v>
      </c>
      <c r="J89" s="52">
        <v>3095</v>
      </c>
      <c r="K89" s="52">
        <v>0</v>
      </c>
      <c r="L89" s="52">
        <v>893</v>
      </c>
      <c r="M89" s="52">
        <v>16694</v>
      </c>
      <c r="N89" s="36"/>
      <c r="O89" s="53" t="s">
        <v>308</v>
      </c>
      <c r="P89" s="53" t="s">
        <v>308</v>
      </c>
      <c r="Q89" s="55">
        <v>0.09</v>
      </c>
      <c r="R89" s="55">
        <v>6.0000000000000001E-3</v>
      </c>
      <c r="S89" s="52">
        <v>0</v>
      </c>
      <c r="T89" s="36"/>
      <c r="U89" s="56">
        <v>63204</v>
      </c>
      <c r="V89" s="56">
        <v>0</v>
      </c>
      <c r="W89" s="52">
        <v>0</v>
      </c>
      <c r="X89" s="52">
        <v>3572</v>
      </c>
      <c r="Y89" s="52">
        <v>66776</v>
      </c>
      <c r="Z89" s="52">
        <f t="shared" si="1"/>
        <v>3461320</v>
      </c>
    </row>
    <row r="90" spans="1:26" s="13" customFormat="1">
      <c r="A90" s="49">
        <v>419</v>
      </c>
      <c r="B90" s="49">
        <v>419035244</v>
      </c>
      <c r="C90" s="50" t="s">
        <v>71</v>
      </c>
      <c r="D90" s="49">
        <v>35</v>
      </c>
      <c r="E90" s="50" t="s">
        <v>11</v>
      </c>
      <c r="F90" s="49">
        <v>244</v>
      </c>
      <c r="G90" s="50" t="s">
        <v>27</v>
      </c>
      <c r="H90" s="51">
        <v>1</v>
      </c>
      <c r="I90" s="52">
        <v>9243</v>
      </c>
      <c r="J90" s="52">
        <v>3156</v>
      </c>
      <c r="K90" s="52">
        <v>0</v>
      </c>
      <c r="L90" s="52">
        <v>893</v>
      </c>
      <c r="M90" s="52">
        <v>13292</v>
      </c>
      <c r="N90" s="36"/>
      <c r="O90" s="53" t="s">
        <v>308</v>
      </c>
      <c r="P90" s="53" t="s">
        <v>308</v>
      </c>
      <c r="Q90" s="55">
        <v>0.18</v>
      </c>
      <c r="R90" s="55">
        <v>9.0999999999999998E-2</v>
      </c>
      <c r="S90" s="52">
        <v>0</v>
      </c>
      <c r="T90" s="36"/>
      <c r="U90" s="56">
        <v>12399</v>
      </c>
      <c r="V90" s="56">
        <v>0</v>
      </c>
      <c r="W90" s="52">
        <v>0</v>
      </c>
      <c r="X90" s="52">
        <v>893</v>
      </c>
      <c r="Y90" s="52">
        <v>13292</v>
      </c>
      <c r="Z90" s="52">
        <f t="shared" si="1"/>
        <v>3461320</v>
      </c>
    </row>
    <row r="91" spans="1:26" s="13" customFormat="1">
      <c r="A91" s="49">
        <v>419</v>
      </c>
      <c r="B91" s="49">
        <v>419035248</v>
      </c>
      <c r="C91" s="50" t="s">
        <v>71</v>
      </c>
      <c r="D91" s="49">
        <v>35</v>
      </c>
      <c r="E91" s="50" t="s">
        <v>11</v>
      </c>
      <c r="F91" s="49">
        <v>248</v>
      </c>
      <c r="G91" s="50" t="s">
        <v>18</v>
      </c>
      <c r="H91" s="51">
        <v>1</v>
      </c>
      <c r="I91" s="52">
        <v>13106</v>
      </c>
      <c r="J91" s="52">
        <v>1422</v>
      </c>
      <c r="K91" s="52">
        <v>0</v>
      </c>
      <c r="L91" s="52">
        <v>893</v>
      </c>
      <c r="M91" s="52">
        <v>15421</v>
      </c>
      <c r="N91" s="36"/>
      <c r="O91" s="53" t="s">
        <v>308</v>
      </c>
      <c r="P91" s="53" t="s">
        <v>308</v>
      </c>
      <c r="Q91" s="55">
        <v>0.09</v>
      </c>
      <c r="R91" s="55">
        <v>4.2000000000000003E-2</v>
      </c>
      <c r="S91" s="52">
        <v>0</v>
      </c>
      <c r="T91" s="36"/>
      <c r="U91" s="56">
        <v>14528</v>
      </c>
      <c r="V91" s="56">
        <v>0</v>
      </c>
      <c r="W91" s="52">
        <v>0</v>
      </c>
      <c r="X91" s="52">
        <v>893</v>
      </c>
      <c r="Y91" s="52">
        <v>15421</v>
      </c>
      <c r="Z91" s="52">
        <f t="shared" si="1"/>
        <v>3461320</v>
      </c>
    </row>
    <row r="92" spans="1:26" s="13" customFormat="1">
      <c r="A92" s="49">
        <v>419</v>
      </c>
      <c r="B92" s="49">
        <v>419035285</v>
      </c>
      <c r="C92" s="50" t="s">
        <v>71</v>
      </c>
      <c r="D92" s="49">
        <v>35</v>
      </c>
      <c r="E92" s="50" t="s">
        <v>11</v>
      </c>
      <c r="F92" s="49">
        <v>285</v>
      </c>
      <c r="G92" s="50" t="s">
        <v>28</v>
      </c>
      <c r="H92" s="51">
        <v>1</v>
      </c>
      <c r="I92" s="52">
        <v>13106</v>
      </c>
      <c r="J92" s="52">
        <v>3895</v>
      </c>
      <c r="K92" s="52">
        <v>0</v>
      </c>
      <c r="L92" s="52">
        <v>893</v>
      </c>
      <c r="M92" s="52">
        <v>17894</v>
      </c>
      <c r="N92" s="36"/>
      <c r="O92" s="53" t="s">
        <v>308</v>
      </c>
      <c r="P92" s="53" t="s">
        <v>308</v>
      </c>
      <c r="Q92" s="55">
        <v>0.09</v>
      </c>
      <c r="R92" s="55">
        <v>3.2000000000000001E-2</v>
      </c>
      <c r="S92" s="52">
        <v>0</v>
      </c>
      <c r="T92" s="36"/>
      <c r="U92" s="56">
        <v>17001</v>
      </c>
      <c r="V92" s="56">
        <v>0</v>
      </c>
      <c r="W92" s="52">
        <v>0</v>
      </c>
      <c r="X92" s="52">
        <v>893</v>
      </c>
      <c r="Y92" s="52">
        <v>17894</v>
      </c>
      <c r="Z92" s="52">
        <f t="shared" si="1"/>
        <v>3461320</v>
      </c>
    </row>
    <row r="93" spans="1:26" s="13" customFormat="1">
      <c r="A93" s="49">
        <v>420</v>
      </c>
      <c r="B93" s="49">
        <v>420049010</v>
      </c>
      <c r="C93" s="50" t="s">
        <v>72</v>
      </c>
      <c r="D93" s="49">
        <v>49</v>
      </c>
      <c r="E93" s="50" t="s">
        <v>73</v>
      </c>
      <c r="F93" s="49">
        <v>10</v>
      </c>
      <c r="G93" s="50" t="s">
        <v>74</v>
      </c>
      <c r="H93" s="51">
        <v>6</v>
      </c>
      <c r="I93" s="52">
        <v>10855</v>
      </c>
      <c r="J93" s="52">
        <v>3246</v>
      </c>
      <c r="K93" s="52">
        <v>0</v>
      </c>
      <c r="L93" s="52">
        <v>893</v>
      </c>
      <c r="M93" s="52">
        <v>14994</v>
      </c>
      <c r="N93" s="36"/>
      <c r="O93" s="53" t="s">
        <v>308</v>
      </c>
      <c r="P93" s="53" t="s">
        <v>308</v>
      </c>
      <c r="Q93" s="55">
        <v>0.09</v>
      </c>
      <c r="R93" s="55">
        <v>3.0000000000000001E-3</v>
      </c>
      <c r="S93" s="52">
        <v>0</v>
      </c>
      <c r="T93" s="36"/>
      <c r="U93" s="56">
        <v>84606</v>
      </c>
      <c r="V93" s="56">
        <v>0</v>
      </c>
      <c r="W93" s="52">
        <v>0</v>
      </c>
      <c r="X93" s="52">
        <v>5358</v>
      </c>
      <c r="Y93" s="52">
        <v>89964</v>
      </c>
      <c r="Z93" s="52">
        <f t="shared" si="1"/>
        <v>7478499</v>
      </c>
    </row>
    <row r="94" spans="1:26" s="13" customFormat="1">
      <c r="A94" s="49">
        <v>420</v>
      </c>
      <c r="B94" s="49">
        <v>420049026</v>
      </c>
      <c r="C94" s="50" t="s">
        <v>72</v>
      </c>
      <c r="D94" s="49">
        <v>49</v>
      </c>
      <c r="E94" s="50" t="s">
        <v>73</v>
      </c>
      <c r="F94" s="49">
        <v>26</v>
      </c>
      <c r="G94" s="50" t="s">
        <v>75</v>
      </c>
      <c r="H94" s="51">
        <v>2</v>
      </c>
      <c r="I94" s="52">
        <v>13695</v>
      </c>
      <c r="J94" s="52">
        <v>3756</v>
      </c>
      <c r="K94" s="52">
        <v>0</v>
      </c>
      <c r="L94" s="52">
        <v>893</v>
      </c>
      <c r="M94" s="52">
        <v>18344</v>
      </c>
      <c r="N94" s="36"/>
      <c r="O94" s="53" t="s">
        <v>308</v>
      </c>
      <c r="P94" s="53" t="s">
        <v>308</v>
      </c>
      <c r="Q94" s="55">
        <v>0.09</v>
      </c>
      <c r="R94" s="55">
        <v>1E-3</v>
      </c>
      <c r="S94" s="52">
        <v>0</v>
      </c>
      <c r="T94" s="36"/>
      <c r="U94" s="56">
        <v>34902</v>
      </c>
      <c r="V94" s="56">
        <v>0</v>
      </c>
      <c r="W94" s="52">
        <v>0</v>
      </c>
      <c r="X94" s="52">
        <v>1786</v>
      </c>
      <c r="Y94" s="52">
        <v>36688</v>
      </c>
      <c r="Z94" s="52">
        <f t="shared" si="1"/>
        <v>7478499</v>
      </c>
    </row>
    <row r="95" spans="1:26" s="13" customFormat="1">
      <c r="A95" s="49">
        <v>420</v>
      </c>
      <c r="B95" s="49">
        <v>420049031</v>
      </c>
      <c r="C95" s="50" t="s">
        <v>72</v>
      </c>
      <c r="D95" s="49">
        <v>49</v>
      </c>
      <c r="E95" s="50" t="s">
        <v>73</v>
      </c>
      <c r="F95" s="49">
        <v>31</v>
      </c>
      <c r="G95" s="50" t="s">
        <v>76</v>
      </c>
      <c r="H95" s="51">
        <v>1</v>
      </c>
      <c r="I95" s="52">
        <v>9137</v>
      </c>
      <c r="J95" s="52">
        <v>3750</v>
      </c>
      <c r="K95" s="52">
        <v>0</v>
      </c>
      <c r="L95" s="52">
        <v>893</v>
      </c>
      <c r="M95" s="52">
        <v>13780</v>
      </c>
      <c r="N95" s="36"/>
      <c r="O95" s="53" t="s">
        <v>308</v>
      </c>
      <c r="P95" s="53" t="s">
        <v>308</v>
      </c>
      <c r="Q95" s="55">
        <v>0.09</v>
      </c>
      <c r="R95" s="55">
        <v>2.9000000000000001E-2</v>
      </c>
      <c r="S95" s="52">
        <v>0</v>
      </c>
      <c r="T95" s="36"/>
      <c r="U95" s="56">
        <v>12887</v>
      </c>
      <c r="V95" s="56">
        <v>0</v>
      </c>
      <c r="W95" s="52">
        <v>0</v>
      </c>
      <c r="X95" s="52">
        <v>893</v>
      </c>
      <c r="Y95" s="52">
        <v>13780</v>
      </c>
      <c r="Z95" s="52">
        <f t="shared" si="1"/>
        <v>7478499</v>
      </c>
    </row>
    <row r="96" spans="1:26" s="13" customFormat="1">
      <c r="A96" s="49">
        <v>420</v>
      </c>
      <c r="B96" s="49">
        <v>420049035</v>
      </c>
      <c r="C96" s="50" t="s">
        <v>72</v>
      </c>
      <c r="D96" s="49">
        <v>49</v>
      </c>
      <c r="E96" s="50" t="s">
        <v>73</v>
      </c>
      <c r="F96" s="49">
        <v>35</v>
      </c>
      <c r="G96" s="50" t="s">
        <v>11</v>
      </c>
      <c r="H96" s="51">
        <v>79</v>
      </c>
      <c r="I96" s="52">
        <v>11685</v>
      </c>
      <c r="J96" s="52">
        <v>3453</v>
      </c>
      <c r="K96" s="52">
        <v>0</v>
      </c>
      <c r="L96" s="52">
        <v>893</v>
      </c>
      <c r="M96" s="52">
        <v>16031</v>
      </c>
      <c r="N96" s="36"/>
      <c r="O96" s="53" t="s">
        <v>308</v>
      </c>
      <c r="P96" s="53" t="s">
        <v>308</v>
      </c>
      <c r="Q96" s="55">
        <v>0.18</v>
      </c>
      <c r="R96" s="55">
        <v>0.152</v>
      </c>
      <c r="S96" s="52">
        <v>0</v>
      </c>
      <c r="T96" s="36"/>
      <c r="U96" s="56">
        <v>1195902</v>
      </c>
      <c r="V96" s="56">
        <v>0</v>
      </c>
      <c r="W96" s="52">
        <v>0</v>
      </c>
      <c r="X96" s="52">
        <v>70547</v>
      </c>
      <c r="Y96" s="52">
        <v>1266449</v>
      </c>
      <c r="Z96" s="52">
        <f t="shared" si="1"/>
        <v>7478499</v>
      </c>
    </row>
    <row r="97" spans="1:26" s="13" customFormat="1">
      <c r="A97" s="49">
        <v>420</v>
      </c>
      <c r="B97" s="49">
        <v>420049044</v>
      </c>
      <c r="C97" s="50" t="s">
        <v>72</v>
      </c>
      <c r="D97" s="49">
        <v>49</v>
      </c>
      <c r="E97" s="50" t="s">
        <v>73</v>
      </c>
      <c r="F97" s="49">
        <v>44</v>
      </c>
      <c r="G97" s="50" t="s">
        <v>12</v>
      </c>
      <c r="H97" s="51">
        <v>2</v>
      </c>
      <c r="I97" s="52">
        <v>11221</v>
      </c>
      <c r="J97" s="52">
        <v>739</v>
      </c>
      <c r="K97" s="52">
        <v>0</v>
      </c>
      <c r="L97" s="52">
        <v>893</v>
      </c>
      <c r="M97" s="52">
        <v>12853</v>
      </c>
      <c r="N97" s="36"/>
      <c r="O97" s="53" t="s">
        <v>308</v>
      </c>
      <c r="P97" s="53" t="s">
        <v>308</v>
      </c>
      <c r="Q97" s="55">
        <v>0.09</v>
      </c>
      <c r="R97" s="55">
        <v>4.4999999999999998E-2</v>
      </c>
      <c r="S97" s="52">
        <v>0</v>
      </c>
      <c r="T97" s="36"/>
      <c r="U97" s="56">
        <v>23920</v>
      </c>
      <c r="V97" s="56">
        <v>0</v>
      </c>
      <c r="W97" s="52">
        <v>0</v>
      </c>
      <c r="X97" s="52">
        <v>1786</v>
      </c>
      <c r="Y97" s="52">
        <v>25706</v>
      </c>
      <c r="Z97" s="52">
        <f t="shared" si="1"/>
        <v>7478499</v>
      </c>
    </row>
    <row r="98" spans="1:26" s="13" customFormat="1">
      <c r="A98" s="49">
        <v>420</v>
      </c>
      <c r="B98" s="49">
        <v>420049049</v>
      </c>
      <c r="C98" s="50" t="s">
        <v>72</v>
      </c>
      <c r="D98" s="49">
        <v>49</v>
      </c>
      <c r="E98" s="50" t="s">
        <v>73</v>
      </c>
      <c r="F98" s="49">
        <v>49</v>
      </c>
      <c r="G98" s="50" t="s">
        <v>73</v>
      </c>
      <c r="H98" s="51">
        <v>168</v>
      </c>
      <c r="I98" s="52">
        <v>12346</v>
      </c>
      <c r="J98" s="52">
        <v>15273</v>
      </c>
      <c r="K98" s="52">
        <v>0</v>
      </c>
      <c r="L98" s="52">
        <v>893</v>
      </c>
      <c r="M98" s="52">
        <v>28512</v>
      </c>
      <c r="N98" s="36"/>
      <c r="O98" s="53" t="s">
        <v>308</v>
      </c>
      <c r="P98" s="53" t="s">
        <v>308</v>
      </c>
      <c r="Q98" s="55">
        <v>0.09</v>
      </c>
      <c r="R98" s="55">
        <v>7.3999999999999996E-2</v>
      </c>
      <c r="S98" s="52">
        <v>0</v>
      </c>
      <c r="T98" s="36"/>
      <c r="U98" s="56">
        <v>4639992</v>
      </c>
      <c r="V98" s="56">
        <v>0</v>
      </c>
      <c r="W98" s="52">
        <v>0</v>
      </c>
      <c r="X98" s="52">
        <v>150024</v>
      </c>
      <c r="Y98" s="52">
        <v>4790016</v>
      </c>
      <c r="Z98" s="52">
        <f t="shared" si="1"/>
        <v>7478499</v>
      </c>
    </row>
    <row r="99" spans="1:26" s="13" customFormat="1">
      <c r="A99" s="49">
        <v>420</v>
      </c>
      <c r="B99" s="49">
        <v>420049057</v>
      </c>
      <c r="C99" s="50" t="s">
        <v>72</v>
      </c>
      <c r="D99" s="49">
        <v>49</v>
      </c>
      <c r="E99" s="50" t="s">
        <v>73</v>
      </c>
      <c r="F99" s="49">
        <v>57</v>
      </c>
      <c r="G99" s="50" t="s">
        <v>13</v>
      </c>
      <c r="H99" s="51">
        <v>9</v>
      </c>
      <c r="I99" s="52">
        <v>11575</v>
      </c>
      <c r="J99" s="52">
        <v>610</v>
      </c>
      <c r="K99" s="52">
        <v>0</v>
      </c>
      <c r="L99" s="52">
        <v>893</v>
      </c>
      <c r="M99" s="52">
        <v>13078</v>
      </c>
      <c r="N99" s="36"/>
      <c r="O99" s="53" t="s">
        <v>308</v>
      </c>
      <c r="P99" s="53" t="s">
        <v>308</v>
      </c>
      <c r="Q99" s="55">
        <v>0.18</v>
      </c>
      <c r="R99" s="55">
        <v>0.126</v>
      </c>
      <c r="S99" s="52">
        <v>0</v>
      </c>
      <c r="T99" s="36"/>
      <c r="U99" s="56">
        <v>109665</v>
      </c>
      <c r="V99" s="56">
        <v>0</v>
      </c>
      <c r="W99" s="52">
        <v>0</v>
      </c>
      <c r="X99" s="52">
        <v>8037</v>
      </c>
      <c r="Y99" s="52">
        <v>117702</v>
      </c>
      <c r="Z99" s="52">
        <f t="shared" si="1"/>
        <v>7478499</v>
      </c>
    </row>
    <row r="100" spans="1:26" s="13" customFormat="1">
      <c r="A100" s="49">
        <v>420</v>
      </c>
      <c r="B100" s="49">
        <v>420049067</v>
      </c>
      <c r="C100" s="50" t="s">
        <v>72</v>
      </c>
      <c r="D100" s="49">
        <v>49</v>
      </c>
      <c r="E100" s="50" t="s">
        <v>73</v>
      </c>
      <c r="F100" s="49">
        <v>67</v>
      </c>
      <c r="G100" s="50" t="s">
        <v>234</v>
      </c>
      <c r="H100" s="51">
        <v>1</v>
      </c>
      <c r="I100" s="52">
        <v>9268</v>
      </c>
      <c r="J100" s="52">
        <v>8937</v>
      </c>
      <c r="K100" s="52">
        <v>0</v>
      </c>
      <c r="L100" s="52">
        <v>893</v>
      </c>
      <c r="M100" s="52">
        <v>19098</v>
      </c>
      <c r="N100" s="36"/>
      <c r="O100" s="53" t="s">
        <v>308</v>
      </c>
      <c r="P100" s="53" t="s">
        <v>308</v>
      </c>
      <c r="Q100" s="55">
        <v>0.09</v>
      </c>
      <c r="R100" s="55">
        <v>0</v>
      </c>
      <c r="S100" s="52">
        <v>0</v>
      </c>
      <c r="T100" s="36"/>
      <c r="U100" s="56">
        <v>18205</v>
      </c>
      <c r="V100" s="56">
        <v>0</v>
      </c>
      <c r="W100" s="52">
        <v>0</v>
      </c>
      <c r="X100" s="52">
        <v>893</v>
      </c>
      <c r="Y100" s="52">
        <v>19098</v>
      </c>
      <c r="Z100" s="52">
        <f t="shared" si="1"/>
        <v>7478499</v>
      </c>
    </row>
    <row r="101" spans="1:26" s="13" customFormat="1">
      <c r="A101" s="49">
        <v>420</v>
      </c>
      <c r="B101" s="49">
        <v>420049093</v>
      </c>
      <c r="C101" s="50" t="s">
        <v>72</v>
      </c>
      <c r="D101" s="49">
        <v>49</v>
      </c>
      <c r="E101" s="50" t="s">
        <v>73</v>
      </c>
      <c r="F101" s="49">
        <v>93</v>
      </c>
      <c r="G101" s="50" t="s">
        <v>14</v>
      </c>
      <c r="H101" s="51">
        <v>31</v>
      </c>
      <c r="I101" s="52">
        <v>11646</v>
      </c>
      <c r="J101" s="52">
        <v>351</v>
      </c>
      <c r="K101" s="52">
        <v>0</v>
      </c>
      <c r="L101" s="52">
        <v>893</v>
      </c>
      <c r="M101" s="52">
        <v>12890</v>
      </c>
      <c r="N101" s="36"/>
      <c r="O101" s="53" t="s">
        <v>308</v>
      </c>
      <c r="P101" s="53" t="s">
        <v>308</v>
      </c>
      <c r="Q101" s="55">
        <v>0.09</v>
      </c>
      <c r="R101" s="55">
        <v>0.1</v>
      </c>
      <c r="S101" s="52">
        <v>-1197</v>
      </c>
      <c r="T101" s="36"/>
      <c r="U101" s="56">
        <v>371907</v>
      </c>
      <c r="V101" s="56">
        <v>-37106</v>
      </c>
      <c r="W101" s="52">
        <v>0</v>
      </c>
      <c r="X101" s="52">
        <v>27683</v>
      </c>
      <c r="Y101" s="52">
        <v>362484</v>
      </c>
      <c r="Z101" s="52">
        <f t="shared" si="1"/>
        <v>7478499</v>
      </c>
    </row>
    <row r="102" spans="1:26" s="13" customFormat="1">
      <c r="A102" s="49">
        <v>420</v>
      </c>
      <c r="B102" s="49">
        <v>420049149</v>
      </c>
      <c r="C102" s="50" t="s">
        <v>72</v>
      </c>
      <c r="D102" s="49">
        <v>49</v>
      </c>
      <c r="E102" s="50" t="s">
        <v>73</v>
      </c>
      <c r="F102" s="49">
        <v>149</v>
      </c>
      <c r="G102" s="50" t="s">
        <v>77</v>
      </c>
      <c r="H102" s="51">
        <v>1</v>
      </c>
      <c r="I102" s="52">
        <v>9137</v>
      </c>
      <c r="J102" s="52">
        <v>53</v>
      </c>
      <c r="K102" s="52">
        <v>0</v>
      </c>
      <c r="L102" s="52">
        <v>893</v>
      </c>
      <c r="M102" s="52">
        <v>10083</v>
      </c>
      <c r="N102" s="36"/>
      <c r="O102" s="53" t="s">
        <v>308</v>
      </c>
      <c r="P102" s="53" t="s">
        <v>308</v>
      </c>
      <c r="Q102" s="55">
        <v>0.13</v>
      </c>
      <c r="R102" s="55">
        <v>0.10299999999999999</v>
      </c>
      <c r="S102" s="52">
        <v>0</v>
      </c>
      <c r="T102" s="36"/>
      <c r="U102" s="56">
        <v>9190</v>
      </c>
      <c r="V102" s="56">
        <v>0</v>
      </c>
      <c r="W102" s="52">
        <v>0</v>
      </c>
      <c r="X102" s="52">
        <v>893</v>
      </c>
      <c r="Y102" s="52">
        <v>10083</v>
      </c>
      <c r="Z102" s="52">
        <f t="shared" si="1"/>
        <v>7478499</v>
      </c>
    </row>
    <row r="103" spans="1:26" s="13" customFormat="1">
      <c r="A103" s="49">
        <v>420</v>
      </c>
      <c r="B103" s="49">
        <v>420049160</v>
      </c>
      <c r="C103" s="50" t="s">
        <v>72</v>
      </c>
      <c r="D103" s="49">
        <v>49</v>
      </c>
      <c r="E103" s="50" t="s">
        <v>73</v>
      </c>
      <c r="F103" s="49">
        <v>160</v>
      </c>
      <c r="G103" s="50" t="s">
        <v>134</v>
      </c>
      <c r="H103" s="51">
        <v>1</v>
      </c>
      <c r="I103" s="52">
        <v>9137</v>
      </c>
      <c r="J103" s="52">
        <v>368</v>
      </c>
      <c r="K103" s="52">
        <v>0</v>
      </c>
      <c r="L103" s="52">
        <v>893</v>
      </c>
      <c r="M103" s="52">
        <v>10398</v>
      </c>
      <c r="N103" s="36"/>
      <c r="O103" s="53" t="s">
        <v>308</v>
      </c>
      <c r="P103" s="53" t="s">
        <v>308</v>
      </c>
      <c r="Q103" s="55">
        <v>0.13</v>
      </c>
      <c r="R103" s="55">
        <v>0.104</v>
      </c>
      <c r="S103" s="52">
        <v>0</v>
      </c>
      <c r="T103" s="36"/>
      <c r="U103" s="56">
        <v>9505</v>
      </c>
      <c r="V103" s="56">
        <v>0</v>
      </c>
      <c r="W103" s="52">
        <v>0</v>
      </c>
      <c r="X103" s="52">
        <v>893</v>
      </c>
      <c r="Y103" s="52">
        <v>10398</v>
      </c>
      <c r="Z103" s="52">
        <f t="shared" si="1"/>
        <v>7478499</v>
      </c>
    </row>
    <row r="104" spans="1:26" s="13" customFormat="1">
      <c r="A104" s="49">
        <v>420</v>
      </c>
      <c r="B104" s="49">
        <v>420049163</v>
      </c>
      <c r="C104" s="50" t="s">
        <v>72</v>
      </c>
      <c r="D104" s="49">
        <v>49</v>
      </c>
      <c r="E104" s="50" t="s">
        <v>73</v>
      </c>
      <c r="F104" s="49">
        <v>163</v>
      </c>
      <c r="G104" s="50" t="s">
        <v>16</v>
      </c>
      <c r="H104" s="51">
        <v>1</v>
      </c>
      <c r="I104" s="52">
        <v>8877</v>
      </c>
      <c r="J104" s="52">
        <v>173</v>
      </c>
      <c r="K104" s="52">
        <v>0</v>
      </c>
      <c r="L104" s="52">
        <v>893</v>
      </c>
      <c r="M104" s="52">
        <v>9943</v>
      </c>
      <c r="N104" s="36"/>
      <c r="O104" s="53" t="s">
        <v>308</v>
      </c>
      <c r="P104" s="53" t="s">
        <v>308</v>
      </c>
      <c r="Q104" s="55">
        <v>0.18</v>
      </c>
      <c r="R104" s="55">
        <v>9.1999999999999998E-2</v>
      </c>
      <c r="S104" s="52">
        <v>0</v>
      </c>
      <c r="T104" s="36"/>
      <c r="U104" s="56">
        <v>9050</v>
      </c>
      <c r="V104" s="56">
        <v>0</v>
      </c>
      <c r="W104" s="52">
        <v>0</v>
      </c>
      <c r="X104" s="52">
        <v>893</v>
      </c>
      <c r="Y104" s="52">
        <v>9943</v>
      </c>
      <c r="Z104" s="52">
        <f t="shared" si="1"/>
        <v>7478499</v>
      </c>
    </row>
    <row r="105" spans="1:26" s="13" customFormat="1">
      <c r="A105" s="49">
        <v>420</v>
      </c>
      <c r="B105" s="49">
        <v>420049165</v>
      </c>
      <c r="C105" s="50" t="s">
        <v>72</v>
      </c>
      <c r="D105" s="49">
        <v>49</v>
      </c>
      <c r="E105" s="50" t="s">
        <v>73</v>
      </c>
      <c r="F105" s="49">
        <v>165</v>
      </c>
      <c r="G105" s="50" t="s">
        <v>17</v>
      </c>
      <c r="H105" s="51">
        <v>8</v>
      </c>
      <c r="I105" s="52">
        <v>13467</v>
      </c>
      <c r="J105" s="52">
        <v>745</v>
      </c>
      <c r="K105" s="52">
        <v>0</v>
      </c>
      <c r="L105" s="52">
        <v>893</v>
      </c>
      <c r="M105" s="52">
        <v>15105</v>
      </c>
      <c r="N105" s="36"/>
      <c r="O105" s="53" t="s">
        <v>308</v>
      </c>
      <c r="P105" s="53" t="s">
        <v>308</v>
      </c>
      <c r="Q105" s="55">
        <v>0.11</v>
      </c>
      <c r="R105" s="55">
        <v>0.113</v>
      </c>
      <c r="S105" s="52">
        <v>-966</v>
      </c>
      <c r="T105" s="36"/>
      <c r="U105" s="56">
        <v>113696</v>
      </c>
      <c r="V105" s="56">
        <v>-7728</v>
      </c>
      <c r="W105" s="52">
        <v>0</v>
      </c>
      <c r="X105" s="52">
        <v>7144</v>
      </c>
      <c r="Y105" s="52">
        <v>113112</v>
      </c>
      <c r="Z105" s="52">
        <f t="shared" si="1"/>
        <v>7478499</v>
      </c>
    </row>
    <row r="106" spans="1:26" s="13" customFormat="1">
      <c r="A106" s="49">
        <v>420</v>
      </c>
      <c r="B106" s="49">
        <v>420049176</v>
      </c>
      <c r="C106" s="50" t="s">
        <v>72</v>
      </c>
      <c r="D106" s="49">
        <v>49</v>
      </c>
      <c r="E106" s="50" t="s">
        <v>73</v>
      </c>
      <c r="F106" s="49">
        <v>176</v>
      </c>
      <c r="G106" s="50" t="s">
        <v>78</v>
      </c>
      <c r="H106" s="51">
        <v>9</v>
      </c>
      <c r="I106" s="52">
        <v>10425</v>
      </c>
      <c r="J106" s="52">
        <v>3395</v>
      </c>
      <c r="K106" s="52">
        <v>0</v>
      </c>
      <c r="L106" s="52">
        <v>893</v>
      </c>
      <c r="M106" s="52">
        <v>14713</v>
      </c>
      <c r="N106" s="36"/>
      <c r="O106" s="53" t="s">
        <v>308</v>
      </c>
      <c r="P106" s="53" t="s">
        <v>308</v>
      </c>
      <c r="Q106" s="55">
        <v>0.09</v>
      </c>
      <c r="R106" s="55">
        <v>6.4000000000000001E-2</v>
      </c>
      <c r="S106" s="52">
        <v>0</v>
      </c>
      <c r="T106" s="36"/>
      <c r="U106" s="56">
        <v>124380</v>
      </c>
      <c r="V106" s="56">
        <v>0</v>
      </c>
      <c r="W106" s="52">
        <v>0</v>
      </c>
      <c r="X106" s="52">
        <v>8037</v>
      </c>
      <c r="Y106" s="52">
        <v>132417</v>
      </c>
      <c r="Z106" s="52">
        <f t="shared" si="1"/>
        <v>7478499</v>
      </c>
    </row>
    <row r="107" spans="1:26" s="13" customFormat="1">
      <c r="A107" s="49">
        <v>420</v>
      </c>
      <c r="B107" s="49">
        <v>420049181</v>
      </c>
      <c r="C107" s="50" t="s">
        <v>72</v>
      </c>
      <c r="D107" s="49">
        <v>49</v>
      </c>
      <c r="E107" s="50" t="s">
        <v>73</v>
      </c>
      <c r="F107" s="49">
        <v>181</v>
      </c>
      <c r="G107" s="50" t="s">
        <v>79</v>
      </c>
      <c r="H107" s="51">
        <v>3</v>
      </c>
      <c r="I107" s="52">
        <v>9113</v>
      </c>
      <c r="J107" s="52">
        <v>557</v>
      </c>
      <c r="K107" s="52">
        <v>0</v>
      </c>
      <c r="L107" s="52">
        <v>893</v>
      </c>
      <c r="M107" s="52">
        <v>10563</v>
      </c>
      <c r="N107" s="36"/>
      <c r="O107" s="53" t="s">
        <v>308</v>
      </c>
      <c r="P107" s="53" t="s">
        <v>308</v>
      </c>
      <c r="Q107" s="55">
        <v>0.09</v>
      </c>
      <c r="R107" s="55">
        <v>1.4E-2</v>
      </c>
      <c r="S107" s="52">
        <v>0</v>
      </c>
      <c r="T107" s="36"/>
      <c r="U107" s="56">
        <v>29010</v>
      </c>
      <c r="V107" s="56">
        <v>0</v>
      </c>
      <c r="W107" s="52">
        <v>0</v>
      </c>
      <c r="X107" s="52">
        <v>2679</v>
      </c>
      <c r="Y107" s="52">
        <v>31689</v>
      </c>
      <c r="Z107" s="52">
        <f t="shared" si="1"/>
        <v>7478499</v>
      </c>
    </row>
    <row r="108" spans="1:26" s="13" customFormat="1">
      <c r="A108" s="49">
        <v>420</v>
      </c>
      <c r="B108" s="49">
        <v>420049189</v>
      </c>
      <c r="C108" s="50" t="s">
        <v>72</v>
      </c>
      <c r="D108" s="49">
        <v>49</v>
      </c>
      <c r="E108" s="50" t="s">
        <v>73</v>
      </c>
      <c r="F108" s="49">
        <v>189</v>
      </c>
      <c r="G108" s="50" t="s">
        <v>24</v>
      </c>
      <c r="H108" s="51">
        <v>1</v>
      </c>
      <c r="I108" s="52">
        <v>9699</v>
      </c>
      <c r="J108" s="52">
        <v>3571</v>
      </c>
      <c r="K108" s="52">
        <v>0</v>
      </c>
      <c r="L108" s="52">
        <v>893</v>
      </c>
      <c r="M108" s="52">
        <v>14163</v>
      </c>
      <c r="N108" s="36"/>
      <c r="O108" s="53" t="s">
        <v>308</v>
      </c>
      <c r="P108" s="53" t="s">
        <v>308</v>
      </c>
      <c r="Q108" s="55">
        <v>0.09</v>
      </c>
      <c r="R108" s="55">
        <v>2E-3</v>
      </c>
      <c r="S108" s="52">
        <v>0</v>
      </c>
      <c r="T108" s="36"/>
      <c r="U108" s="56">
        <v>13270</v>
      </c>
      <c r="V108" s="56">
        <v>0</v>
      </c>
      <c r="W108" s="52">
        <v>0</v>
      </c>
      <c r="X108" s="52">
        <v>893</v>
      </c>
      <c r="Y108" s="52">
        <v>14163</v>
      </c>
      <c r="Z108" s="52">
        <f t="shared" si="1"/>
        <v>7478499</v>
      </c>
    </row>
    <row r="109" spans="1:26" s="13" customFormat="1">
      <c r="A109" s="49">
        <v>420</v>
      </c>
      <c r="B109" s="49">
        <v>420049207</v>
      </c>
      <c r="C109" s="50" t="s">
        <v>72</v>
      </c>
      <c r="D109" s="49">
        <v>49</v>
      </c>
      <c r="E109" s="50" t="s">
        <v>73</v>
      </c>
      <c r="F109" s="49">
        <v>207</v>
      </c>
      <c r="G109" s="50" t="s">
        <v>25</v>
      </c>
      <c r="H109" s="51">
        <v>4</v>
      </c>
      <c r="I109" s="52">
        <v>11404</v>
      </c>
      <c r="J109" s="52">
        <v>7655</v>
      </c>
      <c r="K109" s="52">
        <v>0</v>
      </c>
      <c r="L109" s="52">
        <v>893</v>
      </c>
      <c r="M109" s="52">
        <v>19952</v>
      </c>
      <c r="N109" s="36"/>
      <c r="O109" s="53" t="s">
        <v>308</v>
      </c>
      <c r="P109" s="53" t="s">
        <v>308</v>
      </c>
      <c r="Q109" s="55">
        <v>0.09</v>
      </c>
      <c r="R109" s="55">
        <v>1E-3</v>
      </c>
      <c r="S109" s="52">
        <v>0</v>
      </c>
      <c r="T109" s="36"/>
      <c r="U109" s="56">
        <v>76236</v>
      </c>
      <c r="V109" s="56">
        <v>0</v>
      </c>
      <c r="W109" s="52">
        <v>0</v>
      </c>
      <c r="X109" s="52">
        <v>3572</v>
      </c>
      <c r="Y109" s="52">
        <v>79808</v>
      </c>
      <c r="Z109" s="52">
        <f t="shared" si="1"/>
        <v>7478499</v>
      </c>
    </row>
    <row r="110" spans="1:26" s="13" customFormat="1">
      <c r="A110" s="49">
        <v>420</v>
      </c>
      <c r="B110" s="49">
        <v>420049243</v>
      </c>
      <c r="C110" s="50" t="s">
        <v>72</v>
      </c>
      <c r="D110" s="49">
        <v>49</v>
      </c>
      <c r="E110" s="50" t="s">
        <v>73</v>
      </c>
      <c r="F110" s="49">
        <v>243</v>
      </c>
      <c r="G110" s="50" t="s">
        <v>80</v>
      </c>
      <c r="H110" s="51">
        <v>3</v>
      </c>
      <c r="I110" s="52">
        <v>13411</v>
      </c>
      <c r="J110" s="52">
        <v>3267</v>
      </c>
      <c r="K110" s="52">
        <v>0</v>
      </c>
      <c r="L110" s="52">
        <v>893</v>
      </c>
      <c r="M110" s="52">
        <v>17571</v>
      </c>
      <c r="N110" s="36"/>
      <c r="O110" s="53" t="s">
        <v>308</v>
      </c>
      <c r="P110" s="53" t="s">
        <v>308</v>
      </c>
      <c r="Q110" s="55">
        <v>0.09</v>
      </c>
      <c r="R110" s="55">
        <v>6.0000000000000001E-3</v>
      </c>
      <c r="S110" s="52">
        <v>0</v>
      </c>
      <c r="T110" s="36"/>
      <c r="U110" s="56">
        <v>50034</v>
      </c>
      <c r="V110" s="56">
        <v>0</v>
      </c>
      <c r="W110" s="52">
        <v>0</v>
      </c>
      <c r="X110" s="52">
        <v>2679</v>
      </c>
      <c r="Y110" s="52">
        <v>52713</v>
      </c>
      <c r="Z110" s="52">
        <f t="shared" si="1"/>
        <v>7478499</v>
      </c>
    </row>
    <row r="111" spans="1:26" s="13" customFormat="1">
      <c r="A111" s="49">
        <v>420</v>
      </c>
      <c r="B111" s="49">
        <v>420049244</v>
      </c>
      <c r="C111" s="50" t="s">
        <v>72</v>
      </c>
      <c r="D111" s="49">
        <v>49</v>
      </c>
      <c r="E111" s="50" t="s">
        <v>73</v>
      </c>
      <c r="F111" s="49">
        <v>244</v>
      </c>
      <c r="G111" s="50" t="s">
        <v>27</v>
      </c>
      <c r="H111" s="51">
        <v>5</v>
      </c>
      <c r="I111" s="52">
        <v>8984</v>
      </c>
      <c r="J111" s="52">
        <v>3068</v>
      </c>
      <c r="K111" s="52">
        <v>0</v>
      </c>
      <c r="L111" s="52">
        <v>893</v>
      </c>
      <c r="M111" s="52">
        <v>12945</v>
      </c>
      <c r="N111" s="36"/>
      <c r="O111" s="53" t="s">
        <v>308</v>
      </c>
      <c r="P111" s="53" t="s">
        <v>308</v>
      </c>
      <c r="Q111" s="55">
        <v>0.18</v>
      </c>
      <c r="R111" s="55">
        <v>9.0999999999999998E-2</v>
      </c>
      <c r="S111" s="52">
        <v>0</v>
      </c>
      <c r="T111" s="36"/>
      <c r="U111" s="56">
        <v>60260</v>
      </c>
      <c r="V111" s="56">
        <v>0</v>
      </c>
      <c r="W111" s="52">
        <v>0</v>
      </c>
      <c r="X111" s="52">
        <v>4465</v>
      </c>
      <c r="Y111" s="52">
        <v>64725</v>
      </c>
      <c r="Z111" s="52">
        <f t="shared" si="1"/>
        <v>7478499</v>
      </c>
    </row>
    <row r="112" spans="1:26" s="13" customFormat="1">
      <c r="A112" s="49">
        <v>420</v>
      </c>
      <c r="B112" s="49">
        <v>420049248</v>
      </c>
      <c r="C112" s="50" t="s">
        <v>72</v>
      </c>
      <c r="D112" s="49">
        <v>49</v>
      </c>
      <c r="E112" s="50" t="s">
        <v>73</v>
      </c>
      <c r="F112" s="49">
        <v>248</v>
      </c>
      <c r="G112" s="50" t="s">
        <v>18</v>
      </c>
      <c r="H112" s="51">
        <v>5</v>
      </c>
      <c r="I112" s="52">
        <v>10627</v>
      </c>
      <c r="J112" s="52">
        <v>1153</v>
      </c>
      <c r="K112" s="52">
        <v>0</v>
      </c>
      <c r="L112" s="52">
        <v>893</v>
      </c>
      <c r="M112" s="52">
        <v>12673</v>
      </c>
      <c r="N112" s="36"/>
      <c r="O112" s="53" t="s">
        <v>308</v>
      </c>
      <c r="P112" s="53" t="s">
        <v>308</v>
      </c>
      <c r="Q112" s="55">
        <v>0.09</v>
      </c>
      <c r="R112" s="55">
        <v>4.2000000000000003E-2</v>
      </c>
      <c r="S112" s="52">
        <v>0</v>
      </c>
      <c r="T112" s="36"/>
      <c r="U112" s="56">
        <v>58900</v>
      </c>
      <c r="V112" s="56">
        <v>0</v>
      </c>
      <c r="W112" s="52">
        <v>0</v>
      </c>
      <c r="X112" s="52">
        <v>4465</v>
      </c>
      <c r="Y112" s="52">
        <v>63365</v>
      </c>
      <c r="Z112" s="52">
        <f t="shared" si="1"/>
        <v>7478499</v>
      </c>
    </row>
    <row r="113" spans="1:26" s="13" customFormat="1">
      <c r="A113" s="49">
        <v>420</v>
      </c>
      <c r="B113" s="49">
        <v>420049274</v>
      </c>
      <c r="C113" s="50" t="s">
        <v>72</v>
      </c>
      <c r="D113" s="49">
        <v>49</v>
      </c>
      <c r="E113" s="50" t="s">
        <v>73</v>
      </c>
      <c r="F113" s="49">
        <v>274</v>
      </c>
      <c r="G113" s="50" t="s">
        <v>60</v>
      </c>
      <c r="H113" s="51">
        <v>2</v>
      </c>
      <c r="I113" s="52">
        <v>8942</v>
      </c>
      <c r="J113" s="52">
        <v>4112</v>
      </c>
      <c r="K113" s="52">
        <v>0</v>
      </c>
      <c r="L113" s="52">
        <v>893</v>
      </c>
      <c r="M113" s="52">
        <v>13947</v>
      </c>
      <c r="N113" s="36"/>
      <c r="O113" s="53" t="s">
        <v>308</v>
      </c>
      <c r="P113" s="53" t="s">
        <v>308</v>
      </c>
      <c r="Q113" s="55">
        <v>0.09</v>
      </c>
      <c r="R113" s="55">
        <v>8.7999999999999995E-2</v>
      </c>
      <c r="S113" s="52">
        <v>0</v>
      </c>
      <c r="T113" s="36"/>
      <c r="U113" s="56">
        <v>26108</v>
      </c>
      <c r="V113" s="56">
        <v>0</v>
      </c>
      <c r="W113" s="52">
        <v>0</v>
      </c>
      <c r="X113" s="52">
        <v>1786</v>
      </c>
      <c r="Y113" s="52">
        <v>27894</v>
      </c>
      <c r="Z113" s="52">
        <f t="shared" si="1"/>
        <v>7478499</v>
      </c>
    </row>
    <row r="114" spans="1:26" s="13" customFormat="1">
      <c r="A114" s="49">
        <v>420</v>
      </c>
      <c r="B114" s="49">
        <v>420049308</v>
      </c>
      <c r="C114" s="50" t="s">
        <v>72</v>
      </c>
      <c r="D114" s="49">
        <v>49</v>
      </c>
      <c r="E114" s="50" t="s">
        <v>73</v>
      </c>
      <c r="F114" s="49">
        <v>308</v>
      </c>
      <c r="G114" s="50" t="s">
        <v>20</v>
      </c>
      <c r="H114" s="51">
        <v>1</v>
      </c>
      <c r="I114" s="52">
        <v>9137</v>
      </c>
      <c r="J114" s="52">
        <v>5400</v>
      </c>
      <c r="K114" s="52">
        <v>0</v>
      </c>
      <c r="L114" s="52">
        <v>893</v>
      </c>
      <c r="M114" s="52">
        <v>15430</v>
      </c>
      <c r="N114" s="36"/>
      <c r="O114" s="53" t="s">
        <v>308</v>
      </c>
      <c r="P114" s="53" t="s">
        <v>308</v>
      </c>
      <c r="Q114" s="55">
        <v>0.09</v>
      </c>
      <c r="R114" s="55">
        <v>3.0000000000000001E-3</v>
      </c>
      <c r="S114" s="52">
        <v>0</v>
      </c>
      <c r="T114" s="36"/>
      <c r="U114" s="56">
        <v>14537</v>
      </c>
      <c r="V114" s="56">
        <v>0</v>
      </c>
      <c r="W114" s="52">
        <v>0</v>
      </c>
      <c r="X114" s="52">
        <v>893</v>
      </c>
      <c r="Y114" s="52">
        <v>15430</v>
      </c>
      <c r="Z114" s="52">
        <f t="shared" si="1"/>
        <v>7478499</v>
      </c>
    </row>
    <row r="115" spans="1:26" s="13" customFormat="1">
      <c r="A115" s="49">
        <v>420</v>
      </c>
      <c r="B115" s="49">
        <v>420049314</v>
      </c>
      <c r="C115" s="50" t="s">
        <v>72</v>
      </c>
      <c r="D115" s="49">
        <v>49</v>
      </c>
      <c r="E115" s="50" t="s">
        <v>73</v>
      </c>
      <c r="F115" s="49">
        <v>314</v>
      </c>
      <c r="G115" s="50" t="s">
        <v>29</v>
      </c>
      <c r="H115" s="51">
        <v>2</v>
      </c>
      <c r="I115" s="52">
        <v>12605</v>
      </c>
      <c r="J115" s="52">
        <v>9998</v>
      </c>
      <c r="K115" s="52">
        <v>0</v>
      </c>
      <c r="L115" s="52">
        <v>893</v>
      </c>
      <c r="M115" s="52">
        <v>23496</v>
      </c>
      <c r="N115" s="36"/>
      <c r="O115" s="53" t="s">
        <v>308</v>
      </c>
      <c r="P115" s="53" t="s">
        <v>308</v>
      </c>
      <c r="Q115" s="55">
        <v>0.09</v>
      </c>
      <c r="R115" s="55">
        <v>5.0000000000000001E-3</v>
      </c>
      <c r="S115" s="52">
        <v>0</v>
      </c>
      <c r="T115" s="36"/>
      <c r="U115" s="56">
        <v>45206</v>
      </c>
      <c r="V115" s="56">
        <v>0</v>
      </c>
      <c r="W115" s="52">
        <v>0</v>
      </c>
      <c r="X115" s="52">
        <v>1786</v>
      </c>
      <c r="Y115" s="52">
        <v>46992</v>
      </c>
      <c r="Z115" s="52">
        <f t="shared" si="1"/>
        <v>7478499</v>
      </c>
    </row>
    <row r="116" spans="1:26" s="13" customFormat="1">
      <c r="A116" s="49">
        <v>420</v>
      </c>
      <c r="B116" s="49">
        <v>420049347</v>
      </c>
      <c r="C116" s="50" t="s">
        <v>72</v>
      </c>
      <c r="D116" s="49">
        <v>49</v>
      </c>
      <c r="E116" s="50" t="s">
        <v>73</v>
      </c>
      <c r="F116" s="49">
        <v>347</v>
      </c>
      <c r="G116" s="50" t="s">
        <v>82</v>
      </c>
      <c r="H116" s="51">
        <v>5</v>
      </c>
      <c r="I116" s="52">
        <v>11277</v>
      </c>
      <c r="J116" s="52">
        <v>4606</v>
      </c>
      <c r="K116" s="52">
        <v>0</v>
      </c>
      <c r="L116" s="52">
        <v>893</v>
      </c>
      <c r="M116" s="52">
        <v>16776</v>
      </c>
      <c r="N116" s="36"/>
      <c r="O116" s="53" t="s">
        <v>308</v>
      </c>
      <c r="P116" s="53" t="s">
        <v>308</v>
      </c>
      <c r="Q116" s="55">
        <v>0.09</v>
      </c>
      <c r="R116" s="55">
        <v>5.0000000000000001E-3</v>
      </c>
      <c r="S116" s="52">
        <v>0</v>
      </c>
      <c r="T116" s="36"/>
      <c r="U116" s="56">
        <v>79415</v>
      </c>
      <c r="V116" s="56">
        <v>0</v>
      </c>
      <c r="W116" s="52">
        <v>0</v>
      </c>
      <c r="X116" s="52">
        <v>4465</v>
      </c>
      <c r="Y116" s="52">
        <v>83880</v>
      </c>
      <c r="Z116" s="52">
        <f t="shared" si="1"/>
        <v>7478499</v>
      </c>
    </row>
    <row r="117" spans="1:26" s="13" customFormat="1">
      <c r="A117" s="49">
        <v>426</v>
      </c>
      <c r="B117" s="49">
        <v>426149079</v>
      </c>
      <c r="C117" s="50" t="s">
        <v>84</v>
      </c>
      <c r="D117" s="49">
        <v>149</v>
      </c>
      <c r="E117" s="50" t="s">
        <v>77</v>
      </c>
      <c r="F117" s="49">
        <v>79</v>
      </c>
      <c r="G117" s="50" t="s">
        <v>86</v>
      </c>
      <c r="H117" s="51">
        <v>1</v>
      </c>
      <c r="I117" s="52">
        <v>8450</v>
      </c>
      <c r="J117" s="52">
        <v>542</v>
      </c>
      <c r="K117" s="52">
        <v>0</v>
      </c>
      <c r="L117" s="52">
        <v>893</v>
      </c>
      <c r="M117" s="52">
        <v>9885</v>
      </c>
      <c r="N117" s="36"/>
      <c r="O117" s="53" t="s">
        <v>308</v>
      </c>
      <c r="P117" s="53" t="s">
        <v>308</v>
      </c>
      <c r="Q117" s="55">
        <v>0.09</v>
      </c>
      <c r="R117" s="55">
        <v>6.5000000000000002E-2</v>
      </c>
      <c r="S117" s="52">
        <v>0</v>
      </c>
      <c r="T117" s="36"/>
      <c r="U117" s="56">
        <v>8992</v>
      </c>
      <c r="V117" s="56">
        <v>0</v>
      </c>
      <c r="W117" s="52">
        <v>0</v>
      </c>
      <c r="X117" s="52">
        <v>893</v>
      </c>
      <c r="Y117" s="52">
        <v>9885</v>
      </c>
      <c r="Z117" s="52">
        <f t="shared" si="1"/>
        <v>4307826</v>
      </c>
    </row>
    <row r="118" spans="1:26" s="13" customFormat="1">
      <c r="A118" s="49">
        <v>426</v>
      </c>
      <c r="B118" s="49">
        <v>426149128</v>
      </c>
      <c r="C118" s="50" t="s">
        <v>84</v>
      </c>
      <c r="D118" s="49">
        <v>149</v>
      </c>
      <c r="E118" s="50" t="s">
        <v>77</v>
      </c>
      <c r="F118" s="49">
        <v>128</v>
      </c>
      <c r="G118" s="50" t="s">
        <v>122</v>
      </c>
      <c r="H118" s="51">
        <v>2</v>
      </c>
      <c r="I118" s="52">
        <v>12587</v>
      </c>
      <c r="J118" s="52">
        <v>540</v>
      </c>
      <c r="K118" s="52">
        <v>0</v>
      </c>
      <c r="L118" s="52">
        <v>893</v>
      </c>
      <c r="M118" s="52">
        <v>14020</v>
      </c>
      <c r="N118" s="36"/>
      <c r="O118" s="53" t="s">
        <v>308</v>
      </c>
      <c r="P118" s="53" t="s">
        <v>308</v>
      </c>
      <c r="Q118" s="55">
        <v>0.18</v>
      </c>
      <c r="R118" s="55">
        <v>3.2000000000000001E-2</v>
      </c>
      <c r="S118" s="52">
        <v>0</v>
      </c>
      <c r="T118" s="36"/>
      <c r="U118" s="56">
        <v>26254</v>
      </c>
      <c r="V118" s="56">
        <v>0</v>
      </c>
      <c r="W118" s="52">
        <v>0</v>
      </c>
      <c r="X118" s="52">
        <v>1786</v>
      </c>
      <c r="Y118" s="52">
        <v>28040</v>
      </c>
      <c r="Z118" s="52">
        <f t="shared" si="1"/>
        <v>4307826</v>
      </c>
    </row>
    <row r="119" spans="1:26" s="13" customFormat="1">
      <c r="A119" s="49">
        <v>426</v>
      </c>
      <c r="B119" s="49">
        <v>426149149</v>
      </c>
      <c r="C119" s="50" t="s">
        <v>84</v>
      </c>
      <c r="D119" s="49">
        <v>149</v>
      </c>
      <c r="E119" s="50" t="s">
        <v>77</v>
      </c>
      <c r="F119" s="49">
        <v>149</v>
      </c>
      <c r="G119" s="50" t="s">
        <v>77</v>
      </c>
      <c r="H119" s="51">
        <v>296</v>
      </c>
      <c r="I119" s="52">
        <v>11929</v>
      </c>
      <c r="J119" s="52">
        <v>69</v>
      </c>
      <c r="K119" s="52">
        <v>587</v>
      </c>
      <c r="L119" s="52">
        <v>893</v>
      </c>
      <c r="M119" s="52">
        <v>13478</v>
      </c>
      <c r="N119" s="36"/>
      <c r="O119" s="53" t="s">
        <v>308</v>
      </c>
      <c r="P119" s="53" t="s">
        <v>308</v>
      </c>
      <c r="Q119" s="55">
        <v>0.13</v>
      </c>
      <c r="R119" s="55">
        <v>0.10299999999999999</v>
      </c>
      <c r="S119" s="52">
        <v>0</v>
      </c>
      <c r="T119" s="36"/>
      <c r="U119" s="56">
        <v>3551408</v>
      </c>
      <c r="V119" s="56">
        <v>0</v>
      </c>
      <c r="W119" s="52">
        <v>173788</v>
      </c>
      <c r="X119" s="52">
        <v>264328</v>
      </c>
      <c r="Y119" s="52">
        <v>3989524</v>
      </c>
      <c r="Z119" s="52">
        <f t="shared" si="1"/>
        <v>4307826</v>
      </c>
    </row>
    <row r="120" spans="1:26" s="13" customFormat="1">
      <c r="A120" s="49">
        <v>426</v>
      </c>
      <c r="B120" s="49">
        <v>426149181</v>
      </c>
      <c r="C120" s="50" t="s">
        <v>84</v>
      </c>
      <c r="D120" s="49">
        <v>149</v>
      </c>
      <c r="E120" s="50" t="s">
        <v>77</v>
      </c>
      <c r="F120" s="49">
        <v>181</v>
      </c>
      <c r="G120" s="50" t="s">
        <v>79</v>
      </c>
      <c r="H120" s="51">
        <v>18</v>
      </c>
      <c r="I120" s="52">
        <v>10989</v>
      </c>
      <c r="J120" s="52">
        <v>672</v>
      </c>
      <c r="K120" s="52">
        <v>0</v>
      </c>
      <c r="L120" s="52">
        <v>893</v>
      </c>
      <c r="M120" s="52">
        <v>12554</v>
      </c>
      <c r="N120" s="36"/>
      <c r="O120" s="53" t="s">
        <v>308</v>
      </c>
      <c r="P120" s="53" t="s">
        <v>308</v>
      </c>
      <c r="Q120" s="55">
        <v>0.09</v>
      </c>
      <c r="R120" s="55">
        <v>1.4E-2</v>
      </c>
      <c r="S120" s="52">
        <v>0</v>
      </c>
      <c r="T120" s="36"/>
      <c r="U120" s="56">
        <v>209898</v>
      </c>
      <c r="V120" s="56">
        <v>0</v>
      </c>
      <c r="W120" s="52">
        <v>0</v>
      </c>
      <c r="X120" s="52">
        <v>16074</v>
      </c>
      <c r="Y120" s="52">
        <v>225972</v>
      </c>
      <c r="Z120" s="52">
        <f t="shared" si="1"/>
        <v>4307826</v>
      </c>
    </row>
    <row r="121" spans="1:26" s="13" customFormat="1">
      <c r="A121" s="49">
        <v>426</v>
      </c>
      <c r="B121" s="49">
        <v>426149211</v>
      </c>
      <c r="C121" s="50" t="s">
        <v>84</v>
      </c>
      <c r="D121" s="49">
        <v>149</v>
      </c>
      <c r="E121" s="50" t="s">
        <v>77</v>
      </c>
      <c r="F121" s="49">
        <v>211</v>
      </c>
      <c r="G121" s="50" t="s">
        <v>87</v>
      </c>
      <c r="H121" s="51">
        <v>3</v>
      </c>
      <c r="I121" s="52">
        <v>14594</v>
      </c>
      <c r="J121" s="52">
        <v>2648</v>
      </c>
      <c r="K121" s="52">
        <v>0</v>
      </c>
      <c r="L121" s="52">
        <v>893</v>
      </c>
      <c r="M121" s="52">
        <v>18135</v>
      </c>
      <c r="N121" s="36"/>
      <c r="O121" s="53" t="s">
        <v>308</v>
      </c>
      <c r="P121" s="53" t="s">
        <v>308</v>
      </c>
      <c r="Q121" s="55">
        <v>0.09</v>
      </c>
      <c r="R121" s="55">
        <v>2E-3</v>
      </c>
      <c r="S121" s="52">
        <v>0</v>
      </c>
      <c r="T121" s="36"/>
      <c r="U121" s="56">
        <v>51726</v>
      </c>
      <c r="V121" s="56">
        <v>0</v>
      </c>
      <c r="W121" s="52">
        <v>0</v>
      </c>
      <c r="X121" s="52">
        <v>2679</v>
      </c>
      <c r="Y121" s="52">
        <v>54405</v>
      </c>
      <c r="Z121" s="52">
        <f t="shared" si="1"/>
        <v>4307826</v>
      </c>
    </row>
    <row r="122" spans="1:26" s="13" customFormat="1">
      <c r="A122" s="49">
        <v>428</v>
      </c>
      <c r="B122" s="49">
        <v>428035035</v>
      </c>
      <c r="C122" s="50" t="s">
        <v>318</v>
      </c>
      <c r="D122" s="49">
        <v>35</v>
      </c>
      <c r="E122" s="50" t="s">
        <v>11</v>
      </c>
      <c r="F122" s="49">
        <v>35</v>
      </c>
      <c r="G122" s="50" t="s">
        <v>11</v>
      </c>
      <c r="H122" s="51">
        <v>1540</v>
      </c>
      <c r="I122" s="52">
        <v>11455</v>
      </c>
      <c r="J122" s="52">
        <v>3385</v>
      </c>
      <c r="K122" s="52">
        <v>0</v>
      </c>
      <c r="L122" s="52">
        <v>893</v>
      </c>
      <c r="M122" s="52">
        <v>15733</v>
      </c>
      <c r="N122" s="36"/>
      <c r="O122" s="53" t="s">
        <v>308</v>
      </c>
      <c r="P122" s="53" t="s">
        <v>308</v>
      </c>
      <c r="Q122" s="55">
        <v>0.18</v>
      </c>
      <c r="R122" s="55">
        <v>0.152</v>
      </c>
      <c r="S122" s="52">
        <v>0</v>
      </c>
      <c r="T122" s="36"/>
      <c r="U122" s="56">
        <v>22853600</v>
      </c>
      <c r="V122" s="56">
        <v>0</v>
      </c>
      <c r="W122" s="52">
        <v>0</v>
      </c>
      <c r="X122" s="52">
        <v>1375220</v>
      </c>
      <c r="Y122" s="52">
        <v>24228820</v>
      </c>
      <c r="Z122" s="52">
        <f t="shared" si="1"/>
        <v>27637669</v>
      </c>
    </row>
    <row r="123" spans="1:26" s="13" customFormat="1">
      <c r="A123" s="49">
        <v>428</v>
      </c>
      <c r="B123" s="49">
        <v>428035040</v>
      </c>
      <c r="C123" s="50" t="s">
        <v>318</v>
      </c>
      <c r="D123" s="49">
        <v>35</v>
      </c>
      <c r="E123" s="50" t="s">
        <v>11</v>
      </c>
      <c r="F123" s="49">
        <v>40</v>
      </c>
      <c r="G123" s="50" t="s">
        <v>88</v>
      </c>
      <c r="H123" s="51">
        <v>1</v>
      </c>
      <c r="I123" s="52">
        <v>13106</v>
      </c>
      <c r="J123" s="52">
        <v>3372</v>
      </c>
      <c r="K123" s="52">
        <v>0</v>
      </c>
      <c r="L123" s="52">
        <v>893</v>
      </c>
      <c r="M123" s="52">
        <v>17371</v>
      </c>
      <c r="N123" s="36"/>
      <c r="O123" s="53" t="s">
        <v>308</v>
      </c>
      <c r="P123" s="53" t="s">
        <v>308</v>
      </c>
      <c r="Q123" s="55">
        <v>0.09</v>
      </c>
      <c r="R123" s="55">
        <v>4.0000000000000001E-3</v>
      </c>
      <c r="S123" s="52">
        <v>0</v>
      </c>
      <c r="T123" s="36"/>
      <c r="U123" s="56">
        <v>16478</v>
      </c>
      <c r="V123" s="56">
        <v>0</v>
      </c>
      <c r="W123" s="52">
        <v>0</v>
      </c>
      <c r="X123" s="52">
        <v>893</v>
      </c>
      <c r="Y123" s="52">
        <v>17371</v>
      </c>
      <c r="Z123" s="52">
        <f t="shared" si="1"/>
        <v>27637669</v>
      </c>
    </row>
    <row r="124" spans="1:26" s="13" customFormat="1">
      <c r="A124" s="49">
        <v>428</v>
      </c>
      <c r="B124" s="49">
        <v>428035044</v>
      </c>
      <c r="C124" s="50" t="s">
        <v>318</v>
      </c>
      <c r="D124" s="49">
        <v>35</v>
      </c>
      <c r="E124" s="50" t="s">
        <v>11</v>
      </c>
      <c r="F124" s="49">
        <v>44</v>
      </c>
      <c r="G124" s="50" t="s">
        <v>12</v>
      </c>
      <c r="H124" s="51">
        <v>11</v>
      </c>
      <c r="I124" s="52">
        <v>9298</v>
      </c>
      <c r="J124" s="52">
        <v>612</v>
      </c>
      <c r="K124" s="52">
        <v>0</v>
      </c>
      <c r="L124" s="52">
        <v>893</v>
      </c>
      <c r="M124" s="52">
        <v>10803</v>
      </c>
      <c r="N124" s="36"/>
      <c r="O124" s="53" t="s">
        <v>308</v>
      </c>
      <c r="P124" s="53" t="s">
        <v>308</v>
      </c>
      <c r="Q124" s="55">
        <v>0.09</v>
      </c>
      <c r="R124" s="55">
        <v>4.4999999999999998E-2</v>
      </c>
      <c r="S124" s="52">
        <v>0</v>
      </c>
      <c r="T124" s="36"/>
      <c r="U124" s="56">
        <v>109010</v>
      </c>
      <c r="V124" s="56">
        <v>0</v>
      </c>
      <c r="W124" s="52">
        <v>0</v>
      </c>
      <c r="X124" s="52">
        <v>9823</v>
      </c>
      <c r="Y124" s="52">
        <v>118833</v>
      </c>
      <c r="Z124" s="52">
        <f t="shared" si="1"/>
        <v>27637669</v>
      </c>
    </row>
    <row r="125" spans="1:26" s="13" customFormat="1">
      <c r="A125" s="49">
        <v>428</v>
      </c>
      <c r="B125" s="49">
        <v>428035050</v>
      </c>
      <c r="C125" s="50" t="s">
        <v>318</v>
      </c>
      <c r="D125" s="49">
        <v>35</v>
      </c>
      <c r="E125" s="50" t="s">
        <v>11</v>
      </c>
      <c r="F125" s="49">
        <v>50</v>
      </c>
      <c r="G125" s="50" t="s">
        <v>90</v>
      </c>
      <c r="H125" s="51">
        <v>1</v>
      </c>
      <c r="I125" s="52">
        <v>13489</v>
      </c>
      <c r="J125" s="52">
        <v>5737</v>
      </c>
      <c r="K125" s="52">
        <v>0</v>
      </c>
      <c r="L125" s="52">
        <v>893</v>
      </c>
      <c r="M125" s="52">
        <v>20119</v>
      </c>
      <c r="N125" s="36"/>
      <c r="O125" s="53" t="s">
        <v>308</v>
      </c>
      <c r="P125" s="53" t="s">
        <v>308</v>
      </c>
      <c r="Q125" s="55">
        <v>0.09</v>
      </c>
      <c r="R125" s="55">
        <v>3.0000000000000001E-3</v>
      </c>
      <c r="S125" s="52">
        <v>0</v>
      </c>
      <c r="T125" s="36"/>
      <c r="U125" s="56">
        <v>19226</v>
      </c>
      <c r="V125" s="56">
        <v>0</v>
      </c>
      <c r="W125" s="52">
        <v>0</v>
      </c>
      <c r="X125" s="52">
        <v>893</v>
      </c>
      <c r="Y125" s="52">
        <v>20119</v>
      </c>
      <c r="Z125" s="52">
        <f t="shared" si="1"/>
        <v>27637669</v>
      </c>
    </row>
    <row r="126" spans="1:26" s="13" customFormat="1">
      <c r="A126" s="49">
        <v>428</v>
      </c>
      <c r="B126" s="49">
        <v>428035057</v>
      </c>
      <c r="C126" s="50" t="s">
        <v>318</v>
      </c>
      <c r="D126" s="49">
        <v>35</v>
      </c>
      <c r="E126" s="50" t="s">
        <v>11</v>
      </c>
      <c r="F126" s="49">
        <v>57</v>
      </c>
      <c r="G126" s="50" t="s">
        <v>13</v>
      </c>
      <c r="H126" s="51">
        <v>158</v>
      </c>
      <c r="I126" s="52">
        <v>11671</v>
      </c>
      <c r="J126" s="52">
        <v>615</v>
      </c>
      <c r="K126" s="52">
        <v>0</v>
      </c>
      <c r="L126" s="52">
        <v>893</v>
      </c>
      <c r="M126" s="52">
        <v>13179</v>
      </c>
      <c r="N126" s="36"/>
      <c r="O126" s="53" t="s">
        <v>308</v>
      </c>
      <c r="P126" s="53" t="s">
        <v>308</v>
      </c>
      <c r="Q126" s="55">
        <v>0.18</v>
      </c>
      <c r="R126" s="55">
        <v>0.126</v>
      </c>
      <c r="S126" s="52">
        <v>0</v>
      </c>
      <c r="T126" s="36"/>
      <c r="U126" s="56">
        <v>1941188</v>
      </c>
      <c r="V126" s="56">
        <v>0</v>
      </c>
      <c r="W126" s="52">
        <v>0</v>
      </c>
      <c r="X126" s="52">
        <v>141094</v>
      </c>
      <c r="Y126" s="52">
        <v>2082282</v>
      </c>
      <c r="Z126" s="52">
        <f t="shared" si="1"/>
        <v>27637669</v>
      </c>
    </row>
    <row r="127" spans="1:26" s="13" customFormat="1">
      <c r="A127" s="49">
        <v>428</v>
      </c>
      <c r="B127" s="49">
        <v>428035073</v>
      </c>
      <c r="C127" s="50" t="s">
        <v>318</v>
      </c>
      <c r="D127" s="49">
        <v>35</v>
      </c>
      <c r="E127" s="50" t="s">
        <v>11</v>
      </c>
      <c r="F127" s="49">
        <v>73</v>
      </c>
      <c r="G127" s="50" t="s">
        <v>23</v>
      </c>
      <c r="H127" s="51">
        <v>7</v>
      </c>
      <c r="I127" s="52">
        <v>9485</v>
      </c>
      <c r="J127" s="52">
        <v>6711</v>
      </c>
      <c r="K127" s="52">
        <v>0</v>
      </c>
      <c r="L127" s="52">
        <v>893</v>
      </c>
      <c r="M127" s="52">
        <v>17089</v>
      </c>
      <c r="N127" s="36"/>
      <c r="O127" s="53" t="s">
        <v>308</v>
      </c>
      <c r="P127" s="53" t="s">
        <v>308</v>
      </c>
      <c r="Q127" s="55">
        <v>0.09</v>
      </c>
      <c r="R127" s="55">
        <v>6.0000000000000001E-3</v>
      </c>
      <c r="S127" s="52">
        <v>0</v>
      </c>
      <c r="T127" s="36"/>
      <c r="U127" s="56">
        <v>113372</v>
      </c>
      <c r="V127" s="56">
        <v>0</v>
      </c>
      <c r="W127" s="52">
        <v>0</v>
      </c>
      <c r="X127" s="52">
        <v>6251</v>
      </c>
      <c r="Y127" s="52">
        <v>119623</v>
      </c>
      <c r="Z127" s="52">
        <f t="shared" si="1"/>
        <v>27637669</v>
      </c>
    </row>
    <row r="128" spans="1:26" s="13" customFormat="1">
      <c r="A128" s="49">
        <v>428</v>
      </c>
      <c r="B128" s="49">
        <v>428035093</v>
      </c>
      <c r="C128" s="50" t="s">
        <v>318</v>
      </c>
      <c r="D128" s="49">
        <v>35</v>
      </c>
      <c r="E128" s="50" t="s">
        <v>11</v>
      </c>
      <c r="F128" s="49">
        <v>93</v>
      </c>
      <c r="G128" s="50" t="s">
        <v>14</v>
      </c>
      <c r="H128" s="51">
        <v>6</v>
      </c>
      <c r="I128" s="52">
        <v>12439</v>
      </c>
      <c r="J128" s="52">
        <v>375</v>
      </c>
      <c r="K128" s="52">
        <v>0</v>
      </c>
      <c r="L128" s="52">
        <v>893</v>
      </c>
      <c r="M128" s="52">
        <v>13707</v>
      </c>
      <c r="N128" s="36"/>
      <c r="O128" s="53" t="s">
        <v>308</v>
      </c>
      <c r="P128" s="53" t="s">
        <v>308</v>
      </c>
      <c r="Q128" s="55">
        <v>0.09</v>
      </c>
      <c r="R128" s="55">
        <v>0.1</v>
      </c>
      <c r="S128" s="52">
        <v>-1278</v>
      </c>
      <c r="T128" s="36"/>
      <c r="U128" s="56">
        <v>76884</v>
      </c>
      <c r="V128" s="56">
        <v>-7671</v>
      </c>
      <c r="W128" s="52">
        <v>0</v>
      </c>
      <c r="X128" s="52">
        <v>5358</v>
      </c>
      <c r="Y128" s="52">
        <v>74571</v>
      </c>
      <c r="Z128" s="52">
        <f t="shared" si="1"/>
        <v>27637669</v>
      </c>
    </row>
    <row r="129" spans="1:26" s="13" customFormat="1">
      <c r="A129" s="49">
        <v>428</v>
      </c>
      <c r="B129" s="49">
        <v>428035163</v>
      </c>
      <c r="C129" s="50" t="s">
        <v>318</v>
      </c>
      <c r="D129" s="49">
        <v>35</v>
      </c>
      <c r="E129" s="50" t="s">
        <v>11</v>
      </c>
      <c r="F129" s="49">
        <v>163</v>
      </c>
      <c r="G129" s="50" t="s">
        <v>16</v>
      </c>
      <c r="H129" s="51">
        <v>10</v>
      </c>
      <c r="I129" s="52">
        <v>9738</v>
      </c>
      <c r="J129" s="52">
        <v>190</v>
      </c>
      <c r="K129" s="52">
        <v>0</v>
      </c>
      <c r="L129" s="52">
        <v>893</v>
      </c>
      <c r="M129" s="52">
        <v>10821</v>
      </c>
      <c r="N129" s="36"/>
      <c r="O129" s="53" t="s">
        <v>308</v>
      </c>
      <c r="P129" s="53" t="s">
        <v>308</v>
      </c>
      <c r="Q129" s="55">
        <v>0.18</v>
      </c>
      <c r="R129" s="55">
        <v>9.1999999999999998E-2</v>
      </c>
      <c r="S129" s="52">
        <v>0</v>
      </c>
      <c r="T129" s="36"/>
      <c r="U129" s="56">
        <v>99280</v>
      </c>
      <c r="V129" s="56">
        <v>0</v>
      </c>
      <c r="W129" s="52">
        <v>0</v>
      </c>
      <c r="X129" s="52">
        <v>8930</v>
      </c>
      <c r="Y129" s="52">
        <v>108210</v>
      </c>
      <c r="Z129" s="52">
        <f t="shared" si="1"/>
        <v>27637669</v>
      </c>
    </row>
    <row r="130" spans="1:26" s="13" customFormat="1">
      <c r="A130" s="49">
        <v>428</v>
      </c>
      <c r="B130" s="49">
        <v>428035165</v>
      </c>
      <c r="C130" s="50" t="s">
        <v>318</v>
      </c>
      <c r="D130" s="49">
        <v>35</v>
      </c>
      <c r="E130" s="50" t="s">
        <v>11</v>
      </c>
      <c r="F130" s="49">
        <v>165</v>
      </c>
      <c r="G130" s="50" t="s">
        <v>17</v>
      </c>
      <c r="H130" s="51">
        <v>3</v>
      </c>
      <c r="I130" s="52">
        <v>11739</v>
      </c>
      <c r="J130" s="52">
        <v>650</v>
      </c>
      <c r="K130" s="52">
        <v>0</v>
      </c>
      <c r="L130" s="52">
        <v>893</v>
      </c>
      <c r="M130" s="52">
        <v>13282</v>
      </c>
      <c r="N130" s="36"/>
      <c r="O130" s="53" t="s">
        <v>308</v>
      </c>
      <c r="P130" s="53" t="s">
        <v>308</v>
      </c>
      <c r="Q130" s="55">
        <v>0.11</v>
      </c>
      <c r="R130" s="55">
        <v>0.113</v>
      </c>
      <c r="S130" s="52">
        <v>-842</v>
      </c>
      <c r="T130" s="36"/>
      <c r="U130" s="56">
        <v>37167</v>
      </c>
      <c r="V130" s="56">
        <v>-2526</v>
      </c>
      <c r="W130" s="52">
        <v>0</v>
      </c>
      <c r="X130" s="52">
        <v>2679</v>
      </c>
      <c r="Y130" s="52">
        <v>37320</v>
      </c>
      <c r="Z130" s="52">
        <f t="shared" si="1"/>
        <v>27637669</v>
      </c>
    </row>
    <row r="131" spans="1:26" s="13" customFormat="1">
      <c r="A131" s="49">
        <v>428</v>
      </c>
      <c r="B131" s="49">
        <v>428035176</v>
      </c>
      <c r="C131" s="50" t="s">
        <v>318</v>
      </c>
      <c r="D131" s="49">
        <v>35</v>
      </c>
      <c r="E131" s="50" t="s">
        <v>11</v>
      </c>
      <c r="F131" s="49">
        <v>176</v>
      </c>
      <c r="G131" s="50" t="s">
        <v>78</v>
      </c>
      <c r="H131" s="51">
        <v>1</v>
      </c>
      <c r="I131" s="52">
        <v>11109</v>
      </c>
      <c r="J131" s="52">
        <v>3618</v>
      </c>
      <c r="K131" s="52">
        <v>0</v>
      </c>
      <c r="L131" s="52">
        <v>893</v>
      </c>
      <c r="M131" s="52">
        <v>15620</v>
      </c>
      <c r="N131" s="36"/>
      <c r="O131" s="53" t="s">
        <v>308</v>
      </c>
      <c r="P131" s="53" t="s">
        <v>308</v>
      </c>
      <c r="Q131" s="55">
        <v>0.09</v>
      </c>
      <c r="R131" s="55">
        <v>6.4000000000000001E-2</v>
      </c>
      <c r="S131" s="52">
        <v>0</v>
      </c>
      <c r="T131" s="36"/>
      <c r="U131" s="56">
        <v>14727</v>
      </c>
      <c r="V131" s="56">
        <v>0</v>
      </c>
      <c r="W131" s="52">
        <v>0</v>
      </c>
      <c r="X131" s="52">
        <v>893</v>
      </c>
      <c r="Y131" s="52">
        <v>15620</v>
      </c>
      <c r="Z131" s="52">
        <f t="shared" si="1"/>
        <v>27637669</v>
      </c>
    </row>
    <row r="132" spans="1:26" s="13" customFormat="1">
      <c r="A132" s="49">
        <v>428</v>
      </c>
      <c r="B132" s="49">
        <v>428035189</v>
      </c>
      <c r="C132" s="50" t="s">
        <v>318</v>
      </c>
      <c r="D132" s="49">
        <v>35</v>
      </c>
      <c r="E132" s="50" t="s">
        <v>11</v>
      </c>
      <c r="F132" s="49">
        <v>189</v>
      </c>
      <c r="G132" s="50" t="s">
        <v>24</v>
      </c>
      <c r="H132" s="51">
        <v>3</v>
      </c>
      <c r="I132" s="52">
        <v>10470</v>
      </c>
      <c r="J132" s="52">
        <v>3855</v>
      </c>
      <c r="K132" s="52">
        <v>0</v>
      </c>
      <c r="L132" s="52">
        <v>893</v>
      </c>
      <c r="M132" s="52">
        <v>15218</v>
      </c>
      <c r="N132" s="36"/>
      <c r="O132" s="53" t="s">
        <v>308</v>
      </c>
      <c r="P132" s="53" t="s">
        <v>308</v>
      </c>
      <c r="Q132" s="55">
        <v>0.09</v>
      </c>
      <c r="R132" s="55">
        <v>2E-3</v>
      </c>
      <c r="S132" s="52">
        <v>0</v>
      </c>
      <c r="T132" s="36"/>
      <c r="U132" s="56">
        <v>42975</v>
      </c>
      <c r="V132" s="56">
        <v>0</v>
      </c>
      <c r="W132" s="52">
        <v>0</v>
      </c>
      <c r="X132" s="52">
        <v>2679</v>
      </c>
      <c r="Y132" s="52">
        <v>45654</v>
      </c>
      <c r="Z132" s="52">
        <f t="shared" si="1"/>
        <v>27637669</v>
      </c>
    </row>
    <row r="133" spans="1:26" s="13" customFormat="1">
      <c r="A133" s="49">
        <v>428</v>
      </c>
      <c r="B133" s="49">
        <v>428035220</v>
      </c>
      <c r="C133" s="50" t="s">
        <v>318</v>
      </c>
      <c r="D133" s="49">
        <v>35</v>
      </c>
      <c r="E133" s="50" t="s">
        <v>11</v>
      </c>
      <c r="F133" s="49">
        <v>220</v>
      </c>
      <c r="G133" s="50" t="s">
        <v>26</v>
      </c>
      <c r="H133" s="51">
        <v>4</v>
      </c>
      <c r="I133" s="52">
        <v>12080</v>
      </c>
      <c r="J133" s="52">
        <v>4300</v>
      </c>
      <c r="K133" s="52">
        <v>0</v>
      </c>
      <c r="L133" s="52">
        <v>893</v>
      </c>
      <c r="M133" s="52">
        <v>17273</v>
      </c>
      <c r="N133" s="36"/>
      <c r="O133" s="53" t="s">
        <v>308</v>
      </c>
      <c r="P133" s="53" t="s">
        <v>308</v>
      </c>
      <c r="Q133" s="55">
        <v>0.09</v>
      </c>
      <c r="R133" s="55">
        <v>1.4999999999999999E-2</v>
      </c>
      <c r="S133" s="52">
        <v>0</v>
      </c>
      <c r="T133" s="36"/>
      <c r="U133" s="56">
        <v>65520</v>
      </c>
      <c r="V133" s="56">
        <v>0</v>
      </c>
      <c r="W133" s="52">
        <v>0</v>
      </c>
      <c r="X133" s="52">
        <v>3572</v>
      </c>
      <c r="Y133" s="52">
        <v>69092</v>
      </c>
      <c r="Z133" s="52">
        <f t="shared" si="1"/>
        <v>27637669</v>
      </c>
    </row>
    <row r="134" spans="1:26" s="13" customFormat="1">
      <c r="A134" s="49">
        <v>428</v>
      </c>
      <c r="B134" s="49">
        <v>428035243</v>
      </c>
      <c r="C134" s="50" t="s">
        <v>318</v>
      </c>
      <c r="D134" s="49">
        <v>35</v>
      </c>
      <c r="E134" s="50" t="s">
        <v>11</v>
      </c>
      <c r="F134" s="49">
        <v>243</v>
      </c>
      <c r="G134" s="50" t="s">
        <v>80</v>
      </c>
      <c r="H134" s="51">
        <v>5</v>
      </c>
      <c r="I134" s="52">
        <v>10694</v>
      </c>
      <c r="J134" s="52">
        <v>2605</v>
      </c>
      <c r="K134" s="52">
        <v>0</v>
      </c>
      <c r="L134" s="52">
        <v>893</v>
      </c>
      <c r="M134" s="52">
        <v>14192</v>
      </c>
      <c r="N134" s="36"/>
      <c r="O134" s="53" t="s">
        <v>308</v>
      </c>
      <c r="P134" s="53" t="s">
        <v>308</v>
      </c>
      <c r="Q134" s="55">
        <v>0.09</v>
      </c>
      <c r="R134" s="55">
        <v>6.0000000000000001E-3</v>
      </c>
      <c r="S134" s="52">
        <v>0</v>
      </c>
      <c r="T134" s="36"/>
      <c r="U134" s="56">
        <v>66495</v>
      </c>
      <c r="V134" s="56">
        <v>0</v>
      </c>
      <c r="W134" s="52">
        <v>0</v>
      </c>
      <c r="X134" s="52">
        <v>4465</v>
      </c>
      <c r="Y134" s="52">
        <v>70960</v>
      </c>
      <c r="Z134" s="52">
        <f t="shared" si="1"/>
        <v>27637669</v>
      </c>
    </row>
    <row r="135" spans="1:26" s="13" customFormat="1">
      <c r="A135" s="49">
        <v>428</v>
      </c>
      <c r="B135" s="49">
        <v>428035244</v>
      </c>
      <c r="C135" s="50" t="s">
        <v>318</v>
      </c>
      <c r="D135" s="49">
        <v>35</v>
      </c>
      <c r="E135" s="50" t="s">
        <v>11</v>
      </c>
      <c r="F135" s="49">
        <v>244</v>
      </c>
      <c r="G135" s="50" t="s">
        <v>27</v>
      </c>
      <c r="H135" s="51">
        <v>13</v>
      </c>
      <c r="I135" s="52">
        <v>11170</v>
      </c>
      <c r="J135" s="52">
        <v>3814</v>
      </c>
      <c r="K135" s="52">
        <v>0</v>
      </c>
      <c r="L135" s="52">
        <v>893</v>
      </c>
      <c r="M135" s="52">
        <v>15877</v>
      </c>
      <c r="N135" s="36"/>
      <c r="O135" s="53" t="s">
        <v>308</v>
      </c>
      <c r="P135" s="53" t="s">
        <v>308</v>
      </c>
      <c r="Q135" s="55">
        <v>0.18</v>
      </c>
      <c r="R135" s="55">
        <v>9.0999999999999998E-2</v>
      </c>
      <c r="S135" s="52">
        <v>0</v>
      </c>
      <c r="T135" s="36"/>
      <c r="U135" s="56">
        <v>194792</v>
      </c>
      <c r="V135" s="56">
        <v>0</v>
      </c>
      <c r="W135" s="52">
        <v>0</v>
      </c>
      <c r="X135" s="52">
        <v>11609</v>
      </c>
      <c r="Y135" s="52">
        <v>206401</v>
      </c>
      <c r="Z135" s="52">
        <f t="shared" si="1"/>
        <v>27637669</v>
      </c>
    </row>
    <row r="136" spans="1:26" s="13" customFormat="1">
      <c r="A136" s="49">
        <v>428</v>
      </c>
      <c r="B136" s="49">
        <v>428035248</v>
      </c>
      <c r="C136" s="50" t="s">
        <v>318</v>
      </c>
      <c r="D136" s="49">
        <v>35</v>
      </c>
      <c r="E136" s="50" t="s">
        <v>11</v>
      </c>
      <c r="F136" s="49">
        <v>248</v>
      </c>
      <c r="G136" s="50" t="s">
        <v>18</v>
      </c>
      <c r="H136" s="51">
        <v>20</v>
      </c>
      <c r="I136" s="52">
        <v>11924</v>
      </c>
      <c r="J136" s="52">
        <v>1294</v>
      </c>
      <c r="K136" s="52">
        <v>0</v>
      </c>
      <c r="L136" s="52">
        <v>893</v>
      </c>
      <c r="M136" s="52">
        <v>14111</v>
      </c>
      <c r="N136" s="36"/>
      <c r="O136" s="53" t="s">
        <v>308</v>
      </c>
      <c r="P136" s="53" t="s">
        <v>308</v>
      </c>
      <c r="Q136" s="55">
        <v>0.09</v>
      </c>
      <c r="R136" s="55">
        <v>4.2000000000000003E-2</v>
      </c>
      <c r="S136" s="52">
        <v>0</v>
      </c>
      <c r="T136" s="36"/>
      <c r="U136" s="56">
        <v>264360</v>
      </c>
      <c r="V136" s="56">
        <v>0</v>
      </c>
      <c r="W136" s="52">
        <v>0</v>
      </c>
      <c r="X136" s="52">
        <v>17860</v>
      </c>
      <c r="Y136" s="52">
        <v>282220</v>
      </c>
      <c r="Z136" s="52">
        <f t="shared" si="1"/>
        <v>27637669</v>
      </c>
    </row>
    <row r="137" spans="1:26" s="13" customFormat="1">
      <c r="A137" s="49">
        <v>428</v>
      </c>
      <c r="B137" s="49">
        <v>428035285</v>
      </c>
      <c r="C137" s="50" t="s">
        <v>318</v>
      </c>
      <c r="D137" s="49">
        <v>35</v>
      </c>
      <c r="E137" s="50" t="s">
        <v>11</v>
      </c>
      <c r="F137" s="49">
        <v>285</v>
      </c>
      <c r="G137" s="50" t="s">
        <v>28</v>
      </c>
      <c r="H137" s="51">
        <v>2</v>
      </c>
      <c r="I137" s="52">
        <v>13297</v>
      </c>
      <c r="J137" s="52">
        <v>3951</v>
      </c>
      <c r="K137" s="52">
        <v>0</v>
      </c>
      <c r="L137" s="52">
        <v>893</v>
      </c>
      <c r="M137" s="52">
        <v>18141</v>
      </c>
      <c r="N137" s="36"/>
      <c r="O137" s="53" t="s">
        <v>308</v>
      </c>
      <c r="P137" s="53" t="s">
        <v>308</v>
      </c>
      <c r="Q137" s="55">
        <v>0.09</v>
      </c>
      <c r="R137" s="55">
        <v>3.2000000000000001E-2</v>
      </c>
      <c r="S137" s="52">
        <v>0</v>
      </c>
      <c r="T137" s="36"/>
      <c r="U137" s="56">
        <v>34496</v>
      </c>
      <c r="V137" s="56">
        <v>0</v>
      </c>
      <c r="W137" s="52">
        <v>0</v>
      </c>
      <c r="X137" s="52">
        <v>1786</v>
      </c>
      <c r="Y137" s="52">
        <v>36282</v>
      </c>
      <c r="Z137" s="52">
        <f t="shared" si="1"/>
        <v>27637669</v>
      </c>
    </row>
    <row r="138" spans="1:26" s="13" customFormat="1">
      <c r="A138" s="49">
        <v>428</v>
      </c>
      <c r="B138" s="49">
        <v>428035308</v>
      </c>
      <c r="C138" s="50" t="s">
        <v>318</v>
      </c>
      <c r="D138" s="49">
        <v>35</v>
      </c>
      <c r="E138" s="50" t="s">
        <v>11</v>
      </c>
      <c r="F138" s="49">
        <v>308</v>
      </c>
      <c r="G138" s="50" t="s">
        <v>20</v>
      </c>
      <c r="H138" s="51">
        <v>1</v>
      </c>
      <c r="I138" s="52">
        <v>15594</v>
      </c>
      <c r="J138" s="52">
        <v>9216</v>
      </c>
      <c r="K138" s="52">
        <v>0</v>
      </c>
      <c r="L138" s="52">
        <v>893</v>
      </c>
      <c r="M138" s="52">
        <v>25703</v>
      </c>
      <c r="N138" s="36"/>
      <c r="O138" s="53" t="s">
        <v>308</v>
      </c>
      <c r="P138" s="53" t="s">
        <v>308</v>
      </c>
      <c r="Q138" s="55">
        <v>0.09</v>
      </c>
      <c r="R138" s="55">
        <v>3.0000000000000001E-3</v>
      </c>
      <c r="S138" s="52">
        <v>0</v>
      </c>
      <c r="T138" s="36"/>
      <c r="U138" s="56">
        <v>24810</v>
      </c>
      <c r="V138" s="56">
        <v>0</v>
      </c>
      <c r="W138" s="52">
        <v>0</v>
      </c>
      <c r="X138" s="52">
        <v>893</v>
      </c>
      <c r="Y138" s="52">
        <v>25703</v>
      </c>
      <c r="Z138" s="52">
        <f t="shared" si="1"/>
        <v>27637669</v>
      </c>
    </row>
    <row r="139" spans="1:26" s="13" customFormat="1">
      <c r="A139" s="49">
        <v>428</v>
      </c>
      <c r="B139" s="49">
        <v>428035346</v>
      </c>
      <c r="C139" s="50" t="s">
        <v>318</v>
      </c>
      <c r="D139" s="49">
        <v>35</v>
      </c>
      <c r="E139" s="50" t="s">
        <v>11</v>
      </c>
      <c r="F139" s="49">
        <v>346</v>
      </c>
      <c r="G139" s="50" t="s">
        <v>21</v>
      </c>
      <c r="H139" s="51">
        <v>6</v>
      </c>
      <c r="I139" s="52">
        <v>10215</v>
      </c>
      <c r="J139" s="52">
        <v>1990</v>
      </c>
      <c r="K139" s="52">
        <v>0</v>
      </c>
      <c r="L139" s="52">
        <v>893</v>
      </c>
      <c r="M139" s="52">
        <v>13098</v>
      </c>
      <c r="N139" s="36"/>
      <c r="O139" s="53" t="s">
        <v>308</v>
      </c>
      <c r="P139" s="53" t="s">
        <v>308</v>
      </c>
      <c r="Q139" s="55">
        <v>0.09</v>
      </c>
      <c r="R139" s="55">
        <v>1.0999999999999999E-2</v>
      </c>
      <c r="S139" s="52">
        <v>0</v>
      </c>
      <c r="T139" s="36"/>
      <c r="U139" s="56">
        <v>73230</v>
      </c>
      <c r="V139" s="56">
        <v>0</v>
      </c>
      <c r="W139" s="52">
        <v>0</v>
      </c>
      <c r="X139" s="52">
        <v>5358</v>
      </c>
      <c r="Y139" s="52">
        <v>78588</v>
      </c>
      <c r="Z139" s="52">
        <f t="shared" ref="Z139:Z202" si="2">SUMIF($A$10:$A$839,$A139,$Y$10:$Y$839)</f>
        <v>27637669</v>
      </c>
    </row>
    <row r="140" spans="1:26" s="13" customFormat="1">
      <c r="A140" s="49">
        <v>429</v>
      </c>
      <c r="B140" s="49">
        <v>429163030</v>
      </c>
      <c r="C140" s="50" t="s">
        <v>93</v>
      </c>
      <c r="D140" s="49">
        <v>163</v>
      </c>
      <c r="E140" s="50" t="s">
        <v>16</v>
      </c>
      <c r="F140" s="49">
        <v>30</v>
      </c>
      <c r="G140" s="50" t="s">
        <v>94</v>
      </c>
      <c r="H140" s="51">
        <v>6</v>
      </c>
      <c r="I140" s="52">
        <v>13295</v>
      </c>
      <c r="J140" s="52">
        <v>3030</v>
      </c>
      <c r="K140" s="52">
        <v>0</v>
      </c>
      <c r="L140" s="52">
        <v>893</v>
      </c>
      <c r="M140" s="52">
        <v>17218</v>
      </c>
      <c r="N140" s="36"/>
      <c r="O140" s="53" t="s">
        <v>308</v>
      </c>
      <c r="P140" s="53" t="s">
        <v>308</v>
      </c>
      <c r="Q140" s="55">
        <v>0.09</v>
      </c>
      <c r="R140" s="55">
        <v>3.0000000000000001E-3</v>
      </c>
      <c r="S140" s="52">
        <v>0</v>
      </c>
      <c r="T140" s="36"/>
      <c r="U140" s="56">
        <v>97950</v>
      </c>
      <c r="V140" s="56">
        <v>0</v>
      </c>
      <c r="W140" s="52">
        <v>0</v>
      </c>
      <c r="X140" s="52">
        <v>5358</v>
      </c>
      <c r="Y140" s="52">
        <v>103308</v>
      </c>
      <c r="Z140" s="52">
        <f t="shared" si="2"/>
        <v>17927998</v>
      </c>
    </row>
    <row r="141" spans="1:26" s="13" customFormat="1">
      <c r="A141" s="49">
        <v>429</v>
      </c>
      <c r="B141" s="49">
        <v>429163035</v>
      </c>
      <c r="C141" s="50" t="s">
        <v>93</v>
      </c>
      <c r="D141" s="49">
        <v>163</v>
      </c>
      <c r="E141" s="50" t="s">
        <v>16</v>
      </c>
      <c r="F141" s="49">
        <v>35</v>
      </c>
      <c r="G141" s="50" t="s">
        <v>11</v>
      </c>
      <c r="H141" s="51">
        <v>2</v>
      </c>
      <c r="I141" s="52">
        <v>14284</v>
      </c>
      <c r="J141" s="52">
        <v>4221</v>
      </c>
      <c r="K141" s="52">
        <v>0</v>
      </c>
      <c r="L141" s="52">
        <v>893</v>
      </c>
      <c r="M141" s="52">
        <v>19398</v>
      </c>
      <c r="N141" s="36"/>
      <c r="O141" s="53" t="s">
        <v>308</v>
      </c>
      <c r="P141" s="53" t="s">
        <v>308</v>
      </c>
      <c r="Q141" s="55">
        <v>0.18</v>
      </c>
      <c r="R141" s="55">
        <v>0.152</v>
      </c>
      <c r="S141" s="52">
        <v>0</v>
      </c>
      <c r="T141" s="36"/>
      <c r="U141" s="56">
        <v>37010</v>
      </c>
      <c r="V141" s="56">
        <v>0</v>
      </c>
      <c r="W141" s="52">
        <v>0</v>
      </c>
      <c r="X141" s="52">
        <v>1786</v>
      </c>
      <c r="Y141" s="52">
        <v>38796</v>
      </c>
      <c r="Z141" s="52">
        <f t="shared" si="2"/>
        <v>17927998</v>
      </c>
    </row>
    <row r="142" spans="1:26" s="13" customFormat="1">
      <c r="A142" s="49">
        <v>429</v>
      </c>
      <c r="B142" s="49">
        <v>429163057</v>
      </c>
      <c r="C142" s="50" t="s">
        <v>93</v>
      </c>
      <c r="D142" s="49">
        <v>163</v>
      </c>
      <c r="E142" s="50" t="s">
        <v>16</v>
      </c>
      <c r="F142" s="49">
        <v>57</v>
      </c>
      <c r="G142" s="50" t="s">
        <v>13</v>
      </c>
      <c r="H142" s="51">
        <v>1</v>
      </c>
      <c r="I142" s="52">
        <v>14594</v>
      </c>
      <c r="J142" s="52">
        <v>769</v>
      </c>
      <c r="K142" s="52">
        <v>0</v>
      </c>
      <c r="L142" s="52">
        <v>893</v>
      </c>
      <c r="M142" s="52">
        <v>16256</v>
      </c>
      <c r="N142" s="36"/>
      <c r="O142" s="53" t="s">
        <v>308</v>
      </c>
      <c r="P142" s="53" t="s">
        <v>308</v>
      </c>
      <c r="Q142" s="55">
        <v>0.18</v>
      </c>
      <c r="R142" s="55">
        <v>0.126</v>
      </c>
      <c r="S142" s="52">
        <v>0</v>
      </c>
      <c r="T142" s="36"/>
      <c r="U142" s="56">
        <v>15363</v>
      </c>
      <c r="V142" s="56">
        <v>0</v>
      </c>
      <c r="W142" s="52">
        <v>0</v>
      </c>
      <c r="X142" s="52">
        <v>893</v>
      </c>
      <c r="Y142" s="52">
        <v>16256</v>
      </c>
      <c r="Z142" s="52">
        <f t="shared" si="2"/>
        <v>17927998</v>
      </c>
    </row>
    <row r="143" spans="1:26" s="13" customFormat="1">
      <c r="A143" s="49">
        <v>429</v>
      </c>
      <c r="B143" s="49">
        <v>429163163</v>
      </c>
      <c r="C143" s="50" t="s">
        <v>93</v>
      </c>
      <c r="D143" s="49">
        <v>163</v>
      </c>
      <c r="E143" s="50" t="s">
        <v>16</v>
      </c>
      <c r="F143" s="49">
        <v>163</v>
      </c>
      <c r="G143" s="50" t="s">
        <v>16</v>
      </c>
      <c r="H143" s="51">
        <v>1318</v>
      </c>
      <c r="I143" s="52">
        <v>11625</v>
      </c>
      <c r="J143" s="52">
        <v>227</v>
      </c>
      <c r="K143" s="52">
        <v>207</v>
      </c>
      <c r="L143" s="52">
        <v>893</v>
      </c>
      <c r="M143" s="52">
        <v>12952</v>
      </c>
      <c r="N143" s="36"/>
      <c r="O143" s="53" t="s">
        <v>308</v>
      </c>
      <c r="P143" s="53" t="s">
        <v>308</v>
      </c>
      <c r="Q143" s="55">
        <v>0.18</v>
      </c>
      <c r="R143" s="55">
        <v>9.1999999999999998E-2</v>
      </c>
      <c r="S143" s="52">
        <v>0</v>
      </c>
      <c r="T143" s="36"/>
      <c r="U143" s="56">
        <v>15620936</v>
      </c>
      <c r="V143" s="56">
        <v>0</v>
      </c>
      <c r="W143" s="52">
        <v>273428</v>
      </c>
      <c r="X143" s="52">
        <v>1176974</v>
      </c>
      <c r="Y143" s="52">
        <v>17071338</v>
      </c>
      <c r="Z143" s="52">
        <f t="shared" si="2"/>
        <v>17927998</v>
      </c>
    </row>
    <row r="144" spans="1:26" s="13" customFormat="1">
      <c r="A144" s="49">
        <v>429</v>
      </c>
      <c r="B144" s="49">
        <v>429163164</v>
      </c>
      <c r="C144" s="50" t="s">
        <v>93</v>
      </c>
      <c r="D144" s="49">
        <v>163</v>
      </c>
      <c r="E144" s="50" t="s">
        <v>16</v>
      </c>
      <c r="F144" s="49">
        <v>164</v>
      </c>
      <c r="G144" s="50" t="s">
        <v>95</v>
      </c>
      <c r="H144" s="51">
        <v>2</v>
      </c>
      <c r="I144" s="52">
        <v>12194</v>
      </c>
      <c r="J144" s="52">
        <v>5945</v>
      </c>
      <c r="K144" s="52">
        <v>0</v>
      </c>
      <c r="L144" s="52">
        <v>893</v>
      </c>
      <c r="M144" s="52">
        <v>19032</v>
      </c>
      <c r="N144" s="36"/>
      <c r="O144" s="53" t="s">
        <v>308</v>
      </c>
      <c r="P144" s="53" t="s">
        <v>308</v>
      </c>
      <c r="Q144" s="55">
        <v>0.09</v>
      </c>
      <c r="R144" s="55">
        <v>2E-3</v>
      </c>
      <c r="S144" s="52">
        <v>0</v>
      </c>
      <c r="T144" s="36"/>
      <c r="U144" s="56">
        <v>36278</v>
      </c>
      <c r="V144" s="56">
        <v>0</v>
      </c>
      <c r="W144" s="52">
        <v>0</v>
      </c>
      <c r="X144" s="52">
        <v>1786</v>
      </c>
      <c r="Y144" s="52">
        <v>38064</v>
      </c>
      <c r="Z144" s="52">
        <f t="shared" si="2"/>
        <v>17927998</v>
      </c>
    </row>
    <row r="145" spans="1:26" s="13" customFormat="1">
      <c r="A145" s="49">
        <v>429</v>
      </c>
      <c r="B145" s="49">
        <v>429163168</v>
      </c>
      <c r="C145" s="50" t="s">
        <v>93</v>
      </c>
      <c r="D145" s="49">
        <v>163</v>
      </c>
      <c r="E145" s="50" t="s">
        <v>16</v>
      </c>
      <c r="F145" s="49">
        <v>168</v>
      </c>
      <c r="G145" s="50" t="s">
        <v>96</v>
      </c>
      <c r="H145" s="51">
        <v>2</v>
      </c>
      <c r="I145" s="52">
        <v>8944</v>
      </c>
      <c r="J145" s="52">
        <v>4204</v>
      </c>
      <c r="K145" s="52">
        <v>0</v>
      </c>
      <c r="L145" s="52">
        <v>893</v>
      </c>
      <c r="M145" s="52">
        <v>14041</v>
      </c>
      <c r="N145" s="36"/>
      <c r="O145" s="53" t="s">
        <v>308</v>
      </c>
      <c r="P145" s="53" t="s">
        <v>308</v>
      </c>
      <c r="Q145" s="55">
        <v>0.09</v>
      </c>
      <c r="R145" s="55">
        <v>5.3999999999999999E-2</v>
      </c>
      <c r="S145" s="52">
        <v>0</v>
      </c>
      <c r="T145" s="36"/>
      <c r="U145" s="56">
        <v>26296</v>
      </c>
      <c r="V145" s="56">
        <v>0</v>
      </c>
      <c r="W145" s="52">
        <v>0</v>
      </c>
      <c r="X145" s="52">
        <v>1786</v>
      </c>
      <c r="Y145" s="52">
        <v>28082</v>
      </c>
      <c r="Z145" s="52">
        <f t="shared" si="2"/>
        <v>17927998</v>
      </c>
    </row>
    <row r="146" spans="1:26" s="13" customFormat="1">
      <c r="A146" s="49">
        <v>429</v>
      </c>
      <c r="B146" s="49">
        <v>429163176</v>
      </c>
      <c r="C146" s="50" t="s">
        <v>93</v>
      </c>
      <c r="D146" s="49">
        <v>163</v>
      </c>
      <c r="E146" s="50" t="s">
        <v>16</v>
      </c>
      <c r="F146" s="49">
        <v>176</v>
      </c>
      <c r="G146" s="50" t="s">
        <v>78</v>
      </c>
      <c r="H146" s="51">
        <v>1</v>
      </c>
      <c r="I146" s="52">
        <v>9794</v>
      </c>
      <c r="J146" s="52">
        <v>3190</v>
      </c>
      <c r="K146" s="52">
        <v>0</v>
      </c>
      <c r="L146" s="52">
        <v>893</v>
      </c>
      <c r="M146" s="52">
        <v>13877</v>
      </c>
      <c r="N146" s="36"/>
      <c r="O146" s="53" t="s">
        <v>308</v>
      </c>
      <c r="P146" s="53" t="s">
        <v>308</v>
      </c>
      <c r="Q146" s="55">
        <v>0.09</v>
      </c>
      <c r="R146" s="55">
        <v>6.4000000000000001E-2</v>
      </c>
      <c r="S146" s="52">
        <v>0</v>
      </c>
      <c r="T146" s="36"/>
      <c r="U146" s="56">
        <v>12984</v>
      </c>
      <c r="V146" s="56">
        <v>0</v>
      </c>
      <c r="W146" s="52">
        <v>0</v>
      </c>
      <c r="X146" s="52">
        <v>893</v>
      </c>
      <c r="Y146" s="52">
        <v>13877</v>
      </c>
      <c r="Z146" s="52">
        <f t="shared" si="2"/>
        <v>17927998</v>
      </c>
    </row>
    <row r="147" spans="1:26" s="13" customFormat="1">
      <c r="A147" s="49">
        <v>429</v>
      </c>
      <c r="B147" s="49">
        <v>429163229</v>
      </c>
      <c r="C147" s="50" t="s">
        <v>93</v>
      </c>
      <c r="D147" s="49">
        <v>163</v>
      </c>
      <c r="E147" s="50" t="s">
        <v>16</v>
      </c>
      <c r="F147" s="49">
        <v>229</v>
      </c>
      <c r="G147" s="50" t="s">
        <v>97</v>
      </c>
      <c r="H147" s="51">
        <v>10</v>
      </c>
      <c r="I147" s="52">
        <v>13268</v>
      </c>
      <c r="J147" s="52">
        <v>1256</v>
      </c>
      <c r="K147" s="52">
        <v>0</v>
      </c>
      <c r="L147" s="52">
        <v>893</v>
      </c>
      <c r="M147" s="52">
        <v>15417</v>
      </c>
      <c r="N147" s="36"/>
      <c r="O147" s="53" t="s">
        <v>308</v>
      </c>
      <c r="P147" s="53" t="s">
        <v>308</v>
      </c>
      <c r="Q147" s="55">
        <v>0.09</v>
      </c>
      <c r="R147" s="55">
        <v>0.01</v>
      </c>
      <c r="S147" s="52">
        <v>0</v>
      </c>
      <c r="T147" s="36"/>
      <c r="U147" s="56">
        <v>145240</v>
      </c>
      <c r="V147" s="56">
        <v>0</v>
      </c>
      <c r="W147" s="52">
        <v>0</v>
      </c>
      <c r="X147" s="52">
        <v>8930</v>
      </c>
      <c r="Y147" s="52">
        <v>154170</v>
      </c>
      <c r="Z147" s="52">
        <f t="shared" si="2"/>
        <v>17927998</v>
      </c>
    </row>
    <row r="148" spans="1:26" s="13" customFormat="1">
      <c r="A148" s="49">
        <v>429</v>
      </c>
      <c r="B148" s="49">
        <v>429163248</v>
      </c>
      <c r="C148" s="50" t="s">
        <v>93</v>
      </c>
      <c r="D148" s="49">
        <v>163</v>
      </c>
      <c r="E148" s="50" t="s">
        <v>16</v>
      </c>
      <c r="F148" s="49">
        <v>248</v>
      </c>
      <c r="G148" s="50" t="s">
        <v>18</v>
      </c>
      <c r="H148" s="51">
        <v>1</v>
      </c>
      <c r="I148" s="52">
        <v>10413</v>
      </c>
      <c r="J148" s="52">
        <v>1130</v>
      </c>
      <c r="K148" s="52">
        <v>0</v>
      </c>
      <c r="L148" s="52">
        <v>893</v>
      </c>
      <c r="M148" s="52">
        <v>12436</v>
      </c>
      <c r="N148" s="36"/>
      <c r="O148" s="53" t="s">
        <v>308</v>
      </c>
      <c r="P148" s="53" t="s">
        <v>308</v>
      </c>
      <c r="Q148" s="55">
        <v>0.09</v>
      </c>
      <c r="R148" s="55">
        <v>4.2000000000000003E-2</v>
      </c>
      <c r="S148" s="52">
        <v>0</v>
      </c>
      <c r="T148" s="36"/>
      <c r="U148" s="56">
        <v>11543</v>
      </c>
      <c r="V148" s="56">
        <v>0</v>
      </c>
      <c r="W148" s="52">
        <v>0</v>
      </c>
      <c r="X148" s="52">
        <v>893</v>
      </c>
      <c r="Y148" s="52">
        <v>12436</v>
      </c>
      <c r="Z148" s="52">
        <f t="shared" si="2"/>
        <v>17927998</v>
      </c>
    </row>
    <row r="149" spans="1:26" s="13" customFormat="1">
      <c r="A149" s="49">
        <v>429</v>
      </c>
      <c r="B149" s="49">
        <v>429163258</v>
      </c>
      <c r="C149" s="50" t="s">
        <v>93</v>
      </c>
      <c r="D149" s="49">
        <v>163</v>
      </c>
      <c r="E149" s="50" t="s">
        <v>16</v>
      </c>
      <c r="F149" s="49">
        <v>258</v>
      </c>
      <c r="G149" s="50" t="s">
        <v>98</v>
      </c>
      <c r="H149" s="51">
        <v>10</v>
      </c>
      <c r="I149" s="52">
        <v>12787</v>
      </c>
      <c r="J149" s="52">
        <v>5004</v>
      </c>
      <c r="K149" s="52">
        <v>0</v>
      </c>
      <c r="L149" s="52">
        <v>893</v>
      </c>
      <c r="M149" s="52">
        <v>18684</v>
      </c>
      <c r="N149" s="36"/>
      <c r="O149" s="53" t="s">
        <v>308</v>
      </c>
      <c r="P149" s="53" t="s">
        <v>308</v>
      </c>
      <c r="Q149" s="55">
        <v>0.18</v>
      </c>
      <c r="R149" s="55">
        <v>9.0999999999999998E-2</v>
      </c>
      <c r="S149" s="52">
        <v>0</v>
      </c>
      <c r="T149" s="36"/>
      <c r="U149" s="56">
        <v>177910</v>
      </c>
      <c r="V149" s="56">
        <v>0</v>
      </c>
      <c r="W149" s="52">
        <v>0</v>
      </c>
      <c r="X149" s="52">
        <v>8930</v>
      </c>
      <c r="Y149" s="52">
        <v>186840</v>
      </c>
      <c r="Z149" s="52">
        <f t="shared" si="2"/>
        <v>17927998</v>
      </c>
    </row>
    <row r="150" spans="1:26" s="13" customFormat="1">
      <c r="A150" s="49">
        <v>429</v>
      </c>
      <c r="B150" s="49">
        <v>429163262</v>
      </c>
      <c r="C150" s="50" t="s">
        <v>93</v>
      </c>
      <c r="D150" s="49">
        <v>163</v>
      </c>
      <c r="E150" s="50" t="s">
        <v>16</v>
      </c>
      <c r="F150" s="49">
        <v>262</v>
      </c>
      <c r="G150" s="50" t="s">
        <v>19</v>
      </c>
      <c r="H150" s="51">
        <v>7</v>
      </c>
      <c r="I150" s="52">
        <v>11746</v>
      </c>
      <c r="J150" s="52">
        <v>4375</v>
      </c>
      <c r="K150" s="52">
        <v>0</v>
      </c>
      <c r="L150" s="52">
        <v>893</v>
      </c>
      <c r="M150" s="52">
        <v>17014</v>
      </c>
      <c r="N150" s="36"/>
      <c r="O150" s="53" t="s">
        <v>308</v>
      </c>
      <c r="P150" s="53" t="s">
        <v>308</v>
      </c>
      <c r="Q150" s="55">
        <v>0.09</v>
      </c>
      <c r="R150" s="55">
        <v>5.8999999999999997E-2</v>
      </c>
      <c r="S150" s="52">
        <v>0</v>
      </c>
      <c r="T150" s="36"/>
      <c r="U150" s="56">
        <v>112847</v>
      </c>
      <c r="V150" s="56">
        <v>0</v>
      </c>
      <c r="W150" s="52">
        <v>0</v>
      </c>
      <c r="X150" s="52">
        <v>6251</v>
      </c>
      <c r="Y150" s="52">
        <v>119098</v>
      </c>
      <c r="Z150" s="52">
        <f t="shared" si="2"/>
        <v>17927998</v>
      </c>
    </row>
    <row r="151" spans="1:26" s="13" customFormat="1">
      <c r="A151" s="49">
        <v>429</v>
      </c>
      <c r="B151" s="49">
        <v>429163291</v>
      </c>
      <c r="C151" s="50" t="s">
        <v>93</v>
      </c>
      <c r="D151" s="49">
        <v>163</v>
      </c>
      <c r="E151" s="50" t="s">
        <v>16</v>
      </c>
      <c r="F151" s="49">
        <v>291</v>
      </c>
      <c r="G151" s="50" t="s">
        <v>99</v>
      </c>
      <c r="H151" s="51">
        <v>7</v>
      </c>
      <c r="I151" s="52">
        <v>12771</v>
      </c>
      <c r="J151" s="52">
        <v>7155</v>
      </c>
      <c r="K151" s="52">
        <v>0</v>
      </c>
      <c r="L151" s="52">
        <v>893</v>
      </c>
      <c r="M151" s="52">
        <v>20819</v>
      </c>
      <c r="N151" s="36"/>
      <c r="O151" s="53" t="s">
        <v>308</v>
      </c>
      <c r="P151" s="53" t="s">
        <v>308</v>
      </c>
      <c r="Q151" s="55">
        <v>0.09</v>
      </c>
      <c r="R151" s="55">
        <v>7.0000000000000001E-3</v>
      </c>
      <c r="S151" s="52">
        <v>0</v>
      </c>
      <c r="T151" s="36"/>
      <c r="U151" s="56">
        <v>139482</v>
      </c>
      <c r="V151" s="56">
        <v>0</v>
      </c>
      <c r="W151" s="52">
        <v>0</v>
      </c>
      <c r="X151" s="52">
        <v>6251</v>
      </c>
      <c r="Y151" s="52">
        <v>145733</v>
      </c>
      <c r="Z151" s="52">
        <f t="shared" si="2"/>
        <v>17927998</v>
      </c>
    </row>
    <row r="152" spans="1:26" s="13" customFormat="1">
      <c r="A152" s="49">
        <v>430</v>
      </c>
      <c r="B152" s="49">
        <v>430170009</v>
      </c>
      <c r="C152" s="50" t="s">
        <v>101</v>
      </c>
      <c r="D152" s="49">
        <v>170</v>
      </c>
      <c r="E152" s="50" t="s">
        <v>65</v>
      </c>
      <c r="F152" s="49">
        <v>9</v>
      </c>
      <c r="G152" s="50" t="s">
        <v>85</v>
      </c>
      <c r="H152" s="51">
        <v>1</v>
      </c>
      <c r="I152" s="52">
        <v>8448</v>
      </c>
      <c r="J152" s="52">
        <v>4261</v>
      </c>
      <c r="K152" s="52">
        <v>0</v>
      </c>
      <c r="L152" s="52">
        <v>893</v>
      </c>
      <c r="M152" s="52">
        <v>13602</v>
      </c>
      <c r="N152" s="36"/>
      <c r="O152" s="53" t="s">
        <v>308</v>
      </c>
      <c r="P152" s="53" t="s">
        <v>308</v>
      </c>
      <c r="Q152" s="55">
        <v>0.09</v>
      </c>
      <c r="R152" s="55">
        <v>1E-3</v>
      </c>
      <c r="S152" s="52">
        <v>0</v>
      </c>
      <c r="T152" s="36"/>
      <c r="U152" s="56">
        <v>12709</v>
      </c>
      <c r="V152" s="56">
        <v>0</v>
      </c>
      <c r="W152" s="52">
        <v>0</v>
      </c>
      <c r="X152" s="52">
        <v>893</v>
      </c>
      <c r="Y152" s="52">
        <v>13602</v>
      </c>
      <c r="Z152" s="52">
        <f t="shared" si="2"/>
        <v>13291623</v>
      </c>
    </row>
    <row r="153" spans="1:26" s="13" customFormat="1">
      <c r="A153" s="49">
        <v>430</v>
      </c>
      <c r="B153" s="49">
        <v>430170014</v>
      </c>
      <c r="C153" s="50" t="s">
        <v>101</v>
      </c>
      <c r="D153" s="49">
        <v>170</v>
      </c>
      <c r="E153" s="50" t="s">
        <v>65</v>
      </c>
      <c r="F153" s="49">
        <v>14</v>
      </c>
      <c r="G153" s="50" t="s">
        <v>62</v>
      </c>
      <c r="H153" s="51">
        <v>13</v>
      </c>
      <c r="I153" s="52">
        <v>10191</v>
      </c>
      <c r="J153" s="52">
        <v>2870</v>
      </c>
      <c r="K153" s="52">
        <v>0</v>
      </c>
      <c r="L153" s="52">
        <v>893</v>
      </c>
      <c r="M153" s="52">
        <v>13954</v>
      </c>
      <c r="N153" s="36"/>
      <c r="O153" s="53" t="s">
        <v>308</v>
      </c>
      <c r="P153" s="53" t="s">
        <v>308</v>
      </c>
      <c r="Q153" s="55">
        <v>0.09</v>
      </c>
      <c r="R153" s="55">
        <v>1.0999999999999999E-2</v>
      </c>
      <c r="S153" s="52">
        <v>0</v>
      </c>
      <c r="T153" s="36"/>
      <c r="U153" s="56">
        <v>169793</v>
      </c>
      <c r="V153" s="56">
        <v>0</v>
      </c>
      <c r="W153" s="52">
        <v>0</v>
      </c>
      <c r="X153" s="52">
        <v>11609</v>
      </c>
      <c r="Y153" s="52">
        <v>181402</v>
      </c>
      <c r="Z153" s="52">
        <f t="shared" si="2"/>
        <v>13291623</v>
      </c>
    </row>
    <row r="154" spans="1:26" s="13" customFormat="1">
      <c r="A154" s="49">
        <v>430</v>
      </c>
      <c r="B154" s="49">
        <v>430170031</v>
      </c>
      <c r="C154" s="50" t="s">
        <v>101</v>
      </c>
      <c r="D154" s="49">
        <v>170</v>
      </c>
      <c r="E154" s="50" t="s">
        <v>65</v>
      </c>
      <c r="F154" s="49">
        <v>31</v>
      </c>
      <c r="G154" s="50" t="s">
        <v>76</v>
      </c>
      <c r="H154" s="51">
        <v>1</v>
      </c>
      <c r="I154" s="52">
        <v>10226</v>
      </c>
      <c r="J154" s="52">
        <v>4197</v>
      </c>
      <c r="K154" s="52">
        <v>0</v>
      </c>
      <c r="L154" s="52">
        <v>893</v>
      </c>
      <c r="M154" s="52">
        <v>15316</v>
      </c>
      <c r="N154" s="36"/>
      <c r="O154" s="53" t="s">
        <v>308</v>
      </c>
      <c r="P154" s="53" t="s">
        <v>308</v>
      </c>
      <c r="Q154" s="55">
        <v>0.09</v>
      </c>
      <c r="R154" s="55">
        <v>2.9000000000000001E-2</v>
      </c>
      <c r="S154" s="52">
        <v>0</v>
      </c>
      <c r="T154" s="36"/>
      <c r="U154" s="56">
        <v>14423</v>
      </c>
      <c r="V154" s="56">
        <v>0</v>
      </c>
      <c r="W154" s="52">
        <v>0</v>
      </c>
      <c r="X154" s="52">
        <v>893</v>
      </c>
      <c r="Y154" s="52">
        <v>15316</v>
      </c>
      <c r="Z154" s="52">
        <f t="shared" si="2"/>
        <v>13291623</v>
      </c>
    </row>
    <row r="155" spans="1:26" s="13" customFormat="1">
      <c r="A155" s="49">
        <v>430</v>
      </c>
      <c r="B155" s="49">
        <v>430170064</v>
      </c>
      <c r="C155" s="50" t="s">
        <v>101</v>
      </c>
      <c r="D155" s="49">
        <v>170</v>
      </c>
      <c r="E155" s="50" t="s">
        <v>65</v>
      </c>
      <c r="F155" s="49">
        <v>64</v>
      </c>
      <c r="G155" s="50" t="s">
        <v>102</v>
      </c>
      <c r="H155" s="51">
        <v>61</v>
      </c>
      <c r="I155" s="52">
        <v>9519</v>
      </c>
      <c r="J155" s="52">
        <v>1232</v>
      </c>
      <c r="K155" s="52">
        <v>0</v>
      </c>
      <c r="L155" s="52">
        <v>893</v>
      </c>
      <c r="M155" s="52">
        <v>11644</v>
      </c>
      <c r="N155" s="36"/>
      <c r="O155" s="53" t="s">
        <v>308</v>
      </c>
      <c r="P155" s="53" t="s">
        <v>308</v>
      </c>
      <c r="Q155" s="55">
        <v>0.18</v>
      </c>
      <c r="R155" s="55">
        <v>0.03</v>
      </c>
      <c r="S155" s="52">
        <v>0</v>
      </c>
      <c r="T155" s="36"/>
      <c r="U155" s="56">
        <v>655811</v>
      </c>
      <c r="V155" s="56">
        <v>0</v>
      </c>
      <c r="W155" s="52">
        <v>0</v>
      </c>
      <c r="X155" s="52">
        <v>54473</v>
      </c>
      <c r="Y155" s="52">
        <v>710284</v>
      </c>
      <c r="Z155" s="52">
        <f t="shared" si="2"/>
        <v>13291623</v>
      </c>
    </row>
    <row r="156" spans="1:26" s="13" customFormat="1">
      <c r="A156" s="49">
        <v>430</v>
      </c>
      <c r="B156" s="49">
        <v>430170100</v>
      </c>
      <c r="C156" s="50" t="s">
        <v>101</v>
      </c>
      <c r="D156" s="49">
        <v>170</v>
      </c>
      <c r="E156" s="50" t="s">
        <v>65</v>
      </c>
      <c r="F156" s="49">
        <v>100</v>
      </c>
      <c r="G156" s="50" t="s">
        <v>58</v>
      </c>
      <c r="H156" s="51">
        <v>24</v>
      </c>
      <c r="I156" s="52">
        <v>9884</v>
      </c>
      <c r="J156" s="52">
        <v>4886</v>
      </c>
      <c r="K156" s="52">
        <v>0</v>
      </c>
      <c r="L156" s="52">
        <v>893</v>
      </c>
      <c r="M156" s="52">
        <v>15663</v>
      </c>
      <c r="N156" s="36"/>
      <c r="O156" s="53" t="s">
        <v>308</v>
      </c>
      <c r="P156" s="53" t="s">
        <v>308</v>
      </c>
      <c r="Q156" s="55">
        <v>0.09</v>
      </c>
      <c r="R156" s="55">
        <v>3.3000000000000002E-2</v>
      </c>
      <c r="S156" s="52">
        <v>0</v>
      </c>
      <c r="T156" s="36"/>
      <c r="U156" s="56">
        <v>354480</v>
      </c>
      <c r="V156" s="56">
        <v>0</v>
      </c>
      <c r="W156" s="52">
        <v>0</v>
      </c>
      <c r="X156" s="52">
        <v>21432</v>
      </c>
      <c r="Y156" s="52">
        <v>375912</v>
      </c>
      <c r="Z156" s="52">
        <f t="shared" si="2"/>
        <v>13291623</v>
      </c>
    </row>
    <row r="157" spans="1:26" s="13" customFormat="1">
      <c r="A157" s="49">
        <v>430</v>
      </c>
      <c r="B157" s="49">
        <v>430170101</v>
      </c>
      <c r="C157" s="50" t="s">
        <v>101</v>
      </c>
      <c r="D157" s="49">
        <v>170</v>
      </c>
      <c r="E157" s="50" t="s">
        <v>65</v>
      </c>
      <c r="F157" s="49">
        <v>101</v>
      </c>
      <c r="G157" s="50" t="s">
        <v>103</v>
      </c>
      <c r="H157" s="51">
        <v>1</v>
      </c>
      <c r="I157" s="52">
        <v>8448</v>
      </c>
      <c r="J157" s="52">
        <v>1651</v>
      </c>
      <c r="K157" s="52">
        <v>0</v>
      </c>
      <c r="L157" s="52">
        <v>893</v>
      </c>
      <c r="M157" s="52">
        <v>10992</v>
      </c>
      <c r="N157" s="36"/>
      <c r="O157" s="53" t="s">
        <v>308</v>
      </c>
      <c r="P157" s="53" t="s">
        <v>308</v>
      </c>
      <c r="Q157" s="55">
        <v>0.09</v>
      </c>
      <c r="R157" s="55">
        <v>5.3999999999999999E-2</v>
      </c>
      <c r="S157" s="52">
        <v>0</v>
      </c>
      <c r="T157" s="36"/>
      <c r="U157" s="56">
        <v>10099</v>
      </c>
      <c r="V157" s="56">
        <v>0</v>
      </c>
      <c r="W157" s="52">
        <v>0</v>
      </c>
      <c r="X157" s="52">
        <v>893</v>
      </c>
      <c r="Y157" s="52">
        <v>10992</v>
      </c>
      <c r="Z157" s="52">
        <f t="shared" si="2"/>
        <v>13291623</v>
      </c>
    </row>
    <row r="158" spans="1:26" s="13" customFormat="1">
      <c r="A158" s="49">
        <v>430</v>
      </c>
      <c r="B158" s="49">
        <v>430170110</v>
      </c>
      <c r="C158" s="50" t="s">
        <v>101</v>
      </c>
      <c r="D158" s="49">
        <v>170</v>
      </c>
      <c r="E158" s="50" t="s">
        <v>65</v>
      </c>
      <c r="F158" s="49">
        <v>110</v>
      </c>
      <c r="G158" s="50" t="s">
        <v>104</v>
      </c>
      <c r="H158" s="51">
        <v>22</v>
      </c>
      <c r="I158" s="52">
        <v>9929</v>
      </c>
      <c r="J158" s="52">
        <v>1468</v>
      </c>
      <c r="K158" s="52">
        <v>0</v>
      </c>
      <c r="L158" s="52">
        <v>893</v>
      </c>
      <c r="M158" s="52">
        <v>12290</v>
      </c>
      <c r="N158" s="36"/>
      <c r="O158" s="53" t="s">
        <v>308</v>
      </c>
      <c r="P158" s="53" t="s">
        <v>308</v>
      </c>
      <c r="Q158" s="55">
        <v>0.09</v>
      </c>
      <c r="R158" s="55">
        <v>7.0000000000000001E-3</v>
      </c>
      <c r="S158" s="52">
        <v>0</v>
      </c>
      <c r="T158" s="36"/>
      <c r="U158" s="56">
        <v>250734</v>
      </c>
      <c r="V158" s="56">
        <v>0</v>
      </c>
      <c r="W158" s="52">
        <v>0</v>
      </c>
      <c r="X158" s="52">
        <v>19646</v>
      </c>
      <c r="Y158" s="52">
        <v>270380</v>
      </c>
      <c r="Z158" s="52">
        <f t="shared" si="2"/>
        <v>13291623</v>
      </c>
    </row>
    <row r="159" spans="1:26" s="13" customFormat="1">
      <c r="A159" s="49">
        <v>430</v>
      </c>
      <c r="B159" s="49">
        <v>430170136</v>
      </c>
      <c r="C159" s="50" t="s">
        <v>101</v>
      </c>
      <c r="D159" s="49">
        <v>170</v>
      </c>
      <c r="E159" s="50" t="s">
        <v>65</v>
      </c>
      <c r="F159" s="49">
        <v>136</v>
      </c>
      <c r="G159" s="50" t="s">
        <v>63</v>
      </c>
      <c r="H159" s="51">
        <v>1</v>
      </c>
      <c r="I159" s="52">
        <v>10226</v>
      </c>
      <c r="J159" s="52">
        <v>3160</v>
      </c>
      <c r="K159" s="52">
        <v>0</v>
      </c>
      <c r="L159" s="52">
        <v>893</v>
      </c>
      <c r="M159" s="52">
        <v>14279</v>
      </c>
      <c r="N159" s="36"/>
      <c r="O159" s="53" t="s">
        <v>308</v>
      </c>
      <c r="P159" s="53" t="s">
        <v>308</v>
      </c>
      <c r="Q159" s="55">
        <v>0.09</v>
      </c>
      <c r="R159" s="55">
        <v>6.0000000000000001E-3</v>
      </c>
      <c r="S159" s="52">
        <v>0</v>
      </c>
      <c r="T159" s="36"/>
      <c r="U159" s="56">
        <v>13386</v>
      </c>
      <c r="V159" s="56">
        <v>0</v>
      </c>
      <c r="W159" s="52">
        <v>0</v>
      </c>
      <c r="X159" s="52">
        <v>893</v>
      </c>
      <c r="Y159" s="52">
        <v>14279</v>
      </c>
      <c r="Z159" s="52">
        <f t="shared" si="2"/>
        <v>13291623</v>
      </c>
    </row>
    <row r="160" spans="1:26" s="13" customFormat="1">
      <c r="A160" s="49">
        <v>430</v>
      </c>
      <c r="B160" s="49">
        <v>430170139</v>
      </c>
      <c r="C160" s="50" t="s">
        <v>101</v>
      </c>
      <c r="D160" s="49">
        <v>170</v>
      </c>
      <c r="E160" s="50" t="s">
        <v>65</v>
      </c>
      <c r="F160" s="49">
        <v>139</v>
      </c>
      <c r="G160" s="50" t="s">
        <v>64</v>
      </c>
      <c r="H160" s="51">
        <v>6</v>
      </c>
      <c r="I160" s="52">
        <v>9972</v>
      </c>
      <c r="J160" s="52">
        <v>3414</v>
      </c>
      <c r="K160" s="52">
        <v>0</v>
      </c>
      <c r="L160" s="52">
        <v>893</v>
      </c>
      <c r="M160" s="52">
        <v>14279</v>
      </c>
      <c r="N160" s="36"/>
      <c r="O160" s="53" t="s">
        <v>308</v>
      </c>
      <c r="P160" s="53" t="s">
        <v>308</v>
      </c>
      <c r="Q160" s="55">
        <v>0.09</v>
      </c>
      <c r="R160" s="55">
        <v>2E-3</v>
      </c>
      <c r="S160" s="52">
        <v>0</v>
      </c>
      <c r="T160" s="36"/>
      <c r="U160" s="56">
        <v>80316</v>
      </c>
      <c r="V160" s="56">
        <v>0</v>
      </c>
      <c r="W160" s="52">
        <v>0</v>
      </c>
      <c r="X160" s="52">
        <v>5358</v>
      </c>
      <c r="Y160" s="52">
        <v>85674</v>
      </c>
      <c r="Z160" s="52">
        <f t="shared" si="2"/>
        <v>13291623</v>
      </c>
    </row>
    <row r="161" spans="1:26" s="13" customFormat="1">
      <c r="A161" s="49">
        <v>430</v>
      </c>
      <c r="B161" s="49">
        <v>430170141</v>
      </c>
      <c r="C161" s="50" t="s">
        <v>101</v>
      </c>
      <c r="D161" s="49">
        <v>170</v>
      </c>
      <c r="E161" s="50" t="s">
        <v>65</v>
      </c>
      <c r="F161" s="49">
        <v>141</v>
      </c>
      <c r="G161" s="50" t="s">
        <v>106</v>
      </c>
      <c r="H161" s="51">
        <v>113</v>
      </c>
      <c r="I161" s="52">
        <v>9629</v>
      </c>
      <c r="J161" s="52">
        <v>5515</v>
      </c>
      <c r="K161" s="52">
        <v>0</v>
      </c>
      <c r="L161" s="52">
        <v>893</v>
      </c>
      <c r="M161" s="52">
        <v>16037</v>
      </c>
      <c r="N161" s="36"/>
      <c r="O161" s="53" t="s">
        <v>308</v>
      </c>
      <c r="P161" s="53" t="s">
        <v>308</v>
      </c>
      <c r="Q161" s="55">
        <v>0.09</v>
      </c>
      <c r="R161" s="55">
        <v>3.6999999999999998E-2</v>
      </c>
      <c r="S161" s="52">
        <v>0</v>
      </c>
      <c r="T161" s="36"/>
      <c r="U161" s="56">
        <v>1711272</v>
      </c>
      <c r="V161" s="56">
        <v>0</v>
      </c>
      <c r="W161" s="52">
        <v>0</v>
      </c>
      <c r="X161" s="52">
        <v>100909</v>
      </c>
      <c r="Y161" s="52">
        <v>1812181</v>
      </c>
      <c r="Z161" s="52">
        <f t="shared" si="2"/>
        <v>13291623</v>
      </c>
    </row>
    <row r="162" spans="1:26" s="13" customFormat="1">
      <c r="A162" s="49">
        <v>430</v>
      </c>
      <c r="B162" s="49">
        <v>430170153</v>
      </c>
      <c r="C162" s="50" t="s">
        <v>101</v>
      </c>
      <c r="D162" s="49">
        <v>170</v>
      </c>
      <c r="E162" s="50" t="s">
        <v>65</v>
      </c>
      <c r="F162" s="49">
        <v>153</v>
      </c>
      <c r="G162" s="50" t="s">
        <v>107</v>
      </c>
      <c r="H162" s="51">
        <v>2</v>
      </c>
      <c r="I162" s="52">
        <v>11066</v>
      </c>
      <c r="J162" s="52">
        <v>289</v>
      </c>
      <c r="K162" s="52">
        <v>0</v>
      </c>
      <c r="L162" s="52">
        <v>893</v>
      </c>
      <c r="M162" s="52">
        <v>12248</v>
      </c>
      <c r="N162" s="36"/>
      <c r="O162" s="53" t="s">
        <v>308</v>
      </c>
      <c r="P162" s="53" t="s">
        <v>308</v>
      </c>
      <c r="Q162" s="55">
        <v>0.09</v>
      </c>
      <c r="R162" s="55">
        <v>1.2999999999999999E-2</v>
      </c>
      <c r="S162" s="52">
        <v>0</v>
      </c>
      <c r="T162" s="36"/>
      <c r="U162" s="56">
        <v>22710</v>
      </c>
      <c r="V162" s="56">
        <v>0</v>
      </c>
      <c r="W162" s="52">
        <v>0</v>
      </c>
      <c r="X162" s="52">
        <v>1786</v>
      </c>
      <c r="Y162" s="52">
        <v>24496</v>
      </c>
      <c r="Z162" s="52">
        <f t="shared" si="2"/>
        <v>13291623</v>
      </c>
    </row>
    <row r="163" spans="1:26" s="13" customFormat="1">
      <c r="A163" s="49">
        <v>430</v>
      </c>
      <c r="B163" s="49">
        <v>430170158</v>
      </c>
      <c r="C163" s="50" t="s">
        <v>101</v>
      </c>
      <c r="D163" s="49">
        <v>170</v>
      </c>
      <c r="E163" s="50" t="s">
        <v>65</v>
      </c>
      <c r="F163" s="49">
        <v>158</v>
      </c>
      <c r="G163" s="50" t="s">
        <v>108</v>
      </c>
      <c r="H163" s="51">
        <v>2</v>
      </c>
      <c r="I163" s="52">
        <v>9337</v>
      </c>
      <c r="J163" s="52">
        <v>4009</v>
      </c>
      <c r="K163" s="52">
        <v>0</v>
      </c>
      <c r="L163" s="52">
        <v>893</v>
      </c>
      <c r="M163" s="52">
        <v>14239</v>
      </c>
      <c r="N163" s="36"/>
      <c r="O163" s="53" t="s">
        <v>308</v>
      </c>
      <c r="P163" s="53" t="s">
        <v>308</v>
      </c>
      <c r="Q163" s="55">
        <v>0.09</v>
      </c>
      <c r="R163" s="55">
        <v>3.6999999999999998E-2</v>
      </c>
      <c r="S163" s="52">
        <v>0</v>
      </c>
      <c r="T163" s="36"/>
      <c r="U163" s="56">
        <v>26692</v>
      </c>
      <c r="V163" s="56">
        <v>0</v>
      </c>
      <c r="W163" s="52">
        <v>0</v>
      </c>
      <c r="X163" s="52">
        <v>1786</v>
      </c>
      <c r="Y163" s="52">
        <v>28478</v>
      </c>
      <c r="Z163" s="52">
        <f t="shared" si="2"/>
        <v>13291623</v>
      </c>
    </row>
    <row r="164" spans="1:26" s="13" customFormat="1">
      <c r="A164" s="49">
        <v>430</v>
      </c>
      <c r="B164" s="49">
        <v>430170170</v>
      </c>
      <c r="C164" s="50" t="s">
        <v>101</v>
      </c>
      <c r="D164" s="49">
        <v>170</v>
      </c>
      <c r="E164" s="50" t="s">
        <v>65</v>
      </c>
      <c r="F164" s="49">
        <v>170</v>
      </c>
      <c r="G164" s="50" t="s">
        <v>65</v>
      </c>
      <c r="H164" s="51">
        <v>563</v>
      </c>
      <c r="I164" s="52">
        <v>9677</v>
      </c>
      <c r="J164" s="52">
        <v>3561</v>
      </c>
      <c r="K164" s="52">
        <v>0</v>
      </c>
      <c r="L164" s="52">
        <v>893</v>
      </c>
      <c r="M164" s="52">
        <v>14131</v>
      </c>
      <c r="N164" s="36"/>
      <c r="O164" s="53" t="s">
        <v>308</v>
      </c>
      <c r="P164" s="53" t="s">
        <v>308</v>
      </c>
      <c r="Q164" s="55">
        <v>0.09</v>
      </c>
      <c r="R164" s="55">
        <v>9.5000000000000001E-2</v>
      </c>
      <c r="S164" s="52">
        <v>-688</v>
      </c>
      <c r="T164" s="36"/>
      <c r="U164" s="56">
        <v>7452994</v>
      </c>
      <c r="V164" s="56">
        <v>-387363</v>
      </c>
      <c r="W164" s="52">
        <v>0</v>
      </c>
      <c r="X164" s="52">
        <v>502759</v>
      </c>
      <c r="Y164" s="52">
        <v>7568390</v>
      </c>
      <c r="Z164" s="52">
        <f t="shared" si="2"/>
        <v>13291623</v>
      </c>
    </row>
    <row r="165" spans="1:26" s="13" customFormat="1">
      <c r="A165" s="49">
        <v>430</v>
      </c>
      <c r="B165" s="49">
        <v>430170174</v>
      </c>
      <c r="C165" s="50" t="s">
        <v>101</v>
      </c>
      <c r="D165" s="49">
        <v>170</v>
      </c>
      <c r="E165" s="50" t="s">
        <v>65</v>
      </c>
      <c r="F165" s="49">
        <v>174</v>
      </c>
      <c r="G165" s="50" t="s">
        <v>109</v>
      </c>
      <c r="H165" s="51">
        <v>41</v>
      </c>
      <c r="I165" s="52">
        <v>9208</v>
      </c>
      <c r="J165" s="52">
        <v>3756</v>
      </c>
      <c r="K165" s="52">
        <v>0</v>
      </c>
      <c r="L165" s="52">
        <v>893</v>
      </c>
      <c r="M165" s="52">
        <v>13857</v>
      </c>
      <c r="N165" s="36"/>
      <c r="O165" s="53" t="s">
        <v>308</v>
      </c>
      <c r="P165" s="53" t="s">
        <v>308</v>
      </c>
      <c r="Q165" s="55">
        <v>0.09</v>
      </c>
      <c r="R165" s="55">
        <v>2.9000000000000001E-2</v>
      </c>
      <c r="S165" s="52">
        <v>0</v>
      </c>
      <c r="T165" s="36"/>
      <c r="U165" s="56">
        <v>531524</v>
      </c>
      <c r="V165" s="56">
        <v>0</v>
      </c>
      <c r="W165" s="52">
        <v>0</v>
      </c>
      <c r="X165" s="52">
        <v>36613</v>
      </c>
      <c r="Y165" s="52">
        <v>568137</v>
      </c>
      <c r="Z165" s="52">
        <f t="shared" si="2"/>
        <v>13291623</v>
      </c>
    </row>
    <row r="166" spans="1:26" s="13" customFormat="1">
      <c r="A166" s="49">
        <v>430</v>
      </c>
      <c r="B166" s="49">
        <v>430170177</v>
      </c>
      <c r="C166" s="50" t="s">
        <v>101</v>
      </c>
      <c r="D166" s="49">
        <v>170</v>
      </c>
      <c r="E166" s="50" t="s">
        <v>65</v>
      </c>
      <c r="F166" s="49">
        <v>177</v>
      </c>
      <c r="G166" s="50" t="s">
        <v>110</v>
      </c>
      <c r="H166" s="51">
        <v>1</v>
      </c>
      <c r="I166" s="52">
        <v>10226</v>
      </c>
      <c r="J166" s="52">
        <v>3489</v>
      </c>
      <c r="K166" s="52">
        <v>0</v>
      </c>
      <c r="L166" s="52">
        <v>893</v>
      </c>
      <c r="M166" s="52">
        <v>14608</v>
      </c>
      <c r="N166" s="36"/>
      <c r="O166" s="53" t="s">
        <v>308</v>
      </c>
      <c r="P166" s="53" t="s">
        <v>308</v>
      </c>
      <c r="Q166" s="55">
        <v>0.09</v>
      </c>
      <c r="R166" s="55">
        <v>5.0000000000000001E-3</v>
      </c>
      <c r="S166" s="52">
        <v>0</v>
      </c>
      <c r="T166" s="36"/>
      <c r="U166" s="56">
        <v>13715</v>
      </c>
      <c r="V166" s="56">
        <v>0</v>
      </c>
      <c r="W166" s="52">
        <v>0</v>
      </c>
      <c r="X166" s="52">
        <v>893</v>
      </c>
      <c r="Y166" s="52">
        <v>14608</v>
      </c>
      <c r="Z166" s="52">
        <f t="shared" si="2"/>
        <v>13291623</v>
      </c>
    </row>
    <row r="167" spans="1:26" s="13" customFormat="1">
      <c r="A167" s="49">
        <v>430</v>
      </c>
      <c r="B167" s="49">
        <v>430170185</v>
      </c>
      <c r="C167" s="50" t="s">
        <v>101</v>
      </c>
      <c r="D167" s="49">
        <v>170</v>
      </c>
      <c r="E167" s="50" t="s">
        <v>65</v>
      </c>
      <c r="F167" s="49">
        <v>185</v>
      </c>
      <c r="G167" s="50" t="s">
        <v>180</v>
      </c>
      <c r="H167" s="51">
        <v>1</v>
      </c>
      <c r="I167" s="52">
        <v>10930</v>
      </c>
      <c r="J167" s="52">
        <v>1800</v>
      </c>
      <c r="K167" s="52">
        <v>0</v>
      </c>
      <c r="L167" s="52">
        <v>893</v>
      </c>
      <c r="M167" s="52">
        <v>13623</v>
      </c>
      <c r="N167" s="36"/>
      <c r="O167" s="53" t="s">
        <v>308</v>
      </c>
      <c r="P167" s="53" t="s">
        <v>308</v>
      </c>
      <c r="Q167" s="55">
        <v>0.09</v>
      </c>
      <c r="R167" s="55">
        <v>4.0000000000000001E-3</v>
      </c>
      <c r="S167" s="52">
        <v>0</v>
      </c>
      <c r="T167" s="36"/>
      <c r="U167" s="56">
        <v>12730</v>
      </c>
      <c r="V167" s="56">
        <v>0</v>
      </c>
      <c r="W167" s="52">
        <v>0</v>
      </c>
      <c r="X167" s="52">
        <v>893</v>
      </c>
      <c r="Y167" s="52">
        <v>13623</v>
      </c>
      <c r="Z167" s="52">
        <f t="shared" si="2"/>
        <v>13291623</v>
      </c>
    </row>
    <row r="168" spans="1:26" s="13" customFormat="1">
      <c r="A168" s="49">
        <v>430</v>
      </c>
      <c r="B168" s="49">
        <v>430170198</v>
      </c>
      <c r="C168" s="50" t="s">
        <v>101</v>
      </c>
      <c r="D168" s="49">
        <v>170</v>
      </c>
      <c r="E168" s="50" t="s">
        <v>65</v>
      </c>
      <c r="F168" s="49">
        <v>198</v>
      </c>
      <c r="G168" s="50" t="s">
        <v>66</v>
      </c>
      <c r="H168" s="51">
        <v>4</v>
      </c>
      <c r="I168" s="52">
        <v>9781</v>
      </c>
      <c r="J168" s="52">
        <v>2997</v>
      </c>
      <c r="K168" s="52">
        <v>0</v>
      </c>
      <c r="L168" s="52">
        <v>893</v>
      </c>
      <c r="M168" s="52">
        <v>13671</v>
      </c>
      <c r="N168" s="36"/>
      <c r="O168" s="53" t="s">
        <v>308</v>
      </c>
      <c r="P168" s="53" t="s">
        <v>308</v>
      </c>
      <c r="Q168" s="55">
        <v>0.09</v>
      </c>
      <c r="R168" s="55">
        <v>4.0000000000000001E-3</v>
      </c>
      <c r="S168" s="52">
        <v>0</v>
      </c>
      <c r="T168" s="36"/>
      <c r="U168" s="56">
        <v>51112</v>
      </c>
      <c r="V168" s="56">
        <v>0</v>
      </c>
      <c r="W168" s="52">
        <v>0</v>
      </c>
      <c r="X168" s="52">
        <v>3572</v>
      </c>
      <c r="Y168" s="52">
        <v>54684</v>
      </c>
      <c r="Z168" s="52">
        <f t="shared" si="2"/>
        <v>13291623</v>
      </c>
    </row>
    <row r="169" spans="1:26" s="13" customFormat="1">
      <c r="A169" s="49">
        <v>430</v>
      </c>
      <c r="B169" s="49">
        <v>430170213</v>
      </c>
      <c r="C169" s="50" t="s">
        <v>101</v>
      </c>
      <c r="D169" s="49">
        <v>170</v>
      </c>
      <c r="E169" s="50" t="s">
        <v>65</v>
      </c>
      <c r="F169" s="49">
        <v>213</v>
      </c>
      <c r="G169" s="50" t="s">
        <v>344</v>
      </c>
      <c r="H169" s="51">
        <v>1</v>
      </c>
      <c r="I169" s="52">
        <v>9145</v>
      </c>
      <c r="J169" s="52">
        <v>6379</v>
      </c>
      <c r="K169" s="52">
        <v>0</v>
      </c>
      <c r="L169" s="52">
        <v>893</v>
      </c>
      <c r="M169" s="52">
        <v>16417</v>
      </c>
      <c r="N169" s="36"/>
      <c r="O169" s="53" t="s">
        <v>308</v>
      </c>
      <c r="P169" s="53" t="s">
        <v>308</v>
      </c>
      <c r="Q169" s="55">
        <v>0.09</v>
      </c>
      <c r="R169" s="55">
        <v>1E-3</v>
      </c>
      <c r="S169" s="52">
        <v>0</v>
      </c>
      <c r="T169" s="36"/>
      <c r="U169" s="56">
        <v>15524</v>
      </c>
      <c r="V169" s="56">
        <v>0</v>
      </c>
      <c r="W169" s="52">
        <v>0</v>
      </c>
      <c r="X169" s="52">
        <v>893</v>
      </c>
      <c r="Y169" s="52">
        <v>16417</v>
      </c>
      <c r="Z169" s="52">
        <f t="shared" si="2"/>
        <v>13291623</v>
      </c>
    </row>
    <row r="170" spans="1:26" s="13" customFormat="1">
      <c r="A170" s="49">
        <v>430</v>
      </c>
      <c r="B170" s="49">
        <v>430170271</v>
      </c>
      <c r="C170" s="50" t="s">
        <v>101</v>
      </c>
      <c r="D170" s="49">
        <v>170</v>
      </c>
      <c r="E170" s="50" t="s">
        <v>65</v>
      </c>
      <c r="F170" s="49">
        <v>271</v>
      </c>
      <c r="G170" s="50" t="s">
        <v>111</v>
      </c>
      <c r="H170" s="51">
        <v>30</v>
      </c>
      <c r="I170" s="52">
        <v>9965</v>
      </c>
      <c r="J170" s="52">
        <v>2767</v>
      </c>
      <c r="K170" s="52">
        <v>0</v>
      </c>
      <c r="L170" s="52">
        <v>893</v>
      </c>
      <c r="M170" s="52">
        <v>13625</v>
      </c>
      <c r="N170" s="36"/>
      <c r="O170" s="53" t="s">
        <v>308</v>
      </c>
      <c r="P170" s="53" t="s">
        <v>308</v>
      </c>
      <c r="Q170" s="55">
        <v>0.09</v>
      </c>
      <c r="R170" s="55">
        <v>6.0000000000000001E-3</v>
      </c>
      <c r="S170" s="52">
        <v>0</v>
      </c>
      <c r="T170" s="36"/>
      <c r="U170" s="56">
        <v>381960</v>
      </c>
      <c r="V170" s="56">
        <v>0</v>
      </c>
      <c r="W170" s="52">
        <v>0</v>
      </c>
      <c r="X170" s="52">
        <v>26790</v>
      </c>
      <c r="Y170" s="52">
        <v>408750</v>
      </c>
      <c r="Z170" s="52">
        <f t="shared" si="2"/>
        <v>13291623</v>
      </c>
    </row>
    <row r="171" spans="1:26" s="13" customFormat="1">
      <c r="A171" s="49">
        <v>430</v>
      </c>
      <c r="B171" s="49">
        <v>430170276</v>
      </c>
      <c r="C171" s="50" t="s">
        <v>101</v>
      </c>
      <c r="D171" s="49">
        <v>170</v>
      </c>
      <c r="E171" s="50" t="s">
        <v>65</v>
      </c>
      <c r="F171" s="49">
        <v>276</v>
      </c>
      <c r="G171" s="50" t="s">
        <v>67</v>
      </c>
      <c r="H171" s="51">
        <v>1</v>
      </c>
      <c r="I171" s="52">
        <v>8448</v>
      </c>
      <c r="J171" s="52">
        <v>7706</v>
      </c>
      <c r="K171" s="52">
        <v>0</v>
      </c>
      <c r="L171" s="52">
        <v>893</v>
      </c>
      <c r="M171" s="52">
        <v>17047</v>
      </c>
      <c r="N171" s="36"/>
      <c r="O171" s="53" t="s">
        <v>308</v>
      </c>
      <c r="P171" s="53" t="s">
        <v>308</v>
      </c>
      <c r="Q171" s="55">
        <v>0.09</v>
      </c>
      <c r="R171" s="55">
        <v>1E-3</v>
      </c>
      <c r="S171" s="52">
        <v>0</v>
      </c>
      <c r="T171" s="36"/>
      <c r="U171" s="56">
        <v>16154</v>
      </c>
      <c r="V171" s="56">
        <v>0</v>
      </c>
      <c r="W171" s="52">
        <v>0</v>
      </c>
      <c r="X171" s="52">
        <v>893</v>
      </c>
      <c r="Y171" s="52">
        <v>17047</v>
      </c>
      <c r="Z171" s="52">
        <f t="shared" si="2"/>
        <v>13291623</v>
      </c>
    </row>
    <row r="172" spans="1:26" s="13" customFormat="1">
      <c r="A172" s="49">
        <v>430</v>
      </c>
      <c r="B172" s="49">
        <v>430170304</v>
      </c>
      <c r="C172" s="50" t="s">
        <v>101</v>
      </c>
      <c r="D172" s="49">
        <v>170</v>
      </c>
      <c r="E172" s="50" t="s">
        <v>65</v>
      </c>
      <c r="F172" s="49">
        <v>304</v>
      </c>
      <c r="G172" s="50" t="s">
        <v>69</v>
      </c>
      <c r="H172" s="51">
        <v>1</v>
      </c>
      <c r="I172" s="52">
        <v>10226</v>
      </c>
      <c r="J172" s="52">
        <v>3304</v>
      </c>
      <c r="K172" s="52">
        <v>0</v>
      </c>
      <c r="L172" s="52">
        <v>893</v>
      </c>
      <c r="M172" s="52">
        <v>14423</v>
      </c>
      <c r="N172" s="36"/>
      <c r="O172" s="53" t="s">
        <v>308</v>
      </c>
      <c r="P172" s="53" t="s">
        <v>308</v>
      </c>
      <c r="Q172" s="55">
        <v>0.09</v>
      </c>
      <c r="R172" s="55">
        <v>1E-3</v>
      </c>
      <c r="S172" s="52">
        <v>0</v>
      </c>
      <c r="T172" s="36"/>
      <c r="U172" s="56">
        <v>13530</v>
      </c>
      <c r="V172" s="56">
        <v>0</v>
      </c>
      <c r="W172" s="52">
        <v>0</v>
      </c>
      <c r="X172" s="52">
        <v>893</v>
      </c>
      <c r="Y172" s="52">
        <v>14423</v>
      </c>
      <c r="Z172" s="52">
        <f t="shared" si="2"/>
        <v>13291623</v>
      </c>
    </row>
    <row r="173" spans="1:26" s="13" customFormat="1">
      <c r="A173" s="49">
        <v>430</v>
      </c>
      <c r="B173" s="49">
        <v>430170314</v>
      </c>
      <c r="C173" s="50" t="s">
        <v>101</v>
      </c>
      <c r="D173" s="49">
        <v>170</v>
      </c>
      <c r="E173" s="50" t="s">
        <v>65</v>
      </c>
      <c r="F173" s="49">
        <v>314</v>
      </c>
      <c r="G173" s="50" t="s">
        <v>29</v>
      </c>
      <c r="H173" s="51">
        <v>1</v>
      </c>
      <c r="I173" s="52">
        <v>10226</v>
      </c>
      <c r="J173" s="52">
        <v>8111</v>
      </c>
      <c r="K173" s="52">
        <v>0</v>
      </c>
      <c r="L173" s="52">
        <v>893</v>
      </c>
      <c r="M173" s="52">
        <v>19230</v>
      </c>
      <c r="N173" s="36"/>
      <c r="O173" s="53" t="s">
        <v>308</v>
      </c>
      <c r="P173" s="53" t="s">
        <v>308</v>
      </c>
      <c r="Q173" s="55">
        <v>0.09</v>
      </c>
      <c r="R173" s="55">
        <v>5.0000000000000001E-3</v>
      </c>
      <c r="S173" s="52">
        <v>0</v>
      </c>
      <c r="T173" s="36"/>
      <c r="U173" s="56">
        <v>18337</v>
      </c>
      <c r="V173" s="56">
        <v>0</v>
      </c>
      <c r="W173" s="52">
        <v>0</v>
      </c>
      <c r="X173" s="52">
        <v>893</v>
      </c>
      <c r="Y173" s="52">
        <v>19230</v>
      </c>
      <c r="Z173" s="52">
        <f t="shared" si="2"/>
        <v>13291623</v>
      </c>
    </row>
    <row r="174" spans="1:26" s="13" customFormat="1">
      <c r="A174" s="49">
        <v>430</v>
      </c>
      <c r="B174" s="49">
        <v>430170321</v>
      </c>
      <c r="C174" s="50" t="s">
        <v>101</v>
      </c>
      <c r="D174" s="49">
        <v>170</v>
      </c>
      <c r="E174" s="50" t="s">
        <v>65</v>
      </c>
      <c r="F174" s="49">
        <v>321</v>
      </c>
      <c r="G174" s="50" t="s">
        <v>112</v>
      </c>
      <c r="H174" s="51">
        <v>9</v>
      </c>
      <c r="I174" s="52">
        <v>9337</v>
      </c>
      <c r="J174" s="52">
        <v>5131</v>
      </c>
      <c r="K174" s="52">
        <v>0</v>
      </c>
      <c r="L174" s="52">
        <v>893</v>
      </c>
      <c r="M174" s="52">
        <v>15361</v>
      </c>
      <c r="N174" s="36"/>
      <c r="O174" s="53" t="s">
        <v>308</v>
      </c>
      <c r="P174" s="53" t="s">
        <v>308</v>
      </c>
      <c r="Q174" s="55">
        <v>0.09</v>
      </c>
      <c r="R174" s="55">
        <v>2E-3</v>
      </c>
      <c r="S174" s="52">
        <v>0</v>
      </c>
      <c r="T174" s="36"/>
      <c r="U174" s="56">
        <v>130212</v>
      </c>
      <c r="V174" s="56">
        <v>0</v>
      </c>
      <c r="W174" s="52">
        <v>0</v>
      </c>
      <c r="X174" s="52">
        <v>8037</v>
      </c>
      <c r="Y174" s="52">
        <v>138249</v>
      </c>
      <c r="Z174" s="52">
        <f t="shared" si="2"/>
        <v>13291623</v>
      </c>
    </row>
    <row r="175" spans="1:26" s="13" customFormat="1">
      <c r="A175" s="49">
        <v>430</v>
      </c>
      <c r="B175" s="49">
        <v>430170322</v>
      </c>
      <c r="C175" s="50" t="s">
        <v>101</v>
      </c>
      <c r="D175" s="49">
        <v>170</v>
      </c>
      <c r="E175" s="50" t="s">
        <v>65</v>
      </c>
      <c r="F175" s="49">
        <v>322</v>
      </c>
      <c r="G175" s="50" t="s">
        <v>113</v>
      </c>
      <c r="H175" s="51">
        <v>9</v>
      </c>
      <c r="I175" s="52">
        <v>9903</v>
      </c>
      <c r="J175" s="52">
        <v>5012</v>
      </c>
      <c r="K175" s="52">
        <v>0</v>
      </c>
      <c r="L175" s="52">
        <v>893</v>
      </c>
      <c r="M175" s="52">
        <v>15808</v>
      </c>
      <c r="N175" s="36"/>
      <c r="O175" s="53" t="s">
        <v>308</v>
      </c>
      <c r="P175" s="53" t="s">
        <v>308</v>
      </c>
      <c r="Q175" s="55">
        <v>0.09</v>
      </c>
      <c r="R175" s="55">
        <v>1.4999999999999999E-2</v>
      </c>
      <c r="S175" s="52">
        <v>0</v>
      </c>
      <c r="T175" s="36"/>
      <c r="U175" s="56">
        <v>134235</v>
      </c>
      <c r="V175" s="56">
        <v>0</v>
      </c>
      <c r="W175" s="52">
        <v>0</v>
      </c>
      <c r="X175" s="52">
        <v>8037</v>
      </c>
      <c r="Y175" s="52">
        <v>142272</v>
      </c>
      <c r="Z175" s="52">
        <f t="shared" si="2"/>
        <v>13291623</v>
      </c>
    </row>
    <row r="176" spans="1:26" s="13" customFormat="1">
      <c r="A176" s="49">
        <v>430</v>
      </c>
      <c r="B176" s="49">
        <v>430170348</v>
      </c>
      <c r="C176" s="50" t="s">
        <v>101</v>
      </c>
      <c r="D176" s="49">
        <v>170</v>
      </c>
      <c r="E176" s="50" t="s">
        <v>65</v>
      </c>
      <c r="F176" s="49">
        <v>348</v>
      </c>
      <c r="G176" s="50" t="s">
        <v>100</v>
      </c>
      <c r="H176" s="51">
        <v>19</v>
      </c>
      <c r="I176" s="52">
        <v>10541</v>
      </c>
      <c r="J176" s="52">
        <v>43</v>
      </c>
      <c r="K176" s="52">
        <v>0</v>
      </c>
      <c r="L176" s="52">
        <v>893</v>
      </c>
      <c r="M176" s="52">
        <v>11477</v>
      </c>
      <c r="N176" s="36"/>
      <c r="O176" s="53" t="s">
        <v>308</v>
      </c>
      <c r="P176" s="53" t="s">
        <v>308</v>
      </c>
      <c r="Q176" s="55">
        <v>0.09</v>
      </c>
      <c r="R176" s="55">
        <v>6.3E-2</v>
      </c>
      <c r="S176" s="52">
        <v>0</v>
      </c>
      <c r="T176" s="36"/>
      <c r="U176" s="56">
        <v>201096</v>
      </c>
      <c r="V176" s="56">
        <v>0</v>
      </c>
      <c r="W176" s="52">
        <v>0</v>
      </c>
      <c r="X176" s="52">
        <v>16967</v>
      </c>
      <c r="Y176" s="52">
        <v>218063</v>
      </c>
      <c r="Z176" s="52">
        <f t="shared" si="2"/>
        <v>13291623</v>
      </c>
    </row>
    <row r="177" spans="1:26" s="13" customFormat="1">
      <c r="A177" s="49">
        <v>430</v>
      </c>
      <c r="B177" s="49">
        <v>430170616</v>
      </c>
      <c r="C177" s="50" t="s">
        <v>101</v>
      </c>
      <c r="D177" s="49">
        <v>170</v>
      </c>
      <c r="E177" s="50" t="s">
        <v>65</v>
      </c>
      <c r="F177" s="49">
        <v>616</v>
      </c>
      <c r="G177" s="50" t="s">
        <v>83</v>
      </c>
      <c r="H177" s="51">
        <v>1</v>
      </c>
      <c r="I177" s="52">
        <v>10226</v>
      </c>
      <c r="J177" s="52">
        <v>3242</v>
      </c>
      <c r="K177" s="52">
        <v>0</v>
      </c>
      <c r="L177" s="52">
        <v>893</v>
      </c>
      <c r="M177" s="52">
        <v>14361</v>
      </c>
      <c r="N177" s="36"/>
      <c r="O177" s="53" t="s">
        <v>308</v>
      </c>
      <c r="P177" s="53" t="s">
        <v>308</v>
      </c>
      <c r="Q177" s="55">
        <v>0.09</v>
      </c>
      <c r="R177" s="55">
        <v>3.5000000000000003E-2</v>
      </c>
      <c r="S177" s="52">
        <v>0</v>
      </c>
      <c r="T177" s="36"/>
      <c r="U177" s="56">
        <v>13468</v>
      </c>
      <c r="V177" s="56">
        <v>0</v>
      </c>
      <c r="W177" s="52">
        <v>0</v>
      </c>
      <c r="X177" s="52">
        <v>893</v>
      </c>
      <c r="Y177" s="52">
        <v>14361</v>
      </c>
      <c r="Z177" s="52">
        <f t="shared" si="2"/>
        <v>13291623</v>
      </c>
    </row>
    <row r="178" spans="1:26" s="13" customFormat="1">
      <c r="A178" s="49">
        <v>430</v>
      </c>
      <c r="B178" s="49">
        <v>430170620</v>
      </c>
      <c r="C178" s="50" t="s">
        <v>101</v>
      </c>
      <c r="D178" s="49">
        <v>170</v>
      </c>
      <c r="E178" s="50" t="s">
        <v>65</v>
      </c>
      <c r="F178" s="49">
        <v>620</v>
      </c>
      <c r="G178" s="50" t="s">
        <v>115</v>
      </c>
      <c r="H178" s="51">
        <v>8</v>
      </c>
      <c r="I178" s="52">
        <v>10766</v>
      </c>
      <c r="J178" s="52">
        <v>4850</v>
      </c>
      <c r="K178" s="52">
        <v>0</v>
      </c>
      <c r="L178" s="52">
        <v>893</v>
      </c>
      <c r="M178" s="52">
        <v>16509</v>
      </c>
      <c r="N178" s="36"/>
      <c r="O178" s="53" t="s">
        <v>308</v>
      </c>
      <c r="P178" s="53" t="s">
        <v>308</v>
      </c>
      <c r="Q178" s="55">
        <v>0.09</v>
      </c>
      <c r="R178" s="55">
        <v>2.1000000000000001E-2</v>
      </c>
      <c r="S178" s="52">
        <v>0</v>
      </c>
      <c r="T178" s="36"/>
      <c r="U178" s="56">
        <v>124928</v>
      </c>
      <c r="V178" s="56">
        <v>0</v>
      </c>
      <c r="W178" s="52">
        <v>0</v>
      </c>
      <c r="X178" s="52">
        <v>7144</v>
      </c>
      <c r="Y178" s="52">
        <v>132072</v>
      </c>
      <c r="Z178" s="52">
        <f t="shared" si="2"/>
        <v>13291623</v>
      </c>
    </row>
    <row r="179" spans="1:26" s="13" customFormat="1">
      <c r="A179" s="49">
        <v>430</v>
      </c>
      <c r="B179" s="49">
        <v>430170695</v>
      </c>
      <c r="C179" s="50" t="s">
        <v>101</v>
      </c>
      <c r="D179" s="49">
        <v>170</v>
      </c>
      <c r="E179" s="50" t="s">
        <v>65</v>
      </c>
      <c r="F179" s="49">
        <v>695</v>
      </c>
      <c r="G179" s="50" t="s">
        <v>116</v>
      </c>
      <c r="H179" s="51">
        <v>1</v>
      </c>
      <c r="I179" s="52">
        <v>10226</v>
      </c>
      <c r="J179" s="52">
        <v>5060</v>
      </c>
      <c r="K179" s="52">
        <v>0</v>
      </c>
      <c r="L179" s="52">
        <v>893</v>
      </c>
      <c r="M179" s="52">
        <v>16179</v>
      </c>
      <c r="N179" s="36"/>
      <c r="O179" s="53" t="s">
        <v>308</v>
      </c>
      <c r="P179" s="53" t="s">
        <v>308</v>
      </c>
      <c r="Q179" s="55">
        <v>0.09</v>
      </c>
      <c r="R179" s="55">
        <v>1E-3</v>
      </c>
      <c r="S179" s="52">
        <v>0</v>
      </c>
      <c r="T179" s="36"/>
      <c r="U179" s="56">
        <v>15286</v>
      </c>
      <c r="V179" s="56">
        <v>0</v>
      </c>
      <c r="W179" s="52">
        <v>0</v>
      </c>
      <c r="X179" s="52">
        <v>893</v>
      </c>
      <c r="Y179" s="52">
        <v>16179</v>
      </c>
      <c r="Z179" s="52">
        <f t="shared" si="2"/>
        <v>13291623</v>
      </c>
    </row>
    <row r="180" spans="1:26" s="13" customFormat="1">
      <c r="A180" s="49">
        <v>430</v>
      </c>
      <c r="B180" s="49">
        <v>430170710</v>
      </c>
      <c r="C180" s="50" t="s">
        <v>101</v>
      </c>
      <c r="D180" s="49">
        <v>170</v>
      </c>
      <c r="E180" s="50" t="s">
        <v>65</v>
      </c>
      <c r="F180" s="49">
        <v>710</v>
      </c>
      <c r="G180" s="50" t="s">
        <v>70</v>
      </c>
      <c r="H180" s="51">
        <v>5</v>
      </c>
      <c r="I180" s="52">
        <v>9515</v>
      </c>
      <c r="J180" s="52">
        <v>4459</v>
      </c>
      <c r="K180" s="52">
        <v>0</v>
      </c>
      <c r="L180" s="52">
        <v>893</v>
      </c>
      <c r="M180" s="52">
        <v>14867</v>
      </c>
      <c r="N180" s="36"/>
      <c r="O180" s="53" t="s">
        <v>308</v>
      </c>
      <c r="P180" s="53" t="s">
        <v>308</v>
      </c>
      <c r="Q180" s="55">
        <v>0.09</v>
      </c>
      <c r="R180" s="55">
        <v>3.0000000000000001E-3</v>
      </c>
      <c r="S180" s="52">
        <v>0</v>
      </c>
      <c r="T180" s="36"/>
      <c r="U180" s="56">
        <v>69870</v>
      </c>
      <c r="V180" s="56">
        <v>0</v>
      </c>
      <c r="W180" s="52">
        <v>0</v>
      </c>
      <c r="X180" s="52">
        <v>4465</v>
      </c>
      <c r="Y180" s="52">
        <v>74335</v>
      </c>
      <c r="Z180" s="52">
        <f t="shared" si="2"/>
        <v>13291623</v>
      </c>
    </row>
    <row r="181" spans="1:26" s="13" customFormat="1">
      <c r="A181" s="49">
        <v>430</v>
      </c>
      <c r="B181" s="49">
        <v>430170725</v>
      </c>
      <c r="C181" s="50" t="s">
        <v>101</v>
      </c>
      <c r="D181" s="49">
        <v>170</v>
      </c>
      <c r="E181" s="50" t="s">
        <v>65</v>
      </c>
      <c r="F181" s="49">
        <v>725</v>
      </c>
      <c r="G181" s="50" t="s">
        <v>117</v>
      </c>
      <c r="H181" s="51">
        <v>5</v>
      </c>
      <c r="I181" s="52">
        <v>10226</v>
      </c>
      <c r="J181" s="52">
        <v>2278</v>
      </c>
      <c r="K181" s="52">
        <v>0</v>
      </c>
      <c r="L181" s="52">
        <v>893</v>
      </c>
      <c r="M181" s="52">
        <v>13397</v>
      </c>
      <c r="N181" s="36"/>
      <c r="O181" s="53" t="s">
        <v>308</v>
      </c>
      <c r="P181" s="53" t="s">
        <v>308</v>
      </c>
      <c r="Q181" s="55">
        <v>0.09</v>
      </c>
      <c r="R181" s="55">
        <v>8.0000000000000002E-3</v>
      </c>
      <c r="S181" s="52">
        <v>0</v>
      </c>
      <c r="T181" s="36"/>
      <c r="U181" s="56">
        <v>62520</v>
      </c>
      <c r="V181" s="56">
        <v>0</v>
      </c>
      <c r="W181" s="52">
        <v>0</v>
      </c>
      <c r="X181" s="52">
        <v>4465</v>
      </c>
      <c r="Y181" s="52">
        <v>66985</v>
      </c>
      <c r="Z181" s="52">
        <f t="shared" si="2"/>
        <v>13291623</v>
      </c>
    </row>
    <row r="182" spans="1:26" s="13" customFormat="1">
      <c r="A182" s="49">
        <v>430</v>
      </c>
      <c r="B182" s="49">
        <v>430170730</v>
      </c>
      <c r="C182" s="50" t="s">
        <v>101</v>
      </c>
      <c r="D182" s="49">
        <v>170</v>
      </c>
      <c r="E182" s="50" t="s">
        <v>65</v>
      </c>
      <c r="F182" s="49">
        <v>730</v>
      </c>
      <c r="G182" s="50" t="s">
        <v>118</v>
      </c>
      <c r="H182" s="51">
        <v>13</v>
      </c>
      <c r="I182" s="52">
        <v>10226</v>
      </c>
      <c r="J182" s="52">
        <v>3059</v>
      </c>
      <c r="K182" s="52">
        <v>0</v>
      </c>
      <c r="L182" s="52">
        <v>893</v>
      </c>
      <c r="M182" s="52">
        <v>14178</v>
      </c>
      <c r="N182" s="36"/>
      <c r="O182" s="53" t="s">
        <v>308</v>
      </c>
      <c r="P182" s="53" t="s">
        <v>308</v>
      </c>
      <c r="Q182" s="55">
        <v>0.09</v>
      </c>
      <c r="R182" s="55">
        <v>0.01</v>
      </c>
      <c r="S182" s="52">
        <v>0</v>
      </c>
      <c r="T182" s="36"/>
      <c r="U182" s="56">
        <v>172705</v>
      </c>
      <c r="V182" s="56">
        <v>0</v>
      </c>
      <c r="W182" s="52">
        <v>0</v>
      </c>
      <c r="X182" s="52">
        <v>11609</v>
      </c>
      <c r="Y182" s="52">
        <v>184314</v>
      </c>
      <c r="Z182" s="52">
        <f t="shared" si="2"/>
        <v>13291623</v>
      </c>
    </row>
    <row r="183" spans="1:26" s="13" customFormat="1">
      <c r="A183" s="49">
        <v>430</v>
      </c>
      <c r="B183" s="49">
        <v>430170735</v>
      </c>
      <c r="C183" s="50" t="s">
        <v>101</v>
      </c>
      <c r="D183" s="49">
        <v>170</v>
      </c>
      <c r="E183" s="50" t="s">
        <v>65</v>
      </c>
      <c r="F183" s="49">
        <v>735</v>
      </c>
      <c r="G183" s="50" t="s">
        <v>119</v>
      </c>
      <c r="H183" s="51">
        <v>3</v>
      </c>
      <c r="I183" s="52">
        <v>9337</v>
      </c>
      <c r="J183" s="52">
        <v>3288</v>
      </c>
      <c r="K183" s="52">
        <v>0</v>
      </c>
      <c r="L183" s="52">
        <v>893</v>
      </c>
      <c r="M183" s="52">
        <v>13518</v>
      </c>
      <c r="N183" s="36"/>
      <c r="O183" s="53" t="s">
        <v>308</v>
      </c>
      <c r="P183" s="53" t="s">
        <v>308</v>
      </c>
      <c r="Q183" s="55">
        <v>0.09</v>
      </c>
      <c r="R183" s="55">
        <v>0.02</v>
      </c>
      <c r="S183" s="52">
        <v>0</v>
      </c>
      <c r="T183" s="36"/>
      <c r="U183" s="56">
        <v>37875</v>
      </c>
      <c r="V183" s="56">
        <v>0</v>
      </c>
      <c r="W183" s="52">
        <v>0</v>
      </c>
      <c r="X183" s="52">
        <v>2679</v>
      </c>
      <c r="Y183" s="52">
        <v>40554</v>
      </c>
      <c r="Z183" s="52">
        <f t="shared" si="2"/>
        <v>13291623</v>
      </c>
    </row>
    <row r="184" spans="1:26" s="13" customFormat="1">
      <c r="A184" s="49">
        <v>430</v>
      </c>
      <c r="B184" s="49">
        <v>430170775</v>
      </c>
      <c r="C184" s="50" t="s">
        <v>101</v>
      </c>
      <c r="D184" s="49">
        <v>170</v>
      </c>
      <c r="E184" s="50" t="s">
        <v>65</v>
      </c>
      <c r="F184" s="49">
        <v>775</v>
      </c>
      <c r="G184" s="50" t="s">
        <v>120</v>
      </c>
      <c r="H184" s="51">
        <v>2</v>
      </c>
      <c r="I184" s="52">
        <v>10226</v>
      </c>
      <c r="J184" s="52">
        <v>1848</v>
      </c>
      <c r="K184" s="52">
        <v>0</v>
      </c>
      <c r="L184" s="52">
        <v>893</v>
      </c>
      <c r="M184" s="52">
        <v>12967</v>
      </c>
      <c r="N184" s="36"/>
      <c r="O184" s="53" t="s">
        <v>308</v>
      </c>
      <c r="P184" s="53" t="s">
        <v>308</v>
      </c>
      <c r="Q184" s="55">
        <v>0.09</v>
      </c>
      <c r="R184" s="55">
        <v>5.0000000000000001E-3</v>
      </c>
      <c r="S184" s="52">
        <v>0</v>
      </c>
      <c r="T184" s="36"/>
      <c r="U184" s="56">
        <v>24148</v>
      </c>
      <c r="V184" s="56">
        <v>0</v>
      </c>
      <c r="W184" s="52">
        <v>0</v>
      </c>
      <c r="X184" s="52">
        <v>1786</v>
      </c>
      <c r="Y184" s="52">
        <v>25934</v>
      </c>
      <c r="Z184" s="52">
        <f t="shared" si="2"/>
        <v>13291623</v>
      </c>
    </row>
    <row r="185" spans="1:26" s="13" customFormat="1">
      <c r="A185" s="49">
        <v>431</v>
      </c>
      <c r="B185" s="49">
        <v>431149128</v>
      </c>
      <c r="C185" s="50" t="s">
        <v>121</v>
      </c>
      <c r="D185" s="49">
        <v>149</v>
      </c>
      <c r="E185" s="50" t="s">
        <v>77</v>
      </c>
      <c r="F185" s="49">
        <v>128</v>
      </c>
      <c r="G185" s="50" t="s">
        <v>122</v>
      </c>
      <c r="H185" s="51">
        <v>4</v>
      </c>
      <c r="I185" s="52">
        <v>8450</v>
      </c>
      <c r="J185" s="52">
        <v>363</v>
      </c>
      <c r="K185" s="52">
        <v>0</v>
      </c>
      <c r="L185" s="52">
        <v>893</v>
      </c>
      <c r="M185" s="52">
        <v>9706</v>
      </c>
      <c r="N185" s="36"/>
      <c r="O185" s="53" t="s">
        <v>308</v>
      </c>
      <c r="P185" s="53" t="s">
        <v>308</v>
      </c>
      <c r="Q185" s="55">
        <v>0.18</v>
      </c>
      <c r="R185" s="55">
        <v>3.2000000000000001E-2</v>
      </c>
      <c r="S185" s="52">
        <v>0</v>
      </c>
      <c r="T185" s="36"/>
      <c r="U185" s="56">
        <v>35252</v>
      </c>
      <c r="V185" s="56">
        <v>0</v>
      </c>
      <c r="W185" s="52">
        <v>0</v>
      </c>
      <c r="X185" s="52">
        <v>3572</v>
      </c>
      <c r="Y185" s="52">
        <v>38824</v>
      </c>
      <c r="Z185" s="52">
        <f t="shared" si="2"/>
        <v>4147781</v>
      </c>
    </row>
    <row r="186" spans="1:26" s="13" customFormat="1">
      <c r="A186" s="49">
        <v>431</v>
      </c>
      <c r="B186" s="49">
        <v>431149149</v>
      </c>
      <c r="C186" s="50" t="s">
        <v>121</v>
      </c>
      <c r="D186" s="49">
        <v>149</v>
      </c>
      <c r="E186" s="50" t="s">
        <v>77</v>
      </c>
      <c r="F186" s="49">
        <v>149</v>
      </c>
      <c r="G186" s="50" t="s">
        <v>77</v>
      </c>
      <c r="H186" s="51">
        <v>302</v>
      </c>
      <c r="I186" s="52">
        <v>11657</v>
      </c>
      <c r="J186" s="52">
        <v>67</v>
      </c>
      <c r="K186" s="52">
        <v>462</v>
      </c>
      <c r="L186" s="52">
        <v>893</v>
      </c>
      <c r="M186" s="52">
        <v>13079</v>
      </c>
      <c r="N186" s="36"/>
      <c r="O186" s="53" t="s">
        <v>308</v>
      </c>
      <c r="P186" s="53" t="s">
        <v>308</v>
      </c>
      <c r="Q186" s="55">
        <v>0.13</v>
      </c>
      <c r="R186" s="55">
        <v>0.10299999999999999</v>
      </c>
      <c r="S186" s="52">
        <v>0</v>
      </c>
      <c r="T186" s="36"/>
      <c r="U186" s="56">
        <v>3540648</v>
      </c>
      <c r="V186" s="56">
        <v>0</v>
      </c>
      <c r="W186" s="52">
        <v>139401</v>
      </c>
      <c r="X186" s="52">
        <v>269686</v>
      </c>
      <c r="Y186" s="52">
        <v>3949735</v>
      </c>
      <c r="Z186" s="52">
        <f t="shared" si="2"/>
        <v>4147781</v>
      </c>
    </row>
    <row r="187" spans="1:26" s="13" customFormat="1">
      <c r="A187" s="49">
        <v>431</v>
      </c>
      <c r="B187" s="49">
        <v>431149181</v>
      </c>
      <c r="C187" s="50" t="s">
        <v>121</v>
      </c>
      <c r="D187" s="49">
        <v>149</v>
      </c>
      <c r="E187" s="50" t="s">
        <v>77</v>
      </c>
      <c r="F187" s="49">
        <v>181</v>
      </c>
      <c r="G187" s="50" t="s">
        <v>79</v>
      </c>
      <c r="H187" s="51">
        <v>14</v>
      </c>
      <c r="I187" s="52">
        <v>9876</v>
      </c>
      <c r="J187" s="52">
        <v>604</v>
      </c>
      <c r="K187" s="52">
        <v>0</v>
      </c>
      <c r="L187" s="52">
        <v>893</v>
      </c>
      <c r="M187" s="52">
        <v>11373</v>
      </c>
      <c r="N187" s="36"/>
      <c r="O187" s="53" t="s">
        <v>308</v>
      </c>
      <c r="P187" s="53" t="s">
        <v>308</v>
      </c>
      <c r="Q187" s="55">
        <v>0.09</v>
      </c>
      <c r="R187" s="55">
        <v>1.4E-2</v>
      </c>
      <c r="S187" s="52">
        <v>0</v>
      </c>
      <c r="T187" s="36"/>
      <c r="U187" s="56">
        <v>146720</v>
      </c>
      <c r="V187" s="56">
        <v>0</v>
      </c>
      <c r="W187" s="52">
        <v>0</v>
      </c>
      <c r="X187" s="52">
        <v>12502</v>
      </c>
      <c r="Y187" s="52">
        <v>159222</v>
      </c>
      <c r="Z187" s="52">
        <f t="shared" si="2"/>
        <v>4147781</v>
      </c>
    </row>
    <row r="188" spans="1:26" s="13" customFormat="1">
      <c r="A188" s="49">
        <v>432</v>
      </c>
      <c r="B188" s="49">
        <v>432712020</v>
      </c>
      <c r="C188" s="50" t="s">
        <v>123</v>
      </c>
      <c r="D188" s="49">
        <v>712</v>
      </c>
      <c r="E188" s="50" t="s">
        <v>124</v>
      </c>
      <c r="F188" s="49">
        <v>20</v>
      </c>
      <c r="G188" s="50" t="s">
        <v>125</v>
      </c>
      <c r="H188" s="51">
        <v>62</v>
      </c>
      <c r="I188" s="52">
        <v>8427</v>
      </c>
      <c r="J188" s="52">
        <v>2184</v>
      </c>
      <c r="K188" s="52">
        <v>0</v>
      </c>
      <c r="L188" s="52">
        <v>893</v>
      </c>
      <c r="M188" s="52">
        <v>11504</v>
      </c>
      <c r="N188" s="36"/>
      <c r="O188" s="53" t="s">
        <v>308</v>
      </c>
      <c r="P188" s="53" t="s">
        <v>308</v>
      </c>
      <c r="Q188" s="55">
        <v>0.09</v>
      </c>
      <c r="R188" s="55">
        <v>3.7999999999999999E-2</v>
      </c>
      <c r="S188" s="52">
        <v>0</v>
      </c>
      <c r="T188" s="36"/>
      <c r="U188" s="56">
        <v>657882</v>
      </c>
      <c r="V188" s="56">
        <v>0</v>
      </c>
      <c r="W188" s="52">
        <v>0</v>
      </c>
      <c r="X188" s="52">
        <v>55366</v>
      </c>
      <c r="Y188" s="52">
        <v>713248</v>
      </c>
      <c r="Z188" s="52">
        <f t="shared" si="2"/>
        <v>3492052</v>
      </c>
    </row>
    <row r="189" spans="1:26" s="13" customFormat="1">
      <c r="A189" s="49">
        <v>432</v>
      </c>
      <c r="B189" s="49">
        <v>432712036</v>
      </c>
      <c r="C189" s="50" t="s">
        <v>123</v>
      </c>
      <c r="D189" s="49">
        <v>712</v>
      </c>
      <c r="E189" s="50" t="s">
        <v>124</v>
      </c>
      <c r="F189" s="49">
        <v>36</v>
      </c>
      <c r="G189" s="50" t="s">
        <v>126</v>
      </c>
      <c r="H189" s="51">
        <v>1</v>
      </c>
      <c r="I189" s="52">
        <v>8094</v>
      </c>
      <c r="J189" s="52">
        <v>3510</v>
      </c>
      <c r="K189" s="52">
        <v>0</v>
      </c>
      <c r="L189" s="52">
        <v>893</v>
      </c>
      <c r="M189" s="52">
        <v>12497</v>
      </c>
      <c r="N189" s="36"/>
      <c r="O189" s="53" t="s">
        <v>308</v>
      </c>
      <c r="P189" s="53" t="s">
        <v>308</v>
      </c>
      <c r="Q189" s="55">
        <v>0.09</v>
      </c>
      <c r="R189" s="55">
        <v>7.2999999999999995E-2</v>
      </c>
      <c r="S189" s="52">
        <v>0</v>
      </c>
      <c r="T189" s="36"/>
      <c r="U189" s="56">
        <v>11604</v>
      </c>
      <c r="V189" s="56">
        <v>0</v>
      </c>
      <c r="W189" s="52">
        <v>0</v>
      </c>
      <c r="X189" s="52">
        <v>893</v>
      </c>
      <c r="Y189" s="52">
        <v>12497</v>
      </c>
      <c r="Z189" s="52">
        <f t="shared" si="2"/>
        <v>3492052</v>
      </c>
    </row>
    <row r="190" spans="1:26" s="13" customFormat="1">
      <c r="A190" s="49">
        <v>432</v>
      </c>
      <c r="B190" s="49">
        <v>432712172</v>
      </c>
      <c r="C190" s="50" t="s">
        <v>123</v>
      </c>
      <c r="D190" s="49">
        <v>712</v>
      </c>
      <c r="E190" s="50" t="s">
        <v>124</v>
      </c>
      <c r="F190" s="49">
        <v>172</v>
      </c>
      <c r="G190" s="50" t="s">
        <v>256</v>
      </c>
      <c r="H190" s="51">
        <v>1</v>
      </c>
      <c r="I190" s="52">
        <v>10334</v>
      </c>
      <c r="J190" s="52">
        <v>5991</v>
      </c>
      <c r="K190" s="52">
        <v>0</v>
      </c>
      <c r="L190" s="52">
        <v>893</v>
      </c>
      <c r="M190" s="52">
        <v>17218</v>
      </c>
      <c r="N190" s="36"/>
      <c r="O190" s="53" t="s">
        <v>308</v>
      </c>
      <c r="P190" s="53" t="s">
        <v>308</v>
      </c>
      <c r="Q190" s="55">
        <v>0.09</v>
      </c>
      <c r="R190" s="55">
        <v>3.2000000000000001E-2</v>
      </c>
      <c r="S190" s="52">
        <v>0</v>
      </c>
      <c r="T190" s="36"/>
      <c r="U190" s="56">
        <v>16325</v>
      </c>
      <c r="V190" s="56">
        <v>0</v>
      </c>
      <c r="W190" s="52">
        <v>0</v>
      </c>
      <c r="X190" s="52">
        <v>893</v>
      </c>
      <c r="Y190" s="52">
        <v>17218</v>
      </c>
      <c r="Z190" s="52">
        <f t="shared" si="2"/>
        <v>3492052</v>
      </c>
    </row>
    <row r="191" spans="1:26" s="13" customFormat="1">
      <c r="A191" s="49">
        <v>432</v>
      </c>
      <c r="B191" s="49">
        <v>432712261</v>
      </c>
      <c r="C191" s="50" t="s">
        <v>123</v>
      </c>
      <c r="D191" s="49">
        <v>712</v>
      </c>
      <c r="E191" s="50" t="s">
        <v>124</v>
      </c>
      <c r="F191" s="49">
        <v>261</v>
      </c>
      <c r="G191" s="50" t="s">
        <v>127</v>
      </c>
      <c r="H191" s="51">
        <v>13</v>
      </c>
      <c r="I191" s="52">
        <v>8480</v>
      </c>
      <c r="J191" s="52">
        <v>4278</v>
      </c>
      <c r="K191" s="52">
        <v>0</v>
      </c>
      <c r="L191" s="52">
        <v>893</v>
      </c>
      <c r="M191" s="52">
        <v>13651</v>
      </c>
      <c r="N191" s="36"/>
      <c r="O191" s="53" t="s">
        <v>308</v>
      </c>
      <c r="P191" s="53" t="s">
        <v>308</v>
      </c>
      <c r="Q191" s="55">
        <v>0.09</v>
      </c>
      <c r="R191" s="55">
        <v>6.9000000000000006E-2</v>
      </c>
      <c r="S191" s="52">
        <v>0</v>
      </c>
      <c r="T191" s="36"/>
      <c r="U191" s="56">
        <v>165854</v>
      </c>
      <c r="V191" s="56">
        <v>0</v>
      </c>
      <c r="W191" s="52">
        <v>0</v>
      </c>
      <c r="X191" s="52">
        <v>11609</v>
      </c>
      <c r="Y191" s="52">
        <v>177463</v>
      </c>
      <c r="Z191" s="52">
        <f t="shared" si="2"/>
        <v>3492052</v>
      </c>
    </row>
    <row r="192" spans="1:26" s="13" customFormat="1">
      <c r="A192" s="49">
        <v>432</v>
      </c>
      <c r="B192" s="49">
        <v>432712300</v>
      </c>
      <c r="C192" s="50" t="s">
        <v>123</v>
      </c>
      <c r="D192" s="49">
        <v>712</v>
      </c>
      <c r="E192" s="50" t="s">
        <v>124</v>
      </c>
      <c r="F192" s="49">
        <v>300</v>
      </c>
      <c r="G192" s="50" t="s">
        <v>128</v>
      </c>
      <c r="H192" s="51">
        <v>3</v>
      </c>
      <c r="I192" s="52">
        <v>9099</v>
      </c>
      <c r="J192" s="52">
        <v>21567</v>
      </c>
      <c r="K192" s="52">
        <v>0</v>
      </c>
      <c r="L192" s="52">
        <v>893</v>
      </c>
      <c r="M192" s="52">
        <v>31559</v>
      </c>
      <c r="N192" s="36"/>
      <c r="O192" s="53" t="s">
        <v>308</v>
      </c>
      <c r="P192" s="53" t="s">
        <v>308</v>
      </c>
      <c r="Q192" s="55">
        <v>0.09</v>
      </c>
      <c r="R192" s="55">
        <v>2.1999999999999999E-2</v>
      </c>
      <c r="S192" s="52">
        <v>0</v>
      </c>
      <c r="T192" s="36"/>
      <c r="U192" s="56">
        <v>91998</v>
      </c>
      <c r="V192" s="56">
        <v>0</v>
      </c>
      <c r="W192" s="52">
        <v>0</v>
      </c>
      <c r="X192" s="52">
        <v>2679</v>
      </c>
      <c r="Y192" s="52">
        <v>94677</v>
      </c>
      <c r="Z192" s="52">
        <f t="shared" si="2"/>
        <v>3492052</v>
      </c>
    </row>
    <row r="193" spans="1:26" s="13" customFormat="1">
      <c r="A193" s="49">
        <v>432</v>
      </c>
      <c r="B193" s="49">
        <v>432712645</v>
      </c>
      <c r="C193" s="50" t="s">
        <v>123</v>
      </c>
      <c r="D193" s="49">
        <v>712</v>
      </c>
      <c r="E193" s="50" t="s">
        <v>124</v>
      </c>
      <c r="F193" s="49">
        <v>645</v>
      </c>
      <c r="G193" s="50" t="s">
        <v>129</v>
      </c>
      <c r="H193" s="51">
        <v>56</v>
      </c>
      <c r="I193" s="52">
        <v>9202</v>
      </c>
      <c r="J193" s="52">
        <v>3090</v>
      </c>
      <c r="K193" s="52">
        <v>0</v>
      </c>
      <c r="L193" s="52">
        <v>893</v>
      </c>
      <c r="M193" s="52">
        <v>13185</v>
      </c>
      <c r="N193" s="36"/>
      <c r="O193" s="53" t="s">
        <v>308</v>
      </c>
      <c r="P193" s="53" t="s">
        <v>308</v>
      </c>
      <c r="Q193" s="55">
        <v>0.09</v>
      </c>
      <c r="R193" s="55">
        <v>3.1E-2</v>
      </c>
      <c r="S193" s="52">
        <v>0</v>
      </c>
      <c r="T193" s="36"/>
      <c r="U193" s="56">
        <v>688352</v>
      </c>
      <c r="V193" s="56">
        <v>0</v>
      </c>
      <c r="W193" s="52">
        <v>0</v>
      </c>
      <c r="X193" s="52">
        <v>50008</v>
      </c>
      <c r="Y193" s="52">
        <v>738360</v>
      </c>
      <c r="Z193" s="52">
        <f t="shared" si="2"/>
        <v>3492052</v>
      </c>
    </row>
    <row r="194" spans="1:26" s="13" customFormat="1">
      <c r="A194" s="49">
        <v>432</v>
      </c>
      <c r="B194" s="49">
        <v>432712660</v>
      </c>
      <c r="C194" s="50" t="s">
        <v>123</v>
      </c>
      <c r="D194" s="49">
        <v>712</v>
      </c>
      <c r="E194" s="50" t="s">
        <v>124</v>
      </c>
      <c r="F194" s="49">
        <v>660</v>
      </c>
      <c r="G194" s="50" t="s">
        <v>130</v>
      </c>
      <c r="H194" s="51">
        <v>69</v>
      </c>
      <c r="I194" s="52">
        <v>8335</v>
      </c>
      <c r="J194" s="52">
        <v>6969</v>
      </c>
      <c r="K194" s="52">
        <v>0</v>
      </c>
      <c r="L194" s="52">
        <v>893</v>
      </c>
      <c r="M194" s="52">
        <v>16197</v>
      </c>
      <c r="N194" s="36"/>
      <c r="O194" s="53" t="s">
        <v>308</v>
      </c>
      <c r="P194" s="53" t="s">
        <v>308</v>
      </c>
      <c r="Q194" s="55">
        <v>0.09</v>
      </c>
      <c r="R194" s="55">
        <v>5.8000000000000003E-2</v>
      </c>
      <c r="S194" s="52">
        <v>0</v>
      </c>
      <c r="T194" s="36"/>
      <c r="U194" s="56">
        <v>1055976</v>
      </c>
      <c r="V194" s="56">
        <v>0</v>
      </c>
      <c r="W194" s="52">
        <v>0</v>
      </c>
      <c r="X194" s="52">
        <v>61617</v>
      </c>
      <c r="Y194" s="52">
        <v>1117593</v>
      </c>
      <c r="Z194" s="52">
        <f t="shared" si="2"/>
        <v>3492052</v>
      </c>
    </row>
    <row r="195" spans="1:26" s="13" customFormat="1">
      <c r="A195" s="49">
        <v>432</v>
      </c>
      <c r="B195" s="49">
        <v>432712712</v>
      </c>
      <c r="C195" s="50" t="s">
        <v>123</v>
      </c>
      <c r="D195" s="49">
        <v>712</v>
      </c>
      <c r="E195" s="50" t="s">
        <v>124</v>
      </c>
      <c r="F195" s="49">
        <v>712</v>
      </c>
      <c r="G195" s="50" t="s">
        <v>124</v>
      </c>
      <c r="H195" s="51">
        <v>38</v>
      </c>
      <c r="I195" s="52">
        <v>9194</v>
      </c>
      <c r="J195" s="52">
        <v>6255</v>
      </c>
      <c r="K195" s="52">
        <v>0</v>
      </c>
      <c r="L195" s="52">
        <v>893</v>
      </c>
      <c r="M195" s="52">
        <v>16342</v>
      </c>
      <c r="N195" s="36"/>
      <c r="O195" s="53" t="s">
        <v>308</v>
      </c>
      <c r="P195" s="53" t="s">
        <v>308</v>
      </c>
      <c r="Q195" s="55">
        <v>0.09</v>
      </c>
      <c r="R195" s="55">
        <v>3.5000000000000003E-2</v>
      </c>
      <c r="S195" s="52">
        <v>0</v>
      </c>
      <c r="T195" s="36"/>
      <c r="U195" s="56">
        <v>587062</v>
      </c>
      <c r="V195" s="56">
        <v>0</v>
      </c>
      <c r="W195" s="52">
        <v>0</v>
      </c>
      <c r="X195" s="52">
        <v>33934</v>
      </c>
      <c r="Y195" s="52">
        <v>620996</v>
      </c>
      <c r="Z195" s="52">
        <f t="shared" si="2"/>
        <v>3492052</v>
      </c>
    </row>
    <row r="196" spans="1:26" s="13" customFormat="1">
      <c r="A196" s="49">
        <v>435</v>
      </c>
      <c r="B196" s="49">
        <v>435301031</v>
      </c>
      <c r="C196" s="50" t="s">
        <v>131</v>
      </c>
      <c r="D196" s="49">
        <v>301</v>
      </c>
      <c r="E196" s="50" t="s">
        <v>132</v>
      </c>
      <c r="F196" s="49">
        <v>31</v>
      </c>
      <c r="G196" s="50" t="s">
        <v>76</v>
      </c>
      <c r="H196" s="51">
        <v>144</v>
      </c>
      <c r="I196" s="52">
        <v>9466</v>
      </c>
      <c r="J196" s="52">
        <v>3885</v>
      </c>
      <c r="K196" s="52">
        <v>0</v>
      </c>
      <c r="L196" s="52">
        <v>893</v>
      </c>
      <c r="M196" s="52">
        <v>14244</v>
      </c>
      <c r="N196" s="36"/>
      <c r="O196" s="53" t="s">
        <v>308</v>
      </c>
      <c r="P196" s="53" t="s">
        <v>308</v>
      </c>
      <c r="Q196" s="55">
        <v>0.09</v>
      </c>
      <c r="R196" s="55">
        <v>2.9000000000000001E-2</v>
      </c>
      <c r="S196" s="52">
        <v>0</v>
      </c>
      <c r="T196" s="36"/>
      <c r="U196" s="56">
        <v>1922544</v>
      </c>
      <c r="V196" s="56">
        <v>0</v>
      </c>
      <c r="W196" s="52">
        <v>0</v>
      </c>
      <c r="X196" s="52">
        <v>128592</v>
      </c>
      <c r="Y196" s="52">
        <v>2051136</v>
      </c>
      <c r="Z196" s="52">
        <f t="shared" si="2"/>
        <v>10000935</v>
      </c>
    </row>
    <row r="197" spans="1:26" s="13" customFormat="1">
      <c r="A197" s="49">
        <v>435</v>
      </c>
      <c r="B197" s="49">
        <v>435301048</v>
      </c>
      <c r="C197" s="50" t="s">
        <v>131</v>
      </c>
      <c r="D197" s="49">
        <v>301</v>
      </c>
      <c r="E197" s="50" t="s">
        <v>132</v>
      </c>
      <c r="F197" s="49">
        <v>48</v>
      </c>
      <c r="G197" s="50" t="s">
        <v>217</v>
      </c>
      <c r="H197" s="51">
        <v>1</v>
      </c>
      <c r="I197" s="52">
        <v>9794</v>
      </c>
      <c r="J197" s="52">
        <v>7715</v>
      </c>
      <c r="K197" s="52">
        <v>0</v>
      </c>
      <c r="L197" s="52">
        <v>893</v>
      </c>
      <c r="M197" s="52">
        <v>18402</v>
      </c>
      <c r="N197" s="36"/>
      <c r="O197" s="53" t="s">
        <v>308</v>
      </c>
      <c r="P197" s="53" t="s">
        <v>308</v>
      </c>
      <c r="Q197" s="55">
        <v>0.09</v>
      </c>
      <c r="R197" s="55">
        <v>1E-3</v>
      </c>
      <c r="S197" s="52">
        <v>0</v>
      </c>
      <c r="T197" s="36"/>
      <c r="U197" s="56">
        <v>17509</v>
      </c>
      <c r="V197" s="56">
        <v>0</v>
      </c>
      <c r="W197" s="52">
        <v>0</v>
      </c>
      <c r="X197" s="52">
        <v>893</v>
      </c>
      <c r="Y197" s="52">
        <v>18402</v>
      </c>
      <c r="Z197" s="52">
        <f t="shared" si="2"/>
        <v>10000935</v>
      </c>
    </row>
    <row r="198" spans="1:26" s="13" customFormat="1">
      <c r="A198" s="49">
        <v>435</v>
      </c>
      <c r="B198" s="49">
        <v>435301056</v>
      </c>
      <c r="C198" s="50" t="s">
        <v>131</v>
      </c>
      <c r="D198" s="49">
        <v>301</v>
      </c>
      <c r="E198" s="50" t="s">
        <v>132</v>
      </c>
      <c r="F198" s="49">
        <v>56</v>
      </c>
      <c r="G198" s="50" t="s">
        <v>133</v>
      </c>
      <c r="H198" s="51">
        <v>101</v>
      </c>
      <c r="I198" s="52">
        <v>9158</v>
      </c>
      <c r="J198" s="52">
        <v>3203</v>
      </c>
      <c r="K198" s="52">
        <v>0</v>
      </c>
      <c r="L198" s="52">
        <v>893</v>
      </c>
      <c r="M198" s="52">
        <v>13254</v>
      </c>
      <c r="N198" s="36"/>
      <c r="O198" s="53" t="s">
        <v>308</v>
      </c>
      <c r="P198" s="53" t="s">
        <v>308</v>
      </c>
      <c r="Q198" s="55">
        <v>0.09</v>
      </c>
      <c r="R198" s="55">
        <v>2.1000000000000001E-2</v>
      </c>
      <c r="S198" s="52">
        <v>0</v>
      </c>
      <c r="T198" s="36"/>
      <c r="U198" s="56">
        <v>1248461</v>
      </c>
      <c r="V198" s="56">
        <v>0</v>
      </c>
      <c r="W198" s="52">
        <v>0</v>
      </c>
      <c r="X198" s="52">
        <v>90193</v>
      </c>
      <c r="Y198" s="52">
        <v>1338654</v>
      </c>
      <c r="Z198" s="52">
        <f t="shared" si="2"/>
        <v>10000935</v>
      </c>
    </row>
    <row r="199" spans="1:26" s="13" customFormat="1">
      <c r="A199" s="49">
        <v>435</v>
      </c>
      <c r="B199" s="49">
        <v>435301079</v>
      </c>
      <c r="C199" s="50" t="s">
        <v>131</v>
      </c>
      <c r="D199" s="49">
        <v>301</v>
      </c>
      <c r="E199" s="50" t="s">
        <v>132</v>
      </c>
      <c r="F199" s="49">
        <v>79</v>
      </c>
      <c r="G199" s="50" t="s">
        <v>86</v>
      </c>
      <c r="H199" s="51">
        <v>154</v>
      </c>
      <c r="I199" s="52">
        <v>9182</v>
      </c>
      <c r="J199" s="52">
        <v>589</v>
      </c>
      <c r="K199" s="52">
        <v>0</v>
      </c>
      <c r="L199" s="52">
        <v>893</v>
      </c>
      <c r="M199" s="52">
        <v>10664</v>
      </c>
      <c r="N199" s="36"/>
      <c r="O199" s="53" t="s">
        <v>308</v>
      </c>
      <c r="P199" s="53" t="s">
        <v>308</v>
      </c>
      <c r="Q199" s="55">
        <v>0.09</v>
      </c>
      <c r="R199" s="55">
        <v>6.5000000000000002E-2</v>
      </c>
      <c r="S199" s="52">
        <v>0</v>
      </c>
      <c r="T199" s="36"/>
      <c r="U199" s="56">
        <v>1504734</v>
      </c>
      <c r="V199" s="56">
        <v>0</v>
      </c>
      <c r="W199" s="52">
        <v>0</v>
      </c>
      <c r="X199" s="52">
        <v>137522</v>
      </c>
      <c r="Y199" s="52">
        <v>1642256</v>
      </c>
      <c r="Z199" s="52">
        <f t="shared" si="2"/>
        <v>10000935</v>
      </c>
    </row>
    <row r="200" spans="1:26" s="13" customFormat="1">
      <c r="A200" s="49">
        <v>435</v>
      </c>
      <c r="B200" s="49">
        <v>435301128</v>
      </c>
      <c r="C200" s="50" t="s">
        <v>131</v>
      </c>
      <c r="D200" s="49">
        <v>301</v>
      </c>
      <c r="E200" s="50" t="s">
        <v>132</v>
      </c>
      <c r="F200" s="49">
        <v>128</v>
      </c>
      <c r="G200" s="50" t="s">
        <v>122</v>
      </c>
      <c r="H200" s="51">
        <v>1</v>
      </c>
      <c r="I200" s="52">
        <v>11023</v>
      </c>
      <c r="J200" s="52">
        <v>473</v>
      </c>
      <c r="K200" s="52">
        <v>0</v>
      </c>
      <c r="L200" s="52">
        <v>893</v>
      </c>
      <c r="M200" s="52">
        <v>12389</v>
      </c>
      <c r="N200" s="36"/>
      <c r="O200" s="53" t="s">
        <v>308</v>
      </c>
      <c r="P200" s="53" t="s">
        <v>308</v>
      </c>
      <c r="Q200" s="55">
        <v>0.18</v>
      </c>
      <c r="R200" s="55">
        <v>3.2000000000000001E-2</v>
      </c>
      <c r="S200" s="52">
        <v>0</v>
      </c>
      <c r="T200" s="36"/>
      <c r="U200" s="56">
        <v>11496</v>
      </c>
      <c r="V200" s="56">
        <v>0</v>
      </c>
      <c r="W200" s="52">
        <v>0</v>
      </c>
      <c r="X200" s="52">
        <v>893</v>
      </c>
      <c r="Y200" s="52">
        <v>12389</v>
      </c>
      <c r="Z200" s="52">
        <f t="shared" si="2"/>
        <v>10000935</v>
      </c>
    </row>
    <row r="201" spans="1:26" s="13" customFormat="1">
      <c r="A201" s="49">
        <v>435</v>
      </c>
      <c r="B201" s="49">
        <v>435301160</v>
      </c>
      <c r="C201" s="50" t="s">
        <v>131</v>
      </c>
      <c r="D201" s="49">
        <v>301</v>
      </c>
      <c r="E201" s="50" t="s">
        <v>132</v>
      </c>
      <c r="F201" s="49">
        <v>160</v>
      </c>
      <c r="G201" s="50" t="s">
        <v>134</v>
      </c>
      <c r="H201" s="51">
        <v>235</v>
      </c>
      <c r="I201" s="52">
        <v>9865</v>
      </c>
      <c r="J201" s="52">
        <v>398</v>
      </c>
      <c r="K201" s="52">
        <v>0</v>
      </c>
      <c r="L201" s="52">
        <v>893</v>
      </c>
      <c r="M201" s="52">
        <v>11156</v>
      </c>
      <c r="N201" s="36"/>
      <c r="O201" s="53" t="s">
        <v>308</v>
      </c>
      <c r="P201" s="53" t="s">
        <v>308</v>
      </c>
      <c r="Q201" s="55">
        <v>0.13</v>
      </c>
      <c r="R201" s="55">
        <v>0.104</v>
      </c>
      <c r="S201" s="52">
        <v>0</v>
      </c>
      <c r="T201" s="36"/>
      <c r="U201" s="56">
        <v>2411805</v>
      </c>
      <c r="V201" s="56">
        <v>0</v>
      </c>
      <c r="W201" s="52">
        <v>0</v>
      </c>
      <c r="X201" s="52">
        <v>209855</v>
      </c>
      <c r="Y201" s="52">
        <v>2621660</v>
      </c>
      <c r="Z201" s="52">
        <f t="shared" si="2"/>
        <v>10000935</v>
      </c>
    </row>
    <row r="202" spans="1:26" s="13" customFormat="1">
      <c r="A202" s="49">
        <v>435</v>
      </c>
      <c r="B202" s="49">
        <v>435301181</v>
      </c>
      <c r="C202" s="50" t="s">
        <v>131</v>
      </c>
      <c r="D202" s="49">
        <v>301</v>
      </c>
      <c r="E202" s="50" t="s">
        <v>132</v>
      </c>
      <c r="F202" s="49">
        <v>181</v>
      </c>
      <c r="G202" s="50" t="s">
        <v>79</v>
      </c>
      <c r="H202" s="51">
        <v>1</v>
      </c>
      <c r="I202" s="52">
        <v>9794</v>
      </c>
      <c r="J202" s="52">
        <v>599</v>
      </c>
      <c r="K202" s="52">
        <v>0</v>
      </c>
      <c r="L202" s="52">
        <v>893</v>
      </c>
      <c r="M202" s="52">
        <v>11286</v>
      </c>
      <c r="N202" s="36"/>
      <c r="O202" s="53" t="s">
        <v>308</v>
      </c>
      <c r="P202" s="53" t="s">
        <v>308</v>
      </c>
      <c r="Q202" s="55">
        <v>0.09</v>
      </c>
      <c r="R202" s="55">
        <v>1.4E-2</v>
      </c>
      <c r="S202" s="52">
        <v>0</v>
      </c>
      <c r="T202" s="36"/>
      <c r="U202" s="56">
        <v>10393</v>
      </c>
      <c r="V202" s="56">
        <v>0</v>
      </c>
      <c r="W202" s="52">
        <v>0</v>
      </c>
      <c r="X202" s="52">
        <v>893</v>
      </c>
      <c r="Y202" s="52">
        <v>11286</v>
      </c>
      <c r="Z202" s="52">
        <f t="shared" si="2"/>
        <v>10000935</v>
      </c>
    </row>
    <row r="203" spans="1:26" s="13" customFormat="1">
      <c r="A203" s="49">
        <v>435</v>
      </c>
      <c r="B203" s="49">
        <v>435301211</v>
      </c>
      <c r="C203" s="50" t="s">
        <v>131</v>
      </c>
      <c r="D203" s="49">
        <v>301</v>
      </c>
      <c r="E203" s="50" t="s">
        <v>132</v>
      </c>
      <c r="F203" s="49">
        <v>211</v>
      </c>
      <c r="G203" s="50" t="s">
        <v>87</v>
      </c>
      <c r="H203" s="51">
        <v>1</v>
      </c>
      <c r="I203" s="52">
        <v>8094</v>
      </c>
      <c r="J203" s="52">
        <v>1469</v>
      </c>
      <c r="K203" s="52">
        <v>0</v>
      </c>
      <c r="L203" s="52">
        <v>893</v>
      </c>
      <c r="M203" s="52">
        <v>10456</v>
      </c>
      <c r="N203" s="36"/>
      <c r="O203" s="53" t="s">
        <v>308</v>
      </c>
      <c r="P203" s="53" t="s">
        <v>308</v>
      </c>
      <c r="Q203" s="55">
        <v>0.09</v>
      </c>
      <c r="R203" s="55">
        <v>2E-3</v>
      </c>
      <c r="S203" s="52">
        <v>0</v>
      </c>
      <c r="T203" s="36"/>
      <c r="U203" s="56">
        <v>9563</v>
      </c>
      <c r="V203" s="56">
        <v>0</v>
      </c>
      <c r="W203" s="52">
        <v>0</v>
      </c>
      <c r="X203" s="52">
        <v>893</v>
      </c>
      <c r="Y203" s="52">
        <v>10456</v>
      </c>
      <c r="Z203" s="52">
        <f t="shared" ref="Z203:Z266" si="3">SUMIF($A$10:$A$839,$A203,$Y$10:$Y$839)</f>
        <v>10000935</v>
      </c>
    </row>
    <row r="204" spans="1:26" s="13" customFormat="1">
      <c r="A204" s="49">
        <v>435</v>
      </c>
      <c r="B204" s="49">
        <v>435301295</v>
      </c>
      <c r="C204" s="50" t="s">
        <v>131</v>
      </c>
      <c r="D204" s="49">
        <v>301</v>
      </c>
      <c r="E204" s="50" t="s">
        <v>132</v>
      </c>
      <c r="F204" s="49">
        <v>295</v>
      </c>
      <c r="G204" s="50" t="s">
        <v>135</v>
      </c>
      <c r="H204" s="51">
        <v>63</v>
      </c>
      <c r="I204" s="52">
        <v>9203</v>
      </c>
      <c r="J204" s="52">
        <v>4301</v>
      </c>
      <c r="K204" s="52">
        <v>0</v>
      </c>
      <c r="L204" s="52">
        <v>893</v>
      </c>
      <c r="M204" s="52">
        <v>14397</v>
      </c>
      <c r="N204" s="36"/>
      <c r="O204" s="53" t="s">
        <v>308</v>
      </c>
      <c r="P204" s="53" t="s">
        <v>308</v>
      </c>
      <c r="Q204" s="55">
        <v>0.09</v>
      </c>
      <c r="R204" s="55">
        <v>2.1000000000000001E-2</v>
      </c>
      <c r="S204" s="52">
        <v>0</v>
      </c>
      <c r="T204" s="36"/>
      <c r="U204" s="56">
        <v>850752</v>
      </c>
      <c r="V204" s="56">
        <v>0</v>
      </c>
      <c r="W204" s="52">
        <v>0</v>
      </c>
      <c r="X204" s="52">
        <v>56259</v>
      </c>
      <c r="Y204" s="52">
        <v>907011</v>
      </c>
      <c r="Z204" s="52">
        <f t="shared" si="3"/>
        <v>10000935</v>
      </c>
    </row>
    <row r="205" spans="1:26" s="13" customFormat="1">
      <c r="A205" s="49">
        <v>435</v>
      </c>
      <c r="B205" s="49">
        <v>435301301</v>
      </c>
      <c r="C205" s="50" t="s">
        <v>131</v>
      </c>
      <c r="D205" s="49">
        <v>301</v>
      </c>
      <c r="E205" s="50" t="s">
        <v>132</v>
      </c>
      <c r="F205" s="49">
        <v>301</v>
      </c>
      <c r="G205" s="50" t="s">
        <v>132</v>
      </c>
      <c r="H205" s="51">
        <v>68</v>
      </c>
      <c r="I205" s="52">
        <v>9691</v>
      </c>
      <c r="J205" s="52">
        <v>3384</v>
      </c>
      <c r="K205" s="52">
        <v>0</v>
      </c>
      <c r="L205" s="52">
        <v>893</v>
      </c>
      <c r="M205" s="52">
        <v>13968</v>
      </c>
      <c r="N205" s="36"/>
      <c r="O205" s="53" t="s">
        <v>308</v>
      </c>
      <c r="P205" s="53" t="s">
        <v>308</v>
      </c>
      <c r="Q205" s="55">
        <v>0.09</v>
      </c>
      <c r="R205" s="55">
        <v>4.8000000000000001E-2</v>
      </c>
      <c r="S205" s="52">
        <v>0</v>
      </c>
      <c r="T205" s="36"/>
      <c r="U205" s="56">
        <v>889100</v>
      </c>
      <c r="V205" s="56">
        <v>0</v>
      </c>
      <c r="W205" s="52">
        <v>0</v>
      </c>
      <c r="X205" s="52">
        <v>60724</v>
      </c>
      <c r="Y205" s="52">
        <v>949824</v>
      </c>
      <c r="Z205" s="52">
        <f t="shared" si="3"/>
        <v>10000935</v>
      </c>
    </row>
    <row r="206" spans="1:26" s="13" customFormat="1">
      <c r="A206" s="49">
        <v>435</v>
      </c>
      <c r="B206" s="49">
        <v>435301326</v>
      </c>
      <c r="C206" s="50" t="s">
        <v>131</v>
      </c>
      <c r="D206" s="49">
        <v>301</v>
      </c>
      <c r="E206" s="50" t="s">
        <v>132</v>
      </c>
      <c r="F206" s="49">
        <v>326</v>
      </c>
      <c r="G206" s="50" t="s">
        <v>114</v>
      </c>
      <c r="H206" s="51">
        <v>8</v>
      </c>
      <c r="I206" s="52">
        <v>10105</v>
      </c>
      <c r="J206" s="52">
        <v>3562</v>
      </c>
      <c r="K206" s="52">
        <v>0</v>
      </c>
      <c r="L206" s="52">
        <v>893</v>
      </c>
      <c r="M206" s="52">
        <v>14560</v>
      </c>
      <c r="N206" s="36"/>
      <c r="O206" s="53" t="s">
        <v>308</v>
      </c>
      <c r="P206" s="53" t="s">
        <v>308</v>
      </c>
      <c r="Q206" s="55">
        <v>0.09</v>
      </c>
      <c r="R206" s="55">
        <v>2E-3</v>
      </c>
      <c r="S206" s="52">
        <v>0</v>
      </c>
      <c r="T206" s="36"/>
      <c r="U206" s="56">
        <v>109336</v>
      </c>
      <c r="V206" s="56">
        <v>0</v>
      </c>
      <c r="W206" s="52">
        <v>0</v>
      </c>
      <c r="X206" s="52">
        <v>7144</v>
      </c>
      <c r="Y206" s="52">
        <v>116480</v>
      </c>
      <c r="Z206" s="52">
        <f t="shared" si="3"/>
        <v>10000935</v>
      </c>
    </row>
    <row r="207" spans="1:26" s="13" customFormat="1">
      <c r="A207" s="49">
        <v>435</v>
      </c>
      <c r="B207" s="49">
        <v>435301600</v>
      </c>
      <c r="C207" s="50" t="s">
        <v>131</v>
      </c>
      <c r="D207" s="49">
        <v>301</v>
      </c>
      <c r="E207" s="50" t="s">
        <v>132</v>
      </c>
      <c r="F207" s="49">
        <v>600</v>
      </c>
      <c r="G207" s="50" t="s">
        <v>136</v>
      </c>
      <c r="H207" s="51">
        <v>1</v>
      </c>
      <c r="I207" s="52">
        <v>8944</v>
      </c>
      <c r="J207" s="52">
        <v>3474</v>
      </c>
      <c r="K207" s="52">
        <v>0</v>
      </c>
      <c r="L207" s="52">
        <v>893</v>
      </c>
      <c r="M207" s="52">
        <v>13311</v>
      </c>
      <c r="N207" s="36"/>
      <c r="O207" s="53" t="s">
        <v>308</v>
      </c>
      <c r="P207" s="53" t="s">
        <v>308</v>
      </c>
      <c r="Q207" s="55">
        <v>0.09</v>
      </c>
      <c r="R207" s="55">
        <v>4.0000000000000001E-3</v>
      </c>
      <c r="S207" s="52">
        <v>0</v>
      </c>
      <c r="T207" s="36"/>
      <c r="U207" s="56">
        <v>12418</v>
      </c>
      <c r="V207" s="56">
        <v>0</v>
      </c>
      <c r="W207" s="52">
        <v>0</v>
      </c>
      <c r="X207" s="52">
        <v>893</v>
      </c>
      <c r="Y207" s="52">
        <v>13311</v>
      </c>
      <c r="Z207" s="52">
        <f t="shared" si="3"/>
        <v>10000935</v>
      </c>
    </row>
    <row r="208" spans="1:26" s="13" customFormat="1">
      <c r="A208" s="49">
        <v>435</v>
      </c>
      <c r="B208" s="49">
        <v>435301673</v>
      </c>
      <c r="C208" s="50" t="s">
        <v>131</v>
      </c>
      <c r="D208" s="49">
        <v>301</v>
      </c>
      <c r="E208" s="50" t="s">
        <v>132</v>
      </c>
      <c r="F208" s="49">
        <v>673</v>
      </c>
      <c r="G208" s="50" t="s">
        <v>137</v>
      </c>
      <c r="H208" s="51">
        <v>18</v>
      </c>
      <c r="I208" s="52">
        <v>8940</v>
      </c>
      <c r="J208" s="52">
        <v>4226</v>
      </c>
      <c r="K208" s="52">
        <v>0</v>
      </c>
      <c r="L208" s="52">
        <v>893</v>
      </c>
      <c r="M208" s="52">
        <v>14059</v>
      </c>
      <c r="N208" s="36"/>
      <c r="O208" s="53" t="s">
        <v>308</v>
      </c>
      <c r="P208" s="53" t="s">
        <v>308</v>
      </c>
      <c r="Q208" s="55">
        <v>0.09</v>
      </c>
      <c r="R208" s="55">
        <v>1.7999999999999999E-2</v>
      </c>
      <c r="S208" s="52">
        <v>0</v>
      </c>
      <c r="T208" s="36"/>
      <c r="U208" s="56">
        <v>236988</v>
      </c>
      <c r="V208" s="56">
        <v>0</v>
      </c>
      <c r="W208" s="52">
        <v>0</v>
      </c>
      <c r="X208" s="52">
        <v>16074</v>
      </c>
      <c r="Y208" s="52">
        <v>253062</v>
      </c>
      <c r="Z208" s="52">
        <f t="shared" si="3"/>
        <v>10000935</v>
      </c>
    </row>
    <row r="209" spans="1:26" s="13" customFormat="1">
      <c r="A209" s="49">
        <v>435</v>
      </c>
      <c r="B209" s="49">
        <v>435301735</v>
      </c>
      <c r="C209" s="50" t="s">
        <v>131</v>
      </c>
      <c r="D209" s="49">
        <v>301</v>
      </c>
      <c r="E209" s="50" t="s">
        <v>132</v>
      </c>
      <c r="F209" s="49">
        <v>735</v>
      </c>
      <c r="G209" s="50" t="s">
        <v>119</v>
      </c>
      <c r="H209" s="51">
        <v>4</v>
      </c>
      <c r="I209" s="52">
        <v>9510</v>
      </c>
      <c r="J209" s="52">
        <v>3349</v>
      </c>
      <c r="K209" s="52">
        <v>0</v>
      </c>
      <c r="L209" s="52">
        <v>893</v>
      </c>
      <c r="M209" s="52">
        <v>13752</v>
      </c>
      <c r="N209" s="36"/>
      <c r="O209" s="53" t="s">
        <v>308</v>
      </c>
      <c r="P209" s="53" t="s">
        <v>308</v>
      </c>
      <c r="Q209" s="55">
        <v>0.09</v>
      </c>
      <c r="R209" s="55">
        <v>0.02</v>
      </c>
      <c r="S209" s="52">
        <v>0</v>
      </c>
      <c r="T209" s="36"/>
      <c r="U209" s="56">
        <v>51436</v>
      </c>
      <c r="V209" s="56">
        <v>0</v>
      </c>
      <c r="W209" s="52">
        <v>0</v>
      </c>
      <c r="X209" s="52">
        <v>3572</v>
      </c>
      <c r="Y209" s="52">
        <v>55008</v>
      </c>
      <c r="Z209" s="52">
        <f t="shared" si="3"/>
        <v>10000935</v>
      </c>
    </row>
    <row r="210" spans="1:26" s="13" customFormat="1">
      <c r="A210" s="49">
        <v>436</v>
      </c>
      <c r="B210" s="49">
        <v>436049001</v>
      </c>
      <c r="C210" s="50" t="s">
        <v>138</v>
      </c>
      <c r="D210" s="49">
        <v>49</v>
      </c>
      <c r="E210" s="50" t="s">
        <v>73</v>
      </c>
      <c r="F210" s="49">
        <v>1</v>
      </c>
      <c r="G210" s="50" t="s">
        <v>57</v>
      </c>
      <c r="H210" s="51">
        <v>1</v>
      </c>
      <c r="I210" s="52">
        <v>10593</v>
      </c>
      <c r="J210" s="52">
        <v>2697</v>
      </c>
      <c r="K210" s="52">
        <v>0</v>
      </c>
      <c r="L210" s="52">
        <v>893</v>
      </c>
      <c r="M210" s="52">
        <v>14183</v>
      </c>
      <c r="N210" s="36"/>
      <c r="O210" s="53" t="s">
        <v>308</v>
      </c>
      <c r="P210" s="53" t="s">
        <v>308</v>
      </c>
      <c r="Q210" s="55">
        <v>0.09</v>
      </c>
      <c r="R210" s="55">
        <v>1.7000000000000001E-2</v>
      </c>
      <c r="S210" s="52">
        <v>0</v>
      </c>
      <c r="T210" s="36"/>
      <c r="U210" s="56">
        <v>13290</v>
      </c>
      <c r="V210" s="56">
        <v>0</v>
      </c>
      <c r="W210" s="52">
        <v>0</v>
      </c>
      <c r="X210" s="52">
        <v>893</v>
      </c>
      <c r="Y210" s="52">
        <v>14183</v>
      </c>
      <c r="Z210" s="52">
        <f t="shared" si="3"/>
        <v>8359884</v>
      </c>
    </row>
    <row r="211" spans="1:26" s="13" customFormat="1">
      <c r="A211" s="49">
        <v>436</v>
      </c>
      <c r="B211" s="49">
        <v>436049010</v>
      </c>
      <c r="C211" s="50" t="s">
        <v>138</v>
      </c>
      <c r="D211" s="49">
        <v>49</v>
      </c>
      <c r="E211" s="50" t="s">
        <v>73</v>
      </c>
      <c r="F211" s="49">
        <v>10</v>
      </c>
      <c r="G211" s="50" t="s">
        <v>74</v>
      </c>
      <c r="H211" s="51">
        <v>6</v>
      </c>
      <c r="I211" s="52">
        <v>8747</v>
      </c>
      <c r="J211" s="52">
        <v>2615</v>
      </c>
      <c r="K211" s="52">
        <v>0</v>
      </c>
      <c r="L211" s="52">
        <v>893</v>
      </c>
      <c r="M211" s="52">
        <v>12255</v>
      </c>
      <c r="N211" s="36"/>
      <c r="O211" s="53" t="s">
        <v>308</v>
      </c>
      <c r="P211" s="53" t="s">
        <v>308</v>
      </c>
      <c r="Q211" s="55">
        <v>0.09</v>
      </c>
      <c r="R211" s="55">
        <v>3.0000000000000001E-3</v>
      </c>
      <c r="S211" s="52">
        <v>0</v>
      </c>
      <c r="T211" s="36"/>
      <c r="U211" s="56">
        <v>68172</v>
      </c>
      <c r="V211" s="56">
        <v>0</v>
      </c>
      <c r="W211" s="52">
        <v>0</v>
      </c>
      <c r="X211" s="52">
        <v>5358</v>
      </c>
      <c r="Y211" s="52">
        <v>73530</v>
      </c>
      <c r="Z211" s="52">
        <f t="shared" si="3"/>
        <v>8359884</v>
      </c>
    </row>
    <row r="212" spans="1:26" s="13" customFormat="1">
      <c r="A212" s="49">
        <v>436</v>
      </c>
      <c r="B212" s="49">
        <v>436049035</v>
      </c>
      <c r="C212" s="50" t="s">
        <v>138</v>
      </c>
      <c r="D212" s="49">
        <v>49</v>
      </c>
      <c r="E212" s="50" t="s">
        <v>73</v>
      </c>
      <c r="F212" s="49">
        <v>35</v>
      </c>
      <c r="G212" s="50" t="s">
        <v>11</v>
      </c>
      <c r="H212" s="51">
        <v>88</v>
      </c>
      <c r="I212" s="52">
        <v>11948</v>
      </c>
      <c r="J212" s="52">
        <v>3531</v>
      </c>
      <c r="K212" s="52">
        <v>0</v>
      </c>
      <c r="L212" s="52">
        <v>893</v>
      </c>
      <c r="M212" s="52">
        <v>16372</v>
      </c>
      <c r="N212" s="36"/>
      <c r="O212" s="53" t="s">
        <v>308</v>
      </c>
      <c r="P212" s="53" t="s">
        <v>308</v>
      </c>
      <c r="Q212" s="55">
        <v>0.18</v>
      </c>
      <c r="R212" s="55">
        <v>0.152</v>
      </c>
      <c r="S212" s="52">
        <v>0</v>
      </c>
      <c r="T212" s="36"/>
      <c r="U212" s="56">
        <v>1362152</v>
      </c>
      <c r="V212" s="56">
        <v>0</v>
      </c>
      <c r="W212" s="52">
        <v>0</v>
      </c>
      <c r="X212" s="52">
        <v>78584</v>
      </c>
      <c r="Y212" s="52">
        <v>1440736</v>
      </c>
      <c r="Z212" s="52">
        <f t="shared" si="3"/>
        <v>8359884</v>
      </c>
    </row>
    <row r="213" spans="1:26" s="13" customFormat="1">
      <c r="A213" s="49">
        <v>436</v>
      </c>
      <c r="B213" s="49">
        <v>436049044</v>
      </c>
      <c r="C213" s="50" t="s">
        <v>138</v>
      </c>
      <c r="D213" s="49">
        <v>49</v>
      </c>
      <c r="E213" s="50" t="s">
        <v>73</v>
      </c>
      <c r="F213" s="49">
        <v>44</v>
      </c>
      <c r="G213" s="50" t="s">
        <v>12</v>
      </c>
      <c r="H213" s="51">
        <v>4</v>
      </c>
      <c r="I213" s="52">
        <v>10593</v>
      </c>
      <c r="J213" s="52">
        <v>698</v>
      </c>
      <c r="K213" s="52">
        <v>0</v>
      </c>
      <c r="L213" s="52">
        <v>893</v>
      </c>
      <c r="M213" s="52">
        <v>12184</v>
      </c>
      <c r="N213" s="36"/>
      <c r="O213" s="53" t="s">
        <v>308</v>
      </c>
      <c r="P213" s="53" t="s">
        <v>308</v>
      </c>
      <c r="Q213" s="55">
        <v>0.09</v>
      </c>
      <c r="R213" s="55">
        <v>4.4999999999999998E-2</v>
      </c>
      <c r="S213" s="52">
        <v>0</v>
      </c>
      <c r="T213" s="36"/>
      <c r="U213" s="56">
        <v>45164</v>
      </c>
      <c r="V213" s="56">
        <v>0</v>
      </c>
      <c r="W213" s="52">
        <v>0</v>
      </c>
      <c r="X213" s="52">
        <v>3572</v>
      </c>
      <c r="Y213" s="52">
        <v>48736</v>
      </c>
      <c r="Z213" s="52">
        <f t="shared" si="3"/>
        <v>8359884</v>
      </c>
    </row>
    <row r="214" spans="1:26" s="13" customFormat="1">
      <c r="A214" s="49">
        <v>436</v>
      </c>
      <c r="B214" s="49">
        <v>436049046</v>
      </c>
      <c r="C214" s="50" t="s">
        <v>138</v>
      </c>
      <c r="D214" s="49">
        <v>49</v>
      </c>
      <c r="E214" s="50" t="s">
        <v>73</v>
      </c>
      <c r="F214" s="49">
        <v>46</v>
      </c>
      <c r="G214" s="50" t="s">
        <v>89</v>
      </c>
      <c r="H214" s="51">
        <v>1</v>
      </c>
      <c r="I214" s="52">
        <v>8747</v>
      </c>
      <c r="J214" s="52">
        <v>6415</v>
      </c>
      <c r="K214" s="52">
        <v>0</v>
      </c>
      <c r="L214" s="52">
        <v>893</v>
      </c>
      <c r="M214" s="52">
        <v>16055</v>
      </c>
      <c r="N214" s="36"/>
      <c r="O214" s="53" t="s">
        <v>308</v>
      </c>
      <c r="P214" s="53" t="s">
        <v>308</v>
      </c>
      <c r="Q214" s="55">
        <v>0.09</v>
      </c>
      <c r="R214" s="55">
        <v>1E-3</v>
      </c>
      <c r="S214" s="52">
        <v>0</v>
      </c>
      <c r="T214" s="36"/>
      <c r="U214" s="56">
        <v>15162</v>
      </c>
      <c r="V214" s="56">
        <v>0</v>
      </c>
      <c r="W214" s="52">
        <v>0</v>
      </c>
      <c r="X214" s="52">
        <v>893</v>
      </c>
      <c r="Y214" s="52">
        <v>16055</v>
      </c>
      <c r="Z214" s="52">
        <f t="shared" si="3"/>
        <v>8359884</v>
      </c>
    </row>
    <row r="215" spans="1:26" s="13" customFormat="1">
      <c r="A215" s="49">
        <v>436</v>
      </c>
      <c r="B215" s="49">
        <v>436049049</v>
      </c>
      <c r="C215" s="50" t="s">
        <v>138</v>
      </c>
      <c r="D215" s="49">
        <v>49</v>
      </c>
      <c r="E215" s="50" t="s">
        <v>73</v>
      </c>
      <c r="F215" s="49">
        <v>49</v>
      </c>
      <c r="G215" s="50" t="s">
        <v>73</v>
      </c>
      <c r="H215" s="51">
        <v>185</v>
      </c>
      <c r="I215" s="52">
        <v>12352</v>
      </c>
      <c r="J215" s="52">
        <v>15281</v>
      </c>
      <c r="K215" s="52">
        <v>0</v>
      </c>
      <c r="L215" s="52">
        <v>893</v>
      </c>
      <c r="M215" s="52">
        <v>28526</v>
      </c>
      <c r="N215" s="36"/>
      <c r="O215" s="53" t="s">
        <v>308</v>
      </c>
      <c r="P215" s="53" t="s">
        <v>308</v>
      </c>
      <c r="Q215" s="55">
        <v>0.09</v>
      </c>
      <c r="R215" s="55">
        <v>7.3999999999999996E-2</v>
      </c>
      <c r="S215" s="52">
        <v>0</v>
      </c>
      <c r="T215" s="36"/>
      <c r="U215" s="56">
        <v>5112105</v>
      </c>
      <c r="V215" s="56">
        <v>0</v>
      </c>
      <c r="W215" s="52">
        <v>0</v>
      </c>
      <c r="X215" s="52">
        <v>165205</v>
      </c>
      <c r="Y215" s="52">
        <v>5277310</v>
      </c>
      <c r="Z215" s="52">
        <f t="shared" si="3"/>
        <v>8359884</v>
      </c>
    </row>
    <row r="216" spans="1:26" s="13" customFormat="1">
      <c r="A216" s="49">
        <v>436</v>
      </c>
      <c r="B216" s="49">
        <v>436049057</v>
      </c>
      <c r="C216" s="50" t="s">
        <v>138</v>
      </c>
      <c r="D216" s="49">
        <v>49</v>
      </c>
      <c r="E216" s="50" t="s">
        <v>73</v>
      </c>
      <c r="F216" s="49">
        <v>57</v>
      </c>
      <c r="G216" s="50" t="s">
        <v>13</v>
      </c>
      <c r="H216" s="51">
        <v>5</v>
      </c>
      <c r="I216" s="52">
        <v>13870</v>
      </c>
      <c r="J216" s="52">
        <v>731</v>
      </c>
      <c r="K216" s="52">
        <v>0</v>
      </c>
      <c r="L216" s="52">
        <v>893</v>
      </c>
      <c r="M216" s="52">
        <v>15494</v>
      </c>
      <c r="N216" s="36"/>
      <c r="O216" s="53" t="s">
        <v>308</v>
      </c>
      <c r="P216" s="53" t="s">
        <v>308</v>
      </c>
      <c r="Q216" s="55">
        <v>0.18</v>
      </c>
      <c r="R216" s="55">
        <v>0.126</v>
      </c>
      <c r="S216" s="52">
        <v>0</v>
      </c>
      <c r="T216" s="36"/>
      <c r="U216" s="56">
        <v>73005</v>
      </c>
      <c r="V216" s="56">
        <v>0</v>
      </c>
      <c r="W216" s="52">
        <v>0</v>
      </c>
      <c r="X216" s="52">
        <v>4465</v>
      </c>
      <c r="Y216" s="52">
        <v>77470</v>
      </c>
      <c r="Z216" s="52">
        <f t="shared" si="3"/>
        <v>8359884</v>
      </c>
    </row>
    <row r="217" spans="1:26" s="13" customFormat="1">
      <c r="A217" s="49">
        <v>436</v>
      </c>
      <c r="B217" s="49">
        <v>436049073</v>
      </c>
      <c r="C217" s="50" t="s">
        <v>138</v>
      </c>
      <c r="D217" s="49">
        <v>49</v>
      </c>
      <c r="E217" s="50" t="s">
        <v>73</v>
      </c>
      <c r="F217" s="49">
        <v>73</v>
      </c>
      <c r="G217" s="50" t="s">
        <v>23</v>
      </c>
      <c r="H217" s="51">
        <v>1</v>
      </c>
      <c r="I217" s="52">
        <v>10347</v>
      </c>
      <c r="J217" s="52">
        <v>7321</v>
      </c>
      <c r="K217" s="52">
        <v>0</v>
      </c>
      <c r="L217" s="52">
        <v>893</v>
      </c>
      <c r="M217" s="52">
        <v>18561</v>
      </c>
      <c r="N217" s="36"/>
      <c r="O217" s="53" t="s">
        <v>308</v>
      </c>
      <c r="P217" s="53" t="s">
        <v>308</v>
      </c>
      <c r="Q217" s="55">
        <v>0.09</v>
      </c>
      <c r="R217" s="55">
        <v>6.0000000000000001E-3</v>
      </c>
      <c r="S217" s="52">
        <v>0</v>
      </c>
      <c r="T217" s="36"/>
      <c r="U217" s="56">
        <v>17668</v>
      </c>
      <c r="V217" s="56">
        <v>0</v>
      </c>
      <c r="W217" s="52">
        <v>0</v>
      </c>
      <c r="X217" s="52">
        <v>893</v>
      </c>
      <c r="Y217" s="52">
        <v>18561</v>
      </c>
      <c r="Z217" s="52">
        <f t="shared" si="3"/>
        <v>8359884</v>
      </c>
    </row>
    <row r="218" spans="1:26" s="13" customFormat="1">
      <c r="A218" s="49">
        <v>436</v>
      </c>
      <c r="B218" s="49">
        <v>436049093</v>
      </c>
      <c r="C218" s="50" t="s">
        <v>138</v>
      </c>
      <c r="D218" s="49">
        <v>49</v>
      </c>
      <c r="E218" s="50" t="s">
        <v>73</v>
      </c>
      <c r="F218" s="49">
        <v>93</v>
      </c>
      <c r="G218" s="50" t="s">
        <v>14</v>
      </c>
      <c r="H218" s="51">
        <v>14</v>
      </c>
      <c r="I218" s="52">
        <v>10545</v>
      </c>
      <c r="J218" s="52">
        <v>318</v>
      </c>
      <c r="K218" s="52">
        <v>0</v>
      </c>
      <c r="L218" s="52">
        <v>893</v>
      </c>
      <c r="M218" s="52">
        <v>11756</v>
      </c>
      <c r="N218" s="36"/>
      <c r="O218" s="53" t="s">
        <v>308</v>
      </c>
      <c r="P218" s="53" t="s">
        <v>308</v>
      </c>
      <c r="Q218" s="55">
        <v>0.09</v>
      </c>
      <c r="R218" s="55">
        <v>0.1</v>
      </c>
      <c r="S218" s="52">
        <v>-1084</v>
      </c>
      <c r="T218" s="36"/>
      <c r="U218" s="56">
        <v>152082</v>
      </c>
      <c r="V218" s="56">
        <v>-15174</v>
      </c>
      <c r="W218" s="52">
        <v>0</v>
      </c>
      <c r="X218" s="52">
        <v>12502</v>
      </c>
      <c r="Y218" s="52">
        <v>149410</v>
      </c>
      <c r="Z218" s="52">
        <f t="shared" si="3"/>
        <v>8359884</v>
      </c>
    </row>
    <row r="219" spans="1:26" s="13" customFormat="1">
      <c r="A219" s="49">
        <v>436</v>
      </c>
      <c r="B219" s="49">
        <v>436049133</v>
      </c>
      <c r="C219" s="50" t="s">
        <v>138</v>
      </c>
      <c r="D219" s="49">
        <v>49</v>
      </c>
      <c r="E219" s="50" t="s">
        <v>73</v>
      </c>
      <c r="F219" s="49">
        <v>133</v>
      </c>
      <c r="G219" s="50" t="s">
        <v>59</v>
      </c>
      <c r="H219" s="51">
        <v>1</v>
      </c>
      <c r="I219" s="52">
        <v>8747</v>
      </c>
      <c r="J219" s="52">
        <v>2328</v>
      </c>
      <c r="K219" s="52">
        <v>0</v>
      </c>
      <c r="L219" s="52">
        <v>893</v>
      </c>
      <c r="M219" s="52">
        <v>11968</v>
      </c>
      <c r="N219" s="36"/>
      <c r="O219" s="53" t="s">
        <v>308</v>
      </c>
      <c r="P219" s="53" t="s">
        <v>308</v>
      </c>
      <c r="Q219" s="55">
        <v>0.09</v>
      </c>
      <c r="R219" s="55">
        <v>2.3E-2</v>
      </c>
      <c r="S219" s="52">
        <v>0</v>
      </c>
      <c r="T219" s="36"/>
      <c r="U219" s="56">
        <v>11075</v>
      </c>
      <c r="V219" s="56">
        <v>0</v>
      </c>
      <c r="W219" s="52">
        <v>0</v>
      </c>
      <c r="X219" s="52">
        <v>893</v>
      </c>
      <c r="Y219" s="52">
        <v>11968</v>
      </c>
      <c r="Z219" s="52">
        <f t="shared" si="3"/>
        <v>8359884</v>
      </c>
    </row>
    <row r="220" spans="1:26" s="13" customFormat="1">
      <c r="A220" s="49">
        <v>436</v>
      </c>
      <c r="B220" s="49">
        <v>436049149</v>
      </c>
      <c r="C220" s="50" t="s">
        <v>138</v>
      </c>
      <c r="D220" s="49">
        <v>49</v>
      </c>
      <c r="E220" s="50" t="s">
        <v>73</v>
      </c>
      <c r="F220" s="49">
        <v>149</v>
      </c>
      <c r="G220" s="50" t="s">
        <v>77</v>
      </c>
      <c r="H220" s="51">
        <v>2</v>
      </c>
      <c r="I220" s="52">
        <v>9670</v>
      </c>
      <c r="J220" s="52">
        <v>56</v>
      </c>
      <c r="K220" s="52">
        <v>0</v>
      </c>
      <c r="L220" s="52">
        <v>893</v>
      </c>
      <c r="M220" s="52">
        <v>10619</v>
      </c>
      <c r="N220" s="36"/>
      <c r="O220" s="53" t="s">
        <v>308</v>
      </c>
      <c r="P220" s="53" t="s">
        <v>308</v>
      </c>
      <c r="Q220" s="55">
        <v>0.13</v>
      </c>
      <c r="R220" s="55">
        <v>0.10299999999999999</v>
      </c>
      <c r="S220" s="52">
        <v>0</v>
      </c>
      <c r="T220" s="36"/>
      <c r="U220" s="56">
        <v>19452</v>
      </c>
      <c r="V220" s="56">
        <v>0</v>
      </c>
      <c r="W220" s="52">
        <v>0</v>
      </c>
      <c r="X220" s="52">
        <v>1786</v>
      </c>
      <c r="Y220" s="52">
        <v>21238</v>
      </c>
      <c r="Z220" s="52">
        <f t="shared" si="3"/>
        <v>8359884</v>
      </c>
    </row>
    <row r="221" spans="1:26" s="13" customFormat="1">
      <c r="A221" s="49">
        <v>436</v>
      </c>
      <c r="B221" s="49">
        <v>436049163</v>
      </c>
      <c r="C221" s="50" t="s">
        <v>138</v>
      </c>
      <c r="D221" s="49">
        <v>49</v>
      </c>
      <c r="E221" s="50" t="s">
        <v>73</v>
      </c>
      <c r="F221" s="49">
        <v>163</v>
      </c>
      <c r="G221" s="50" t="s">
        <v>16</v>
      </c>
      <c r="H221" s="51">
        <v>2</v>
      </c>
      <c r="I221" s="52">
        <v>11960</v>
      </c>
      <c r="J221" s="52">
        <v>233</v>
      </c>
      <c r="K221" s="52">
        <v>0</v>
      </c>
      <c r="L221" s="52">
        <v>893</v>
      </c>
      <c r="M221" s="52">
        <v>13086</v>
      </c>
      <c r="N221" s="36"/>
      <c r="O221" s="53" t="s">
        <v>308</v>
      </c>
      <c r="P221" s="53" t="s">
        <v>308</v>
      </c>
      <c r="Q221" s="55">
        <v>0.18</v>
      </c>
      <c r="R221" s="55">
        <v>9.1999999999999998E-2</v>
      </c>
      <c r="S221" s="52">
        <v>0</v>
      </c>
      <c r="T221" s="36"/>
      <c r="U221" s="56">
        <v>24386</v>
      </c>
      <c r="V221" s="56">
        <v>0</v>
      </c>
      <c r="W221" s="52">
        <v>0</v>
      </c>
      <c r="X221" s="52">
        <v>1786</v>
      </c>
      <c r="Y221" s="52">
        <v>26172</v>
      </c>
      <c r="Z221" s="52">
        <f t="shared" si="3"/>
        <v>8359884</v>
      </c>
    </row>
    <row r="222" spans="1:26" s="13" customFormat="1">
      <c r="A222" s="49">
        <v>436</v>
      </c>
      <c r="B222" s="49">
        <v>436049165</v>
      </c>
      <c r="C222" s="50" t="s">
        <v>138</v>
      </c>
      <c r="D222" s="49">
        <v>49</v>
      </c>
      <c r="E222" s="50" t="s">
        <v>73</v>
      </c>
      <c r="F222" s="49">
        <v>165</v>
      </c>
      <c r="G222" s="50" t="s">
        <v>17</v>
      </c>
      <c r="H222" s="51">
        <v>31</v>
      </c>
      <c r="I222" s="52">
        <v>11045</v>
      </c>
      <c r="J222" s="52">
        <v>611</v>
      </c>
      <c r="K222" s="52">
        <v>0</v>
      </c>
      <c r="L222" s="52">
        <v>893</v>
      </c>
      <c r="M222" s="52">
        <v>12549</v>
      </c>
      <c r="N222" s="36"/>
      <c r="O222" s="53" t="s">
        <v>308</v>
      </c>
      <c r="P222" s="53" t="s">
        <v>308</v>
      </c>
      <c r="Q222" s="55">
        <v>0.11</v>
      </c>
      <c r="R222" s="55">
        <v>0.113</v>
      </c>
      <c r="S222" s="52">
        <v>-792</v>
      </c>
      <c r="T222" s="36"/>
      <c r="U222" s="56">
        <v>361336</v>
      </c>
      <c r="V222" s="56">
        <v>-24559</v>
      </c>
      <c r="W222" s="52">
        <v>0</v>
      </c>
      <c r="X222" s="52">
        <v>27683</v>
      </c>
      <c r="Y222" s="52">
        <v>364460</v>
      </c>
      <c r="Z222" s="52">
        <f t="shared" si="3"/>
        <v>8359884</v>
      </c>
    </row>
    <row r="223" spans="1:26" s="13" customFormat="1">
      <c r="A223" s="49">
        <v>436</v>
      </c>
      <c r="B223" s="49">
        <v>436049176</v>
      </c>
      <c r="C223" s="50" t="s">
        <v>138</v>
      </c>
      <c r="D223" s="49">
        <v>49</v>
      </c>
      <c r="E223" s="50" t="s">
        <v>73</v>
      </c>
      <c r="F223" s="49">
        <v>176</v>
      </c>
      <c r="G223" s="50" t="s">
        <v>78</v>
      </c>
      <c r="H223" s="51">
        <v>15</v>
      </c>
      <c r="I223" s="52">
        <v>10891</v>
      </c>
      <c r="J223" s="52">
        <v>3547</v>
      </c>
      <c r="K223" s="52">
        <v>0</v>
      </c>
      <c r="L223" s="52">
        <v>893</v>
      </c>
      <c r="M223" s="52">
        <v>15331</v>
      </c>
      <c r="N223" s="36"/>
      <c r="O223" s="53" t="s">
        <v>308</v>
      </c>
      <c r="P223" s="53" t="s">
        <v>308</v>
      </c>
      <c r="Q223" s="55">
        <v>0.09</v>
      </c>
      <c r="R223" s="55">
        <v>6.4000000000000001E-2</v>
      </c>
      <c r="S223" s="52">
        <v>0</v>
      </c>
      <c r="T223" s="36"/>
      <c r="U223" s="56">
        <v>216570</v>
      </c>
      <c r="V223" s="56">
        <v>0</v>
      </c>
      <c r="W223" s="52">
        <v>0</v>
      </c>
      <c r="X223" s="52">
        <v>13395</v>
      </c>
      <c r="Y223" s="52">
        <v>229965</v>
      </c>
      <c r="Z223" s="52">
        <f t="shared" si="3"/>
        <v>8359884</v>
      </c>
    </row>
    <row r="224" spans="1:26" s="13" customFormat="1">
      <c r="A224" s="49">
        <v>436</v>
      </c>
      <c r="B224" s="49">
        <v>436049199</v>
      </c>
      <c r="C224" s="50" t="s">
        <v>138</v>
      </c>
      <c r="D224" s="49">
        <v>49</v>
      </c>
      <c r="E224" s="50" t="s">
        <v>73</v>
      </c>
      <c r="F224" s="49">
        <v>199</v>
      </c>
      <c r="G224" s="50" t="s">
        <v>139</v>
      </c>
      <c r="H224" s="51">
        <v>1</v>
      </c>
      <c r="I224" s="52">
        <v>9914</v>
      </c>
      <c r="J224" s="52">
        <v>6104</v>
      </c>
      <c r="K224" s="52">
        <v>0</v>
      </c>
      <c r="L224" s="52">
        <v>893</v>
      </c>
      <c r="M224" s="52">
        <v>16911</v>
      </c>
      <c r="N224" s="36"/>
      <c r="O224" s="53" t="s">
        <v>308</v>
      </c>
      <c r="P224" s="53" t="s">
        <v>308</v>
      </c>
      <c r="Q224" s="55">
        <v>0.09</v>
      </c>
      <c r="R224" s="55">
        <v>0</v>
      </c>
      <c r="S224" s="52">
        <v>0</v>
      </c>
      <c r="T224" s="36"/>
      <c r="U224" s="56">
        <v>16018</v>
      </c>
      <c r="V224" s="56">
        <v>0</v>
      </c>
      <c r="W224" s="52">
        <v>0</v>
      </c>
      <c r="X224" s="52">
        <v>893</v>
      </c>
      <c r="Y224" s="52">
        <v>16911</v>
      </c>
      <c r="Z224" s="52">
        <f t="shared" si="3"/>
        <v>8359884</v>
      </c>
    </row>
    <row r="225" spans="1:26" s="13" customFormat="1">
      <c r="A225" s="49">
        <v>436</v>
      </c>
      <c r="B225" s="49">
        <v>436049244</v>
      </c>
      <c r="C225" s="50" t="s">
        <v>138</v>
      </c>
      <c r="D225" s="49">
        <v>49</v>
      </c>
      <c r="E225" s="50" t="s">
        <v>73</v>
      </c>
      <c r="F225" s="49">
        <v>244</v>
      </c>
      <c r="G225" s="50" t="s">
        <v>27</v>
      </c>
      <c r="H225" s="51">
        <v>11</v>
      </c>
      <c r="I225" s="52">
        <v>11594</v>
      </c>
      <c r="J225" s="52">
        <v>3959</v>
      </c>
      <c r="K225" s="52">
        <v>0</v>
      </c>
      <c r="L225" s="52">
        <v>893</v>
      </c>
      <c r="M225" s="52">
        <v>16446</v>
      </c>
      <c r="N225" s="36"/>
      <c r="O225" s="53" t="s">
        <v>308</v>
      </c>
      <c r="P225" s="53" t="s">
        <v>308</v>
      </c>
      <c r="Q225" s="55">
        <v>0.18</v>
      </c>
      <c r="R225" s="55">
        <v>9.0999999999999998E-2</v>
      </c>
      <c r="S225" s="52">
        <v>0</v>
      </c>
      <c r="T225" s="36"/>
      <c r="U225" s="56">
        <v>171083</v>
      </c>
      <c r="V225" s="56">
        <v>0</v>
      </c>
      <c r="W225" s="52">
        <v>0</v>
      </c>
      <c r="X225" s="52">
        <v>9823</v>
      </c>
      <c r="Y225" s="52">
        <v>180906</v>
      </c>
      <c r="Z225" s="52">
        <f t="shared" si="3"/>
        <v>8359884</v>
      </c>
    </row>
    <row r="226" spans="1:26" s="13" customFormat="1">
      <c r="A226" s="49">
        <v>436</v>
      </c>
      <c r="B226" s="49">
        <v>436049248</v>
      </c>
      <c r="C226" s="50" t="s">
        <v>138</v>
      </c>
      <c r="D226" s="49">
        <v>49</v>
      </c>
      <c r="E226" s="50" t="s">
        <v>73</v>
      </c>
      <c r="F226" s="49">
        <v>248</v>
      </c>
      <c r="G226" s="50" t="s">
        <v>18</v>
      </c>
      <c r="H226" s="51">
        <v>5</v>
      </c>
      <c r="I226" s="52">
        <v>11091</v>
      </c>
      <c r="J226" s="52">
        <v>1203</v>
      </c>
      <c r="K226" s="52">
        <v>0</v>
      </c>
      <c r="L226" s="52">
        <v>893</v>
      </c>
      <c r="M226" s="52">
        <v>13187</v>
      </c>
      <c r="N226" s="36"/>
      <c r="O226" s="53" t="s">
        <v>308</v>
      </c>
      <c r="P226" s="53" t="s">
        <v>308</v>
      </c>
      <c r="Q226" s="55">
        <v>0.09</v>
      </c>
      <c r="R226" s="55">
        <v>4.2000000000000003E-2</v>
      </c>
      <c r="S226" s="52">
        <v>0</v>
      </c>
      <c r="T226" s="36"/>
      <c r="U226" s="56">
        <v>61470</v>
      </c>
      <c r="V226" s="56">
        <v>0</v>
      </c>
      <c r="W226" s="52">
        <v>0</v>
      </c>
      <c r="X226" s="52">
        <v>4465</v>
      </c>
      <c r="Y226" s="52">
        <v>65935</v>
      </c>
      <c r="Z226" s="52">
        <f t="shared" si="3"/>
        <v>8359884</v>
      </c>
    </row>
    <row r="227" spans="1:26" s="13" customFormat="1">
      <c r="A227" s="49">
        <v>436</v>
      </c>
      <c r="B227" s="49">
        <v>436049258</v>
      </c>
      <c r="C227" s="50" t="s">
        <v>138</v>
      </c>
      <c r="D227" s="49">
        <v>49</v>
      </c>
      <c r="E227" s="50" t="s">
        <v>73</v>
      </c>
      <c r="F227" s="49">
        <v>258</v>
      </c>
      <c r="G227" s="50" t="s">
        <v>98</v>
      </c>
      <c r="H227" s="51">
        <v>1</v>
      </c>
      <c r="I227" s="52">
        <v>10593</v>
      </c>
      <c r="J227" s="52">
        <v>4145</v>
      </c>
      <c r="K227" s="52">
        <v>0</v>
      </c>
      <c r="L227" s="52">
        <v>893</v>
      </c>
      <c r="M227" s="52">
        <v>15631</v>
      </c>
      <c r="N227" s="36"/>
      <c r="O227" s="53" t="s">
        <v>308</v>
      </c>
      <c r="P227" s="53" t="s">
        <v>308</v>
      </c>
      <c r="Q227" s="55">
        <v>0.18</v>
      </c>
      <c r="R227" s="55">
        <v>9.0999999999999998E-2</v>
      </c>
      <c r="S227" s="52">
        <v>0</v>
      </c>
      <c r="T227" s="36"/>
      <c r="U227" s="56">
        <v>14738</v>
      </c>
      <c r="V227" s="56">
        <v>0</v>
      </c>
      <c r="W227" s="52">
        <v>0</v>
      </c>
      <c r="X227" s="52">
        <v>893</v>
      </c>
      <c r="Y227" s="52">
        <v>15631</v>
      </c>
      <c r="Z227" s="52">
        <f t="shared" si="3"/>
        <v>8359884</v>
      </c>
    </row>
    <row r="228" spans="1:26" s="13" customFormat="1">
      <c r="A228" s="49">
        <v>436</v>
      </c>
      <c r="B228" s="49">
        <v>436049262</v>
      </c>
      <c r="C228" s="50" t="s">
        <v>138</v>
      </c>
      <c r="D228" s="49">
        <v>49</v>
      </c>
      <c r="E228" s="50" t="s">
        <v>73</v>
      </c>
      <c r="F228" s="49">
        <v>262</v>
      </c>
      <c r="G228" s="50" t="s">
        <v>19</v>
      </c>
      <c r="H228" s="51">
        <v>1</v>
      </c>
      <c r="I228" s="52">
        <v>11949</v>
      </c>
      <c r="J228" s="52">
        <v>4451</v>
      </c>
      <c r="K228" s="52">
        <v>0</v>
      </c>
      <c r="L228" s="52">
        <v>893</v>
      </c>
      <c r="M228" s="52">
        <v>17293</v>
      </c>
      <c r="N228" s="36"/>
      <c r="O228" s="53" t="s">
        <v>308</v>
      </c>
      <c r="P228" s="53" t="s">
        <v>308</v>
      </c>
      <c r="Q228" s="55">
        <v>0.09</v>
      </c>
      <c r="R228" s="55">
        <v>5.8999999999999997E-2</v>
      </c>
      <c r="S228" s="52">
        <v>0</v>
      </c>
      <c r="T228" s="36"/>
      <c r="U228" s="56">
        <v>16400</v>
      </c>
      <c r="V228" s="56">
        <v>0</v>
      </c>
      <c r="W228" s="52">
        <v>0</v>
      </c>
      <c r="X228" s="52">
        <v>893</v>
      </c>
      <c r="Y228" s="52">
        <v>17293</v>
      </c>
      <c r="Z228" s="52">
        <f t="shared" si="3"/>
        <v>8359884</v>
      </c>
    </row>
    <row r="229" spans="1:26" s="13" customFormat="1">
      <c r="A229" s="49">
        <v>436</v>
      </c>
      <c r="B229" s="49">
        <v>436049274</v>
      </c>
      <c r="C229" s="50" t="s">
        <v>138</v>
      </c>
      <c r="D229" s="49">
        <v>49</v>
      </c>
      <c r="E229" s="50" t="s">
        <v>73</v>
      </c>
      <c r="F229" s="49">
        <v>274</v>
      </c>
      <c r="G229" s="50" t="s">
        <v>60</v>
      </c>
      <c r="H229" s="51">
        <v>8</v>
      </c>
      <c r="I229" s="52">
        <v>9209</v>
      </c>
      <c r="J229" s="52">
        <v>4234</v>
      </c>
      <c r="K229" s="52">
        <v>0</v>
      </c>
      <c r="L229" s="52">
        <v>893</v>
      </c>
      <c r="M229" s="52">
        <v>14336</v>
      </c>
      <c r="N229" s="36"/>
      <c r="O229" s="53" t="s">
        <v>308</v>
      </c>
      <c r="P229" s="53" t="s">
        <v>308</v>
      </c>
      <c r="Q229" s="55">
        <v>0.09</v>
      </c>
      <c r="R229" s="55">
        <v>8.7999999999999995E-2</v>
      </c>
      <c r="S229" s="52">
        <v>0</v>
      </c>
      <c r="T229" s="36"/>
      <c r="U229" s="56">
        <v>107544</v>
      </c>
      <c r="V229" s="56">
        <v>0</v>
      </c>
      <c r="W229" s="52">
        <v>0</v>
      </c>
      <c r="X229" s="52">
        <v>7144</v>
      </c>
      <c r="Y229" s="52">
        <v>114688</v>
      </c>
      <c r="Z229" s="52">
        <f t="shared" si="3"/>
        <v>8359884</v>
      </c>
    </row>
    <row r="230" spans="1:26" s="13" customFormat="1">
      <c r="A230" s="49">
        <v>436</v>
      </c>
      <c r="B230" s="49">
        <v>436049284</v>
      </c>
      <c r="C230" s="50" t="s">
        <v>138</v>
      </c>
      <c r="D230" s="49">
        <v>49</v>
      </c>
      <c r="E230" s="50" t="s">
        <v>73</v>
      </c>
      <c r="F230" s="49">
        <v>284</v>
      </c>
      <c r="G230" s="50" t="s">
        <v>140</v>
      </c>
      <c r="H230" s="51">
        <v>1</v>
      </c>
      <c r="I230" s="52">
        <v>10593</v>
      </c>
      <c r="J230" s="52">
        <v>3423</v>
      </c>
      <c r="K230" s="52">
        <v>0</v>
      </c>
      <c r="L230" s="52">
        <v>893</v>
      </c>
      <c r="M230" s="52">
        <v>14909</v>
      </c>
      <c r="N230" s="36"/>
      <c r="O230" s="53" t="s">
        <v>308</v>
      </c>
      <c r="P230" s="53" t="s">
        <v>308</v>
      </c>
      <c r="Q230" s="55">
        <v>0.09</v>
      </c>
      <c r="R230" s="55">
        <v>3.2000000000000001E-2</v>
      </c>
      <c r="S230" s="52">
        <v>0</v>
      </c>
      <c r="T230" s="36"/>
      <c r="U230" s="56">
        <v>14016</v>
      </c>
      <c r="V230" s="56">
        <v>0</v>
      </c>
      <c r="W230" s="52">
        <v>0</v>
      </c>
      <c r="X230" s="52">
        <v>893</v>
      </c>
      <c r="Y230" s="52">
        <v>14909</v>
      </c>
      <c r="Z230" s="52">
        <f t="shared" si="3"/>
        <v>8359884</v>
      </c>
    </row>
    <row r="231" spans="1:26" s="13" customFormat="1">
      <c r="A231" s="49">
        <v>436</v>
      </c>
      <c r="B231" s="49">
        <v>436049308</v>
      </c>
      <c r="C231" s="50" t="s">
        <v>138</v>
      </c>
      <c r="D231" s="49">
        <v>49</v>
      </c>
      <c r="E231" s="50" t="s">
        <v>73</v>
      </c>
      <c r="F231" s="49">
        <v>308</v>
      </c>
      <c r="G231" s="50" t="s">
        <v>20</v>
      </c>
      <c r="H231" s="51">
        <v>5</v>
      </c>
      <c r="I231" s="52">
        <v>11227</v>
      </c>
      <c r="J231" s="52">
        <v>6635</v>
      </c>
      <c r="K231" s="52">
        <v>0</v>
      </c>
      <c r="L231" s="52">
        <v>893</v>
      </c>
      <c r="M231" s="52">
        <v>18755</v>
      </c>
      <c r="N231" s="36"/>
      <c r="O231" s="53" t="s">
        <v>308</v>
      </c>
      <c r="P231" s="53" t="s">
        <v>308</v>
      </c>
      <c r="Q231" s="55">
        <v>0.09</v>
      </c>
      <c r="R231" s="55">
        <v>3.0000000000000001E-3</v>
      </c>
      <c r="S231" s="52">
        <v>0</v>
      </c>
      <c r="T231" s="36"/>
      <c r="U231" s="56">
        <v>89310</v>
      </c>
      <c r="V231" s="56">
        <v>0</v>
      </c>
      <c r="W231" s="52">
        <v>0</v>
      </c>
      <c r="X231" s="52">
        <v>4465</v>
      </c>
      <c r="Y231" s="52">
        <v>93775</v>
      </c>
      <c r="Z231" s="52">
        <f t="shared" si="3"/>
        <v>8359884</v>
      </c>
    </row>
    <row r="232" spans="1:26" s="13" customFormat="1">
      <c r="A232" s="49">
        <v>436</v>
      </c>
      <c r="B232" s="49">
        <v>436049336</v>
      </c>
      <c r="C232" s="50" t="s">
        <v>138</v>
      </c>
      <c r="D232" s="49">
        <v>49</v>
      </c>
      <c r="E232" s="50" t="s">
        <v>73</v>
      </c>
      <c r="F232" s="49">
        <v>336</v>
      </c>
      <c r="G232" s="50" t="s">
        <v>30</v>
      </c>
      <c r="H232" s="51">
        <v>2</v>
      </c>
      <c r="I232" s="52">
        <v>10593</v>
      </c>
      <c r="J232" s="52">
        <v>1413</v>
      </c>
      <c r="K232" s="52">
        <v>0</v>
      </c>
      <c r="L232" s="52">
        <v>893</v>
      </c>
      <c r="M232" s="52">
        <v>12899</v>
      </c>
      <c r="N232" s="36"/>
      <c r="O232" s="53" t="s">
        <v>308</v>
      </c>
      <c r="P232" s="53" t="s">
        <v>308</v>
      </c>
      <c r="Q232" s="55">
        <v>0.09</v>
      </c>
      <c r="R232" s="55">
        <v>3.5000000000000003E-2</v>
      </c>
      <c r="S232" s="52">
        <v>0</v>
      </c>
      <c r="T232" s="36"/>
      <c r="U232" s="56">
        <v>24012</v>
      </c>
      <c r="V232" s="56">
        <v>0</v>
      </c>
      <c r="W232" s="52">
        <v>0</v>
      </c>
      <c r="X232" s="52">
        <v>1786</v>
      </c>
      <c r="Y232" s="52">
        <v>25798</v>
      </c>
      <c r="Z232" s="52">
        <f t="shared" si="3"/>
        <v>8359884</v>
      </c>
    </row>
    <row r="233" spans="1:26" s="13" customFormat="1">
      <c r="A233" s="49">
        <v>436</v>
      </c>
      <c r="B233" s="49">
        <v>436049346</v>
      </c>
      <c r="C233" s="50" t="s">
        <v>138</v>
      </c>
      <c r="D233" s="49">
        <v>49</v>
      </c>
      <c r="E233" s="50" t="s">
        <v>73</v>
      </c>
      <c r="F233" s="49">
        <v>346</v>
      </c>
      <c r="G233" s="50" t="s">
        <v>21</v>
      </c>
      <c r="H233" s="51">
        <v>1</v>
      </c>
      <c r="I233" s="52">
        <v>10593</v>
      </c>
      <c r="J233" s="52">
        <v>2064</v>
      </c>
      <c r="K233" s="52">
        <v>0</v>
      </c>
      <c r="L233" s="52">
        <v>893</v>
      </c>
      <c r="M233" s="52">
        <v>13550</v>
      </c>
      <c r="N233" s="36"/>
      <c r="O233" s="53" t="s">
        <v>308</v>
      </c>
      <c r="P233" s="53" t="s">
        <v>308</v>
      </c>
      <c r="Q233" s="55">
        <v>0.09</v>
      </c>
      <c r="R233" s="55">
        <v>1.0999999999999999E-2</v>
      </c>
      <c r="S233" s="52">
        <v>0</v>
      </c>
      <c r="T233" s="36"/>
      <c r="U233" s="56">
        <v>12657</v>
      </c>
      <c r="V233" s="56">
        <v>0</v>
      </c>
      <c r="W233" s="52">
        <v>0</v>
      </c>
      <c r="X233" s="52">
        <v>893</v>
      </c>
      <c r="Y233" s="52">
        <v>13550</v>
      </c>
      <c r="Z233" s="52">
        <f t="shared" si="3"/>
        <v>8359884</v>
      </c>
    </row>
    <row r="234" spans="1:26" s="13" customFormat="1">
      <c r="A234" s="49">
        <v>436</v>
      </c>
      <c r="B234" s="49">
        <v>436049347</v>
      </c>
      <c r="C234" s="50" t="s">
        <v>138</v>
      </c>
      <c r="D234" s="49">
        <v>49</v>
      </c>
      <c r="E234" s="50" t="s">
        <v>73</v>
      </c>
      <c r="F234" s="49">
        <v>347</v>
      </c>
      <c r="G234" s="50" t="s">
        <v>82</v>
      </c>
      <c r="H234" s="51">
        <v>1</v>
      </c>
      <c r="I234" s="52">
        <v>10754</v>
      </c>
      <c r="J234" s="52">
        <v>4392</v>
      </c>
      <c r="K234" s="52">
        <v>0</v>
      </c>
      <c r="L234" s="52">
        <v>893</v>
      </c>
      <c r="M234" s="52">
        <v>16039</v>
      </c>
      <c r="N234" s="36"/>
      <c r="O234" s="53" t="s">
        <v>308</v>
      </c>
      <c r="P234" s="53" t="s">
        <v>308</v>
      </c>
      <c r="Q234" s="55">
        <v>0.09</v>
      </c>
      <c r="R234" s="55">
        <v>5.0000000000000001E-3</v>
      </c>
      <c r="S234" s="52">
        <v>0</v>
      </c>
      <c r="T234" s="36"/>
      <c r="U234" s="56">
        <v>15146</v>
      </c>
      <c r="V234" s="56">
        <v>0</v>
      </c>
      <c r="W234" s="52">
        <v>0</v>
      </c>
      <c r="X234" s="52">
        <v>893</v>
      </c>
      <c r="Y234" s="52">
        <v>16039</v>
      </c>
      <c r="Z234" s="52">
        <f t="shared" si="3"/>
        <v>8359884</v>
      </c>
    </row>
    <row r="235" spans="1:26" s="13" customFormat="1">
      <c r="A235" s="49">
        <v>436</v>
      </c>
      <c r="B235" s="49">
        <v>436049730</v>
      </c>
      <c r="C235" s="50" t="s">
        <v>138</v>
      </c>
      <c r="D235" s="49">
        <v>49</v>
      </c>
      <c r="E235" s="50" t="s">
        <v>73</v>
      </c>
      <c r="F235" s="49">
        <v>730</v>
      </c>
      <c r="G235" s="50" t="s">
        <v>118</v>
      </c>
      <c r="H235" s="51">
        <v>1</v>
      </c>
      <c r="I235" s="52">
        <v>10593</v>
      </c>
      <c r="J235" s="52">
        <v>3169</v>
      </c>
      <c r="K235" s="52">
        <v>0</v>
      </c>
      <c r="L235" s="52">
        <v>893</v>
      </c>
      <c r="M235" s="52">
        <v>14655</v>
      </c>
      <c r="N235" s="36"/>
      <c r="O235" s="53" t="s">
        <v>308</v>
      </c>
      <c r="P235" s="53" t="s">
        <v>308</v>
      </c>
      <c r="Q235" s="55">
        <v>0.09</v>
      </c>
      <c r="R235" s="55">
        <v>0.01</v>
      </c>
      <c r="S235" s="52">
        <v>0</v>
      </c>
      <c r="T235" s="36"/>
      <c r="U235" s="56">
        <v>13762</v>
      </c>
      <c r="V235" s="56">
        <v>0</v>
      </c>
      <c r="W235" s="52">
        <v>0</v>
      </c>
      <c r="X235" s="52">
        <v>893</v>
      </c>
      <c r="Y235" s="52">
        <v>14655</v>
      </c>
      <c r="Z235" s="52">
        <f t="shared" si="3"/>
        <v>8359884</v>
      </c>
    </row>
    <row r="236" spans="1:26" s="13" customFormat="1">
      <c r="A236" s="49">
        <v>437</v>
      </c>
      <c r="B236" s="49">
        <v>437035035</v>
      </c>
      <c r="C236" s="50" t="s">
        <v>141</v>
      </c>
      <c r="D236" s="49">
        <v>35</v>
      </c>
      <c r="E236" s="50" t="s">
        <v>11</v>
      </c>
      <c r="F236" s="49">
        <v>35</v>
      </c>
      <c r="G236" s="50" t="s">
        <v>11</v>
      </c>
      <c r="H236" s="51">
        <v>275</v>
      </c>
      <c r="I236" s="52">
        <v>13263</v>
      </c>
      <c r="J236" s="52">
        <v>3919</v>
      </c>
      <c r="K236" s="52">
        <v>574</v>
      </c>
      <c r="L236" s="52">
        <v>893</v>
      </c>
      <c r="M236" s="52">
        <v>18649</v>
      </c>
      <c r="N236" s="36"/>
      <c r="O236" s="53" t="s">
        <v>308</v>
      </c>
      <c r="P236" s="53" t="s">
        <v>308</v>
      </c>
      <c r="Q236" s="55">
        <v>0.18</v>
      </c>
      <c r="R236" s="55">
        <v>0.152</v>
      </c>
      <c r="S236" s="52">
        <v>0</v>
      </c>
      <c r="T236" s="36"/>
      <c r="U236" s="56">
        <v>4725050</v>
      </c>
      <c r="V236" s="56">
        <v>0</v>
      </c>
      <c r="W236" s="52">
        <v>157845</v>
      </c>
      <c r="X236" s="52">
        <v>245575</v>
      </c>
      <c r="Y236" s="52">
        <v>5128470</v>
      </c>
      <c r="Z236" s="52">
        <f t="shared" si="3"/>
        <v>5214520</v>
      </c>
    </row>
    <row r="237" spans="1:26" s="13" customFormat="1">
      <c r="A237" s="49">
        <v>437</v>
      </c>
      <c r="B237" s="49">
        <v>437035044</v>
      </c>
      <c r="C237" s="50" t="s">
        <v>141</v>
      </c>
      <c r="D237" s="49">
        <v>35</v>
      </c>
      <c r="E237" s="50" t="s">
        <v>11</v>
      </c>
      <c r="F237" s="49">
        <v>44</v>
      </c>
      <c r="G237" s="50" t="s">
        <v>12</v>
      </c>
      <c r="H237" s="51">
        <v>2</v>
      </c>
      <c r="I237" s="52">
        <v>13428</v>
      </c>
      <c r="J237" s="52">
        <v>884</v>
      </c>
      <c r="K237" s="52">
        <v>0</v>
      </c>
      <c r="L237" s="52">
        <v>893</v>
      </c>
      <c r="M237" s="52">
        <v>15205</v>
      </c>
      <c r="N237" s="36"/>
      <c r="O237" s="53" t="s">
        <v>308</v>
      </c>
      <c r="P237" s="53" t="s">
        <v>308</v>
      </c>
      <c r="Q237" s="55">
        <v>0.09</v>
      </c>
      <c r="R237" s="55">
        <v>4.4999999999999998E-2</v>
      </c>
      <c r="S237" s="52">
        <v>0</v>
      </c>
      <c r="T237" s="36"/>
      <c r="U237" s="56">
        <v>28624</v>
      </c>
      <c r="V237" s="56">
        <v>0</v>
      </c>
      <c r="W237" s="52">
        <v>0</v>
      </c>
      <c r="X237" s="52">
        <v>1786</v>
      </c>
      <c r="Y237" s="52">
        <v>30410</v>
      </c>
      <c r="Z237" s="52">
        <f t="shared" si="3"/>
        <v>5214520</v>
      </c>
    </row>
    <row r="238" spans="1:26" s="13" customFormat="1">
      <c r="A238" s="49">
        <v>437</v>
      </c>
      <c r="B238" s="49">
        <v>437035100</v>
      </c>
      <c r="C238" s="50" t="s">
        <v>141</v>
      </c>
      <c r="D238" s="49">
        <v>35</v>
      </c>
      <c r="E238" s="50" t="s">
        <v>11</v>
      </c>
      <c r="F238" s="49">
        <v>100</v>
      </c>
      <c r="G238" s="50" t="s">
        <v>58</v>
      </c>
      <c r="H238" s="51">
        <v>1</v>
      </c>
      <c r="I238" s="52">
        <v>14923</v>
      </c>
      <c r="J238" s="52">
        <v>7377</v>
      </c>
      <c r="K238" s="52">
        <v>0</v>
      </c>
      <c r="L238" s="52">
        <v>893</v>
      </c>
      <c r="M238" s="52">
        <v>23193</v>
      </c>
      <c r="N238" s="36"/>
      <c r="O238" s="53" t="s">
        <v>308</v>
      </c>
      <c r="P238" s="53" t="s">
        <v>308</v>
      </c>
      <c r="Q238" s="55">
        <v>0.09</v>
      </c>
      <c r="R238" s="55">
        <v>3.3000000000000002E-2</v>
      </c>
      <c r="S238" s="52">
        <v>0</v>
      </c>
      <c r="T238" s="36"/>
      <c r="U238" s="56">
        <v>22300</v>
      </c>
      <c r="V238" s="56">
        <v>0</v>
      </c>
      <c r="W238" s="52">
        <v>0</v>
      </c>
      <c r="X238" s="52">
        <v>893</v>
      </c>
      <c r="Y238" s="52">
        <v>23193</v>
      </c>
      <c r="Z238" s="52">
        <f t="shared" si="3"/>
        <v>5214520</v>
      </c>
    </row>
    <row r="239" spans="1:26" s="13" customFormat="1">
      <c r="A239" s="49">
        <v>437</v>
      </c>
      <c r="B239" s="49">
        <v>437035163</v>
      </c>
      <c r="C239" s="50" t="s">
        <v>141</v>
      </c>
      <c r="D239" s="49">
        <v>35</v>
      </c>
      <c r="E239" s="50" t="s">
        <v>11</v>
      </c>
      <c r="F239" s="49">
        <v>163</v>
      </c>
      <c r="G239" s="50" t="s">
        <v>16</v>
      </c>
      <c r="H239" s="51">
        <v>1</v>
      </c>
      <c r="I239" s="52">
        <v>10438</v>
      </c>
      <c r="J239" s="52">
        <v>204</v>
      </c>
      <c r="K239" s="52">
        <v>0</v>
      </c>
      <c r="L239" s="52">
        <v>893</v>
      </c>
      <c r="M239" s="52">
        <v>11535</v>
      </c>
      <c r="N239" s="36"/>
      <c r="O239" s="53" t="s">
        <v>308</v>
      </c>
      <c r="P239" s="53" t="s">
        <v>308</v>
      </c>
      <c r="Q239" s="55">
        <v>0.18</v>
      </c>
      <c r="R239" s="55">
        <v>9.1999999999999998E-2</v>
      </c>
      <c r="S239" s="52">
        <v>0</v>
      </c>
      <c r="T239" s="36"/>
      <c r="U239" s="56">
        <v>10642</v>
      </c>
      <c r="V239" s="56">
        <v>0</v>
      </c>
      <c r="W239" s="52">
        <v>0</v>
      </c>
      <c r="X239" s="52">
        <v>893</v>
      </c>
      <c r="Y239" s="52">
        <v>11535</v>
      </c>
      <c r="Z239" s="52">
        <f t="shared" si="3"/>
        <v>5214520</v>
      </c>
    </row>
    <row r="240" spans="1:26" s="13" customFormat="1">
      <c r="A240" s="49">
        <v>437</v>
      </c>
      <c r="B240" s="49">
        <v>437035244</v>
      </c>
      <c r="C240" s="50" t="s">
        <v>141</v>
      </c>
      <c r="D240" s="49">
        <v>35</v>
      </c>
      <c r="E240" s="50" t="s">
        <v>11</v>
      </c>
      <c r="F240" s="49">
        <v>244</v>
      </c>
      <c r="G240" s="50" t="s">
        <v>27</v>
      </c>
      <c r="H240" s="51">
        <v>1</v>
      </c>
      <c r="I240" s="52">
        <v>14923</v>
      </c>
      <c r="J240" s="52">
        <v>5096</v>
      </c>
      <c r="K240" s="52">
        <v>0</v>
      </c>
      <c r="L240" s="52">
        <v>893</v>
      </c>
      <c r="M240" s="52">
        <v>20912</v>
      </c>
      <c r="N240" s="36"/>
      <c r="O240" s="53" t="s">
        <v>308</v>
      </c>
      <c r="P240" s="53" t="s">
        <v>308</v>
      </c>
      <c r="Q240" s="55">
        <v>0.18</v>
      </c>
      <c r="R240" s="55">
        <v>9.0999999999999998E-2</v>
      </c>
      <c r="S240" s="52">
        <v>0</v>
      </c>
      <c r="T240" s="36"/>
      <c r="U240" s="56">
        <v>20019</v>
      </c>
      <c r="V240" s="56">
        <v>0</v>
      </c>
      <c r="W240" s="52">
        <v>0</v>
      </c>
      <c r="X240" s="52">
        <v>893</v>
      </c>
      <c r="Y240" s="52">
        <v>20912</v>
      </c>
      <c r="Z240" s="52">
        <f t="shared" si="3"/>
        <v>5214520</v>
      </c>
    </row>
    <row r="241" spans="1:26" s="13" customFormat="1">
      <c r="A241" s="49">
        <v>438</v>
      </c>
      <c r="B241" s="49">
        <v>438035035</v>
      </c>
      <c r="C241" s="50" t="s">
        <v>142</v>
      </c>
      <c r="D241" s="49">
        <v>35</v>
      </c>
      <c r="E241" s="50" t="s">
        <v>11</v>
      </c>
      <c r="F241" s="49">
        <v>35</v>
      </c>
      <c r="G241" s="50" t="s">
        <v>11</v>
      </c>
      <c r="H241" s="51">
        <v>324</v>
      </c>
      <c r="I241" s="52">
        <v>12236</v>
      </c>
      <c r="J241" s="52">
        <v>3616</v>
      </c>
      <c r="K241" s="52">
        <v>128</v>
      </c>
      <c r="L241" s="52">
        <v>893</v>
      </c>
      <c r="M241" s="52">
        <v>16873</v>
      </c>
      <c r="N241" s="36"/>
      <c r="O241" s="53" t="s">
        <v>308</v>
      </c>
      <c r="P241" s="53" t="s">
        <v>308</v>
      </c>
      <c r="Q241" s="55">
        <v>0.18</v>
      </c>
      <c r="R241" s="55">
        <v>0.152</v>
      </c>
      <c r="S241" s="52">
        <v>0</v>
      </c>
      <c r="T241" s="36"/>
      <c r="U241" s="56">
        <v>5136048</v>
      </c>
      <c r="V241" s="56">
        <v>0</v>
      </c>
      <c r="W241" s="52">
        <v>41345</v>
      </c>
      <c r="X241" s="52">
        <v>289332</v>
      </c>
      <c r="Y241" s="52">
        <v>5466725</v>
      </c>
      <c r="Z241" s="52">
        <f t="shared" si="3"/>
        <v>5759880</v>
      </c>
    </row>
    <row r="242" spans="1:26" s="13" customFormat="1">
      <c r="A242" s="49">
        <v>438</v>
      </c>
      <c r="B242" s="49">
        <v>438035057</v>
      </c>
      <c r="C242" s="50" t="s">
        <v>142</v>
      </c>
      <c r="D242" s="49">
        <v>35</v>
      </c>
      <c r="E242" s="50" t="s">
        <v>11</v>
      </c>
      <c r="F242" s="49">
        <v>57</v>
      </c>
      <c r="G242" s="50" t="s">
        <v>13</v>
      </c>
      <c r="H242" s="51">
        <v>3</v>
      </c>
      <c r="I242" s="52">
        <v>3965</v>
      </c>
      <c r="J242" s="52">
        <v>209</v>
      </c>
      <c r="K242" s="52">
        <v>0</v>
      </c>
      <c r="L242" s="52">
        <v>893</v>
      </c>
      <c r="M242" s="52">
        <v>5067</v>
      </c>
      <c r="N242" s="36"/>
      <c r="O242" s="53" t="s">
        <v>308</v>
      </c>
      <c r="P242" s="53" t="s">
        <v>308</v>
      </c>
      <c r="Q242" s="55">
        <v>0.18</v>
      </c>
      <c r="R242" s="55">
        <v>0.126</v>
      </c>
      <c r="S242" s="52">
        <v>0</v>
      </c>
      <c r="T242" s="36"/>
      <c r="U242" s="56">
        <v>12522</v>
      </c>
      <c r="V242" s="56">
        <v>0</v>
      </c>
      <c r="W242" s="52">
        <v>0</v>
      </c>
      <c r="X242" s="52">
        <v>2679</v>
      </c>
      <c r="Y242" s="52">
        <v>15201</v>
      </c>
      <c r="Z242" s="52">
        <f t="shared" si="3"/>
        <v>5759880</v>
      </c>
    </row>
    <row r="243" spans="1:26" s="13" customFormat="1">
      <c r="A243" s="49">
        <v>438</v>
      </c>
      <c r="B243" s="49">
        <v>438035093</v>
      </c>
      <c r="C243" s="50" t="s">
        <v>142</v>
      </c>
      <c r="D243" s="49">
        <v>35</v>
      </c>
      <c r="E243" s="50" t="s">
        <v>11</v>
      </c>
      <c r="F243" s="49">
        <v>93</v>
      </c>
      <c r="G243" s="50" t="s">
        <v>14</v>
      </c>
      <c r="H243" s="51">
        <v>1</v>
      </c>
      <c r="I243" s="52">
        <v>11861</v>
      </c>
      <c r="J243" s="52">
        <v>358</v>
      </c>
      <c r="K243" s="52">
        <v>0</v>
      </c>
      <c r="L243" s="52">
        <v>893</v>
      </c>
      <c r="M243" s="52">
        <v>13112</v>
      </c>
      <c r="N243" s="36"/>
      <c r="O243" s="53" t="s">
        <v>308</v>
      </c>
      <c r="P243" s="53" t="s">
        <v>308</v>
      </c>
      <c r="Q243" s="55">
        <v>0.09</v>
      </c>
      <c r="R243" s="55">
        <v>0.1</v>
      </c>
      <c r="S243" s="52">
        <v>-1219</v>
      </c>
      <c r="T243" s="36"/>
      <c r="U243" s="56">
        <v>12219</v>
      </c>
      <c r="V243" s="56">
        <v>-1219</v>
      </c>
      <c r="W243" s="52">
        <v>0</v>
      </c>
      <c r="X243" s="52">
        <v>893</v>
      </c>
      <c r="Y243" s="52">
        <v>11893</v>
      </c>
      <c r="Z243" s="52">
        <f t="shared" si="3"/>
        <v>5759880</v>
      </c>
    </row>
    <row r="244" spans="1:26" s="13" customFormat="1">
      <c r="A244" s="49">
        <v>438</v>
      </c>
      <c r="B244" s="49">
        <v>438035220</v>
      </c>
      <c r="C244" s="50" t="s">
        <v>142</v>
      </c>
      <c r="D244" s="49">
        <v>35</v>
      </c>
      <c r="E244" s="50" t="s">
        <v>11</v>
      </c>
      <c r="F244" s="49">
        <v>220</v>
      </c>
      <c r="G244" s="50" t="s">
        <v>26</v>
      </c>
      <c r="H244" s="51">
        <v>2</v>
      </c>
      <c r="I244" s="52">
        <v>13489</v>
      </c>
      <c r="J244" s="52">
        <v>4801</v>
      </c>
      <c r="K244" s="52">
        <v>0</v>
      </c>
      <c r="L244" s="52">
        <v>893</v>
      </c>
      <c r="M244" s="52">
        <v>19183</v>
      </c>
      <c r="N244" s="36"/>
      <c r="O244" s="53" t="s">
        <v>308</v>
      </c>
      <c r="P244" s="53" t="s">
        <v>308</v>
      </c>
      <c r="Q244" s="55">
        <v>0.09</v>
      </c>
      <c r="R244" s="55">
        <v>1.4999999999999999E-2</v>
      </c>
      <c r="S244" s="52">
        <v>0</v>
      </c>
      <c r="T244" s="36"/>
      <c r="U244" s="56">
        <v>36580</v>
      </c>
      <c r="V244" s="56">
        <v>0</v>
      </c>
      <c r="W244" s="52">
        <v>0</v>
      </c>
      <c r="X244" s="52">
        <v>1786</v>
      </c>
      <c r="Y244" s="52">
        <v>38366</v>
      </c>
      <c r="Z244" s="52">
        <f t="shared" si="3"/>
        <v>5759880</v>
      </c>
    </row>
    <row r="245" spans="1:26" s="13" customFormat="1">
      <c r="A245" s="49">
        <v>438</v>
      </c>
      <c r="B245" s="49">
        <v>438035244</v>
      </c>
      <c r="C245" s="50" t="s">
        <v>142</v>
      </c>
      <c r="D245" s="49">
        <v>35</v>
      </c>
      <c r="E245" s="50" t="s">
        <v>11</v>
      </c>
      <c r="F245" s="49">
        <v>244</v>
      </c>
      <c r="G245" s="50" t="s">
        <v>27</v>
      </c>
      <c r="H245" s="51">
        <v>10</v>
      </c>
      <c r="I245" s="52">
        <v>11662</v>
      </c>
      <c r="J245" s="52">
        <v>3982</v>
      </c>
      <c r="K245" s="52">
        <v>0</v>
      </c>
      <c r="L245" s="52">
        <v>893</v>
      </c>
      <c r="M245" s="52">
        <v>16537</v>
      </c>
      <c r="N245" s="36"/>
      <c r="O245" s="53" t="s">
        <v>308</v>
      </c>
      <c r="P245" s="53" t="s">
        <v>308</v>
      </c>
      <c r="Q245" s="55">
        <v>0.18</v>
      </c>
      <c r="R245" s="55">
        <v>9.0999999999999998E-2</v>
      </c>
      <c r="S245" s="52">
        <v>0</v>
      </c>
      <c r="T245" s="36"/>
      <c r="U245" s="56">
        <v>156440</v>
      </c>
      <c r="V245" s="56">
        <v>0</v>
      </c>
      <c r="W245" s="52">
        <v>0</v>
      </c>
      <c r="X245" s="52">
        <v>8930</v>
      </c>
      <c r="Y245" s="52">
        <v>165370</v>
      </c>
      <c r="Z245" s="52">
        <f t="shared" si="3"/>
        <v>5759880</v>
      </c>
    </row>
    <row r="246" spans="1:26" s="13" customFormat="1">
      <c r="A246" s="49">
        <v>438</v>
      </c>
      <c r="B246" s="49">
        <v>438035248</v>
      </c>
      <c r="C246" s="50" t="s">
        <v>142</v>
      </c>
      <c r="D246" s="49">
        <v>35</v>
      </c>
      <c r="E246" s="50" t="s">
        <v>11</v>
      </c>
      <c r="F246" s="49">
        <v>248</v>
      </c>
      <c r="G246" s="50" t="s">
        <v>18</v>
      </c>
      <c r="H246" s="51">
        <v>2</v>
      </c>
      <c r="I246" s="52">
        <v>9004</v>
      </c>
      <c r="J246" s="52">
        <v>977</v>
      </c>
      <c r="K246" s="52">
        <v>0</v>
      </c>
      <c r="L246" s="52">
        <v>893</v>
      </c>
      <c r="M246" s="52">
        <v>10874</v>
      </c>
      <c r="N246" s="36"/>
      <c r="O246" s="53" t="s">
        <v>308</v>
      </c>
      <c r="P246" s="53" t="s">
        <v>308</v>
      </c>
      <c r="Q246" s="55">
        <v>0.09</v>
      </c>
      <c r="R246" s="55">
        <v>4.2000000000000003E-2</v>
      </c>
      <c r="S246" s="52">
        <v>0</v>
      </c>
      <c r="T246" s="36"/>
      <c r="U246" s="56">
        <v>19962</v>
      </c>
      <c r="V246" s="56">
        <v>0</v>
      </c>
      <c r="W246" s="52">
        <v>0</v>
      </c>
      <c r="X246" s="52">
        <v>1786</v>
      </c>
      <c r="Y246" s="52">
        <v>21748</v>
      </c>
      <c r="Z246" s="52">
        <f t="shared" si="3"/>
        <v>5759880</v>
      </c>
    </row>
    <row r="247" spans="1:26" s="13" customFormat="1">
      <c r="A247" s="49">
        <v>438</v>
      </c>
      <c r="B247" s="49">
        <v>438035274</v>
      </c>
      <c r="C247" s="50" t="s">
        <v>142</v>
      </c>
      <c r="D247" s="49">
        <v>35</v>
      </c>
      <c r="E247" s="50" t="s">
        <v>11</v>
      </c>
      <c r="F247" s="49">
        <v>274</v>
      </c>
      <c r="G247" s="50" t="s">
        <v>60</v>
      </c>
      <c r="H247" s="51">
        <v>1</v>
      </c>
      <c r="I247" s="52">
        <v>11980</v>
      </c>
      <c r="J247" s="52">
        <v>5508</v>
      </c>
      <c r="K247" s="52">
        <v>0</v>
      </c>
      <c r="L247" s="52">
        <v>893</v>
      </c>
      <c r="M247" s="52">
        <v>18381</v>
      </c>
      <c r="N247" s="36"/>
      <c r="O247" s="53" t="s">
        <v>308</v>
      </c>
      <c r="P247" s="53" t="s">
        <v>308</v>
      </c>
      <c r="Q247" s="55">
        <v>0.09</v>
      </c>
      <c r="R247" s="55">
        <v>8.7999999999999995E-2</v>
      </c>
      <c r="S247" s="52">
        <v>0</v>
      </c>
      <c r="T247" s="36"/>
      <c r="U247" s="56">
        <v>17488</v>
      </c>
      <c r="V247" s="56">
        <v>0</v>
      </c>
      <c r="W247" s="52">
        <v>0</v>
      </c>
      <c r="X247" s="52">
        <v>893</v>
      </c>
      <c r="Y247" s="52">
        <v>18381</v>
      </c>
      <c r="Z247" s="52">
        <f t="shared" si="3"/>
        <v>5759880</v>
      </c>
    </row>
    <row r="248" spans="1:26" s="13" customFormat="1">
      <c r="A248" s="49">
        <v>438</v>
      </c>
      <c r="B248" s="49">
        <v>438035336</v>
      </c>
      <c r="C248" s="50" t="s">
        <v>142</v>
      </c>
      <c r="D248" s="49">
        <v>35</v>
      </c>
      <c r="E248" s="50" t="s">
        <v>11</v>
      </c>
      <c r="F248" s="49">
        <v>336</v>
      </c>
      <c r="G248" s="50" t="s">
        <v>30</v>
      </c>
      <c r="H248" s="51">
        <v>2</v>
      </c>
      <c r="I248" s="52">
        <v>9004</v>
      </c>
      <c r="J248" s="52">
        <v>1201</v>
      </c>
      <c r="K248" s="52">
        <v>0</v>
      </c>
      <c r="L248" s="52">
        <v>893</v>
      </c>
      <c r="M248" s="52">
        <v>11098</v>
      </c>
      <c r="N248" s="36"/>
      <c r="O248" s="53" t="s">
        <v>308</v>
      </c>
      <c r="P248" s="53" t="s">
        <v>308</v>
      </c>
      <c r="Q248" s="55">
        <v>0.09</v>
      </c>
      <c r="R248" s="55">
        <v>3.5000000000000003E-2</v>
      </c>
      <c r="S248" s="52">
        <v>0</v>
      </c>
      <c r="T248" s="36"/>
      <c r="U248" s="56">
        <v>20410</v>
      </c>
      <c r="V248" s="56">
        <v>0</v>
      </c>
      <c r="W248" s="52">
        <v>0</v>
      </c>
      <c r="X248" s="52">
        <v>1786</v>
      </c>
      <c r="Y248" s="52">
        <v>22196</v>
      </c>
      <c r="Z248" s="52">
        <f t="shared" si="3"/>
        <v>5759880</v>
      </c>
    </row>
    <row r="249" spans="1:26" s="13" customFormat="1">
      <c r="A249" s="49">
        <v>439</v>
      </c>
      <c r="B249" s="49">
        <v>439035035</v>
      </c>
      <c r="C249" s="50" t="s">
        <v>143</v>
      </c>
      <c r="D249" s="49">
        <v>35</v>
      </c>
      <c r="E249" s="50" t="s">
        <v>11</v>
      </c>
      <c r="F249" s="49">
        <v>35</v>
      </c>
      <c r="G249" s="50" t="s">
        <v>11</v>
      </c>
      <c r="H249" s="51">
        <v>444</v>
      </c>
      <c r="I249" s="52">
        <v>11279</v>
      </c>
      <c r="J249" s="52">
        <v>3333</v>
      </c>
      <c r="K249" s="52">
        <v>0</v>
      </c>
      <c r="L249" s="52">
        <v>893</v>
      </c>
      <c r="M249" s="52">
        <v>15505</v>
      </c>
      <c r="N249" s="36"/>
      <c r="O249" s="53" t="s">
        <v>308</v>
      </c>
      <c r="P249" s="53" t="s">
        <v>308</v>
      </c>
      <c r="Q249" s="55">
        <v>0.18</v>
      </c>
      <c r="R249" s="55">
        <v>0.152</v>
      </c>
      <c r="S249" s="52">
        <v>0</v>
      </c>
      <c r="T249" s="36"/>
      <c r="U249" s="56">
        <v>6487728</v>
      </c>
      <c r="V249" s="56">
        <v>0</v>
      </c>
      <c r="W249" s="52">
        <v>0</v>
      </c>
      <c r="X249" s="52">
        <v>396492</v>
      </c>
      <c r="Y249" s="52">
        <v>6884220</v>
      </c>
      <c r="Z249" s="52">
        <f t="shared" si="3"/>
        <v>6884220</v>
      </c>
    </row>
    <row r="250" spans="1:26" s="13" customFormat="1">
      <c r="A250" s="49">
        <v>440</v>
      </c>
      <c r="B250" s="49">
        <v>440149128</v>
      </c>
      <c r="C250" s="50" t="s">
        <v>144</v>
      </c>
      <c r="D250" s="49">
        <v>149</v>
      </c>
      <c r="E250" s="50" t="s">
        <v>77</v>
      </c>
      <c r="F250" s="49">
        <v>128</v>
      </c>
      <c r="G250" s="50" t="s">
        <v>122</v>
      </c>
      <c r="H250" s="51">
        <v>1</v>
      </c>
      <c r="I250" s="52">
        <v>12275</v>
      </c>
      <c r="J250" s="52">
        <v>527</v>
      </c>
      <c r="K250" s="52">
        <v>0</v>
      </c>
      <c r="L250" s="52">
        <v>893</v>
      </c>
      <c r="M250" s="52">
        <v>13695</v>
      </c>
      <c r="N250" s="36"/>
      <c r="O250" s="53" t="s">
        <v>308</v>
      </c>
      <c r="P250" s="53" t="s">
        <v>308</v>
      </c>
      <c r="Q250" s="55">
        <v>0.18</v>
      </c>
      <c r="R250" s="55">
        <v>3.2000000000000001E-2</v>
      </c>
      <c r="S250" s="52">
        <v>0</v>
      </c>
      <c r="T250" s="36"/>
      <c r="U250" s="56">
        <v>12802</v>
      </c>
      <c r="V250" s="56">
        <v>0</v>
      </c>
      <c r="W250" s="52">
        <v>0</v>
      </c>
      <c r="X250" s="52">
        <v>893</v>
      </c>
      <c r="Y250" s="52">
        <v>13695</v>
      </c>
      <c r="Z250" s="52">
        <f t="shared" si="3"/>
        <v>5135632</v>
      </c>
    </row>
    <row r="251" spans="1:26" s="13" customFormat="1">
      <c r="A251" s="49">
        <v>440</v>
      </c>
      <c r="B251" s="49">
        <v>440149149</v>
      </c>
      <c r="C251" s="50" t="s">
        <v>144</v>
      </c>
      <c r="D251" s="49">
        <v>149</v>
      </c>
      <c r="E251" s="50" t="s">
        <v>77</v>
      </c>
      <c r="F251" s="49">
        <v>149</v>
      </c>
      <c r="G251" s="50" t="s">
        <v>77</v>
      </c>
      <c r="H251" s="51">
        <v>383</v>
      </c>
      <c r="I251" s="52">
        <v>11534</v>
      </c>
      <c r="J251" s="52">
        <v>66</v>
      </c>
      <c r="K251" s="52">
        <v>413</v>
      </c>
      <c r="L251" s="52">
        <v>893</v>
      </c>
      <c r="M251" s="52">
        <v>12906</v>
      </c>
      <c r="N251" s="36"/>
      <c r="O251" s="53" t="s">
        <v>308</v>
      </c>
      <c r="P251" s="53" t="s">
        <v>308</v>
      </c>
      <c r="Q251" s="55">
        <v>0.13</v>
      </c>
      <c r="R251" s="55">
        <v>0.10299999999999999</v>
      </c>
      <c r="S251" s="52">
        <v>0</v>
      </c>
      <c r="T251" s="36"/>
      <c r="U251" s="56">
        <v>4442800</v>
      </c>
      <c r="V251" s="56">
        <v>0</v>
      </c>
      <c r="W251" s="52">
        <v>158336</v>
      </c>
      <c r="X251" s="52">
        <v>342019</v>
      </c>
      <c r="Y251" s="52">
        <v>4943155</v>
      </c>
      <c r="Z251" s="52">
        <f t="shared" si="3"/>
        <v>5135632</v>
      </c>
    </row>
    <row r="252" spans="1:26" s="13" customFormat="1">
      <c r="A252" s="49">
        <v>440</v>
      </c>
      <c r="B252" s="49">
        <v>440149181</v>
      </c>
      <c r="C252" s="50" t="s">
        <v>144</v>
      </c>
      <c r="D252" s="49">
        <v>149</v>
      </c>
      <c r="E252" s="50" t="s">
        <v>77</v>
      </c>
      <c r="F252" s="49">
        <v>181</v>
      </c>
      <c r="G252" s="50" t="s">
        <v>79</v>
      </c>
      <c r="H252" s="51">
        <v>15</v>
      </c>
      <c r="I252" s="52">
        <v>10058</v>
      </c>
      <c r="J252" s="52">
        <v>615</v>
      </c>
      <c r="K252" s="52">
        <v>0</v>
      </c>
      <c r="L252" s="52">
        <v>893</v>
      </c>
      <c r="M252" s="52">
        <v>11566</v>
      </c>
      <c r="N252" s="36"/>
      <c r="O252" s="53" t="s">
        <v>308</v>
      </c>
      <c r="P252" s="53" t="s">
        <v>308</v>
      </c>
      <c r="Q252" s="55">
        <v>0.09</v>
      </c>
      <c r="R252" s="55">
        <v>1.4E-2</v>
      </c>
      <c r="S252" s="52">
        <v>0</v>
      </c>
      <c r="T252" s="36"/>
      <c r="U252" s="56">
        <v>160095</v>
      </c>
      <c r="V252" s="56">
        <v>0</v>
      </c>
      <c r="W252" s="52">
        <v>0</v>
      </c>
      <c r="X252" s="52">
        <v>13395</v>
      </c>
      <c r="Y252" s="52">
        <v>173490</v>
      </c>
      <c r="Z252" s="52">
        <f t="shared" si="3"/>
        <v>5135632</v>
      </c>
    </row>
    <row r="253" spans="1:26" s="13" customFormat="1">
      <c r="A253" s="49">
        <v>440</v>
      </c>
      <c r="B253" s="49">
        <v>440149211</v>
      </c>
      <c r="C253" s="50" t="s">
        <v>144</v>
      </c>
      <c r="D253" s="49">
        <v>149</v>
      </c>
      <c r="E253" s="50" t="s">
        <v>77</v>
      </c>
      <c r="F253" s="49">
        <v>211</v>
      </c>
      <c r="G253" s="50" t="s">
        <v>87</v>
      </c>
      <c r="H253" s="51">
        <v>1</v>
      </c>
      <c r="I253" s="52">
        <v>3723</v>
      </c>
      <c r="J253" s="52">
        <v>676</v>
      </c>
      <c r="K253" s="52">
        <v>0</v>
      </c>
      <c r="L253" s="52">
        <v>893</v>
      </c>
      <c r="M253" s="52">
        <v>5292</v>
      </c>
      <c r="N253" s="36"/>
      <c r="O253" s="53" t="s">
        <v>308</v>
      </c>
      <c r="P253" s="53" t="s">
        <v>308</v>
      </c>
      <c r="Q253" s="55">
        <v>0.09</v>
      </c>
      <c r="R253" s="55">
        <v>2E-3</v>
      </c>
      <c r="S253" s="52">
        <v>0</v>
      </c>
      <c r="T253" s="36"/>
      <c r="U253" s="56">
        <v>4399</v>
      </c>
      <c r="V253" s="56">
        <v>0</v>
      </c>
      <c r="W253" s="52">
        <v>0</v>
      </c>
      <c r="X253" s="52">
        <v>893</v>
      </c>
      <c r="Y253" s="52">
        <v>5292</v>
      </c>
      <c r="Z253" s="52">
        <f t="shared" si="3"/>
        <v>5135632</v>
      </c>
    </row>
    <row r="254" spans="1:26" s="13" customFormat="1">
      <c r="A254" s="49">
        <v>441</v>
      </c>
      <c r="B254" s="49">
        <v>441281005</v>
      </c>
      <c r="C254" s="50" t="s">
        <v>145</v>
      </c>
      <c r="D254" s="49">
        <v>281</v>
      </c>
      <c r="E254" s="50" t="s">
        <v>146</v>
      </c>
      <c r="F254" s="49">
        <v>5</v>
      </c>
      <c r="G254" s="50" t="s">
        <v>147</v>
      </c>
      <c r="H254" s="51">
        <v>1</v>
      </c>
      <c r="I254" s="52">
        <v>9794</v>
      </c>
      <c r="J254" s="52">
        <v>3831</v>
      </c>
      <c r="K254" s="52">
        <v>0</v>
      </c>
      <c r="L254" s="52">
        <v>893</v>
      </c>
      <c r="M254" s="52">
        <v>14518</v>
      </c>
      <c r="N254" s="36"/>
      <c r="O254" s="53" t="s">
        <v>308</v>
      </c>
      <c r="P254" s="53" t="s">
        <v>308</v>
      </c>
      <c r="Q254" s="55">
        <v>0.09</v>
      </c>
      <c r="R254" s="55">
        <v>3.0000000000000001E-3</v>
      </c>
      <c r="S254" s="52">
        <v>0</v>
      </c>
      <c r="T254" s="36"/>
      <c r="U254" s="56">
        <v>13625</v>
      </c>
      <c r="V254" s="56">
        <v>0</v>
      </c>
      <c r="W254" s="52">
        <v>0</v>
      </c>
      <c r="X254" s="52">
        <v>893</v>
      </c>
      <c r="Y254" s="52">
        <v>14518</v>
      </c>
      <c r="Z254" s="52">
        <f t="shared" si="3"/>
        <v>18126111</v>
      </c>
    </row>
    <row r="255" spans="1:26" s="13" customFormat="1">
      <c r="A255" s="49">
        <v>441</v>
      </c>
      <c r="B255" s="49">
        <v>441281061</v>
      </c>
      <c r="C255" s="50" t="s">
        <v>145</v>
      </c>
      <c r="D255" s="49">
        <v>281</v>
      </c>
      <c r="E255" s="50" t="s">
        <v>146</v>
      </c>
      <c r="F255" s="49">
        <v>61</v>
      </c>
      <c r="G255" s="50" t="s">
        <v>148</v>
      </c>
      <c r="H255" s="51">
        <v>3</v>
      </c>
      <c r="I255" s="52">
        <v>9817</v>
      </c>
      <c r="J255" s="52">
        <v>467</v>
      </c>
      <c r="K255" s="52">
        <v>0</v>
      </c>
      <c r="L255" s="52">
        <v>893</v>
      </c>
      <c r="M255" s="52">
        <v>11177</v>
      </c>
      <c r="N255" s="36"/>
      <c r="O255" s="53" t="s">
        <v>308</v>
      </c>
      <c r="P255" s="53" t="s">
        <v>308</v>
      </c>
      <c r="Q255" s="55">
        <v>0.09</v>
      </c>
      <c r="R255" s="55">
        <v>0.03</v>
      </c>
      <c r="S255" s="52">
        <v>0</v>
      </c>
      <c r="T255" s="36"/>
      <c r="U255" s="56">
        <v>30852</v>
      </c>
      <c r="V255" s="56">
        <v>0</v>
      </c>
      <c r="W255" s="52">
        <v>0</v>
      </c>
      <c r="X255" s="52">
        <v>2679</v>
      </c>
      <c r="Y255" s="52">
        <v>33531</v>
      </c>
      <c r="Z255" s="52">
        <f t="shared" si="3"/>
        <v>18126111</v>
      </c>
    </row>
    <row r="256" spans="1:26" s="13" customFormat="1">
      <c r="A256" s="49">
        <v>441</v>
      </c>
      <c r="B256" s="49">
        <v>441281087</v>
      </c>
      <c r="C256" s="50" t="s">
        <v>145</v>
      </c>
      <c r="D256" s="49">
        <v>281</v>
      </c>
      <c r="E256" s="50" t="s">
        <v>146</v>
      </c>
      <c r="F256" s="49">
        <v>87</v>
      </c>
      <c r="G256" s="50" t="s">
        <v>149</v>
      </c>
      <c r="H256" s="51">
        <v>5</v>
      </c>
      <c r="I256" s="52">
        <v>9346</v>
      </c>
      <c r="J256" s="52">
        <v>3458</v>
      </c>
      <c r="K256" s="52">
        <v>0</v>
      </c>
      <c r="L256" s="52">
        <v>893</v>
      </c>
      <c r="M256" s="52">
        <v>13697</v>
      </c>
      <c r="N256" s="36"/>
      <c r="O256" s="53" t="s">
        <v>308</v>
      </c>
      <c r="P256" s="53" t="s">
        <v>308</v>
      </c>
      <c r="Q256" s="55">
        <v>0.09</v>
      </c>
      <c r="R256" s="55">
        <v>4.0000000000000001E-3</v>
      </c>
      <c r="S256" s="52">
        <v>0</v>
      </c>
      <c r="T256" s="36"/>
      <c r="U256" s="56">
        <v>64020</v>
      </c>
      <c r="V256" s="56">
        <v>0</v>
      </c>
      <c r="W256" s="52">
        <v>0</v>
      </c>
      <c r="X256" s="52">
        <v>4465</v>
      </c>
      <c r="Y256" s="52">
        <v>68485</v>
      </c>
      <c r="Z256" s="52">
        <f t="shared" si="3"/>
        <v>18126111</v>
      </c>
    </row>
    <row r="257" spans="1:26" s="13" customFormat="1">
      <c r="A257" s="49">
        <v>441</v>
      </c>
      <c r="B257" s="49">
        <v>441281161</v>
      </c>
      <c r="C257" s="50" t="s">
        <v>145</v>
      </c>
      <c r="D257" s="49">
        <v>281</v>
      </c>
      <c r="E257" s="50" t="s">
        <v>146</v>
      </c>
      <c r="F257" s="49">
        <v>161</v>
      </c>
      <c r="G257" s="50" t="s">
        <v>151</v>
      </c>
      <c r="H257" s="51">
        <v>2</v>
      </c>
      <c r="I257" s="52">
        <v>12631</v>
      </c>
      <c r="J257" s="52">
        <v>4752</v>
      </c>
      <c r="K257" s="52">
        <v>0</v>
      </c>
      <c r="L257" s="52">
        <v>893</v>
      </c>
      <c r="M257" s="52">
        <v>18276</v>
      </c>
      <c r="N257" s="36"/>
      <c r="O257" s="53" t="s">
        <v>308</v>
      </c>
      <c r="P257" s="53" t="s">
        <v>308</v>
      </c>
      <c r="Q257" s="55">
        <v>0.09</v>
      </c>
      <c r="R257" s="55">
        <v>8.0000000000000002E-3</v>
      </c>
      <c r="S257" s="52">
        <v>0</v>
      </c>
      <c r="T257" s="36"/>
      <c r="U257" s="56">
        <v>34766</v>
      </c>
      <c r="V257" s="56">
        <v>0</v>
      </c>
      <c r="W257" s="52">
        <v>0</v>
      </c>
      <c r="X257" s="52">
        <v>1786</v>
      </c>
      <c r="Y257" s="52">
        <v>36552</v>
      </c>
      <c r="Z257" s="52">
        <f t="shared" si="3"/>
        <v>18126111</v>
      </c>
    </row>
    <row r="258" spans="1:26" s="13" customFormat="1">
      <c r="A258" s="49">
        <v>441</v>
      </c>
      <c r="B258" s="49">
        <v>441281281</v>
      </c>
      <c r="C258" s="50" t="s">
        <v>145</v>
      </c>
      <c r="D258" s="49">
        <v>281</v>
      </c>
      <c r="E258" s="50" t="s">
        <v>146</v>
      </c>
      <c r="F258" s="49">
        <v>281</v>
      </c>
      <c r="G258" s="50" t="s">
        <v>146</v>
      </c>
      <c r="H258" s="51">
        <v>1562</v>
      </c>
      <c r="I258" s="52">
        <v>10602</v>
      </c>
      <c r="J258" s="52">
        <v>0</v>
      </c>
      <c r="K258" s="52">
        <v>0</v>
      </c>
      <c r="L258" s="52">
        <v>893</v>
      </c>
      <c r="M258" s="52">
        <v>11495</v>
      </c>
      <c r="N258" s="36"/>
      <c r="O258" s="53" t="s">
        <v>308</v>
      </c>
      <c r="P258" s="53" t="s">
        <v>308</v>
      </c>
      <c r="Q258" s="55">
        <v>0.18</v>
      </c>
      <c r="R258" s="55">
        <v>0.11799999999999999</v>
      </c>
      <c r="S258" s="52">
        <v>0</v>
      </c>
      <c r="T258" s="36"/>
      <c r="U258" s="56">
        <v>16560324</v>
      </c>
      <c r="V258" s="56">
        <v>0</v>
      </c>
      <c r="W258" s="52">
        <v>0</v>
      </c>
      <c r="X258" s="52">
        <v>1394866</v>
      </c>
      <c r="Y258" s="52">
        <v>17955190</v>
      </c>
      <c r="Z258" s="52">
        <f t="shared" si="3"/>
        <v>18126111</v>
      </c>
    </row>
    <row r="259" spans="1:26" s="13" customFormat="1">
      <c r="A259" s="49">
        <v>441</v>
      </c>
      <c r="B259" s="49">
        <v>441281680</v>
      </c>
      <c r="C259" s="50" t="s">
        <v>145</v>
      </c>
      <c r="D259" s="49">
        <v>281</v>
      </c>
      <c r="E259" s="50" t="s">
        <v>146</v>
      </c>
      <c r="F259" s="49">
        <v>680</v>
      </c>
      <c r="G259" s="50" t="s">
        <v>152</v>
      </c>
      <c r="H259" s="51">
        <v>1</v>
      </c>
      <c r="I259" s="52">
        <v>12631</v>
      </c>
      <c r="J259" s="52">
        <v>4311</v>
      </c>
      <c r="K259" s="52">
        <v>0</v>
      </c>
      <c r="L259" s="52">
        <v>893</v>
      </c>
      <c r="M259" s="52">
        <v>17835</v>
      </c>
      <c r="N259" s="36"/>
      <c r="O259" s="53" t="s">
        <v>308</v>
      </c>
      <c r="P259" s="53" t="s">
        <v>308</v>
      </c>
      <c r="Q259" s="55">
        <v>0.09</v>
      </c>
      <c r="R259" s="55">
        <v>2E-3</v>
      </c>
      <c r="S259" s="52">
        <v>0</v>
      </c>
      <c r="T259" s="36"/>
      <c r="U259" s="56">
        <v>16942</v>
      </c>
      <c r="V259" s="56">
        <v>0</v>
      </c>
      <c r="W259" s="52">
        <v>0</v>
      </c>
      <c r="X259" s="52">
        <v>893</v>
      </c>
      <c r="Y259" s="52">
        <v>17835</v>
      </c>
      <c r="Z259" s="52">
        <f t="shared" si="3"/>
        <v>18126111</v>
      </c>
    </row>
    <row r="260" spans="1:26" s="13" customFormat="1">
      <c r="A260" s="49">
        <v>444</v>
      </c>
      <c r="B260" s="49">
        <v>444035001</v>
      </c>
      <c r="C260" s="50" t="s">
        <v>153</v>
      </c>
      <c r="D260" s="49">
        <v>35</v>
      </c>
      <c r="E260" s="50" t="s">
        <v>11</v>
      </c>
      <c r="F260" s="49">
        <v>1</v>
      </c>
      <c r="G260" s="50" t="s">
        <v>57</v>
      </c>
      <c r="H260" s="51">
        <v>1</v>
      </c>
      <c r="I260" s="52">
        <v>9004</v>
      </c>
      <c r="J260" s="52">
        <v>2293</v>
      </c>
      <c r="K260" s="52">
        <v>0</v>
      </c>
      <c r="L260" s="52">
        <v>893</v>
      </c>
      <c r="M260" s="52">
        <v>12190</v>
      </c>
      <c r="N260" s="36"/>
      <c r="O260" s="53" t="s">
        <v>308</v>
      </c>
      <c r="P260" s="53" t="s">
        <v>308</v>
      </c>
      <c r="Q260" s="55">
        <v>0.09</v>
      </c>
      <c r="R260" s="55">
        <v>1.7000000000000001E-2</v>
      </c>
      <c r="S260" s="52">
        <v>0</v>
      </c>
      <c r="T260" s="36"/>
      <c r="U260" s="56">
        <v>11297</v>
      </c>
      <c r="V260" s="56">
        <v>0</v>
      </c>
      <c r="W260" s="52">
        <v>0</v>
      </c>
      <c r="X260" s="52">
        <v>893</v>
      </c>
      <c r="Y260" s="52">
        <v>12190</v>
      </c>
      <c r="Z260" s="52">
        <f t="shared" si="3"/>
        <v>8366596</v>
      </c>
    </row>
    <row r="261" spans="1:26" s="13" customFormat="1">
      <c r="A261" s="49">
        <v>444</v>
      </c>
      <c r="B261" s="49">
        <v>444035035</v>
      </c>
      <c r="C261" s="50" t="s">
        <v>153</v>
      </c>
      <c r="D261" s="49">
        <v>35</v>
      </c>
      <c r="E261" s="50" t="s">
        <v>11</v>
      </c>
      <c r="F261" s="49">
        <v>35</v>
      </c>
      <c r="G261" s="50" t="s">
        <v>11</v>
      </c>
      <c r="H261" s="51">
        <v>548</v>
      </c>
      <c r="I261" s="52">
        <v>10741</v>
      </c>
      <c r="J261" s="52">
        <v>3174</v>
      </c>
      <c r="K261" s="52">
        <v>0</v>
      </c>
      <c r="L261" s="52">
        <v>893</v>
      </c>
      <c r="M261" s="52">
        <v>14808</v>
      </c>
      <c r="N261" s="36"/>
      <c r="O261" s="53" t="s">
        <v>308</v>
      </c>
      <c r="P261" s="53" t="s">
        <v>308</v>
      </c>
      <c r="Q261" s="55">
        <v>0.18</v>
      </c>
      <c r="R261" s="55">
        <v>0.152</v>
      </c>
      <c r="S261" s="52">
        <v>0</v>
      </c>
      <c r="T261" s="36"/>
      <c r="U261" s="56">
        <v>7625420</v>
      </c>
      <c r="V261" s="56">
        <v>0</v>
      </c>
      <c r="W261" s="52">
        <v>0</v>
      </c>
      <c r="X261" s="52">
        <v>489364</v>
      </c>
      <c r="Y261" s="52">
        <v>8114784</v>
      </c>
      <c r="Z261" s="52">
        <f t="shared" si="3"/>
        <v>8366596</v>
      </c>
    </row>
    <row r="262" spans="1:26" s="13" customFormat="1">
      <c r="A262" s="49">
        <v>444</v>
      </c>
      <c r="B262" s="49">
        <v>444035040</v>
      </c>
      <c r="C262" s="50" t="s">
        <v>153</v>
      </c>
      <c r="D262" s="49">
        <v>35</v>
      </c>
      <c r="E262" s="50" t="s">
        <v>11</v>
      </c>
      <c r="F262" s="49">
        <v>40</v>
      </c>
      <c r="G262" s="50" t="s">
        <v>88</v>
      </c>
      <c r="H262" s="51">
        <v>3</v>
      </c>
      <c r="I262" s="52">
        <v>9865</v>
      </c>
      <c r="J262" s="52">
        <v>2538</v>
      </c>
      <c r="K262" s="52">
        <v>0</v>
      </c>
      <c r="L262" s="52">
        <v>893</v>
      </c>
      <c r="M262" s="52">
        <v>13296</v>
      </c>
      <c r="N262" s="36"/>
      <c r="O262" s="53" t="s">
        <v>308</v>
      </c>
      <c r="P262" s="53" t="s">
        <v>308</v>
      </c>
      <c r="Q262" s="55">
        <v>0.09</v>
      </c>
      <c r="R262" s="55">
        <v>4.0000000000000001E-3</v>
      </c>
      <c r="S262" s="52">
        <v>0</v>
      </c>
      <c r="T262" s="36"/>
      <c r="U262" s="56">
        <v>37209</v>
      </c>
      <c r="V262" s="56">
        <v>0</v>
      </c>
      <c r="W262" s="52">
        <v>0</v>
      </c>
      <c r="X262" s="52">
        <v>2679</v>
      </c>
      <c r="Y262" s="52">
        <v>39888</v>
      </c>
      <c r="Z262" s="52">
        <f t="shared" si="3"/>
        <v>8366596</v>
      </c>
    </row>
    <row r="263" spans="1:26" s="13" customFormat="1">
      <c r="A263" s="49">
        <v>444</v>
      </c>
      <c r="B263" s="49">
        <v>444035044</v>
      </c>
      <c r="C263" s="50" t="s">
        <v>153</v>
      </c>
      <c r="D263" s="49">
        <v>35</v>
      </c>
      <c r="E263" s="50" t="s">
        <v>11</v>
      </c>
      <c r="F263" s="49">
        <v>44</v>
      </c>
      <c r="G263" s="50" t="s">
        <v>12</v>
      </c>
      <c r="H263" s="51">
        <v>4</v>
      </c>
      <c r="I263" s="52">
        <v>11172</v>
      </c>
      <c r="J263" s="52">
        <v>736</v>
      </c>
      <c r="K263" s="52">
        <v>0</v>
      </c>
      <c r="L263" s="52">
        <v>893</v>
      </c>
      <c r="M263" s="52">
        <v>12801</v>
      </c>
      <c r="N263" s="36"/>
      <c r="O263" s="53" t="s">
        <v>308</v>
      </c>
      <c r="P263" s="53" t="s">
        <v>308</v>
      </c>
      <c r="Q263" s="55">
        <v>0.09</v>
      </c>
      <c r="R263" s="55">
        <v>4.4999999999999998E-2</v>
      </c>
      <c r="S263" s="52">
        <v>0</v>
      </c>
      <c r="T263" s="36"/>
      <c r="U263" s="56">
        <v>47632</v>
      </c>
      <c r="V263" s="56">
        <v>0</v>
      </c>
      <c r="W263" s="52">
        <v>0</v>
      </c>
      <c r="X263" s="52">
        <v>3572</v>
      </c>
      <c r="Y263" s="52">
        <v>51204</v>
      </c>
      <c r="Z263" s="52">
        <f t="shared" si="3"/>
        <v>8366596</v>
      </c>
    </row>
    <row r="264" spans="1:26" s="13" customFormat="1">
      <c r="A264" s="49">
        <v>444</v>
      </c>
      <c r="B264" s="49">
        <v>444035057</v>
      </c>
      <c r="C264" s="50" t="s">
        <v>153</v>
      </c>
      <c r="D264" s="49">
        <v>35</v>
      </c>
      <c r="E264" s="50" t="s">
        <v>11</v>
      </c>
      <c r="F264" s="49">
        <v>57</v>
      </c>
      <c r="G264" s="50" t="s">
        <v>13</v>
      </c>
      <c r="H264" s="51">
        <v>1</v>
      </c>
      <c r="I264" s="52">
        <v>13297</v>
      </c>
      <c r="J264" s="52">
        <v>701</v>
      </c>
      <c r="K264" s="52">
        <v>0</v>
      </c>
      <c r="L264" s="52">
        <v>893</v>
      </c>
      <c r="M264" s="52">
        <v>14891</v>
      </c>
      <c r="N264" s="36"/>
      <c r="O264" s="53" t="s">
        <v>308</v>
      </c>
      <c r="P264" s="53" t="s">
        <v>308</v>
      </c>
      <c r="Q264" s="55">
        <v>0.18</v>
      </c>
      <c r="R264" s="55">
        <v>0.126</v>
      </c>
      <c r="S264" s="52">
        <v>0</v>
      </c>
      <c r="T264" s="36"/>
      <c r="U264" s="56">
        <v>13998</v>
      </c>
      <c r="V264" s="56">
        <v>0</v>
      </c>
      <c r="W264" s="52">
        <v>0</v>
      </c>
      <c r="X264" s="52">
        <v>893</v>
      </c>
      <c r="Y264" s="52">
        <v>14891</v>
      </c>
      <c r="Z264" s="52">
        <f t="shared" si="3"/>
        <v>8366596</v>
      </c>
    </row>
    <row r="265" spans="1:26" s="13" customFormat="1">
      <c r="A265" s="49">
        <v>444</v>
      </c>
      <c r="B265" s="49">
        <v>444035073</v>
      </c>
      <c r="C265" s="50" t="s">
        <v>153</v>
      </c>
      <c r="D265" s="49">
        <v>35</v>
      </c>
      <c r="E265" s="50" t="s">
        <v>11</v>
      </c>
      <c r="F265" s="49">
        <v>73</v>
      </c>
      <c r="G265" s="50" t="s">
        <v>23</v>
      </c>
      <c r="H265" s="51">
        <v>1</v>
      </c>
      <c r="I265" s="52">
        <v>10347</v>
      </c>
      <c r="J265" s="52">
        <v>7321</v>
      </c>
      <c r="K265" s="52">
        <v>0</v>
      </c>
      <c r="L265" s="52">
        <v>893</v>
      </c>
      <c r="M265" s="52">
        <v>18561</v>
      </c>
      <c r="N265" s="36"/>
      <c r="O265" s="53" t="s">
        <v>308</v>
      </c>
      <c r="P265" s="53" t="s">
        <v>308</v>
      </c>
      <c r="Q265" s="55">
        <v>0.09</v>
      </c>
      <c r="R265" s="55">
        <v>6.0000000000000001E-3</v>
      </c>
      <c r="S265" s="52">
        <v>0</v>
      </c>
      <c r="T265" s="36"/>
      <c r="U265" s="56">
        <v>17668</v>
      </c>
      <c r="V265" s="56">
        <v>0</v>
      </c>
      <c r="W265" s="52">
        <v>0</v>
      </c>
      <c r="X265" s="52">
        <v>893</v>
      </c>
      <c r="Y265" s="52">
        <v>18561</v>
      </c>
      <c r="Z265" s="52">
        <f t="shared" si="3"/>
        <v>8366596</v>
      </c>
    </row>
    <row r="266" spans="1:26" s="13" customFormat="1">
      <c r="A266" s="49">
        <v>444</v>
      </c>
      <c r="B266" s="49">
        <v>444035219</v>
      </c>
      <c r="C266" s="50" t="s">
        <v>153</v>
      </c>
      <c r="D266" s="49">
        <v>35</v>
      </c>
      <c r="E266" s="50" t="s">
        <v>11</v>
      </c>
      <c r="F266" s="49">
        <v>219</v>
      </c>
      <c r="G266" s="50" t="s">
        <v>270</v>
      </c>
      <c r="H266" s="51">
        <v>1</v>
      </c>
      <c r="I266" s="52">
        <v>9651</v>
      </c>
      <c r="J266" s="52">
        <v>4187</v>
      </c>
      <c r="K266" s="52">
        <v>0</v>
      </c>
      <c r="L266" s="52">
        <v>893</v>
      </c>
      <c r="M266" s="52">
        <v>14731</v>
      </c>
      <c r="N266" s="36"/>
      <c r="O266" s="53" t="s">
        <v>308</v>
      </c>
      <c r="P266" s="53" t="s">
        <v>308</v>
      </c>
      <c r="Q266" s="55">
        <v>0.09</v>
      </c>
      <c r="R266" s="55">
        <v>6.0000000000000001E-3</v>
      </c>
      <c r="S266" s="52">
        <v>0</v>
      </c>
      <c r="T266" s="36"/>
      <c r="U266" s="56">
        <v>13838</v>
      </c>
      <c r="V266" s="56">
        <v>0</v>
      </c>
      <c r="W266" s="52">
        <v>0</v>
      </c>
      <c r="X266" s="52">
        <v>893</v>
      </c>
      <c r="Y266" s="52">
        <v>14731</v>
      </c>
      <c r="Z266" s="52">
        <f t="shared" si="3"/>
        <v>8366596</v>
      </c>
    </row>
    <row r="267" spans="1:26" s="13" customFormat="1">
      <c r="A267" s="49">
        <v>444</v>
      </c>
      <c r="B267" s="49">
        <v>444035220</v>
      </c>
      <c r="C267" s="50" t="s">
        <v>153</v>
      </c>
      <c r="D267" s="49">
        <v>35</v>
      </c>
      <c r="E267" s="50" t="s">
        <v>11</v>
      </c>
      <c r="F267" s="49">
        <v>220</v>
      </c>
      <c r="G267" s="50" t="s">
        <v>26</v>
      </c>
      <c r="H267" s="51">
        <v>1</v>
      </c>
      <c r="I267" s="52">
        <v>13489</v>
      </c>
      <c r="J267" s="52">
        <v>4801</v>
      </c>
      <c r="K267" s="52">
        <v>0</v>
      </c>
      <c r="L267" s="52">
        <v>893</v>
      </c>
      <c r="M267" s="52">
        <v>19183</v>
      </c>
      <c r="N267" s="36"/>
      <c r="O267" s="53" t="s">
        <v>308</v>
      </c>
      <c r="P267" s="53" t="s">
        <v>308</v>
      </c>
      <c r="Q267" s="55">
        <v>0.09</v>
      </c>
      <c r="R267" s="55">
        <v>1.4999999999999999E-2</v>
      </c>
      <c r="S267" s="52">
        <v>0</v>
      </c>
      <c r="T267" s="36"/>
      <c r="U267" s="56">
        <v>18290</v>
      </c>
      <c r="V267" s="56">
        <v>0</v>
      </c>
      <c r="W267" s="52">
        <v>0</v>
      </c>
      <c r="X267" s="52">
        <v>893</v>
      </c>
      <c r="Y267" s="52">
        <v>19183</v>
      </c>
      <c r="Z267" s="52">
        <f t="shared" ref="Z267:Z330" si="4">SUMIF($A$10:$A$839,$A267,$Y$10:$Y$839)</f>
        <v>8366596</v>
      </c>
    </row>
    <row r="268" spans="1:26" s="13" customFormat="1">
      <c r="A268" s="49">
        <v>444</v>
      </c>
      <c r="B268" s="49">
        <v>444035243</v>
      </c>
      <c r="C268" s="50" t="s">
        <v>153</v>
      </c>
      <c r="D268" s="49">
        <v>35</v>
      </c>
      <c r="E268" s="50" t="s">
        <v>11</v>
      </c>
      <c r="F268" s="49">
        <v>243</v>
      </c>
      <c r="G268" s="50" t="s">
        <v>80</v>
      </c>
      <c r="H268" s="51">
        <v>1</v>
      </c>
      <c r="I268" s="52">
        <v>13489</v>
      </c>
      <c r="J268" s="52">
        <v>3286</v>
      </c>
      <c r="K268" s="52">
        <v>0</v>
      </c>
      <c r="L268" s="52">
        <v>893</v>
      </c>
      <c r="M268" s="52">
        <v>17668</v>
      </c>
      <c r="N268" s="36"/>
      <c r="O268" s="53" t="s">
        <v>308</v>
      </c>
      <c r="P268" s="53" t="s">
        <v>308</v>
      </c>
      <c r="Q268" s="55">
        <v>0.09</v>
      </c>
      <c r="R268" s="55">
        <v>6.0000000000000001E-3</v>
      </c>
      <c r="S268" s="52">
        <v>0</v>
      </c>
      <c r="T268" s="36"/>
      <c r="U268" s="56">
        <v>16775</v>
      </c>
      <c r="V268" s="56">
        <v>0</v>
      </c>
      <c r="W268" s="52">
        <v>0</v>
      </c>
      <c r="X268" s="52">
        <v>893</v>
      </c>
      <c r="Y268" s="52">
        <v>17668</v>
      </c>
      <c r="Z268" s="52">
        <f t="shared" si="4"/>
        <v>8366596</v>
      </c>
    </row>
    <row r="269" spans="1:26" s="13" customFormat="1">
      <c r="A269" s="49">
        <v>444</v>
      </c>
      <c r="B269" s="49">
        <v>444035244</v>
      </c>
      <c r="C269" s="50" t="s">
        <v>153</v>
      </c>
      <c r="D269" s="49">
        <v>35</v>
      </c>
      <c r="E269" s="50" t="s">
        <v>11</v>
      </c>
      <c r="F269" s="49">
        <v>244</v>
      </c>
      <c r="G269" s="50" t="s">
        <v>27</v>
      </c>
      <c r="H269" s="51">
        <v>3</v>
      </c>
      <c r="I269" s="52">
        <v>9004</v>
      </c>
      <c r="J269" s="52">
        <v>3075</v>
      </c>
      <c r="K269" s="52">
        <v>0</v>
      </c>
      <c r="L269" s="52">
        <v>893</v>
      </c>
      <c r="M269" s="52">
        <v>12972</v>
      </c>
      <c r="N269" s="36"/>
      <c r="O269" s="53" t="s">
        <v>308</v>
      </c>
      <c r="P269" s="53" t="s">
        <v>308</v>
      </c>
      <c r="Q269" s="55">
        <v>0.18</v>
      </c>
      <c r="R269" s="55">
        <v>9.0999999999999998E-2</v>
      </c>
      <c r="S269" s="52">
        <v>0</v>
      </c>
      <c r="T269" s="36"/>
      <c r="U269" s="56">
        <v>36237</v>
      </c>
      <c r="V269" s="56">
        <v>0</v>
      </c>
      <c r="W269" s="52">
        <v>0</v>
      </c>
      <c r="X269" s="52">
        <v>2679</v>
      </c>
      <c r="Y269" s="52">
        <v>38916</v>
      </c>
      <c r="Z269" s="52">
        <f t="shared" si="4"/>
        <v>8366596</v>
      </c>
    </row>
    <row r="270" spans="1:26" s="13" customFormat="1">
      <c r="A270" s="49">
        <v>444</v>
      </c>
      <c r="B270" s="49">
        <v>444035336</v>
      </c>
      <c r="C270" s="50" t="s">
        <v>153</v>
      </c>
      <c r="D270" s="49">
        <v>35</v>
      </c>
      <c r="E270" s="50" t="s">
        <v>11</v>
      </c>
      <c r="F270" s="49">
        <v>336</v>
      </c>
      <c r="G270" s="50" t="s">
        <v>30</v>
      </c>
      <c r="H270" s="51">
        <v>2</v>
      </c>
      <c r="I270" s="52">
        <v>10056</v>
      </c>
      <c r="J270" s="52">
        <v>1341</v>
      </c>
      <c r="K270" s="52">
        <v>0</v>
      </c>
      <c r="L270" s="52">
        <v>893</v>
      </c>
      <c r="M270" s="52">
        <v>12290</v>
      </c>
      <c r="N270" s="36"/>
      <c r="O270" s="53" t="s">
        <v>308</v>
      </c>
      <c r="P270" s="53" t="s">
        <v>308</v>
      </c>
      <c r="Q270" s="55">
        <v>0.09</v>
      </c>
      <c r="R270" s="55">
        <v>3.5000000000000003E-2</v>
      </c>
      <c r="S270" s="52">
        <v>0</v>
      </c>
      <c r="T270" s="36"/>
      <c r="U270" s="56">
        <v>22794</v>
      </c>
      <c r="V270" s="56">
        <v>0</v>
      </c>
      <c r="W270" s="52">
        <v>0</v>
      </c>
      <c r="X270" s="52">
        <v>1786</v>
      </c>
      <c r="Y270" s="52">
        <v>24580</v>
      </c>
      <c r="Z270" s="52">
        <f t="shared" si="4"/>
        <v>8366596</v>
      </c>
    </row>
    <row r="271" spans="1:26" s="13" customFormat="1">
      <c r="A271" s="49">
        <v>445</v>
      </c>
      <c r="B271" s="49">
        <v>445348017</v>
      </c>
      <c r="C271" s="50" t="s">
        <v>154</v>
      </c>
      <c r="D271" s="49">
        <v>348</v>
      </c>
      <c r="E271" s="50" t="s">
        <v>100</v>
      </c>
      <c r="F271" s="49">
        <v>17</v>
      </c>
      <c r="G271" s="50" t="s">
        <v>155</v>
      </c>
      <c r="H271" s="51">
        <v>15</v>
      </c>
      <c r="I271" s="52">
        <v>10749</v>
      </c>
      <c r="J271" s="52">
        <v>2927</v>
      </c>
      <c r="K271" s="52">
        <v>0</v>
      </c>
      <c r="L271" s="52">
        <v>893</v>
      </c>
      <c r="M271" s="52">
        <v>14569</v>
      </c>
      <c r="N271" s="36"/>
      <c r="O271" s="53" t="s">
        <v>308</v>
      </c>
      <c r="P271" s="53" t="s">
        <v>308</v>
      </c>
      <c r="Q271" s="55">
        <v>0.09</v>
      </c>
      <c r="R271" s="55">
        <v>7.0000000000000001E-3</v>
      </c>
      <c r="S271" s="52">
        <v>0</v>
      </c>
      <c r="T271" s="36"/>
      <c r="U271" s="56">
        <v>205140</v>
      </c>
      <c r="V271" s="56">
        <v>0</v>
      </c>
      <c r="W271" s="52">
        <v>0</v>
      </c>
      <c r="X271" s="52">
        <v>13395</v>
      </c>
      <c r="Y271" s="52">
        <v>218535</v>
      </c>
      <c r="Z271" s="52">
        <f t="shared" si="4"/>
        <v>17869861</v>
      </c>
    </row>
    <row r="272" spans="1:26" s="13" customFormat="1">
      <c r="A272" s="49">
        <v>445</v>
      </c>
      <c r="B272" s="49">
        <v>445348064</v>
      </c>
      <c r="C272" s="50" t="s">
        <v>154</v>
      </c>
      <c r="D272" s="49">
        <v>348</v>
      </c>
      <c r="E272" s="50" t="s">
        <v>100</v>
      </c>
      <c r="F272" s="49">
        <v>64</v>
      </c>
      <c r="G272" s="50" t="s">
        <v>102</v>
      </c>
      <c r="H272" s="51">
        <v>3</v>
      </c>
      <c r="I272" s="52">
        <v>8944</v>
      </c>
      <c r="J272" s="52">
        <v>1157</v>
      </c>
      <c r="K272" s="52">
        <v>0</v>
      </c>
      <c r="L272" s="52">
        <v>893</v>
      </c>
      <c r="M272" s="52">
        <v>10994</v>
      </c>
      <c r="N272" s="36"/>
      <c r="O272" s="53" t="s">
        <v>308</v>
      </c>
      <c r="P272" s="53" t="s">
        <v>308</v>
      </c>
      <c r="Q272" s="55">
        <v>0.18</v>
      </c>
      <c r="R272" s="55">
        <v>0.03</v>
      </c>
      <c r="S272" s="52">
        <v>0</v>
      </c>
      <c r="T272" s="36"/>
      <c r="U272" s="56">
        <v>30303</v>
      </c>
      <c r="V272" s="56">
        <v>0</v>
      </c>
      <c r="W272" s="52">
        <v>0</v>
      </c>
      <c r="X272" s="52">
        <v>2679</v>
      </c>
      <c r="Y272" s="52">
        <v>32982</v>
      </c>
      <c r="Z272" s="52">
        <f t="shared" si="4"/>
        <v>17869861</v>
      </c>
    </row>
    <row r="273" spans="1:26" s="13" customFormat="1">
      <c r="A273" s="49">
        <v>445</v>
      </c>
      <c r="B273" s="49">
        <v>445348151</v>
      </c>
      <c r="C273" s="50" t="s">
        <v>154</v>
      </c>
      <c r="D273" s="49">
        <v>348</v>
      </c>
      <c r="E273" s="50" t="s">
        <v>100</v>
      </c>
      <c r="F273" s="49">
        <v>151</v>
      </c>
      <c r="G273" s="50" t="s">
        <v>156</v>
      </c>
      <c r="H273" s="51">
        <v>13</v>
      </c>
      <c r="I273" s="52">
        <v>9813</v>
      </c>
      <c r="J273" s="52">
        <v>1847</v>
      </c>
      <c r="K273" s="52">
        <v>0</v>
      </c>
      <c r="L273" s="52">
        <v>893</v>
      </c>
      <c r="M273" s="52">
        <v>12553</v>
      </c>
      <c r="N273" s="36"/>
      <c r="O273" s="53" t="s">
        <v>308</v>
      </c>
      <c r="P273" s="53" t="s">
        <v>308</v>
      </c>
      <c r="Q273" s="55">
        <v>0.09</v>
      </c>
      <c r="R273" s="55">
        <v>0.01</v>
      </c>
      <c r="S273" s="52">
        <v>0</v>
      </c>
      <c r="T273" s="36"/>
      <c r="U273" s="56">
        <v>151580</v>
      </c>
      <c r="V273" s="56">
        <v>0</v>
      </c>
      <c r="W273" s="52">
        <v>0</v>
      </c>
      <c r="X273" s="52">
        <v>11609</v>
      </c>
      <c r="Y273" s="52">
        <v>163189</v>
      </c>
      <c r="Z273" s="52">
        <f t="shared" si="4"/>
        <v>17869861</v>
      </c>
    </row>
    <row r="274" spans="1:26" s="13" customFormat="1">
      <c r="A274" s="49">
        <v>445</v>
      </c>
      <c r="B274" s="49">
        <v>445348153</v>
      </c>
      <c r="C274" s="50" t="s">
        <v>154</v>
      </c>
      <c r="D274" s="49">
        <v>348</v>
      </c>
      <c r="E274" s="50" t="s">
        <v>100</v>
      </c>
      <c r="F274" s="49">
        <v>153</v>
      </c>
      <c r="G274" s="50" t="s">
        <v>107</v>
      </c>
      <c r="H274" s="51">
        <v>2</v>
      </c>
      <c r="I274" s="52">
        <v>8944</v>
      </c>
      <c r="J274" s="52">
        <v>234</v>
      </c>
      <c r="K274" s="52">
        <v>0</v>
      </c>
      <c r="L274" s="52">
        <v>893</v>
      </c>
      <c r="M274" s="52">
        <v>10071</v>
      </c>
      <c r="N274" s="36"/>
      <c r="O274" s="53" t="s">
        <v>308</v>
      </c>
      <c r="P274" s="53" t="s">
        <v>308</v>
      </c>
      <c r="Q274" s="55">
        <v>0.09</v>
      </c>
      <c r="R274" s="55">
        <v>1.2999999999999999E-2</v>
      </c>
      <c r="S274" s="52">
        <v>0</v>
      </c>
      <c r="T274" s="36"/>
      <c r="U274" s="56">
        <v>18356</v>
      </c>
      <c r="V274" s="56">
        <v>0</v>
      </c>
      <c r="W274" s="52">
        <v>0</v>
      </c>
      <c r="X274" s="52">
        <v>1786</v>
      </c>
      <c r="Y274" s="52">
        <v>20142</v>
      </c>
      <c r="Z274" s="52">
        <f t="shared" si="4"/>
        <v>17869861</v>
      </c>
    </row>
    <row r="275" spans="1:26" s="13" customFormat="1">
      <c r="A275" s="49">
        <v>445</v>
      </c>
      <c r="B275" s="49">
        <v>445348162</v>
      </c>
      <c r="C275" s="50" t="s">
        <v>154</v>
      </c>
      <c r="D275" s="49">
        <v>348</v>
      </c>
      <c r="E275" s="50" t="s">
        <v>100</v>
      </c>
      <c r="F275" s="49">
        <v>162</v>
      </c>
      <c r="G275" s="50" t="s">
        <v>226</v>
      </c>
      <c r="H275" s="51">
        <v>12</v>
      </c>
      <c r="I275" s="52">
        <v>9122</v>
      </c>
      <c r="J275" s="52">
        <v>2423</v>
      </c>
      <c r="K275" s="52">
        <v>0</v>
      </c>
      <c r="L275" s="52">
        <v>893</v>
      </c>
      <c r="M275" s="52">
        <v>12438</v>
      </c>
      <c r="N275" s="36"/>
      <c r="O275" s="53" t="s">
        <v>308</v>
      </c>
      <c r="P275" s="53" t="s">
        <v>308</v>
      </c>
      <c r="Q275" s="55">
        <v>0.09</v>
      </c>
      <c r="R275" s="55">
        <v>2.5999999999999999E-2</v>
      </c>
      <c r="S275" s="52">
        <v>0</v>
      </c>
      <c r="T275" s="36"/>
      <c r="U275" s="56">
        <v>138540</v>
      </c>
      <c r="V275" s="56">
        <v>0</v>
      </c>
      <c r="W275" s="52">
        <v>0</v>
      </c>
      <c r="X275" s="52">
        <v>10716</v>
      </c>
      <c r="Y275" s="52">
        <v>149256</v>
      </c>
      <c r="Z275" s="52">
        <f t="shared" si="4"/>
        <v>17869861</v>
      </c>
    </row>
    <row r="276" spans="1:26" s="13" customFormat="1">
      <c r="A276" s="49">
        <v>445</v>
      </c>
      <c r="B276" s="49">
        <v>445348186</v>
      </c>
      <c r="C276" s="50" t="s">
        <v>154</v>
      </c>
      <c r="D276" s="49">
        <v>348</v>
      </c>
      <c r="E276" s="50" t="s">
        <v>100</v>
      </c>
      <c r="F276" s="49">
        <v>186</v>
      </c>
      <c r="G276" s="50" t="s">
        <v>157</v>
      </c>
      <c r="H276" s="51">
        <v>3</v>
      </c>
      <c r="I276" s="52">
        <v>9794</v>
      </c>
      <c r="J276" s="52">
        <v>3685</v>
      </c>
      <c r="K276" s="52">
        <v>0</v>
      </c>
      <c r="L276" s="52">
        <v>893</v>
      </c>
      <c r="M276" s="52">
        <v>14372</v>
      </c>
      <c r="N276" s="36"/>
      <c r="O276" s="53" t="s">
        <v>308</v>
      </c>
      <c r="P276" s="53" t="s">
        <v>308</v>
      </c>
      <c r="Q276" s="55">
        <v>0.09</v>
      </c>
      <c r="R276" s="55">
        <v>5.0000000000000001E-3</v>
      </c>
      <c r="S276" s="52">
        <v>0</v>
      </c>
      <c r="T276" s="36"/>
      <c r="U276" s="56">
        <v>40437</v>
      </c>
      <c r="V276" s="56">
        <v>0</v>
      </c>
      <c r="W276" s="52">
        <v>0</v>
      </c>
      <c r="X276" s="52">
        <v>2679</v>
      </c>
      <c r="Y276" s="52">
        <v>43116</v>
      </c>
      <c r="Z276" s="52">
        <f t="shared" si="4"/>
        <v>17869861</v>
      </c>
    </row>
    <row r="277" spans="1:26" s="13" customFormat="1">
      <c r="A277" s="49">
        <v>445</v>
      </c>
      <c r="B277" s="49">
        <v>445348214</v>
      </c>
      <c r="C277" s="50" t="s">
        <v>154</v>
      </c>
      <c r="D277" s="49">
        <v>348</v>
      </c>
      <c r="E277" s="50" t="s">
        <v>100</v>
      </c>
      <c r="F277" s="49">
        <v>214</v>
      </c>
      <c r="G277" s="50" t="s">
        <v>266</v>
      </c>
      <c r="H277" s="51">
        <v>2</v>
      </c>
      <c r="I277" s="52">
        <v>10245</v>
      </c>
      <c r="J277" s="52">
        <v>1579</v>
      </c>
      <c r="K277" s="52">
        <v>0</v>
      </c>
      <c r="L277" s="52">
        <v>893</v>
      </c>
      <c r="M277" s="52">
        <v>12717</v>
      </c>
      <c r="N277" s="36"/>
      <c r="O277" s="53" t="s">
        <v>308</v>
      </c>
      <c r="P277" s="53" t="s">
        <v>308</v>
      </c>
      <c r="Q277" s="55">
        <v>0.09</v>
      </c>
      <c r="R277" s="55">
        <v>2E-3</v>
      </c>
      <c r="S277" s="52">
        <v>0</v>
      </c>
      <c r="T277" s="36"/>
      <c r="U277" s="56">
        <v>23648</v>
      </c>
      <c r="V277" s="56">
        <v>0</v>
      </c>
      <c r="W277" s="52">
        <v>0</v>
      </c>
      <c r="X277" s="52">
        <v>1786</v>
      </c>
      <c r="Y277" s="52">
        <v>25434</v>
      </c>
      <c r="Z277" s="52">
        <f t="shared" si="4"/>
        <v>17869861</v>
      </c>
    </row>
    <row r="278" spans="1:26" s="13" customFormat="1">
      <c r="A278" s="49">
        <v>445</v>
      </c>
      <c r="B278" s="49">
        <v>445348226</v>
      </c>
      <c r="C278" s="50" t="s">
        <v>154</v>
      </c>
      <c r="D278" s="49">
        <v>348</v>
      </c>
      <c r="E278" s="50" t="s">
        <v>100</v>
      </c>
      <c r="F278" s="49">
        <v>226</v>
      </c>
      <c r="G278" s="50" t="s">
        <v>158</v>
      </c>
      <c r="H278" s="51">
        <v>25</v>
      </c>
      <c r="I278" s="52">
        <v>10536</v>
      </c>
      <c r="J278" s="52">
        <v>1158</v>
      </c>
      <c r="K278" s="52">
        <v>0</v>
      </c>
      <c r="L278" s="52">
        <v>893</v>
      </c>
      <c r="M278" s="52">
        <v>12587</v>
      </c>
      <c r="N278" s="36"/>
      <c r="O278" s="53" t="s">
        <v>308</v>
      </c>
      <c r="P278" s="53" t="s">
        <v>308</v>
      </c>
      <c r="Q278" s="55">
        <v>0.09</v>
      </c>
      <c r="R278" s="55">
        <v>1.4999999999999999E-2</v>
      </c>
      <c r="S278" s="52">
        <v>0</v>
      </c>
      <c r="T278" s="36"/>
      <c r="U278" s="56">
        <v>292350</v>
      </c>
      <c r="V278" s="56">
        <v>0</v>
      </c>
      <c r="W278" s="52">
        <v>0</v>
      </c>
      <c r="X278" s="52">
        <v>22325</v>
      </c>
      <c r="Y278" s="52">
        <v>314675</v>
      </c>
      <c r="Z278" s="52">
        <f t="shared" si="4"/>
        <v>17869861</v>
      </c>
    </row>
    <row r="279" spans="1:26" s="13" customFormat="1">
      <c r="A279" s="49">
        <v>445</v>
      </c>
      <c r="B279" s="49">
        <v>445348271</v>
      </c>
      <c r="C279" s="50" t="s">
        <v>154</v>
      </c>
      <c r="D279" s="49">
        <v>348</v>
      </c>
      <c r="E279" s="50" t="s">
        <v>100</v>
      </c>
      <c r="F279" s="49">
        <v>271</v>
      </c>
      <c r="G279" s="50" t="s">
        <v>111</v>
      </c>
      <c r="H279" s="51">
        <v>5</v>
      </c>
      <c r="I279" s="52">
        <v>8910</v>
      </c>
      <c r="J279" s="52">
        <v>2474</v>
      </c>
      <c r="K279" s="52">
        <v>0</v>
      </c>
      <c r="L279" s="52">
        <v>893</v>
      </c>
      <c r="M279" s="52">
        <v>12277</v>
      </c>
      <c r="N279" s="36"/>
      <c r="O279" s="53" t="s">
        <v>308</v>
      </c>
      <c r="P279" s="53" t="s">
        <v>308</v>
      </c>
      <c r="Q279" s="55">
        <v>0.09</v>
      </c>
      <c r="R279" s="55">
        <v>6.0000000000000001E-3</v>
      </c>
      <c r="S279" s="52">
        <v>0</v>
      </c>
      <c r="T279" s="36"/>
      <c r="U279" s="56">
        <v>56920</v>
      </c>
      <c r="V279" s="56">
        <v>0</v>
      </c>
      <c r="W279" s="52">
        <v>0</v>
      </c>
      <c r="X279" s="52">
        <v>4465</v>
      </c>
      <c r="Y279" s="52">
        <v>61385</v>
      </c>
      <c r="Z279" s="52">
        <f t="shared" si="4"/>
        <v>17869861</v>
      </c>
    </row>
    <row r="280" spans="1:26" s="13" customFormat="1">
      <c r="A280" s="49">
        <v>445</v>
      </c>
      <c r="B280" s="49">
        <v>445348316</v>
      </c>
      <c r="C280" s="50" t="s">
        <v>154</v>
      </c>
      <c r="D280" s="49">
        <v>348</v>
      </c>
      <c r="E280" s="50" t="s">
        <v>100</v>
      </c>
      <c r="F280" s="49">
        <v>316</v>
      </c>
      <c r="G280" s="50" t="s">
        <v>159</v>
      </c>
      <c r="H280" s="51">
        <v>8</v>
      </c>
      <c r="I280" s="52">
        <v>10167</v>
      </c>
      <c r="J280" s="52">
        <v>983</v>
      </c>
      <c r="K280" s="52">
        <v>0</v>
      </c>
      <c r="L280" s="52">
        <v>893</v>
      </c>
      <c r="M280" s="52">
        <v>12043</v>
      </c>
      <c r="N280" s="36"/>
      <c r="O280" s="53" t="s">
        <v>308</v>
      </c>
      <c r="P280" s="53" t="s">
        <v>308</v>
      </c>
      <c r="Q280" s="55">
        <v>0.18</v>
      </c>
      <c r="R280" s="55">
        <v>7.0000000000000001E-3</v>
      </c>
      <c r="S280" s="52">
        <v>0</v>
      </c>
      <c r="T280" s="36"/>
      <c r="U280" s="56">
        <v>89200</v>
      </c>
      <c r="V280" s="56">
        <v>0</v>
      </c>
      <c r="W280" s="52">
        <v>0</v>
      </c>
      <c r="X280" s="52">
        <v>7144</v>
      </c>
      <c r="Y280" s="52">
        <v>96344</v>
      </c>
      <c r="Z280" s="52">
        <f t="shared" si="4"/>
        <v>17869861</v>
      </c>
    </row>
    <row r="281" spans="1:26" s="13" customFormat="1">
      <c r="A281" s="49">
        <v>445</v>
      </c>
      <c r="B281" s="49">
        <v>445348322</v>
      </c>
      <c r="C281" s="50" t="s">
        <v>154</v>
      </c>
      <c r="D281" s="49">
        <v>348</v>
      </c>
      <c r="E281" s="50" t="s">
        <v>100</v>
      </c>
      <c r="F281" s="49">
        <v>322</v>
      </c>
      <c r="G281" s="50" t="s">
        <v>113</v>
      </c>
      <c r="H281" s="51">
        <v>4</v>
      </c>
      <c r="I281" s="52">
        <v>9248</v>
      </c>
      <c r="J281" s="52">
        <v>4681</v>
      </c>
      <c r="K281" s="52">
        <v>0</v>
      </c>
      <c r="L281" s="52">
        <v>893</v>
      </c>
      <c r="M281" s="52">
        <v>14822</v>
      </c>
      <c r="N281" s="36"/>
      <c r="O281" s="53" t="s">
        <v>308</v>
      </c>
      <c r="P281" s="53" t="s">
        <v>308</v>
      </c>
      <c r="Q281" s="55">
        <v>0.09</v>
      </c>
      <c r="R281" s="55">
        <v>1.4999999999999999E-2</v>
      </c>
      <c r="S281" s="52">
        <v>0</v>
      </c>
      <c r="T281" s="36"/>
      <c r="U281" s="56">
        <v>55716</v>
      </c>
      <c r="V281" s="56">
        <v>0</v>
      </c>
      <c r="W281" s="52">
        <v>0</v>
      </c>
      <c r="X281" s="52">
        <v>3572</v>
      </c>
      <c r="Y281" s="52">
        <v>59288</v>
      </c>
      <c r="Z281" s="52">
        <f t="shared" si="4"/>
        <v>17869861</v>
      </c>
    </row>
    <row r="282" spans="1:26" s="13" customFormat="1">
      <c r="A282" s="49">
        <v>445</v>
      </c>
      <c r="B282" s="49">
        <v>445348348</v>
      </c>
      <c r="C282" s="50" t="s">
        <v>154</v>
      </c>
      <c r="D282" s="49">
        <v>348</v>
      </c>
      <c r="E282" s="50" t="s">
        <v>100</v>
      </c>
      <c r="F282" s="49">
        <v>348</v>
      </c>
      <c r="G282" s="50" t="s">
        <v>100</v>
      </c>
      <c r="H282" s="51">
        <v>1314</v>
      </c>
      <c r="I282" s="52">
        <v>10754</v>
      </c>
      <c r="J282" s="52">
        <v>44</v>
      </c>
      <c r="K282" s="52">
        <v>816</v>
      </c>
      <c r="L282" s="52">
        <v>893</v>
      </c>
      <c r="M282" s="52">
        <v>12507</v>
      </c>
      <c r="N282" s="36"/>
      <c r="O282" s="53" t="s">
        <v>308</v>
      </c>
      <c r="P282" s="53" t="s">
        <v>308</v>
      </c>
      <c r="Q282" s="55">
        <v>0.09</v>
      </c>
      <c r="R282" s="55">
        <v>6.3E-2</v>
      </c>
      <c r="S282" s="52">
        <v>0</v>
      </c>
      <c r="T282" s="36"/>
      <c r="U282" s="56">
        <v>14188572</v>
      </c>
      <c r="V282" s="56">
        <v>0</v>
      </c>
      <c r="W282" s="52">
        <v>1071683</v>
      </c>
      <c r="X282" s="52">
        <v>1173402</v>
      </c>
      <c r="Y282" s="52">
        <v>16433657</v>
      </c>
      <c r="Z282" s="52">
        <f t="shared" si="4"/>
        <v>17869861</v>
      </c>
    </row>
    <row r="283" spans="1:26" s="13" customFormat="1">
      <c r="A283" s="49">
        <v>445</v>
      </c>
      <c r="B283" s="49">
        <v>445348616</v>
      </c>
      <c r="C283" s="50" t="s">
        <v>154</v>
      </c>
      <c r="D283" s="49">
        <v>348</v>
      </c>
      <c r="E283" s="50" t="s">
        <v>100</v>
      </c>
      <c r="F283" s="49">
        <v>616</v>
      </c>
      <c r="G283" s="50" t="s">
        <v>83</v>
      </c>
      <c r="H283" s="51">
        <v>1</v>
      </c>
      <c r="I283" s="52">
        <v>10085</v>
      </c>
      <c r="J283" s="52">
        <v>3197</v>
      </c>
      <c r="K283" s="52">
        <v>0</v>
      </c>
      <c r="L283" s="52">
        <v>893</v>
      </c>
      <c r="M283" s="52">
        <v>14175</v>
      </c>
      <c r="N283" s="36"/>
      <c r="O283" s="53" t="s">
        <v>308</v>
      </c>
      <c r="P283" s="53" t="s">
        <v>308</v>
      </c>
      <c r="Q283" s="55">
        <v>0.09</v>
      </c>
      <c r="R283" s="55">
        <v>3.5000000000000003E-2</v>
      </c>
      <c r="S283" s="52">
        <v>0</v>
      </c>
      <c r="T283" s="36"/>
      <c r="U283" s="56">
        <v>13282</v>
      </c>
      <c r="V283" s="56">
        <v>0</v>
      </c>
      <c r="W283" s="52">
        <v>0</v>
      </c>
      <c r="X283" s="52">
        <v>893</v>
      </c>
      <c r="Y283" s="52">
        <v>14175</v>
      </c>
      <c r="Z283" s="52">
        <f t="shared" si="4"/>
        <v>17869861</v>
      </c>
    </row>
    <row r="284" spans="1:26" s="13" customFormat="1">
      <c r="A284" s="49">
        <v>445</v>
      </c>
      <c r="B284" s="49">
        <v>445348658</v>
      </c>
      <c r="C284" s="50" t="s">
        <v>154</v>
      </c>
      <c r="D284" s="49">
        <v>348</v>
      </c>
      <c r="E284" s="50" t="s">
        <v>100</v>
      </c>
      <c r="F284" s="49">
        <v>658</v>
      </c>
      <c r="G284" s="50" t="s">
        <v>345</v>
      </c>
      <c r="H284" s="51">
        <v>1</v>
      </c>
      <c r="I284" s="52">
        <v>9921</v>
      </c>
      <c r="J284" s="52">
        <v>999</v>
      </c>
      <c r="K284" s="52">
        <v>0</v>
      </c>
      <c r="L284" s="52">
        <v>893</v>
      </c>
      <c r="M284" s="52">
        <v>11813</v>
      </c>
      <c r="N284" s="36"/>
      <c r="O284" s="53" t="s">
        <v>308</v>
      </c>
      <c r="P284" s="53" t="s">
        <v>308</v>
      </c>
      <c r="Q284" s="55">
        <v>0.09</v>
      </c>
      <c r="R284" s="55">
        <v>0</v>
      </c>
      <c r="S284" s="52">
        <v>0</v>
      </c>
      <c r="T284" s="36"/>
      <c r="U284" s="56">
        <v>10920</v>
      </c>
      <c r="V284" s="56">
        <v>0</v>
      </c>
      <c r="W284" s="52">
        <v>0</v>
      </c>
      <c r="X284" s="52">
        <v>893</v>
      </c>
      <c r="Y284" s="52">
        <v>11813</v>
      </c>
      <c r="Z284" s="52">
        <f t="shared" si="4"/>
        <v>17869861</v>
      </c>
    </row>
    <row r="285" spans="1:26" s="13" customFormat="1">
      <c r="A285" s="49">
        <v>445</v>
      </c>
      <c r="B285" s="49">
        <v>445348753</v>
      </c>
      <c r="C285" s="50" t="s">
        <v>154</v>
      </c>
      <c r="D285" s="49">
        <v>348</v>
      </c>
      <c r="E285" s="50" t="s">
        <v>100</v>
      </c>
      <c r="F285" s="49">
        <v>753</v>
      </c>
      <c r="G285" s="50" t="s">
        <v>231</v>
      </c>
      <c r="H285" s="51">
        <v>2</v>
      </c>
      <c r="I285" s="52">
        <v>10224</v>
      </c>
      <c r="J285" s="52">
        <v>3201</v>
      </c>
      <c r="K285" s="52">
        <v>0</v>
      </c>
      <c r="L285" s="52">
        <v>893</v>
      </c>
      <c r="M285" s="52">
        <v>14318</v>
      </c>
      <c r="N285" s="36"/>
      <c r="O285" s="53" t="s">
        <v>308</v>
      </c>
      <c r="P285" s="53" t="s">
        <v>308</v>
      </c>
      <c r="Q285" s="55">
        <v>0.09</v>
      </c>
      <c r="R285" s="55">
        <v>1.2E-2</v>
      </c>
      <c r="S285" s="52">
        <v>0</v>
      </c>
      <c r="T285" s="36"/>
      <c r="U285" s="56">
        <v>26850</v>
      </c>
      <c r="V285" s="56">
        <v>0</v>
      </c>
      <c r="W285" s="52">
        <v>0</v>
      </c>
      <c r="X285" s="52">
        <v>1786</v>
      </c>
      <c r="Y285" s="52">
        <v>28636</v>
      </c>
      <c r="Z285" s="52">
        <f t="shared" si="4"/>
        <v>17869861</v>
      </c>
    </row>
    <row r="286" spans="1:26" s="13" customFormat="1">
      <c r="A286" s="49">
        <v>445</v>
      </c>
      <c r="B286" s="49">
        <v>445348767</v>
      </c>
      <c r="C286" s="50" t="s">
        <v>154</v>
      </c>
      <c r="D286" s="49">
        <v>348</v>
      </c>
      <c r="E286" s="50" t="s">
        <v>100</v>
      </c>
      <c r="F286" s="49">
        <v>767</v>
      </c>
      <c r="G286" s="50" t="s">
        <v>267</v>
      </c>
      <c r="H286" s="51">
        <v>2</v>
      </c>
      <c r="I286" s="52">
        <v>8883</v>
      </c>
      <c r="J286" s="52">
        <v>1271</v>
      </c>
      <c r="K286" s="52">
        <v>0</v>
      </c>
      <c r="L286" s="52">
        <v>893</v>
      </c>
      <c r="M286" s="52">
        <v>11047</v>
      </c>
      <c r="N286" s="36"/>
      <c r="O286" s="53" t="s">
        <v>308</v>
      </c>
      <c r="P286" s="53" t="s">
        <v>308</v>
      </c>
      <c r="Q286" s="55">
        <v>0.09</v>
      </c>
      <c r="R286" s="55">
        <v>2.1999999999999999E-2</v>
      </c>
      <c r="S286" s="52">
        <v>0</v>
      </c>
      <c r="T286" s="36"/>
      <c r="U286" s="56">
        <v>20308</v>
      </c>
      <c r="V286" s="56">
        <v>0</v>
      </c>
      <c r="W286" s="52">
        <v>0</v>
      </c>
      <c r="X286" s="52">
        <v>1786</v>
      </c>
      <c r="Y286" s="52">
        <v>22094</v>
      </c>
      <c r="Z286" s="52">
        <f t="shared" si="4"/>
        <v>17869861</v>
      </c>
    </row>
    <row r="287" spans="1:26" s="13" customFormat="1">
      <c r="A287" s="49">
        <v>445</v>
      </c>
      <c r="B287" s="49">
        <v>445348775</v>
      </c>
      <c r="C287" s="50" t="s">
        <v>154</v>
      </c>
      <c r="D287" s="49">
        <v>348</v>
      </c>
      <c r="E287" s="50" t="s">
        <v>100</v>
      </c>
      <c r="F287" s="49">
        <v>775</v>
      </c>
      <c r="G287" s="50" t="s">
        <v>120</v>
      </c>
      <c r="H287" s="51">
        <v>14</v>
      </c>
      <c r="I287" s="52">
        <v>9839</v>
      </c>
      <c r="J287" s="52">
        <v>1778</v>
      </c>
      <c r="K287" s="52">
        <v>0</v>
      </c>
      <c r="L287" s="52">
        <v>893</v>
      </c>
      <c r="M287" s="52">
        <v>12510</v>
      </c>
      <c r="N287" s="36"/>
      <c r="O287" s="53" t="s">
        <v>308</v>
      </c>
      <c r="P287" s="53" t="s">
        <v>308</v>
      </c>
      <c r="Q287" s="55">
        <v>0.09</v>
      </c>
      <c r="R287" s="55">
        <v>5.0000000000000001E-3</v>
      </c>
      <c r="S287" s="52">
        <v>0</v>
      </c>
      <c r="T287" s="36"/>
      <c r="U287" s="56">
        <v>162638</v>
      </c>
      <c r="V287" s="56">
        <v>0</v>
      </c>
      <c r="W287" s="52">
        <v>0</v>
      </c>
      <c r="X287" s="52">
        <v>12502</v>
      </c>
      <c r="Y287" s="52">
        <v>175140</v>
      </c>
      <c r="Z287" s="52">
        <f t="shared" si="4"/>
        <v>17869861</v>
      </c>
    </row>
    <row r="288" spans="1:26" s="13" customFormat="1">
      <c r="A288" s="49">
        <v>446</v>
      </c>
      <c r="B288" s="49">
        <v>446099016</v>
      </c>
      <c r="C288" s="50" t="s">
        <v>160</v>
      </c>
      <c r="D288" s="49">
        <v>99</v>
      </c>
      <c r="E288" s="50" t="s">
        <v>161</v>
      </c>
      <c r="F288" s="49">
        <v>16</v>
      </c>
      <c r="G288" s="50" t="s">
        <v>162</v>
      </c>
      <c r="H288" s="51">
        <v>334</v>
      </c>
      <c r="I288" s="52">
        <v>9602</v>
      </c>
      <c r="J288" s="52">
        <v>369</v>
      </c>
      <c r="K288" s="52">
        <v>0</v>
      </c>
      <c r="L288" s="52">
        <v>893</v>
      </c>
      <c r="M288" s="52">
        <v>10864</v>
      </c>
      <c r="N288" s="36"/>
      <c r="O288" s="53" t="s">
        <v>308</v>
      </c>
      <c r="P288" s="53" t="s">
        <v>308</v>
      </c>
      <c r="Q288" s="55">
        <v>0.09</v>
      </c>
      <c r="R288" s="55">
        <v>4.5999999999999999E-2</v>
      </c>
      <c r="S288" s="52">
        <v>0</v>
      </c>
      <c r="T288" s="36"/>
      <c r="U288" s="56">
        <v>3330314</v>
      </c>
      <c r="V288" s="56">
        <v>0</v>
      </c>
      <c r="W288" s="52">
        <v>0</v>
      </c>
      <c r="X288" s="52">
        <v>298262</v>
      </c>
      <c r="Y288" s="52">
        <v>3628576</v>
      </c>
      <c r="Z288" s="52">
        <f t="shared" si="4"/>
        <v>19284179</v>
      </c>
    </row>
    <row r="289" spans="1:26" s="13" customFormat="1">
      <c r="A289" s="49">
        <v>446</v>
      </c>
      <c r="B289" s="49">
        <v>446099018</v>
      </c>
      <c r="C289" s="50" t="s">
        <v>160</v>
      </c>
      <c r="D289" s="49">
        <v>99</v>
      </c>
      <c r="E289" s="50" t="s">
        <v>161</v>
      </c>
      <c r="F289" s="49">
        <v>18</v>
      </c>
      <c r="G289" s="50" t="s">
        <v>163</v>
      </c>
      <c r="H289" s="51">
        <v>11</v>
      </c>
      <c r="I289" s="52">
        <v>11045</v>
      </c>
      <c r="J289" s="52">
        <v>7258</v>
      </c>
      <c r="K289" s="52">
        <v>0</v>
      </c>
      <c r="L289" s="52">
        <v>893</v>
      </c>
      <c r="M289" s="52">
        <v>19196</v>
      </c>
      <c r="N289" s="36"/>
      <c r="O289" s="53" t="s">
        <v>308</v>
      </c>
      <c r="P289" s="53" t="s">
        <v>308</v>
      </c>
      <c r="Q289" s="55">
        <v>0.09</v>
      </c>
      <c r="R289" s="55">
        <v>0.02</v>
      </c>
      <c r="S289" s="52">
        <v>0</v>
      </c>
      <c r="T289" s="36"/>
      <c r="U289" s="56">
        <v>201333</v>
      </c>
      <c r="V289" s="56">
        <v>0</v>
      </c>
      <c r="W289" s="52">
        <v>0</v>
      </c>
      <c r="X289" s="52">
        <v>9823</v>
      </c>
      <c r="Y289" s="52">
        <v>211156</v>
      </c>
      <c r="Z289" s="52">
        <f t="shared" si="4"/>
        <v>19284179</v>
      </c>
    </row>
    <row r="290" spans="1:26" s="13" customFormat="1">
      <c r="A290" s="49">
        <v>446</v>
      </c>
      <c r="B290" s="49">
        <v>446099035</v>
      </c>
      <c r="C290" s="50" t="s">
        <v>160</v>
      </c>
      <c r="D290" s="49">
        <v>99</v>
      </c>
      <c r="E290" s="50" t="s">
        <v>161</v>
      </c>
      <c r="F290" s="49">
        <v>35</v>
      </c>
      <c r="G290" s="50" t="s">
        <v>11</v>
      </c>
      <c r="H290" s="51">
        <v>3</v>
      </c>
      <c r="I290" s="52">
        <v>15277</v>
      </c>
      <c r="J290" s="52">
        <v>4514</v>
      </c>
      <c r="K290" s="52">
        <v>0</v>
      </c>
      <c r="L290" s="52">
        <v>893</v>
      </c>
      <c r="M290" s="52">
        <v>20684</v>
      </c>
      <c r="N290" s="36"/>
      <c r="O290" s="53" t="s">
        <v>308</v>
      </c>
      <c r="P290" s="53" t="s">
        <v>308</v>
      </c>
      <c r="Q290" s="55">
        <v>0.18</v>
      </c>
      <c r="R290" s="55">
        <v>0.152</v>
      </c>
      <c r="S290" s="52">
        <v>0</v>
      </c>
      <c r="T290" s="36"/>
      <c r="U290" s="56">
        <v>59373</v>
      </c>
      <c r="V290" s="56">
        <v>0</v>
      </c>
      <c r="W290" s="52">
        <v>0</v>
      </c>
      <c r="X290" s="52">
        <v>2679</v>
      </c>
      <c r="Y290" s="52">
        <v>62052</v>
      </c>
      <c r="Z290" s="52">
        <f t="shared" si="4"/>
        <v>19284179</v>
      </c>
    </row>
    <row r="291" spans="1:26" s="13" customFormat="1">
      <c r="A291" s="49">
        <v>446</v>
      </c>
      <c r="B291" s="49">
        <v>446099044</v>
      </c>
      <c r="C291" s="50" t="s">
        <v>160</v>
      </c>
      <c r="D291" s="49">
        <v>99</v>
      </c>
      <c r="E291" s="50" t="s">
        <v>161</v>
      </c>
      <c r="F291" s="49">
        <v>44</v>
      </c>
      <c r="G291" s="50" t="s">
        <v>12</v>
      </c>
      <c r="H291" s="51">
        <v>380</v>
      </c>
      <c r="I291" s="52">
        <v>11012</v>
      </c>
      <c r="J291" s="52">
        <v>725</v>
      </c>
      <c r="K291" s="52">
        <v>0</v>
      </c>
      <c r="L291" s="52">
        <v>893</v>
      </c>
      <c r="M291" s="52">
        <v>12630</v>
      </c>
      <c r="N291" s="36"/>
      <c r="O291" s="53" t="s">
        <v>308</v>
      </c>
      <c r="P291" s="53" t="s">
        <v>308</v>
      </c>
      <c r="Q291" s="55">
        <v>0.09</v>
      </c>
      <c r="R291" s="55">
        <v>4.4999999999999998E-2</v>
      </c>
      <c r="S291" s="52">
        <v>0</v>
      </c>
      <c r="T291" s="36"/>
      <c r="U291" s="56">
        <v>4460060</v>
      </c>
      <c r="V291" s="56">
        <v>0</v>
      </c>
      <c r="W291" s="52">
        <v>0</v>
      </c>
      <c r="X291" s="52">
        <v>339340</v>
      </c>
      <c r="Y291" s="52">
        <v>4799400</v>
      </c>
      <c r="Z291" s="52">
        <f t="shared" si="4"/>
        <v>19284179</v>
      </c>
    </row>
    <row r="292" spans="1:26" s="13" customFormat="1">
      <c r="A292" s="49">
        <v>446</v>
      </c>
      <c r="B292" s="49">
        <v>446099050</v>
      </c>
      <c r="C292" s="50" t="s">
        <v>160</v>
      </c>
      <c r="D292" s="49">
        <v>99</v>
      </c>
      <c r="E292" s="50" t="s">
        <v>161</v>
      </c>
      <c r="F292" s="49">
        <v>50</v>
      </c>
      <c r="G292" s="50" t="s">
        <v>90</v>
      </c>
      <c r="H292" s="51">
        <v>8</v>
      </c>
      <c r="I292" s="52">
        <v>9655</v>
      </c>
      <c r="J292" s="52">
        <v>4106</v>
      </c>
      <c r="K292" s="52">
        <v>0</v>
      </c>
      <c r="L292" s="52">
        <v>893</v>
      </c>
      <c r="M292" s="52">
        <v>14654</v>
      </c>
      <c r="N292" s="36"/>
      <c r="O292" s="53" t="s">
        <v>308</v>
      </c>
      <c r="P292" s="53" t="s">
        <v>308</v>
      </c>
      <c r="Q292" s="55">
        <v>0.09</v>
      </c>
      <c r="R292" s="55">
        <v>3.0000000000000001E-3</v>
      </c>
      <c r="S292" s="52">
        <v>0</v>
      </c>
      <c r="T292" s="36"/>
      <c r="U292" s="56">
        <v>110088</v>
      </c>
      <c r="V292" s="56">
        <v>0</v>
      </c>
      <c r="W292" s="52">
        <v>0</v>
      </c>
      <c r="X292" s="52">
        <v>7144</v>
      </c>
      <c r="Y292" s="52">
        <v>117232</v>
      </c>
      <c r="Z292" s="52">
        <f t="shared" si="4"/>
        <v>19284179</v>
      </c>
    </row>
    <row r="293" spans="1:26" s="13" customFormat="1">
      <c r="A293" s="49">
        <v>446</v>
      </c>
      <c r="B293" s="49">
        <v>446099088</v>
      </c>
      <c r="C293" s="50" t="s">
        <v>160</v>
      </c>
      <c r="D293" s="49">
        <v>99</v>
      </c>
      <c r="E293" s="50" t="s">
        <v>161</v>
      </c>
      <c r="F293" s="49">
        <v>88</v>
      </c>
      <c r="G293" s="50" t="s">
        <v>91</v>
      </c>
      <c r="H293" s="51">
        <v>11</v>
      </c>
      <c r="I293" s="52">
        <v>9969</v>
      </c>
      <c r="J293" s="52">
        <v>2849</v>
      </c>
      <c r="K293" s="52">
        <v>0</v>
      </c>
      <c r="L293" s="52">
        <v>893</v>
      </c>
      <c r="M293" s="52">
        <v>13711</v>
      </c>
      <c r="N293" s="36"/>
      <c r="O293" s="53" t="s">
        <v>308</v>
      </c>
      <c r="P293" s="53" t="s">
        <v>308</v>
      </c>
      <c r="Q293" s="55">
        <v>0.09</v>
      </c>
      <c r="R293" s="55">
        <v>3.0000000000000001E-3</v>
      </c>
      <c r="S293" s="52">
        <v>0</v>
      </c>
      <c r="T293" s="36"/>
      <c r="U293" s="56">
        <v>140998</v>
      </c>
      <c r="V293" s="56">
        <v>0</v>
      </c>
      <c r="W293" s="52">
        <v>0</v>
      </c>
      <c r="X293" s="52">
        <v>9823</v>
      </c>
      <c r="Y293" s="52">
        <v>150821</v>
      </c>
      <c r="Z293" s="52">
        <f t="shared" si="4"/>
        <v>19284179</v>
      </c>
    </row>
    <row r="294" spans="1:26" s="13" customFormat="1">
      <c r="A294" s="49">
        <v>446</v>
      </c>
      <c r="B294" s="49">
        <v>446099099</v>
      </c>
      <c r="C294" s="50" t="s">
        <v>160</v>
      </c>
      <c r="D294" s="49">
        <v>99</v>
      </c>
      <c r="E294" s="50" t="s">
        <v>161</v>
      </c>
      <c r="F294" s="49">
        <v>99</v>
      </c>
      <c r="G294" s="50" t="s">
        <v>161</v>
      </c>
      <c r="H294" s="51">
        <v>148</v>
      </c>
      <c r="I294" s="52">
        <v>9745</v>
      </c>
      <c r="J294" s="52">
        <v>5123</v>
      </c>
      <c r="K294" s="52">
        <v>0</v>
      </c>
      <c r="L294" s="52">
        <v>893</v>
      </c>
      <c r="M294" s="52">
        <v>15761</v>
      </c>
      <c r="N294" s="36"/>
      <c r="O294" s="53" t="s">
        <v>308</v>
      </c>
      <c r="P294" s="53" t="s">
        <v>308</v>
      </c>
      <c r="Q294" s="55">
        <v>0.09</v>
      </c>
      <c r="R294" s="55">
        <v>5.1999999999999998E-2</v>
      </c>
      <c r="S294" s="52">
        <v>0</v>
      </c>
      <c r="T294" s="36"/>
      <c r="U294" s="56">
        <v>2200464</v>
      </c>
      <c r="V294" s="56">
        <v>0</v>
      </c>
      <c r="W294" s="52">
        <v>0</v>
      </c>
      <c r="X294" s="52">
        <v>132164</v>
      </c>
      <c r="Y294" s="52">
        <v>2332628</v>
      </c>
      <c r="Z294" s="52">
        <f t="shared" si="4"/>
        <v>19284179</v>
      </c>
    </row>
    <row r="295" spans="1:26" s="13" customFormat="1">
      <c r="A295" s="49">
        <v>446</v>
      </c>
      <c r="B295" s="49">
        <v>446099101</v>
      </c>
      <c r="C295" s="50" t="s">
        <v>160</v>
      </c>
      <c r="D295" s="49">
        <v>99</v>
      </c>
      <c r="E295" s="50" t="s">
        <v>161</v>
      </c>
      <c r="F295" s="49">
        <v>101</v>
      </c>
      <c r="G295" s="50" t="s">
        <v>103</v>
      </c>
      <c r="H295" s="51">
        <v>1</v>
      </c>
      <c r="I295" s="52">
        <v>8829</v>
      </c>
      <c r="J295" s="52">
        <v>1726</v>
      </c>
      <c r="K295" s="52">
        <v>0</v>
      </c>
      <c r="L295" s="52">
        <v>893</v>
      </c>
      <c r="M295" s="52">
        <v>11448</v>
      </c>
      <c r="N295" s="36"/>
      <c r="O295" s="53" t="s">
        <v>308</v>
      </c>
      <c r="P295" s="53" t="s">
        <v>308</v>
      </c>
      <c r="Q295" s="55">
        <v>0.09</v>
      </c>
      <c r="R295" s="55">
        <v>5.3999999999999999E-2</v>
      </c>
      <c r="S295" s="52">
        <v>0</v>
      </c>
      <c r="T295" s="36"/>
      <c r="U295" s="56">
        <v>10555</v>
      </c>
      <c r="V295" s="56">
        <v>0</v>
      </c>
      <c r="W295" s="52">
        <v>0</v>
      </c>
      <c r="X295" s="52">
        <v>893</v>
      </c>
      <c r="Y295" s="52">
        <v>11448</v>
      </c>
      <c r="Z295" s="52">
        <f t="shared" si="4"/>
        <v>19284179</v>
      </c>
    </row>
    <row r="296" spans="1:26" s="13" customFormat="1">
      <c r="A296" s="49">
        <v>446</v>
      </c>
      <c r="B296" s="49">
        <v>446099133</v>
      </c>
      <c r="C296" s="50" t="s">
        <v>160</v>
      </c>
      <c r="D296" s="49">
        <v>99</v>
      </c>
      <c r="E296" s="50" t="s">
        <v>161</v>
      </c>
      <c r="F296" s="49">
        <v>133</v>
      </c>
      <c r="G296" s="50" t="s">
        <v>59</v>
      </c>
      <c r="H296" s="51">
        <v>2</v>
      </c>
      <c r="I296" s="52">
        <v>8454</v>
      </c>
      <c r="J296" s="52">
        <v>2250</v>
      </c>
      <c r="K296" s="52">
        <v>0</v>
      </c>
      <c r="L296" s="52">
        <v>893</v>
      </c>
      <c r="M296" s="52">
        <v>11597</v>
      </c>
      <c r="N296" s="36"/>
      <c r="O296" s="53" t="s">
        <v>308</v>
      </c>
      <c r="P296" s="53" t="s">
        <v>308</v>
      </c>
      <c r="Q296" s="55">
        <v>0.09</v>
      </c>
      <c r="R296" s="55">
        <v>2.3E-2</v>
      </c>
      <c r="S296" s="52">
        <v>0</v>
      </c>
      <c r="T296" s="36"/>
      <c r="U296" s="56">
        <v>21408</v>
      </c>
      <c r="V296" s="56">
        <v>0</v>
      </c>
      <c r="W296" s="52">
        <v>0</v>
      </c>
      <c r="X296" s="52">
        <v>1786</v>
      </c>
      <c r="Y296" s="52">
        <v>23194</v>
      </c>
      <c r="Z296" s="52">
        <f t="shared" si="4"/>
        <v>19284179</v>
      </c>
    </row>
    <row r="297" spans="1:26" s="13" customFormat="1">
      <c r="A297" s="49">
        <v>446</v>
      </c>
      <c r="B297" s="49">
        <v>446099167</v>
      </c>
      <c r="C297" s="50" t="s">
        <v>160</v>
      </c>
      <c r="D297" s="49">
        <v>99</v>
      </c>
      <c r="E297" s="50" t="s">
        <v>161</v>
      </c>
      <c r="F297" s="49">
        <v>167</v>
      </c>
      <c r="G297" s="50" t="s">
        <v>164</v>
      </c>
      <c r="H297" s="51">
        <v>93</v>
      </c>
      <c r="I297" s="52">
        <v>9950</v>
      </c>
      <c r="J297" s="52">
        <v>3308</v>
      </c>
      <c r="K297" s="52">
        <v>0</v>
      </c>
      <c r="L297" s="52">
        <v>893</v>
      </c>
      <c r="M297" s="52">
        <v>14151</v>
      </c>
      <c r="N297" s="36"/>
      <c r="O297" s="53" t="s">
        <v>308</v>
      </c>
      <c r="P297" s="53" t="s">
        <v>308</v>
      </c>
      <c r="Q297" s="55">
        <v>0.09</v>
      </c>
      <c r="R297" s="55">
        <v>2.1999999999999999E-2</v>
      </c>
      <c r="S297" s="52">
        <v>0</v>
      </c>
      <c r="T297" s="36"/>
      <c r="U297" s="56">
        <v>1232994</v>
      </c>
      <c r="V297" s="56">
        <v>0</v>
      </c>
      <c r="W297" s="52">
        <v>0</v>
      </c>
      <c r="X297" s="52">
        <v>83049</v>
      </c>
      <c r="Y297" s="52">
        <v>1316043</v>
      </c>
      <c r="Z297" s="52">
        <f t="shared" si="4"/>
        <v>19284179</v>
      </c>
    </row>
    <row r="298" spans="1:26" s="13" customFormat="1">
      <c r="A298" s="49">
        <v>446</v>
      </c>
      <c r="B298" s="49">
        <v>446099175</v>
      </c>
      <c r="C298" s="50" t="s">
        <v>160</v>
      </c>
      <c r="D298" s="49">
        <v>99</v>
      </c>
      <c r="E298" s="50" t="s">
        <v>161</v>
      </c>
      <c r="F298" s="49">
        <v>175</v>
      </c>
      <c r="G298" s="50" t="s">
        <v>165</v>
      </c>
      <c r="H298" s="51">
        <v>2</v>
      </c>
      <c r="I298" s="52">
        <v>15277</v>
      </c>
      <c r="J298" s="52">
        <v>7202</v>
      </c>
      <c r="K298" s="52">
        <v>0</v>
      </c>
      <c r="L298" s="52">
        <v>893</v>
      </c>
      <c r="M298" s="52">
        <v>23372</v>
      </c>
      <c r="N298" s="36"/>
      <c r="O298" s="53" t="s">
        <v>308</v>
      </c>
      <c r="P298" s="53" t="s">
        <v>308</v>
      </c>
      <c r="Q298" s="55">
        <v>0.09</v>
      </c>
      <c r="R298" s="55">
        <v>1E-3</v>
      </c>
      <c r="S298" s="52">
        <v>0</v>
      </c>
      <c r="T298" s="36"/>
      <c r="U298" s="56">
        <v>44958</v>
      </c>
      <c r="V298" s="56">
        <v>0</v>
      </c>
      <c r="W298" s="52">
        <v>0</v>
      </c>
      <c r="X298" s="52">
        <v>1786</v>
      </c>
      <c r="Y298" s="52">
        <v>46744</v>
      </c>
      <c r="Z298" s="52">
        <f t="shared" si="4"/>
        <v>19284179</v>
      </c>
    </row>
    <row r="299" spans="1:26" s="13" customFormat="1">
      <c r="A299" s="49">
        <v>446</v>
      </c>
      <c r="B299" s="49">
        <v>446099177</v>
      </c>
      <c r="C299" s="50" t="s">
        <v>160</v>
      </c>
      <c r="D299" s="49">
        <v>99</v>
      </c>
      <c r="E299" s="50" t="s">
        <v>161</v>
      </c>
      <c r="F299" s="49">
        <v>177</v>
      </c>
      <c r="G299" s="50" t="s">
        <v>110</v>
      </c>
      <c r="H299" s="51">
        <v>5</v>
      </c>
      <c r="I299" s="52">
        <v>9166</v>
      </c>
      <c r="J299" s="52">
        <v>3128</v>
      </c>
      <c r="K299" s="52">
        <v>0</v>
      </c>
      <c r="L299" s="52">
        <v>893</v>
      </c>
      <c r="M299" s="52">
        <v>13187</v>
      </c>
      <c r="N299" s="36"/>
      <c r="O299" s="53" t="s">
        <v>308</v>
      </c>
      <c r="P299" s="53" t="s">
        <v>308</v>
      </c>
      <c r="Q299" s="55">
        <v>0.09</v>
      </c>
      <c r="R299" s="55">
        <v>5.0000000000000001E-3</v>
      </c>
      <c r="S299" s="52">
        <v>0</v>
      </c>
      <c r="T299" s="36"/>
      <c r="U299" s="56">
        <v>61470</v>
      </c>
      <c r="V299" s="56">
        <v>0</v>
      </c>
      <c r="W299" s="52">
        <v>0</v>
      </c>
      <c r="X299" s="52">
        <v>4465</v>
      </c>
      <c r="Y299" s="52">
        <v>65935</v>
      </c>
      <c r="Z299" s="52">
        <f t="shared" si="4"/>
        <v>19284179</v>
      </c>
    </row>
    <row r="300" spans="1:26" s="13" customFormat="1">
      <c r="A300" s="49">
        <v>446</v>
      </c>
      <c r="B300" s="49">
        <v>446099187</v>
      </c>
      <c r="C300" s="50" t="s">
        <v>160</v>
      </c>
      <c r="D300" s="49">
        <v>99</v>
      </c>
      <c r="E300" s="50" t="s">
        <v>161</v>
      </c>
      <c r="F300" s="49">
        <v>187</v>
      </c>
      <c r="G300" s="50" t="s">
        <v>181</v>
      </c>
      <c r="H300" s="51">
        <v>2</v>
      </c>
      <c r="I300" s="52">
        <v>9789</v>
      </c>
      <c r="J300" s="52">
        <v>3776</v>
      </c>
      <c r="K300" s="52">
        <v>0</v>
      </c>
      <c r="L300" s="52">
        <v>893</v>
      </c>
      <c r="M300" s="52">
        <v>14458</v>
      </c>
      <c r="N300" s="36"/>
      <c r="O300" s="53" t="s">
        <v>308</v>
      </c>
      <c r="P300" s="53" t="s">
        <v>308</v>
      </c>
      <c r="Q300" s="55">
        <v>0.09</v>
      </c>
      <c r="R300" s="55">
        <v>3.0000000000000001E-3</v>
      </c>
      <c r="S300" s="52">
        <v>0</v>
      </c>
      <c r="T300" s="36"/>
      <c r="U300" s="56">
        <v>27130</v>
      </c>
      <c r="V300" s="56">
        <v>0</v>
      </c>
      <c r="W300" s="52">
        <v>0</v>
      </c>
      <c r="X300" s="52">
        <v>1786</v>
      </c>
      <c r="Y300" s="52">
        <v>28916</v>
      </c>
      <c r="Z300" s="52">
        <f t="shared" si="4"/>
        <v>19284179</v>
      </c>
    </row>
    <row r="301" spans="1:26" s="13" customFormat="1">
      <c r="A301" s="49">
        <v>446</v>
      </c>
      <c r="B301" s="49">
        <v>446099208</v>
      </c>
      <c r="C301" s="50" t="s">
        <v>160</v>
      </c>
      <c r="D301" s="49">
        <v>99</v>
      </c>
      <c r="E301" s="50" t="s">
        <v>161</v>
      </c>
      <c r="F301" s="49">
        <v>208</v>
      </c>
      <c r="G301" s="50" t="s">
        <v>166</v>
      </c>
      <c r="H301" s="51">
        <v>4</v>
      </c>
      <c r="I301" s="52">
        <v>8454</v>
      </c>
      <c r="J301" s="52">
        <v>5102</v>
      </c>
      <c r="K301" s="52">
        <v>0</v>
      </c>
      <c r="L301" s="52">
        <v>893</v>
      </c>
      <c r="M301" s="52">
        <v>14449</v>
      </c>
      <c r="N301" s="36"/>
      <c r="O301" s="53" t="s">
        <v>308</v>
      </c>
      <c r="P301" s="53" t="s">
        <v>308</v>
      </c>
      <c r="Q301" s="55">
        <v>0.09</v>
      </c>
      <c r="R301" s="55">
        <v>4.0000000000000001E-3</v>
      </c>
      <c r="S301" s="52">
        <v>0</v>
      </c>
      <c r="T301" s="36"/>
      <c r="U301" s="56">
        <v>54224</v>
      </c>
      <c r="V301" s="56">
        <v>0</v>
      </c>
      <c r="W301" s="52">
        <v>0</v>
      </c>
      <c r="X301" s="52">
        <v>3572</v>
      </c>
      <c r="Y301" s="52">
        <v>57796</v>
      </c>
      <c r="Z301" s="52">
        <f t="shared" si="4"/>
        <v>19284179</v>
      </c>
    </row>
    <row r="302" spans="1:26" s="13" customFormat="1">
      <c r="A302" s="49">
        <v>446</v>
      </c>
      <c r="B302" s="49">
        <v>446099212</v>
      </c>
      <c r="C302" s="50" t="s">
        <v>160</v>
      </c>
      <c r="D302" s="49">
        <v>99</v>
      </c>
      <c r="E302" s="50" t="s">
        <v>161</v>
      </c>
      <c r="F302" s="49">
        <v>212</v>
      </c>
      <c r="G302" s="50" t="s">
        <v>167</v>
      </c>
      <c r="H302" s="51">
        <v>138</v>
      </c>
      <c r="I302" s="52">
        <v>9616</v>
      </c>
      <c r="J302" s="52">
        <v>1345</v>
      </c>
      <c r="K302" s="52">
        <v>0</v>
      </c>
      <c r="L302" s="52">
        <v>893</v>
      </c>
      <c r="M302" s="52">
        <v>11854</v>
      </c>
      <c r="N302" s="36"/>
      <c r="O302" s="53" t="s">
        <v>308</v>
      </c>
      <c r="P302" s="53" t="s">
        <v>308</v>
      </c>
      <c r="Q302" s="55">
        <v>0.09</v>
      </c>
      <c r="R302" s="55">
        <v>3.1E-2</v>
      </c>
      <c r="S302" s="52">
        <v>0</v>
      </c>
      <c r="T302" s="36"/>
      <c r="U302" s="56">
        <v>1512618</v>
      </c>
      <c r="V302" s="56">
        <v>0</v>
      </c>
      <c r="W302" s="52">
        <v>0</v>
      </c>
      <c r="X302" s="52">
        <v>123234</v>
      </c>
      <c r="Y302" s="52">
        <v>1635852</v>
      </c>
      <c r="Z302" s="52">
        <f t="shared" si="4"/>
        <v>19284179</v>
      </c>
    </row>
    <row r="303" spans="1:26" s="13" customFormat="1">
      <c r="A303" s="49">
        <v>446</v>
      </c>
      <c r="B303" s="49">
        <v>446099218</v>
      </c>
      <c r="C303" s="50" t="s">
        <v>160</v>
      </c>
      <c r="D303" s="49">
        <v>99</v>
      </c>
      <c r="E303" s="50" t="s">
        <v>161</v>
      </c>
      <c r="F303" s="49">
        <v>218</v>
      </c>
      <c r="G303" s="50" t="s">
        <v>168</v>
      </c>
      <c r="H303" s="51">
        <v>105</v>
      </c>
      <c r="I303" s="52">
        <v>9347</v>
      </c>
      <c r="J303" s="52">
        <v>2493</v>
      </c>
      <c r="K303" s="52">
        <v>0</v>
      </c>
      <c r="L303" s="52">
        <v>893</v>
      </c>
      <c r="M303" s="52">
        <v>12733</v>
      </c>
      <c r="N303" s="36"/>
      <c r="O303" s="53" t="s">
        <v>308</v>
      </c>
      <c r="P303" s="53" t="s">
        <v>308</v>
      </c>
      <c r="Q303" s="55">
        <v>0.09</v>
      </c>
      <c r="R303" s="55">
        <v>3.9E-2</v>
      </c>
      <c r="S303" s="52">
        <v>0</v>
      </c>
      <c r="T303" s="36"/>
      <c r="U303" s="56">
        <v>1243200</v>
      </c>
      <c r="V303" s="56">
        <v>0</v>
      </c>
      <c r="W303" s="52">
        <v>0</v>
      </c>
      <c r="X303" s="52">
        <v>93765</v>
      </c>
      <c r="Y303" s="52">
        <v>1336965</v>
      </c>
      <c r="Z303" s="52">
        <f t="shared" si="4"/>
        <v>19284179</v>
      </c>
    </row>
    <row r="304" spans="1:26" s="13" customFormat="1">
      <c r="A304" s="49">
        <v>446</v>
      </c>
      <c r="B304" s="49">
        <v>446099220</v>
      </c>
      <c r="C304" s="50" t="s">
        <v>160</v>
      </c>
      <c r="D304" s="49">
        <v>99</v>
      </c>
      <c r="E304" s="50" t="s">
        <v>161</v>
      </c>
      <c r="F304" s="49">
        <v>220</v>
      </c>
      <c r="G304" s="50" t="s">
        <v>26</v>
      </c>
      <c r="H304" s="51">
        <v>33</v>
      </c>
      <c r="I304" s="52">
        <v>11730</v>
      </c>
      <c r="J304" s="52">
        <v>4175</v>
      </c>
      <c r="K304" s="52">
        <v>0</v>
      </c>
      <c r="L304" s="52">
        <v>893</v>
      </c>
      <c r="M304" s="52">
        <v>16798</v>
      </c>
      <c r="N304" s="36"/>
      <c r="O304" s="53" t="s">
        <v>308</v>
      </c>
      <c r="P304" s="53" t="s">
        <v>308</v>
      </c>
      <c r="Q304" s="55">
        <v>0.09</v>
      </c>
      <c r="R304" s="55">
        <v>1.4999999999999999E-2</v>
      </c>
      <c r="S304" s="52">
        <v>0</v>
      </c>
      <c r="T304" s="36"/>
      <c r="U304" s="56">
        <v>524865</v>
      </c>
      <c r="V304" s="56">
        <v>0</v>
      </c>
      <c r="W304" s="52">
        <v>0</v>
      </c>
      <c r="X304" s="52">
        <v>29469</v>
      </c>
      <c r="Y304" s="52">
        <v>554334</v>
      </c>
      <c r="Z304" s="52">
        <f t="shared" si="4"/>
        <v>19284179</v>
      </c>
    </row>
    <row r="305" spans="1:26" s="13" customFormat="1">
      <c r="A305" s="49">
        <v>446</v>
      </c>
      <c r="B305" s="49">
        <v>446099238</v>
      </c>
      <c r="C305" s="50" t="s">
        <v>160</v>
      </c>
      <c r="D305" s="49">
        <v>99</v>
      </c>
      <c r="E305" s="50" t="s">
        <v>161</v>
      </c>
      <c r="F305" s="49">
        <v>238</v>
      </c>
      <c r="G305" s="50" t="s">
        <v>169</v>
      </c>
      <c r="H305" s="51">
        <v>18</v>
      </c>
      <c r="I305" s="52">
        <v>10737</v>
      </c>
      <c r="J305" s="52">
        <v>5387</v>
      </c>
      <c r="K305" s="52">
        <v>0</v>
      </c>
      <c r="L305" s="52">
        <v>893</v>
      </c>
      <c r="M305" s="52">
        <v>17017</v>
      </c>
      <c r="N305" s="36"/>
      <c r="O305" s="53" t="s">
        <v>308</v>
      </c>
      <c r="P305" s="53" t="s">
        <v>308</v>
      </c>
      <c r="Q305" s="55">
        <v>0.09</v>
      </c>
      <c r="R305" s="55">
        <v>3.4000000000000002E-2</v>
      </c>
      <c r="S305" s="52">
        <v>0</v>
      </c>
      <c r="T305" s="36"/>
      <c r="U305" s="56">
        <v>290232</v>
      </c>
      <c r="V305" s="56">
        <v>0</v>
      </c>
      <c r="W305" s="52">
        <v>0</v>
      </c>
      <c r="X305" s="52">
        <v>16074</v>
      </c>
      <c r="Y305" s="52">
        <v>306306</v>
      </c>
      <c r="Z305" s="52">
        <f t="shared" si="4"/>
        <v>19284179</v>
      </c>
    </row>
    <row r="306" spans="1:26" s="13" customFormat="1">
      <c r="A306" s="49">
        <v>446</v>
      </c>
      <c r="B306" s="49">
        <v>446099244</v>
      </c>
      <c r="C306" s="50" t="s">
        <v>160</v>
      </c>
      <c r="D306" s="49">
        <v>99</v>
      </c>
      <c r="E306" s="50" t="s">
        <v>161</v>
      </c>
      <c r="F306" s="49">
        <v>244</v>
      </c>
      <c r="G306" s="50" t="s">
        <v>27</v>
      </c>
      <c r="H306" s="51">
        <v>5</v>
      </c>
      <c r="I306" s="52">
        <v>11710</v>
      </c>
      <c r="J306" s="52">
        <v>3999</v>
      </c>
      <c r="K306" s="52">
        <v>0</v>
      </c>
      <c r="L306" s="52">
        <v>893</v>
      </c>
      <c r="M306" s="52">
        <v>16602</v>
      </c>
      <c r="N306" s="36"/>
      <c r="O306" s="53" t="s">
        <v>308</v>
      </c>
      <c r="P306" s="53" t="s">
        <v>308</v>
      </c>
      <c r="Q306" s="55">
        <v>0.18</v>
      </c>
      <c r="R306" s="55">
        <v>9.0999999999999998E-2</v>
      </c>
      <c r="S306" s="52">
        <v>0</v>
      </c>
      <c r="T306" s="36"/>
      <c r="U306" s="56">
        <v>78545</v>
      </c>
      <c r="V306" s="56">
        <v>0</v>
      </c>
      <c r="W306" s="52">
        <v>0</v>
      </c>
      <c r="X306" s="52">
        <v>4465</v>
      </c>
      <c r="Y306" s="52">
        <v>83010</v>
      </c>
      <c r="Z306" s="52">
        <f t="shared" si="4"/>
        <v>19284179</v>
      </c>
    </row>
    <row r="307" spans="1:26" s="13" customFormat="1">
      <c r="A307" s="49">
        <v>446</v>
      </c>
      <c r="B307" s="49">
        <v>446099266</v>
      </c>
      <c r="C307" s="50" t="s">
        <v>160</v>
      </c>
      <c r="D307" s="49">
        <v>99</v>
      </c>
      <c r="E307" s="50" t="s">
        <v>161</v>
      </c>
      <c r="F307" s="49">
        <v>266</v>
      </c>
      <c r="G307" s="50" t="s">
        <v>170</v>
      </c>
      <c r="H307" s="51">
        <v>7</v>
      </c>
      <c r="I307" s="52">
        <v>9194</v>
      </c>
      <c r="J307" s="52">
        <v>4034</v>
      </c>
      <c r="K307" s="52">
        <v>0</v>
      </c>
      <c r="L307" s="52">
        <v>893</v>
      </c>
      <c r="M307" s="52">
        <v>14121</v>
      </c>
      <c r="N307" s="36"/>
      <c r="O307" s="53" t="s">
        <v>308</v>
      </c>
      <c r="P307" s="53" t="s">
        <v>308</v>
      </c>
      <c r="Q307" s="55">
        <v>0.09</v>
      </c>
      <c r="R307" s="55">
        <v>2E-3</v>
      </c>
      <c r="S307" s="52">
        <v>0</v>
      </c>
      <c r="T307" s="36"/>
      <c r="U307" s="56">
        <v>92596</v>
      </c>
      <c r="V307" s="56">
        <v>0</v>
      </c>
      <c r="W307" s="52">
        <v>0</v>
      </c>
      <c r="X307" s="52">
        <v>6251</v>
      </c>
      <c r="Y307" s="52">
        <v>98847</v>
      </c>
      <c r="Z307" s="52">
        <f t="shared" si="4"/>
        <v>19284179</v>
      </c>
    </row>
    <row r="308" spans="1:26" s="13" customFormat="1">
      <c r="A308" s="49">
        <v>446</v>
      </c>
      <c r="B308" s="49">
        <v>446099285</v>
      </c>
      <c r="C308" s="50" t="s">
        <v>160</v>
      </c>
      <c r="D308" s="49">
        <v>99</v>
      </c>
      <c r="E308" s="50" t="s">
        <v>161</v>
      </c>
      <c r="F308" s="49">
        <v>285</v>
      </c>
      <c r="G308" s="50" t="s">
        <v>28</v>
      </c>
      <c r="H308" s="51">
        <v>106</v>
      </c>
      <c r="I308" s="52">
        <v>9953</v>
      </c>
      <c r="J308" s="52">
        <v>2958</v>
      </c>
      <c r="K308" s="52">
        <v>0</v>
      </c>
      <c r="L308" s="52">
        <v>893</v>
      </c>
      <c r="M308" s="52">
        <v>13804</v>
      </c>
      <c r="N308" s="36"/>
      <c r="O308" s="53" t="s">
        <v>308</v>
      </c>
      <c r="P308" s="53" t="s">
        <v>308</v>
      </c>
      <c r="Q308" s="55">
        <v>0.09</v>
      </c>
      <c r="R308" s="55">
        <v>3.2000000000000001E-2</v>
      </c>
      <c r="S308" s="52">
        <v>0</v>
      </c>
      <c r="T308" s="36"/>
      <c r="U308" s="56">
        <v>1368566</v>
      </c>
      <c r="V308" s="56">
        <v>0</v>
      </c>
      <c r="W308" s="52">
        <v>0</v>
      </c>
      <c r="X308" s="52">
        <v>94658</v>
      </c>
      <c r="Y308" s="52">
        <v>1463224</v>
      </c>
      <c r="Z308" s="52">
        <f t="shared" si="4"/>
        <v>19284179</v>
      </c>
    </row>
    <row r="309" spans="1:26" s="13" customFormat="1">
      <c r="A309" s="49">
        <v>446</v>
      </c>
      <c r="B309" s="49">
        <v>446099293</v>
      </c>
      <c r="C309" s="50" t="s">
        <v>160</v>
      </c>
      <c r="D309" s="49">
        <v>99</v>
      </c>
      <c r="E309" s="50" t="s">
        <v>161</v>
      </c>
      <c r="F309" s="49">
        <v>293</v>
      </c>
      <c r="G309" s="50" t="s">
        <v>171</v>
      </c>
      <c r="H309" s="51">
        <v>7</v>
      </c>
      <c r="I309" s="52">
        <v>10317</v>
      </c>
      <c r="J309" s="52">
        <v>627</v>
      </c>
      <c r="K309" s="52">
        <v>0</v>
      </c>
      <c r="L309" s="52">
        <v>893</v>
      </c>
      <c r="M309" s="52">
        <v>11837</v>
      </c>
      <c r="N309" s="36"/>
      <c r="O309" s="53" t="s">
        <v>308</v>
      </c>
      <c r="P309" s="53" t="s">
        <v>308</v>
      </c>
      <c r="Q309" s="55">
        <v>0.18</v>
      </c>
      <c r="R309" s="55">
        <v>3.0000000000000001E-3</v>
      </c>
      <c r="S309" s="52">
        <v>0</v>
      </c>
      <c r="T309" s="36"/>
      <c r="U309" s="56">
        <v>76608</v>
      </c>
      <c r="V309" s="56">
        <v>0</v>
      </c>
      <c r="W309" s="52">
        <v>0</v>
      </c>
      <c r="X309" s="52">
        <v>6251</v>
      </c>
      <c r="Y309" s="52">
        <v>82859</v>
      </c>
      <c r="Z309" s="52">
        <f t="shared" si="4"/>
        <v>19284179</v>
      </c>
    </row>
    <row r="310" spans="1:26" s="13" customFormat="1">
      <c r="A310" s="49">
        <v>446</v>
      </c>
      <c r="B310" s="49">
        <v>446099307</v>
      </c>
      <c r="C310" s="50" t="s">
        <v>160</v>
      </c>
      <c r="D310" s="49">
        <v>99</v>
      </c>
      <c r="E310" s="50" t="s">
        <v>161</v>
      </c>
      <c r="F310" s="49">
        <v>307</v>
      </c>
      <c r="G310" s="50" t="s">
        <v>172</v>
      </c>
      <c r="H310" s="51">
        <v>26</v>
      </c>
      <c r="I310" s="52">
        <v>10311</v>
      </c>
      <c r="J310" s="52">
        <v>3542</v>
      </c>
      <c r="K310" s="52">
        <v>0</v>
      </c>
      <c r="L310" s="52">
        <v>893</v>
      </c>
      <c r="M310" s="52">
        <v>14746</v>
      </c>
      <c r="N310" s="36"/>
      <c r="O310" s="53" t="s">
        <v>308</v>
      </c>
      <c r="P310" s="53" t="s">
        <v>308</v>
      </c>
      <c r="Q310" s="55">
        <v>0.09</v>
      </c>
      <c r="R310" s="55">
        <v>8.9999999999999993E-3</v>
      </c>
      <c r="S310" s="52">
        <v>0</v>
      </c>
      <c r="T310" s="36"/>
      <c r="U310" s="56">
        <v>360178</v>
      </c>
      <c r="V310" s="56">
        <v>0</v>
      </c>
      <c r="W310" s="52">
        <v>0</v>
      </c>
      <c r="X310" s="52">
        <v>23218</v>
      </c>
      <c r="Y310" s="52">
        <v>383396</v>
      </c>
      <c r="Z310" s="52">
        <f t="shared" si="4"/>
        <v>19284179</v>
      </c>
    </row>
    <row r="311" spans="1:26" s="13" customFormat="1">
      <c r="A311" s="49">
        <v>446</v>
      </c>
      <c r="B311" s="49">
        <v>446099323</v>
      </c>
      <c r="C311" s="50" t="s">
        <v>160</v>
      </c>
      <c r="D311" s="49">
        <v>99</v>
      </c>
      <c r="E311" s="50" t="s">
        <v>161</v>
      </c>
      <c r="F311" s="49">
        <v>323</v>
      </c>
      <c r="G311" s="50" t="s">
        <v>173</v>
      </c>
      <c r="H311" s="51">
        <v>3</v>
      </c>
      <c r="I311" s="52">
        <v>12301</v>
      </c>
      <c r="J311" s="52">
        <v>3493</v>
      </c>
      <c r="K311" s="52">
        <v>0</v>
      </c>
      <c r="L311" s="52">
        <v>893</v>
      </c>
      <c r="M311" s="52">
        <v>16687</v>
      </c>
      <c r="N311" s="36"/>
      <c r="O311" s="53" t="s">
        <v>308</v>
      </c>
      <c r="P311" s="53" t="s">
        <v>308</v>
      </c>
      <c r="Q311" s="55">
        <v>0.09</v>
      </c>
      <c r="R311" s="55">
        <v>3.0000000000000001E-3</v>
      </c>
      <c r="S311" s="52">
        <v>0</v>
      </c>
      <c r="T311" s="36"/>
      <c r="U311" s="56">
        <v>47382</v>
      </c>
      <c r="V311" s="56">
        <v>0</v>
      </c>
      <c r="W311" s="52">
        <v>0</v>
      </c>
      <c r="X311" s="52">
        <v>2679</v>
      </c>
      <c r="Y311" s="52">
        <v>50061</v>
      </c>
      <c r="Z311" s="52">
        <f t="shared" si="4"/>
        <v>19284179</v>
      </c>
    </row>
    <row r="312" spans="1:26" s="13" customFormat="1">
      <c r="A312" s="49">
        <v>446</v>
      </c>
      <c r="B312" s="49">
        <v>446099336</v>
      </c>
      <c r="C312" s="50" t="s">
        <v>160</v>
      </c>
      <c r="D312" s="49">
        <v>99</v>
      </c>
      <c r="E312" s="50" t="s">
        <v>161</v>
      </c>
      <c r="F312" s="49">
        <v>336</v>
      </c>
      <c r="G312" s="50" t="s">
        <v>30</v>
      </c>
      <c r="H312" s="51">
        <v>2</v>
      </c>
      <c r="I312" s="52">
        <v>11045</v>
      </c>
      <c r="J312" s="52">
        <v>1473</v>
      </c>
      <c r="K312" s="52">
        <v>0</v>
      </c>
      <c r="L312" s="52">
        <v>893</v>
      </c>
      <c r="M312" s="52">
        <v>13411</v>
      </c>
      <c r="N312" s="36"/>
      <c r="O312" s="53" t="s">
        <v>308</v>
      </c>
      <c r="P312" s="53" t="s">
        <v>308</v>
      </c>
      <c r="Q312" s="55">
        <v>0.09</v>
      </c>
      <c r="R312" s="55">
        <v>3.5000000000000003E-2</v>
      </c>
      <c r="S312" s="52">
        <v>0</v>
      </c>
      <c r="T312" s="36"/>
      <c r="U312" s="56">
        <v>25036</v>
      </c>
      <c r="V312" s="56">
        <v>0</v>
      </c>
      <c r="W312" s="52">
        <v>0</v>
      </c>
      <c r="X312" s="52">
        <v>1786</v>
      </c>
      <c r="Y312" s="52">
        <v>26822</v>
      </c>
      <c r="Z312" s="52">
        <f t="shared" si="4"/>
        <v>19284179</v>
      </c>
    </row>
    <row r="313" spans="1:26" s="13" customFormat="1">
      <c r="A313" s="49">
        <v>446</v>
      </c>
      <c r="B313" s="49">
        <v>446099350</v>
      </c>
      <c r="C313" s="50" t="s">
        <v>160</v>
      </c>
      <c r="D313" s="49">
        <v>99</v>
      </c>
      <c r="E313" s="50" t="s">
        <v>161</v>
      </c>
      <c r="F313" s="49">
        <v>350</v>
      </c>
      <c r="G313" s="50" t="s">
        <v>174</v>
      </c>
      <c r="H313" s="51">
        <v>6</v>
      </c>
      <c r="I313" s="52">
        <v>12097</v>
      </c>
      <c r="J313" s="52">
        <v>5615</v>
      </c>
      <c r="K313" s="52">
        <v>0</v>
      </c>
      <c r="L313" s="52">
        <v>893</v>
      </c>
      <c r="M313" s="52">
        <v>18605</v>
      </c>
      <c r="N313" s="36"/>
      <c r="O313" s="53" t="s">
        <v>308</v>
      </c>
      <c r="P313" s="53" t="s">
        <v>308</v>
      </c>
      <c r="Q313" s="55">
        <v>0.09</v>
      </c>
      <c r="R313" s="55">
        <v>1.7999999999999999E-2</v>
      </c>
      <c r="S313" s="52">
        <v>0</v>
      </c>
      <c r="T313" s="36"/>
      <c r="U313" s="56">
        <v>106272</v>
      </c>
      <c r="V313" s="56">
        <v>0</v>
      </c>
      <c r="W313" s="52">
        <v>0</v>
      </c>
      <c r="X313" s="52">
        <v>5358</v>
      </c>
      <c r="Y313" s="52">
        <v>111630</v>
      </c>
      <c r="Z313" s="52">
        <f t="shared" si="4"/>
        <v>19284179</v>
      </c>
    </row>
    <row r="314" spans="1:26" s="13" customFormat="1">
      <c r="A314" s="49">
        <v>446</v>
      </c>
      <c r="B314" s="49">
        <v>446099625</v>
      </c>
      <c r="C314" s="50" t="s">
        <v>160</v>
      </c>
      <c r="D314" s="49">
        <v>99</v>
      </c>
      <c r="E314" s="50" t="s">
        <v>161</v>
      </c>
      <c r="F314" s="49">
        <v>625</v>
      </c>
      <c r="G314" s="50" t="s">
        <v>92</v>
      </c>
      <c r="H314" s="51">
        <v>8</v>
      </c>
      <c r="I314" s="52">
        <v>11387</v>
      </c>
      <c r="J314" s="52">
        <v>2132</v>
      </c>
      <c r="K314" s="52">
        <v>0</v>
      </c>
      <c r="L314" s="52">
        <v>893</v>
      </c>
      <c r="M314" s="52">
        <v>14412</v>
      </c>
      <c r="N314" s="36"/>
      <c r="O314" s="53" t="s">
        <v>308</v>
      </c>
      <c r="P314" s="53" t="s">
        <v>308</v>
      </c>
      <c r="Q314" s="55">
        <v>0.09</v>
      </c>
      <c r="R314" s="55">
        <v>2E-3</v>
      </c>
      <c r="S314" s="52">
        <v>0</v>
      </c>
      <c r="T314" s="36"/>
      <c r="U314" s="56">
        <v>108152</v>
      </c>
      <c r="V314" s="56">
        <v>0</v>
      </c>
      <c r="W314" s="52">
        <v>0</v>
      </c>
      <c r="X314" s="52">
        <v>7144</v>
      </c>
      <c r="Y314" s="52">
        <v>115296</v>
      </c>
      <c r="Z314" s="52">
        <f t="shared" si="4"/>
        <v>19284179</v>
      </c>
    </row>
    <row r="315" spans="1:26" s="13" customFormat="1">
      <c r="A315" s="49">
        <v>446</v>
      </c>
      <c r="B315" s="49">
        <v>446099690</v>
      </c>
      <c r="C315" s="50" t="s">
        <v>160</v>
      </c>
      <c r="D315" s="49">
        <v>99</v>
      </c>
      <c r="E315" s="50" t="s">
        <v>161</v>
      </c>
      <c r="F315" s="49">
        <v>690</v>
      </c>
      <c r="G315" s="50" t="s">
        <v>176</v>
      </c>
      <c r="H315" s="51">
        <v>12</v>
      </c>
      <c r="I315" s="52">
        <v>11439</v>
      </c>
      <c r="J315" s="52">
        <v>2971</v>
      </c>
      <c r="K315" s="52">
        <v>0</v>
      </c>
      <c r="L315" s="52">
        <v>893</v>
      </c>
      <c r="M315" s="52">
        <v>15303</v>
      </c>
      <c r="N315" s="36"/>
      <c r="O315" s="53" t="s">
        <v>308</v>
      </c>
      <c r="P315" s="53" t="s">
        <v>308</v>
      </c>
      <c r="Q315" s="55">
        <v>0.09</v>
      </c>
      <c r="R315" s="55">
        <v>8.9999999999999993E-3</v>
      </c>
      <c r="S315" s="52">
        <v>0</v>
      </c>
      <c r="T315" s="36"/>
      <c r="U315" s="56">
        <v>172920</v>
      </c>
      <c r="V315" s="56">
        <v>0</v>
      </c>
      <c r="W315" s="52">
        <v>0</v>
      </c>
      <c r="X315" s="52">
        <v>10716</v>
      </c>
      <c r="Y315" s="52">
        <v>183636</v>
      </c>
      <c r="Z315" s="52">
        <f t="shared" si="4"/>
        <v>19284179</v>
      </c>
    </row>
    <row r="316" spans="1:26" s="13" customFormat="1">
      <c r="A316" s="49">
        <v>447</v>
      </c>
      <c r="B316" s="49">
        <v>447101025</v>
      </c>
      <c r="C316" s="50" t="s">
        <v>177</v>
      </c>
      <c r="D316" s="49">
        <v>101</v>
      </c>
      <c r="E316" s="50" t="s">
        <v>103</v>
      </c>
      <c r="F316" s="49">
        <v>25</v>
      </c>
      <c r="G316" s="50" t="s">
        <v>178</v>
      </c>
      <c r="H316" s="51">
        <v>38</v>
      </c>
      <c r="I316" s="52">
        <v>9673</v>
      </c>
      <c r="J316" s="52">
        <v>3240</v>
      </c>
      <c r="K316" s="52">
        <v>0</v>
      </c>
      <c r="L316" s="52">
        <v>893</v>
      </c>
      <c r="M316" s="52">
        <v>13806</v>
      </c>
      <c r="N316" s="36"/>
      <c r="O316" s="53" t="s">
        <v>308</v>
      </c>
      <c r="P316" s="53" t="s">
        <v>308</v>
      </c>
      <c r="Q316" s="55">
        <v>0.09</v>
      </c>
      <c r="R316" s="55">
        <v>1.6E-2</v>
      </c>
      <c r="S316" s="52">
        <v>0</v>
      </c>
      <c r="T316" s="36"/>
      <c r="U316" s="56">
        <v>490694</v>
      </c>
      <c r="V316" s="56">
        <v>0</v>
      </c>
      <c r="W316" s="52">
        <v>0</v>
      </c>
      <c r="X316" s="52">
        <v>33934</v>
      </c>
      <c r="Y316" s="52">
        <v>524628</v>
      </c>
      <c r="Z316" s="52">
        <f t="shared" si="4"/>
        <v>5388451</v>
      </c>
    </row>
    <row r="317" spans="1:26" s="13" customFormat="1">
      <c r="A317" s="49">
        <v>447</v>
      </c>
      <c r="B317" s="49">
        <v>447101101</v>
      </c>
      <c r="C317" s="50" t="s">
        <v>177</v>
      </c>
      <c r="D317" s="49">
        <v>101</v>
      </c>
      <c r="E317" s="50" t="s">
        <v>103</v>
      </c>
      <c r="F317" s="49">
        <v>101</v>
      </c>
      <c r="G317" s="50" t="s">
        <v>103</v>
      </c>
      <c r="H317" s="51">
        <v>353</v>
      </c>
      <c r="I317" s="52">
        <v>8926</v>
      </c>
      <c r="J317" s="52">
        <v>1745</v>
      </c>
      <c r="K317" s="52">
        <v>0</v>
      </c>
      <c r="L317" s="52">
        <v>893</v>
      </c>
      <c r="M317" s="52">
        <v>11564</v>
      </c>
      <c r="N317" s="36"/>
      <c r="O317" s="53" t="s">
        <v>308</v>
      </c>
      <c r="P317" s="53" t="s">
        <v>308</v>
      </c>
      <c r="Q317" s="55">
        <v>0.09</v>
      </c>
      <c r="R317" s="55">
        <v>5.3999999999999999E-2</v>
      </c>
      <c r="S317" s="52">
        <v>0</v>
      </c>
      <c r="T317" s="36"/>
      <c r="U317" s="56">
        <v>3766863</v>
      </c>
      <c r="V317" s="56">
        <v>0</v>
      </c>
      <c r="W317" s="52">
        <v>0</v>
      </c>
      <c r="X317" s="52">
        <v>315229</v>
      </c>
      <c r="Y317" s="52">
        <v>4082092</v>
      </c>
      <c r="Z317" s="52">
        <f t="shared" si="4"/>
        <v>5388451</v>
      </c>
    </row>
    <row r="318" spans="1:26" s="13" customFormat="1">
      <c r="A318" s="49">
        <v>447</v>
      </c>
      <c r="B318" s="49">
        <v>447101138</v>
      </c>
      <c r="C318" s="50" t="s">
        <v>177</v>
      </c>
      <c r="D318" s="49">
        <v>101</v>
      </c>
      <c r="E318" s="50" t="s">
        <v>103</v>
      </c>
      <c r="F318" s="49">
        <v>138</v>
      </c>
      <c r="G318" s="50" t="s">
        <v>179</v>
      </c>
      <c r="H318" s="51">
        <v>2</v>
      </c>
      <c r="I318" s="52">
        <v>8836</v>
      </c>
      <c r="J318" s="52">
        <v>2951</v>
      </c>
      <c r="K318" s="52">
        <v>0</v>
      </c>
      <c r="L318" s="52">
        <v>893</v>
      </c>
      <c r="M318" s="52">
        <v>12680</v>
      </c>
      <c r="N318" s="36"/>
      <c r="O318" s="53" t="s">
        <v>308</v>
      </c>
      <c r="P318" s="53" t="s">
        <v>308</v>
      </c>
      <c r="Q318" s="55">
        <v>0.09</v>
      </c>
      <c r="R318" s="55">
        <v>2E-3</v>
      </c>
      <c r="S318" s="52">
        <v>0</v>
      </c>
      <c r="T318" s="36"/>
      <c r="U318" s="56">
        <v>23574</v>
      </c>
      <c r="V318" s="56">
        <v>0</v>
      </c>
      <c r="W318" s="52">
        <v>0</v>
      </c>
      <c r="X318" s="52">
        <v>1786</v>
      </c>
      <c r="Y318" s="52">
        <v>25360</v>
      </c>
      <c r="Z318" s="52">
        <f t="shared" si="4"/>
        <v>5388451</v>
      </c>
    </row>
    <row r="319" spans="1:26" s="13" customFormat="1">
      <c r="A319" s="49">
        <v>447</v>
      </c>
      <c r="B319" s="49">
        <v>447101177</v>
      </c>
      <c r="C319" s="50" t="s">
        <v>177</v>
      </c>
      <c r="D319" s="49">
        <v>101</v>
      </c>
      <c r="E319" s="50" t="s">
        <v>103</v>
      </c>
      <c r="F319" s="49">
        <v>177</v>
      </c>
      <c r="G319" s="50" t="s">
        <v>110</v>
      </c>
      <c r="H319" s="51">
        <v>5</v>
      </c>
      <c r="I319" s="52">
        <v>9338</v>
      </c>
      <c r="J319" s="52">
        <v>3186</v>
      </c>
      <c r="K319" s="52">
        <v>0</v>
      </c>
      <c r="L319" s="52">
        <v>893</v>
      </c>
      <c r="M319" s="52">
        <v>13417</v>
      </c>
      <c r="N319" s="36"/>
      <c r="O319" s="53" t="s">
        <v>308</v>
      </c>
      <c r="P319" s="53" t="s">
        <v>308</v>
      </c>
      <c r="Q319" s="55">
        <v>0.09</v>
      </c>
      <c r="R319" s="55">
        <v>5.0000000000000001E-3</v>
      </c>
      <c r="S319" s="52">
        <v>0</v>
      </c>
      <c r="T319" s="36"/>
      <c r="U319" s="56">
        <v>62620</v>
      </c>
      <c r="V319" s="56">
        <v>0</v>
      </c>
      <c r="W319" s="52">
        <v>0</v>
      </c>
      <c r="X319" s="52">
        <v>4465</v>
      </c>
      <c r="Y319" s="52">
        <v>67085</v>
      </c>
      <c r="Z319" s="52">
        <f t="shared" si="4"/>
        <v>5388451</v>
      </c>
    </row>
    <row r="320" spans="1:26" s="13" customFormat="1">
      <c r="A320" s="49">
        <v>447</v>
      </c>
      <c r="B320" s="49">
        <v>447101185</v>
      </c>
      <c r="C320" s="50" t="s">
        <v>177</v>
      </c>
      <c r="D320" s="49">
        <v>101</v>
      </c>
      <c r="E320" s="50" t="s">
        <v>103</v>
      </c>
      <c r="F320" s="49">
        <v>185</v>
      </c>
      <c r="G320" s="50" t="s">
        <v>180</v>
      </c>
      <c r="H320" s="51">
        <v>18</v>
      </c>
      <c r="I320" s="52">
        <v>9351</v>
      </c>
      <c r="J320" s="52">
        <v>1540</v>
      </c>
      <c r="K320" s="52">
        <v>0</v>
      </c>
      <c r="L320" s="52">
        <v>893</v>
      </c>
      <c r="M320" s="52">
        <v>11784</v>
      </c>
      <c r="N320" s="36"/>
      <c r="O320" s="53" t="s">
        <v>308</v>
      </c>
      <c r="P320" s="53" t="s">
        <v>308</v>
      </c>
      <c r="Q320" s="55">
        <v>0.09</v>
      </c>
      <c r="R320" s="55">
        <v>4.0000000000000001E-3</v>
      </c>
      <c r="S320" s="52">
        <v>0</v>
      </c>
      <c r="T320" s="36"/>
      <c r="U320" s="56">
        <v>196038</v>
      </c>
      <c r="V320" s="56">
        <v>0</v>
      </c>
      <c r="W320" s="52">
        <v>0</v>
      </c>
      <c r="X320" s="52">
        <v>16074</v>
      </c>
      <c r="Y320" s="52">
        <v>212112</v>
      </c>
      <c r="Z320" s="52">
        <f t="shared" si="4"/>
        <v>5388451</v>
      </c>
    </row>
    <row r="321" spans="1:26" s="13" customFormat="1">
      <c r="A321" s="49">
        <v>447</v>
      </c>
      <c r="B321" s="49">
        <v>447101187</v>
      </c>
      <c r="C321" s="50" t="s">
        <v>177</v>
      </c>
      <c r="D321" s="49">
        <v>101</v>
      </c>
      <c r="E321" s="50" t="s">
        <v>103</v>
      </c>
      <c r="F321" s="49">
        <v>187</v>
      </c>
      <c r="G321" s="50" t="s">
        <v>181</v>
      </c>
      <c r="H321" s="51">
        <v>2</v>
      </c>
      <c r="I321" s="52">
        <v>9610</v>
      </c>
      <c r="J321" s="52">
        <v>3707</v>
      </c>
      <c r="K321" s="52">
        <v>0</v>
      </c>
      <c r="L321" s="52">
        <v>893</v>
      </c>
      <c r="M321" s="52">
        <v>14210</v>
      </c>
      <c r="N321" s="36"/>
      <c r="O321" s="53" t="s">
        <v>308</v>
      </c>
      <c r="P321" s="53" t="s">
        <v>308</v>
      </c>
      <c r="Q321" s="55">
        <v>0.09</v>
      </c>
      <c r="R321" s="55">
        <v>3.0000000000000001E-3</v>
      </c>
      <c r="S321" s="52">
        <v>0</v>
      </c>
      <c r="T321" s="36"/>
      <c r="U321" s="56">
        <v>26634</v>
      </c>
      <c r="V321" s="56">
        <v>0</v>
      </c>
      <c r="W321" s="52">
        <v>0</v>
      </c>
      <c r="X321" s="52">
        <v>1786</v>
      </c>
      <c r="Y321" s="52">
        <v>28420</v>
      </c>
      <c r="Z321" s="52">
        <f t="shared" si="4"/>
        <v>5388451</v>
      </c>
    </row>
    <row r="322" spans="1:26" s="13" customFormat="1">
      <c r="A322" s="49">
        <v>447</v>
      </c>
      <c r="B322" s="49">
        <v>447101212</v>
      </c>
      <c r="C322" s="50" t="s">
        <v>177</v>
      </c>
      <c r="D322" s="49">
        <v>101</v>
      </c>
      <c r="E322" s="50" t="s">
        <v>103</v>
      </c>
      <c r="F322" s="49">
        <v>212</v>
      </c>
      <c r="G322" s="50" t="s">
        <v>167</v>
      </c>
      <c r="H322" s="51">
        <v>1</v>
      </c>
      <c r="I322" s="52">
        <v>8461</v>
      </c>
      <c r="J322" s="52">
        <v>1184</v>
      </c>
      <c r="K322" s="52">
        <v>0</v>
      </c>
      <c r="L322" s="52">
        <v>893</v>
      </c>
      <c r="M322" s="52">
        <v>10538</v>
      </c>
      <c r="N322" s="36"/>
      <c r="O322" s="53" t="s">
        <v>308</v>
      </c>
      <c r="P322" s="53" t="s">
        <v>308</v>
      </c>
      <c r="Q322" s="55">
        <v>0.09</v>
      </c>
      <c r="R322" s="55">
        <v>3.1E-2</v>
      </c>
      <c r="S322" s="52">
        <v>0</v>
      </c>
      <c r="T322" s="36"/>
      <c r="U322" s="56">
        <v>9645</v>
      </c>
      <c r="V322" s="56">
        <v>0</v>
      </c>
      <c r="W322" s="52">
        <v>0</v>
      </c>
      <c r="X322" s="52">
        <v>893</v>
      </c>
      <c r="Y322" s="52">
        <v>10538</v>
      </c>
      <c r="Z322" s="52">
        <f t="shared" si="4"/>
        <v>5388451</v>
      </c>
    </row>
    <row r="323" spans="1:26" s="13" customFormat="1">
      <c r="A323" s="49">
        <v>447</v>
      </c>
      <c r="B323" s="49">
        <v>447101214</v>
      </c>
      <c r="C323" s="50" t="s">
        <v>177</v>
      </c>
      <c r="D323" s="49">
        <v>101</v>
      </c>
      <c r="E323" s="50" t="s">
        <v>103</v>
      </c>
      <c r="F323" s="49">
        <v>214</v>
      </c>
      <c r="G323" s="50" t="s">
        <v>266</v>
      </c>
      <c r="H323" s="51">
        <v>1</v>
      </c>
      <c r="I323" s="52">
        <v>8461</v>
      </c>
      <c r="J323" s="52">
        <v>1304</v>
      </c>
      <c r="K323" s="52">
        <v>0</v>
      </c>
      <c r="L323" s="52">
        <v>893</v>
      </c>
      <c r="M323" s="52">
        <v>10658</v>
      </c>
      <c r="N323" s="36"/>
      <c r="O323" s="53" t="s">
        <v>308</v>
      </c>
      <c r="P323" s="53" t="s">
        <v>308</v>
      </c>
      <c r="Q323" s="55">
        <v>0.09</v>
      </c>
      <c r="R323" s="55">
        <v>2E-3</v>
      </c>
      <c r="S323" s="52">
        <v>0</v>
      </c>
      <c r="T323" s="36"/>
      <c r="U323" s="56">
        <v>9765</v>
      </c>
      <c r="V323" s="56">
        <v>0</v>
      </c>
      <c r="W323" s="52">
        <v>0</v>
      </c>
      <c r="X323" s="52">
        <v>893</v>
      </c>
      <c r="Y323" s="52">
        <v>10658</v>
      </c>
      <c r="Z323" s="52">
        <f t="shared" si="4"/>
        <v>5388451</v>
      </c>
    </row>
    <row r="324" spans="1:26" s="13" customFormat="1">
      <c r="A324" s="49">
        <v>447</v>
      </c>
      <c r="B324" s="49">
        <v>447101218</v>
      </c>
      <c r="C324" s="50" t="s">
        <v>177</v>
      </c>
      <c r="D324" s="49">
        <v>101</v>
      </c>
      <c r="E324" s="50" t="s">
        <v>103</v>
      </c>
      <c r="F324" s="49">
        <v>218</v>
      </c>
      <c r="G324" s="50" t="s">
        <v>168</v>
      </c>
      <c r="H324" s="51">
        <v>1</v>
      </c>
      <c r="I324" s="52">
        <v>12853</v>
      </c>
      <c r="J324" s="52">
        <v>3428</v>
      </c>
      <c r="K324" s="52">
        <v>0</v>
      </c>
      <c r="L324" s="52">
        <v>893</v>
      </c>
      <c r="M324" s="52">
        <v>17174</v>
      </c>
      <c r="N324" s="36"/>
      <c r="O324" s="53" t="s">
        <v>308</v>
      </c>
      <c r="P324" s="53" t="s">
        <v>308</v>
      </c>
      <c r="Q324" s="55">
        <v>0.09</v>
      </c>
      <c r="R324" s="55">
        <v>3.9E-2</v>
      </c>
      <c r="S324" s="52">
        <v>0</v>
      </c>
      <c r="T324" s="36"/>
      <c r="U324" s="56">
        <v>16281</v>
      </c>
      <c r="V324" s="56">
        <v>0</v>
      </c>
      <c r="W324" s="52">
        <v>0</v>
      </c>
      <c r="X324" s="52">
        <v>893</v>
      </c>
      <c r="Y324" s="52">
        <v>17174</v>
      </c>
      <c r="Z324" s="52">
        <f t="shared" si="4"/>
        <v>5388451</v>
      </c>
    </row>
    <row r="325" spans="1:26" s="13" customFormat="1">
      <c r="A325" s="49">
        <v>447</v>
      </c>
      <c r="B325" s="49">
        <v>447101220</v>
      </c>
      <c r="C325" s="50" t="s">
        <v>177</v>
      </c>
      <c r="D325" s="49">
        <v>101</v>
      </c>
      <c r="E325" s="50" t="s">
        <v>103</v>
      </c>
      <c r="F325" s="49">
        <v>220</v>
      </c>
      <c r="G325" s="50" t="s">
        <v>26</v>
      </c>
      <c r="H325" s="51">
        <v>1</v>
      </c>
      <c r="I325" s="52">
        <v>10633</v>
      </c>
      <c r="J325" s="52">
        <v>3785</v>
      </c>
      <c r="K325" s="52">
        <v>0</v>
      </c>
      <c r="L325" s="52">
        <v>893</v>
      </c>
      <c r="M325" s="52">
        <v>15311</v>
      </c>
      <c r="N325" s="36"/>
      <c r="O325" s="53" t="s">
        <v>308</v>
      </c>
      <c r="P325" s="53" t="s">
        <v>308</v>
      </c>
      <c r="Q325" s="55">
        <v>0.09</v>
      </c>
      <c r="R325" s="55">
        <v>1.4999999999999999E-2</v>
      </c>
      <c r="S325" s="52">
        <v>0</v>
      </c>
      <c r="T325" s="36"/>
      <c r="U325" s="56">
        <v>14418</v>
      </c>
      <c r="V325" s="56">
        <v>0</v>
      </c>
      <c r="W325" s="52">
        <v>0</v>
      </c>
      <c r="X325" s="52">
        <v>893</v>
      </c>
      <c r="Y325" s="52">
        <v>15311</v>
      </c>
      <c r="Z325" s="52">
        <f t="shared" si="4"/>
        <v>5388451</v>
      </c>
    </row>
    <row r="326" spans="1:26" s="13" customFormat="1">
      <c r="A326" s="49">
        <v>447</v>
      </c>
      <c r="B326" s="49">
        <v>447101238</v>
      </c>
      <c r="C326" s="50" t="s">
        <v>177</v>
      </c>
      <c r="D326" s="49">
        <v>101</v>
      </c>
      <c r="E326" s="50" t="s">
        <v>103</v>
      </c>
      <c r="F326" s="49">
        <v>238</v>
      </c>
      <c r="G326" s="50" t="s">
        <v>169</v>
      </c>
      <c r="H326" s="51">
        <v>5</v>
      </c>
      <c r="I326" s="52">
        <v>9569</v>
      </c>
      <c r="J326" s="52">
        <v>4801</v>
      </c>
      <c r="K326" s="52">
        <v>0</v>
      </c>
      <c r="L326" s="52">
        <v>893</v>
      </c>
      <c r="M326" s="52">
        <v>15263</v>
      </c>
      <c r="N326" s="36"/>
      <c r="O326" s="53" t="s">
        <v>308</v>
      </c>
      <c r="P326" s="53" t="s">
        <v>308</v>
      </c>
      <c r="Q326" s="55">
        <v>0.09</v>
      </c>
      <c r="R326" s="55">
        <v>3.4000000000000002E-2</v>
      </c>
      <c r="S326" s="52">
        <v>0</v>
      </c>
      <c r="T326" s="36"/>
      <c r="U326" s="56">
        <v>71850</v>
      </c>
      <c r="V326" s="56">
        <v>0</v>
      </c>
      <c r="W326" s="52">
        <v>0</v>
      </c>
      <c r="X326" s="52">
        <v>4465</v>
      </c>
      <c r="Y326" s="52">
        <v>76315</v>
      </c>
      <c r="Z326" s="52">
        <f t="shared" si="4"/>
        <v>5388451</v>
      </c>
    </row>
    <row r="327" spans="1:26" s="13" customFormat="1">
      <c r="A327" s="49">
        <v>447</v>
      </c>
      <c r="B327" s="49">
        <v>447101307</v>
      </c>
      <c r="C327" s="50" t="s">
        <v>177</v>
      </c>
      <c r="D327" s="49">
        <v>101</v>
      </c>
      <c r="E327" s="50" t="s">
        <v>103</v>
      </c>
      <c r="F327" s="49">
        <v>307</v>
      </c>
      <c r="G327" s="50" t="s">
        <v>172</v>
      </c>
      <c r="H327" s="51">
        <v>6</v>
      </c>
      <c r="I327" s="52">
        <v>8578</v>
      </c>
      <c r="J327" s="52">
        <v>2947</v>
      </c>
      <c r="K327" s="52">
        <v>0</v>
      </c>
      <c r="L327" s="52">
        <v>893</v>
      </c>
      <c r="M327" s="52">
        <v>12418</v>
      </c>
      <c r="N327" s="36"/>
      <c r="O327" s="53" t="s">
        <v>308</v>
      </c>
      <c r="P327" s="53" t="s">
        <v>308</v>
      </c>
      <c r="Q327" s="55">
        <v>0.09</v>
      </c>
      <c r="R327" s="55">
        <v>8.9999999999999993E-3</v>
      </c>
      <c r="S327" s="52">
        <v>0</v>
      </c>
      <c r="T327" s="36"/>
      <c r="U327" s="56">
        <v>69150</v>
      </c>
      <c r="V327" s="56">
        <v>0</v>
      </c>
      <c r="W327" s="52">
        <v>0</v>
      </c>
      <c r="X327" s="52">
        <v>5358</v>
      </c>
      <c r="Y327" s="52">
        <v>74508</v>
      </c>
      <c r="Z327" s="52">
        <f t="shared" si="4"/>
        <v>5388451</v>
      </c>
    </row>
    <row r="328" spans="1:26" s="13" customFormat="1">
      <c r="A328" s="49">
        <v>447</v>
      </c>
      <c r="B328" s="49">
        <v>447101350</v>
      </c>
      <c r="C328" s="50" t="s">
        <v>177</v>
      </c>
      <c r="D328" s="49">
        <v>101</v>
      </c>
      <c r="E328" s="50" t="s">
        <v>103</v>
      </c>
      <c r="F328" s="49">
        <v>350</v>
      </c>
      <c r="G328" s="50" t="s">
        <v>174</v>
      </c>
      <c r="H328" s="51">
        <v>10</v>
      </c>
      <c r="I328" s="52">
        <v>8971</v>
      </c>
      <c r="J328" s="52">
        <v>4164</v>
      </c>
      <c r="K328" s="52">
        <v>0</v>
      </c>
      <c r="L328" s="52">
        <v>893</v>
      </c>
      <c r="M328" s="52">
        <v>14028</v>
      </c>
      <c r="N328" s="36"/>
      <c r="O328" s="53" t="s">
        <v>308</v>
      </c>
      <c r="P328" s="53" t="s">
        <v>308</v>
      </c>
      <c r="Q328" s="55">
        <v>0.09</v>
      </c>
      <c r="R328" s="55">
        <v>1.7999999999999999E-2</v>
      </c>
      <c r="S328" s="52">
        <v>0</v>
      </c>
      <c r="T328" s="36"/>
      <c r="U328" s="56">
        <v>131350</v>
      </c>
      <c r="V328" s="56">
        <v>0</v>
      </c>
      <c r="W328" s="52">
        <v>0</v>
      </c>
      <c r="X328" s="52">
        <v>8930</v>
      </c>
      <c r="Y328" s="52">
        <v>140280</v>
      </c>
      <c r="Z328" s="52">
        <f t="shared" si="4"/>
        <v>5388451</v>
      </c>
    </row>
    <row r="329" spans="1:26" s="13" customFormat="1">
      <c r="A329" s="49">
        <v>447</v>
      </c>
      <c r="B329" s="49">
        <v>447101622</v>
      </c>
      <c r="C329" s="50" t="s">
        <v>177</v>
      </c>
      <c r="D329" s="49">
        <v>101</v>
      </c>
      <c r="E329" s="50" t="s">
        <v>103</v>
      </c>
      <c r="F329" s="49">
        <v>622</v>
      </c>
      <c r="G329" s="50" t="s">
        <v>182</v>
      </c>
      <c r="H329" s="51">
        <v>2</v>
      </c>
      <c r="I329" s="52">
        <v>8789</v>
      </c>
      <c r="J329" s="52">
        <v>1871</v>
      </c>
      <c r="K329" s="52">
        <v>0</v>
      </c>
      <c r="L329" s="52">
        <v>893</v>
      </c>
      <c r="M329" s="52">
        <v>11553</v>
      </c>
      <c r="N329" s="36"/>
      <c r="O329" s="53" t="s">
        <v>308</v>
      </c>
      <c r="P329" s="53" t="s">
        <v>308</v>
      </c>
      <c r="Q329" s="55">
        <v>0.09</v>
      </c>
      <c r="R329" s="55">
        <v>1E-3</v>
      </c>
      <c r="S329" s="52">
        <v>0</v>
      </c>
      <c r="T329" s="36"/>
      <c r="U329" s="56">
        <v>21320</v>
      </c>
      <c r="V329" s="56">
        <v>0</v>
      </c>
      <c r="W329" s="52">
        <v>0</v>
      </c>
      <c r="X329" s="52">
        <v>1786</v>
      </c>
      <c r="Y329" s="52">
        <v>23106</v>
      </c>
      <c r="Z329" s="52">
        <f t="shared" si="4"/>
        <v>5388451</v>
      </c>
    </row>
    <row r="330" spans="1:26" s="13" customFormat="1">
      <c r="A330" s="49">
        <v>447</v>
      </c>
      <c r="B330" s="49">
        <v>447101690</v>
      </c>
      <c r="C330" s="50" t="s">
        <v>177</v>
      </c>
      <c r="D330" s="49">
        <v>101</v>
      </c>
      <c r="E330" s="50" t="s">
        <v>103</v>
      </c>
      <c r="F330" s="49">
        <v>690</v>
      </c>
      <c r="G330" s="50" t="s">
        <v>176</v>
      </c>
      <c r="H330" s="51">
        <v>7</v>
      </c>
      <c r="I330" s="52">
        <v>8461</v>
      </c>
      <c r="J330" s="52">
        <v>2198</v>
      </c>
      <c r="K330" s="52">
        <v>0</v>
      </c>
      <c r="L330" s="52">
        <v>893</v>
      </c>
      <c r="M330" s="52">
        <v>11552</v>
      </c>
      <c r="N330" s="36"/>
      <c r="O330" s="53" t="s">
        <v>308</v>
      </c>
      <c r="P330" s="53" t="s">
        <v>308</v>
      </c>
      <c r="Q330" s="55">
        <v>0.09</v>
      </c>
      <c r="R330" s="55">
        <v>8.9999999999999993E-3</v>
      </c>
      <c r="S330" s="52">
        <v>0</v>
      </c>
      <c r="T330" s="36"/>
      <c r="U330" s="56">
        <v>74613</v>
      </c>
      <c r="V330" s="56">
        <v>0</v>
      </c>
      <c r="W330" s="52">
        <v>0</v>
      </c>
      <c r="X330" s="52">
        <v>6251</v>
      </c>
      <c r="Y330" s="52">
        <v>80864</v>
      </c>
      <c r="Z330" s="52">
        <f t="shared" si="4"/>
        <v>5388451</v>
      </c>
    </row>
    <row r="331" spans="1:26" s="13" customFormat="1">
      <c r="A331" s="49">
        <v>449</v>
      </c>
      <c r="B331" s="49">
        <v>449035016</v>
      </c>
      <c r="C331" s="50" t="s">
        <v>183</v>
      </c>
      <c r="D331" s="49">
        <v>35</v>
      </c>
      <c r="E331" s="50" t="s">
        <v>11</v>
      </c>
      <c r="F331" s="49">
        <v>16</v>
      </c>
      <c r="G331" s="50" t="s">
        <v>162</v>
      </c>
      <c r="H331" s="51">
        <v>1</v>
      </c>
      <c r="I331" s="52">
        <v>11118</v>
      </c>
      <c r="J331" s="52">
        <v>428</v>
      </c>
      <c r="K331" s="52">
        <v>0</v>
      </c>
      <c r="L331" s="52">
        <v>893</v>
      </c>
      <c r="M331" s="52">
        <v>12439</v>
      </c>
      <c r="N331" s="36"/>
      <c r="O331" s="53" t="s">
        <v>308</v>
      </c>
      <c r="P331" s="53" t="s">
        <v>308</v>
      </c>
      <c r="Q331" s="55">
        <v>0.09</v>
      </c>
      <c r="R331" s="55">
        <v>4.5999999999999999E-2</v>
      </c>
      <c r="S331" s="52">
        <v>0</v>
      </c>
      <c r="T331" s="36"/>
      <c r="U331" s="56">
        <v>11546</v>
      </c>
      <c r="V331" s="56">
        <v>0</v>
      </c>
      <c r="W331" s="52">
        <v>0</v>
      </c>
      <c r="X331" s="52">
        <v>893</v>
      </c>
      <c r="Y331" s="52">
        <v>12439</v>
      </c>
      <c r="Z331" s="52">
        <f t="shared" ref="Z331:Z394" si="5">SUMIF($A$10:$A$839,$A331,$Y$10:$Y$839)</f>
        <v>10567332</v>
      </c>
    </row>
    <row r="332" spans="1:26" s="13" customFormat="1">
      <c r="A332" s="49">
        <v>449</v>
      </c>
      <c r="B332" s="49">
        <v>449035035</v>
      </c>
      <c r="C332" s="50" t="s">
        <v>183</v>
      </c>
      <c r="D332" s="49">
        <v>35</v>
      </c>
      <c r="E332" s="50" t="s">
        <v>11</v>
      </c>
      <c r="F332" s="49">
        <v>35</v>
      </c>
      <c r="G332" s="50" t="s">
        <v>11</v>
      </c>
      <c r="H332" s="51">
        <v>679</v>
      </c>
      <c r="I332" s="52">
        <v>10944</v>
      </c>
      <c r="J332" s="52">
        <v>3234</v>
      </c>
      <c r="K332" s="52">
        <v>0</v>
      </c>
      <c r="L332" s="52">
        <v>893</v>
      </c>
      <c r="M332" s="52">
        <v>15071</v>
      </c>
      <c r="N332" s="36"/>
      <c r="O332" s="53" t="s">
        <v>308</v>
      </c>
      <c r="P332" s="53" t="s">
        <v>308</v>
      </c>
      <c r="Q332" s="55">
        <v>0.18</v>
      </c>
      <c r="R332" s="55">
        <v>0.152</v>
      </c>
      <c r="S332" s="52">
        <v>0</v>
      </c>
      <c r="T332" s="36"/>
      <c r="U332" s="56">
        <v>9626862</v>
      </c>
      <c r="V332" s="56">
        <v>0</v>
      </c>
      <c r="W332" s="52">
        <v>0</v>
      </c>
      <c r="X332" s="52">
        <v>606347</v>
      </c>
      <c r="Y332" s="52">
        <v>10233209</v>
      </c>
      <c r="Z332" s="52">
        <f t="shared" si="5"/>
        <v>10567332</v>
      </c>
    </row>
    <row r="333" spans="1:26" s="13" customFormat="1">
      <c r="A333" s="49">
        <v>449</v>
      </c>
      <c r="B333" s="49">
        <v>449035044</v>
      </c>
      <c r="C333" s="50" t="s">
        <v>183</v>
      </c>
      <c r="D333" s="49">
        <v>35</v>
      </c>
      <c r="E333" s="50" t="s">
        <v>11</v>
      </c>
      <c r="F333" s="49">
        <v>44</v>
      </c>
      <c r="G333" s="50" t="s">
        <v>12</v>
      </c>
      <c r="H333" s="51">
        <v>3</v>
      </c>
      <c r="I333" s="52">
        <v>15594</v>
      </c>
      <c r="J333" s="52">
        <v>1027</v>
      </c>
      <c r="K333" s="52">
        <v>0</v>
      </c>
      <c r="L333" s="52">
        <v>893</v>
      </c>
      <c r="M333" s="52">
        <v>17514</v>
      </c>
      <c r="N333" s="36"/>
      <c r="O333" s="53" t="s">
        <v>308</v>
      </c>
      <c r="P333" s="53" t="s">
        <v>308</v>
      </c>
      <c r="Q333" s="55">
        <v>0.09</v>
      </c>
      <c r="R333" s="55">
        <v>4.4999999999999998E-2</v>
      </c>
      <c r="S333" s="52">
        <v>0</v>
      </c>
      <c r="T333" s="36"/>
      <c r="U333" s="56">
        <v>49863</v>
      </c>
      <c r="V333" s="56">
        <v>0</v>
      </c>
      <c r="W333" s="52">
        <v>0</v>
      </c>
      <c r="X333" s="52">
        <v>2679</v>
      </c>
      <c r="Y333" s="52">
        <v>52542</v>
      </c>
      <c r="Z333" s="52">
        <f t="shared" si="5"/>
        <v>10567332</v>
      </c>
    </row>
    <row r="334" spans="1:26" s="13" customFormat="1">
      <c r="A334" s="49">
        <v>449</v>
      </c>
      <c r="B334" s="49">
        <v>449035049</v>
      </c>
      <c r="C334" s="50" t="s">
        <v>183</v>
      </c>
      <c r="D334" s="49">
        <v>35</v>
      </c>
      <c r="E334" s="50" t="s">
        <v>11</v>
      </c>
      <c r="F334" s="49">
        <v>49</v>
      </c>
      <c r="G334" s="50" t="s">
        <v>73</v>
      </c>
      <c r="H334" s="51">
        <v>1</v>
      </c>
      <c r="I334" s="52">
        <v>13106</v>
      </c>
      <c r="J334" s="52">
        <v>16213</v>
      </c>
      <c r="K334" s="52">
        <v>0</v>
      </c>
      <c r="L334" s="52">
        <v>893</v>
      </c>
      <c r="M334" s="52">
        <v>30212</v>
      </c>
      <c r="N334" s="36"/>
      <c r="O334" s="53" t="s">
        <v>308</v>
      </c>
      <c r="P334" s="53" t="s">
        <v>308</v>
      </c>
      <c r="Q334" s="55">
        <v>0.09</v>
      </c>
      <c r="R334" s="55">
        <v>7.3999999999999996E-2</v>
      </c>
      <c r="S334" s="52">
        <v>0</v>
      </c>
      <c r="T334" s="36"/>
      <c r="U334" s="56">
        <v>29319</v>
      </c>
      <c r="V334" s="56">
        <v>0</v>
      </c>
      <c r="W334" s="52">
        <v>0</v>
      </c>
      <c r="X334" s="52">
        <v>893</v>
      </c>
      <c r="Y334" s="52">
        <v>30212</v>
      </c>
      <c r="Z334" s="52">
        <f t="shared" si="5"/>
        <v>10567332</v>
      </c>
    </row>
    <row r="335" spans="1:26" s="13" customFormat="1">
      <c r="A335" s="49">
        <v>449</v>
      </c>
      <c r="B335" s="49">
        <v>449035057</v>
      </c>
      <c r="C335" s="50" t="s">
        <v>183</v>
      </c>
      <c r="D335" s="49">
        <v>35</v>
      </c>
      <c r="E335" s="50" t="s">
        <v>11</v>
      </c>
      <c r="F335" s="49">
        <v>57</v>
      </c>
      <c r="G335" s="50" t="s">
        <v>13</v>
      </c>
      <c r="H335" s="51">
        <v>1</v>
      </c>
      <c r="I335" s="52">
        <v>13106</v>
      </c>
      <c r="J335" s="52">
        <v>691</v>
      </c>
      <c r="K335" s="52">
        <v>0</v>
      </c>
      <c r="L335" s="52">
        <v>893</v>
      </c>
      <c r="M335" s="52">
        <v>14690</v>
      </c>
      <c r="N335" s="36"/>
      <c r="O335" s="53" t="s">
        <v>308</v>
      </c>
      <c r="P335" s="53" t="s">
        <v>308</v>
      </c>
      <c r="Q335" s="55">
        <v>0.18</v>
      </c>
      <c r="R335" s="55">
        <v>0.126</v>
      </c>
      <c r="S335" s="52">
        <v>0</v>
      </c>
      <c r="T335" s="36"/>
      <c r="U335" s="56">
        <v>13797</v>
      </c>
      <c r="V335" s="56">
        <v>0</v>
      </c>
      <c r="W335" s="52">
        <v>0</v>
      </c>
      <c r="X335" s="52">
        <v>893</v>
      </c>
      <c r="Y335" s="52">
        <v>14690</v>
      </c>
      <c r="Z335" s="52">
        <f t="shared" si="5"/>
        <v>10567332</v>
      </c>
    </row>
    <row r="336" spans="1:26" s="13" customFormat="1">
      <c r="A336" s="49">
        <v>449</v>
      </c>
      <c r="B336" s="49">
        <v>449035165</v>
      </c>
      <c r="C336" s="50" t="s">
        <v>183</v>
      </c>
      <c r="D336" s="49">
        <v>35</v>
      </c>
      <c r="E336" s="50" t="s">
        <v>11</v>
      </c>
      <c r="F336" s="49">
        <v>165</v>
      </c>
      <c r="G336" s="50" t="s">
        <v>17</v>
      </c>
      <c r="H336" s="51">
        <v>1</v>
      </c>
      <c r="I336" s="52">
        <v>14923</v>
      </c>
      <c r="J336" s="52">
        <v>826</v>
      </c>
      <c r="K336" s="52">
        <v>0</v>
      </c>
      <c r="L336" s="52">
        <v>893</v>
      </c>
      <c r="M336" s="52">
        <v>16642</v>
      </c>
      <c r="N336" s="36"/>
      <c r="O336" s="53" t="s">
        <v>308</v>
      </c>
      <c r="P336" s="53" t="s">
        <v>308</v>
      </c>
      <c r="Q336" s="55">
        <v>0.11</v>
      </c>
      <c r="R336" s="55">
        <v>0.113</v>
      </c>
      <c r="S336" s="52">
        <v>-1070</v>
      </c>
      <c r="T336" s="36"/>
      <c r="U336" s="56">
        <v>15749</v>
      </c>
      <c r="V336" s="56">
        <v>-1070</v>
      </c>
      <c r="W336" s="52">
        <v>0</v>
      </c>
      <c r="X336" s="52">
        <v>893</v>
      </c>
      <c r="Y336" s="52">
        <v>15572</v>
      </c>
      <c r="Z336" s="52">
        <f t="shared" si="5"/>
        <v>10567332</v>
      </c>
    </row>
    <row r="337" spans="1:26" s="13" customFormat="1">
      <c r="A337" s="49">
        <v>449</v>
      </c>
      <c r="B337" s="49">
        <v>449035170</v>
      </c>
      <c r="C337" s="50" t="s">
        <v>183</v>
      </c>
      <c r="D337" s="49">
        <v>35</v>
      </c>
      <c r="E337" s="50" t="s">
        <v>11</v>
      </c>
      <c r="F337" s="49">
        <v>170</v>
      </c>
      <c r="G337" s="50" t="s">
        <v>65</v>
      </c>
      <c r="H337" s="51">
        <v>1</v>
      </c>
      <c r="I337" s="52">
        <v>13106</v>
      </c>
      <c r="J337" s="52">
        <v>4823</v>
      </c>
      <c r="K337" s="52">
        <v>0</v>
      </c>
      <c r="L337" s="52">
        <v>893</v>
      </c>
      <c r="M337" s="52">
        <v>18822</v>
      </c>
      <c r="N337" s="36"/>
      <c r="O337" s="53" t="s">
        <v>308</v>
      </c>
      <c r="P337" s="53" t="s">
        <v>308</v>
      </c>
      <c r="Q337" s="55">
        <v>0.09</v>
      </c>
      <c r="R337" s="55">
        <v>9.5000000000000001E-2</v>
      </c>
      <c r="S337" s="52">
        <v>-932</v>
      </c>
      <c r="T337" s="36"/>
      <c r="U337" s="56">
        <v>17929</v>
      </c>
      <c r="V337" s="56">
        <v>-932</v>
      </c>
      <c r="W337" s="52">
        <v>0</v>
      </c>
      <c r="X337" s="52">
        <v>893</v>
      </c>
      <c r="Y337" s="52">
        <v>17890</v>
      </c>
      <c r="Z337" s="52">
        <f t="shared" si="5"/>
        <v>10567332</v>
      </c>
    </row>
    <row r="338" spans="1:26" s="13" customFormat="1">
      <c r="A338" s="49">
        <v>449</v>
      </c>
      <c r="B338" s="49">
        <v>449035243</v>
      </c>
      <c r="C338" s="50" t="s">
        <v>183</v>
      </c>
      <c r="D338" s="49">
        <v>35</v>
      </c>
      <c r="E338" s="50" t="s">
        <v>11</v>
      </c>
      <c r="F338" s="49">
        <v>243</v>
      </c>
      <c r="G338" s="50" t="s">
        <v>80</v>
      </c>
      <c r="H338" s="51">
        <v>4</v>
      </c>
      <c r="I338" s="52">
        <v>12139</v>
      </c>
      <c r="J338" s="52">
        <v>2957</v>
      </c>
      <c r="K338" s="52">
        <v>0</v>
      </c>
      <c r="L338" s="52">
        <v>893</v>
      </c>
      <c r="M338" s="52">
        <v>15989</v>
      </c>
      <c r="N338" s="36"/>
      <c r="O338" s="53" t="s">
        <v>308</v>
      </c>
      <c r="P338" s="53" t="s">
        <v>308</v>
      </c>
      <c r="Q338" s="55">
        <v>0.09</v>
      </c>
      <c r="R338" s="55">
        <v>6.0000000000000001E-3</v>
      </c>
      <c r="S338" s="52">
        <v>0</v>
      </c>
      <c r="T338" s="36"/>
      <c r="U338" s="56">
        <v>60384</v>
      </c>
      <c r="V338" s="56">
        <v>0</v>
      </c>
      <c r="W338" s="52">
        <v>0</v>
      </c>
      <c r="X338" s="52">
        <v>3572</v>
      </c>
      <c r="Y338" s="52">
        <v>63956</v>
      </c>
      <c r="Z338" s="52">
        <f t="shared" si="5"/>
        <v>10567332</v>
      </c>
    </row>
    <row r="339" spans="1:26" s="13" customFormat="1">
      <c r="A339" s="49">
        <v>449</v>
      </c>
      <c r="B339" s="49">
        <v>449035244</v>
      </c>
      <c r="C339" s="50" t="s">
        <v>183</v>
      </c>
      <c r="D339" s="49">
        <v>35</v>
      </c>
      <c r="E339" s="50" t="s">
        <v>11</v>
      </c>
      <c r="F339" s="49">
        <v>244</v>
      </c>
      <c r="G339" s="50" t="s">
        <v>27</v>
      </c>
      <c r="H339" s="51">
        <v>4</v>
      </c>
      <c r="I339" s="52">
        <v>9354</v>
      </c>
      <c r="J339" s="52">
        <v>3194</v>
      </c>
      <c r="K339" s="52">
        <v>0</v>
      </c>
      <c r="L339" s="52">
        <v>893</v>
      </c>
      <c r="M339" s="52">
        <v>13441</v>
      </c>
      <c r="N339" s="36"/>
      <c r="O339" s="53" t="s">
        <v>308</v>
      </c>
      <c r="P339" s="53" t="s">
        <v>308</v>
      </c>
      <c r="Q339" s="55">
        <v>0.18</v>
      </c>
      <c r="R339" s="55">
        <v>9.0999999999999998E-2</v>
      </c>
      <c r="S339" s="52">
        <v>0</v>
      </c>
      <c r="T339" s="36"/>
      <c r="U339" s="56">
        <v>50192</v>
      </c>
      <c r="V339" s="56">
        <v>0</v>
      </c>
      <c r="W339" s="52">
        <v>0</v>
      </c>
      <c r="X339" s="52">
        <v>3572</v>
      </c>
      <c r="Y339" s="52">
        <v>53764</v>
      </c>
      <c r="Z339" s="52">
        <f t="shared" si="5"/>
        <v>10567332</v>
      </c>
    </row>
    <row r="340" spans="1:26" s="13" customFormat="1">
      <c r="A340" s="49">
        <v>449</v>
      </c>
      <c r="B340" s="49">
        <v>449035285</v>
      </c>
      <c r="C340" s="50" t="s">
        <v>183</v>
      </c>
      <c r="D340" s="49">
        <v>35</v>
      </c>
      <c r="E340" s="50" t="s">
        <v>11</v>
      </c>
      <c r="F340" s="49">
        <v>285</v>
      </c>
      <c r="G340" s="50" t="s">
        <v>28</v>
      </c>
      <c r="H340" s="51">
        <v>4</v>
      </c>
      <c r="I340" s="52">
        <v>9960</v>
      </c>
      <c r="J340" s="52">
        <v>2960</v>
      </c>
      <c r="K340" s="52">
        <v>0</v>
      </c>
      <c r="L340" s="52">
        <v>893</v>
      </c>
      <c r="M340" s="52">
        <v>13813</v>
      </c>
      <c r="N340" s="36"/>
      <c r="O340" s="53" t="s">
        <v>308</v>
      </c>
      <c r="P340" s="53" t="s">
        <v>308</v>
      </c>
      <c r="Q340" s="55">
        <v>0.09</v>
      </c>
      <c r="R340" s="55">
        <v>3.2000000000000001E-2</v>
      </c>
      <c r="S340" s="52">
        <v>0</v>
      </c>
      <c r="T340" s="36"/>
      <c r="U340" s="56">
        <v>51680</v>
      </c>
      <c r="V340" s="56">
        <v>0</v>
      </c>
      <c r="W340" s="52">
        <v>0</v>
      </c>
      <c r="X340" s="52">
        <v>3572</v>
      </c>
      <c r="Y340" s="52">
        <v>55252</v>
      </c>
      <c r="Z340" s="52">
        <f t="shared" si="5"/>
        <v>10567332</v>
      </c>
    </row>
    <row r="341" spans="1:26" s="13" customFormat="1">
      <c r="A341" s="49">
        <v>449</v>
      </c>
      <c r="B341" s="49">
        <v>449035336</v>
      </c>
      <c r="C341" s="50" t="s">
        <v>183</v>
      </c>
      <c r="D341" s="49">
        <v>35</v>
      </c>
      <c r="E341" s="50" t="s">
        <v>11</v>
      </c>
      <c r="F341" s="49">
        <v>336</v>
      </c>
      <c r="G341" s="50" t="s">
        <v>30</v>
      </c>
      <c r="H341" s="51">
        <v>1</v>
      </c>
      <c r="I341" s="52">
        <v>14923</v>
      </c>
      <c r="J341" s="52">
        <v>1990</v>
      </c>
      <c r="K341" s="52">
        <v>0</v>
      </c>
      <c r="L341" s="52">
        <v>893</v>
      </c>
      <c r="M341" s="52">
        <v>17806</v>
      </c>
      <c r="N341" s="36"/>
      <c r="O341" s="53" t="s">
        <v>308</v>
      </c>
      <c r="P341" s="53" t="s">
        <v>308</v>
      </c>
      <c r="Q341" s="55">
        <v>0.09</v>
      </c>
      <c r="R341" s="55">
        <v>3.5000000000000003E-2</v>
      </c>
      <c r="S341" s="52">
        <v>0</v>
      </c>
      <c r="T341" s="36"/>
      <c r="U341" s="56">
        <v>16913</v>
      </c>
      <c r="V341" s="56">
        <v>0</v>
      </c>
      <c r="W341" s="52">
        <v>0</v>
      </c>
      <c r="X341" s="52">
        <v>893</v>
      </c>
      <c r="Y341" s="52">
        <v>17806</v>
      </c>
      <c r="Z341" s="52">
        <f t="shared" si="5"/>
        <v>10567332</v>
      </c>
    </row>
    <row r="342" spans="1:26" s="13" customFormat="1">
      <c r="A342" s="49">
        <v>450</v>
      </c>
      <c r="B342" s="49">
        <v>450086008</v>
      </c>
      <c r="C342" s="50" t="s">
        <v>184</v>
      </c>
      <c r="D342" s="49">
        <v>86</v>
      </c>
      <c r="E342" s="50" t="s">
        <v>185</v>
      </c>
      <c r="F342" s="49">
        <v>8</v>
      </c>
      <c r="G342" s="50" t="s">
        <v>186</v>
      </c>
      <c r="H342" s="51">
        <v>7</v>
      </c>
      <c r="I342" s="52">
        <v>8379</v>
      </c>
      <c r="J342" s="52">
        <v>7747</v>
      </c>
      <c r="K342" s="52">
        <v>0</v>
      </c>
      <c r="L342" s="52">
        <v>893</v>
      </c>
      <c r="M342" s="52">
        <v>17019</v>
      </c>
      <c r="N342" s="36"/>
      <c r="O342" s="53" t="s">
        <v>308</v>
      </c>
      <c r="P342" s="53" t="s">
        <v>308</v>
      </c>
      <c r="Q342" s="55">
        <v>0.09</v>
      </c>
      <c r="R342" s="55">
        <v>6.8000000000000005E-2</v>
      </c>
      <c r="S342" s="52">
        <v>0</v>
      </c>
      <c r="T342" s="36"/>
      <c r="U342" s="56">
        <v>112882</v>
      </c>
      <c r="V342" s="56">
        <v>0</v>
      </c>
      <c r="W342" s="52">
        <v>0</v>
      </c>
      <c r="X342" s="52">
        <v>6251</v>
      </c>
      <c r="Y342" s="52">
        <v>119133</v>
      </c>
      <c r="Z342" s="52">
        <f t="shared" si="5"/>
        <v>2741877</v>
      </c>
    </row>
    <row r="343" spans="1:26" s="13" customFormat="1">
      <c r="A343" s="49">
        <v>450</v>
      </c>
      <c r="B343" s="49">
        <v>450086086</v>
      </c>
      <c r="C343" s="50" t="s">
        <v>184</v>
      </c>
      <c r="D343" s="49">
        <v>86</v>
      </c>
      <c r="E343" s="50" t="s">
        <v>185</v>
      </c>
      <c r="F343" s="49">
        <v>86</v>
      </c>
      <c r="G343" s="50" t="s">
        <v>185</v>
      </c>
      <c r="H343" s="51">
        <v>59</v>
      </c>
      <c r="I343" s="52">
        <v>8872</v>
      </c>
      <c r="J343" s="52">
        <v>1271</v>
      </c>
      <c r="K343" s="52">
        <v>0</v>
      </c>
      <c r="L343" s="52">
        <v>893</v>
      </c>
      <c r="M343" s="52">
        <v>11036</v>
      </c>
      <c r="N343" s="36"/>
      <c r="O343" s="53" t="s">
        <v>308</v>
      </c>
      <c r="P343" s="53" t="s">
        <v>308</v>
      </c>
      <c r="Q343" s="55">
        <v>0.09</v>
      </c>
      <c r="R343" s="55">
        <v>5.1999999999999998E-2</v>
      </c>
      <c r="S343" s="52">
        <v>0</v>
      </c>
      <c r="T343" s="36"/>
      <c r="U343" s="56">
        <v>598437</v>
      </c>
      <c r="V343" s="56">
        <v>0</v>
      </c>
      <c r="W343" s="52">
        <v>0</v>
      </c>
      <c r="X343" s="52">
        <v>52687</v>
      </c>
      <c r="Y343" s="52">
        <v>651124</v>
      </c>
      <c r="Z343" s="52">
        <f t="shared" si="5"/>
        <v>2741877</v>
      </c>
    </row>
    <row r="344" spans="1:26" s="13" customFormat="1">
      <c r="A344" s="49">
        <v>450</v>
      </c>
      <c r="B344" s="49">
        <v>450086117</v>
      </c>
      <c r="C344" s="50" t="s">
        <v>184</v>
      </c>
      <c r="D344" s="49">
        <v>86</v>
      </c>
      <c r="E344" s="50" t="s">
        <v>185</v>
      </c>
      <c r="F344" s="49">
        <v>117</v>
      </c>
      <c r="G344" s="50" t="s">
        <v>35</v>
      </c>
      <c r="H344" s="51">
        <v>5</v>
      </c>
      <c r="I344" s="52">
        <v>9964</v>
      </c>
      <c r="J344" s="52">
        <v>3699</v>
      </c>
      <c r="K344" s="52">
        <v>0</v>
      </c>
      <c r="L344" s="52">
        <v>893</v>
      </c>
      <c r="M344" s="52">
        <v>14556</v>
      </c>
      <c r="N344" s="36"/>
      <c r="O344" s="53" t="s">
        <v>308</v>
      </c>
      <c r="P344" s="53" t="s">
        <v>308</v>
      </c>
      <c r="Q344" s="55">
        <v>0.09</v>
      </c>
      <c r="R344" s="55">
        <v>7.6999999999999999E-2</v>
      </c>
      <c r="S344" s="52">
        <v>0</v>
      </c>
      <c r="T344" s="36"/>
      <c r="U344" s="56">
        <v>68315</v>
      </c>
      <c r="V344" s="56">
        <v>0</v>
      </c>
      <c r="W344" s="52">
        <v>0</v>
      </c>
      <c r="X344" s="52">
        <v>4465</v>
      </c>
      <c r="Y344" s="52">
        <v>72780</v>
      </c>
      <c r="Z344" s="52">
        <f t="shared" si="5"/>
        <v>2741877</v>
      </c>
    </row>
    <row r="345" spans="1:26" s="13" customFormat="1">
      <c r="A345" s="49">
        <v>450</v>
      </c>
      <c r="B345" s="49">
        <v>450086127</v>
      </c>
      <c r="C345" s="50" t="s">
        <v>184</v>
      </c>
      <c r="D345" s="49">
        <v>86</v>
      </c>
      <c r="E345" s="50" t="s">
        <v>185</v>
      </c>
      <c r="F345" s="49">
        <v>127</v>
      </c>
      <c r="G345" s="50" t="s">
        <v>187</v>
      </c>
      <c r="H345" s="51">
        <v>8</v>
      </c>
      <c r="I345" s="52">
        <v>8400</v>
      </c>
      <c r="J345" s="52">
        <v>4045</v>
      </c>
      <c r="K345" s="52">
        <v>0</v>
      </c>
      <c r="L345" s="52">
        <v>893</v>
      </c>
      <c r="M345" s="52">
        <v>13338</v>
      </c>
      <c r="N345" s="36"/>
      <c r="O345" s="53" t="s">
        <v>308</v>
      </c>
      <c r="P345" s="53" t="s">
        <v>308</v>
      </c>
      <c r="Q345" s="55">
        <v>0.09</v>
      </c>
      <c r="R345" s="55">
        <v>2.1999999999999999E-2</v>
      </c>
      <c r="S345" s="52">
        <v>0</v>
      </c>
      <c r="T345" s="36"/>
      <c r="U345" s="56">
        <v>99560</v>
      </c>
      <c r="V345" s="56">
        <v>0</v>
      </c>
      <c r="W345" s="52">
        <v>0</v>
      </c>
      <c r="X345" s="52">
        <v>7144</v>
      </c>
      <c r="Y345" s="52">
        <v>106704</v>
      </c>
      <c r="Z345" s="52">
        <f t="shared" si="5"/>
        <v>2741877</v>
      </c>
    </row>
    <row r="346" spans="1:26" s="13" customFormat="1">
      <c r="A346" s="49">
        <v>450</v>
      </c>
      <c r="B346" s="49">
        <v>450086210</v>
      </c>
      <c r="C346" s="50" t="s">
        <v>184</v>
      </c>
      <c r="D346" s="49">
        <v>86</v>
      </c>
      <c r="E346" s="50" t="s">
        <v>185</v>
      </c>
      <c r="F346" s="49">
        <v>210</v>
      </c>
      <c r="G346" s="50" t="s">
        <v>188</v>
      </c>
      <c r="H346" s="51">
        <v>98</v>
      </c>
      <c r="I346" s="52">
        <v>8599</v>
      </c>
      <c r="J346" s="52">
        <v>2762</v>
      </c>
      <c r="K346" s="52">
        <v>0</v>
      </c>
      <c r="L346" s="52">
        <v>893</v>
      </c>
      <c r="M346" s="52">
        <v>12254</v>
      </c>
      <c r="N346" s="36"/>
      <c r="O346" s="53" t="s">
        <v>308</v>
      </c>
      <c r="P346" s="53" t="s">
        <v>308</v>
      </c>
      <c r="Q346" s="55">
        <v>0.09</v>
      </c>
      <c r="R346" s="55">
        <v>5.8999999999999997E-2</v>
      </c>
      <c r="S346" s="52">
        <v>0</v>
      </c>
      <c r="T346" s="36"/>
      <c r="U346" s="56">
        <v>1113378</v>
      </c>
      <c r="V346" s="56">
        <v>0</v>
      </c>
      <c r="W346" s="52">
        <v>0</v>
      </c>
      <c r="X346" s="52">
        <v>87514</v>
      </c>
      <c r="Y346" s="52">
        <v>1200892</v>
      </c>
      <c r="Z346" s="52">
        <f t="shared" si="5"/>
        <v>2741877</v>
      </c>
    </row>
    <row r="347" spans="1:26" s="13" customFormat="1">
      <c r="A347" s="49">
        <v>450</v>
      </c>
      <c r="B347" s="49">
        <v>450086275</v>
      </c>
      <c r="C347" s="50" t="s">
        <v>184</v>
      </c>
      <c r="D347" s="49">
        <v>86</v>
      </c>
      <c r="E347" s="50" t="s">
        <v>185</v>
      </c>
      <c r="F347" s="49">
        <v>275</v>
      </c>
      <c r="G347" s="50" t="s">
        <v>189</v>
      </c>
      <c r="H347" s="51">
        <v>3</v>
      </c>
      <c r="I347" s="52">
        <v>8213</v>
      </c>
      <c r="J347" s="52">
        <v>1853</v>
      </c>
      <c r="K347" s="52">
        <v>0</v>
      </c>
      <c r="L347" s="52">
        <v>893</v>
      </c>
      <c r="M347" s="52">
        <v>10959</v>
      </c>
      <c r="N347" s="36"/>
      <c r="O347" s="53" t="s">
        <v>308</v>
      </c>
      <c r="P347" s="53" t="s">
        <v>308</v>
      </c>
      <c r="Q347" s="55">
        <v>0.09</v>
      </c>
      <c r="R347" s="55">
        <v>5.0000000000000001E-3</v>
      </c>
      <c r="S347" s="52">
        <v>0</v>
      </c>
      <c r="T347" s="36"/>
      <c r="U347" s="56">
        <v>30198</v>
      </c>
      <c r="V347" s="56">
        <v>0</v>
      </c>
      <c r="W347" s="52">
        <v>0</v>
      </c>
      <c r="X347" s="52">
        <v>2679</v>
      </c>
      <c r="Y347" s="52">
        <v>32877</v>
      </c>
      <c r="Z347" s="52">
        <f t="shared" si="5"/>
        <v>2741877</v>
      </c>
    </row>
    <row r="348" spans="1:26" s="13" customFormat="1">
      <c r="A348" s="49">
        <v>450</v>
      </c>
      <c r="B348" s="49">
        <v>450086278</v>
      </c>
      <c r="C348" s="50" t="s">
        <v>184</v>
      </c>
      <c r="D348" s="49">
        <v>86</v>
      </c>
      <c r="E348" s="50" t="s">
        <v>185</v>
      </c>
      <c r="F348" s="49">
        <v>278</v>
      </c>
      <c r="G348" s="50" t="s">
        <v>190</v>
      </c>
      <c r="H348" s="51">
        <v>7</v>
      </c>
      <c r="I348" s="52">
        <v>9132</v>
      </c>
      <c r="J348" s="52">
        <v>2943</v>
      </c>
      <c r="K348" s="52">
        <v>0</v>
      </c>
      <c r="L348" s="52">
        <v>893</v>
      </c>
      <c r="M348" s="52">
        <v>12968</v>
      </c>
      <c r="N348" s="36"/>
      <c r="O348" s="53" t="s">
        <v>308</v>
      </c>
      <c r="P348" s="53" t="s">
        <v>308</v>
      </c>
      <c r="Q348" s="55">
        <v>0.09</v>
      </c>
      <c r="R348" s="55">
        <v>4.5999999999999999E-2</v>
      </c>
      <c r="S348" s="52">
        <v>0</v>
      </c>
      <c r="T348" s="36"/>
      <c r="U348" s="56">
        <v>84525</v>
      </c>
      <c r="V348" s="56">
        <v>0</v>
      </c>
      <c r="W348" s="52">
        <v>0</v>
      </c>
      <c r="X348" s="52">
        <v>6251</v>
      </c>
      <c r="Y348" s="52">
        <v>90776</v>
      </c>
      <c r="Z348" s="52">
        <f t="shared" si="5"/>
        <v>2741877</v>
      </c>
    </row>
    <row r="349" spans="1:26" s="13" customFormat="1">
      <c r="A349" s="49">
        <v>450</v>
      </c>
      <c r="B349" s="49">
        <v>450086327</v>
      </c>
      <c r="C349" s="50" t="s">
        <v>184</v>
      </c>
      <c r="D349" s="49">
        <v>86</v>
      </c>
      <c r="E349" s="50" t="s">
        <v>185</v>
      </c>
      <c r="F349" s="49">
        <v>327</v>
      </c>
      <c r="G349" s="50" t="s">
        <v>191</v>
      </c>
      <c r="H349" s="51">
        <v>3</v>
      </c>
      <c r="I349" s="52">
        <v>8436</v>
      </c>
      <c r="J349" s="52">
        <v>5677</v>
      </c>
      <c r="K349" s="52">
        <v>0</v>
      </c>
      <c r="L349" s="52">
        <v>893</v>
      </c>
      <c r="M349" s="52">
        <v>15006</v>
      </c>
      <c r="N349" s="36"/>
      <c r="O349" s="53" t="s">
        <v>308</v>
      </c>
      <c r="P349" s="53" t="s">
        <v>308</v>
      </c>
      <c r="Q349" s="55">
        <v>0.09</v>
      </c>
      <c r="R349" s="55">
        <v>3.5999999999999997E-2</v>
      </c>
      <c r="S349" s="52">
        <v>0</v>
      </c>
      <c r="T349" s="36"/>
      <c r="U349" s="56">
        <v>42339</v>
      </c>
      <c r="V349" s="56">
        <v>0</v>
      </c>
      <c r="W349" s="52">
        <v>0</v>
      </c>
      <c r="X349" s="52">
        <v>2679</v>
      </c>
      <c r="Y349" s="52">
        <v>45018</v>
      </c>
      <c r="Z349" s="52">
        <f t="shared" si="5"/>
        <v>2741877</v>
      </c>
    </row>
    <row r="350" spans="1:26" s="13" customFormat="1">
      <c r="A350" s="49">
        <v>450</v>
      </c>
      <c r="B350" s="49">
        <v>450086337</v>
      </c>
      <c r="C350" s="50" t="s">
        <v>184</v>
      </c>
      <c r="D350" s="49">
        <v>86</v>
      </c>
      <c r="E350" s="50" t="s">
        <v>185</v>
      </c>
      <c r="F350" s="49">
        <v>337</v>
      </c>
      <c r="G350" s="50" t="s">
        <v>311</v>
      </c>
      <c r="H350" s="51">
        <v>1</v>
      </c>
      <c r="I350" s="52">
        <v>8406</v>
      </c>
      <c r="J350" s="52">
        <v>11110</v>
      </c>
      <c r="K350" s="52">
        <v>0</v>
      </c>
      <c r="L350" s="52">
        <v>893</v>
      </c>
      <c r="M350" s="52">
        <v>20409</v>
      </c>
      <c r="N350" s="36"/>
      <c r="O350" s="53" t="s">
        <v>308</v>
      </c>
      <c r="P350" s="53" t="s">
        <v>308</v>
      </c>
      <c r="Q350" s="55">
        <v>0.09</v>
      </c>
      <c r="R350" s="55">
        <v>8.9999999999999993E-3</v>
      </c>
      <c r="S350" s="52">
        <v>0</v>
      </c>
      <c r="T350" s="36"/>
      <c r="U350" s="56">
        <v>19516</v>
      </c>
      <c r="V350" s="56">
        <v>0</v>
      </c>
      <c r="W350" s="52">
        <v>0</v>
      </c>
      <c r="X350" s="52">
        <v>893</v>
      </c>
      <c r="Y350" s="52">
        <v>20409</v>
      </c>
      <c r="Z350" s="52">
        <f t="shared" si="5"/>
        <v>2741877</v>
      </c>
    </row>
    <row r="351" spans="1:26" s="13" customFormat="1">
      <c r="A351" s="49">
        <v>450</v>
      </c>
      <c r="B351" s="49">
        <v>450086340</v>
      </c>
      <c r="C351" s="50" t="s">
        <v>184</v>
      </c>
      <c r="D351" s="49">
        <v>86</v>
      </c>
      <c r="E351" s="50" t="s">
        <v>185</v>
      </c>
      <c r="F351" s="49">
        <v>340</v>
      </c>
      <c r="G351" s="50" t="s">
        <v>192</v>
      </c>
      <c r="H351" s="51">
        <v>13</v>
      </c>
      <c r="I351" s="52">
        <v>8396</v>
      </c>
      <c r="J351" s="52">
        <v>5742</v>
      </c>
      <c r="K351" s="52">
        <v>0</v>
      </c>
      <c r="L351" s="52">
        <v>893</v>
      </c>
      <c r="M351" s="52">
        <v>15031</v>
      </c>
      <c r="N351" s="36"/>
      <c r="O351" s="53" t="s">
        <v>308</v>
      </c>
      <c r="P351" s="53" t="s">
        <v>308</v>
      </c>
      <c r="Q351" s="55">
        <v>0.09</v>
      </c>
      <c r="R351" s="55">
        <v>7.6999999999999999E-2</v>
      </c>
      <c r="S351" s="52">
        <v>0</v>
      </c>
      <c r="T351" s="36"/>
      <c r="U351" s="56">
        <v>183794</v>
      </c>
      <c r="V351" s="56">
        <v>0</v>
      </c>
      <c r="W351" s="52">
        <v>0</v>
      </c>
      <c r="X351" s="52">
        <v>11609</v>
      </c>
      <c r="Y351" s="52">
        <v>195403</v>
      </c>
      <c r="Z351" s="52">
        <f t="shared" si="5"/>
        <v>2741877</v>
      </c>
    </row>
    <row r="352" spans="1:26" s="13" customFormat="1">
      <c r="A352" s="49">
        <v>450</v>
      </c>
      <c r="B352" s="49">
        <v>450086605</v>
      </c>
      <c r="C352" s="50" t="s">
        <v>184</v>
      </c>
      <c r="D352" s="49">
        <v>86</v>
      </c>
      <c r="E352" s="50" t="s">
        <v>185</v>
      </c>
      <c r="F352" s="49">
        <v>605</v>
      </c>
      <c r="G352" s="50" t="s">
        <v>193</v>
      </c>
      <c r="H352" s="51">
        <v>1</v>
      </c>
      <c r="I352" s="52">
        <v>10185</v>
      </c>
      <c r="J352" s="52">
        <v>7851</v>
      </c>
      <c r="K352" s="52">
        <v>0</v>
      </c>
      <c r="L352" s="52">
        <v>893</v>
      </c>
      <c r="M352" s="52">
        <v>18929</v>
      </c>
      <c r="N352" s="36"/>
      <c r="O352" s="53" t="s">
        <v>308</v>
      </c>
      <c r="P352" s="53" t="s">
        <v>308</v>
      </c>
      <c r="Q352" s="55">
        <v>0.09</v>
      </c>
      <c r="R352" s="55">
        <v>6.5000000000000002E-2</v>
      </c>
      <c r="S352" s="52">
        <v>0</v>
      </c>
      <c r="T352" s="36"/>
      <c r="U352" s="56">
        <v>18036</v>
      </c>
      <c r="V352" s="56">
        <v>0</v>
      </c>
      <c r="W352" s="52">
        <v>0</v>
      </c>
      <c r="X352" s="52">
        <v>893</v>
      </c>
      <c r="Y352" s="52">
        <v>18929</v>
      </c>
      <c r="Z352" s="52">
        <f t="shared" si="5"/>
        <v>2741877</v>
      </c>
    </row>
    <row r="353" spans="1:26" s="13" customFormat="1">
      <c r="A353" s="49">
        <v>450</v>
      </c>
      <c r="B353" s="49">
        <v>450086632</v>
      </c>
      <c r="C353" s="50" t="s">
        <v>184</v>
      </c>
      <c r="D353" s="49">
        <v>86</v>
      </c>
      <c r="E353" s="50" t="s">
        <v>185</v>
      </c>
      <c r="F353" s="49">
        <v>632</v>
      </c>
      <c r="G353" s="50" t="s">
        <v>194</v>
      </c>
      <c r="H353" s="51">
        <v>3</v>
      </c>
      <c r="I353" s="52">
        <v>8332</v>
      </c>
      <c r="J353" s="52">
        <v>7129</v>
      </c>
      <c r="K353" s="52">
        <v>0</v>
      </c>
      <c r="L353" s="52">
        <v>893</v>
      </c>
      <c r="M353" s="52">
        <v>16354</v>
      </c>
      <c r="N353" s="36"/>
      <c r="O353" s="53" t="s">
        <v>308</v>
      </c>
      <c r="P353" s="53" t="s">
        <v>308</v>
      </c>
      <c r="Q353" s="55">
        <v>0.09</v>
      </c>
      <c r="R353" s="55">
        <v>1.9E-2</v>
      </c>
      <c r="S353" s="52">
        <v>0</v>
      </c>
      <c r="T353" s="36"/>
      <c r="U353" s="56">
        <v>46383</v>
      </c>
      <c r="V353" s="56">
        <v>0</v>
      </c>
      <c r="W353" s="52">
        <v>0</v>
      </c>
      <c r="X353" s="52">
        <v>2679</v>
      </c>
      <c r="Y353" s="52">
        <v>49062</v>
      </c>
      <c r="Z353" s="52">
        <f t="shared" si="5"/>
        <v>2741877</v>
      </c>
    </row>
    <row r="354" spans="1:26" s="13" customFormat="1">
      <c r="A354" s="49">
        <v>450</v>
      </c>
      <c r="B354" s="49">
        <v>450086683</v>
      </c>
      <c r="C354" s="50" t="s">
        <v>184</v>
      </c>
      <c r="D354" s="49">
        <v>86</v>
      </c>
      <c r="E354" s="50" t="s">
        <v>185</v>
      </c>
      <c r="F354" s="49">
        <v>683</v>
      </c>
      <c r="G354" s="50" t="s">
        <v>39</v>
      </c>
      <c r="H354" s="51">
        <v>10</v>
      </c>
      <c r="I354" s="52">
        <v>8094</v>
      </c>
      <c r="J354" s="52">
        <v>4890</v>
      </c>
      <c r="K354" s="52">
        <v>0</v>
      </c>
      <c r="L354" s="52">
        <v>893</v>
      </c>
      <c r="M354" s="52">
        <v>13877</v>
      </c>
      <c r="N354" s="36"/>
      <c r="O354" s="53" t="s">
        <v>308</v>
      </c>
      <c r="P354" s="53" t="s">
        <v>308</v>
      </c>
      <c r="Q354" s="55">
        <v>0.09</v>
      </c>
      <c r="R354" s="55">
        <v>2.7E-2</v>
      </c>
      <c r="S354" s="52">
        <v>0</v>
      </c>
      <c r="T354" s="36"/>
      <c r="U354" s="56">
        <v>129840</v>
      </c>
      <c r="V354" s="56">
        <v>0</v>
      </c>
      <c r="W354" s="52">
        <v>0</v>
      </c>
      <c r="X354" s="52">
        <v>8930</v>
      </c>
      <c r="Y354" s="52">
        <v>138770</v>
      </c>
      <c r="Z354" s="52">
        <f t="shared" si="5"/>
        <v>2741877</v>
      </c>
    </row>
    <row r="355" spans="1:26" s="13" customFormat="1">
      <c r="A355" s="49">
        <v>453</v>
      </c>
      <c r="B355" s="49">
        <v>453137061</v>
      </c>
      <c r="C355" s="50" t="s">
        <v>195</v>
      </c>
      <c r="D355" s="49">
        <v>137</v>
      </c>
      <c r="E355" s="50" t="s">
        <v>196</v>
      </c>
      <c r="F355" s="49">
        <v>61</v>
      </c>
      <c r="G355" s="50" t="s">
        <v>148</v>
      </c>
      <c r="H355" s="51">
        <v>47</v>
      </c>
      <c r="I355" s="52">
        <v>11825</v>
      </c>
      <c r="J355" s="52">
        <v>562</v>
      </c>
      <c r="K355" s="52">
        <v>0</v>
      </c>
      <c r="L355" s="52">
        <v>893</v>
      </c>
      <c r="M355" s="52">
        <v>13280</v>
      </c>
      <c r="N355" s="36"/>
      <c r="O355" s="53" t="s">
        <v>308</v>
      </c>
      <c r="P355" s="53" t="s">
        <v>308</v>
      </c>
      <c r="Q355" s="55">
        <v>0.09</v>
      </c>
      <c r="R355" s="55">
        <v>0.03</v>
      </c>
      <c r="S355" s="52">
        <v>0</v>
      </c>
      <c r="T355" s="36"/>
      <c r="U355" s="56">
        <v>582189</v>
      </c>
      <c r="V355" s="56">
        <v>0</v>
      </c>
      <c r="W355" s="52">
        <v>0</v>
      </c>
      <c r="X355" s="52">
        <v>41971</v>
      </c>
      <c r="Y355" s="52">
        <v>624160</v>
      </c>
      <c r="Z355" s="52">
        <f t="shared" si="5"/>
        <v>9506526</v>
      </c>
    </row>
    <row r="356" spans="1:26" s="13" customFormat="1">
      <c r="A356" s="49">
        <v>453</v>
      </c>
      <c r="B356" s="49">
        <v>453137086</v>
      </c>
      <c r="C356" s="50" t="s">
        <v>195</v>
      </c>
      <c r="D356" s="49">
        <v>137</v>
      </c>
      <c r="E356" s="50" t="s">
        <v>196</v>
      </c>
      <c r="F356" s="49">
        <v>86</v>
      </c>
      <c r="G356" s="50" t="s">
        <v>185</v>
      </c>
      <c r="H356" s="51">
        <v>4</v>
      </c>
      <c r="I356" s="52">
        <v>10466</v>
      </c>
      <c r="J356" s="52">
        <v>1499</v>
      </c>
      <c r="K356" s="52">
        <v>0</v>
      </c>
      <c r="L356" s="52">
        <v>893</v>
      </c>
      <c r="M356" s="52">
        <v>12858</v>
      </c>
      <c r="N356" s="36"/>
      <c r="O356" s="53" t="s">
        <v>308</v>
      </c>
      <c r="P356" s="53" t="s">
        <v>308</v>
      </c>
      <c r="Q356" s="55">
        <v>0.09</v>
      </c>
      <c r="R356" s="55">
        <v>5.1999999999999998E-2</v>
      </c>
      <c r="S356" s="52">
        <v>0</v>
      </c>
      <c r="T356" s="36"/>
      <c r="U356" s="56">
        <v>47860</v>
      </c>
      <c r="V356" s="56">
        <v>0</v>
      </c>
      <c r="W356" s="52">
        <v>0</v>
      </c>
      <c r="X356" s="52">
        <v>3572</v>
      </c>
      <c r="Y356" s="52">
        <v>51432</v>
      </c>
      <c r="Z356" s="52">
        <f t="shared" si="5"/>
        <v>9506526</v>
      </c>
    </row>
    <row r="357" spans="1:26" s="13" customFormat="1">
      <c r="A357" s="49">
        <v>453</v>
      </c>
      <c r="B357" s="49">
        <v>453137137</v>
      </c>
      <c r="C357" s="50" t="s">
        <v>195</v>
      </c>
      <c r="D357" s="49">
        <v>137</v>
      </c>
      <c r="E357" s="50" t="s">
        <v>196</v>
      </c>
      <c r="F357" s="49">
        <v>137</v>
      </c>
      <c r="G357" s="50" t="s">
        <v>196</v>
      </c>
      <c r="H357" s="51">
        <v>549</v>
      </c>
      <c r="I357" s="52">
        <v>11738</v>
      </c>
      <c r="J357" s="52">
        <v>216</v>
      </c>
      <c r="K357" s="52">
        <v>886</v>
      </c>
      <c r="L357" s="52">
        <v>893</v>
      </c>
      <c r="M357" s="52">
        <v>13733</v>
      </c>
      <c r="N357" s="36"/>
      <c r="O357" s="53" t="s">
        <v>308</v>
      </c>
      <c r="P357" s="53" t="s">
        <v>308</v>
      </c>
      <c r="Q357" s="55">
        <v>0.18</v>
      </c>
      <c r="R357" s="55">
        <v>0.121</v>
      </c>
      <c r="S357" s="52">
        <v>0</v>
      </c>
      <c r="T357" s="36"/>
      <c r="U357" s="56">
        <v>6562746</v>
      </c>
      <c r="V357" s="56">
        <v>0</v>
      </c>
      <c r="W357" s="52">
        <v>486681</v>
      </c>
      <c r="X357" s="52">
        <v>490257</v>
      </c>
      <c r="Y357" s="52">
        <v>7539684</v>
      </c>
      <c r="Z357" s="52">
        <f t="shared" si="5"/>
        <v>9506526</v>
      </c>
    </row>
    <row r="358" spans="1:26" s="13" customFormat="1">
      <c r="A358" s="49">
        <v>453</v>
      </c>
      <c r="B358" s="49">
        <v>453137210</v>
      </c>
      <c r="C358" s="50" t="s">
        <v>195</v>
      </c>
      <c r="D358" s="49">
        <v>137</v>
      </c>
      <c r="E358" s="50" t="s">
        <v>196</v>
      </c>
      <c r="F358" s="49">
        <v>210</v>
      </c>
      <c r="G358" s="50" t="s">
        <v>188</v>
      </c>
      <c r="H358" s="51">
        <v>4</v>
      </c>
      <c r="I358" s="52">
        <v>11223</v>
      </c>
      <c r="J358" s="52">
        <v>3604</v>
      </c>
      <c r="K358" s="52">
        <v>0</v>
      </c>
      <c r="L358" s="52">
        <v>893</v>
      </c>
      <c r="M358" s="52">
        <v>15720</v>
      </c>
      <c r="N358" s="36"/>
      <c r="O358" s="53" t="s">
        <v>308</v>
      </c>
      <c r="P358" s="53" t="s">
        <v>308</v>
      </c>
      <c r="Q358" s="55">
        <v>0.09</v>
      </c>
      <c r="R358" s="55">
        <v>5.8999999999999997E-2</v>
      </c>
      <c r="S358" s="52">
        <v>0</v>
      </c>
      <c r="T358" s="36"/>
      <c r="U358" s="56">
        <v>59308</v>
      </c>
      <c r="V358" s="56">
        <v>0</v>
      </c>
      <c r="W358" s="52">
        <v>0</v>
      </c>
      <c r="X358" s="52">
        <v>3572</v>
      </c>
      <c r="Y358" s="52">
        <v>62880</v>
      </c>
      <c r="Z358" s="52">
        <f t="shared" si="5"/>
        <v>9506526</v>
      </c>
    </row>
    <row r="359" spans="1:26" s="13" customFormat="1">
      <c r="A359" s="49">
        <v>453</v>
      </c>
      <c r="B359" s="49">
        <v>453137236</v>
      </c>
      <c r="C359" s="50" t="s">
        <v>195</v>
      </c>
      <c r="D359" s="49">
        <v>137</v>
      </c>
      <c r="E359" s="50" t="s">
        <v>196</v>
      </c>
      <c r="F359" s="49">
        <v>236</v>
      </c>
      <c r="G359" s="50" t="s">
        <v>49</v>
      </c>
      <c r="H359" s="51">
        <v>3</v>
      </c>
      <c r="I359" s="52">
        <v>11379</v>
      </c>
      <c r="J359" s="52">
        <v>2132</v>
      </c>
      <c r="K359" s="52">
        <v>0</v>
      </c>
      <c r="L359" s="52">
        <v>893</v>
      </c>
      <c r="M359" s="52">
        <v>14404</v>
      </c>
      <c r="N359" s="36"/>
      <c r="O359" s="53" t="s">
        <v>308</v>
      </c>
      <c r="P359" s="53" t="s">
        <v>308</v>
      </c>
      <c r="Q359" s="55">
        <v>0.18</v>
      </c>
      <c r="R359" s="55">
        <v>2.4E-2</v>
      </c>
      <c r="S359" s="52">
        <v>0</v>
      </c>
      <c r="T359" s="36"/>
      <c r="U359" s="56">
        <v>40533</v>
      </c>
      <c r="V359" s="56">
        <v>0</v>
      </c>
      <c r="W359" s="52">
        <v>0</v>
      </c>
      <c r="X359" s="52">
        <v>2679</v>
      </c>
      <c r="Y359" s="52">
        <v>43212</v>
      </c>
      <c r="Z359" s="52">
        <f t="shared" si="5"/>
        <v>9506526</v>
      </c>
    </row>
    <row r="360" spans="1:26" s="13" customFormat="1">
      <c r="A360" s="49">
        <v>453</v>
      </c>
      <c r="B360" s="49">
        <v>453137278</v>
      </c>
      <c r="C360" s="50" t="s">
        <v>195</v>
      </c>
      <c r="D360" s="49">
        <v>137</v>
      </c>
      <c r="E360" s="50" t="s">
        <v>196</v>
      </c>
      <c r="F360" s="49">
        <v>278</v>
      </c>
      <c r="G360" s="50" t="s">
        <v>190</v>
      </c>
      <c r="H360" s="51">
        <v>3</v>
      </c>
      <c r="I360" s="52">
        <v>9366</v>
      </c>
      <c r="J360" s="52">
        <v>3019</v>
      </c>
      <c r="K360" s="52">
        <v>0</v>
      </c>
      <c r="L360" s="52">
        <v>893</v>
      </c>
      <c r="M360" s="52">
        <v>13278</v>
      </c>
      <c r="N360" s="36"/>
      <c r="O360" s="53" t="s">
        <v>308</v>
      </c>
      <c r="P360" s="53" t="s">
        <v>308</v>
      </c>
      <c r="Q360" s="55">
        <v>0.09</v>
      </c>
      <c r="R360" s="55">
        <v>4.5999999999999999E-2</v>
      </c>
      <c r="S360" s="52">
        <v>0</v>
      </c>
      <c r="T360" s="36"/>
      <c r="U360" s="56">
        <v>37155</v>
      </c>
      <c r="V360" s="56">
        <v>0</v>
      </c>
      <c r="W360" s="52">
        <v>0</v>
      </c>
      <c r="X360" s="52">
        <v>2679</v>
      </c>
      <c r="Y360" s="52">
        <v>39834</v>
      </c>
      <c r="Z360" s="52">
        <f t="shared" si="5"/>
        <v>9506526</v>
      </c>
    </row>
    <row r="361" spans="1:26" s="13" customFormat="1">
      <c r="A361" s="49">
        <v>453</v>
      </c>
      <c r="B361" s="49">
        <v>453137281</v>
      </c>
      <c r="C361" s="50" t="s">
        <v>195</v>
      </c>
      <c r="D361" s="49">
        <v>137</v>
      </c>
      <c r="E361" s="50" t="s">
        <v>196</v>
      </c>
      <c r="F361" s="49">
        <v>281</v>
      </c>
      <c r="G361" s="50" t="s">
        <v>146</v>
      </c>
      <c r="H361" s="51">
        <v>82</v>
      </c>
      <c r="I361" s="52">
        <v>11591</v>
      </c>
      <c r="J361" s="52">
        <v>0</v>
      </c>
      <c r="K361" s="52">
        <v>0</v>
      </c>
      <c r="L361" s="52">
        <v>893</v>
      </c>
      <c r="M361" s="52">
        <v>12484</v>
      </c>
      <c r="N361" s="36"/>
      <c r="O361" s="53" t="s">
        <v>308</v>
      </c>
      <c r="P361" s="53" t="s">
        <v>308</v>
      </c>
      <c r="Q361" s="55">
        <v>0.18</v>
      </c>
      <c r="R361" s="55">
        <v>0.11799999999999999</v>
      </c>
      <c r="S361" s="52">
        <v>0</v>
      </c>
      <c r="T361" s="36"/>
      <c r="U361" s="56">
        <v>950462</v>
      </c>
      <c r="V361" s="56">
        <v>0</v>
      </c>
      <c r="W361" s="52">
        <v>0</v>
      </c>
      <c r="X361" s="52">
        <v>73226</v>
      </c>
      <c r="Y361" s="52">
        <v>1023688</v>
      </c>
      <c r="Z361" s="52">
        <f t="shared" si="5"/>
        <v>9506526</v>
      </c>
    </row>
    <row r="362" spans="1:26" s="13" customFormat="1">
      <c r="A362" s="49">
        <v>453</v>
      </c>
      <c r="B362" s="49">
        <v>453137325</v>
      </c>
      <c r="C362" s="50" t="s">
        <v>195</v>
      </c>
      <c r="D362" s="49">
        <v>137</v>
      </c>
      <c r="E362" s="50" t="s">
        <v>196</v>
      </c>
      <c r="F362" s="49">
        <v>325</v>
      </c>
      <c r="G362" s="50" t="s">
        <v>198</v>
      </c>
      <c r="H362" s="51">
        <v>1</v>
      </c>
      <c r="I362" s="52">
        <v>8406</v>
      </c>
      <c r="J362" s="52">
        <v>1223</v>
      </c>
      <c r="K362" s="52">
        <v>0</v>
      </c>
      <c r="L362" s="52">
        <v>893</v>
      </c>
      <c r="M362" s="52">
        <v>10522</v>
      </c>
      <c r="N362" s="36"/>
      <c r="O362" s="53" t="s">
        <v>308</v>
      </c>
      <c r="P362" s="53" t="s">
        <v>308</v>
      </c>
      <c r="Q362" s="55">
        <v>0.09</v>
      </c>
      <c r="R362" s="55">
        <v>3.0000000000000001E-3</v>
      </c>
      <c r="S362" s="52">
        <v>0</v>
      </c>
      <c r="T362" s="36"/>
      <c r="U362" s="56">
        <v>9629</v>
      </c>
      <c r="V362" s="56">
        <v>0</v>
      </c>
      <c r="W362" s="52">
        <v>0</v>
      </c>
      <c r="X362" s="52">
        <v>893</v>
      </c>
      <c r="Y362" s="52">
        <v>10522</v>
      </c>
      <c r="Z362" s="52">
        <f t="shared" si="5"/>
        <v>9506526</v>
      </c>
    </row>
    <row r="363" spans="1:26" s="13" customFormat="1">
      <c r="A363" s="49">
        <v>453</v>
      </c>
      <c r="B363" s="49">
        <v>453137332</v>
      </c>
      <c r="C363" s="50" t="s">
        <v>195</v>
      </c>
      <c r="D363" s="49">
        <v>137</v>
      </c>
      <c r="E363" s="50" t="s">
        <v>196</v>
      </c>
      <c r="F363" s="49">
        <v>332</v>
      </c>
      <c r="G363" s="50" t="s">
        <v>199</v>
      </c>
      <c r="H363" s="51">
        <v>9</v>
      </c>
      <c r="I363" s="52">
        <v>10428</v>
      </c>
      <c r="J363" s="52">
        <v>1025</v>
      </c>
      <c r="K363" s="52">
        <v>0</v>
      </c>
      <c r="L363" s="52">
        <v>893</v>
      </c>
      <c r="M363" s="52">
        <v>12346</v>
      </c>
      <c r="N363" s="36"/>
      <c r="O363" s="53" t="s">
        <v>308</v>
      </c>
      <c r="P363" s="53" t="s">
        <v>308</v>
      </c>
      <c r="Q363" s="55">
        <v>0.09</v>
      </c>
      <c r="R363" s="55">
        <v>1.4E-2</v>
      </c>
      <c r="S363" s="52">
        <v>0</v>
      </c>
      <c r="T363" s="36"/>
      <c r="U363" s="56">
        <v>103077</v>
      </c>
      <c r="V363" s="56">
        <v>0</v>
      </c>
      <c r="W363" s="52">
        <v>0</v>
      </c>
      <c r="X363" s="52">
        <v>8037</v>
      </c>
      <c r="Y363" s="52">
        <v>111114</v>
      </c>
      <c r="Z363" s="52">
        <f t="shared" si="5"/>
        <v>9506526</v>
      </c>
    </row>
    <row r="364" spans="1:26" s="13" customFormat="1">
      <c r="A364" s="49">
        <v>454</v>
      </c>
      <c r="B364" s="49">
        <v>454149009</v>
      </c>
      <c r="C364" s="50" t="s">
        <v>200</v>
      </c>
      <c r="D364" s="49">
        <v>149</v>
      </c>
      <c r="E364" s="50" t="s">
        <v>77</v>
      </c>
      <c r="F364" s="49">
        <v>9</v>
      </c>
      <c r="G364" s="50" t="s">
        <v>85</v>
      </c>
      <c r="H364" s="51">
        <v>4</v>
      </c>
      <c r="I364" s="52">
        <v>12364</v>
      </c>
      <c r="J364" s="52">
        <v>6237</v>
      </c>
      <c r="K364" s="52">
        <v>0</v>
      </c>
      <c r="L364" s="52">
        <v>893</v>
      </c>
      <c r="M364" s="52">
        <v>19494</v>
      </c>
      <c r="N364" s="36"/>
      <c r="O364" s="53" t="s">
        <v>308</v>
      </c>
      <c r="P364" s="53" t="s">
        <v>308</v>
      </c>
      <c r="Q364" s="55">
        <v>0.09</v>
      </c>
      <c r="R364" s="55">
        <v>1E-3</v>
      </c>
      <c r="S364" s="52">
        <v>0</v>
      </c>
      <c r="T364" s="36"/>
      <c r="U364" s="56">
        <v>74404</v>
      </c>
      <c r="V364" s="56">
        <v>0</v>
      </c>
      <c r="W364" s="52">
        <v>0</v>
      </c>
      <c r="X364" s="52">
        <v>3572</v>
      </c>
      <c r="Y364" s="52">
        <v>77976</v>
      </c>
      <c r="Z364" s="52">
        <f t="shared" si="5"/>
        <v>9300355</v>
      </c>
    </row>
    <row r="365" spans="1:26" s="13" customFormat="1">
      <c r="A365" s="49">
        <v>454</v>
      </c>
      <c r="B365" s="49">
        <v>454149128</v>
      </c>
      <c r="C365" s="50" t="s">
        <v>200</v>
      </c>
      <c r="D365" s="49">
        <v>149</v>
      </c>
      <c r="E365" s="50" t="s">
        <v>77</v>
      </c>
      <c r="F365" s="49">
        <v>128</v>
      </c>
      <c r="G365" s="50" t="s">
        <v>122</v>
      </c>
      <c r="H365" s="51">
        <v>9</v>
      </c>
      <c r="I365" s="52">
        <v>10117</v>
      </c>
      <c r="J365" s="52">
        <v>434</v>
      </c>
      <c r="K365" s="52">
        <v>0</v>
      </c>
      <c r="L365" s="52">
        <v>893</v>
      </c>
      <c r="M365" s="52">
        <v>11444</v>
      </c>
      <c r="N365" s="36"/>
      <c r="O365" s="53" t="s">
        <v>308</v>
      </c>
      <c r="P365" s="53" t="s">
        <v>308</v>
      </c>
      <c r="Q365" s="55">
        <v>0.18</v>
      </c>
      <c r="R365" s="55">
        <v>3.2000000000000001E-2</v>
      </c>
      <c r="S365" s="52">
        <v>0</v>
      </c>
      <c r="T365" s="36"/>
      <c r="U365" s="56">
        <v>94959</v>
      </c>
      <c r="V365" s="56">
        <v>0</v>
      </c>
      <c r="W365" s="52">
        <v>0</v>
      </c>
      <c r="X365" s="52">
        <v>8037</v>
      </c>
      <c r="Y365" s="52">
        <v>102996</v>
      </c>
      <c r="Z365" s="52">
        <f t="shared" si="5"/>
        <v>9300355</v>
      </c>
    </row>
    <row r="366" spans="1:26" s="13" customFormat="1">
      <c r="A366" s="49">
        <v>454</v>
      </c>
      <c r="B366" s="49">
        <v>454149149</v>
      </c>
      <c r="C366" s="50" t="s">
        <v>200</v>
      </c>
      <c r="D366" s="49">
        <v>149</v>
      </c>
      <c r="E366" s="50" t="s">
        <v>77</v>
      </c>
      <c r="F366" s="49">
        <v>149</v>
      </c>
      <c r="G366" s="50" t="s">
        <v>77</v>
      </c>
      <c r="H366" s="51">
        <v>682</v>
      </c>
      <c r="I366" s="52">
        <v>11389</v>
      </c>
      <c r="J366" s="52">
        <v>65</v>
      </c>
      <c r="K366" s="52">
        <v>199</v>
      </c>
      <c r="L366" s="52">
        <v>893</v>
      </c>
      <c r="M366" s="52">
        <v>12546</v>
      </c>
      <c r="N366" s="36"/>
      <c r="O366" s="53" t="s">
        <v>308</v>
      </c>
      <c r="P366" s="53" t="s">
        <v>308</v>
      </c>
      <c r="Q366" s="55">
        <v>0.13</v>
      </c>
      <c r="R366" s="55">
        <v>0.10299999999999999</v>
      </c>
      <c r="S366" s="52">
        <v>0</v>
      </c>
      <c r="T366" s="36"/>
      <c r="U366" s="56">
        <v>7811628</v>
      </c>
      <c r="V366" s="56">
        <v>0</v>
      </c>
      <c r="W366" s="52">
        <v>135419</v>
      </c>
      <c r="X366" s="52">
        <v>609026</v>
      </c>
      <c r="Y366" s="52">
        <v>8556073</v>
      </c>
      <c r="Z366" s="52">
        <f t="shared" si="5"/>
        <v>9300355</v>
      </c>
    </row>
    <row r="367" spans="1:26" s="13" customFormat="1">
      <c r="A367" s="49">
        <v>454</v>
      </c>
      <c r="B367" s="49">
        <v>454149181</v>
      </c>
      <c r="C367" s="50" t="s">
        <v>200</v>
      </c>
      <c r="D367" s="49">
        <v>149</v>
      </c>
      <c r="E367" s="50" t="s">
        <v>77</v>
      </c>
      <c r="F367" s="49">
        <v>181</v>
      </c>
      <c r="G367" s="50" t="s">
        <v>79</v>
      </c>
      <c r="H367" s="51">
        <v>45</v>
      </c>
      <c r="I367" s="52">
        <v>10955</v>
      </c>
      <c r="J367" s="52">
        <v>670</v>
      </c>
      <c r="K367" s="52">
        <v>0</v>
      </c>
      <c r="L367" s="52">
        <v>893</v>
      </c>
      <c r="M367" s="52">
        <v>12518</v>
      </c>
      <c r="N367" s="36"/>
      <c r="O367" s="53" t="s">
        <v>308</v>
      </c>
      <c r="P367" s="53" t="s">
        <v>308</v>
      </c>
      <c r="Q367" s="55">
        <v>0.09</v>
      </c>
      <c r="R367" s="55">
        <v>1.4E-2</v>
      </c>
      <c r="S367" s="52">
        <v>0</v>
      </c>
      <c r="T367" s="36"/>
      <c r="U367" s="56">
        <v>523125</v>
      </c>
      <c r="V367" s="56">
        <v>0</v>
      </c>
      <c r="W367" s="52">
        <v>0</v>
      </c>
      <c r="X367" s="52">
        <v>40185</v>
      </c>
      <c r="Y367" s="52">
        <v>563310</v>
      </c>
      <c r="Z367" s="52">
        <f t="shared" si="5"/>
        <v>9300355</v>
      </c>
    </row>
    <row r="368" spans="1:26" s="13" customFormat="1">
      <c r="A368" s="49">
        <v>455</v>
      </c>
      <c r="B368" s="49">
        <v>455128007</v>
      </c>
      <c r="C368" s="50" t="s">
        <v>201</v>
      </c>
      <c r="D368" s="49">
        <v>128</v>
      </c>
      <c r="E368" s="50" t="s">
        <v>122</v>
      </c>
      <c r="F368" s="49">
        <v>7</v>
      </c>
      <c r="G368" s="50" t="s">
        <v>202</v>
      </c>
      <c r="H368" s="51">
        <v>2</v>
      </c>
      <c r="I368" s="52">
        <v>8332</v>
      </c>
      <c r="J368" s="52">
        <v>2740</v>
      </c>
      <c r="K368" s="52">
        <v>0</v>
      </c>
      <c r="L368" s="52">
        <v>893</v>
      </c>
      <c r="M368" s="52">
        <v>11965</v>
      </c>
      <c r="N368" s="36"/>
      <c r="O368" s="53" t="s">
        <v>308</v>
      </c>
      <c r="P368" s="53" t="s">
        <v>308</v>
      </c>
      <c r="Q368" s="55">
        <v>0.09</v>
      </c>
      <c r="R368" s="55">
        <v>1.7000000000000001E-2</v>
      </c>
      <c r="S368" s="52">
        <v>0</v>
      </c>
      <c r="T368" s="36"/>
      <c r="U368" s="56">
        <v>22144</v>
      </c>
      <c r="V368" s="56">
        <v>0</v>
      </c>
      <c r="W368" s="52">
        <v>0</v>
      </c>
      <c r="X368" s="52">
        <v>1786</v>
      </c>
      <c r="Y368" s="52">
        <v>23930</v>
      </c>
      <c r="Z368" s="52">
        <f t="shared" si="5"/>
        <v>3205962</v>
      </c>
    </row>
    <row r="369" spans="1:26" s="13" customFormat="1">
      <c r="A369" s="49">
        <v>455</v>
      </c>
      <c r="B369" s="49">
        <v>455128128</v>
      </c>
      <c r="C369" s="50" t="s">
        <v>201</v>
      </c>
      <c r="D369" s="49">
        <v>128</v>
      </c>
      <c r="E369" s="50" t="s">
        <v>122</v>
      </c>
      <c r="F369" s="49">
        <v>128</v>
      </c>
      <c r="G369" s="50" t="s">
        <v>122</v>
      </c>
      <c r="H369" s="51">
        <v>298</v>
      </c>
      <c r="I369" s="52">
        <v>9164</v>
      </c>
      <c r="J369" s="52">
        <v>393</v>
      </c>
      <c r="K369" s="52">
        <v>0</v>
      </c>
      <c r="L369" s="52">
        <v>893</v>
      </c>
      <c r="M369" s="52">
        <v>10450</v>
      </c>
      <c r="N369" s="36"/>
      <c r="O369" s="53" t="s">
        <v>308</v>
      </c>
      <c r="P369" s="53" t="s">
        <v>308</v>
      </c>
      <c r="Q369" s="55">
        <v>0.18</v>
      </c>
      <c r="R369" s="55">
        <v>3.2000000000000001E-2</v>
      </c>
      <c r="S369" s="52">
        <v>0</v>
      </c>
      <c r="T369" s="36"/>
      <c r="U369" s="56">
        <v>2847986</v>
      </c>
      <c r="V369" s="56">
        <v>0</v>
      </c>
      <c r="W369" s="52">
        <v>0</v>
      </c>
      <c r="X369" s="52">
        <v>266114</v>
      </c>
      <c r="Y369" s="52">
        <v>3114100</v>
      </c>
      <c r="Z369" s="52">
        <f t="shared" si="5"/>
        <v>3205962</v>
      </c>
    </row>
    <row r="370" spans="1:26" s="13" customFormat="1">
      <c r="A370" s="49">
        <v>455</v>
      </c>
      <c r="B370" s="49">
        <v>455128149</v>
      </c>
      <c r="C370" s="50" t="s">
        <v>201</v>
      </c>
      <c r="D370" s="49">
        <v>128</v>
      </c>
      <c r="E370" s="50" t="s">
        <v>122</v>
      </c>
      <c r="F370" s="49">
        <v>149</v>
      </c>
      <c r="G370" s="50" t="s">
        <v>77</v>
      </c>
      <c r="H370" s="51">
        <v>1</v>
      </c>
      <c r="I370" s="52">
        <v>12390</v>
      </c>
      <c r="J370" s="52">
        <v>71</v>
      </c>
      <c r="K370" s="52">
        <v>0</v>
      </c>
      <c r="L370" s="52">
        <v>893</v>
      </c>
      <c r="M370" s="52">
        <v>13354</v>
      </c>
      <c r="N370" s="36"/>
      <c r="O370" s="53" t="s">
        <v>308</v>
      </c>
      <c r="P370" s="53" t="s">
        <v>308</v>
      </c>
      <c r="Q370" s="55">
        <v>0.13</v>
      </c>
      <c r="R370" s="55">
        <v>0.10299999999999999</v>
      </c>
      <c r="S370" s="52">
        <v>0</v>
      </c>
      <c r="T370" s="36"/>
      <c r="U370" s="56">
        <v>12461</v>
      </c>
      <c r="V370" s="56">
        <v>0</v>
      </c>
      <c r="W370" s="52">
        <v>0</v>
      </c>
      <c r="X370" s="52">
        <v>893</v>
      </c>
      <c r="Y370" s="52">
        <v>13354</v>
      </c>
      <c r="Z370" s="52">
        <f t="shared" si="5"/>
        <v>3205962</v>
      </c>
    </row>
    <row r="371" spans="1:26" s="13" customFormat="1">
      <c r="A371" s="49">
        <v>455</v>
      </c>
      <c r="B371" s="49">
        <v>455128181</v>
      </c>
      <c r="C371" s="50" t="s">
        <v>201</v>
      </c>
      <c r="D371" s="49">
        <v>128</v>
      </c>
      <c r="E371" s="50" t="s">
        <v>122</v>
      </c>
      <c r="F371" s="49">
        <v>181</v>
      </c>
      <c r="G371" s="50" t="s">
        <v>79</v>
      </c>
      <c r="H371" s="51">
        <v>4</v>
      </c>
      <c r="I371" s="52">
        <v>8450</v>
      </c>
      <c r="J371" s="52">
        <v>517</v>
      </c>
      <c r="K371" s="52">
        <v>0</v>
      </c>
      <c r="L371" s="52">
        <v>893</v>
      </c>
      <c r="M371" s="52">
        <v>9860</v>
      </c>
      <c r="N371" s="36"/>
      <c r="O371" s="53" t="s">
        <v>308</v>
      </c>
      <c r="P371" s="53" t="s">
        <v>308</v>
      </c>
      <c r="Q371" s="55">
        <v>0.09</v>
      </c>
      <c r="R371" s="55">
        <v>1.4E-2</v>
      </c>
      <c r="S371" s="52">
        <v>0</v>
      </c>
      <c r="T371" s="36"/>
      <c r="U371" s="56">
        <v>35868</v>
      </c>
      <c r="V371" s="56">
        <v>0</v>
      </c>
      <c r="W371" s="52">
        <v>0</v>
      </c>
      <c r="X371" s="52">
        <v>3572</v>
      </c>
      <c r="Y371" s="52">
        <v>39440</v>
      </c>
      <c r="Z371" s="52">
        <f t="shared" si="5"/>
        <v>3205962</v>
      </c>
    </row>
    <row r="372" spans="1:26" s="13" customFormat="1">
      <c r="A372" s="49">
        <v>455</v>
      </c>
      <c r="B372" s="49">
        <v>455128295</v>
      </c>
      <c r="C372" s="50" t="s">
        <v>201</v>
      </c>
      <c r="D372" s="49">
        <v>128</v>
      </c>
      <c r="E372" s="50" t="s">
        <v>122</v>
      </c>
      <c r="F372" s="49">
        <v>295</v>
      </c>
      <c r="G372" s="50" t="s">
        <v>135</v>
      </c>
      <c r="H372" s="51">
        <v>1</v>
      </c>
      <c r="I372" s="52">
        <v>9708</v>
      </c>
      <c r="J372" s="52">
        <v>4537</v>
      </c>
      <c r="K372" s="52">
        <v>0</v>
      </c>
      <c r="L372" s="52">
        <v>893</v>
      </c>
      <c r="M372" s="52">
        <v>15138</v>
      </c>
      <c r="N372" s="36"/>
      <c r="O372" s="53" t="s">
        <v>308</v>
      </c>
      <c r="P372" s="53" t="s">
        <v>308</v>
      </c>
      <c r="Q372" s="55">
        <v>0.09</v>
      </c>
      <c r="R372" s="55">
        <v>2.1000000000000001E-2</v>
      </c>
      <c r="S372" s="52">
        <v>0</v>
      </c>
      <c r="T372" s="36"/>
      <c r="U372" s="56">
        <v>14245</v>
      </c>
      <c r="V372" s="56">
        <v>0</v>
      </c>
      <c r="W372" s="52">
        <v>0</v>
      </c>
      <c r="X372" s="52">
        <v>893</v>
      </c>
      <c r="Y372" s="52">
        <v>15138</v>
      </c>
      <c r="Z372" s="52">
        <f t="shared" si="5"/>
        <v>3205962</v>
      </c>
    </row>
    <row r="373" spans="1:26" s="13" customFormat="1">
      <c r="A373" s="49">
        <v>456</v>
      </c>
      <c r="B373" s="49">
        <v>456160009</v>
      </c>
      <c r="C373" s="50" t="s">
        <v>203</v>
      </c>
      <c r="D373" s="49">
        <v>160</v>
      </c>
      <c r="E373" s="50" t="s">
        <v>134</v>
      </c>
      <c r="F373" s="49">
        <v>9</v>
      </c>
      <c r="G373" s="50" t="s">
        <v>85</v>
      </c>
      <c r="H373" s="51">
        <v>1</v>
      </c>
      <c r="I373" s="52">
        <v>8450</v>
      </c>
      <c r="J373" s="52">
        <v>4262</v>
      </c>
      <c r="K373" s="52">
        <v>0</v>
      </c>
      <c r="L373" s="52">
        <v>893</v>
      </c>
      <c r="M373" s="52">
        <v>13605</v>
      </c>
      <c r="N373" s="36"/>
      <c r="O373" s="53" t="s">
        <v>308</v>
      </c>
      <c r="P373" s="53" t="s">
        <v>308</v>
      </c>
      <c r="Q373" s="55">
        <v>0.09</v>
      </c>
      <c r="R373" s="55">
        <v>1E-3</v>
      </c>
      <c r="S373" s="52">
        <v>0</v>
      </c>
      <c r="T373" s="36"/>
      <c r="U373" s="56">
        <v>12712</v>
      </c>
      <c r="V373" s="56">
        <v>0</v>
      </c>
      <c r="W373" s="52">
        <v>0</v>
      </c>
      <c r="X373" s="52">
        <v>893</v>
      </c>
      <c r="Y373" s="52">
        <v>13605</v>
      </c>
      <c r="Z373" s="52">
        <f t="shared" si="5"/>
        <v>10479707</v>
      </c>
    </row>
    <row r="374" spans="1:26" s="13" customFormat="1">
      <c r="A374" s="49">
        <v>456</v>
      </c>
      <c r="B374" s="49">
        <v>456160031</v>
      </c>
      <c r="C374" s="50" t="s">
        <v>203</v>
      </c>
      <c r="D374" s="49">
        <v>160</v>
      </c>
      <c r="E374" s="50" t="s">
        <v>134</v>
      </c>
      <c r="F374" s="49">
        <v>31</v>
      </c>
      <c r="G374" s="50" t="s">
        <v>76</v>
      </c>
      <c r="H374" s="51">
        <v>2</v>
      </c>
      <c r="I374" s="52">
        <v>12513</v>
      </c>
      <c r="J374" s="52">
        <v>5136</v>
      </c>
      <c r="K374" s="52">
        <v>0</v>
      </c>
      <c r="L374" s="52">
        <v>893</v>
      </c>
      <c r="M374" s="52">
        <v>18542</v>
      </c>
      <c r="N374" s="36"/>
      <c r="O374" s="53" t="s">
        <v>308</v>
      </c>
      <c r="P374" s="53" t="s">
        <v>308</v>
      </c>
      <c r="Q374" s="55">
        <v>0.09</v>
      </c>
      <c r="R374" s="55">
        <v>2.9000000000000001E-2</v>
      </c>
      <c r="S374" s="52">
        <v>0</v>
      </c>
      <c r="T374" s="36"/>
      <c r="U374" s="56">
        <v>35298</v>
      </c>
      <c r="V374" s="56">
        <v>0</v>
      </c>
      <c r="W374" s="52">
        <v>0</v>
      </c>
      <c r="X374" s="52">
        <v>1786</v>
      </c>
      <c r="Y374" s="52">
        <v>37084</v>
      </c>
      <c r="Z374" s="52">
        <f t="shared" si="5"/>
        <v>10479707</v>
      </c>
    </row>
    <row r="375" spans="1:26" s="13" customFormat="1">
      <c r="A375" s="49">
        <v>456</v>
      </c>
      <c r="B375" s="49">
        <v>456160056</v>
      </c>
      <c r="C375" s="50" t="s">
        <v>203</v>
      </c>
      <c r="D375" s="49">
        <v>160</v>
      </c>
      <c r="E375" s="50" t="s">
        <v>134</v>
      </c>
      <c r="F375" s="49">
        <v>56</v>
      </c>
      <c r="G375" s="50" t="s">
        <v>133</v>
      </c>
      <c r="H375" s="51">
        <v>2</v>
      </c>
      <c r="I375" s="52">
        <v>13058</v>
      </c>
      <c r="J375" s="52">
        <v>4566</v>
      </c>
      <c r="K375" s="52">
        <v>0</v>
      </c>
      <c r="L375" s="52">
        <v>893</v>
      </c>
      <c r="M375" s="52">
        <v>18517</v>
      </c>
      <c r="N375" s="36"/>
      <c r="O375" s="53" t="s">
        <v>308</v>
      </c>
      <c r="P375" s="53" t="s">
        <v>308</v>
      </c>
      <c r="Q375" s="55">
        <v>0.09</v>
      </c>
      <c r="R375" s="55">
        <v>2.1000000000000001E-2</v>
      </c>
      <c r="S375" s="52">
        <v>0</v>
      </c>
      <c r="T375" s="36"/>
      <c r="U375" s="56">
        <v>35248</v>
      </c>
      <c r="V375" s="56">
        <v>0</v>
      </c>
      <c r="W375" s="52">
        <v>0</v>
      </c>
      <c r="X375" s="52">
        <v>1786</v>
      </c>
      <c r="Y375" s="52">
        <v>37034</v>
      </c>
      <c r="Z375" s="52">
        <f t="shared" si="5"/>
        <v>10479707</v>
      </c>
    </row>
    <row r="376" spans="1:26" s="13" customFormat="1">
      <c r="A376" s="49">
        <v>456</v>
      </c>
      <c r="B376" s="49">
        <v>456160079</v>
      </c>
      <c r="C376" s="50" t="s">
        <v>203</v>
      </c>
      <c r="D376" s="49">
        <v>160</v>
      </c>
      <c r="E376" s="50" t="s">
        <v>134</v>
      </c>
      <c r="F376" s="49">
        <v>79</v>
      </c>
      <c r="G376" s="50" t="s">
        <v>86</v>
      </c>
      <c r="H376" s="51">
        <v>27</v>
      </c>
      <c r="I376" s="52">
        <v>10194</v>
      </c>
      <c r="J376" s="52">
        <v>654</v>
      </c>
      <c r="K376" s="52">
        <v>0</v>
      </c>
      <c r="L376" s="52">
        <v>893</v>
      </c>
      <c r="M376" s="52">
        <v>11741</v>
      </c>
      <c r="N376" s="36"/>
      <c r="O376" s="53" t="s">
        <v>308</v>
      </c>
      <c r="P376" s="53" t="s">
        <v>308</v>
      </c>
      <c r="Q376" s="55">
        <v>0.09</v>
      </c>
      <c r="R376" s="55">
        <v>6.5000000000000002E-2</v>
      </c>
      <c r="S376" s="52">
        <v>0</v>
      </c>
      <c r="T376" s="36"/>
      <c r="U376" s="56">
        <v>292896</v>
      </c>
      <c r="V376" s="56">
        <v>0</v>
      </c>
      <c r="W376" s="52">
        <v>0</v>
      </c>
      <c r="X376" s="52">
        <v>24111</v>
      </c>
      <c r="Y376" s="52">
        <v>317007</v>
      </c>
      <c r="Z376" s="52">
        <f t="shared" si="5"/>
        <v>10479707</v>
      </c>
    </row>
    <row r="377" spans="1:26" s="13" customFormat="1">
      <c r="A377" s="49">
        <v>456</v>
      </c>
      <c r="B377" s="49">
        <v>456160100</v>
      </c>
      <c r="C377" s="50" t="s">
        <v>203</v>
      </c>
      <c r="D377" s="49">
        <v>160</v>
      </c>
      <c r="E377" s="50" t="s">
        <v>134</v>
      </c>
      <c r="F377" s="49">
        <v>100</v>
      </c>
      <c r="G377" s="50" t="s">
        <v>58</v>
      </c>
      <c r="H377" s="51">
        <v>2</v>
      </c>
      <c r="I377" s="52">
        <v>11116</v>
      </c>
      <c r="J377" s="52">
        <v>5495</v>
      </c>
      <c r="K377" s="52">
        <v>0</v>
      </c>
      <c r="L377" s="52">
        <v>893</v>
      </c>
      <c r="M377" s="52">
        <v>17504</v>
      </c>
      <c r="N377" s="36"/>
      <c r="O377" s="53" t="s">
        <v>308</v>
      </c>
      <c r="P377" s="53" t="s">
        <v>308</v>
      </c>
      <c r="Q377" s="55">
        <v>0.09</v>
      </c>
      <c r="R377" s="55">
        <v>3.3000000000000002E-2</v>
      </c>
      <c r="S377" s="52">
        <v>0</v>
      </c>
      <c r="T377" s="36"/>
      <c r="U377" s="56">
        <v>33222</v>
      </c>
      <c r="V377" s="56">
        <v>0</v>
      </c>
      <c r="W377" s="52">
        <v>0</v>
      </c>
      <c r="X377" s="52">
        <v>1786</v>
      </c>
      <c r="Y377" s="52">
        <v>35008</v>
      </c>
      <c r="Z377" s="52">
        <f t="shared" si="5"/>
        <v>10479707</v>
      </c>
    </row>
    <row r="378" spans="1:26" s="13" customFormat="1">
      <c r="A378" s="49">
        <v>456</v>
      </c>
      <c r="B378" s="49">
        <v>456160149</v>
      </c>
      <c r="C378" s="50" t="s">
        <v>203</v>
      </c>
      <c r="D378" s="49">
        <v>160</v>
      </c>
      <c r="E378" s="50" t="s">
        <v>134</v>
      </c>
      <c r="F378" s="49">
        <v>149</v>
      </c>
      <c r="G378" s="50" t="s">
        <v>77</v>
      </c>
      <c r="H378" s="51">
        <v>2</v>
      </c>
      <c r="I378" s="52">
        <v>13821</v>
      </c>
      <c r="J378" s="52">
        <v>79</v>
      </c>
      <c r="K378" s="52">
        <v>0</v>
      </c>
      <c r="L378" s="52">
        <v>893</v>
      </c>
      <c r="M378" s="52">
        <v>14793</v>
      </c>
      <c r="N378" s="36"/>
      <c r="O378" s="53" t="s">
        <v>308</v>
      </c>
      <c r="P378" s="53" t="s">
        <v>308</v>
      </c>
      <c r="Q378" s="55">
        <v>0.13</v>
      </c>
      <c r="R378" s="55">
        <v>0.10299999999999999</v>
      </c>
      <c r="S378" s="52">
        <v>0</v>
      </c>
      <c r="T378" s="36"/>
      <c r="U378" s="56">
        <v>27800</v>
      </c>
      <c r="V378" s="56">
        <v>0</v>
      </c>
      <c r="W378" s="52">
        <v>0</v>
      </c>
      <c r="X378" s="52">
        <v>1786</v>
      </c>
      <c r="Y378" s="52">
        <v>29586</v>
      </c>
      <c r="Z378" s="52">
        <f t="shared" si="5"/>
        <v>10479707</v>
      </c>
    </row>
    <row r="379" spans="1:26" s="13" customFormat="1">
      <c r="A379" s="49">
        <v>456</v>
      </c>
      <c r="B379" s="49">
        <v>456160160</v>
      </c>
      <c r="C379" s="50" t="s">
        <v>203</v>
      </c>
      <c r="D379" s="49">
        <v>160</v>
      </c>
      <c r="E379" s="50" t="s">
        <v>134</v>
      </c>
      <c r="F379" s="49">
        <v>160</v>
      </c>
      <c r="G379" s="50" t="s">
        <v>134</v>
      </c>
      <c r="H379" s="51">
        <v>751</v>
      </c>
      <c r="I379" s="52">
        <v>11702</v>
      </c>
      <c r="J379" s="52">
        <v>472</v>
      </c>
      <c r="K379" s="52">
        <v>0</v>
      </c>
      <c r="L379" s="52">
        <v>893</v>
      </c>
      <c r="M379" s="52">
        <v>13067</v>
      </c>
      <c r="N379" s="36"/>
      <c r="O379" s="53" t="s">
        <v>308</v>
      </c>
      <c r="P379" s="53" t="s">
        <v>308</v>
      </c>
      <c r="Q379" s="55">
        <v>0.13</v>
      </c>
      <c r="R379" s="55">
        <v>0.104</v>
      </c>
      <c r="S379" s="52">
        <v>0</v>
      </c>
      <c r="T379" s="36"/>
      <c r="U379" s="56">
        <v>9142674</v>
      </c>
      <c r="V379" s="56">
        <v>0</v>
      </c>
      <c r="W379" s="52">
        <v>0</v>
      </c>
      <c r="X379" s="52">
        <v>670643</v>
      </c>
      <c r="Y379" s="52">
        <v>9813317</v>
      </c>
      <c r="Z379" s="52">
        <f t="shared" si="5"/>
        <v>10479707</v>
      </c>
    </row>
    <row r="380" spans="1:26" s="13" customFormat="1">
      <c r="A380" s="49">
        <v>456</v>
      </c>
      <c r="B380" s="49">
        <v>456160170</v>
      </c>
      <c r="C380" s="50" t="s">
        <v>203</v>
      </c>
      <c r="D380" s="49">
        <v>160</v>
      </c>
      <c r="E380" s="50" t="s">
        <v>134</v>
      </c>
      <c r="F380" s="49">
        <v>170</v>
      </c>
      <c r="G380" s="50" t="s">
        <v>65</v>
      </c>
      <c r="H380" s="51">
        <v>3</v>
      </c>
      <c r="I380" s="52">
        <v>10413</v>
      </c>
      <c r="J380" s="52">
        <v>3832</v>
      </c>
      <c r="K380" s="52">
        <v>0</v>
      </c>
      <c r="L380" s="52">
        <v>893</v>
      </c>
      <c r="M380" s="52">
        <v>15138</v>
      </c>
      <c r="N380" s="36"/>
      <c r="O380" s="53" t="s">
        <v>308</v>
      </c>
      <c r="P380" s="53" t="s">
        <v>308</v>
      </c>
      <c r="Q380" s="55">
        <v>0.09</v>
      </c>
      <c r="R380" s="55">
        <v>9.5000000000000001E-2</v>
      </c>
      <c r="S380" s="52">
        <v>-740</v>
      </c>
      <c r="T380" s="36"/>
      <c r="U380" s="56">
        <v>42735</v>
      </c>
      <c r="V380" s="56">
        <v>-2221</v>
      </c>
      <c r="W380" s="52">
        <v>0</v>
      </c>
      <c r="X380" s="52">
        <v>2679</v>
      </c>
      <c r="Y380" s="52">
        <v>43193</v>
      </c>
      <c r="Z380" s="52">
        <f t="shared" si="5"/>
        <v>10479707</v>
      </c>
    </row>
    <row r="381" spans="1:26" s="13" customFormat="1">
      <c r="A381" s="49">
        <v>456</v>
      </c>
      <c r="B381" s="49">
        <v>456160295</v>
      </c>
      <c r="C381" s="50" t="s">
        <v>203</v>
      </c>
      <c r="D381" s="49">
        <v>160</v>
      </c>
      <c r="E381" s="50" t="s">
        <v>134</v>
      </c>
      <c r="F381" s="49">
        <v>295</v>
      </c>
      <c r="G381" s="50" t="s">
        <v>135</v>
      </c>
      <c r="H381" s="51">
        <v>7</v>
      </c>
      <c r="I381" s="52">
        <v>10650</v>
      </c>
      <c r="J381" s="52">
        <v>4977</v>
      </c>
      <c r="K381" s="52">
        <v>0</v>
      </c>
      <c r="L381" s="52">
        <v>893</v>
      </c>
      <c r="M381" s="52">
        <v>16520</v>
      </c>
      <c r="N381" s="36"/>
      <c r="O381" s="53" t="s">
        <v>308</v>
      </c>
      <c r="P381" s="53" t="s">
        <v>308</v>
      </c>
      <c r="Q381" s="55">
        <v>0.09</v>
      </c>
      <c r="R381" s="55">
        <v>2.1000000000000001E-2</v>
      </c>
      <c r="S381" s="52">
        <v>0</v>
      </c>
      <c r="T381" s="36"/>
      <c r="U381" s="56">
        <v>109389</v>
      </c>
      <c r="V381" s="56">
        <v>0</v>
      </c>
      <c r="W381" s="52">
        <v>0</v>
      </c>
      <c r="X381" s="52">
        <v>6251</v>
      </c>
      <c r="Y381" s="52">
        <v>115640</v>
      </c>
      <c r="Z381" s="52">
        <f t="shared" si="5"/>
        <v>10479707</v>
      </c>
    </row>
    <row r="382" spans="1:26" s="13" customFormat="1">
      <c r="A382" s="49">
        <v>456</v>
      </c>
      <c r="B382" s="49">
        <v>456160301</v>
      </c>
      <c r="C382" s="50" t="s">
        <v>203</v>
      </c>
      <c r="D382" s="49">
        <v>160</v>
      </c>
      <c r="E382" s="50" t="s">
        <v>134</v>
      </c>
      <c r="F382" s="49">
        <v>301</v>
      </c>
      <c r="G382" s="50" t="s">
        <v>132</v>
      </c>
      <c r="H382" s="51">
        <v>2</v>
      </c>
      <c r="I382" s="52">
        <v>8094</v>
      </c>
      <c r="J382" s="52">
        <v>2826</v>
      </c>
      <c r="K382" s="52">
        <v>0</v>
      </c>
      <c r="L382" s="52">
        <v>893</v>
      </c>
      <c r="M382" s="52">
        <v>11813</v>
      </c>
      <c r="N382" s="36"/>
      <c r="O382" s="53" t="s">
        <v>308</v>
      </c>
      <c r="P382" s="53" t="s">
        <v>308</v>
      </c>
      <c r="Q382" s="55">
        <v>0.09</v>
      </c>
      <c r="R382" s="55">
        <v>4.8000000000000001E-2</v>
      </c>
      <c r="S382" s="52">
        <v>0</v>
      </c>
      <c r="T382" s="36"/>
      <c r="U382" s="56">
        <v>21840</v>
      </c>
      <c r="V382" s="56">
        <v>0</v>
      </c>
      <c r="W382" s="52">
        <v>0</v>
      </c>
      <c r="X382" s="52">
        <v>1786</v>
      </c>
      <c r="Y382" s="52">
        <v>23626</v>
      </c>
      <c r="Z382" s="52">
        <f t="shared" si="5"/>
        <v>10479707</v>
      </c>
    </row>
    <row r="383" spans="1:26" s="13" customFormat="1">
      <c r="A383" s="49">
        <v>456</v>
      </c>
      <c r="B383" s="49">
        <v>456160616</v>
      </c>
      <c r="C383" s="50" t="s">
        <v>203</v>
      </c>
      <c r="D383" s="49">
        <v>160</v>
      </c>
      <c r="E383" s="50" t="s">
        <v>134</v>
      </c>
      <c r="F383" s="49">
        <v>616</v>
      </c>
      <c r="G383" s="50" t="s">
        <v>83</v>
      </c>
      <c r="H383" s="51">
        <v>1</v>
      </c>
      <c r="I383" s="52">
        <v>10413</v>
      </c>
      <c r="J383" s="52">
        <v>3301</v>
      </c>
      <c r="K383" s="52">
        <v>0</v>
      </c>
      <c r="L383" s="52">
        <v>893</v>
      </c>
      <c r="M383" s="52">
        <v>14607</v>
      </c>
      <c r="N383" s="36"/>
      <c r="O383" s="53" t="s">
        <v>308</v>
      </c>
      <c r="P383" s="53" t="s">
        <v>308</v>
      </c>
      <c r="Q383" s="55">
        <v>0.09</v>
      </c>
      <c r="R383" s="55">
        <v>3.5000000000000003E-2</v>
      </c>
      <c r="S383" s="52">
        <v>0</v>
      </c>
      <c r="T383" s="36"/>
      <c r="U383" s="56">
        <v>13714</v>
      </c>
      <c r="V383" s="56">
        <v>0</v>
      </c>
      <c r="W383" s="52">
        <v>0</v>
      </c>
      <c r="X383" s="52">
        <v>893</v>
      </c>
      <c r="Y383" s="52">
        <v>14607</v>
      </c>
      <c r="Z383" s="52">
        <f t="shared" si="5"/>
        <v>10479707</v>
      </c>
    </row>
    <row r="384" spans="1:26" s="13" customFormat="1">
      <c r="A384" s="49">
        <v>458</v>
      </c>
      <c r="B384" s="49">
        <v>458160056</v>
      </c>
      <c r="C384" s="50" t="s">
        <v>204</v>
      </c>
      <c r="D384" s="49">
        <v>160</v>
      </c>
      <c r="E384" s="50" t="s">
        <v>134</v>
      </c>
      <c r="F384" s="49">
        <v>56</v>
      </c>
      <c r="G384" s="50" t="s">
        <v>133</v>
      </c>
      <c r="H384" s="51">
        <v>3</v>
      </c>
      <c r="I384" s="52">
        <v>13975</v>
      </c>
      <c r="J384" s="52">
        <v>4887</v>
      </c>
      <c r="K384" s="52">
        <v>0</v>
      </c>
      <c r="L384" s="52">
        <v>893</v>
      </c>
      <c r="M384" s="52">
        <v>19755</v>
      </c>
      <c r="N384" s="36"/>
      <c r="O384" s="53" t="s">
        <v>308</v>
      </c>
      <c r="P384" s="53" t="s">
        <v>308</v>
      </c>
      <c r="Q384" s="55">
        <v>0.09</v>
      </c>
      <c r="R384" s="55">
        <v>2.1000000000000001E-2</v>
      </c>
      <c r="S384" s="52">
        <v>0</v>
      </c>
      <c r="T384" s="36"/>
      <c r="U384" s="56">
        <v>56586</v>
      </c>
      <c r="V384" s="56">
        <v>0</v>
      </c>
      <c r="W384" s="52">
        <v>0</v>
      </c>
      <c r="X384" s="52">
        <v>2679</v>
      </c>
      <c r="Y384" s="52">
        <v>59265</v>
      </c>
      <c r="Z384" s="52">
        <f t="shared" si="5"/>
        <v>2182229</v>
      </c>
    </row>
    <row r="385" spans="1:26" s="13" customFormat="1">
      <c r="A385" s="49">
        <v>458</v>
      </c>
      <c r="B385" s="49">
        <v>458160079</v>
      </c>
      <c r="C385" s="50" t="s">
        <v>204</v>
      </c>
      <c r="D385" s="49">
        <v>160</v>
      </c>
      <c r="E385" s="50" t="s">
        <v>134</v>
      </c>
      <c r="F385" s="49">
        <v>79</v>
      </c>
      <c r="G385" s="50" t="s">
        <v>86</v>
      </c>
      <c r="H385" s="51">
        <v>29</v>
      </c>
      <c r="I385" s="52">
        <v>11255</v>
      </c>
      <c r="J385" s="52">
        <v>722</v>
      </c>
      <c r="K385" s="52">
        <v>0</v>
      </c>
      <c r="L385" s="52">
        <v>893</v>
      </c>
      <c r="M385" s="52">
        <v>12870</v>
      </c>
      <c r="N385" s="36"/>
      <c r="O385" s="53" t="s">
        <v>308</v>
      </c>
      <c r="P385" s="53" t="s">
        <v>308</v>
      </c>
      <c r="Q385" s="55">
        <v>0.09</v>
      </c>
      <c r="R385" s="55">
        <v>6.5000000000000002E-2</v>
      </c>
      <c r="S385" s="52">
        <v>0</v>
      </c>
      <c r="T385" s="36"/>
      <c r="U385" s="56">
        <v>347333</v>
      </c>
      <c r="V385" s="56">
        <v>0</v>
      </c>
      <c r="W385" s="52">
        <v>0</v>
      </c>
      <c r="X385" s="52">
        <v>25897</v>
      </c>
      <c r="Y385" s="52">
        <v>373230</v>
      </c>
      <c r="Z385" s="52">
        <f t="shared" si="5"/>
        <v>2182229</v>
      </c>
    </row>
    <row r="386" spans="1:26" s="13" customFormat="1">
      <c r="A386" s="49">
        <v>458</v>
      </c>
      <c r="B386" s="49">
        <v>458160149</v>
      </c>
      <c r="C386" s="50" t="s">
        <v>204</v>
      </c>
      <c r="D386" s="49">
        <v>160</v>
      </c>
      <c r="E386" s="50" t="s">
        <v>134</v>
      </c>
      <c r="F386" s="49">
        <v>149</v>
      </c>
      <c r="G386" s="50" t="s">
        <v>77</v>
      </c>
      <c r="H386" s="51">
        <v>1</v>
      </c>
      <c r="I386" s="52">
        <v>12390</v>
      </c>
      <c r="J386" s="52">
        <v>71</v>
      </c>
      <c r="K386" s="52">
        <v>0</v>
      </c>
      <c r="L386" s="52">
        <v>893</v>
      </c>
      <c r="M386" s="52">
        <v>13354</v>
      </c>
      <c r="N386" s="36"/>
      <c r="O386" s="53" t="s">
        <v>308</v>
      </c>
      <c r="P386" s="53" t="s">
        <v>308</v>
      </c>
      <c r="Q386" s="55">
        <v>0.13</v>
      </c>
      <c r="R386" s="55">
        <v>0.10299999999999999</v>
      </c>
      <c r="S386" s="52">
        <v>0</v>
      </c>
      <c r="T386" s="36"/>
      <c r="U386" s="56">
        <v>12461</v>
      </c>
      <c r="V386" s="56">
        <v>0</v>
      </c>
      <c r="W386" s="52">
        <v>0</v>
      </c>
      <c r="X386" s="52">
        <v>893</v>
      </c>
      <c r="Y386" s="52">
        <v>13354</v>
      </c>
      <c r="Z386" s="52">
        <f t="shared" si="5"/>
        <v>2182229</v>
      </c>
    </row>
    <row r="387" spans="1:26" s="13" customFormat="1">
      <c r="A387" s="49">
        <v>458</v>
      </c>
      <c r="B387" s="49">
        <v>458160160</v>
      </c>
      <c r="C387" s="50" t="s">
        <v>204</v>
      </c>
      <c r="D387" s="49">
        <v>160</v>
      </c>
      <c r="E387" s="50" t="s">
        <v>134</v>
      </c>
      <c r="F387" s="49">
        <v>160</v>
      </c>
      <c r="G387" s="50" t="s">
        <v>134</v>
      </c>
      <c r="H387" s="51">
        <v>104</v>
      </c>
      <c r="I387" s="52">
        <v>13235</v>
      </c>
      <c r="J387" s="52">
        <v>534</v>
      </c>
      <c r="K387" s="52">
        <v>0</v>
      </c>
      <c r="L387" s="52">
        <v>893</v>
      </c>
      <c r="M387" s="52">
        <v>14662</v>
      </c>
      <c r="N387" s="36"/>
      <c r="O387" s="53" t="s">
        <v>308</v>
      </c>
      <c r="P387" s="53" t="s">
        <v>308</v>
      </c>
      <c r="Q387" s="55">
        <v>0.13</v>
      </c>
      <c r="R387" s="55">
        <v>0.104</v>
      </c>
      <c r="S387" s="52">
        <v>0</v>
      </c>
      <c r="T387" s="36"/>
      <c r="U387" s="56">
        <v>1431976</v>
      </c>
      <c r="V387" s="56">
        <v>0</v>
      </c>
      <c r="W387" s="52">
        <v>0</v>
      </c>
      <c r="X387" s="52">
        <v>92872</v>
      </c>
      <c r="Y387" s="52">
        <v>1524848</v>
      </c>
      <c r="Z387" s="52">
        <f t="shared" si="5"/>
        <v>2182229</v>
      </c>
    </row>
    <row r="388" spans="1:26" s="13" customFormat="1">
      <c r="A388" s="49">
        <v>458</v>
      </c>
      <c r="B388" s="49">
        <v>458160181</v>
      </c>
      <c r="C388" s="50" t="s">
        <v>204</v>
      </c>
      <c r="D388" s="49">
        <v>160</v>
      </c>
      <c r="E388" s="50" t="s">
        <v>134</v>
      </c>
      <c r="F388" s="49">
        <v>181</v>
      </c>
      <c r="G388" s="50" t="s">
        <v>79</v>
      </c>
      <c r="H388" s="51">
        <v>2</v>
      </c>
      <c r="I388" s="52">
        <v>11884</v>
      </c>
      <c r="J388" s="52">
        <v>727</v>
      </c>
      <c r="K388" s="52">
        <v>0</v>
      </c>
      <c r="L388" s="52">
        <v>893</v>
      </c>
      <c r="M388" s="52">
        <v>13504</v>
      </c>
      <c r="N388" s="36"/>
      <c r="O388" s="53" t="s">
        <v>308</v>
      </c>
      <c r="P388" s="53" t="s">
        <v>308</v>
      </c>
      <c r="Q388" s="55">
        <v>0.09</v>
      </c>
      <c r="R388" s="55">
        <v>1.4E-2</v>
      </c>
      <c r="S388" s="52">
        <v>0</v>
      </c>
      <c r="T388" s="36"/>
      <c r="U388" s="56">
        <v>25222</v>
      </c>
      <c r="V388" s="56">
        <v>0</v>
      </c>
      <c r="W388" s="52">
        <v>0</v>
      </c>
      <c r="X388" s="52">
        <v>1786</v>
      </c>
      <c r="Y388" s="52">
        <v>27008</v>
      </c>
      <c r="Z388" s="52">
        <f t="shared" si="5"/>
        <v>2182229</v>
      </c>
    </row>
    <row r="389" spans="1:26" s="13" customFormat="1">
      <c r="A389" s="49">
        <v>458</v>
      </c>
      <c r="B389" s="49">
        <v>458160295</v>
      </c>
      <c r="C389" s="50" t="s">
        <v>204</v>
      </c>
      <c r="D389" s="49">
        <v>160</v>
      </c>
      <c r="E389" s="50" t="s">
        <v>134</v>
      </c>
      <c r="F389" s="49">
        <v>295</v>
      </c>
      <c r="G389" s="50" t="s">
        <v>135</v>
      </c>
      <c r="H389" s="51">
        <v>1</v>
      </c>
      <c r="I389" s="52">
        <v>9794</v>
      </c>
      <c r="J389" s="52">
        <v>4577</v>
      </c>
      <c r="K389" s="52">
        <v>0</v>
      </c>
      <c r="L389" s="52">
        <v>893</v>
      </c>
      <c r="M389" s="52">
        <v>15264</v>
      </c>
      <c r="N389" s="36"/>
      <c r="O389" s="53" t="s">
        <v>308</v>
      </c>
      <c r="P389" s="53" t="s">
        <v>308</v>
      </c>
      <c r="Q389" s="55">
        <v>0.09</v>
      </c>
      <c r="R389" s="55">
        <v>2.1000000000000001E-2</v>
      </c>
      <c r="S389" s="52">
        <v>0</v>
      </c>
      <c r="T389" s="36"/>
      <c r="U389" s="56">
        <v>14371</v>
      </c>
      <c r="V389" s="56">
        <v>0</v>
      </c>
      <c r="W389" s="52">
        <v>0</v>
      </c>
      <c r="X389" s="52">
        <v>893</v>
      </c>
      <c r="Y389" s="52">
        <v>15264</v>
      </c>
      <c r="Z389" s="52">
        <f t="shared" si="5"/>
        <v>2182229</v>
      </c>
    </row>
    <row r="390" spans="1:26" s="13" customFormat="1">
      <c r="A390" s="49">
        <v>458</v>
      </c>
      <c r="B390" s="49">
        <v>458160301</v>
      </c>
      <c r="C390" s="50" t="s">
        <v>204</v>
      </c>
      <c r="D390" s="49">
        <v>160</v>
      </c>
      <c r="E390" s="50" t="s">
        <v>134</v>
      </c>
      <c r="F390" s="49">
        <v>301</v>
      </c>
      <c r="G390" s="50" t="s">
        <v>132</v>
      </c>
      <c r="H390" s="51">
        <v>10</v>
      </c>
      <c r="I390" s="52">
        <v>11884</v>
      </c>
      <c r="J390" s="52">
        <v>4149</v>
      </c>
      <c r="K390" s="52">
        <v>0</v>
      </c>
      <c r="L390" s="52">
        <v>893</v>
      </c>
      <c r="M390" s="52">
        <v>16926</v>
      </c>
      <c r="N390" s="36"/>
      <c r="O390" s="53" t="s">
        <v>308</v>
      </c>
      <c r="P390" s="53" t="s">
        <v>308</v>
      </c>
      <c r="Q390" s="55">
        <v>0.09</v>
      </c>
      <c r="R390" s="55">
        <v>4.8000000000000001E-2</v>
      </c>
      <c r="S390" s="52">
        <v>0</v>
      </c>
      <c r="T390" s="36"/>
      <c r="U390" s="56">
        <v>160330</v>
      </c>
      <c r="V390" s="56">
        <v>0</v>
      </c>
      <c r="W390" s="52">
        <v>0</v>
      </c>
      <c r="X390" s="52">
        <v>8930</v>
      </c>
      <c r="Y390" s="52">
        <v>169260</v>
      </c>
      <c r="Z390" s="52">
        <f t="shared" si="5"/>
        <v>2182229</v>
      </c>
    </row>
    <row r="391" spans="1:26" s="13" customFormat="1">
      <c r="A391" s="49">
        <v>463</v>
      </c>
      <c r="B391" s="49">
        <v>463035010</v>
      </c>
      <c r="C391" s="50" t="s">
        <v>205</v>
      </c>
      <c r="D391" s="49">
        <v>35</v>
      </c>
      <c r="E391" s="50" t="s">
        <v>11</v>
      </c>
      <c r="F391" s="49">
        <v>10</v>
      </c>
      <c r="G391" s="50" t="s">
        <v>74</v>
      </c>
      <c r="H391" s="51">
        <v>1</v>
      </c>
      <c r="I391" s="52">
        <v>9720</v>
      </c>
      <c r="J391" s="52">
        <v>2906</v>
      </c>
      <c r="K391" s="52">
        <v>0</v>
      </c>
      <c r="L391" s="52">
        <v>893</v>
      </c>
      <c r="M391" s="52">
        <v>13519</v>
      </c>
      <c r="N391" s="36"/>
      <c r="O391" s="53" t="s">
        <v>308</v>
      </c>
      <c r="P391" s="53" t="s">
        <v>308</v>
      </c>
      <c r="Q391" s="55">
        <v>0.09</v>
      </c>
      <c r="R391" s="55">
        <v>3.0000000000000001E-3</v>
      </c>
      <c r="S391" s="52">
        <v>0</v>
      </c>
      <c r="T391" s="36"/>
      <c r="U391" s="56">
        <v>12626</v>
      </c>
      <c r="V391" s="56">
        <v>0</v>
      </c>
      <c r="W391" s="52">
        <v>0</v>
      </c>
      <c r="X391" s="52">
        <v>893</v>
      </c>
      <c r="Y391" s="52">
        <v>13519</v>
      </c>
      <c r="Z391" s="52">
        <f t="shared" si="5"/>
        <v>9726568</v>
      </c>
    </row>
    <row r="392" spans="1:26" s="13" customFormat="1">
      <c r="A392" s="49">
        <v>463</v>
      </c>
      <c r="B392" s="49">
        <v>463035035</v>
      </c>
      <c r="C392" s="50" t="s">
        <v>205</v>
      </c>
      <c r="D392" s="49">
        <v>35</v>
      </c>
      <c r="E392" s="50" t="s">
        <v>11</v>
      </c>
      <c r="F392" s="49">
        <v>35</v>
      </c>
      <c r="G392" s="50" t="s">
        <v>11</v>
      </c>
      <c r="H392" s="51">
        <v>564</v>
      </c>
      <c r="I392" s="52">
        <v>12561</v>
      </c>
      <c r="J392" s="52">
        <v>3712</v>
      </c>
      <c r="K392" s="52">
        <v>0</v>
      </c>
      <c r="L392" s="52">
        <v>893</v>
      </c>
      <c r="M392" s="52">
        <v>17166</v>
      </c>
      <c r="N392" s="36"/>
      <c r="O392" s="53" t="s">
        <v>308</v>
      </c>
      <c r="P392" s="53" t="s">
        <v>308</v>
      </c>
      <c r="Q392" s="55">
        <v>0.18</v>
      </c>
      <c r="R392" s="55">
        <v>0.152</v>
      </c>
      <c r="S392" s="52">
        <v>0</v>
      </c>
      <c r="T392" s="36"/>
      <c r="U392" s="56">
        <v>9177972</v>
      </c>
      <c r="V392" s="56">
        <v>0</v>
      </c>
      <c r="W392" s="52">
        <v>0</v>
      </c>
      <c r="X392" s="52">
        <v>503652</v>
      </c>
      <c r="Y392" s="52">
        <v>9681624</v>
      </c>
      <c r="Z392" s="52">
        <f t="shared" si="5"/>
        <v>9726568</v>
      </c>
    </row>
    <row r="393" spans="1:26" s="13" customFormat="1">
      <c r="A393" s="49">
        <v>463</v>
      </c>
      <c r="B393" s="49">
        <v>463035044</v>
      </c>
      <c r="C393" s="50" t="s">
        <v>205</v>
      </c>
      <c r="D393" s="49">
        <v>35</v>
      </c>
      <c r="E393" s="50" t="s">
        <v>11</v>
      </c>
      <c r="F393" s="49">
        <v>44</v>
      </c>
      <c r="G393" s="50" t="s">
        <v>12</v>
      </c>
      <c r="H393" s="51">
        <v>1</v>
      </c>
      <c r="I393" s="52">
        <v>11776</v>
      </c>
      <c r="J393" s="52">
        <v>776</v>
      </c>
      <c r="K393" s="52">
        <v>0</v>
      </c>
      <c r="L393" s="52">
        <v>893</v>
      </c>
      <c r="M393" s="52">
        <v>13445</v>
      </c>
      <c r="N393" s="36"/>
      <c r="O393" s="53" t="s">
        <v>308</v>
      </c>
      <c r="P393" s="53" t="s">
        <v>308</v>
      </c>
      <c r="Q393" s="55">
        <v>0.09</v>
      </c>
      <c r="R393" s="55">
        <v>4.4999999999999998E-2</v>
      </c>
      <c r="S393" s="52">
        <v>0</v>
      </c>
      <c r="T393" s="36"/>
      <c r="U393" s="56">
        <v>12552</v>
      </c>
      <c r="V393" s="56">
        <v>0</v>
      </c>
      <c r="W393" s="52">
        <v>0</v>
      </c>
      <c r="X393" s="52">
        <v>893</v>
      </c>
      <c r="Y393" s="52">
        <v>13445</v>
      </c>
      <c r="Z393" s="52">
        <f t="shared" si="5"/>
        <v>9726568</v>
      </c>
    </row>
    <row r="394" spans="1:26" s="13" customFormat="1">
      <c r="A394" s="49">
        <v>463</v>
      </c>
      <c r="B394" s="49">
        <v>463035207</v>
      </c>
      <c r="C394" s="50" t="s">
        <v>205</v>
      </c>
      <c r="D394" s="49">
        <v>35</v>
      </c>
      <c r="E394" s="50" t="s">
        <v>11</v>
      </c>
      <c r="F394" s="49">
        <v>207</v>
      </c>
      <c r="G394" s="50" t="s">
        <v>25</v>
      </c>
      <c r="H394" s="51">
        <v>1</v>
      </c>
      <c r="I394" s="52">
        <v>10224</v>
      </c>
      <c r="J394" s="52">
        <v>6863</v>
      </c>
      <c r="K394" s="52">
        <v>0</v>
      </c>
      <c r="L394" s="52">
        <v>893</v>
      </c>
      <c r="M394" s="52">
        <v>17980</v>
      </c>
      <c r="N394" s="36"/>
      <c r="O394" s="53" t="s">
        <v>308</v>
      </c>
      <c r="P394" s="53" t="s">
        <v>308</v>
      </c>
      <c r="Q394" s="55">
        <v>0.09</v>
      </c>
      <c r="R394" s="55">
        <v>1E-3</v>
      </c>
      <c r="S394" s="52">
        <v>0</v>
      </c>
      <c r="T394" s="36"/>
      <c r="U394" s="56">
        <v>17087</v>
      </c>
      <c r="V394" s="56">
        <v>0</v>
      </c>
      <c r="W394" s="52">
        <v>0</v>
      </c>
      <c r="X394" s="52">
        <v>893</v>
      </c>
      <c r="Y394" s="52">
        <v>17980</v>
      </c>
      <c r="Z394" s="52">
        <f t="shared" si="5"/>
        <v>9726568</v>
      </c>
    </row>
    <row r="395" spans="1:26" s="13" customFormat="1">
      <c r="A395" s="49">
        <v>464</v>
      </c>
      <c r="B395" s="49">
        <v>464168163</v>
      </c>
      <c r="C395" s="50" t="s">
        <v>206</v>
      </c>
      <c r="D395" s="49">
        <v>168</v>
      </c>
      <c r="E395" s="50" t="s">
        <v>96</v>
      </c>
      <c r="F395" s="49">
        <v>163</v>
      </c>
      <c r="G395" s="50" t="s">
        <v>16</v>
      </c>
      <c r="H395" s="51">
        <v>7</v>
      </c>
      <c r="I395" s="52">
        <v>9723</v>
      </c>
      <c r="J395" s="52">
        <v>190</v>
      </c>
      <c r="K395" s="52">
        <v>0</v>
      </c>
      <c r="L395" s="52">
        <v>893</v>
      </c>
      <c r="M395" s="52">
        <v>10806</v>
      </c>
      <c r="N395" s="36"/>
      <c r="O395" s="53" t="s">
        <v>308</v>
      </c>
      <c r="P395" s="53" t="s">
        <v>308</v>
      </c>
      <c r="Q395" s="55">
        <v>0.18</v>
      </c>
      <c r="R395" s="55">
        <v>9.1999999999999998E-2</v>
      </c>
      <c r="S395" s="52">
        <v>0</v>
      </c>
      <c r="T395" s="36"/>
      <c r="U395" s="56">
        <v>69391</v>
      </c>
      <c r="V395" s="56">
        <v>0</v>
      </c>
      <c r="W395" s="52">
        <v>0</v>
      </c>
      <c r="X395" s="52">
        <v>6251</v>
      </c>
      <c r="Y395" s="52">
        <v>75642</v>
      </c>
      <c r="Z395" s="52">
        <f t="shared" ref="Z395:Z458" si="6">SUMIF($A$10:$A$839,$A395,$Y$10:$Y$839)</f>
        <v>3024973</v>
      </c>
    </row>
    <row r="396" spans="1:26" s="13" customFormat="1">
      <c r="A396" s="49">
        <v>464</v>
      </c>
      <c r="B396" s="49">
        <v>464168168</v>
      </c>
      <c r="C396" s="50" t="s">
        <v>206</v>
      </c>
      <c r="D396" s="49">
        <v>168</v>
      </c>
      <c r="E396" s="50" t="s">
        <v>96</v>
      </c>
      <c r="F396" s="49">
        <v>168</v>
      </c>
      <c r="G396" s="50" t="s">
        <v>96</v>
      </c>
      <c r="H396" s="51">
        <v>201</v>
      </c>
      <c r="I396" s="52">
        <v>8433</v>
      </c>
      <c r="J396" s="52">
        <v>3964</v>
      </c>
      <c r="K396" s="52">
        <v>0</v>
      </c>
      <c r="L396" s="52">
        <v>893</v>
      </c>
      <c r="M396" s="52">
        <v>13290</v>
      </c>
      <c r="N396" s="36"/>
      <c r="O396" s="53" t="s">
        <v>308</v>
      </c>
      <c r="P396" s="53" t="s">
        <v>308</v>
      </c>
      <c r="Q396" s="55">
        <v>0.09</v>
      </c>
      <c r="R396" s="55">
        <v>5.3999999999999999E-2</v>
      </c>
      <c r="S396" s="52">
        <v>0</v>
      </c>
      <c r="T396" s="36"/>
      <c r="U396" s="56">
        <v>2491797</v>
      </c>
      <c r="V396" s="56">
        <v>0</v>
      </c>
      <c r="W396" s="52">
        <v>0</v>
      </c>
      <c r="X396" s="52">
        <v>179493</v>
      </c>
      <c r="Y396" s="52">
        <v>2671290</v>
      </c>
      <c r="Z396" s="52">
        <f t="shared" si="6"/>
        <v>3024973</v>
      </c>
    </row>
    <row r="397" spans="1:26" s="13" customFormat="1">
      <c r="A397" s="49">
        <v>464</v>
      </c>
      <c r="B397" s="49">
        <v>464168196</v>
      </c>
      <c r="C397" s="50" t="s">
        <v>206</v>
      </c>
      <c r="D397" s="49">
        <v>168</v>
      </c>
      <c r="E397" s="50" t="s">
        <v>96</v>
      </c>
      <c r="F397" s="49">
        <v>196</v>
      </c>
      <c r="G397" s="50" t="s">
        <v>207</v>
      </c>
      <c r="H397" s="51">
        <v>3</v>
      </c>
      <c r="I397" s="52">
        <v>8183</v>
      </c>
      <c r="J397" s="52">
        <v>4132</v>
      </c>
      <c r="K397" s="52">
        <v>0</v>
      </c>
      <c r="L397" s="52">
        <v>893</v>
      </c>
      <c r="M397" s="52">
        <v>13208</v>
      </c>
      <c r="N397" s="36"/>
      <c r="O397" s="53" t="s">
        <v>308</v>
      </c>
      <c r="P397" s="53" t="s">
        <v>308</v>
      </c>
      <c r="Q397" s="55">
        <v>0.09</v>
      </c>
      <c r="R397" s="55">
        <v>8.9999999999999993E-3</v>
      </c>
      <c r="S397" s="52">
        <v>0</v>
      </c>
      <c r="T397" s="36"/>
      <c r="U397" s="56">
        <v>36945</v>
      </c>
      <c r="V397" s="56">
        <v>0</v>
      </c>
      <c r="W397" s="52">
        <v>0</v>
      </c>
      <c r="X397" s="52">
        <v>2679</v>
      </c>
      <c r="Y397" s="52">
        <v>39624</v>
      </c>
      <c r="Z397" s="52">
        <f t="shared" si="6"/>
        <v>3024973</v>
      </c>
    </row>
    <row r="398" spans="1:26" s="13" customFormat="1">
      <c r="A398" s="49">
        <v>464</v>
      </c>
      <c r="B398" s="49">
        <v>464168229</v>
      </c>
      <c r="C398" s="50" t="s">
        <v>206</v>
      </c>
      <c r="D398" s="49">
        <v>168</v>
      </c>
      <c r="E398" s="50" t="s">
        <v>96</v>
      </c>
      <c r="F398" s="49">
        <v>229</v>
      </c>
      <c r="G398" s="50" t="s">
        <v>97</v>
      </c>
      <c r="H398" s="51">
        <v>5</v>
      </c>
      <c r="I398" s="52">
        <v>8890</v>
      </c>
      <c r="J398" s="52">
        <v>842</v>
      </c>
      <c r="K398" s="52">
        <v>0</v>
      </c>
      <c r="L398" s="52">
        <v>893</v>
      </c>
      <c r="M398" s="52">
        <v>10625</v>
      </c>
      <c r="N398" s="36"/>
      <c r="O398" s="53" t="s">
        <v>308</v>
      </c>
      <c r="P398" s="53" t="s">
        <v>308</v>
      </c>
      <c r="Q398" s="55">
        <v>0.09</v>
      </c>
      <c r="R398" s="55">
        <v>0.01</v>
      </c>
      <c r="S398" s="52">
        <v>0</v>
      </c>
      <c r="T398" s="36"/>
      <c r="U398" s="56">
        <v>48660</v>
      </c>
      <c r="V398" s="56">
        <v>0</v>
      </c>
      <c r="W398" s="52">
        <v>0</v>
      </c>
      <c r="X398" s="52">
        <v>4465</v>
      </c>
      <c r="Y398" s="52">
        <v>53125</v>
      </c>
      <c r="Z398" s="52">
        <f t="shared" si="6"/>
        <v>3024973</v>
      </c>
    </row>
    <row r="399" spans="1:26" s="13" customFormat="1">
      <c r="A399" s="49">
        <v>464</v>
      </c>
      <c r="B399" s="49">
        <v>464168258</v>
      </c>
      <c r="C399" s="50" t="s">
        <v>206</v>
      </c>
      <c r="D399" s="49">
        <v>168</v>
      </c>
      <c r="E399" s="50" t="s">
        <v>96</v>
      </c>
      <c r="F399" s="49">
        <v>258</v>
      </c>
      <c r="G399" s="50" t="s">
        <v>98</v>
      </c>
      <c r="H399" s="51">
        <v>8</v>
      </c>
      <c r="I399" s="52">
        <v>8649</v>
      </c>
      <c r="J399" s="52">
        <v>3385</v>
      </c>
      <c r="K399" s="52">
        <v>0</v>
      </c>
      <c r="L399" s="52">
        <v>893</v>
      </c>
      <c r="M399" s="52">
        <v>12927</v>
      </c>
      <c r="N399" s="36"/>
      <c r="O399" s="53" t="s">
        <v>308</v>
      </c>
      <c r="P399" s="53" t="s">
        <v>308</v>
      </c>
      <c r="Q399" s="55">
        <v>0.18</v>
      </c>
      <c r="R399" s="55">
        <v>9.0999999999999998E-2</v>
      </c>
      <c r="S399" s="52">
        <v>0</v>
      </c>
      <c r="T399" s="36"/>
      <c r="U399" s="56">
        <v>96272</v>
      </c>
      <c r="V399" s="56">
        <v>0</v>
      </c>
      <c r="W399" s="52">
        <v>0</v>
      </c>
      <c r="X399" s="52">
        <v>7144</v>
      </c>
      <c r="Y399" s="52">
        <v>103416</v>
      </c>
      <c r="Z399" s="52">
        <f t="shared" si="6"/>
        <v>3024973</v>
      </c>
    </row>
    <row r="400" spans="1:26" s="13" customFormat="1">
      <c r="A400" s="49">
        <v>464</v>
      </c>
      <c r="B400" s="49">
        <v>464168291</v>
      </c>
      <c r="C400" s="50" t="s">
        <v>206</v>
      </c>
      <c r="D400" s="49">
        <v>168</v>
      </c>
      <c r="E400" s="50" t="s">
        <v>96</v>
      </c>
      <c r="F400" s="49">
        <v>291</v>
      </c>
      <c r="G400" s="50" t="s">
        <v>99</v>
      </c>
      <c r="H400" s="51">
        <v>6</v>
      </c>
      <c r="I400" s="52">
        <v>8174</v>
      </c>
      <c r="J400" s="52">
        <v>4579</v>
      </c>
      <c r="K400" s="52">
        <v>0</v>
      </c>
      <c r="L400" s="52">
        <v>893</v>
      </c>
      <c r="M400" s="52">
        <v>13646</v>
      </c>
      <c r="N400" s="36"/>
      <c r="O400" s="53" t="s">
        <v>308</v>
      </c>
      <c r="P400" s="53" t="s">
        <v>308</v>
      </c>
      <c r="Q400" s="55">
        <v>0.09</v>
      </c>
      <c r="R400" s="55">
        <v>7.0000000000000001E-3</v>
      </c>
      <c r="S400" s="52">
        <v>0</v>
      </c>
      <c r="T400" s="36"/>
      <c r="U400" s="56">
        <v>76518</v>
      </c>
      <c r="V400" s="56">
        <v>0</v>
      </c>
      <c r="W400" s="52">
        <v>0</v>
      </c>
      <c r="X400" s="52">
        <v>5358</v>
      </c>
      <c r="Y400" s="52">
        <v>81876</v>
      </c>
      <c r="Z400" s="52">
        <f t="shared" si="6"/>
        <v>3024973</v>
      </c>
    </row>
    <row r="401" spans="1:26" s="13" customFormat="1">
      <c r="A401" s="49">
        <v>466</v>
      </c>
      <c r="B401" s="49">
        <v>466700096</v>
      </c>
      <c r="C401" s="50" t="s">
        <v>208</v>
      </c>
      <c r="D401" s="49">
        <v>700</v>
      </c>
      <c r="E401" s="50" t="s">
        <v>209</v>
      </c>
      <c r="F401" s="49">
        <v>96</v>
      </c>
      <c r="G401" s="50" t="s">
        <v>210</v>
      </c>
      <c r="H401" s="51">
        <v>4</v>
      </c>
      <c r="I401" s="52">
        <v>9794</v>
      </c>
      <c r="J401" s="52">
        <v>4824</v>
      </c>
      <c r="K401" s="52">
        <v>0</v>
      </c>
      <c r="L401" s="52">
        <v>893</v>
      </c>
      <c r="M401" s="52">
        <v>15511</v>
      </c>
      <c r="N401" s="36"/>
      <c r="O401" s="53" t="s">
        <v>308</v>
      </c>
      <c r="P401" s="53" t="s">
        <v>308</v>
      </c>
      <c r="Q401" s="55">
        <v>0.09</v>
      </c>
      <c r="R401" s="55">
        <v>0.02</v>
      </c>
      <c r="S401" s="52">
        <v>0</v>
      </c>
      <c r="T401" s="36"/>
      <c r="U401" s="56">
        <v>58472</v>
      </c>
      <c r="V401" s="56">
        <v>0</v>
      </c>
      <c r="W401" s="52">
        <v>0</v>
      </c>
      <c r="X401" s="52">
        <v>3572</v>
      </c>
      <c r="Y401" s="52">
        <v>62044</v>
      </c>
      <c r="Z401" s="52">
        <f t="shared" si="6"/>
        <v>4202308</v>
      </c>
    </row>
    <row r="402" spans="1:26" s="13" customFormat="1">
      <c r="A402" s="49">
        <v>466</v>
      </c>
      <c r="B402" s="49">
        <v>466700700</v>
      </c>
      <c r="C402" s="50" t="s">
        <v>208</v>
      </c>
      <c r="D402" s="49">
        <v>700</v>
      </c>
      <c r="E402" s="50" t="s">
        <v>209</v>
      </c>
      <c r="F402" s="49">
        <v>700</v>
      </c>
      <c r="G402" s="50" t="s">
        <v>209</v>
      </c>
      <c r="H402" s="51">
        <v>27</v>
      </c>
      <c r="I402" s="52">
        <v>11242</v>
      </c>
      <c r="J402" s="52">
        <v>11929</v>
      </c>
      <c r="K402" s="52">
        <v>1097</v>
      </c>
      <c r="L402" s="52">
        <v>893</v>
      </c>
      <c r="M402" s="52">
        <v>25161</v>
      </c>
      <c r="N402" s="36"/>
      <c r="O402" s="53" t="s">
        <v>308</v>
      </c>
      <c r="P402" s="53" t="s">
        <v>308</v>
      </c>
      <c r="Q402" s="55">
        <v>0.09</v>
      </c>
      <c r="R402" s="55">
        <v>3.5000000000000003E-2</v>
      </c>
      <c r="S402" s="52">
        <v>0</v>
      </c>
      <c r="T402" s="36"/>
      <c r="U402" s="56">
        <v>625617</v>
      </c>
      <c r="V402" s="56">
        <v>0</v>
      </c>
      <c r="W402" s="52">
        <v>29621</v>
      </c>
      <c r="X402" s="52">
        <v>24111</v>
      </c>
      <c r="Y402" s="52">
        <v>679349</v>
      </c>
      <c r="Z402" s="52">
        <f t="shared" si="6"/>
        <v>4202308</v>
      </c>
    </row>
    <row r="403" spans="1:26" s="13" customFormat="1">
      <c r="A403" s="49">
        <v>466</v>
      </c>
      <c r="B403" s="49">
        <v>466774089</v>
      </c>
      <c r="C403" s="50" t="s">
        <v>208</v>
      </c>
      <c r="D403" s="49">
        <v>774</v>
      </c>
      <c r="E403" s="50" t="s">
        <v>211</v>
      </c>
      <c r="F403" s="49">
        <v>89</v>
      </c>
      <c r="G403" s="50" t="s">
        <v>212</v>
      </c>
      <c r="H403" s="51">
        <v>37</v>
      </c>
      <c r="I403" s="52">
        <v>9741</v>
      </c>
      <c r="J403" s="52">
        <v>14711</v>
      </c>
      <c r="K403" s="52">
        <v>0</v>
      </c>
      <c r="L403" s="52">
        <v>893</v>
      </c>
      <c r="M403" s="52">
        <v>25345</v>
      </c>
      <c r="N403" s="36"/>
      <c r="O403" s="53" t="s">
        <v>308</v>
      </c>
      <c r="P403" s="53" t="s">
        <v>308</v>
      </c>
      <c r="Q403" s="55">
        <v>0.09</v>
      </c>
      <c r="R403" s="55">
        <v>8.5999999999999993E-2</v>
      </c>
      <c r="S403" s="52">
        <v>0</v>
      </c>
      <c r="T403" s="36"/>
      <c r="U403" s="56">
        <v>904724</v>
      </c>
      <c r="V403" s="56">
        <v>0</v>
      </c>
      <c r="W403" s="52">
        <v>0</v>
      </c>
      <c r="X403" s="52">
        <v>33041</v>
      </c>
      <c r="Y403" s="52">
        <v>937765</v>
      </c>
      <c r="Z403" s="52">
        <f t="shared" si="6"/>
        <v>4202308</v>
      </c>
    </row>
    <row r="404" spans="1:26" s="13" customFormat="1">
      <c r="A404" s="49">
        <v>466</v>
      </c>
      <c r="B404" s="49">
        <v>466774221</v>
      </c>
      <c r="C404" s="50" t="s">
        <v>208</v>
      </c>
      <c r="D404" s="49">
        <v>774</v>
      </c>
      <c r="E404" s="50" t="s">
        <v>211</v>
      </c>
      <c r="F404" s="49">
        <v>221</v>
      </c>
      <c r="G404" s="50" t="s">
        <v>213</v>
      </c>
      <c r="H404" s="51">
        <v>32</v>
      </c>
      <c r="I404" s="52">
        <v>10470</v>
      </c>
      <c r="J404" s="52">
        <v>11582</v>
      </c>
      <c r="K404" s="52">
        <v>0</v>
      </c>
      <c r="L404" s="52">
        <v>893</v>
      </c>
      <c r="M404" s="52">
        <v>22945</v>
      </c>
      <c r="N404" s="36"/>
      <c r="O404" s="53" t="s">
        <v>308</v>
      </c>
      <c r="P404" s="53" t="s">
        <v>308</v>
      </c>
      <c r="Q404" s="55">
        <v>0.09</v>
      </c>
      <c r="R404" s="55">
        <v>7.3999999999999996E-2</v>
      </c>
      <c r="S404" s="52">
        <v>0</v>
      </c>
      <c r="T404" s="36"/>
      <c r="U404" s="56">
        <v>705664</v>
      </c>
      <c r="V404" s="56">
        <v>0</v>
      </c>
      <c r="W404" s="52">
        <v>0</v>
      </c>
      <c r="X404" s="52">
        <v>28576</v>
      </c>
      <c r="Y404" s="52">
        <v>734240</v>
      </c>
      <c r="Z404" s="52">
        <f t="shared" si="6"/>
        <v>4202308</v>
      </c>
    </row>
    <row r="405" spans="1:26" s="13" customFormat="1">
      <c r="A405" s="49">
        <v>466</v>
      </c>
      <c r="B405" s="49">
        <v>466774296</v>
      </c>
      <c r="C405" s="50" t="s">
        <v>208</v>
      </c>
      <c r="D405" s="49">
        <v>774</v>
      </c>
      <c r="E405" s="50" t="s">
        <v>211</v>
      </c>
      <c r="F405" s="49">
        <v>296</v>
      </c>
      <c r="G405" s="50" t="s">
        <v>214</v>
      </c>
      <c r="H405" s="51">
        <v>32</v>
      </c>
      <c r="I405" s="52">
        <v>9372</v>
      </c>
      <c r="J405" s="52">
        <v>11669</v>
      </c>
      <c r="K405" s="52">
        <v>0</v>
      </c>
      <c r="L405" s="52">
        <v>893</v>
      </c>
      <c r="M405" s="52">
        <v>21934</v>
      </c>
      <c r="N405" s="36"/>
      <c r="O405" s="53" t="s">
        <v>308</v>
      </c>
      <c r="P405" s="53" t="s">
        <v>308</v>
      </c>
      <c r="Q405" s="55">
        <v>0.09</v>
      </c>
      <c r="R405" s="55">
        <v>7.5999999999999998E-2</v>
      </c>
      <c r="S405" s="52">
        <v>0</v>
      </c>
      <c r="T405" s="36"/>
      <c r="U405" s="56">
        <v>673312</v>
      </c>
      <c r="V405" s="56">
        <v>0</v>
      </c>
      <c r="W405" s="52">
        <v>0</v>
      </c>
      <c r="X405" s="52">
        <v>28576</v>
      </c>
      <c r="Y405" s="52">
        <v>701888</v>
      </c>
      <c r="Z405" s="52">
        <f t="shared" si="6"/>
        <v>4202308</v>
      </c>
    </row>
    <row r="406" spans="1:26" s="13" customFormat="1">
      <c r="A406" s="49">
        <v>466</v>
      </c>
      <c r="B406" s="49">
        <v>466774774</v>
      </c>
      <c r="C406" s="50" t="s">
        <v>208</v>
      </c>
      <c r="D406" s="49">
        <v>774</v>
      </c>
      <c r="E406" s="50" t="s">
        <v>211</v>
      </c>
      <c r="F406" s="49">
        <v>774</v>
      </c>
      <c r="G406" s="50" t="s">
        <v>211</v>
      </c>
      <c r="H406" s="51">
        <v>48</v>
      </c>
      <c r="I406" s="52">
        <v>9606</v>
      </c>
      <c r="J406" s="52">
        <v>20044</v>
      </c>
      <c r="K406" s="52">
        <v>0</v>
      </c>
      <c r="L406" s="52">
        <v>893</v>
      </c>
      <c r="M406" s="52">
        <v>30543</v>
      </c>
      <c r="N406" s="36"/>
      <c r="O406" s="53" t="s">
        <v>308</v>
      </c>
      <c r="P406" s="53" t="s">
        <v>308</v>
      </c>
      <c r="Q406" s="55">
        <v>0.09</v>
      </c>
      <c r="R406" s="55">
        <v>0.123</v>
      </c>
      <c r="S406" s="52">
        <v>-7897</v>
      </c>
      <c r="T406" s="36"/>
      <c r="U406" s="56">
        <v>1423200</v>
      </c>
      <c r="V406" s="56">
        <v>-379042</v>
      </c>
      <c r="W406" s="52">
        <v>0</v>
      </c>
      <c r="X406" s="52">
        <v>42864</v>
      </c>
      <c r="Y406" s="52">
        <v>1087022</v>
      </c>
      <c r="Z406" s="52">
        <f t="shared" si="6"/>
        <v>4202308</v>
      </c>
    </row>
    <row r="407" spans="1:26" s="13" customFormat="1">
      <c r="A407" s="49">
        <v>469</v>
      </c>
      <c r="B407" s="49">
        <v>469035035</v>
      </c>
      <c r="C407" s="50" t="s">
        <v>215</v>
      </c>
      <c r="D407" s="49">
        <v>35</v>
      </c>
      <c r="E407" s="50" t="s">
        <v>11</v>
      </c>
      <c r="F407" s="49">
        <v>35</v>
      </c>
      <c r="G407" s="50" t="s">
        <v>11</v>
      </c>
      <c r="H407" s="51">
        <v>1229</v>
      </c>
      <c r="I407" s="52">
        <v>12797</v>
      </c>
      <c r="J407" s="52">
        <v>3782</v>
      </c>
      <c r="K407" s="52">
        <v>0</v>
      </c>
      <c r="L407" s="52">
        <v>893</v>
      </c>
      <c r="M407" s="52">
        <v>17472</v>
      </c>
      <c r="N407" s="36"/>
      <c r="O407" s="53" t="s">
        <v>308</v>
      </c>
      <c r="P407" s="53" t="s">
        <v>308</v>
      </c>
      <c r="Q407" s="55">
        <v>0.18</v>
      </c>
      <c r="R407" s="55">
        <v>0.152</v>
      </c>
      <c r="S407" s="52">
        <v>0</v>
      </c>
      <c r="T407" s="36"/>
      <c r="U407" s="56">
        <v>20375591</v>
      </c>
      <c r="V407" s="56">
        <v>0</v>
      </c>
      <c r="W407" s="52">
        <v>0</v>
      </c>
      <c r="X407" s="52">
        <v>1097497</v>
      </c>
      <c r="Y407" s="52">
        <v>21473088</v>
      </c>
      <c r="Z407" s="52">
        <f t="shared" si="6"/>
        <v>21629828</v>
      </c>
    </row>
    <row r="408" spans="1:26" s="13" customFormat="1">
      <c r="A408" s="49">
        <v>469</v>
      </c>
      <c r="B408" s="49">
        <v>469035040</v>
      </c>
      <c r="C408" s="50" t="s">
        <v>215</v>
      </c>
      <c r="D408" s="49">
        <v>35</v>
      </c>
      <c r="E408" s="50" t="s">
        <v>11</v>
      </c>
      <c r="F408" s="49">
        <v>40</v>
      </c>
      <c r="G408" s="50" t="s">
        <v>88</v>
      </c>
      <c r="H408" s="51">
        <v>1</v>
      </c>
      <c r="I408" s="52">
        <v>10256</v>
      </c>
      <c r="J408" s="52">
        <v>2639</v>
      </c>
      <c r="K408" s="52">
        <v>0</v>
      </c>
      <c r="L408" s="52">
        <v>893</v>
      </c>
      <c r="M408" s="52">
        <v>13788</v>
      </c>
      <c r="N408" s="36"/>
      <c r="O408" s="53" t="s">
        <v>308</v>
      </c>
      <c r="P408" s="53" t="s">
        <v>308</v>
      </c>
      <c r="Q408" s="55">
        <v>0.09</v>
      </c>
      <c r="R408" s="55">
        <v>4.0000000000000001E-3</v>
      </c>
      <c r="S408" s="52">
        <v>0</v>
      </c>
      <c r="T408" s="36"/>
      <c r="U408" s="56">
        <v>12895</v>
      </c>
      <c r="V408" s="56">
        <v>0</v>
      </c>
      <c r="W408" s="52">
        <v>0</v>
      </c>
      <c r="X408" s="52">
        <v>893</v>
      </c>
      <c r="Y408" s="52">
        <v>13788</v>
      </c>
      <c r="Z408" s="52">
        <f t="shared" si="6"/>
        <v>21629828</v>
      </c>
    </row>
    <row r="409" spans="1:26" s="13" customFormat="1">
      <c r="A409" s="49">
        <v>469</v>
      </c>
      <c r="B409" s="49">
        <v>469035044</v>
      </c>
      <c r="C409" s="50" t="s">
        <v>215</v>
      </c>
      <c r="D409" s="49">
        <v>35</v>
      </c>
      <c r="E409" s="50" t="s">
        <v>11</v>
      </c>
      <c r="F409" s="49">
        <v>44</v>
      </c>
      <c r="G409" s="50" t="s">
        <v>12</v>
      </c>
      <c r="H409" s="51">
        <v>3</v>
      </c>
      <c r="I409" s="52">
        <v>11776</v>
      </c>
      <c r="J409" s="52">
        <v>776</v>
      </c>
      <c r="K409" s="52">
        <v>0</v>
      </c>
      <c r="L409" s="52">
        <v>893</v>
      </c>
      <c r="M409" s="52">
        <v>13445</v>
      </c>
      <c r="N409" s="36"/>
      <c r="O409" s="53" t="s">
        <v>308</v>
      </c>
      <c r="P409" s="53" t="s">
        <v>308</v>
      </c>
      <c r="Q409" s="55">
        <v>0.09</v>
      </c>
      <c r="R409" s="55">
        <v>4.4999999999999998E-2</v>
      </c>
      <c r="S409" s="52">
        <v>0</v>
      </c>
      <c r="T409" s="36"/>
      <c r="U409" s="56">
        <v>37656</v>
      </c>
      <c r="V409" s="56">
        <v>0</v>
      </c>
      <c r="W409" s="52">
        <v>0</v>
      </c>
      <c r="X409" s="52">
        <v>2679</v>
      </c>
      <c r="Y409" s="52">
        <v>40335</v>
      </c>
      <c r="Z409" s="52">
        <f t="shared" si="6"/>
        <v>21629828</v>
      </c>
    </row>
    <row r="410" spans="1:26" s="13" customFormat="1">
      <c r="A410" s="49">
        <v>469</v>
      </c>
      <c r="B410" s="49">
        <v>469035093</v>
      </c>
      <c r="C410" s="50" t="s">
        <v>215</v>
      </c>
      <c r="D410" s="49">
        <v>35</v>
      </c>
      <c r="E410" s="50" t="s">
        <v>11</v>
      </c>
      <c r="F410" s="49">
        <v>93</v>
      </c>
      <c r="G410" s="50" t="s">
        <v>14</v>
      </c>
      <c r="H410" s="51">
        <v>1</v>
      </c>
      <c r="I410" s="52">
        <v>15594</v>
      </c>
      <c r="J410" s="52">
        <v>470</v>
      </c>
      <c r="K410" s="52">
        <v>0</v>
      </c>
      <c r="L410" s="52">
        <v>893</v>
      </c>
      <c r="M410" s="52">
        <v>16957</v>
      </c>
      <c r="N410" s="36"/>
      <c r="O410" s="53" t="s">
        <v>308</v>
      </c>
      <c r="P410" s="53" t="s">
        <v>308</v>
      </c>
      <c r="Q410" s="55">
        <v>0.09</v>
      </c>
      <c r="R410" s="55">
        <v>0.1</v>
      </c>
      <c r="S410" s="52">
        <v>-1603</v>
      </c>
      <c r="T410" s="36"/>
      <c r="U410" s="56">
        <v>16064</v>
      </c>
      <c r="V410" s="56">
        <v>-1603</v>
      </c>
      <c r="W410" s="52">
        <v>0</v>
      </c>
      <c r="X410" s="52">
        <v>893</v>
      </c>
      <c r="Y410" s="52">
        <v>15354</v>
      </c>
      <c r="Z410" s="52">
        <f t="shared" si="6"/>
        <v>21629828</v>
      </c>
    </row>
    <row r="411" spans="1:26" s="13" customFormat="1">
      <c r="A411" s="49">
        <v>469</v>
      </c>
      <c r="B411" s="49">
        <v>469035207</v>
      </c>
      <c r="C411" s="50" t="s">
        <v>215</v>
      </c>
      <c r="D411" s="49">
        <v>35</v>
      </c>
      <c r="E411" s="50" t="s">
        <v>11</v>
      </c>
      <c r="F411" s="49">
        <v>207</v>
      </c>
      <c r="G411" s="50" t="s">
        <v>25</v>
      </c>
      <c r="H411" s="51">
        <v>1</v>
      </c>
      <c r="I411" s="52">
        <v>10224</v>
      </c>
      <c r="J411" s="52">
        <v>6863</v>
      </c>
      <c r="K411" s="52">
        <v>0</v>
      </c>
      <c r="L411" s="52">
        <v>893</v>
      </c>
      <c r="M411" s="52">
        <v>17980</v>
      </c>
      <c r="N411" s="36"/>
      <c r="O411" s="53" t="s">
        <v>308</v>
      </c>
      <c r="P411" s="53" t="s">
        <v>308</v>
      </c>
      <c r="Q411" s="55">
        <v>0.09</v>
      </c>
      <c r="R411" s="55">
        <v>1E-3</v>
      </c>
      <c r="S411" s="52">
        <v>0</v>
      </c>
      <c r="T411" s="36"/>
      <c r="U411" s="56">
        <v>17087</v>
      </c>
      <c r="V411" s="56">
        <v>0</v>
      </c>
      <c r="W411" s="52">
        <v>0</v>
      </c>
      <c r="X411" s="52">
        <v>893</v>
      </c>
      <c r="Y411" s="52">
        <v>17980</v>
      </c>
      <c r="Z411" s="52">
        <f t="shared" si="6"/>
        <v>21629828</v>
      </c>
    </row>
    <row r="412" spans="1:26" s="13" customFormat="1">
      <c r="A412" s="49">
        <v>469</v>
      </c>
      <c r="B412" s="49">
        <v>469035243</v>
      </c>
      <c r="C412" s="50" t="s">
        <v>215</v>
      </c>
      <c r="D412" s="49">
        <v>35</v>
      </c>
      <c r="E412" s="50" t="s">
        <v>11</v>
      </c>
      <c r="F412" s="49">
        <v>243</v>
      </c>
      <c r="G412" s="50" t="s">
        <v>80</v>
      </c>
      <c r="H412" s="51">
        <v>1</v>
      </c>
      <c r="I412" s="52">
        <v>14923</v>
      </c>
      <c r="J412" s="52">
        <v>3635</v>
      </c>
      <c r="K412" s="52">
        <v>0</v>
      </c>
      <c r="L412" s="52">
        <v>893</v>
      </c>
      <c r="M412" s="52">
        <v>19451</v>
      </c>
      <c r="N412" s="36"/>
      <c r="O412" s="53" t="s">
        <v>308</v>
      </c>
      <c r="P412" s="53" t="s">
        <v>308</v>
      </c>
      <c r="Q412" s="55">
        <v>0.09</v>
      </c>
      <c r="R412" s="55">
        <v>6.0000000000000001E-3</v>
      </c>
      <c r="S412" s="52">
        <v>0</v>
      </c>
      <c r="T412" s="36"/>
      <c r="U412" s="56">
        <v>18558</v>
      </c>
      <c r="V412" s="56">
        <v>0</v>
      </c>
      <c r="W412" s="52">
        <v>0</v>
      </c>
      <c r="X412" s="52">
        <v>893</v>
      </c>
      <c r="Y412" s="52">
        <v>19451</v>
      </c>
      <c r="Z412" s="52">
        <f t="shared" si="6"/>
        <v>21629828</v>
      </c>
    </row>
    <row r="413" spans="1:26" s="13" customFormat="1">
      <c r="A413" s="49">
        <v>469</v>
      </c>
      <c r="B413" s="49">
        <v>469035244</v>
      </c>
      <c r="C413" s="50" t="s">
        <v>215</v>
      </c>
      <c r="D413" s="49">
        <v>35</v>
      </c>
      <c r="E413" s="50" t="s">
        <v>11</v>
      </c>
      <c r="F413" s="49">
        <v>244</v>
      </c>
      <c r="G413" s="50" t="s">
        <v>27</v>
      </c>
      <c r="H413" s="51">
        <v>4</v>
      </c>
      <c r="I413" s="52">
        <v>8621</v>
      </c>
      <c r="J413" s="52">
        <v>2944</v>
      </c>
      <c r="K413" s="52">
        <v>0</v>
      </c>
      <c r="L413" s="52">
        <v>893</v>
      </c>
      <c r="M413" s="52">
        <v>12458</v>
      </c>
      <c r="N413" s="36"/>
      <c r="O413" s="53" t="s">
        <v>308</v>
      </c>
      <c r="P413" s="53" t="s">
        <v>308</v>
      </c>
      <c r="Q413" s="55">
        <v>0.18</v>
      </c>
      <c r="R413" s="55">
        <v>9.0999999999999998E-2</v>
      </c>
      <c r="S413" s="52">
        <v>0</v>
      </c>
      <c r="T413" s="36"/>
      <c r="U413" s="56">
        <v>46260</v>
      </c>
      <c r="V413" s="56">
        <v>0</v>
      </c>
      <c r="W413" s="52">
        <v>0</v>
      </c>
      <c r="X413" s="52">
        <v>3572</v>
      </c>
      <c r="Y413" s="52">
        <v>49832</v>
      </c>
      <c r="Z413" s="52">
        <f t="shared" si="6"/>
        <v>21629828</v>
      </c>
    </row>
    <row r="414" spans="1:26" s="13" customFormat="1">
      <c r="A414" s="49">
        <v>470</v>
      </c>
      <c r="B414" s="49">
        <v>470165035</v>
      </c>
      <c r="C414" s="50" t="s">
        <v>216</v>
      </c>
      <c r="D414" s="49">
        <v>165</v>
      </c>
      <c r="E414" s="50" t="s">
        <v>17</v>
      </c>
      <c r="F414" s="49">
        <v>35</v>
      </c>
      <c r="G414" s="50" t="s">
        <v>11</v>
      </c>
      <c r="H414" s="51">
        <v>2</v>
      </c>
      <c r="I414" s="52">
        <v>8703</v>
      </c>
      <c r="J414" s="52">
        <v>2572</v>
      </c>
      <c r="K414" s="52">
        <v>0</v>
      </c>
      <c r="L414" s="52">
        <v>893</v>
      </c>
      <c r="M414" s="52">
        <v>12168</v>
      </c>
      <c r="N414" s="36"/>
      <c r="O414" s="53" t="s">
        <v>308</v>
      </c>
      <c r="P414" s="53" t="s">
        <v>308</v>
      </c>
      <c r="Q414" s="55">
        <v>0.18</v>
      </c>
      <c r="R414" s="55">
        <v>0.152</v>
      </c>
      <c r="S414" s="52">
        <v>0</v>
      </c>
      <c r="T414" s="36"/>
      <c r="U414" s="56">
        <v>22550</v>
      </c>
      <c r="V414" s="56">
        <v>0</v>
      </c>
      <c r="W414" s="52">
        <v>0</v>
      </c>
      <c r="X414" s="52">
        <v>1786</v>
      </c>
      <c r="Y414" s="52">
        <v>24336</v>
      </c>
      <c r="Z414" s="52">
        <f t="shared" si="6"/>
        <v>18856278</v>
      </c>
    </row>
    <row r="415" spans="1:26" s="13" customFormat="1">
      <c r="A415" s="49">
        <v>470</v>
      </c>
      <c r="B415" s="49">
        <v>470165048</v>
      </c>
      <c r="C415" s="50" t="s">
        <v>216</v>
      </c>
      <c r="D415" s="49">
        <v>165</v>
      </c>
      <c r="E415" s="50" t="s">
        <v>17</v>
      </c>
      <c r="F415" s="49">
        <v>48</v>
      </c>
      <c r="G415" s="50" t="s">
        <v>217</v>
      </c>
      <c r="H415" s="51">
        <v>1</v>
      </c>
      <c r="I415" s="52">
        <v>8703</v>
      </c>
      <c r="J415" s="52">
        <v>6855</v>
      </c>
      <c r="K415" s="52">
        <v>0</v>
      </c>
      <c r="L415" s="52">
        <v>893</v>
      </c>
      <c r="M415" s="52">
        <v>16451</v>
      </c>
      <c r="N415" s="36"/>
      <c r="O415" s="53" t="s">
        <v>308</v>
      </c>
      <c r="P415" s="53" t="s">
        <v>308</v>
      </c>
      <c r="Q415" s="55">
        <v>0.09</v>
      </c>
      <c r="R415" s="55">
        <v>1E-3</v>
      </c>
      <c r="S415" s="52">
        <v>0</v>
      </c>
      <c r="T415" s="36"/>
      <c r="U415" s="56">
        <v>15558</v>
      </c>
      <c r="V415" s="56">
        <v>0</v>
      </c>
      <c r="W415" s="52">
        <v>0</v>
      </c>
      <c r="X415" s="52">
        <v>893</v>
      </c>
      <c r="Y415" s="52">
        <v>16451</v>
      </c>
      <c r="Z415" s="52">
        <f t="shared" si="6"/>
        <v>18856278</v>
      </c>
    </row>
    <row r="416" spans="1:26" s="13" customFormat="1">
      <c r="A416" s="49">
        <v>470</v>
      </c>
      <c r="B416" s="49">
        <v>470165057</v>
      </c>
      <c r="C416" s="50" t="s">
        <v>216</v>
      </c>
      <c r="D416" s="49">
        <v>165</v>
      </c>
      <c r="E416" s="50" t="s">
        <v>17</v>
      </c>
      <c r="F416" s="49">
        <v>57</v>
      </c>
      <c r="G416" s="50" t="s">
        <v>13</v>
      </c>
      <c r="H416" s="51">
        <v>2</v>
      </c>
      <c r="I416" s="52">
        <v>11921</v>
      </c>
      <c r="J416" s="52">
        <v>628</v>
      </c>
      <c r="K416" s="52">
        <v>0</v>
      </c>
      <c r="L416" s="52">
        <v>893</v>
      </c>
      <c r="M416" s="52">
        <v>13442</v>
      </c>
      <c r="N416" s="36"/>
      <c r="O416" s="53" t="s">
        <v>308</v>
      </c>
      <c r="P416" s="53" t="s">
        <v>308</v>
      </c>
      <c r="Q416" s="55">
        <v>0.18</v>
      </c>
      <c r="R416" s="55">
        <v>0.126</v>
      </c>
      <c r="S416" s="52">
        <v>0</v>
      </c>
      <c r="T416" s="36"/>
      <c r="U416" s="56">
        <v>25098</v>
      </c>
      <c r="V416" s="56">
        <v>0</v>
      </c>
      <c r="W416" s="52">
        <v>0</v>
      </c>
      <c r="X416" s="52">
        <v>1786</v>
      </c>
      <c r="Y416" s="52">
        <v>26884</v>
      </c>
      <c r="Z416" s="52">
        <f t="shared" si="6"/>
        <v>18856278</v>
      </c>
    </row>
    <row r="417" spans="1:26" s="13" customFormat="1">
      <c r="A417" s="49">
        <v>470</v>
      </c>
      <c r="B417" s="49">
        <v>470165093</v>
      </c>
      <c r="C417" s="50" t="s">
        <v>216</v>
      </c>
      <c r="D417" s="49">
        <v>165</v>
      </c>
      <c r="E417" s="50" t="s">
        <v>17</v>
      </c>
      <c r="F417" s="49">
        <v>93</v>
      </c>
      <c r="G417" s="50" t="s">
        <v>14</v>
      </c>
      <c r="H417" s="51">
        <v>212</v>
      </c>
      <c r="I417" s="52">
        <v>10489</v>
      </c>
      <c r="J417" s="52">
        <v>316</v>
      </c>
      <c r="K417" s="52">
        <v>0</v>
      </c>
      <c r="L417" s="52">
        <v>893</v>
      </c>
      <c r="M417" s="52">
        <v>11698</v>
      </c>
      <c r="N417" s="36"/>
      <c r="O417" s="53" t="s">
        <v>308</v>
      </c>
      <c r="P417" s="53" t="s">
        <v>308</v>
      </c>
      <c r="Q417" s="55">
        <v>0.09</v>
      </c>
      <c r="R417" s="55">
        <v>0.1</v>
      </c>
      <c r="S417" s="52">
        <v>-1078</v>
      </c>
      <c r="T417" s="36"/>
      <c r="U417" s="56">
        <v>2290660</v>
      </c>
      <c r="V417" s="56">
        <v>-228546</v>
      </c>
      <c r="W417" s="52">
        <v>0</v>
      </c>
      <c r="X417" s="52">
        <v>189316</v>
      </c>
      <c r="Y417" s="52">
        <v>2251430</v>
      </c>
      <c r="Z417" s="52">
        <f t="shared" si="6"/>
        <v>18856278</v>
      </c>
    </row>
    <row r="418" spans="1:26" s="13" customFormat="1">
      <c r="A418" s="49">
        <v>470</v>
      </c>
      <c r="B418" s="49">
        <v>470165155</v>
      </c>
      <c r="C418" s="50" t="s">
        <v>216</v>
      </c>
      <c r="D418" s="49">
        <v>165</v>
      </c>
      <c r="E418" s="50" t="s">
        <v>17</v>
      </c>
      <c r="F418" s="49">
        <v>155</v>
      </c>
      <c r="G418" s="50" t="s">
        <v>15</v>
      </c>
      <c r="H418" s="51">
        <v>1</v>
      </c>
      <c r="I418" s="52">
        <v>10392</v>
      </c>
      <c r="J418" s="52">
        <v>7259</v>
      </c>
      <c r="K418" s="52">
        <v>0</v>
      </c>
      <c r="L418" s="52">
        <v>893</v>
      </c>
      <c r="M418" s="52">
        <v>18544</v>
      </c>
      <c r="N418" s="36"/>
      <c r="O418" s="53" t="s">
        <v>308</v>
      </c>
      <c r="P418" s="53" t="s">
        <v>308</v>
      </c>
      <c r="Q418" s="55">
        <v>0.09</v>
      </c>
      <c r="R418" s="55">
        <v>0</v>
      </c>
      <c r="S418" s="52">
        <v>0</v>
      </c>
      <c r="T418" s="36"/>
      <c r="U418" s="56">
        <v>17651</v>
      </c>
      <c r="V418" s="56">
        <v>0</v>
      </c>
      <c r="W418" s="52">
        <v>0</v>
      </c>
      <c r="X418" s="52">
        <v>893</v>
      </c>
      <c r="Y418" s="52">
        <v>18544</v>
      </c>
      <c r="Z418" s="52">
        <f t="shared" si="6"/>
        <v>18856278</v>
      </c>
    </row>
    <row r="419" spans="1:26" s="13" customFormat="1">
      <c r="A419" s="49">
        <v>470</v>
      </c>
      <c r="B419" s="49">
        <v>470165163</v>
      </c>
      <c r="C419" s="50" t="s">
        <v>216</v>
      </c>
      <c r="D419" s="49">
        <v>165</v>
      </c>
      <c r="E419" s="50" t="s">
        <v>17</v>
      </c>
      <c r="F419" s="49">
        <v>163</v>
      </c>
      <c r="G419" s="50" t="s">
        <v>16</v>
      </c>
      <c r="H419" s="51">
        <v>26</v>
      </c>
      <c r="I419" s="52">
        <v>11312</v>
      </c>
      <c r="J419" s="52">
        <v>221</v>
      </c>
      <c r="K419" s="52">
        <v>0</v>
      </c>
      <c r="L419" s="52">
        <v>893</v>
      </c>
      <c r="M419" s="52">
        <v>12426</v>
      </c>
      <c r="N419" s="36"/>
      <c r="O419" s="53" t="s">
        <v>308</v>
      </c>
      <c r="P419" s="53" t="s">
        <v>308</v>
      </c>
      <c r="Q419" s="55">
        <v>0.18</v>
      </c>
      <c r="R419" s="55">
        <v>9.1999999999999998E-2</v>
      </c>
      <c r="S419" s="52">
        <v>0</v>
      </c>
      <c r="T419" s="36"/>
      <c r="U419" s="56">
        <v>299858</v>
      </c>
      <c r="V419" s="56">
        <v>0</v>
      </c>
      <c r="W419" s="52">
        <v>0</v>
      </c>
      <c r="X419" s="52">
        <v>23218</v>
      </c>
      <c r="Y419" s="52">
        <v>323076</v>
      </c>
      <c r="Z419" s="52">
        <f t="shared" si="6"/>
        <v>18856278</v>
      </c>
    </row>
    <row r="420" spans="1:26" s="13" customFormat="1">
      <c r="A420" s="49">
        <v>470</v>
      </c>
      <c r="B420" s="49">
        <v>470165164</v>
      </c>
      <c r="C420" s="50" t="s">
        <v>216</v>
      </c>
      <c r="D420" s="49">
        <v>165</v>
      </c>
      <c r="E420" s="50" t="s">
        <v>17</v>
      </c>
      <c r="F420" s="49">
        <v>164</v>
      </c>
      <c r="G420" s="50" t="s">
        <v>95</v>
      </c>
      <c r="H420" s="51">
        <v>1</v>
      </c>
      <c r="I420" s="52">
        <v>9618</v>
      </c>
      <c r="J420" s="52">
        <v>4689</v>
      </c>
      <c r="K420" s="52">
        <v>0</v>
      </c>
      <c r="L420" s="52">
        <v>893</v>
      </c>
      <c r="M420" s="52">
        <v>15200</v>
      </c>
      <c r="N420" s="36"/>
      <c r="O420" s="53" t="s">
        <v>308</v>
      </c>
      <c r="P420" s="53" t="s">
        <v>308</v>
      </c>
      <c r="Q420" s="55">
        <v>0.09</v>
      </c>
      <c r="R420" s="55">
        <v>2E-3</v>
      </c>
      <c r="S420" s="52">
        <v>0</v>
      </c>
      <c r="T420" s="36"/>
      <c r="U420" s="56">
        <v>14307</v>
      </c>
      <c r="V420" s="56">
        <v>0</v>
      </c>
      <c r="W420" s="52">
        <v>0</v>
      </c>
      <c r="X420" s="52">
        <v>893</v>
      </c>
      <c r="Y420" s="52">
        <v>15200</v>
      </c>
      <c r="Z420" s="52">
        <f t="shared" si="6"/>
        <v>18856278</v>
      </c>
    </row>
    <row r="421" spans="1:26" s="13" customFormat="1">
      <c r="A421" s="49">
        <v>470</v>
      </c>
      <c r="B421" s="49">
        <v>470165165</v>
      </c>
      <c r="C421" s="50" t="s">
        <v>216</v>
      </c>
      <c r="D421" s="49">
        <v>165</v>
      </c>
      <c r="E421" s="50" t="s">
        <v>17</v>
      </c>
      <c r="F421" s="49">
        <v>165</v>
      </c>
      <c r="G421" s="50" t="s">
        <v>17</v>
      </c>
      <c r="H421" s="51">
        <v>656</v>
      </c>
      <c r="I421" s="52">
        <v>10009</v>
      </c>
      <c r="J421" s="52">
        <v>554</v>
      </c>
      <c r="K421" s="52">
        <v>60</v>
      </c>
      <c r="L421" s="52">
        <v>893</v>
      </c>
      <c r="M421" s="52">
        <v>11516</v>
      </c>
      <c r="N421" s="36"/>
      <c r="O421" s="53" t="s">
        <v>308</v>
      </c>
      <c r="P421" s="53" t="s">
        <v>308</v>
      </c>
      <c r="Q421" s="55">
        <v>0.11</v>
      </c>
      <c r="R421" s="55">
        <v>0.113</v>
      </c>
      <c r="S421" s="52">
        <v>-718</v>
      </c>
      <c r="T421" s="36"/>
      <c r="U421" s="56">
        <v>6929328</v>
      </c>
      <c r="V421" s="56">
        <v>-470971</v>
      </c>
      <c r="W421" s="52">
        <v>39036</v>
      </c>
      <c r="X421" s="52">
        <v>585808</v>
      </c>
      <c r="Y421" s="52">
        <v>7083201</v>
      </c>
      <c r="Z421" s="52">
        <f t="shared" si="6"/>
        <v>18856278</v>
      </c>
    </row>
    <row r="422" spans="1:26" s="13" customFormat="1">
      <c r="A422" s="49">
        <v>470</v>
      </c>
      <c r="B422" s="49">
        <v>470165176</v>
      </c>
      <c r="C422" s="50" t="s">
        <v>216</v>
      </c>
      <c r="D422" s="49">
        <v>165</v>
      </c>
      <c r="E422" s="50" t="s">
        <v>17</v>
      </c>
      <c r="F422" s="49">
        <v>176</v>
      </c>
      <c r="G422" s="50" t="s">
        <v>78</v>
      </c>
      <c r="H422" s="51">
        <v>198</v>
      </c>
      <c r="I422" s="52">
        <v>9743</v>
      </c>
      <c r="J422" s="52">
        <v>3173</v>
      </c>
      <c r="K422" s="52">
        <v>0</v>
      </c>
      <c r="L422" s="52">
        <v>893</v>
      </c>
      <c r="M422" s="52">
        <v>13809</v>
      </c>
      <c r="N422" s="36"/>
      <c r="O422" s="53" t="s">
        <v>308</v>
      </c>
      <c r="P422" s="53" t="s">
        <v>308</v>
      </c>
      <c r="Q422" s="55">
        <v>0.09</v>
      </c>
      <c r="R422" s="55">
        <v>6.4000000000000001E-2</v>
      </c>
      <c r="S422" s="52">
        <v>0</v>
      </c>
      <c r="T422" s="36"/>
      <c r="U422" s="56">
        <v>2557368</v>
      </c>
      <c r="V422" s="56">
        <v>0</v>
      </c>
      <c r="W422" s="52">
        <v>0</v>
      </c>
      <c r="X422" s="52">
        <v>176814</v>
      </c>
      <c r="Y422" s="52">
        <v>2734182</v>
      </c>
      <c r="Z422" s="52">
        <f t="shared" si="6"/>
        <v>18856278</v>
      </c>
    </row>
    <row r="423" spans="1:26" s="13" customFormat="1">
      <c r="A423" s="49">
        <v>470</v>
      </c>
      <c r="B423" s="49">
        <v>470165178</v>
      </c>
      <c r="C423" s="50" t="s">
        <v>216</v>
      </c>
      <c r="D423" s="49">
        <v>165</v>
      </c>
      <c r="E423" s="50" t="s">
        <v>17</v>
      </c>
      <c r="F423" s="49">
        <v>178</v>
      </c>
      <c r="G423" s="50" t="s">
        <v>219</v>
      </c>
      <c r="H423" s="51">
        <v>244</v>
      </c>
      <c r="I423" s="52">
        <v>9322</v>
      </c>
      <c r="J423" s="52">
        <v>903</v>
      </c>
      <c r="K423" s="52">
        <v>0</v>
      </c>
      <c r="L423" s="52">
        <v>893</v>
      </c>
      <c r="M423" s="52">
        <v>11118</v>
      </c>
      <c r="N423" s="36"/>
      <c r="O423" s="53" t="s">
        <v>308</v>
      </c>
      <c r="P423" s="53" t="s">
        <v>308</v>
      </c>
      <c r="Q423" s="55">
        <v>0.09</v>
      </c>
      <c r="R423" s="55">
        <v>6.2E-2</v>
      </c>
      <c r="S423" s="52">
        <v>0</v>
      </c>
      <c r="T423" s="36"/>
      <c r="U423" s="56">
        <v>2494900</v>
      </c>
      <c r="V423" s="56">
        <v>0</v>
      </c>
      <c r="W423" s="52">
        <v>0</v>
      </c>
      <c r="X423" s="52">
        <v>217892</v>
      </c>
      <c r="Y423" s="52">
        <v>2712792</v>
      </c>
      <c r="Z423" s="52">
        <f t="shared" si="6"/>
        <v>18856278</v>
      </c>
    </row>
    <row r="424" spans="1:26" s="13" customFormat="1">
      <c r="A424" s="49">
        <v>470</v>
      </c>
      <c r="B424" s="49">
        <v>470165229</v>
      </c>
      <c r="C424" s="50" t="s">
        <v>216</v>
      </c>
      <c r="D424" s="49">
        <v>165</v>
      </c>
      <c r="E424" s="50" t="s">
        <v>17</v>
      </c>
      <c r="F424" s="49">
        <v>229</v>
      </c>
      <c r="G424" s="50" t="s">
        <v>97</v>
      </c>
      <c r="H424" s="51">
        <v>11</v>
      </c>
      <c r="I424" s="52">
        <v>11420</v>
      </c>
      <c r="J424" s="52">
        <v>1081</v>
      </c>
      <c r="K424" s="52">
        <v>0</v>
      </c>
      <c r="L424" s="52">
        <v>893</v>
      </c>
      <c r="M424" s="52">
        <v>13394</v>
      </c>
      <c r="N424" s="36"/>
      <c r="O424" s="53" t="s">
        <v>308</v>
      </c>
      <c r="P424" s="53" t="s">
        <v>308</v>
      </c>
      <c r="Q424" s="55">
        <v>0.09</v>
      </c>
      <c r="R424" s="55">
        <v>0.01</v>
      </c>
      <c r="S424" s="52">
        <v>0</v>
      </c>
      <c r="T424" s="36"/>
      <c r="U424" s="56">
        <v>137511</v>
      </c>
      <c r="V424" s="56">
        <v>0</v>
      </c>
      <c r="W424" s="52">
        <v>0</v>
      </c>
      <c r="X424" s="52">
        <v>9823</v>
      </c>
      <c r="Y424" s="52">
        <v>147334</v>
      </c>
      <c r="Z424" s="52">
        <f t="shared" si="6"/>
        <v>18856278</v>
      </c>
    </row>
    <row r="425" spans="1:26" s="13" customFormat="1">
      <c r="A425" s="49">
        <v>470</v>
      </c>
      <c r="B425" s="49">
        <v>470165246</v>
      </c>
      <c r="C425" s="50" t="s">
        <v>216</v>
      </c>
      <c r="D425" s="49">
        <v>165</v>
      </c>
      <c r="E425" s="50" t="s">
        <v>17</v>
      </c>
      <c r="F425" s="49">
        <v>246</v>
      </c>
      <c r="G425" s="50" t="s">
        <v>220</v>
      </c>
      <c r="H425" s="51">
        <v>2</v>
      </c>
      <c r="I425" s="52">
        <v>10087</v>
      </c>
      <c r="J425" s="52">
        <v>2748</v>
      </c>
      <c r="K425" s="52">
        <v>0</v>
      </c>
      <c r="L425" s="52">
        <v>893</v>
      </c>
      <c r="M425" s="52">
        <v>13728</v>
      </c>
      <c r="N425" s="36"/>
      <c r="O425" s="53" t="s">
        <v>308</v>
      </c>
      <c r="P425" s="53" t="s">
        <v>308</v>
      </c>
      <c r="Q425" s="55">
        <v>0.09</v>
      </c>
      <c r="R425" s="55">
        <v>1E-3</v>
      </c>
      <c r="S425" s="52">
        <v>0</v>
      </c>
      <c r="T425" s="36"/>
      <c r="U425" s="56">
        <v>25670</v>
      </c>
      <c r="V425" s="56">
        <v>0</v>
      </c>
      <c r="W425" s="52">
        <v>0</v>
      </c>
      <c r="X425" s="52">
        <v>1786</v>
      </c>
      <c r="Y425" s="52">
        <v>27456</v>
      </c>
      <c r="Z425" s="52">
        <f t="shared" si="6"/>
        <v>18856278</v>
      </c>
    </row>
    <row r="426" spans="1:26" s="13" customFormat="1">
      <c r="A426" s="49">
        <v>470</v>
      </c>
      <c r="B426" s="49">
        <v>470165248</v>
      </c>
      <c r="C426" s="50" t="s">
        <v>216</v>
      </c>
      <c r="D426" s="49">
        <v>165</v>
      </c>
      <c r="E426" s="50" t="s">
        <v>17</v>
      </c>
      <c r="F426" s="49">
        <v>248</v>
      </c>
      <c r="G426" s="50" t="s">
        <v>18</v>
      </c>
      <c r="H426" s="51">
        <v>22</v>
      </c>
      <c r="I426" s="52">
        <v>10105</v>
      </c>
      <c r="J426" s="52">
        <v>1096</v>
      </c>
      <c r="K426" s="52">
        <v>0</v>
      </c>
      <c r="L426" s="52">
        <v>893</v>
      </c>
      <c r="M426" s="52">
        <v>12094</v>
      </c>
      <c r="N426" s="36"/>
      <c r="O426" s="53" t="s">
        <v>308</v>
      </c>
      <c r="P426" s="53" t="s">
        <v>308</v>
      </c>
      <c r="Q426" s="55">
        <v>0.09</v>
      </c>
      <c r="R426" s="55">
        <v>4.2000000000000003E-2</v>
      </c>
      <c r="S426" s="52">
        <v>0</v>
      </c>
      <c r="T426" s="36"/>
      <c r="U426" s="56">
        <v>246422</v>
      </c>
      <c r="V426" s="56">
        <v>0</v>
      </c>
      <c r="W426" s="52">
        <v>0</v>
      </c>
      <c r="X426" s="52">
        <v>19646</v>
      </c>
      <c r="Y426" s="52">
        <v>266068</v>
      </c>
      <c r="Z426" s="52">
        <f t="shared" si="6"/>
        <v>18856278</v>
      </c>
    </row>
    <row r="427" spans="1:26" s="13" customFormat="1">
      <c r="A427" s="49">
        <v>470</v>
      </c>
      <c r="B427" s="49">
        <v>470165262</v>
      </c>
      <c r="C427" s="50" t="s">
        <v>216</v>
      </c>
      <c r="D427" s="49">
        <v>165</v>
      </c>
      <c r="E427" s="50" t="s">
        <v>17</v>
      </c>
      <c r="F427" s="49">
        <v>262</v>
      </c>
      <c r="G427" s="50" t="s">
        <v>19</v>
      </c>
      <c r="H427" s="51">
        <v>61</v>
      </c>
      <c r="I427" s="52">
        <v>10021</v>
      </c>
      <c r="J427" s="52">
        <v>3733</v>
      </c>
      <c r="K427" s="52">
        <v>0</v>
      </c>
      <c r="L427" s="52">
        <v>893</v>
      </c>
      <c r="M427" s="52">
        <v>14647</v>
      </c>
      <c r="N427" s="36"/>
      <c r="O427" s="53" t="s">
        <v>308</v>
      </c>
      <c r="P427" s="53" t="s">
        <v>308</v>
      </c>
      <c r="Q427" s="55">
        <v>0.09</v>
      </c>
      <c r="R427" s="55">
        <v>5.8999999999999997E-2</v>
      </c>
      <c r="S427" s="52">
        <v>0</v>
      </c>
      <c r="T427" s="36"/>
      <c r="U427" s="56">
        <v>838994</v>
      </c>
      <c r="V427" s="56">
        <v>0</v>
      </c>
      <c r="W427" s="52">
        <v>0</v>
      </c>
      <c r="X427" s="52">
        <v>54473</v>
      </c>
      <c r="Y427" s="52">
        <v>893467</v>
      </c>
      <c r="Z427" s="52">
        <f t="shared" si="6"/>
        <v>18856278</v>
      </c>
    </row>
    <row r="428" spans="1:26" s="13" customFormat="1">
      <c r="A428" s="49">
        <v>470</v>
      </c>
      <c r="B428" s="49">
        <v>470165284</v>
      </c>
      <c r="C428" s="50" t="s">
        <v>216</v>
      </c>
      <c r="D428" s="49">
        <v>165</v>
      </c>
      <c r="E428" s="50" t="s">
        <v>17</v>
      </c>
      <c r="F428" s="49">
        <v>284</v>
      </c>
      <c r="G428" s="50" t="s">
        <v>140</v>
      </c>
      <c r="H428" s="51">
        <v>81</v>
      </c>
      <c r="I428" s="52">
        <v>9020</v>
      </c>
      <c r="J428" s="52">
        <v>2914</v>
      </c>
      <c r="K428" s="52">
        <v>0</v>
      </c>
      <c r="L428" s="52">
        <v>893</v>
      </c>
      <c r="M428" s="52">
        <v>12827</v>
      </c>
      <c r="N428" s="36"/>
      <c r="O428" s="53" t="s">
        <v>308</v>
      </c>
      <c r="P428" s="53" t="s">
        <v>308</v>
      </c>
      <c r="Q428" s="55">
        <v>0.09</v>
      </c>
      <c r="R428" s="55">
        <v>3.2000000000000001E-2</v>
      </c>
      <c r="S428" s="52">
        <v>0</v>
      </c>
      <c r="T428" s="36"/>
      <c r="U428" s="56">
        <v>966654</v>
      </c>
      <c r="V428" s="56">
        <v>0</v>
      </c>
      <c r="W428" s="52">
        <v>0</v>
      </c>
      <c r="X428" s="52">
        <v>72333</v>
      </c>
      <c r="Y428" s="52">
        <v>1038987</v>
      </c>
      <c r="Z428" s="52">
        <f t="shared" si="6"/>
        <v>18856278</v>
      </c>
    </row>
    <row r="429" spans="1:26" s="13" customFormat="1">
      <c r="A429" s="49">
        <v>470</v>
      </c>
      <c r="B429" s="49">
        <v>470165305</v>
      </c>
      <c r="C429" s="50" t="s">
        <v>216</v>
      </c>
      <c r="D429" s="49">
        <v>165</v>
      </c>
      <c r="E429" s="50" t="s">
        <v>17</v>
      </c>
      <c r="F429" s="49">
        <v>305</v>
      </c>
      <c r="G429" s="50" t="s">
        <v>221</v>
      </c>
      <c r="H429" s="51">
        <v>77</v>
      </c>
      <c r="I429" s="52">
        <v>9401</v>
      </c>
      <c r="J429" s="52">
        <v>3051</v>
      </c>
      <c r="K429" s="52">
        <v>0</v>
      </c>
      <c r="L429" s="52">
        <v>893</v>
      </c>
      <c r="M429" s="52">
        <v>13345</v>
      </c>
      <c r="N429" s="36"/>
      <c r="O429" s="53" t="s">
        <v>308</v>
      </c>
      <c r="P429" s="53" t="s">
        <v>308</v>
      </c>
      <c r="Q429" s="55">
        <v>0.09</v>
      </c>
      <c r="R429" s="55">
        <v>2.1000000000000001E-2</v>
      </c>
      <c r="S429" s="52">
        <v>0</v>
      </c>
      <c r="T429" s="36"/>
      <c r="U429" s="56">
        <v>958804</v>
      </c>
      <c r="V429" s="56">
        <v>0</v>
      </c>
      <c r="W429" s="52">
        <v>0</v>
      </c>
      <c r="X429" s="52">
        <v>68761</v>
      </c>
      <c r="Y429" s="52">
        <v>1027565</v>
      </c>
      <c r="Z429" s="52">
        <f t="shared" si="6"/>
        <v>18856278</v>
      </c>
    </row>
    <row r="430" spans="1:26" s="13" customFormat="1">
      <c r="A430" s="49">
        <v>470</v>
      </c>
      <c r="B430" s="49">
        <v>470165314</v>
      </c>
      <c r="C430" s="50" t="s">
        <v>216</v>
      </c>
      <c r="D430" s="49">
        <v>165</v>
      </c>
      <c r="E430" s="50" t="s">
        <v>17</v>
      </c>
      <c r="F430" s="49">
        <v>314</v>
      </c>
      <c r="G430" s="50" t="s">
        <v>29</v>
      </c>
      <c r="H430" s="51">
        <v>1</v>
      </c>
      <c r="I430" s="52">
        <v>14407</v>
      </c>
      <c r="J430" s="52">
        <v>11427</v>
      </c>
      <c r="K430" s="52">
        <v>0</v>
      </c>
      <c r="L430" s="52">
        <v>893</v>
      </c>
      <c r="M430" s="52">
        <v>26727</v>
      </c>
      <c r="N430" s="36"/>
      <c r="O430" s="53" t="s">
        <v>308</v>
      </c>
      <c r="P430" s="53" t="s">
        <v>308</v>
      </c>
      <c r="Q430" s="55">
        <v>0.09</v>
      </c>
      <c r="R430" s="55">
        <v>5.0000000000000001E-3</v>
      </c>
      <c r="S430" s="52">
        <v>0</v>
      </c>
      <c r="T430" s="36"/>
      <c r="U430" s="56">
        <v>25834</v>
      </c>
      <c r="V430" s="56">
        <v>0</v>
      </c>
      <c r="W430" s="52">
        <v>0</v>
      </c>
      <c r="X430" s="52">
        <v>893</v>
      </c>
      <c r="Y430" s="52">
        <v>26727</v>
      </c>
      <c r="Z430" s="52">
        <f t="shared" si="6"/>
        <v>18856278</v>
      </c>
    </row>
    <row r="431" spans="1:26" s="13" customFormat="1">
      <c r="A431" s="49">
        <v>470</v>
      </c>
      <c r="B431" s="49">
        <v>470165342</v>
      </c>
      <c r="C431" s="50" t="s">
        <v>216</v>
      </c>
      <c r="D431" s="49">
        <v>165</v>
      </c>
      <c r="E431" s="50" t="s">
        <v>17</v>
      </c>
      <c r="F431" s="49">
        <v>342</v>
      </c>
      <c r="G431" s="50" t="s">
        <v>222</v>
      </c>
      <c r="H431" s="51">
        <v>7</v>
      </c>
      <c r="I431" s="52">
        <v>9395</v>
      </c>
      <c r="J431" s="52">
        <v>5117</v>
      </c>
      <c r="K431" s="52">
        <v>0</v>
      </c>
      <c r="L431" s="52">
        <v>893</v>
      </c>
      <c r="M431" s="52">
        <v>15405</v>
      </c>
      <c r="N431" s="36"/>
      <c r="O431" s="53" t="s">
        <v>308</v>
      </c>
      <c r="P431" s="53" t="s">
        <v>308</v>
      </c>
      <c r="Q431" s="55">
        <v>0.09</v>
      </c>
      <c r="R431" s="55">
        <v>2E-3</v>
      </c>
      <c r="S431" s="52">
        <v>0</v>
      </c>
      <c r="T431" s="36"/>
      <c r="U431" s="56">
        <v>101584</v>
      </c>
      <c r="V431" s="56">
        <v>0</v>
      </c>
      <c r="W431" s="52">
        <v>0</v>
      </c>
      <c r="X431" s="52">
        <v>6251</v>
      </c>
      <c r="Y431" s="52">
        <v>107835</v>
      </c>
      <c r="Z431" s="52">
        <f t="shared" si="6"/>
        <v>18856278</v>
      </c>
    </row>
    <row r="432" spans="1:26" s="13" customFormat="1">
      <c r="A432" s="49">
        <v>470</v>
      </c>
      <c r="B432" s="49">
        <v>470165347</v>
      </c>
      <c r="C432" s="50" t="s">
        <v>216</v>
      </c>
      <c r="D432" s="49">
        <v>165</v>
      </c>
      <c r="E432" s="50" t="s">
        <v>17</v>
      </c>
      <c r="F432" s="49">
        <v>347</v>
      </c>
      <c r="G432" s="50" t="s">
        <v>82</v>
      </c>
      <c r="H432" s="51">
        <v>5</v>
      </c>
      <c r="I432" s="52">
        <v>11171</v>
      </c>
      <c r="J432" s="52">
        <v>4563</v>
      </c>
      <c r="K432" s="52">
        <v>0</v>
      </c>
      <c r="L432" s="52">
        <v>893</v>
      </c>
      <c r="M432" s="52">
        <v>16627</v>
      </c>
      <c r="N432" s="36"/>
      <c r="O432" s="53" t="s">
        <v>308</v>
      </c>
      <c r="P432" s="53" t="s">
        <v>308</v>
      </c>
      <c r="Q432" s="55">
        <v>0.09</v>
      </c>
      <c r="R432" s="55">
        <v>5.0000000000000001E-3</v>
      </c>
      <c r="S432" s="52">
        <v>0</v>
      </c>
      <c r="T432" s="36"/>
      <c r="U432" s="56">
        <v>78670</v>
      </c>
      <c r="V432" s="56">
        <v>0</v>
      </c>
      <c r="W432" s="52">
        <v>0</v>
      </c>
      <c r="X432" s="52">
        <v>4465</v>
      </c>
      <c r="Y432" s="52">
        <v>83135</v>
      </c>
      <c r="Z432" s="52">
        <f t="shared" si="6"/>
        <v>18856278</v>
      </c>
    </row>
    <row r="433" spans="1:26" s="13" customFormat="1">
      <c r="A433" s="49">
        <v>470</v>
      </c>
      <c r="B433" s="49">
        <v>470165705</v>
      </c>
      <c r="C433" s="50" t="s">
        <v>216</v>
      </c>
      <c r="D433" s="49">
        <v>165</v>
      </c>
      <c r="E433" s="50" t="s">
        <v>17</v>
      </c>
      <c r="F433" s="49">
        <v>705</v>
      </c>
      <c r="G433" s="50" t="s">
        <v>346</v>
      </c>
      <c r="H433" s="51">
        <v>2</v>
      </c>
      <c r="I433" s="52">
        <v>10089</v>
      </c>
      <c r="J433" s="52">
        <v>4822</v>
      </c>
      <c r="K433" s="52">
        <v>0</v>
      </c>
      <c r="L433" s="52">
        <v>893</v>
      </c>
      <c r="M433" s="52">
        <v>15804</v>
      </c>
      <c r="N433" s="36"/>
      <c r="O433" s="53" t="s">
        <v>308</v>
      </c>
      <c r="P433" s="53" t="s">
        <v>308</v>
      </c>
      <c r="Q433" s="55">
        <v>0.09</v>
      </c>
      <c r="R433" s="55">
        <v>1E-3</v>
      </c>
      <c r="S433" s="52">
        <v>0</v>
      </c>
      <c r="T433" s="36"/>
      <c r="U433" s="56">
        <v>29822</v>
      </c>
      <c r="V433" s="56">
        <v>0</v>
      </c>
      <c r="W433" s="52">
        <v>0</v>
      </c>
      <c r="X433" s="52">
        <v>1786</v>
      </c>
      <c r="Y433" s="52">
        <v>31608</v>
      </c>
      <c r="Z433" s="52">
        <f t="shared" si="6"/>
        <v>18856278</v>
      </c>
    </row>
    <row r="434" spans="1:26" s="13" customFormat="1">
      <c r="A434" s="49">
        <v>474</v>
      </c>
      <c r="B434" s="49">
        <v>474097017</v>
      </c>
      <c r="C434" s="50" t="s">
        <v>223</v>
      </c>
      <c r="D434" s="49">
        <v>97</v>
      </c>
      <c r="E434" s="50" t="s">
        <v>224</v>
      </c>
      <c r="F434" s="49">
        <v>17</v>
      </c>
      <c r="G434" s="50" t="s">
        <v>155</v>
      </c>
      <c r="H434" s="51">
        <v>1</v>
      </c>
      <c r="I434" s="52">
        <v>13975</v>
      </c>
      <c r="J434" s="52">
        <v>3806</v>
      </c>
      <c r="K434" s="52">
        <v>0</v>
      </c>
      <c r="L434" s="52">
        <v>893</v>
      </c>
      <c r="M434" s="52">
        <v>18674</v>
      </c>
      <c r="N434" s="36"/>
      <c r="O434" s="53" t="s">
        <v>308</v>
      </c>
      <c r="P434" s="53" t="s">
        <v>308</v>
      </c>
      <c r="Q434" s="55">
        <v>0.09</v>
      </c>
      <c r="R434" s="55">
        <v>7.0000000000000001E-3</v>
      </c>
      <c r="S434" s="52">
        <v>0</v>
      </c>
      <c r="T434" s="36"/>
      <c r="U434" s="56">
        <v>17781</v>
      </c>
      <c r="V434" s="56">
        <v>0</v>
      </c>
      <c r="W434" s="52">
        <v>0</v>
      </c>
      <c r="X434" s="52">
        <v>893</v>
      </c>
      <c r="Y434" s="52">
        <v>18674</v>
      </c>
      <c r="Z434" s="52">
        <f t="shared" si="6"/>
        <v>4874394</v>
      </c>
    </row>
    <row r="435" spans="1:26" s="13" customFormat="1">
      <c r="A435" s="49">
        <v>474</v>
      </c>
      <c r="B435" s="49">
        <v>474097057</v>
      </c>
      <c r="C435" s="50" t="s">
        <v>223</v>
      </c>
      <c r="D435" s="49">
        <v>97</v>
      </c>
      <c r="E435" s="50" t="s">
        <v>224</v>
      </c>
      <c r="F435" s="49">
        <v>57</v>
      </c>
      <c r="G435" s="50" t="s">
        <v>13</v>
      </c>
      <c r="H435" s="51">
        <v>1</v>
      </c>
      <c r="I435" s="52">
        <v>12275</v>
      </c>
      <c r="J435" s="52">
        <v>647</v>
      </c>
      <c r="K435" s="52">
        <v>0</v>
      </c>
      <c r="L435" s="52">
        <v>893</v>
      </c>
      <c r="M435" s="52">
        <v>13815</v>
      </c>
      <c r="N435" s="36"/>
      <c r="O435" s="53" t="s">
        <v>308</v>
      </c>
      <c r="P435" s="53" t="s">
        <v>308</v>
      </c>
      <c r="Q435" s="55">
        <v>0.18</v>
      </c>
      <c r="R435" s="55">
        <v>0.126</v>
      </c>
      <c r="S435" s="52">
        <v>0</v>
      </c>
      <c r="T435" s="36"/>
      <c r="U435" s="56">
        <v>12922</v>
      </c>
      <c r="V435" s="56">
        <v>0</v>
      </c>
      <c r="W435" s="52">
        <v>0</v>
      </c>
      <c r="X435" s="52">
        <v>893</v>
      </c>
      <c r="Y435" s="52">
        <v>13815</v>
      </c>
      <c r="Z435" s="52">
        <f t="shared" si="6"/>
        <v>4874394</v>
      </c>
    </row>
    <row r="436" spans="1:26" s="13" customFormat="1">
      <c r="A436" s="49">
        <v>474</v>
      </c>
      <c r="B436" s="49">
        <v>474097064</v>
      </c>
      <c r="C436" s="50" t="s">
        <v>223</v>
      </c>
      <c r="D436" s="49">
        <v>97</v>
      </c>
      <c r="E436" s="50" t="s">
        <v>224</v>
      </c>
      <c r="F436" s="49">
        <v>64</v>
      </c>
      <c r="G436" s="50" t="s">
        <v>102</v>
      </c>
      <c r="H436" s="51">
        <v>3</v>
      </c>
      <c r="I436" s="52">
        <v>8094</v>
      </c>
      <c r="J436" s="52">
        <v>1047</v>
      </c>
      <c r="K436" s="52">
        <v>0</v>
      </c>
      <c r="L436" s="52">
        <v>893</v>
      </c>
      <c r="M436" s="52">
        <v>10034</v>
      </c>
      <c r="N436" s="36"/>
      <c r="O436" s="53" t="s">
        <v>308</v>
      </c>
      <c r="P436" s="53" t="s">
        <v>308</v>
      </c>
      <c r="Q436" s="55">
        <v>0.18</v>
      </c>
      <c r="R436" s="55">
        <v>0.03</v>
      </c>
      <c r="S436" s="52">
        <v>0</v>
      </c>
      <c r="T436" s="36"/>
      <c r="U436" s="56">
        <v>27423</v>
      </c>
      <c r="V436" s="56">
        <v>0</v>
      </c>
      <c r="W436" s="52">
        <v>0</v>
      </c>
      <c r="X436" s="52">
        <v>2679</v>
      </c>
      <c r="Y436" s="52">
        <v>30102</v>
      </c>
      <c r="Z436" s="52">
        <f t="shared" si="6"/>
        <v>4874394</v>
      </c>
    </row>
    <row r="437" spans="1:26" s="13" customFormat="1">
      <c r="A437" s="49">
        <v>474</v>
      </c>
      <c r="B437" s="49">
        <v>474097097</v>
      </c>
      <c r="C437" s="50" t="s">
        <v>223</v>
      </c>
      <c r="D437" s="49">
        <v>97</v>
      </c>
      <c r="E437" s="50" t="s">
        <v>224</v>
      </c>
      <c r="F437" s="49">
        <v>97</v>
      </c>
      <c r="G437" s="50" t="s">
        <v>224</v>
      </c>
      <c r="H437" s="51">
        <v>196</v>
      </c>
      <c r="I437" s="52">
        <v>11151</v>
      </c>
      <c r="J437" s="52">
        <v>78</v>
      </c>
      <c r="K437" s="52">
        <v>0</v>
      </c>
      <c r="L437" s="52">
        <v>893</v>
      </c>
      <c r="M437" s="52">
        <v>12122</v>
      </c>
      <c r="N437" s="36"/>
      <c r="O437" s="53" t="s">
        <v>308</v>
      </c>
      <c r="P437" s="53" t="s">
        <v>308</v>
      </c>
      <c r="Q437" s="55">
        <v>0.18</v>
      </c>
      <c r="R437" s="55">
        <v>3.3000000000000002E-2</v>
      </c>
      <c r="S437" s="52">
        <v>0</v>
      </c>
      <c r="T437" s="36"/>
      <c r="U437" s="56">
        <v>2200884</v>
      </c>
      <c r="V437" s="56">
        <v>0</v>
      </c>
      <c r="W437" s="52">
        <v>0</v>
      </c>
      <c r="X437" s="52">
        <v>175028</v>
      </c>
      <c r="Y437" s="52">
        <v>2375912</v>
      </c>
      <c r="Z437" s="52">
        <f t="shared" si="6"/>
        <v>4874394</v>
      </c>
    </row>
    <row r="438" spans="1:26" s="13" customFormat="1">
      <c r="A438" s="49">
        <v>474</v>
      </c>
      <c r="B438" s="49">
        <v>474097100</v>
      </c>
      <c r="C438" s="50" t="s">
        <v>223</v>
      </c>
      <c r="D438" s="49">
        <v>97</v>
      </c>
      <c r="E438" s="50" t="s">
        <v>224</v>
      </c>
      <c r="F438" s="49">
        <v>100</v>
      </c>
      <c r="G438" s="50" t="s">
        <v>58</v>
      </c>
      <c r="H438" s="51">
        <v>1</v>
      </c>
      <c r="I438" s="52">
        <v>11116</v>
      </c>
      <c r="J438" s="52">
        <v>5495</v>
      </c>
      <c r="K438" s="52">
        <v>0</v>
      </c>
      <c r="L438" s="52">
        <v>893</v>
      </c>
      <c r="M438" s="52">
        <v>17504</v>
      </c>
      <c r="N438" s="36"/>
      <c r="O438" s="53" t="s">
        <v>308</v>
      </c>
      <c r="P438" s="53" t="s">
        <v>308</v>
      </c>
      <c r="Q438" s="55">
        <v>0.09</v>
      </c>
      <c r="R438" s="55">
        <v>3.3000000000000002E-2</v>
      </c>
      <c r="S438" s="52">
        <v>0</v>
      </c>
      <c r="T438" s="36"/>
      <c r="U438" s="56">
        <v>16611</v>
      </c>
      <c r="V438" s="56">
        <v>0</v>
      </c>
      <c r="W438" s="52">
        <v>0</v>
      </c>
      <c r="X438" s="52">
        <v>893</v>
      </c>
      <c r="Y438" s="52">
        <v>17504</v>
      </c>
      <c r="Z438" s="52">
        <f t="shared" si="6"/>
        <v>4874394</v>
      </c>
    </row>
    <row r="439" spans="1:26" s="13" customFormat="1">
      <c r="A439" s="49">
        <v>474</v>
      </c>
      <c r="B439" s="49">
        <v>474097103</v>
      </c>
      <c r="C439" s="50" t="s">
        <v>223</v>
      </c>
      <c r="D439" s="49">
        <v>97</v>
      </c>
      <c r="E439" s="50" t="s">
        <v>224</v>
      </c>
      <c r="F439" s="49">
        <v>103</v>
      </c>
      <c r="G439" s="50" t="s">
        <v>225</v>
      </c>
      <c r="H439" s="51">
        <v>21</v>
      </c>
      <c r="I439" s="52">
        <v>10699</v>
      </c>
      <c r="J439" s="52">
        <v>182</v>
      </c>
      <c r="K439" s="52">
        <v>0</v>
      </c>
      <c r="L439" s="52">
        <v>893</v>
      </c>
      <c r="M439" s="52">
        <v>11774</v>
      </c>
      <c r="N439" s="36"/>
      <c r="O439" s="53" t="s">
        <v>308</v>
      </c>
      <c r="P439" s="53" t="s">
        <v>308</v>
      </c>
      <c r="Q439" s="55">
        <v>0.18</v>
      </c>
      <c r="R439" s="55">
        <v>8.0000000000000002E-3</v>
      </c>
      <c r="S439" s="52">
        <v>0</v>
      </c>
      <c r="T439" s="36"/>
      <c r="U439" s="56">
        <v>228501</v>
      </c>
      <c r="V439" s="56">
        <v>0</v>
      </c>
      <c r="W439" s="52">
        <v>0</v>
      </c>
      <c r="X439" s="52">
        <v>18753</v>
      </c>
      <c r="Y439" s="52">
        <v>247254</v>
      </c>
      <c r="Z439" s="52">
        <f t="shared" si="6"/>
        <v>4874394</v>
      </c>
    </row>
    <row r="440" spans="1:26" s="13" customFormat="1">
      <c r="A440" s="49">
        <v>474</v>
      </c>
      <c r="B440" s="49">
        <v>474097153</v>
      </c>
      <c r="C440" s="50" t="s">
        <v>223</v>
      </c>
      <c r="D440" s="49">
        <v>97</v>
      </c>
      <c r="E440" s="50" t="s">
        <v>224</v>
      </c>
      <c r="F440" s="49">
        <v>153</v>
      </c>
      <c r="G440" s="50" t="s">
        <v>107</v>
      </c>
      <c r="H440" s="51">
        <v>36</v>
      </c>
      <c r="I440" s="52">
        <v>10609</v>
      </c>
      <c r="J440" s="52">
        <v>277</v>
      </c>
      <c r="K440" s="52">
        <v>0</v>
      </c>
      <c r="L440" s="52">
        <v>893</v>
      </c>
      <c r="M440" s="52">
        <v>11779</v>
      </c>
      <c r="N440" s="36"/>
      <c r="O440" s="53" t="s">
        <v>308</v>
      </c>
      <c r="P440" s="53" t="s">
        <v>308</v>
      </c>
      <c r="Q440" s="55">
        <v>0.09</v>
      </c>
      <c r="R440" s="55">
        <v>1.2999999999999999E-2</v>
      </c>
      <c r="S440" s="52">
        <v>0</v>
      </c>
      <c r="T440" s="36"/>
      <c r="U440" s="56">
        <v>391896</v>
      </c>
      <c r="V440" s="56">
        <v>0</v>
      </c>
      <c r="W440" s="52">
        <v>0</v>
      </c>
      <c r="X440" s="52">
        <v>32148</v>
      </c>
      <c r="Y440" s="52">
        <v>424044</v>
      </c>
      <c r="Z440" s="52">
        <f t="shared" si="6"/>
        <v>4874394</v>
      </c>
    </row>
    <row r="441" spans="1:26" s="13" customFormat="1">
      <c r="A441" s="49">
        <v>474</v>
      </c>
      <c r="B441" s="49">
        <v>474097158</v>
      </c>
      <c r="C441" s="50" t="s">
        <v>223</v>
      </c>
      <c r="D441" s="49">
        <v>97</v>
      </c>
      <c r="E441" s="50" t="s">
        <v>224</v>
      </c>
      <c r="F441" s="49">
        <v>158</v>
      </c>
      <c r="G441" s="50" t="s">
        <v>108</v>
      </c>
      <c r="H441" s="51">
        <v>1</v>
      </c>
      <c r="I441" s="52">
        <v>9794</v>
      </c>
      <c r="J441" s="52">
        <v>4205</v>
      </c>
      <c r="K441" s="52">
        <v>0</v>
      </c>
      <c r="L441" s="52">
        <v>893</v>
      </c>
      <c r="M441" s="52">
        <v>14892</v>
      </c>
      <c r="N441" s="36"/>
      <c r="O441" s="53" t="s">
        <v>308</v>
      </c>
      <c r="P441" s="53" t="s">
        <v>308</v>
      </c>
      <c r="Q441" s="55">
        <v>0.09</v>
      </c>
      <c r="R441" s="55">
        <v>3.6999999999999998E-2</v>
      </c>
      <c r="S441" s="52">
        <v>0</v>
      </c>
      <c r="T441" s="36"/>
      <c r="U441" s="56">
        <v>13999</v>
      </c>
      <c r="V441" s="56">
        <v>0</v>
      </c>
      <c r="W441" s="52">
        <v>0</v>
      </c>
      <c r="X441" s="52">
        <v>893</v>
      </c>
      <c r="Y441" s="52">
        <v>14892</v>
      </c>
      <c r="Z441" s="52">
        <f t="shared" si="6"/>
        <v>4874394</v>
      </c>
    </row>
    <row r="442" spans="1:26" s="13" customFormat="1">
      <c r="A442" s="49">
        <v>474</v>
      </c>
      <c r="B442" s="49">
        <v>474097162</v>
      </c>
      <c r="C442" s="50" t="s">
        <v>223</v>
      </c>
      <c r="D442" s="49">
        <v>97</v>
      </c>
      <c r="E442" s="50" t="s">
        <v>224</v>
      </c>
      <c r="F442" s="49">
        <v>162</v>
      </c>
      <c r="G442" s="50" t="s">
        <v>226</v>
      </c>
      <c r="H442" s="51">
        <v>19</v>
      </c>
      <c r="I442" s="52">
        <v>9978</v>
      </c>
      <c r="J442" s="52">
        <v>2651</v>
      </c>
      <c r="K442" s="52">
        <v>0</v>
      </c>
      <c r="L442" s="52">
        <v>893</v>
      </c>
      <c r="M442" s="52">
        <v>13522</v>
      </c>
      <c r="N442" s="36"/>
      <c r="O442" s="53" t="s">
        <v>308</v>
      </c>
      <c r="P442" s="53" t="s">
        <v>308</v>
      </c>
      <c r="Q442" s="55">
        <v>0.09</v>
      </c>
      <c r="R442" s="55">
        <v>2.5999999999999999E-2</v>
      </c>
      <c r="S442" s="52">
        <v>0</v>
      </c>
      <c r="T442" s="36"/>
      <c r="U442" s="56">
        <v>239951</v>
      </c>
      <c r="V442" s="56">
        <v>0</v>
      </c>
      <c r="W442" s="52">
        <v>0</v>
      </c>
      <c r="X442" s="52">
        <v>16967</v>
      </c>
      <c r="Y442" s="52">
        <v>256918</v>
      </c>
      <c r="Z442" s="52">
        <f t="shared" si="6"/>
        <v>4874394</v>
      </c>
    </row>
    <row r="443" spans="1:26" s="13" customFormat="1">
      <c r="A443" s="49">
        <v>474</v>
      </c>
      <c r="B443" s="49">
        <v>474097343</v>
      </c>
      <c r="C443" s="50" t="s">
        <v>223</v>
      </c>
      <c r="D443" s="49">
        <v>97</v>
      </c>
      <c r="E443" s="50" t="s">
        <v>224</v>
      </c>
      <c r="F443" s="49">
        <v>343</v>
      </c>
      <c r="G443" s="50" t="s">
        <v>227</v>
      </c>
      <c r="H443" s="51">
        <v>45</v>
      </c>
      <c r="I443" s="52">
        <v>10347</v>
      </c>
      <c r="J443" s="52">
        <v>1087</v>
      </c>
      <c r="K443" s="52">
        <v>0</v>
      </c>
      <c r="L443" s="52">
        <v>893</v>
      </c>
      <c r="M443" s="52">
        <v>12327</v>
      </c>
      <c r="N443" s="36"/>
      <c r="O443" s="53" t="s">
        <v>308</v>
      </c>
      <c r="P443" s="53" t="s">
        <v>308</v>
      </c>
      <c r="Q443" s="55">
        <v>0.18</v>
      </c>
      <c r="R443" s="55">
        <v>3.1E-2</v>
      </c>
      <c r="S443" s="52">
        <v>0</v>
      </c>
      <c r="T443" s="36"/>
      <c r="U443" s="56">
        <v>514530</v>
      </c>
      <c r="V443" s="56">
        <v>0</v>
      </c>
      <c r="W443" s="52">
        <v>0</v>
      </c>
      <c r="X443" s="52">
        <v>40185</v>
      </c>
      <c r="Y443" s="52">
        <v>554715</v>
      </c>
      <c r="Z443" s="52">
        <f t="shared" si="6"/>
        <v>4874394</v>
      </c>
    </row>
    <row r="444" spans="1:26" s="13" customFormat="1">
      <c r="A444" s="49">
        <v>474</v>
      </c>
      <c r="B444" s="49">
        <v>474097600</v>
      </c>
      <c r="C444" s="50" t="s">
        <v>223</v>
      </c>
      <c r="D444" s="49">
        <v>97</v>
      </c>
      <c r="E444" s="50" t="s">
        <v>224</v>
      </c>
      <c r="F444" s="49">
        <v>600</v>
      </c>
      <c r="G444" s="50" t="s">
        <v>136</v>
      </c>
      <c r="H444" s="51">
        <v>1</v>
      </c>
      <c r="I444" s="52">
        <v>9815</v>
      </c>
      <c r="J444" s="52">
        <v>3813</v>
      </c>
      <c r="K444" s="52">
        <v>0</v>
      </c>
      <c r="L444" s="52">
        <v>893</v>
      </c>
      <c r="M444" s="52">
        <v>14521</v>
      </c>
      <c r="N444" s="36"/>
      <c r="O444" s="53" t="s">
        <v>308</v>
      </c>
      <c r="P444" s="53" t="s">
        <v>308</v>
      </c>
      <c r="Q444" s="55">
        <v>0.09</v>
      </c>
      <c r="R444" s="55">
        <v>4.0000000000000001E-3</v>
      </c>
      <c r="S444" s="52">
        <v>0</v>
      </c>
      <c r="T444" s="36"/>
      <c r="U444" s="56">
        <v>13628</v>
      </c>
      <c r="V444" s="56">
        <v>0</v>
      </c>
      <c r="W444" s="52">
        <v>0</v>
      </c>
      <c r="X444" s="52">
        <v>893</v>
      </c>
      <c r="Y444" s="52">
        <v>14521</v>
      </c>
      <c r="Z444" s="52">
        <f t="shared" si="6"/>
        <v>4874394</v>
      </c>
    </row>
    <row r="445" spans="1:26" s="13" customFormat="1">
      <c r="A445" s="49">
        <v>474</v>
      </c>
      <c r="B445" s="49">
        <v>474097610</v>
      </c>
      <c r="C445" s="50" t="s">
        <v>223</v>
      </c>
      <c r="D445" s="49">
        <v>97</v>
      </c>
      <c r="E445" s="50" t="s">
        <v>224</v>
      </c>
      <c r="F445" s="49">
        <v>610</v>
      </c>
      <c r="G445" s="50" t="s">
        <v>228</v>
      </c>
      <c r="H445" s="51">
        <v>9</v>
      </c>
      <c r="I445" s="52">
        <v>9622</v>
      </c>
      <c r="J445" s="52">
        <v>1389</v>
      </c>
      <c r="K445" s="52">
        <v>0</v>
      </c>
      <c r="L445" s="52">
        <v>893</v>
      </c>
      <c r="M445" s="52">
        <v>11904</v>
      </c>
      <c r="N445" s="36"/>
      <c r="O445" s="53" t="s">
        <v>308</v>
      </c>
      <c r="P445" s="53" t="s">
        <v>308</v>
      </c>
      <c r="Q445" s="55">
        <v>0.09</v>
      </c>
      <c r="R445" s="55">
        <v>6.0000000000000001E-3</v>
      </c>
      <c r="S445" s="52">
        <v>0</v>
      </c>
      <c r="T445" s="36"/>
      <c r="U445" s="56">
        <v>99099</v>
      </c>
      <c r="V445" s="56">
        <v>0</v>
      </c>
      <c r="W445" s="52">
        <v>0</v>
      </c>
      <c r="X445" s="52">
        <v>8037</v>
      </c>
      <c r="Y445" s="52">
        <v>107136</v>
      </c>
      <c r="Z445" s="52">
        <f t="shared" si="6"/>
        <v>4874394</v>
      </c>
    </row>
    <row r="446" spans="1:26" s="13" customFormat="1">
      <c r="A446" s="49">
        <v>474</v>
      </c>
      <c r="B446" s="49">
        <v>474097616</v>
      </c>
      <c r="C446" s="50" t="s">
        <v>223</v>
      </c>
      <c r="D446" s="49">
        <v>97</v>
      </c>
      <c r="E446" s="50" t="s">
        <v>224</v>
      </c>
      <c r="F446" s="49">
        <v>616</v>
      </c>
      <c r="G446" s="50" t="s">
        <v>83</v>
      </c>
      <c r="H446" s="51">
        <v>1</v>
      </c>
      <c r="I446" s="52">
        <v>9794</v>
      </c>
      <c r="J446" s="52">
        <v>3105</v>
      </c>
      <c r="K446" s="52">
        <v>0</v>
      </c>
      <c r="L446" s="52">
        <v>893</v>
      </c>
      <c r="M446" s="52">
        <v>13792</v>
      </c>
      <c r="N446" s="36"/>
      <c r="O446" s="53" t="s">
        <v>308</v>
      </c>
      <c r="P446" s="53" t="s">
        <v>308</v>
      </c>
      <c r="Q446" s="55">
        <v>0.09</v>
      </c>
      <c r="R446" s="55">
        <v>3.5000000000000003E-2</v>
      </c>
      <c r="S446" s="52">
        <v>0</v>
      </c>
      <c r="T446" s="36"/>
      <c r="U446" s="56">
        <v>12899</v>
      </c>
      <c r="V446" s="56">
        <v>0</v>
      </c>
      <c r="W446" s="52">
        <v>0</v>
      </c>
      <c r="X446" s="52">
        <v>893</v>
      </c>
      <c r="Y446" s="52">
        <v>13792</v>
      </c>
      <c r="Z446" s="52">
        <f t="shared" si="6"/>
        <v>4874394</v>
      </c>
    </row>
    <row r="447" spans="1:26" s="13" customFormat="1">
      <c r="A447" s="49">
        <v>474</v>
      </c>
      <c r="B447" s="49">
        <v>474097673</v>
      </c>
      <c r="C447" s="50" t="s">
        <v>223</v>
      </c>
      <c r="D447" s="49">
        <v>97</v>
      </c>
      <c r="E447" s="50" t="s">
        <v>224</v>
      </c>
      <c r="F447" s="49">
        <v>673</v>
      </c>
      <c r="G447" s="50" t="s">
        <v>137</v>
      </c>
      <c r="H447" s="51">
        <v>1</v>
      </c>
      <c r="I447" s="52">
        <v>9381</v>
      </c>
      <c r="J447" s="52">
        <v>4434</v>
      </c>
      <c r="K447" s="52">
        <v>0</v>
      </c>
      <c r="L447" s="52">
        <v>893</v>
      </c>
      <c r="M447" s="52">
        <v>14708</v>
      </c>
      <c r="N447" s="36"/>
      <c r="O447" s="53" t="s">
        <v>308</v>
      </c>
      <c r="P447" s="53" t="s">
        <v>308</v>
      </c>
      <c r="Q447" s="55">
        <v>0.09</v>
      </c>
      <c r="R447" s="55">
        <v>1.7999999999999999E-2</v>
      </c>
      <c r="S447" s="52">
        <v>0</v>
      </c>
      <c r="T447" s="36"/>
      <c r="U447" s="56">
        <v>13815</v>
      </c>
      <c r="V447" s="56">
        <v>0</v>
      </c>
      <c r="W447" s="52">
        <v>0</v>
      </c>
      <c r="X447" s="52">
        <v>893</v>
      </c>
      <c r="Y447" s="52">
        <v>14708</v>
      </c>
      <c r="Z447" s="52">
        <f t="shared" si="6"/>
        <v>4874394</v>
      </c>
    </row>
    <row r="448" spans="1:26" s="13" customFormat="1">
      <c r="A448" s="49">
        <v>474</v>
      </c>
      <c r="B448" s="49">
        <v>474097720</v>
      </c>
      <c r="C448" s="50" t="s">
        <v>223</v>
      </c>
      <c r="D448" s="49">
        <v>97</v>
      </c>
      <c r="E448" s="50" t="s">
        <v>224</v>
      </c>
      <c r="F448" s="49">
        <v>720</v>
      </c>
      <c r="G448" s="50" t="s">
        <v>230</v>
      </c>
      <c r="H448" s="51">
        <v>8</v>
      </c>
      <c r="I448" s="52">
        <v>10709</v>
      </c>
      <c r="J448" s="52">
        <v>2266</v>
      </c>
      <c r="K448" s="52">
        <v>0</v>
      </c>
      <c r="L448" s="52">
        <v>893</v>
      </c>
      <c r="M448" s="52">
        <v>13868</v>
      </c>
      <c r="N448" s="36"/>
      <c r="O448" s="53" t="s">
        <v>308</v>
      </c>
      <c r="P448" s="53" t="s">
        <v>308</v>
      </c>
      <c r="Q448" s="55">
        <v>0.09</v>
      </c>
      <c r="R448" s="55">
        <v>0.01</v>
      </c>
      <c r="S448" s="52">
        <v>0</v>
      </c>
      <c r="T448" s="36"/>
      <c r="U448" s="56">
        <v>103800</v>
      </c>
      <c r="V448" s="56">
        <v>0</v>
      </c>
      <c r="W448" s="52">
        <v>0</v>
      </c>
      <c r="X448" s="52">
        <v>7144</v>
      </c>
      <c r="Y448" s="52">
        <v>110944</v>
      </c>
      <c r="Z448" s="52">
        <f t="shared" si="6"/>
        <v>4874394</v>
      </c>
    </row>
    <row r="449" spans="1:26" s="13" customFormat="1">
      <c r="A449" s="49">
        <v>474</v>
      </c>
      <c r="B449" s="49">
        <v>474097725</v>
      </c>
      <c r="C449" s="50" t="s">
        <v>223</v>
      </c>
      <c r="D449" s="49">
        <v>97</v>
      </c>
      <c r="E449" s="50" t="s">
        <v>224</v>
      </c>
      <c r="F449" s="49">
        <v>725</v>
      </c>
      <c r="G449" s="50" t="s">
        <v>117</v>
      </c>
      <c r="H449" s="51">
        <v>1</v>
      </c>
      <c r="I449" s="52">
        <v>9794</v>
      </c>
      <c r="J449" s="52">
        <v>2182</v>
      </c>
      <c r="K449" s="52">
        <v>0</v>
      </c>
      <c r="L449" s="52">
        <v>893</v>
      </c>
      <c r="M449" s="52">
        <v>12869</v>
      </c>
      <c r="N449" s="36"/>
      <c r="O449" s="53" t="s">
        <v>308</v>
      </c>
      <c r="P449" s="53" t="s">
        <v>308</v>
      </c>
      <c r="Q449" s="55">
        <v>0.09</v>
      </c>
      <c r="R449" s="55">
        <v>8.0000000000000002E-3</v>
      </c>
      <c r="S449" s="52">
        <v>0</v>
      </c>
      <c r="T449" s="36"/>
      <c r="U449" s="56">
        <v>11976</v>
      </c>
      <c r="V449" s="56">
        <v>0</v>
      </c>
      <c r="W449" s="52">
        <v>0</v>
      </c>
      <c r="X449" s="52">
        <v>893</v>
      </c>
      <c r="Y449" s="52">
        <v>12869</v>
      </c>
      <c r="Z449" s="52">
        <f t="shared" si="6"/>
        <v>4874394</v>
      </c>
    </row>
    <row r="450" spans="1:26" s="13" customFormat="1">
      <c r="A450" s="49">
        <v>474</v>
      </c>
      <c r="B450" s="49">
        <v>474097735</v>
      </c>
      <c r="C450" s="50" t="s">
        <v>223</v>
      </c>
      <c r="D450" s="49">
        <v>97</v>
      </c>
      <c r="E450" s="50" t="s">
        <v>224</v>
      </c>
      <c r="F450" s="49">
        <v>735</v>
      </c>
      <c r="G450" s="50" t="s">
        <v>119</v>
      </c>
      <c r="H450" s="51">
        <v>21</v>
      </c>
      <c r="I450" s="52">
        <v>10426</v>
      </c>
      <c r="J450" s="52">
        <v>3672</v>
      </c>
      <c r="K450" s="52">
        <v>0</v>
      </c>
      <c r="L450" s="52">
        <v>893</v>
      </c>
      <c r="M450" s="52">
        <v>14991</v>
      </c>
      <c r="N450" s="36"/>
      <c r="O450" s="53" t="s">
        <v>308</v>
      </c>
      <c r="P450" s="53" t="s">
        <v>308</v>
      </c>
      <c r="Q450" s="55">
        <v>0.09</v>
      </c>
      <c r="R450" s="55">
        <v>0.02</v>
      </c>
      <c r="S450" s="52">
        <v>0</v>
      </c>
      <c r="T450" s="36"/>
      <c r="U450" s="56">
        <v>296058</v>
      </c>
      <c r="V450" s="56">
        <v>0</v>
      </c>
      <c r="W450" s="52">
        <v>0</v>
      </c>
      <c r="X450" s="52">
        <v>18753</v>
      </c>
      <c r="Y450" s="52">
        <v>314811</v>
      </c>
      <c r="Z450" s="52">
        <f t="shared" si="6"/>
        <v>4874394</v>
      </c>
    </row>
    <row r="451" spans="1:26" s="13" customFormat="1">
      <c r="A451" s="49">
        <v>474</v>
      </c>
      <c r="B451" s="49">
        <v>474097753</v>
      </c>
      <c r="C451" s="50" t="s">
        <v>223</v>
      </c>
      <c r="D451" s="49">
        <v>97</v>
      </c>
      <c r="E451" s="50" t="s">
        <v>224</v>
      </c>
      <c r="F451" s="49">
        <v>753</v>
      </c>
      <c r="G451" s="50" t="s">
        <v>231</v>
      </c>
      <c r="H451" s="51">
        <v>21</v>
      </c>
      <c r="I451" s="52">
        <v>9050</v>
      </c>
      <c r="J451" s="52">
        <v>2833</v>
      </c>
      <c r="K451" s="52">
        <v>0</v>
      </c>
      <c r="L451" s="52">
        <v>893</v>
      </c>
      <c r="M451" s="52">
        <v>12776</v>
      </c>
      <c r="N451" s="36"/>
      <c r="O451" s="53" t="s">
        <v>308</v>
      </c>
      <c r="P451" s="53" t="s">
        <v>308</v>
      </c>
      <c r="Q451" s="55">
        <v>0.09</v>
      </c>
      <c r="R451" s="55">
        <v>1.2E-2</v>
      </c>
      <c r="S451" s="52">
        <v>0</v>
      </c>
      <c r="T451" s="36"/>
      <c r="U451" s="56">
        <v>249543</v>
      </c>
      <c r="V451" s="56">
        <v>0</v>
      </c>
      <c r="W451" s="52">
        <v>0</v>
      </c>
      <c r="X451" s="52">
        <v>18753</v>
      </c>
      <c r="Y451" s="52">
        <v>268296</v>
      </c>
      <c r="Z451" s="52">
        <f t="shared" si="6"/>
        <v>4874394</v>
      </c>
    </row>
    <row r="452" spans="1:26" s="13" customFormat="1">
      <c r="A452" s="49">
        <v>474</v>
      </c>
      <c r="B452" s="49">
        <v>474097755</v>
      </c>
      <c r="C452" s="50" t="s">
        <v>223</v>
      </c>
      <c r="D452" s="49">
        <v>97</v>
      </c>
      <c r="E452" s="50" t="s">
        <v>224</v>
      </c>
      <c r="F452" s="49">
        <v>755</v>
      </c>
      <c r="G452" s="50" t="s">
        <v>42</v>
      </c>
      <c r="H452" s="51">
        <v>1</v>
      </c>
      <c r="I452" s="52">
        <v>9227</v>
      </c>
      <c r="J452" s="52">
        <v>3539</v>
      </c>
      <c r="K452" s="52">
        <v>0</v>
      </c>
      <c r="L452" s="52">
        <v>893</v>
      </c>
      <c r="M452" s="52">
        <v>13659</v>
      </c>
      <c r="N452" s="36"/>
      <c r="O452" s="53" t="s">
        <v>308</v>
      </c>
      <c r="P452" s="53" t="s">
        <v>308</v>
      </c>
      <c r="Q452" s="55">
        <v>0.09</v>
      </c>
      <c r="R452" s="55">
        <v>1.4E-2</v>
      </c>
      <c r="S452" s="52">
        <v>0</v>
      </c>
      <c r="T452" s="36"/>
      <c r="U452" s="56">
        <v>12766</v>
      </c>
      <c r="V452" s="56">
        <v>0</v>
      </c>
      <c r="W452" s="52">
        <v>0</v>
      </c>
      <c r="X452" s="52">
        <v>893</v>
      </c>
      <c r="Y452" s="52">
        <v>13659</v>
      </c>
      <c r="Z452" s="52">
        <f t="shared" si="6"/>
        <v>4874394</v>
      </c>
    </row>
    <row r="453" spans="1:26" s="13" customFormat="1">
      <c r="A453" s="49">
        <v>474</v>
      </c>
      <c r="B453" s="49">
        <v>474097775</v>
      </c>
      <c r="C453" s="50" t="s">
        <v>223</v>
      </c>
      <c r="D453" s="49">
        <v>97</v>
      </c>
      <c r="E453" s="50" t="s">
        <v>224</v>
      </c>
      <c r="F453" s="49">
        <v>775</v>
      </c>
      <c r="G453" s="50" t="s">
        <v>120</v>
      </c>
      <c r="H453" s="51">
        <v>4</v>
      </c>
      <c r="I453" s="52">
        <v>9794</v>
      </c>
      <c r="J453" s="52">
        <v>1770</v>
      </c>
      <c r="K453" s="52">
        <v>0</v>
      </c>
      <c r="L453" s="52">
        <v>893</v>
      </c>
      <c r="M453" s="52">
        <v>12457</v>
      </c>
      <c r="N453" s="36"/>
      <c r="O453" s="53" t="s">
        <v>308</v>
      </c>
      <c r="P453" s="53" t="s">
        <v>308</v>
      </c>
      <c r="Q453" s="55">
        <v>0.09</v>
      </c>
      <c r="R453" s="55">
        <v>5.0000000000000001E-3</v>
      </c>
      <c r="S453" s="52">
        <v>0</v>
      </c>
      <c r="T453" s="36"/>
      <c r="U453" s="56">
        <v>46256</v>
      </c>
      <c r="V453" s="56">
        <v>0</v>
      </c>
      <c r="W453" s="52">
        <v>0</v>
      </c>
      <c r="X453" s="52">
        <v>3572</v>
      </c>
      <c r="Y453" s="52">
        <v>49828</v>
      </c>
      <c r="Z453" s="52">
        <f t="shared" si="6"/>
        <v>4874394</v>
      </c>
    </row>
    <row r="454" spans="1:26" s="13" customFormat="1">
      <c r="A454" s="49">
        <v>478</v>
      </c>
      <c r="B454" s="49">
        <v>478352051</v>
      </c>
      <c r="C454" s="50" t="s">
        <v>232</v>
      </c>
      <c r="D454" s="49">
        <v>352</v>
      </c>
      <c r="E454" s="50" t="s">
        <v>233</v>
      </c>
      <c r="F454" s="49">
        <v>51</v>
      </c>
      <c r="G454" s="50" t="s">
        <v>316</v>
      </c>
      <c r="H454" s="51">
        <v>1</v>
      </c>
      <c r="I454" s="52">
        <v>8110</v>
      </c>
      <c r="J454" s="52">
        <v>8916</v>
      </c>
      <c r="K454" s="52">
        <v>0</v>
      </c>
      <c r="L454" s="52">
        <v>893</v>
      </c>
      <c r="M454" s="52">
        <v>17919</v>
      </c>
      <c r="N454" s="36"/>
      <c r="O454" s="53" t="s">
        <v>308</v>
      </c>
      <c r="P454" s="53" t="s">
        <v>308</v>
      </c>
      <c r="Q454" s="55">
        <v>0.09</v>
      </c>
      <c r="R454" s="55">
        <v>2E-3</v>
      </c>
      <c r="S454" s="52">
        <v>0</v>
      </c>
      <c r="T454" s="36"/>
      <c r="U454" s="56">
        <v>17026</v>
      </c>
      <c r="V454" s="56">
        <v>0</v>
      </c>
      <c r="W454" s="52">
        <v>0</v>
      </c>
      <c r="X454" s="52">
        <v>893</v>
      </c>
      <c r="Y454" s="52">
        <v>17919</v>
      </c>
      <c r="Z454" s="52">
        <f t="shared" si="6"/>
        <v>5315176</v>
      </c>
    </row>
    <row r="455" spans="1:26" s="13" customFormat="1">
      <c r="A455" s="49">
        <v>478</v>
      </c>
      <c r="B455" s="49">
        <v>478352064</v>
      </c>
      <c r="C455" s="50" t="s">
        <v>232</v>
      </c>
      <c r="D455" s="49">
        <v>352</v>
      </c>
      <c r="E455" s="50" t="s">
        <v>233</v>
      </c>
      <c r="F455" s="49">
        <v>64</v>
      </c>
      <c r="G455" s="50" t="s">
        <v>102</v>
      </c>
      <c r="H455" s="51">
        <v>3</v>
      </c>
      <c r="I455" s="52">
        <v>9813</v>
      </c>
      <c r="J455" s="52">
        <v>1270</v>
      </c>
      <c r="K455" s="52">
        <v>0</v>
      </c>
      <c r="L455" s="52">
        <v>893</v>
      </c>
      <c r="M455" s="52">
        <v>11976</v>
      </c>
      <c r="N455" s="36"/>
      <c r="O455" s="53" t="s">
        <v>308</v>
      </c>
      <c r="P455" s="53" t="s">
        <v>308</v>
      </c>
      <c r="Q455" s="55">
        <v>0.18</v>
      </c>
      <c r="R455" s="55">
        <v>0.03</v>
      </c>
      <c r="S455" s="52">
        <v>0</v>
      </c>
      <c r="T455" s="36"/>
      <c r="U455" s="56">
        <v>33249</v>
      </c>
      <c r="V455" s="56">
        <v>0</v>
      </c>
      <c r="W455" s="52">
        <v>0</v>
      </c>
      <c r="X455" s="52">
        <v>2679</v>
      </c>
      <c r="Y455" s="52">
        <v>35928</v>
      </c>
      <c r="Z455" s="52">
        <f t="shared" si="6"/>
        <v>5315176</v>
      </c>
    </row>
    <row r="456" spans="1:26" s="13" customFormat="1">
      <c r="A456" s="49">
        <v>478</v>
      </c>
      <c r="B456" s="49">
        <v>478352097</v>
      </c>
      <c r="C456" s="50" t="s">
        <v>232</v>
      </c>
      <c r="D456" s="49">
        <v>352</v>
      </c>
      <c r="E456" s="50" t="s">
        <v>233</v>
      </c>
      <c r="F456" s="49">
        <v>97</v>
      </c>
      <c r="G456" s="50" t="s">
        <v>224</v>
      </c>
      <c r="H456" s="51">
        <v>4</v>
      </c>
      <c r="I456" s="52">
        <v>14003</v>
      </c>
      <c r="J456" s="52">
        <v>98</v>
      </c>
      <c r="K456" s="52">
        <v>0</v>
      </c>
      <c r="L456" s="52">
        <v>893</v>
      </c>
      <c r="M456" s="52">
        <v>14994</v>
      </c>
      <c r="N456" s="36"/>
      <c r="O456" s="53" t="s">
        <v>308</v>
      </c>
      <c r="P456" s="53" t="s">
        <v>308</v>
      </c>
      <c r="Q456" s="55">
        <v>0.18</v>
      </c>
      <c r="R456" s="55">
        <v>3.3000000000000002E-2</v>
      </c>
      <c r="S456" s="52">
        <v>0</v>
      </c>
      <c r="T456" s="36"/>
      <c r="U456" s="56">
        <v>56404</v>
      </c>
      <c r="V456" s="56">
        <v>0</v>
      </c>
      <c r="W456" s="52">
        <v>0</v>
      </c>
      <c r="X456" s="52">
        <v>3572</v>
      </c>
      <c r="Y456" s="52">
        <v>59976</v>
      </c>
      <c r="Z456" s="52">
        <f t="shared" si="6"/>
        <v>5315176</v>
      </c>
    </row>
    <row r="457" spans="1:26" s="13" customFormat="1">
      <c r="A457" s="49">
        <v>478</v>
      </c>
      <c r="B457" s="49">
        <v>478352125</v>
      </c>
      <c r="C457" s="50" t="s">
        <v>232</v>
      </c>
      <c r="D457" s="49">
        <v>352</v>
      </c>
      <c r="E457" s="50" t="s">
        <v>233</v>
      </c>
      <c r="F457" s="49">
        <v>125</v>
      </c>
      <c r="G457" s="50" t="s">
        <v>105</v>
      </c>
      <c r="H457" s="51">
        <v>18</v>
      </c>
      <c r="I457" s="52">
        <v>9312</v>
      </c>
      <c r="J457" s="52">
        <v>4510</v>
      </c>
      <c r="K457" s="52">
        <v>0</v>
      </c>
      <c r="L457" s="52">
        <v>893</v>
      </c>
      <c r="M457" s="52">
        <v>14715</v>
      </c>
      <c r="N457" s="36"/>
      <c r="O457" s="53" t="s">
        <v>308</v>
      </c>
      <c r="P457" s="53" t="s">
        <v>308</v>
      </c>
      <c r="Q457" s="55">
        <v>0.09</v>
      </c>
      <c r="R457" s="55">
        <v>1.7000000000000001E-2</v>
      </c>
      <c r="S457" s="52">
        <v>0</v>
      </c>
      <c r="T457" s="36"/>
      <c r="U457" s="56">
        <v>248796</v>
      </c>
      <c r="V457" s="56">
        <v>0</v>
      </c>
      <c r="W457" s="52">
        <v>0</v>
      </c>
      <c r="X457" s="52">
        <v>16074</v>
      </c>
      <c r="Y457" s="52">
        <v>264870</v>
      </c>
      <c r="Z457" s="52">
        <f t="shared" si="6"/>
        <v>5315176</v>
      </c>
    </row>
    <row r="458" spans="1:26" s="13" customFormat="1">
      <c r="A458" s="49">
        <v>478</v>
      </c>
      <c r="B458" s="49">
        <v>478352141</v>
      </c>
      <c r="C458" s="50" t="s">
        <v>232</v>
      </c>
      <c r="D458" s="49">
        <v>352</v>
      </c>
      <c r="E458" s="50" t="s">
        <v>233</v>
      </c>
      <c r="F458" s="49">
        <v>141</v>
      </c>
      <c r="G458" s="50" t="s">
        <v>106</v>
      </c>
      <c r="H458" s="51">
        <v>1</v>
      </c>
      <c r="I458" s="52">
        <v>10361</v>
      </c>
      <c r="J458" s="52">
        <v>5935</v>
      </c>
      <c r="K458" s="52">
        <v>0</v>
      </c>
      <c r="L458" s="52">
        <v>893</v>
      </c>
      <c r="M458" s="52">
        <v>17189</v>
      </c>
      <c r="N458" s="36"/>
      <c r="O458" s="53" t="s">
        <v>308</v>
      </c>
      <c r="P458" s="53" t="s">
        <v>308</v>
      </c>
      <c r="Q458" s="55">
        <v>0.09</v>
      </c>
      <c r="R458" s="55">
        <v>3.6999999999999998E-2</v>
      </c>
      <c r="S458" s="52">
        <v>0</v>
      </c>
      <c r="T458" s="36"/>
      <c r="U458" s="56">
        <v>16296</v>
      </c>
      <c r="V458" s="56">
        <v>0</v>
      </c>
      <c r="W458" s="52">
        <v>0</v>
      </c>
      <c r="X458" s="52">
        <v>893</v>
      </c>
      <c r="Y458" s="52">
        <v>17189</v>
      </c>
      <c r="Z458" s="52">
        <f t="shared" si="6"/>
        <v>5315176</v>
      </c>
    </row>
    <row r="459" spans="1:26" s="13" customFormat="1">
      <c r="A459" s="49">
        <v>478</v>
      </c>
      <c r="B459" s="49">
        <v>478352153</v>
      </c>
      <c r="C459" s="50" t="s">
        <v>232</v>
      </c>
      <c r="D459" s="49">
        <v>352</v>
      </c>
      <c r="E459" s="50" t="s">
        <v>233</v>
      </c>
      <c r="F459" s="49">
        <v>153</v>
      </c>
      <c r="G459" s="50" t="s">
        <v>107</v>
      </c>
      <c r="H459" s="51">
        <v>48</v>
      </c>
      <c r="I459" s="52">
        <v>9670</v>
      </c>
      <c r="J459" s="52">
        <v>252</v>
      </c>
      <c r="K459" s="52">
        <v>0</v>
      </c>
      <c r="L459" s="52">
        <v>893</v>
      </c>
      <c r="M459" s="52">
        <v>10815</v>
      </c>
      <c r="N459" s="36"/>
      <c r="O459" s="53" t="s">
        <v>308</v>
      </c>
      <c r="P459" s="53" t="s">
        <v>308</v>
      </c>
      <c r="Q459" s="55">
        <v>0.09</v>
      </c>
      <c r="R459" s="55">
        <v>1.2999999999999999E-2</v>
      </c>
      <c r="S459" s="52">
        <v>0</v>
      </c>
      <c r="T459" s="36"/>
      <c r="U459" s="56">
        <v>476256</v>
      </c>
      <c r="V459" s="56">
        <v>0</v>
      </c>
      <c r="W459" s="52">
        <v>0</v>
      </c>
      <c r="X459" s="52">
        <v>42864</v>
      </c>
      <c r="Y459" s="52">
        <v>519120</v>
      </c>
      <c r="Z459" s="52">
        <f t="shared" ref="Z459:Z522" si="7">SUMIF($A$10:$A$839,$A459,$Y$10:$Y$839)</f>
        <v>5315176</v>
      </c>
    </row>
    <row r="460" spans="1:26" s="13" customFormat="1">
      <c r="A460" s="49">
        <v>478</v>
      </c>
      <c r="B460" s="49">
        <v>478352158</v>
      </c>
      <c r="C460" s="50" t="s">
        <v>232</v>
      </c>
      <c r="D460" s="49">
        <v>352</v>
      </c>
      <c r="E460" s="50" t="s">
        <v>233</v>
      </c>
      <c r="F460" s="49">
        <v>158</v>
      </c>
      <c r="G460" s="50" t="s">
        <v>108</v>
      </c>
      <c r="H460" s="51">
        <v>58</v>
      </c>
      <c r="I460" s="52">
        <v>9486</v>
      </c>
      <c r="J460" s="52">
        <v>4073</v>
      </c>
      <c r="K460" s="52">
        <v>0</v>
      </c>
      <c r="L460" s="52">
        <v>893</v>
      </c>
      <c r="M460" s="52">
        <v>14452</v>
      </c>
      <c r="N460" s="36"/>
      <c r="O460" s="53" t="s">
        <v>308</v>
      </c>
      <c r="P460" s="53" t="s">
        <v>308</v>
      </c>
      <c r="Q460" s="55">
        <v>0.09</v>
      </c>
      <c r="R460" s="55">
        <v>3.6999999999999998E-2</v>
      </c>
      <c r="S460" s="52">
        <v>0</v>
      </c>
      <c r="T460" s="36"/>
      <c r="U460" s="56">
        <v>786422</v>
      </c>
      <c r="V460" s="56">
        <v>0</v>
      </c>
      <c r="W460" s="52">
        <v>0</v>
      </c>
      <c r="X460" s="52">
        <v>51794</v>
      </c>
      <c r="Y460" s="52">
        <v>838216</v>
      </c>
      <c r="Z460" s="52">
        <f t="shared" si="7"/>
        <v>5315176</v>
      </c>
    </row>
    <row r="461" spans="1:26" s="13" customFormat="1">
      <c r="A461" s="49">
        <v>478</v>
      </c>
      <c r="B461" s="49">
        <v>478352162</v>
      </c>
      <c r="C461" s="50" t="s">
        <v>232</v>
      </c>
      <c r="D461" s="49">
        <v>352</v>
      </c>
      <c r="E461" s="50" t="s">
        <v>233</v>
      </c>
      <c r="F461" s="49">
        <v>162</v>
      </c>
      <c r="G461" s="50" t="s">
        <v>226</v>
      </c>
      <c r="H461" s="51">
        <v>15</v>
      </c>
      <c r="I461" s="52">
        <v>9387</v>
      </c>
      <c r="J461" s="52">
        <v>2494</v>
      </c>
      <c r="K461" s="52">
        <v>0</v>
      </c>
      <c r="L461" s="52">
        <v>893</v>
      </c>
      <c r="M461" s="52">
        <v>12774</v>
      </c>
      <c r="N461" s="36"/>
      <c r="O461" s="53" t="s">
        <v>308</v>
      </c>
      <c r="P461" s="53" t="s">
        <v>308</v>
      </c>
      <c r="Q461" s="55">
        <v>0.09</v>
      </c>
      <c r="R461" s="55">
        <v>2.5999999999999999E-2</v>
      </c>
      <c r="S461" s="52">
        <v>0</v>
      </c>
      <c r="T461" s="36"/>
      <c r="U461" s="56">
        <v>178215</v>
      </c>
      <c r="V461" s="56">
        <v>0</v>
      </c>
      <c r="W461" s="52">
        <v>0</v>
      </c>
      <c r="X461" s="52">
        <v>13395</v>
      </c>
      <c r="Y461" s="52">
        <v>191610</v>
      </c>
      <c r="Z461" s="52">
        <f t="shared" si="7"/>
        <v>5315176</v>
      </c>
    </row>
    <row r="462" spans="1:26" s="13" customFormat="1">
      <c r="A462" s="49">
        <v>478</v>
      </c>
      <c r="B462" s="49">
        <v>478352170</v>
      </c>
      <c r="C462" s="50" t="s">
        <v>232</v>
      </c>
      <c r="D462" s="49">
        <v>352</v>
      </c>
      <c r="E462" s="50" t="s">
        <v>233</v>
      </c>
      <c r="F462" s="49">
        <v>170</v>
      </c>
      <c r="G462" s="50" t="s">
        <v>65</v>
      </c>
      <c r="H462" s="51">
        <v>1</v>
      </c>
      <c r="I462" s="52">
        <v>8110</v>
      </c>
      <c r="J462" s="52">
        <v>2985</v>
      </c>
      <c r="K462" s="52">
        <v>0</v>
      </c>
      <c r="L462" s="52">
        <v>893</v>
      </c>
      <c r="M462" s="52">
        <v>11988</v>
      </c>
      <c r="N462" s="36"/>
      <c r="O462" s="53" t="s">
        <v>308</v>
      </c>
      <c r="P462" s="53" t="s">
        <v>308</v>
      </c>
      <c r="Q462" s="55">
        <v>0.09</v>
      </c>
      <c r="R462" s="55">
        <v>9.5000000000000001E-2</v>
      </c>
      <c r="S462" s="52">
        <v>-577</v>
      </c>
      <c r="T462" s="36"/>
      <c r="U462" s="56">
        <v>11095</v>
      </c>
      <c r="V462" s="56">
        <v>-577</v>
      </c>
      <c r="W462" s="52">
        <v>0</v>
      </c>
      <c r="X462" s="52">
        <v>893</v>
      </c>
      <c r="Y462" s="52">
        <v>11411</v>
      </c>
      <c r="Z462" s="52">
        <f t="shared" si="7"/>
        <v>5315176</v>
      </c>
    </row>
    <row r="463" spans="1:26" s="13" customFormat="1">
      <c r="A463" s="49">
        <v>478</v>
      </c>
      <c r="B463" s="49">
        <v>478352174</v>
      </c>
      <c r="C463" s="50" t="s">
        <v>232</v>
      </c>
      <c r="D463" s="49">
        <v>352</v>
      </c>
      <c r="E463" s="50" t="s">
        <v>233</v>
      </c>
      <c r="F463" s="49">
        <v>174</v>
      </c>
      <c r="G463" s="50" t="s">
        <v>109</v>
      </c>
      <c r="H463" s="51">
        <v>6</v>
      </c>
      <c r="I463" s="52">
        <v>8536</v>
      </c>
      <c r="J463" s="52">
        <v>3482</v>
      </c>
      <c r="K463" s="52">
        <v>0</v>
      </c>
      <c r="L463" s="52">
        <v>893</v>
      </c>
      <c r="M463" s="52">
        <v>12911</v>
      </c>
      <c r="N463" s="36"/>
      <c r="O463" s="53" t="s">
        <v>308</v>
      </c>
      <c r="P463" s="53" t="s">
        <v>308</v>
      </c>
      <c r="Q463" s="55">
        <v>0.09</v>
      </c>
      <c r="R463" s="55">
        <v>2.9000000000000001E-2</v>
      </c>
      <c r="S463" s="52">
        <v>0</v>
      </c>
      <c r="T463" s="36"/>
      <c r="U463" s="56">
        <v>72108</v>
      </c>
      <c r="V463" s="56">
        <v>0</v>
      </c>
      <c r="W463" s="52">
        <v>0</v>
      </c>
      <c r="X463" s="52">
        <v>5358</v>
      </c>
      <c r="Y463" s="52">
        <v>77466</v>
      </c>
      <c r="Z463" s="52">
        <f t="shared" si="7"/>
        <v>5315176</v>
      </c>
    </row>
    <row r="464" spans="1:26" s="13" customFormat="1">
      <c r="A464" s="49">
        <v>478</v>
      </c>
      <c r="B464" s="49">
        <v>478352186</v>
      </c>
      <c r="C464" s="50" t="s">
        <v>232</v>
      </c>
      <c r="D464" s="49">
        <v>352</v>
      </c>
      <c r="E464" s="50" t="s">
        <v>233</v>
      </c>
      <c r="F464" s="49">
        <v>186</v>
      </c>
      <c r="G464" s="50" t="s">
        <v>157</v>
      </c>
      <c r="H464" s="51">
        <v>1</v>
      </c>
      <c r="I464" s="52">
        <v>10172</v>
      </c>
      <c r="J464" s="52">
        <v>3827</v>
      </c>
      <c r="K464" s="52">
        <v>0</v>
      </c>
      <c r="L464" s="52">
        <v>893</v>
      </c>
      <c r="M464" s="52">
        <v>14892</v>
      </c>
      <c r="N464" s="36"/>
      <c r="O464" s="53" t="s">
        <v>308</v>
      </c>
      <c r="P464" s="53" t="s">
        <v>308</v>
      </c>
      <c r="Q464" s="55">
        <v>0.09</v>
      </c>
      <c r="R464" s="55">
        <v>5.0000000000000001E-3</v>
      </c>
      <c r="S464" s="52">
        <v>0</v>
      </c>
      <c r="T464" s="36"/>
      <c r="U464" s="56">
        <v>13999</v>
      </c>
      <c r="V464" s="56">
        <v>0</v>
      </c>
      <c r="W464" s="52">
        <v>0</v>
      </c>
      <c r="X464" s="52">
        <v>893</v>
      </c>
      <c r="Y464" s="52">
        <v>14892</v>
      </c>
      <c r="Z464" s="52">
        <f t="shared" si="7"/>
        <v>5315176</v>
      </c>
    </row>
    <row r="465" spans="1:26" s="13" customFormat="1">
      <c r="A465" s="49">
        <v>478</v>
      </c>
      <c r="B465" s="49">
        <v>478352271</v>
      </c>
      <c r="C465" s="50" t="s">
        <v>232</v>
      </c>
      <c r="D465" s="49">
        <v>352</v>
      </c>
      <c r="E465" s="50" t="s">
        <v>233</v>
      </c>
      <c r="F465" s="49">
        <v>271</v>
      </c>
      <c r="G465" s="50" t="s">
        <v>111</v>
      </c>
      <c r="H465" s="51">
        <v>1</v>
      </c>
      <c r="I465" s="52">
        <v>9813</v>
      </c>
      <c r="J465" s="52">
        <v>2725</v>
      </c>
      <c r="K465" s="52">
        <v>0</v>
      </c>
      <c r="L465" s="52">
        <v>893</v>
      </c>
      <c r="M465" s="52">
        <v>13431</v>
      </c>
      <c r="N465" s="36"/>
      <c r="O465" s="53" t="s">
        <v>308</v>
      </c>
      <c r="P465" s="53" t="s">
        <v>308</v>
      </c>
      <c r="Q465" s="55">
        <v>0.09</v>
      </c>
      <c r="R465" s="55">
        <v>6.0000000000000001E-3</v>
      </c>
      <c r="S465" s="52">
        <v>0</v>
      </c>
      <c r="T465" s="36"/>
      <c r="U465" s="56">
        <v>12538</v>
      </c>
      <c r="V465" s="56">
        <v>0</v>
      </c>
      <c r="W465" s="52">
        <v>0</v>
      </c>
      <c r="X465" s="52">
        <v>893</v>
      </c>
      <c r="Y465" s="52">
        <v>13431</v>
      </c>
      <c r="Z465" s="52">
        <f t="shared" si="7"/>
        <v>5315176</v>
      </c>
    </row>
    <row r="466" spans="1:26" s="13" customFormat="1">
      <c r="A466" s="49">
        <v>478</v>
      </c>
      <c r="B466" s="49">
        <v>478352288</v>
      </c>
      <c r="C466" s="50" t="s">
        <v>232</v>
      </c>
      <c r="D466" s="49">
        <v>352</v>
      </c>
      <c r="E466" s="50" t="s">
        <v>233</v>
      </c>
      <c r="F466" s="49">
        <v>288</v>
      </c>
      <c r="G466" s="50" t="s">
        <v>68</v>
      </c>
      <c r="H466" s="51">
        <v>2</v>
      </c>
      <c r="I466" s="52">
        <v>9137</v>
      </c>
      <c r="J466" s="52">
        <v>5153</v>
      </c>
      <c r="K466" s="52">
        <v>0</v>
      </c>
      <c r="L466" s="52">
        <v>893</v>
      </c>
      <c r="M466" s="52">
        <v>15183</v>
      </c>
      <c r="N466" s="36"/>
      <c r="O466" s="53" t="s">
        <v>308</v>
      </c>
      <c r="P466" s="53" t="s">
        <v>308</v>
      </c>
      <c r="Q466" s="55">
        <v>0.09</v>
      </c>
      <c r="R466" s="55">
        <v>2E-3</v>
      </c>
      <c r="S466" s="52">
        <v>0</v>
      </c>
      <c r="T466" s="36"/>
      <c r="U466" s="56">
        <v>28580</v>
      </c>
      <c r="V466" s="56">
        <v>0</v>
      </c>
      <c r="W466" s="52">
        <v>0</v>
      </c>
      <c r="X466" s="52">
        <v>1786</v>
      </c>
      <c r="Y466" s="52">
        <v>30366</v>
      </c>
      <c r="Z466" s="52">
        <f t="shared" si="7"/>
        <v>5315176</v>
      </c>
    </row>
    <row r="467" spans="1:26" s="13" customFormat="1">
      <c r="A467" s="49">
        <v>478</v>
      </c>
      <c r="B467" s="49">
        <v>478352322</v>
      </c>
      <c r="C467" s="50" t="s">
        <v>232</v>
      </c>
      <c r="D467" s="49">
        <v>352</v>
      </c>
      <c r="E467" s="50" t="s">
        <v>233</v>
      </c>
      <c r="F467" s="49">
        <v>322</v>
      </c>
      <c r="G467" s="50" t="s">
        <v>113</v>
      </c>
      <c r="H467" s="51">
        <v>1</v>
      </c>
      <c r="I467" s="52">
        <v>10299</v>
      </c>
      <c r="J467" s="52">
        <v>5213</v>
      </c>
      <c r="K467" s="52">
        <v>0</v>
      </c>
      <c r="L467" s="52">
        <v>893</v>
      </c>
      <c r="M467" s="52">
        <v>16405</v>
      </c>
      <c r="N467" s="36"/>
      <c r="O467" s="53" t="s">
        <v>308</v>
      </c>
      <c r="P467" s="53" t="s">
        <v>308</v>
      </c>
      <c r="Q467" s="55">
        <v>0.09</v>
      </c>
      <c r="R467" s="55">
        <v>1.4999999999999999E-2</v>
      </c>
      <c r="S467" s="52">
        <v>0</v>
      </c>
      <c r="T467" s="36"/>
      <c r="U467" s="56">
        <v>15512</v>
      </c>
      <c r="V467" s="56">
        <v>0</v>
      </c>
      <c r="W467" s="52">
        <v>0</v>
      </c>
      <c r="X467" s="52">
        <v>893</v>
      </c>
      <c r="Y467" s="52">
        <v>16405</v>
      </c>
      <c r="Z467" s="52">
        <f t="shared" si="7"/>
        <v>5315176</v>
      </c>
    </row>
    <row r="468" spans="1:26" s="13" customFormat="1">
      <c r="A468" s="49">
        <v>478</v>
      </c>
      <c r="B468" s="49">
        <v>478352326</v>
      </c>
      <c r="C468" s="50" t="s">
        <v>232</v>
      </c>
      <c r="D468" s="49">
        <v>352</v>
      </c>
      <c r="E468" s="50" t="s">
        <v>233</v>
      </c>
      <c r="F468" s="49">
        <v>326</v>
      </c>
      <c r="G468" s="50" t="s">
        <v>114</v>
      </c>
      <c r="H468" s="51">
        <v>4</v>
      </c>
      <c r="I468" s="52">
        <v>8678</v>
      </c>
      <c r="J468" s="52">
        <v>3059</v>
      </c>
      <c r="K468" s="52">
        <v>0</v>
      </c>
      <c r="L468" s="52">
        <v>893</v>
      </c>
      <c r="M468" s="52">
        <v>12630</v>
      </c>
      <c r="N468" s="36"/>
      <c r="O468" s="53" t="s">
        <v>308</v>
      </c>
      <c r="P468" s="53" t="s">
        <v>308</v>
      </c>
      <c r="Q468" s="55">
        <v>0.09</v>
      </c>
      <c r="R468" s="55">
        <v>2E-3</v>
      </c>
      <c r="S468" s="52">
        <v>0</v>
      </c>
      <c r="T468" s="36"/>
      <c r="U468" s="56">
        <v>46948</v>
      </c>
      <c r="V468" s="56">
        <v>0</v>
      </c>
      <c r="W468" s="52">
        <v>0</v>
      </c>
      <c r="X468" s="52">
        <v>3572</v>
      </c>
      <c r="Y468" s="52">
        <v>50520</v>
      </c>
      <c r="Z468" s="52">
        <f t="shared" si="7"/>
        <v>5315176</v>
      </c>
    </row>
    <row r="469" spans="1:26" s="13" customFormat="1">
      <c r="A469" s="49">
        <v>478</v>
      </c>
      <c r="B469" s="49">
        <v>478352348</v>
      </c>
      <c r="C469" s="50" t="s">
        <v>232</v>
      </c>
      <c r="D469" s="49">
        <v>352</v>
      </c>
      <c r="E469" s="50" t="s">
        <v>233</v>
      </c>
      <c r="F469" s="49">
        <v>348</v>
      </c>
      <c r="G469" s="50" t="s">
        <v>100</v>
      </c>
      <c r="H469" s="51">
        <v>16</v>
      </c>
      <c r="I469" s="52">
        <v>9903</v>
      </c>
      <c r="J469" s="52">
        <v>40</v>
      </c>
      <c r="K469" s="52">
        <v>0</v>
      </c>
      <c r="L469" s="52">
        <v>893</v>
      </c>
      <c r="M469" s="52">
        <v>10836</v>
      </c>
      <c r="N469" s="36"/>
      <c r="O469" s="53" t="s">
        <v>308</v>
      </c>
      <c r="P469" s="53" t="s">
        <v>308</v>
      </c>
      <c r="Q469" s="55">
        <v>0.09</v>
      </c>
      <c r="R469" s="55">
        <v>6.3E-2</v>
      </c>
      <c r="S469" s="52">
        <v>0</v>
      </c>
      <c r="T469" s="36"/>
      <c r="U469" s="56">
        <v>159088</v>
      </c>
      <c r="V469" s="56">
        <v>0</v>
      </c>
      <c r="W469" s="52">
        <v>0</v>
      </c>
      <c r="X469" s="52">
        <v>14288</v>
      </c>
      <c r="Y469" s="52">
        <v>173376</v>
      </c>
      <c r="Z469" s="52">
        <f t="shared" si="7"/>
        <v>5315176</v>
      </c>
    </row>
    <row r="470" spans="1:26" s="13" customFormat="1">
      <c r="A470" s="49">
        <v>478</v>
      </c>
      <c r="B470" s="49">
        <v>478352352</v>
      </c>
      <c r="C470" s="50" t="s">
        <v>232</v>
      </c>
      <c r="D470" s="49">
        <v>352</v>
      </c>
      <c r="E470" s="50" t="s">
        <v>233</v>
      </c>
      <c r="F470" s="49">
        <v>352</v>
      </c>
      <c r="G470" s="50" t="s">
        <v>233</v>
      </c>
      <c r="H470" s="51">
        <v>5</v>
      </c>
      <c r="I470" s="52">
        <v>9813</v>
      </c>
      <c r="J470" s="52">
        <v>4753</v>
      </c>
      <c r="K470" s="52">
        <v>0</v>
      </c>
      <c r="L470" s="52">
        <v>893</v>
      </c>
      <c r="M470" s="52">
        <v>15459</v>
      </c>
      <c r="N470" s="36"/>
      <c r="O470" s="53" t="s">
        <v>308</v>
      </c>
      <c r="P470" s="53" t="s">
        <v>308</v>
      </c>
      <c r="Q470" s="55">
        <v>0.09</v>
      </c>
      <c r="R470" s="55">
        <v>7.0000000000000001E-3</v>
      </c>
      <c r="S470" s="52">
        <v>0</v>
      </c>
      <c r="T470" s="36"/>
      <c r="U470" s="56">
        <v>72830</v>
      </c>
      <c r="V470" s="56">
        <v>0</v>
      </c>
      <c r="W470" s="52">
        <v>0</v>
      </c>
      <c r="X470" s="52">
        <v>4465</v>
      </c>
      <c r="Y470" s="52">
        <v>77295</v>
      </c>
      <c r="Z470" s="52">
        <f t="shared" si="7"/>
        <v>5315176</v>
      </c>
    </row>
    <row r="471" spans="1:26" s="13" customFormat="1">
      <c r="A471" s="49">
        <v>478</v>
      </c>
      <c r="B471" s="49">
        <v>478352600</v>
      </c>
      <c r="C471" s="50" t="s">
        <v>232</v>
      </c>
      <c r="D471" s="49">
        <v>352</v>
      </c>
      <c r="E471" s="50" t="s">
        <v>233</v>
      </c>
      <c r="F471" s="49">
        <v>600</v>
      </c>
      <c r="G471" s="50" t="s">
        <v>136</v>
      </c>
      <c r="H471" s="51">
        <v>23</v>
      </c>
      <c r="I471" s="52">
        <v>9461</v>
      </c>
      <c r="J471" s="52">
        <v>3675</v>
      </c>
      <c r="K471" s="52">
        <v>0</v>
      </c>
      <c r="L471" s="52">
        <v>893</v>
      </c>
      <c r="M471" s="52">
        <v>14029</v>
      </c>
      <c r="N471" s="36"/>
      <c r="O471" s="53" t="s">
        <v>308</v>
      </c>
      <c r="P471" s="53" t="s">
        <v>308</v>
      </c>
      <c r="Q471" s="55">
        <v>0.09</v>
      </c>
      <c r="R471" s="55">
        <v>4.0000000000000001E-3</v>
      </c>
      <c r="S471" s="52">
        <v>0</v>
      </c>
      <c r="T471" s="36"/>
      <c r="U471" s="56">
        <v>302128</v>
      </c>
      <c r="V471" s="56">
        <v>0</v>
      </c>
      <c r="W471" s="52">
        <v>0</v>
      </c>
      <c r="X471" s="52">
        <v>20539</v>
      </c>
      <c r="Y471" s="52">
        <v>322667</v>
      </c>
      <c r="Z471" s="52">
        <f t="shared" si="7"/>
        <v>5315176</v>
      </c>
    </row>
    <row r="472" spans="1:26" s="13" customFormat="1">
      <c r="A472" s="49">
        <v>478</v>
      </c>
      <c r="B472" s="49">
        <v>478352610</v>
      </c>
      <c r="C472" s="50" t="s">
        <v>232</v>
      </c>
      <c r="D472" s="49">
        <v>352</v>
      </c>
      <c r="E472" s="50" t="s">
        <v>233</v>
      </c>
      <c r="F472" s="49">
        <v>610</v>
      </c>
      <c r="G472" s="50" t="s">
        <v>228</v>
      </c>
      <c r="H472" s="51">
        <v>5</v>
      </c>
      <c r="I472" s="52">
        <v>10270</v>
      </c>
      <c r="J472" s="52">
        <v>1483</v>
      </c>
      <c r="K472" s="52">
        <v>0</v>
      </c>
      <c r="L472" s="52">
        <v>893</v>
      </c>
      <c r="M472" s="52">
        <v>12646</v>
      </c>
      <c r="N472" s="36"/>
      <c r="O472" s="53" t="s">
        <v>308</v>
      </c>
      <c r="P472" s="53" t="s">
        <v>308</v>
      </c>
      <c r="Q472" s="55">
        <v>0.09</v>
      </c>
      <c r="R472" s="55">
        <v>6.0000000000000001E-3</v>
      </c>
      <c r="S472" s="52">
        <v>0</v>
      </c>
      <c r="T472" s="36"/>
      <c r="U472" s="56">
        <v>58765</v>
      </c>
      <c r="V472" s="56">
        <v>0</v>
      </c>
      <c r="W472" s="52">
        <v>0</v>
      </c>
      <c r="X472" s="52">
        <v>4465</v>
      </c>
      <c r="Y472" s="52">
        <v>63230</v>
      </c>
      <c r="Z472" s="52">
        <f t="shared" si="7"/>
        <v>5315176</v>
      </c>
    </row>
    <row r="473" spans="1:26" s="13" customFormat="1">
      <c r="A473" s="49">
        <v>478</v>
      </c>
      <c r="B473" s="49">
        <v>478352616</v>
      </c>
      <c r="C473" s="50" t="s">
        <v>232</v>
      </c>
      <c r="D473" s="49">
        <v>352</v>
      </c>
      <c r="E473" s="50" t="s">
        <v>233</v>
      </c>
      <c r="F473" s="49">
        <v>616</v>
      </c>
      <c r="G473" s="50" t="s">
        <v>83</v>
      </c>
      <c r="H473" s="51">
        <v>64</v>
      </c>
      <c r="I473" s="52">
        <v>9503</v>
      </c>
      <c r="J473" s="52">
        <v>3013</v>
      </c>
      <c r="K473" s="52">
        <v>0</v>
      </c>
      <c r="L473" s="52">
        <v>893</v>
      </c>
      <c r="M473" s="52">
        <v>13409</v>
      </c>
      <c r="N473" s="36"/>
      <c r="O473" s="53" t="s">
        <v>308</v>
      </c>
      <c r="P473" s="53" t="s">
        <v>308</v>
      </c>
      <c r="Q473" s="55">
        <v>0.09</v>
      </c>
      <c r="R473" s="55">
        <v>3.5000000000000003E-2</v>
      </c>
      <c r="S473" s="52">
        <v>0</v>
      </c>
      <c r="T473" s="36"/>
      <c r="U473" s="56">
        <v>801024</v>
      </c>
      <c r="V473" s="56">
        <v>0</v>
      </c>
      <c r="W473" s="52">
        <v>0</v>
      </c>
      <c r="X473" s="52">
        <v>57152</v>
      </c>
      <c r="Y473" s="52">
        <v>858176</v>
      </c>
      <c r="Z473" s="52">
        <f t="shared" si="7"/>
        <v>5315176</v>
      </c>
    </row>
    <row r="474" spans="1:26" s="13" customFormat="1">
      <c r="A474" s="49">
        <v>478</v>
      </c>
      <c r="B474" s="49">
        <v>478352620</v>
      </c>
      <c r="C474" s="50" t="s">
        <v>232</v>
      </c>
      <c r="D474" s="49">
        <v>352</v>
      </c>
      <c r="E474" s="50" t="s">
        <v>233</v>
      </c>
      <c r="F474" s="49">
        <v>620</v>
      </c>
      <c r="G474" s="50" t="s">
        <v>115</v>
      </c>
      <c r="H474" s="51">
        <v>3</v>
      </c>
      <c r="I474" s="52">
        <v>8961</v>
      </c>
      <c r="J474" s="52">
        <v>4036</v>
      </c>
      <c r="K474" s="52">
        <v>0</v>
      </c>
      <c r="L474" s="52">
        <v>893</v>
      </c>
      <c r="M474" s="52">
        <v>13890</v>
      </c>
      <c r="N474" s="36"/>
      <c r="O474" s="53" t="s">
        <v>308</v>
      </c>
      <c r="P474" s="53" t="s">
        <v>308</v>
      </c>
      <c r="Q474" s="55">
        <v>0.09</v>
      </c>
      <c r="R474" s="55">
        <v>2.1000000000000001E-2</v>
      </c>
      <c r="S474" s="52">
        <v>0</v>
      </c>
      <c r="T474" s="36"/>
      <c r="U474" s="56">
        <v>38991</v>
      </c>
      <c r="V474" s="56">
        <v>0</v>
      </c>
      <c r="W474" s="52">
        <v>0</v>
      </c>
      <c r="X474" s="52">
        <v>2679</v>
      </c>
      <c r="Y474" s="52">
        <v>41670</v>
      </c>
      <c r="Z474" s="52">
        <f t="shared" si="7"/>
        <v>5315176</v>
      </c>
    </row>
    <row r="475" spans="1:26" s="13" customFormat="1">
      <c r="A475" s="49">
        <v>478</v>
      </c>
      <c r="B475" s="49">
        <v>478352640</v>
      </c>
      <c r="C475" s="50" t="s">
        <v>232</v>
      </c>
      <c r="D475" s="49">
        <v>352</v>
      </c>
      <c r="E475" s="50" t="s">
        <v>233</v>
      </c>
      <c r="F475" s="49">
        <v>640</v>
      </c>
      <c r="G475" s="50" t="s">
        <v>235</v>
      </c>
      <c r="H475" s="51">
        <v>5</v>
      </c>
      <c r="I475" s="52">
        <v>9813</v>
      </c>
      <c r="J475" s="52">
        <v>6703</v>
      </c>
      <c r="K475" s="52">
        <v>0</v>
      </c>
      <c r="L475" s="52">
        <v>893</v>
      </c>
      <c r="M475" s="52">
        <v>17409</v>
      </c>
      <c r="N475" s="36"/>
      <c r="O475" s="53" t="s">
        <v>308</v>
      </c>
      <c r="P475" s="53" t="s">
        <v>308</v>
      </c>
      <c r="Q475" s="55">
        <v>0.09</v>
      </c>
      <c r="R475" s="55">
        <v>3.0000000000000001E-3</v>
      </c>
      <c r="S475" s="52">
        <v>0</v>
      </c>
      <c r="T475" s="36"/>
      <c r="U475" s="56">
        <v>82580</v>
      </c>
      <c r="V475" s="56">
        <v>0</v>
      </c>
      <c r="W475" s="52">
        <v>0</v>
      </c>
      <c r="X475" s="52">
        <v>4465</v>
      </c>
      <c r="Y475" s="52">
        <v>87045</v>
      </c>
      <c r="Z475" s="52">
        <f t="shared" si="7"/>
        <v>5315176</v>
      </c>
    </row>
    <row r="476" spans="1:26" s="13" customFormat="1">
      <c r="A476" s="49">
        <v>478</v>
      </c>
      <c r="B476" s="49">
        <v>478352673</v>
      </c>
      <c r="C476" s="50" t="s">
        <v>232</v>
      </c>
      <c r="D476" s="49">
        <v>352</v>
      </c>
      <c r="E476" s="50" t="s">
        <v>233</v>
      </c>
      <c r="F476" s="49">
        <v>673</v>
      </c>
      <c r="G476" s="50" t="s">
        <v>137</v>
      </c>
      <c r="H476" s="51">
        <v>25</v>
      </c>
      <c r="I476" s="52">
        <v>9591</v>
      </c>
      <c r="J476" s="52">
        <v>4534</v>
      </c>
      <c r="K476" s="52">
        <v>0</v>
      </c>
      <c r="L476" s="52">
        <v>893</v>
      </c>
      <c r="M476" s="52">
        <v>15018</v>
      </c>
      <c r="N476" s="36"/>
      <c r="O476" s="53" t="s">
        <v>308</v>
      </c>
      <c r="P476" s="53" t="s">
        <v>308</v>
      </c>
      <c r="Q476" s="55">
        <v>0.09</v>
      </c>
      <c r="R476" s="55">
        <v>1.7999999999999999E-2</v>
      </c>
      <c r="S476" s="52">
        <v>0</v>
      </c>
      <c r="T476" s="36"/>
      <c r="U476" s="56">
        <v>353125</v>
      </c>
      <c r="V476" s="56">
        <v>0</v>
      </c>
      <c r="W476" s="52">
        <v>0</v>
      </c>
      <c r="X476" s="52">
        <v>22325</v>
      </c>
      <c r="Y476" s="52">
        <v>375450</v>
      </c>
      <c r="Z476" s="52">
        <f t="shared" si="7"/>
        <v>5315176</v>
      </c>
    </row>
    <row r="477" spans="1:26" s="13" customFormat="1">
      <c r="A477" s="49">
        <v>478</v>
      </c>
      <c r="B477" s="49">
        <v>478352720</v>
      </c>
      <c r="C477" s="50" t="s">
        <v>232</v>
      </c>
      <c r="D477" s="49">
        <v>352</v>
      </c>
      <c r="E477" s="50" t="s">
        <v>233</v>
      </c>
      <c r="F477" s="49">
        <v>720</v>
      </c>
      <c r="G477" s="50" t="s">
        <v>230</v>
      </c>
      <c r="H477" s="51">
        <v>5</v>
      </c>
      <c r="I477" s="52">
        <v>9472</v>
      </c>
      <c r="J477" s="52">
        <v>2004</v>
      </c>
      <c r="K477" s="52">
        <v>0</v>
      </c>
      <c r="L477" s="52">
        <v>893</v>
      </c>
      <c r="M477" s="52">
        <v>12369</v>
      </c>
      <c r="N477" s="36"/>
      <c r="O477" s="53" t="s">
        <v>308</v>
      </c>
      <c r="P477" s="53" t="s">
        <v>308</v>
      </c>
      <c r="Q477" s="55">
        <v>0.09</v>
      </c>
      <c r="R477" s="55">
        <v>0.01</v>
      </c>
      <c r="S477" s="52">
        <v>0</v>
      </c>
      <c r="T477" s="36"/>
      <c r="U477" s="56">
        <v>57380</v>
      </c>
      <c r="V477" s="56">
        <v>0</v>
      </c>
      <c r="W477" s="52">
        <v>0</v>
      </c>
      <c r="X477" s="52">
        <v>4465</v>
      </c>
      <c r="Y477" s="52">
        <v>61845</v>
      </c>
      <c r="Z477" s="52">
        <f t="shared" si="7"/>
        <v>5315176</v>
      </c>
    </row>
    <row r="478" spans="1:26" s="13" customFormat="1">
      <c r="A478" s="49">
        <v>478</v>
      </c>
      <c r="B478" s="49">
        <v>478352725</v>
      </c>
      <c r="C478" s="50" t="s">
        <v>232</v>
      </c>
      <c r="D478" s="49">
        <v>352</v>
      </c>
      <c r="E478" s="50" t="s">
        <v>233</v>
      </c>
      <c r="F478" s="49">
        <v>725</v>
      </c>
      <c r="G478" s="50" t="s">
        <v>117</v>
      </c>
      <c r="H478" s="51">
        <v>21</v>
      </c>
      <c r="I478" s="52">
        <v>9174</v>
      </c>
      <c r="J478" s="52">
        <v>2044</v>
      </c>
      <c r="K478" s="52">
        <v>0</v>
      </c>
      <c r="L478" s="52">
        <v>893</v>
      </c>
      <c r="M478" s="52">
        <v>12111</v>
      </c>
      <c r="N478" s="36"/>
      <c r="O478" s="53" t="s">
        <v>308</v>
      </c>
      <c r="P478" s="53" t="s">
        <v>308</v>
      </c>
      <c r="Q478" s="55">
        <v>0.09</v>
      </c>
      <c r="R478" s="55">
        <v>8.0000000000000002E-3</v>
      </c>
      <c r="S478" s="52">
        <v>0</v>
      </c>
      <c r="T478" s="36"/>
      <c r="U478" s="56">
        <v>235578</v>
      </c>
      <c r="V478" s="56">
        <v>0</v>
      </c>
      <c r="W478" s="52">
        <v>0</v>
      </c>
      <c r="X478" s="52">
        <v>18753</v>
      </c>
      <c r="Y478" s="52">
        <v>254331</v>
      </c>
      <c r="Z478" s="52">
        <f t="shared" si="7"/>
        <v>5315176</v>
      </c>
    </row>
    <row r="479" spans="1:26" s="13" customFormat="1">
      <c r="A479" s="49">
        <v>478</v>
      </c>
      <c r="B479" s="49">
        <v>478352730</v>
      </c>
      <c r="C479" s="50" t="s">
        <v>232</v>
      </c>
      <c r="D479" s="49">
        <v>352</v>
      </c>
      <c r="E479" s="50" t="s">
        <v>233</v>
      </c>
      <c r="F479" s="49">
        <v>730</v>
      </c>
      <c r="G479" s="50" t="s">
        <v>118</v>
      </c>
      <c r="H479" s="51">
        <v>2</v>
      </c>
      <c r="I479" s="52">
        <v>9813</v>
      </c>
      <c r="J479" s="52">
        <v>2936</v>
      </c>
      <c r="K479" s="52">
        <v>0</v>
      </c>
      <c r="L479" s="52">
        <v>893</v>
      </c>
      <c r="M479" s="52">
        <v>13642</v>
      </c>
      <c r="N479" s="36"/>
      <c r="O479" s="53" t="s">
        <v>308</v>
      </c>
      <c r="P479" s="53" t="s">
        <v>308</v>
      </c>
      <c r="Q479" s="55">
        <v>0.09</v>
      </c>
      <c r="R479" s="55">
        <v>0.01</v>
      </c>
      <c r="S479" s="52">
        <v>0</v>
      </c>
      <c r="T479" s="36"/>
      <c r="U479" s="56">
        <v>25498</v>
      </c>
      <c r="V479" s="56">
        <v>0</v>
      </c>
      <c r="W479" s="52">
        <v>0</v>
      </c>
      <c r="X479" s="52">
        <v>1786</v>
      </c>
      <c r="Y479" s="52">
        <v>27284</v>
      </c>
      <c r="Z479" s="52">
        <f t="shared" si="7"/>
        <v>5315176</v>
      </c>
    </row>
    <row r="480" spans="1:26" s="13" customFormat="1">
      <c r="A480" s="49">
        <v>478</v>
      </c>
      <c r="B480" s="49">
        <v>478352735</v>
      </c>
      <c r="C480" s="50" t="s">
        <v>232</v>
      </c>
      <c r="D480" s="49">
        <v>352</v>
      </c>
      <c r="E480" s="50" t="s">
        <v>233</v>
      </c>
      <c r="F480" s="49">
        <v>735</v>
      </c>
      <c r="G480" s="50" t="s">
        <v>119</v>
      </c>
      <c r="H480" s="51">
        <v>38</v>
      </c>
      <c r="I480" s="52">
        <v>9499</v>
      </c>
      <c r="J480" s="52">
        <v>3345</v>
      </c>
      <c r="K480" s="52">
        <v>0</v>
      </c>
      <c r="L480" s="52">
        <v>893</v>
      </c>
      <c r="M480" s="52">
        <v>13737</v>
      </c>
      <c r="N480" s="36"/>
      <c r="O480" s="53" t="s">
        <v>308</v>
      </c>
      <c r="P480" s="53" t="s">
        <v>308</v>
      </c>
      <c r="Q480" s="55">
        <v>0.09</v>
      </c>
      <c r="R480" s="55">
        <v>0.02</v>
      </c>
      <c r="S480" s="52">
        <v>0</v>
      </c>
      <c r="T480" s="36"/>
      <c r="U480" s="56">
        <v>488072</v>
      </c>
      <c r="V480" s="56">
        <v>0</v>
      </c>
      <c r="W480" s="52">
        <v>0</v>
      </c>
      <c r="X480" s="52">
        <v>33934</v>
      </c>
      <c r="Y480" s="52">
        <v>522006</v>
      </c>
      <c r="Z480" s="52">
        <f t="shared" si="7"/>
        <v>5315176</v>
      </c>
    </row>
    <row r="481" spans="1:26" s="13" customFormat="1">
      <c r="A481" s="49">
        <v>478</v>
      </c>
      <c r="B481" s="49">
        <v>478352753</v>
      </c>
      <c r="C481" s="50" t="s">
        <v>232</v>
      </c>
      <c r="D481" s="49">
        <v>352</v>
      </c>
      <c r="E481" s="50" t="s">
        <v>233</v>
      </c>
      <c r="F481" s="49">
        <v>753</v>
      </c>
      <c r="G481" s="50" t="s">
        <v>231</v>
      </c>
      <c r="H481" s="51">
        <v>7</v>
      </c>
      <c r="I481" s="52">
        <v>9056</v>
      </c>
      <c r="J481" s="52">
        <v>2835</v>
      </c>
      <c r="K481" s="52">
        <v>0</v>
      </c>
      <c r="L481" s="52">
        <v>893</v>
      </c>
      <c r="M481" s="52">
        <v>12784</v>
      </c>
      <c r="N481" s="36"/>
      <c r="O481" s="53" t="s">
        <v>308</v>
      </c>
      <c r="P481" s="53" t="s">
        <v>308</v>
      </c>
      <c r="Q481" s="55">
        <v>0.09</v>
      </c>
      <c r="R481" s="55">
        <v>1.2E-2</v>
      </c>
      <c r="S481" s="52">
        <v>0</v>
      </c>
      <c r="T481" s="36"/>
      <c r="U481" s="56">
        <v>83237</v>
      </c>
      <c r="V481" s="56">
        <v>0</v>
      </c>
      <c r="W481" s="52">
        <v>0</v>
      </c>
      <c r="X481" s="52">
        <v>6251</v>
      </c>
      <c r="Y481" s="52">
        <v>89488</v>
      </c>
      <c r="Z481" s="52">
        <f t="shared" si="7"/>
        <v>5315176</v>
      </c>
    </row>
    <row r="482" spans="1:26" s="13" customFormat="1">
      <c r="A482" s="49">
        <v>478</v>
      </c>
      <c r="B482" s="49">
        <v>478352775</v>
      </c>
      <c r="C482" s="50" t="s">
        <v>232</v>
      </c>
      <c r="D482" s="49">
        <v>352</v>
      </c>
      <c r="E482" s="50" t="s">
        <v>233</v>
      </c>
      <c r="F482" s="49">
        <v>775</v>
      </c>
      <c r="G482" s="50" t="s">
        <v>120</v>
      </c>
      <c r="H482" s="51">
        <v>17</v>
      </c>
      <c r="I482" s="52">
        <v>9307</v>
      </c>
      <c r="J482" s="52">
        <v>1682</v>
      </c>
      <c r="K482" s="52">
        <v>0</v>
      </c>
      <c r="L482" s="52">
        <v>893</v>
      </c>
      <c r="M482" s="52">
        <v>11882</v>
      </c>
      <c r="N482" s="36"/>
      <c r="O482" s="53" t="s">
        <v>308</v>
      </c>
      <c r="P482" s="53" t="s">
        <v>308</v>
      </c>
      <c r="Q482" s="55">
        <v>0.09</v>
      </c>
      <c r="R482" s="55">
        <v>5.0000000000000001E-3</v>
      </c>
      <c r="S482" s="52">
        <v>0</v>
      </c>
      <c r="T482" s="36"/>
      <c r="U482" s="56">
        <v>186813</v>
      </c>
      <c r="V482" s="56">
        <v>0</v>
      </c>
      <c r="W482" s="52">
        <v>0</v>
      </c>
      <c r="X482" s="52">
        <v>15181</v>
      </c>
      <c r="Y482" s="52">
        <v>201994</v>
      </c>
      <c r="Z482" s="52">
        <f t="shared" si="7"/>
        <v>5315176</v>
      </c>
    </row>
    <row r="483" spans="1:26" s="13" customFormat="1">
      <c r="A483" s="49">
        <v>479</v>
      </c>
      <c r="B483" s="49">
        <v>479278005</v>
      </c>
      <c r="C483" s="50" t="s">
        <v>236</v>
      </c>
      <c r="D483" s="49">
        <v>278</v>
      </c>
      <c r="E483" s="50" t="s">
        <v>190</v>
      </c>
      <c r="F483" s="49">
        <v>5</v>
      </c>
      <c r="G483" s="50" t="s">
        <v>147</v>
      </c>
      <c r="H483" s="51">
        <v>7</v>
      </c>
      <c r="I483" s="52">
        <v>11035</v>
      </c>
      <c r="J483" s="52">
        <v>4317</v>
      </c>
      <c r="K483" s="52">
        <v>0</v>
      </c>
      <c r="L483" s="52">
        <v>893</v>
      </c>
      <c r="M483" s="52">
        <v>16245</v>
      </c>
      <c r="N483" s="36"/>
      <c r="O483" s="53" t="s">
        <v>308</v>
      </c>
      <c r="P483" s="53" t="s">
        <v>308</v>
      </c>
      <c r="Q483" s="55">
        <v>0.09</v>
      </c>
      <c r="R483" s="55">
        <v>3.0000000000000001E-3</v>
      </c>
      <c r="S483" s="52">
        <v>0</v>
      </c>
      <c r="T483" s="36"/>
      <c r="U483" s="56">
        <v>107464</v>
      </c>
      <c r="V483" s="56">
        <v>0</v>
      </c>
      <c r="W483" s="52">
        <v>0</v>
      </c>
      <c r="X483" s="52">
        <v>6251</v>
      </c>
      <c r="Y483" s="52">
        <v>113715</v>
      </c>
      <c r="Z483" s="52">
        <f t="shared" si="7"/>
        <v>5638519</v>
      </c>
    </row>
    <row r="484" spans="1:26" s="13" customFormat="1">
      <c r="A484" s="49">
        <v>479</v>
      </c>
      <c r="B484" s="49">
        <v>479278024</v>
      </c>
      <c r="C484" s="50" t="s">
        <v>236</v>
      </c>
      <c r="D484" s="49">
        <v>278</v>
      </c>
      <c r="E484" s="50" t="s">
        <v>190</v>
      </c>
      <c r="F484" s="49">
        <v>24</v>
      </c>
      <c r="G484" s="50" t="s">
        <v>33</v>
      </c>
      <c r="H484" s="51">
        <v>31</v>
      </c>
      <c r="I484" s="52">
        <v>9684</v>
      </c>
      <c r="J484" s="52">
        <v>2128</v>
      </c>
      <c r="K484" s="52">
        <v>0</v>
      </c>
      <c r="L484" s="52">
        <v>893</v>
      </c>
      <c r="M484" s="52">
        <v>12705</v>
      </c>
      <c r="N484" s="36"/>
      <c r="O484" s="53" t="s">
        <v>308</v>
      </c>
      <c r="P484" s="53" t="s">
        <v>308</v>
      </c>
      <c r="Q484" s="55">
        <v>0.09</v>
      </c>
      <c r="R484" s="55">
        <v>2.1000000000000001E-2</v>
      </c>
      <c r="S484" s="52">
        <v>0</v>
      </c>
      <c r="T484" s="36"/>
      <c r="U484" s="56">
        <v>366172</v>
      </c>
      <c r="V484" s="56">
        <v>0</v>
      </c>
      <c r="W484" s="52">
        <v>0</v>
      </c>
      <c r="X484" s="52">
        <v>27683</v>
      </c>
      <c r="Y484" s="52">
        <v>393855</v>
      </c>
      <c r="Z484" s="52">
        <f t="shared" si="7"/>
        <v>5638519</v>
      </c>
    </row>
    <row r="485" spans="1:26" s="13" customFormat="1">
      <c r="A485" s="49">
        <v>479</v>
      </c>
      <c r="B485" s="49">
        <v>479278061</v>
      </c>
      <c r="C485" s="50" t="s">
        <v>236</v>
      </c>
      <c r="D485" s="49">
        <v>278</v>
      </c>
      <c r="E485" s="50" t="s">
        <v>190</v>
      </c>
      <c r="F485" s="49">
        <v>61</v>
      </c>
      <c r="G485" s="50" t="s">
        <v>148</v>
      </c>
      <c r="H485" s="51">
        <v>27</v>
      </c>
      <c r="I485" s="52">
        <v>10559</v>
      </c>
      <c r="J485" s="52">
        <v>502</v>
      </c>
      <c r="K485" s="52">
        <v>0</v>
      </c>
      <c r="L485" s="52">
        <v>893</v>
      </c>
      <c r="M485" s="52">
        <v>11954</v>
      </c>
      <c r="N485" s="36"/>
      <c r="O485" s="53" t="s">
        <v>308</v>
      </c>
      <c r="P485" s="53" t="s">
        <v>308</v>
      </c>
      <c r="Q485" s="55">
        <v>0.09</v>
      </c>
      <c r="R485" s="55">
        <v>0.03</v>
      </c>
      <c r="S485" s="52">
        <v>0</v>
      </c>
      <c r="T485" s="36"/>
      <c r="U485" s="56">
        <v>298647</v>
      </c>
      <c r="V485" s="56">
        <v>0</v>
      </c>
      <c r="W485" s="52">
        <v>0</v>
      </c>
      <c r="X485" s="52">
        <v>24111</v>
      </c>
      <c r="Y485" s="52">
        <v>322758</v>
      </c>
      <c r="Z485" s="52">
        <f t="shared" si="7"/>
        <v>5638519</v>
      </c>
    </row>
    <row r="486" spans="1:26" s="13" customFormat="1">
      <c r="A486" s="49">
        <v>479</v>
      </c>
      <c r="B486" s="49">
        <v>479278086</v>
      </c>
      <c r="C486" s="50" t="s">
        <v>236</v>
      </c>
      <c r="D486" s="49">
        <v>278</v>
      </c>
      <c r="E486" s="50" t="s">
        <v>190</v>
      </c>
      <c r="F486" s="49">
        <v>86</v>
      </c>
      <c r="G486" s="50" t="s">
        <v>185</v>
      </c>
      <c r="H486" s="51">
        <v>9</v>
      </c>
      <c r="I486" s="52">
        <v>10282</v>
      </c>
      <c r="J486" s="52">
        <v>1473</v>
      </c>
      <c r="K486" s="52">
        <v>0</v>
      </c>
      <c r="L486" s="52">
        <v>893</v>
      </c>
      <c r="M486" s="52">
        <v>12648</v>
      </c>
      <c r="N486" s="36"/>
      <c r="O486" s="53" t="s">
        <v>308</v>
      </c>
      <c r="P486" s="53" t="s">
        <v>308</v>
      </c>
      <c r="Q486" s="55">
        <v>0.09</v>
      </c>
      <c r="R486" s="55">
        <v>5.1999999999999998E-2</v>
      </c>
      <c r="S486" s="52">
        <v>0</v>
      </c>
      <c r="T486" s="36"/>
      <c r="U486" s="56">
        <v>105795</v>
      </c>
      <c r="V486" s="56">
        <v>0</v>
      </c>
      <c r="W486" s="52">
        <v>0</v>
      </c>
      <c r="X486" s="52">
        <v>8037</v>
      </c>
      <c r="Y486" s="52">
        <v>113832</v>
      </c>
      <c r="Z486" s="52">
        <f t="shared" si="7"/>
        <v>5638519</v>
      </c>
    </row>
    <row r="487" spans="1:26" s="13" customFormat="1">
      <c r="A487" s="49">
        <v>479</v>
      </c>
      <c r="B487" s="49">
        <v>479278087</v>
      </c>
      <c r="C487" s="50" t="s">
        <v>236</v>
      </c>
      <c r="D487" s="49">
        <v>278</v>
      </c>
      <c r="E487" s="50" t="s">
        <v>190</v>
      </c>
      <c r="F487" s="49">
        <v>87</v>
      </c>
      <c r="G487" s="50" t="s">
        <v>149</v>
      </c>
      <c r="H487" s="51">
        <v>4</v>
      </c>
      <c r="I487" s="52">
        <v>9794</v>
      </c>
      <c r="J487" s="52">
        <v>3624</v>
      </c>
      <c r="K487" s="52">
        <v>0</v>
      </c>
      <c r="L487" s="52">
        <v>893</v>
      </c>
      <c r="M487" s="52">
        <v>14311</v>
      </c>
      <c r="N487" s="36"/>
      <c r="O487" s="53" t="s">
        <v>308</v>
      </c>
      <c r="P487" s="53" t="s">
        <v>308</v>
      </c>
      <c r="Q487" s="55">
        <v>0.09</v>
      </c>
      <c r="R487" s="55">
        <v>4.0000000000000001E-3</v>
      </c>
      <c r="S487" s="52">
        <v>0</v>
      </c>
      <c r="T487" s="36"/>
      <c r="U487" s="56">
        <v>53672</v>
      </c>
      <c r="V487" s="56">
        <v>0</v>
      </c>
      <c r="W487" s="52">
        <v>0</v>
      </c>
      <c r="X487" s="52">
        <v>3572</v>
      </c>
      <c r="Y487" s="52">
        <v>57244</v>
      </c>
      <c r="Z487" s="52">
        <f t="shared" si="7"/>
        <v>5638519</v>
      </c>
    </row>
    <row r="488" spans="1:26" s="13" customFormat="1">
      <c r="A488" s="49">
        <v>479</v>
      </c>
      <c r="B488" s="49">
        <v>479278111</v>
      </c>
      <c r="C488" s="50" t="s">
        <v>236</v>
      </c>
      <c r="D488" s="49">
        <v>278</v>
      </c>
      <c r="E488" s="50" t="s">
        <v>190</v>
      </c>
      <c r="F488" s="49">
        <v>111</v>
      </c>
      <c r="G488" s="50" t="s">
        <v>237</v>
      </c>
      <c r="H488" s="51">
        <v>4</v>
      </c>
      <c r="I488" s="52">
        <v>12298</v>
      </c>
      <c r="J488" s="52">
        <v>2945</v>
      </c>
      <c r="K488" s="52">
        <v>0</v>
      </c>
      <c r="L488" s="52">
        <v>893</v>
      </c>
      <c r="M488" s="52">
        <v>16136</v>
      </c>
      <c r="N488" s="36"/>
      <c r="O488" s="53" t="s">
        <v>308</v>
      </c>
      <c r="P488" s="53" t="s">
        <v>308</v>
      </c>
      <c r="Q488" s="55">
        <v>0.09</v>
      </c>
      <c r="R488" s="55">
        <v>2.1999999999999999E-2</v>
      </c>
      <c r="S488" s="52">
        <v>0</v>
      </c>
      <c r="T488" s="36"/>
      <c r="U488" s="56">
        <v>60972</v>
      </c>
      <c r="V488" s="56">
        <v>0</v>
      </c>
      <c r="W488" s="52">
        <v>0</v>
      </c>
      <c r="X488" s="52">
        <v>3572</v>
      </c>
      <c r="Y488" s="52">
        <v>64544</v>
      </c>
      <c r="Z488" s="52">
        <f t="shared" si="7"/>
        <v>5638519</v>
      </c>
    </row>
    <row r="489" spans="1:26" s="13" customFormat="1">
      <c r="A489" s="49">
        <v>479</v>
      </c>
      <c r="B489" s="49">
        <v>479278114</v>
      </c>
      <c r="C489" s="50" t="s">
        <v>236</v>
      </c>
      <c r="D489" s="49">
        <v>278</v>
      </c>
      <c r="E489" s="50" t="s">
        <v>190</v>
      </c>
      <c r="F489" s="49">
        <v>114</v>
      </c>
      <c r="G489" s="50" t="s">
        <v>32</v>
      </c>
      <c r="H489" s="51">
        <v>10</v>
      </c>
      <c r="I489" s="52">
        <v>9923</v>
      </c>
      <c r="J489" s="52">
        <v>2500</v>
      </c>
      <c r="K489" s="52">
        <v>0</v>
      </c>
      <c r="L489" s="52">
        <v>893</v>
      </c>
      <c r="M489" s="52">
        <v>13316</v>
      </c>
      <c r="N489" s="36"/>
      <c r="O489" s="53" t="s">
        <v>308</v>
      </c>
      <c r="P489" s="53" t="s">
        <v>308</v>
      </c>
      <c r="Q489" s="55">
        <v>0.18</v>
      </c>
      <c r="R489" s="55">
        <v>4.1000000000000002E-2</v>
      </c>
      <c r="S489" s="52">
        <v>0</v>
      </c>
      <c r="T489" s="36"/>
      <c r="U489" s="56">
        <v>124230</v>
      </c>
      <c r="V489" s="56">
        <v>0</v>
      </c>
      <c r="W489" s="52">
        <v>0</v>
      </c>
      <c r="X489" s="52">
        <v>8930</v>
      </c>
      <c r="Y489" s="52">
        <v>133160</v>
      </c>
      <c r="Z489" s="52">
        <f t="shared" si="7"/>
        <v>5638519</v>
      </c>
    </row>
    <row r="490" spans="1:26" s="13" customFormat="1">
      <c r="A490" s="49">
        <v>479</v>
      </c>
      <c r="B490" s="49">
        <v>479278117</v>
      </c>
      <c r="C490" s="50" t="s">
        <v>236</v>
      </c>
      <c r="D490" s="49">
        <v>278</v>
      </c>
      <c r="E490" s="50" t="s">
        <v>190</v>
      </c>
      <c r="F490" s="49">
        <v>117</v>
      </c>
      <c r="G490" s="50" t="s">
        <v>35</v>
      </c>
      <c r="H490" s="51">
        <v>12</v>
      </c>
      <c r="I490" s="52">
        <v>9330</v>
      </c>
      <c r="J490" s="52">
        <v>3464</v>
      </c>
      <c r="K490" s="52">
        <v>0</v>
      </c>
      <c r="L490" s="52">
        <v>893</v>
      </c>
      <c r="M490" s="52">
        <v>13687</v>
      </c>
      <c r="N490" s="36"/>
      <c r="O490" s="53" t="s">
        <v>308</v>
      </c>
      <c r="P490" s="53" t="s">
        <v>308</v>
      </c>
      <c r="Q490" s="55">
        <v>0.09</v>
      </c>
      <c r="R490" s="55">
        <v>7.6999999999999999E-2</v>
      </c>
      <c r="S490" s="52">
        <v>0</v>
      </c>
      <c r="T490" s="36"/>
      <c r="U490" s="56">
        <v>153528</v>
      </c>
      <c r="V490" s="56">
        <v>0</v>
      </c>
      <c r="W490" s="52">
        <v>0</v>
      </c>
      <c r="X490" s="52">
        <v>10716</v>
      </c>
      <c r="Y490" s="52">
        <v>164244</v>
      </c>
      <c r="Z490" s="52">
        <f t="shared" si="7"/>
        <v>5638519</v>
      </c>
    </row>
    <row r="491" spans="1:26" s="13" customFormat="1">
      <c r="A491" s="49">
        <v>479</v>
      </c>
      <c r="B491" s="49">
        <v>479278137</v>
      </c>
      <c r="C491" s="50" t="s">
        <v>236</v>
      </c>
      <c r="D491" s="49">
        <v>278</v>
      </c>
      <c r="E491" s="50" t="s">
        <v>190</v>
      </c>
      <c r="F491" s="49">
        <v>137</v>
      </c>
      <c r="G491" s="50" t="s">
        <v>196</v>
      </c>
      <c r="H491" s="51">
        <v>20</v>
      </c>
      <c r="I491" s="52">
        <v>11062</v>
      </c>
      <c r="J491" s="52">
        <v>204</v>
      </c>
      <c r="K491" s="52">
        <v>0</v>
      </c>
      <c r="L491" s="52">
        <v>893</v>
      </c>
      <c r="M491" s="52">
        <v>12159</v>
      </c>
      <c r="N491" s="36"/>
      <c r="O491" s="53" t="s">
        <v>308</v>
      </c>
      <c r="P491" s="53" t="s">
        <v>308</v>
      </c>
      <c r="Q491" s="55">
        <v>0.18</v>
      </c>
      <c r="R491" s="55">
        <v>0.121</v>
      </c>
      <c r="S491" s="52">
        <v>0</v>
      </c>
      <c r="T491" s="36"/>
      <c r="U491" s="56">
        <v>225320</v>
      </c>
      <c r="V491" s="56">
        <v>0</v>
      </c>
      <c r="W491" s="52">
        <v>0</v>
      </c>
      <c r="X491" s="52">
        <v>17860</v>
      </c>
      <c r="Y491" s="52">
        <v>243180</v>
      </c>
      <c r="Z491" s="52">
        <f t="shared" si="7"/>
        <v>5638519</v>
      </c>
    </row>
    <row r="492" spans="1:26" s="13" customFormat="1">
      <c r="A492" s="49">
        <v>479</v>
      </c>
      <c r="B492" s="49">
        <v>479278159</v>
      </c>
      <c r="C492" s="50" t="s">
        <v>236</v>
      </c>
      <c r="D492" s="49">
        <v>278</v>
      </c>
      <c r="E492" s="50" t="s">
        <v>190</v>
      </c>
      <c r="F492" s="49">
        <v>159</v>
      </c>
      <c r="G492" s="50" t="s">
        <v>150</v>
      </c>
      <c r="H492" s="51">
        <v>5</v>
      </c>
      <c r="I492" s="52">
        <v>9227</v>
      </c>
      <c r="J492" s="52">
        <v>4379</v>
      </c>
      <c r="K492" s="52">
        <v>0</v>
      </c>
      <c r="L492" s="52">
        <v>893</v>
      </c>
      <c r="M492" s="52">
        <v>14499</v>
      </c>
      <c r="N492" s="36"/>
      <c r="O492" s="53" t="s">
        <v>308</v>
      </c>
      <c r="P492" s="53" t="s">
        <v>308</v>
      </c>
      <c r="Q492" s="55">
        <v>0.09</v>
      </c>
      <c r="R492" s="55">
        <v>3.0000000000000001E-3</v>
      </c>
      <c r="S492" s="52">
        <v>0</v>
      </c>
      <c r="T492" s="36"/>
      <c r="U492" s="56">
        <v>68030</v>
      </c>
      <c r="V492" s="56">
        <v>0</v>
      </c>
      <c r="W492" s="52">
        <v>0</v>
      </c>
      <c r="X492" s="52">
        <v>4465</v>
      </c>
      <c r="Y492" s="52">
        <v>72495</v>
      </c>
      <c r="Z492" s="52">
        <f t="shared" si="7"/>
        <v>5638519</v>
      </c>
    </row>
    <row r="493" spans="1:26" s="13" customFormat="1">
      <c r="A493" s="49">
        <v>479</v>
      </c>
      <c r="B493" s="49">
        <v>479278161</v>
      </c>
      <c r="C493" s="50" t="s">
        <v>236</v>
      </c>
      <c r="D493" s="49">
        <v>278</v>
      </c>
      <c r="E493" s="50" t="s">
        <v>190</v>
      </c>
      <c r="F493" s="49">
        <v>161</v>
      </c>
      <c r="G493" s="50" t="s">
        <v>151</v>
      </c>
      <c r="H493" s="51">
        <v>5</v>
      </c>
      <c r="I493" s="52">
        <v>9454</v>
      </c>
      <c r="J493" s="52">
        <v>3557</v>
      </c>
      <c r="K493" s="52">
        <v>0</v>
      </c>
      <c r="L493" s="52">
        <v>893</v>
      </c>
      <c r="M493" s="52">
        <v>13904</v>
      </c>
      <c r="N493" s="36"/>
      <c r="O493" s="53" t="s">
        <v>308</v>
      </c>
      <c r="P493" s="53" t="s">
        <v>308</v>
      </c>
      <c r="Q493" s="55">
        <v>0.09</v>
      </c>
      <c r="R493" s="55">
        <v>8.0000000000000002E-3</v>
      </c>
      <c r="S493" s="52">
        <v>0</v>
      </c>
      <c r="T493" s="36"/>
      <c r="U493" s="56">
        <v>65055</v>
      </c>
      <c r="V493" s="56">
        <v>0</v>
      </c>
      <c r="W493" s="52">
        <v>0</v>
      </c>
      <c r="X493" s="52">
        <v>4465</v>
      </c>
      <c r="Y493" s="52">
        <v>69520</v>
      </c>
      <c r="Z493" s="52">
        <f t="shared" si="7"/>
        <v>5638519</v>
      </c>
    </row>
    <row r="494" spans="1:26" s="13" customFormat="1">
      <c r="A494" s="49">
        <v>479</v>
      </c>
      <c r="B494" s="49">
        <v>479278191</v>
      </c>
      <c r="C494" s="50" t="s">
        <v>236</v>
      </c>
      <c r="D494" s="49">
        <v>278</v>
      </c>
      <c r="E494" s="50" t="s">
        <v>190</v>
      </c>
      <c r="F494" s="49">
        <v>191</v>
      </c>
      <c r="G494" s="50" t="s">
        <v>238</v>
      </c>
      <c r="H494" s="51">
        <v>4</v>
      </c>
      <c r="I494" s="52">
        <v>11884</v>
      </c>
      <c r="J494" s="52">
        <v>3577</v>
      </c>
      <c r="K494" s="52">
        <v>0</v>
      </c>
      <c r="L494" s="52">
        <v>893</v>
      </c>
      <c r="M494" s="52">
        <v>16354</v>
      </c>
      <c r="N494" s="36"/>
      <c r="O494" s="53" t="s">
        <v>308</v>
      </c>
      <c r="P494" s="53" t="s">
        <v>308</v>
      </c>
      <c r="Q494" s="55">
        <v>0.09</v>
      </c>
      <c r="R494" s="55">
        <v>2.1999999999999999E-2</v>
      </c>
      <c r="S494" s="52">
        <v>0</v>
      </c>
      <c r="T494" s="36"/>
      <c r="U494" s="56">
        <v>61844</v>
      </c>
      <c r="V494" s="56">
        <v>0</v>
      </c>
      <c r="W494" s="52">
        <v>0</v>
      </c>
      <c r="X494" s="52">
        <v>3572</v>
      </c>
      <c r="Y494" s="52">
        <v>65416</v>
      </c>
      <c r="Z494" s="52">
        <f t="shared" si="7"/>
        <v>5638519</v>
      </c>
    </row>
    <row r="495" spans="1:26" s="13" customFormat="1">
      <c r="A495" s="49">
        <v>479</v>
      </c>
      <c r="B495" s="49">
        <v>479278210</v>
      </c>
      <c r="C495" s="50" t="s">
        <v>236</v>
      </c>
      <c r="D495" s="49">
        <v>278</v>
      </c>
      <c r="E495" s="50" t="s">
        <v>190</v>
      </c>
      <c r="F495" s="49">
        <v>210</v>
      </c>
      <c r="G495" s="50" t="s">
        <v>188</v>
      </c>
      <c r="H495" s="51">
        <v>31</v>
      </c>
      <c r="I495" s="52">
        <v>9657</v>
      </c>
      <c r="J495" s="52">
        <v>3101</v>
      </c>
      <c r="K495" s="52">
        <v>0</v>
      </c>
      <c r="L495" s="52">
        <v>893</v>
      </c>
      <c r="M495" s="52">
        <v>13651</v>
      </c>
      <c r="N495" s="36"/>
      <c r="O495" s="53" t="s">
        <v>308</v>
      </c>
      <c r="P495" s="53" t="s">
        <v>308</v>
      </c>
      <c r="Q495" s="55">
        <v>0.09</v>
      </c>
      <c r="R495" s="55">
        <v>5.8999999999999997E-2</v>
      </c>
      <c r="S495" s="52">
        <v>0</v>
      </c>
      <c r="T495" s="36"/>
      <c r="U495" s="56">
        <v>395498</v>
      </c>
      <c r="V495" s="56">
        <v>0</v>
      </c>
      <c r="W495" s="52">
        <v>0</v>
      </c>
      <c r="X495" s="52">
        <v>27683</v>
      </c>
      <c r="Y495" s="52">
        <v>423181</v>
      </c>
      <c r="Z495" s="52">
        <f t="shared" si="7"/>
        <v>5638519</v>
      </c>
    </row>
    <row r="496" spans="1:26" s="13" customFormat="1">
      <c r="A496" s="49">
        <v>479</v>
      </c>
      <c r="B496" s="49">
        <v>479278227</v>
      </c>
      <c r="C496" s="50" t="s">
        <v>236</v>
      </c>
      <c r="D496" s="49">
        <v>278</v>
      </c>
      <c r="E496" s="50" t="s">
        <v>190</v>
      </c>
      <c r="F496" s="49">
        <v>227</v>
      </c>
      <c r="G496" s="50" t="s">
        <v>239</v>
      </c>
      <c r="H496" s="51">
        <v>7</v>
      </c>
      <c r="I496" s="52">
        <v>9910</v>
      </c>
      <c r="J496" s="52">
        <v>2049</v>
      </c>
      <c r="K496" s="52">
        <v>0</v>
      </c>
      <c r="L496" s="52">
        <v>893</v>
      </c>
      <c r="M496" s="52">
        <v>12852</v>
      </c>
      <c r="N496" s="36"/>
      <c r="O496" s="53" t="s">
        <v>308</v>
      </c>
      <c r="P496" s="53" t="s">
        <v>308</v>
      </c>
      <c r="Q496" s="55">
        <v>0.18</v>
      </c>
      <c r="R496" s="55">
        <v>8.0000000000000002E-3</v>
      </c>
      <c r="S496" s="52">
        <v>0</v>
      </c>
      <c r="T496" s="36"/>
      <c r="U496" s="56">
        <v>83713</v>
      </c>
      <c r="V496" s="56">
        <v>0</v>
      </c>
      <c r="W496" s="52">
        <v>0</v>
      </c>
      <c r="X496" s="52">
        <v>6251</v>
      </c>
      <c r="Y496" s="52">
        <v>89964</v>
      </c>
      <c r="Z496" s="52">
        <f t="shared" si="7"/>
        <v>5638519</v>
      </c>
    </row>
    <row r="497" spans="1:26" s="13" customFormat="1">
      <c r="A497" s="49">
        <v>479</v>
      </c>
      <c r="B497" s="49">
        <v>479278278</v>
      </c>
      <c r="C497" s="50" t="s">
        <v>236</v>
      </c>
      <c r="D497" s="49">
        <v>278</v>
      </c>
      <c r="E497" s="50" t="s">
        <v>190</v>
      </c>
      <c r="F497" s="49">
        <v>278</v>
      </c>
      <c r="G497" s="50" t="s">
        <v>190</v>
      </c>
      <c r="H497" s="51">
        <v>45</v>
      </c>
      <c r="I497" s="52">
        <v>9905</v>
      </c>
      <c r="J497" s="52">
        <v>3192</v>
      </c>
      <c r="K497" s="52">
        <v>0</v>
      </c>
      <c r="L497" s="52">
        <v>893</v>
      </c>
      <c r="M497" s="52">
        <v>13990</v>
      </c>
      <c r="N497" s="36"/>
      <c r="O497" s="53" t="s">
        <v>308</v>
      </c>
      <c r="P497" s="53" t="s">
        <v>308</v>
      </c>
      <c r="Q497" s="55">
        <v>0.09</v>
      </c>
      <c r="R497" s="55">
        <v>4.5999999999999999E-2</v>
      </c>
      <c r="S497" s="52">
        <v>0</v>
      </c>
      <c r="T497" s="36"/>
      <c r="U497" s="56">
        <v>589365</v>
      </c>
      <c r="V497" s="56">
        <v>0</v>
      </c>
      <c r="W497" s="52">
        <v>0</v>
      </c>
      <c r="X497" s="52">
        <v>40185</v>
      </c>
      <c r="Y497" s="52">
        <v>629550</v>
      </c>
      <c r="Z497" s="52">
        <f t="shared" si="7"/>
        <v>5638519</v>
      </c>
    </row>
    <row r="498" spans="1:26" s="13" customFormat="1">
      <c r="A498" s="49">
        <v>479</v>
      </c>
      <c r="B498" s="49">
        <v>479278281</v>
      </c>
      <c r="C498" s="50" t="s">
        <v>236</v>
      </c>
      <c r="D498" s="49">
        <v>278</v>
      </c>
      <c r="E498" s="50" t="s">
        <v>190</v>
      </c>
      <c r="F498" s="49">
        <v>281</v>
      </c>
      <c r="G498" s="50" t="s">
        <v>146</v>
      </c>
      <c r="H498" s="51">
        <v>61</v>
      </c>
      <c r="I498" s="52">
        <v>11296</v>
      </c>
      <c r="J498" s="52">
        <v>0</v>
      </c>
      <c r="K498" s="52">
        <v>0</v>
      </c>
      <c r="L498" s="52">
        <v>893</v>
      </c>
      <c r="M498" s="52">
        <v>12189</v>
      </c>
      <c r="N498" s="36"/>
      <c r="O498" s="53" t="s">
        <v>308</v>
      </c>
      <c r="P498" s="53" t="s">
        <v>308</v>
      </c>
      <c r="Q498" s="55">
        <v>0.18</v>
      </c>
      <c r="R498" s="55">
        <v>0.11799999999999999</v>
      </c>
      <c r="S498" s="52">
        <v>0</v>
      </c>
      <c r="T498" s="36"/>
      <c r="U498" s="56">
        <v>689056</v>
      </c>
      <c r="V498" s="56">
        <v>0</v>
      </c>
      <c r="W498" s="52">
        <v>0</v>
      </c>
      <c r="X498" s="52">
        <v>54473</v>
      </c>
      <c r="Y498" s="52">
        <v>743529</v>
      </c>
      <c r="Z498" s="52">
        <f t="shared" si="7"/>
        <v>5638519</v>
      </c>
    </row>
    <row r="499" spans="1:26" s="13" customFormat="1">
      <c r="A499" s="49">
        <v>479</v>
      </c>
      <c r="B499" s="49">
        <v>479278309</v>
      </c>
      <c r="C499" s="50" t="s">
        <v>236</v>
      </c>
      <c r="D499" s="49">
        <v>278</v>
      </c>
      <c r="E499" s="50" t="s">
        <v>190</v>
      </c>
      <c r="F499" s="49">
        <v>309</v>
      </c>
      <c r="G499" s="50" t="s">
        <v>197</v>
      </c>
      <c r="H499" s="51">
        <v>5</v>
      </c>
      <c r="I499" s="52">
        <v>10751</v>
      </c>
      <c r="J499" s="52">
        <v>600</v>
      </c>
      <c r="K499" s="52">
        <v>0</v>
      </c>
      <c r="L499" s="52">
        <v>893</v>
      </c>
      <c r="M499" s="52">
        <v>12244</v>
      </c>
      <c r="N499" s="36"/>
      <c r="O499" s="53" t="s">
        <v>308</v>
      </c>
      <c r="P499" s="53" t="s">
        <v>308</v>
      </c>
      <c r="Q499" s="55">
        <v>0.09</v>
      </c>
      <c r="R499" s="55">
        <v>4.0000000000000001E-3</v>
      </c>
      <c r="S499" s="52">
        <v>0</v>
      </c>
      <c r="T499" s="36"/>
      <c r="U499" s="56">
        <v>56755</v>
      </c>
      <c r="V499" s="56">
        <v>0</v>
      </c>
      <c r="W499" s="52">
        <v>0</v>
      </c>
      <c r="X499" s="52">
        <v>4465</v>
      </c>
      <c r="Y499" s="52">
        <v>61220</v>
      </c>
      <c r="Z499" s="52">
        <f t="shared" si="7"/>
        <v>5638519</v>
      </c>
    </row>
    <row r="500" spans="1:26" s="13" customFormat="1">
      <c r="A500" s="49">
        <v>479</v>
      </c>
      <c r="B500" s="49">
        <v>479278325</v>
      </c>
      <c r="C500" s="50" t="s">
        <v>236</v>
      </c>
      <c r="D500" s="49">
        <v>278</v>
      </c>
      <c r="E500" s="50" t="s">
        <v>190</v>
      </c>
      <c r="F500" s="49">
        <v>325</v>
      </c>
      <c r="G500" s="50" t="s">
        <v>198</v>
      </c>
      <c r="H500" s="51">
        <v>7</v>
      </c>
      <c r="I500" s="52">
        <v>9510</v>
      </c>
      <c r="J500" s="52">
        <v>1384</v>
      </c>
      <c r="K500" s="52">
        <v>0</v>
      </c>
      <c r="L500" s="52">
        <v>893</v>
      </c>
      <c r="M500" s="52">
        <v>11787</v>
      </c>
      <c r="N500" s="36"/>
      <c r="O500" s="53" t="s">
        <v>308</v>
      </c>
      <c r="P500" s="53" t="s">
        <v>308</v>
      </c>
      <c r="Q500" s="55">
        <v>0.09</v>
      </c>
      <c r="R500" s="55">
        <v>3.0000000000000001E-3</v>
      </c>
      <c r="S500" s="52">
        <v>0</v>
      </c>
      <c r="T500" s="36"/>
      <c r="U500" s="56">
        <v>76258</v>
      </c>
      <c r="V500" s="56">
        <v>0</v>
      </c>
      <c r="W500" s="52">
        <v>0</v>
      </c>
      <c r="X500" s="52">
        <v>6251</v>
      </c>
      <c r="Y500" s="52">
        <v>82509</v>
      </c>
      <c r="Z500" s="52">
        <f t="shared" si="7"/>
        <v>5638519</v>
      </c>
    </row>
    <row r="501" spans="1:26" s="13" customFormat="1">
      <c r="A501" s="49">
        <v>479</v>
      </c>
      <c r="B501" s="49">
        <v>479278332</v>
      </c>
      <c r="C501" s="50" t="s">
        <v>236</v>
      </c>
      <c r="D501" s="49">
        <v>278</v>
      </c>
      <c r="E501" s="50" t="s">
        <v>190</v>
      </c>
      <c r="F501" s="49">
        <v>332</v>
      </c>
      <c r="G501" s="50" t="s">
        <v>199</v>
      </c>
      <c r="H501" s="51">
        <v>7</v>
      </c>
      <c r="I501" s="52">
        <v>9317</v>
      </c>
      <c r="J501" s="52">
        <v>916</v>
      </c>
      <c r="K501" s="52">
        <v>0</v>
      </c>
      <c r="L501" s="52">
        <v>893</v>
      </c>
      <c r="M501" s="52">
        <v>11126</v>
      </c>
      <c r="N501" s="36"/>
      <c r="O501" s="53" t="s">
        <v>308</v>
      </c>
      <c r="P501" s="53" t="s">
        <v>308</v>
      </c>
      <c r="Q501" s="55">
        <v>0.09</v>
      </c>
      <c r="R501" s="55">
        <v>1.4E-2</v>
      </c>
      <c r="S501" s="52">
        <v>0</v>
      </c>
      <c r="T501" s="36"/>
      <c r="U501" s="56">
        <v>71631</v>
      </c>
      <c r="V501" s="56">
        <v>0</v>
      </c>
      <c r="W501" s="52">
        <v>0</v>
      </c>
      <c r="X501" s="52">
        <v>6251</v>
      </c>
      <c r="Y501" s="52">
        <v>77882</v>
      </c>
      <c r="Z501" s="52">
        <f t="shared" si="7"/>
        <v>5638519</v>
      </c>
    </row>
    <row r="502" spans="1:26" s="13" customFormat="1">
      <c r="A502" s="49">
        <v>479</v>
      </c>
      <c r="B502" s="49">
        <v>479278605</v>
      </c>
      <c r="C502" s="50" t="s">
        <v>236</v>
      </c>
      <c r="D502" s="49">
        <v>278</v>
      </c>
      <c r="E502" s="50" t="s">
        <v>190</v>
      </c>
      <c r="F502" s="49">
        <v>605</v>
      </c>
      <c r="G502" s="50" t="s">
        <v>193</v>
      </c>
      <c r="H502" s="51">
        <v>57</v>
      </c>
      <c r="I502" s="52">
        <v>9683</v>
      </c>
      <c r="J502" s="52">
        <v>7464</v>
      </c>
      <c r="K502" s="52">
        <v>0</v>
      </c>
      <c r="L502" s="52">
        <v>893</v>
      </c>
      <c r="M502" s="52">
        <v>18040</v>
      </c>
      <c r="N502" s="36"/>
      <c r="O502" s="53" t="s">
        <v>308</v>
      </c>
      <c r="P502" s="53" t="s">
        <v>308</v>
      </c>
      <c r="Q502" s="55">
        <v>0.09</v>
      </c>
      <c r="R502" s="55">
        <v>6.5000000000000002E-2</v>
      </c>
      <c r="S502" s="52">
        <v>0</v>
      </c>
      <c r="T502" s="36"/>
      <c r="U502" s="56">
        <v>977379</v>
      </c>
      <c r="V502" s="56">
        <v>0</v>
      </c>
      <c r="W502" s="52">
        <v>0</v>
      </c>
      <c r="X502" s="52">
        <v>50901</v>
      </c>
      <c r="Y502" s="52">
        <v>1028280</v>
      </c>
      <c r="Z502" s="52">
        <f t="shared" si="7"/>
        <v>5638519</v>
      </c>
    </row>
    <row r="503" spans="1:26" s="13" customFormat="1">
      <c r="A503" s="49">
        <v>479</v>
      </c>
      <c r="B503" s="49">
        <v>479278615</v>
      </c>
      <c r="C503" s="50" t="s">
        <v>236</v>
      </c>
      <c r="D503" s="49">
        <v>278</v>
      </c>
      <c r="E503" s="50" t="s">
        <v>190</v>
      </c>
      <c r="F503" s="49">
        <v>615</v>
      </c>
      <c r="G503" s="50" t="s">
        <v>229</v>
      </c>
      <c r="H503" s="51">
        <v>1</v>
      </c>
      <c r="I503" s="52">
        <v>9794</v>
      </c>
      <c r="J503" s="52">
        <v>1375</v>
      </c>
      <c r="K503" s="52">
        <v>0</v>
      </c>
      <c r="L503" s="52">
        <v>893</v>
      </c>
      <c r="M503" s="52">
        <v>12062</v>
      </c>
      <c r="N503" s="36"/>
      <c r="O503" s="53" t="s">
        <v>308</v>
      </c>
      <c r="P503" s="53" t="s">
        <v>308</v>
      </c>
      <c r="Q503" s="55">
        <v>0.18</v>
      </c>
      <c r="R503" s="55">
        <v>1E-3</v>
      </c>
      <c r="S503" s="52">
        <v>0</v>
      </c>
      <c r="T503" s="36"/>
      <c r="U503" s="56">
        <v>11169</v>
      </c>
      <c r="V503" s="56">
        <v>0</v>
      </c>
      <c r="W503" s="52">
        <v>0</v>
      </c>
      <c r="X503" s="52">
        <v>893</v>
      </c>
      <c r="Y503" s="52">
        <v>12062</v>
      </c>
      <c r="Z503" s="52">
        <f t="shared" si="7"/>
        <v>5638519</v>
      </c>
    </row>
    <row r="504" spans="1:26" s="13" customFormat="1">
      <c r="A504" s="49">
        <v>479</v>
      </c>
      <c r="B504" s="49">
        <v>479278635</v>
      </c>
      <c r="C504" s="50" t="s">
        <v>236</v>
      </c>
      <c r="D504" s="49">
        <v>278</v>
      </c>
      <c r="E504" s="50" t="s">
        <v>190</v>
      </c>
      <c r="F504" s="49">
        <v>635</v>
      </c>
      <c r="G504" s="50" t="s">
        <v>52</v>
      </c>
      <c r="H504" s="51">
        <v>1</v>
      </c>
      <c r="I504" s="52">
        <v>10333</v>
      </c>
      <c r="J504" s="52">
        <v>5443</v>
      </c>
      <c r="K504" s="52">
        <v>0</v>
      </c>
      <c r="L504" s="52">
        <v>893</v>
      </c>
      <c r="M504" s="52">
        <v>16669</v>
      </c>
      <c r="N504" s="36"/>
      <c r="O504" s="53" t="s">
        <v>308</v>
      </c>
      <c r="P504" s="53" t="s">
        <v>308</v>
      </c>
      <c r="Q504" s="55">
        <v>0.09</v>
      </c>
      <c r="R504" s="55">
        <v>1.2E-2</v>
      </c>
      <c r="S504" s="52">
        <v>0</v>
      </c>
      <c r="T504" s="36"/>
      <c r="U504" s="56">
        <v>15776</v>
      </c>
      <c r="V504" s="56">
        <v>0</v>
      </c>
      <c r="W504" s="52">
        <v>0</v>
      </c>
      <c r="X504" s="52">
        <v>893</v>
      </c>
      <c r="Y504" s="52">
        <v>16669</v>
      </c>
      <c r="Z504" s="52">
        <f t="shared" si="7"/>
        <v>5638519</v>
      </c>
    </row>
    <row r="505" spans="1:26" s="13" customFormat="1">
      <c r="A505" s="49">
        <v>479</v>
      </c>
      <c r="B505" s="49">
        <v>479278670</v>
      </c>
      <c r="C505" s="50" t="s">
        <v>236</v>
      </c>
      <c r="D505" s="49">
        <v>278</v>
      </c>
      <c r="E505" s="50" t="s">
        <v>190</v>
      </c>
      <c r="F505" s="49">
        <v>670</v>
      </c>
      <c r="G505" s="50" t="s">
        <v>37</v>
      </c>
      <c r="H505" s="51">
        <v>17</v>
      </c>
      <c r="I505" s="52">
        <v>9537</v>
      </c>
      <c r="J505" s="52">
        <v>7267</v>
      </c>
      <c r="K505" s="52">
        <v>0</v>
      </c>
      <c r="L505" s="52">
        <v>893</v>
      </c>
      <c r="M505" s="52">
        <v>17697</v>
      </c>
      <c r="N505" s="36"/>
      <c r="O505" s="53" t="s">
        <v>308</v>
      </c>
      <c r="P505" s="53" t="s">
        <v>308</v>
      </c>
      <c r="Q505" s="55">
        <v>0.09</v>
      </c>
      <c r="R505" s="55">
        <v>7.6999999999999999E-2</v>
      </c>
      <c r="S505" s="52">
        <v>0</v>
      </c>
      <c r="T505" s="36"/>
      <c r="U505" s="56">
        <v>285668</v>
      </c>
      <c r="V505" s="56">
        <v>0</v>
      </c>
      <c r="W505" s="52">
        <v>0</v>
      </c>
      <c r="X505" s="52">
        <v>15181</v>
      </c>
      <c r="Y505" s="52">
        <v>300849</v>
      </c>
      <c r="Z505" s="52">
        <f t="shared" si="7"/>
        <v>5638519</v>
      </c>
    </row>
    <row r="506" spans="1:26" s="13" customFormat="1">
      <c r="A506" s="49">
        <v>479</v>
      </c>
      <c r="B506" s="49">
        <v>479278672</v>
      </c>
      <c r="C506" s="50" t="s">
        <v>236</v>
      </c>
      <c r="D506" s="49">
        <v>278</v>
      </c>
      <c r="E506" s="50" t="s">
        <v>190</v>
      </c>
      <c r="F506" s="49">
        <v>672</v>
      </c>
      <c r="G506" s="50" t="s">
        <v>53</v>
      </c>
      <c r="H506" s="51">
        <v>4</v>
      </c>
      <c r="I506" s="52">
        <v>10090</v>
      </c>
      <c r="J506" s="52">
        <v>3682</v>
      </c>
      <c r="K506" s="52">
        <v>0</v>
      </c>
      <c r="L506" s="52">
        <v>893</v>
      </c>
      <c r="M506" s="52">
        <v>14665</v>
      </c>
      <c r="N506" s="36"/>
      <c r="O506" s="53" t="s">
        <v>308</v>
      </c>
      <c r="P506" s="53" t="s">
        <v>308</v>
      </c>
      <c r="Q506" s="55">
        <v>0.09</v>
      </c>
      <c r="R506" s="55">
        <v>4.0000000000000001E-3</v>
      </c>
      <c r="S506" s="52">
        <v>0</v>
      </c>
      <c r="T506" s="36"/>
      <c r="U506" s="56">
        <v>55088</v>
      </c>
      <c r="V506" s="56">
        <v>0</v>
      </c>
      <c r="W506" s="52">
        <v>0</v>
      </c>
      <c r="X506" s="52">
        <v>3572</v>
      </c>
      <c r="Y506" s="52">
        <v>58660</v>
      </c>
      <c r="Z506" s="52">
        <f t="shared" si="7"/>
        <v>5638519</v>
      </c>
    </row>
    <row r="507" spans="1:26" s="13" customFormat="1">
      <c r="A507" s="49">
        <v>479</v>
      </c>
      <c r="B507" s="49">
        <v>479278674</v>
      </c>
      <c r="C507" s="50" t="s">
        <v>236</v>
      </c>
      <c r="D507" s="49">
        <v>278</v>
      </c>
      <c r="E507" s="50" t="s">
        <v>190</v>
      </c>
      <c r="F507" s="49">
        <v>674</v>
      </c>
      <c r="G507" s="50" t="s">
        <v>38</v>
      </c>
      <c r="H507" s="51">
        <v>3</v>
      </c>
      <c r="I507" s="52">
        <v>11448</v>
      </c>
      <c r="J507" s="52">
        <v>4894</v>
      </c>
      <c r="K507" s="52">
        <v>0</v>
      </c>
      <c r="L507" s="52">
        <v>893</v>
      </c>
      <c r="M507" s="52">
        <v>17235</v>
      </c>
      <c r="N507" s="36"/>
      <c r="O507" s="53" t="s">
        <v>308</v>
      </c>
      <c r="P507" s="53" t="s">
        <v>308</v>
      </c>
      <c r="Q507" s="55">
        <v>0.09</v>
      </c>
      <c r="R507" s="55">
        <v>5.8000000000000003E-2</v>
      </c>
      <c r="S507" s="52">
        <v>0</v>
      </c>
      <c r="T507" s="36"/>
      <c r="U507" s="56">
        <v>49026</v>
      </c>
      <c r="V507" s="56">
        <v>0</v>
      </c>
      <c r="W507" s="52">
        <v>0</v>
      </c>
      <c r="X507" s="52">
        <v>2679</v>
      </c>
      <c r="Y507" s="52">
        <v>51705</v>
      </c>
      <c r="Z507" s="52">
        <f t="shared" si="7"/>
        <v>5638519</v>
      </c>
    </row>
    <row r="508" spans="1:26" s="13" customFormat="1">
      <c r="A508" s="49">
        <v>479</v>
      </c>
      <c r="B508" s="49">
        <v>479278680</v>
      </c>
      <c r="C508" s="50" t="s">
        <v>236</v>
      </c>
      <c r="D508" s="49">
        <v>278</v>
      </c>
      <c r="E508" s="50" t="s">
        <v>190</v>
      </c>
      <c r="F508" s="49">
        <v>680</v>
      </c>
      <c r="G508" s="50" t="s">
        <v>152</v>
      </c>
      <c r="H508" s="51">
        <v>4</v>
      </c>
      <c r="I508" s="52">
        <v>9794</v>
      </c>
      <c r="J508" s="52">
        <v>3343</v>
      </c>
      <c r="K508" s="52">
        <v>0</v>
      </c>
      <c r="L508" s="52">
        <v>893</v>
      </c>
      <c r="M508" s="52">
        <v>14030</v>
      </c>
      <c r="N508" s="36"/>
      <c r="O508" s="53" t="s">
        <v>308</v>
      </c>
      <c r="P508" s="53" t="s">
        <v>308</v>
      </c>
      <c r="Q508" s="55">
        <v>0.09</v>
      </c>
      <c r="R508" s="55">
        <v>2E-3</v>
      </c>
      <c r="S508" s="52">
        <v>0</v>
      </c>
      <c r="T508" s="36"/>
      <c r="U508" s="56">
        <v>52548</v>
      </c>
      <c r="V508" s="56">
        <v>0</v>
      </c>
      <c r="W508" s="52">
        <v>0</v>
      </c>
      <c r="X508" s="52">
        <v>3572</v>
      </c>
      <c r="Y508" s="52">
        <v>56120</v>
      </c>
      <c r="Z508" s="52">
        <f t="shared" si="7"/>
        <v>5638519</v>
      </c>
    </row>
    <row r="509" spans="1:26" s="13" customFormat="1">
      <c r="A509" s="49">
        <v>479</v>
      </c>
      <c r="B509" s="49">
        <v>479278683</v>
      </c>
      <c r="C509" s="50" t="s">
        <v>236</v>
      </c>
      <c r="D509" s="49">
        <v>278</v>
      </c>
      <c r="E509" s="50" t="s">
        <v>190</v>
      </c>
      <c r="F509" s="49">
        <v>683</v>
      </c>
      <c r="G509" s="50" t="s">
        <v>39</v>
      </c>
      <c r="H509" s="51">
        <v>6</v>
      </c>
      <c r="I509" s="52">
        <v>9369</v>
      </c>
      <c r="J509" s="52">
        <v>5660</v>
      </c>
      <c r="K509" s="52">
        <v>0</v>
      </c>
      <c r="L509" s="52">
        <v>893</v>
      </c>
      <c r="M509" s="52">
        <v>15922</v>
      </c>
      <c r="N509" s="36"/>
      <c r="O509" s="53" t="s">
        <v>308</v>
      </c>
      <c r="P509" s="53" t="s">
        <v>308</v>
      </c>
      <c r="Q509" s="55">
        <v>0.09</v>
      </c>
      <c r="R509" s="55">
        <v>2.7E-2</v>
      </c>
      <c r="S509" s="52">
        <v>0</v>
      </c>
      <c r="T509" s="36"/>
      <c r="U509" s="56">
        <v>90174</v>
      </c>
      <c r="V509" s="56">
        <v>0</v>
      </c>
      <c r="W509" s="52">
        <v>0</v>
      </c>
      <c r="X509" s="52">
        <v>5358</v>
      </c>
      <c r="Y509" s="52">
        <v>95532</v>
      </c>
      <c r="Z509" s="52">
        <f t="shared" si="7"/>
        <v>5638519</v>
      </c>
    </row>
    <row r="510" spans="1:26" s="13" customFormat="1">
      <c r="A510" s="49">
        <v>479</v>
      </c>
      <c r="B510" s="49">
        <v>479278717</v>
      </c>
      <c r="C510" s="50" t="s">
        <v>236</v>
      </c>
      <c r="D510" s="49">
        <v>278</v>
      </c>
      <c r="E510" s="50" t="s">
        <v>190</v>
      </c>
      <c r="F510" s="49">
        <v>717</v>
      </c>
      <c r="G510" s="50" t="s">
        <v>40</v>
      </c>
      <c r="H510" s="51">
        <v>2</v>
      </c>
      <c r="I510" s="52">
        <v>10185</v>
      </c>
      <c r="J510" s="52">
        <v>5495</v>
      </c>
      <c r="K510" s="52">
        <v>0</v>
      </c>
      <c r="L510" s="52">
        <v>893</v>
      </c>
      <c r="M510" s="52">
        <v>16573</v>
      </c>
      <c r="N510" s="36"/>
      <c r="O510" s="53" t="s">
        <v>308</v>
      </c>
      <c r="P510" s="53" t="s">
        <v>308</v>
      </c>
      <c r="Q510" s="55">
        <v>0.09</v>
      </c>
      <c r="R510" s="55">
        <v>5.1999999999999998E-2</v>
      </c>
      <c r="S510" s="52">
        <v>0</v>
      </c>
      <c r="T510" s="36"/>
      <c r="U510" s="56">
        <v>31360</v>
      </c>
      <c r="V510" s="56">
        <v>0</v>
      </c>
      <c r="W510" s="52">
        <v>0</v>
      </c>
      <c r="X510" s="52">
        <v>1786</v>
      </c>
      <c r="Y510" s="52">
        <v>33146</v>
      </c>
      <c r="Z510" s="52">
        <f t="shared" si="7"/>
        <v>5638519</v>
      </c>
    </row>
    <row r="511" spans="1:26" s="13" customFormat="1">
      <c r="A511" s="49">
        <v>479</v>
      </c>
      <c r="B511" s="49">
        <v>479278755</v>
      </c>
      <c r="C511" s="50" t="s">
        <v>236</v>
      </c>
      <c r="D511" s="49">
        <v>278</v>
      </c>
      <c r="E511" s="50" t="s">
        <v>190</v>
      </c>
      <c r="F511" s="49">
        <v>755</v>
      </c>
      <c r="G511" s="50" t="s">
        <v>42</v>
      </c>
      <c r="H511" s="51">
        <v>1</v>
      </c>
      <c r="I511" s="52">
        <v>9794</v>
      </c>
      <c r="J511" s="52">
        <v>3757</v>
      </c>
      <c r="K511" s="52">
        <v>0</v>
      </c>
      <c r="L511" s="52">
        <v>893</v>
      </c>
      <c r="M511" s="52">
        <v>14444</v>
      </c>
      <c r="N511" s="36"/>
      <c r="O511" s="53" t="s">
        <v>308</v>
      </c>
      <c r="P511" s="53" t="s">
        <v>308</v>
      </c>
      <c r="Q511" s="55">
        <v>0.09</v>
      </c>
      <c r="R511" s="55">
        <v>1.4E-2</v>
      </c>
      <c r="S511" s="52">
        <v>0</v>
      </c>
      <c r="T511" s="36"/>
      <c r="U511" s="56">
        <v>13551</v>
      </c>
      <c r="V511" s="56">
        <v>0</v>
      </c>
      <c r="W511" s="52">
        <v>0</v>
      </c>
      <c r="X511" s="52">
        <v>893</v>
      </c>
      <c r="Y511" s="52">
        <v>14444</v>
      </c>
      <c r="Z511" s="52">
        <f t="shared" si="7"/>
        <v>5638519</v>
      </c>
    </row>
    <row r="512" spans="1:26" s="13" customFormat="1">
      <c r="A512" s="49">
        <v>479</v>
      </c>
      <c r="B512" s="49">
        <v>479278766</v>
      </c>
      <c r="C512" s="50" t="s">
        <v>236</v>
      </c>
      <c r="D512" s="49">
        <v>278</v>
      </c>
      <c r="E512" s="50" t="s">
        <v>190</v>
      </c>
      <c r="F512" s="49">
        <v>766</v>
      </c>
      <c r="G512" s="50" t="s">
        <v>240</v>
      </c>
      <c r="H512" s="51">
        <v>3</v>
      </c>
      <c r="I512" s="52">
        <v>11884</v>
      </c>
      <c r="J512" s="52">
        <v>3641</v>
      </c>
      <c r="K512" s="52">
        <v>0</v>
      </c>
      <c r="L512" s="52">
        <v>893</v>
      </c>
      <c r="M512" s="52">
        <v>16418</v>
      </c>
      <c r="N512" s="36"/>
      <c r="O512" s="53" t="s">
        <v>308</v>
      </c>
      <c r="P512" s="53" t="s">
        <v>308</v>
      </c>
      <c r="Q512" s="55">
        <v>0.09</v>
      </c>
      <c r="R512" s="55">
        <v>3.0000000000000001E-3</v>
      </c>
      <c r="S512" s="52">
        <v>0</v>
      </c>
      <c r="T512" s="36"/>
      <c r="U512" s="56">
        <v>46575</v>
      </c>
      <c r="V512" s="56">
        <v>0</v>
      </c>
      <c r="W512" s="52">
        <v>0</v>
      </c>
      <c r="X512" s="52">
        <v>2679</v>
      </c>
      <c r="Y512" s="52">
        <v>49254</v>
      </c>
      <c r="Z512" s="52">
        <f t="shared" si="7"/>
        <v>5638519</v>
      </c>
    </row>
    <row r="513" spans="1:26" s="13" customFormat="1">
      <c r="A513" s="49">
        <v>481</v>
      </c>
      <c r="B513" s="49">
        <v>481035035</v>
      </c>
      <c r="C513" s="50" t="s">
        <v>241</v>
      </c>
      <c r="D513" s="49">
        <v>35</v>
      </c>
      <c r="E513" s="50" t="s">
        <v>11</v>
      </c>
      <c r="F513" s="49">
        <v>35</v>
      </c>
      <c r="G513" s="50" t="s">
        <v>11</v>
      </c>
      <c r="H513" s="51">
        <v>892</v>
      </c>
      <c r="I513" s="52">
        <v>11513</v>
      </c>
      <c r="J513" s="52">
        <v>3402</v>
      </c>
      <c r="K513" s="52">
        <v>0</v>
      </c>
      <c r="L513" s="52">
        <v>893</v>
      </c>
      <c r="M513" s="52">
        <v>15808</v>
      </c>
      <c r="N513" s="36"/>
      <c r="O513" s="53" t="s">
        <v>308</v>
      </c>
      <c r="P513" s="53" t="s">
        <v>308</v>
      </c>
      <c r="Q513" s="55">
        <v>0.18</v>
      </c>
      <c r="R513" s="55">
        <v>0.152</v>
      </c>
      <c r="S513" s="52">
        <v>0</v>
      </c>
      <c r="T513" s="36"/>
      <c r="U513" s="56">
        <v>13304180</v>
      </c>
      <c r="V513" s="56">
        <v>0</v>
      </c>
      <c r="W513" s="52">
        <v>0</v>
      </c>
      <c r="X513" s="52">
        <v>796556</v>
      </c>
      <c r="Y513" s="52">
        <v>14100736</v>
      </c>
      <c r="Z513" s="52">
        <f t="shared" si="7"/>
        <v>14868567</v>
      </c>
    </row>
    <row r="514" spans="1:26" s="13" customFormat="1">
      <c r="A514" s="49">
        <v>481</v>
      </c>
      <c r="B514" s="49">
        <v>481035040</v>
      </c>
      <c r="C514" s="50" t="s">
        <v>241</v>
      </c>
      <c r="D514" s="49">
        <v>35</v>
      </c>
      <c r="E514" s="50" t="s">
        <v>11</v>
      </c>
      <c r="F514" s="49">
        <v>40</v>
      </c>
      <c r="G514" s="50" t="s">
        <v>88</v>
      </c>
      <c r="H514" s="51">
        <v>1</v>
      </c>
      <c r="I514" s="52">
        <v>9004</v>
      </c>
      <c r="J514" s="52">
        <v>2317</v>
      </c>
      <c r="K514" s="52">
        <v>0</v>
      </c>
      <c r="L514" s="52">
        <v>893</v>
      </c>
      <c r="M514" s="52">
        <v>12214</v>
      </c>
      <c r="N514" s="36"/>
      <c r="O514" s="53" t="s">
        <v>308</v>
      </c>
      <c r="P514" s="53" t="s">
        <v>308</v>
      </c>
      <c r="Q514" s="55">
        <v>0.09</v>
      </c>
      <c r="R514" s="55">
        <v>4.0000000000000001E-3</v>
      </c>
      <c r="S514" s="52">
        <v>0</v>
      </c>
      <c r="T514" s="36"/>
      <c r="U514" s="56">
        <v>11321</v>
      </c>
      <c r="V514" s="56">
        <v>0</v>
      </c>
      <c r="W514" s="52">
        <v>0</v>
      </c>
      <c r="X514" s="52">
        <v>893</v>
      </c>
      <c r="Y514" s="52">
        <v>12214</v>
      </c>
      <c r="Z514" s="52">
        <f t="shared" si="7"/>
        <v>14868567</v>
      </c>
    </row>
    <row r="515" spans="1:26" s="13" customFormat="1">
      <c r="A515" s="49">
        <v>481</v>
      </c>
      <c r="B515" s="49">
        <v>481035044</v>
      </c>
      <c r="C515" s="50" t="s">
        <v>241</v>
      </c>
      <c r="D515" s="49">
        <v>35</v>
      </c>
      <c r="E515" s="50" t="s">
        <v>11</v>
      </c>
      <c r="F515" s="49">
        <v>44</v>
      </c>
      <c r="G515" s="50" t="s">
        <v>12</v>
      </c>
      <c r="H515" s="51">
        <v>6</v>
      </c>
      <c r="I515" s="52">
        <v>10939</v>
      </c>
      <c r="J515" s="52">
        <v>721</v>
      </c>
      <c r="K515" s="52">
        <v>0</v>
      </c>
      <c r="L515" s="52">
        <v>893</v>
      </c>
      <c r="M515" s="52">
        <v>12553</v>
      </c>
      <c r="N515" s="36"/>
      <c r="O515" s="53" t="s">
        <v>308</v>
      </c>
      <c r="P515" s="53" t="s">
        <v>308</v>
      </c>
      <c r="Q515" s="55">
        <v>0.09</v>
      </c>
      <c r="R515" s="55">
        <v>4.4999999999999998E-2</v>
      </c>
      <c r="S515" s="52">
        <v>0</v>
      </c>
      <c r="T515" s="36"/>
      <c r="U515" s="56">
        <v>69960</v>
      </c>
      <c r="V515" s="56">
        <v>0</v>
      </c>
      <c r="W515" s="52">
        <v>0</v>
      </c>
      <c r="X515" s="52">
        <v>5358</v>
      </c>
      <c r="Y515" s="52">
        <v>75318</v>
      </c>
      <c r="Z515" s="52">
        <f t="shared" si="7"/>
        <v>14868567</v>
      </c>
    </row>
    <row r="516" spans="1:26" s="13" customFormat="1">
      <c r="A516" s="49">
        <v>481</v>
      </c>
      <c r="B516" s="49">
        <v>481035046</v>
      </c>
      <c r="C516" s="50" t="s">
        <v>241</v>
      </c>
      <c r="D516" s="49">
        <v>35</v>
      </c>
      <c r="E516" s="50" t="s">
        <v>11</v>
      </c>
      <c r="F516" s="49">
        <v>46</v>
      </c>
      <c r="G516" s="50" t="s">
        <v>89</v>
      </c>
      <c r="H516" s="51">
        <v>1</v>
      </c>
      <c r="I516" s="52">
        <v>9004</v>
      </c>
      <c r="J516" s="52">
        <v>6603</v>
      </c>
      <c r="K516" s="52">
        <v>0</v>
      </c>
      <c r="L516" s="52">
        <v>893</v>
      </c>
      <c r="M516" s="52">
        <v>16500</v>
      </c>
      <c r="N516" s="36"/>
      <c r="O516" s="53" t="s">
        <v>308</v>
      </c>
      <c r="P516" s="53" t="s">
        <v>308</v>
      </c>
      <c r="Q516" s="55">
        <v>0.09</v>
      </c>
      <c r="R516" s="55">
        <v>1E-3</v>
      </c>
      <c r="S516" s="52">
        <v>0</v>
      </c>
      <c r="T516" s="36"/>
      <c r="U516" s="56">
        <v>15607</v>
      </c>
      <c r="V516" s="56">
        <v>0</v>
      </c>
      <c r="W516" s="52">
        <v>0</v>
      </c>
      <c r="X516" s="52">
        <v>893</v>
      </c>
      <c r="Y516" s="52">
        <v>16500</v>
      </c>
      <c r="Z516" s="52">
        <f t="shared" si="7"/>
        <v>14868567</v>
      </c>
    </row>
    <row r="517" spans="1:26" s="13" customFormat="1">
      <c r="A517" s="49">
        <v>481</v>
      </c>
      <c r="B517" s="49">
        <v>481035050</v>
      </c>
      <c r="C517" s="50" t="s">
        <v>241</v>
      </c>
      <c r="D517" s="49">
        <v>35</v>
      </c>
      <c r="E517" s="50" t="s">
        <v>11</v>
      </c>
      <c r="F517" s="49">
        <v>50</v>
      </c>
      <c r="G517" s="50" t="s">
        <v>90</v>
      </c>
      <c r="H517" s="51">
        <v>1</v>
      </c>
      <c r="I517" s="52">
        <v>8956</v>
      </c>
      <c r="J517" s="52">
        <v>3809</v>
      </c>
      <c r="K517" s="52">
        <v>0</v>
      </c>
      <c r="L517" s="52">
        <v>893</v>
      </c>
      <c r="M517" s="52">
        <v>13658</v>
      </c>
      <c r="N517" s="36"/>
      <c r="O517" s="53" t="s">
        <v>308</v>
      </c>
      <c r="P517" s="53" t="s">
        <v>308</v>
      </c>
      <c r="Q517" s="55">
        <v>0.09</v>
      </c>
      <c r="R517" s="55">
        <v>3.0000000000000001E-3</v>
      </c>
      <c r="S517" s="52">
        <v>0</v>
      </c>
      <c r="T517" s="36"/>
      <c r="U517" s="56">
        <v>12765</v>
      </c>
      <c r="V517" s="56">
        <v>0</v>
      </c>
      <c r="W517" s="52">
        <v>0</v>
      </c>
      <c r="X517" s="52">
        <v>893</v>
      </c>
      <c r="Y517" s="52">
        <v>13658</v>
      </c>
      <c r="Z517" s="52">
        <f t="shared" si="7"/>
        <v>14868567</v>
      </c>
    </row>
    <row r="518" spans="1:26" s="13" customFormat="1">
      <c r="A518" s="49">
        <v>481</v>
      </c>
      <c r="B518" s="49">
        <v>481035057</v>
      </c>
      <c r="C518" s="50" t="s">
        <v>241</v>
      </c>
      <c r="D518" s="49">
        <v>35</v>
      </c>
      <c r="E518" s="50" t="s">
        <v>11</v>
      </c>
      <c r="F518" s="49">
        <v>57</v>
      </c>
      <c r="G518" s="50" t="s">
        <v>13</v>
      </c>
      <c r="H518" s="51">
        <v>1</v>
      </c>
      <c r="I518" s="52">
        <v>12260</v>
      </c>
      <c r="J518" s="52">
        <v>646</v>
      </c>
      <c r="K518" s="52">
        <v>0</v>
      </c>
      <c r="L518" s="52">
        <v>893</v>
      </c>
      <c r="M518" s="52">
        <v>13799</v>
      </c>
      <c r="N518" s="36"/>
      <c r="O518" s="53" t="s">
        <v>308</v>
      </c>
      <c r="P518" s="53" t="s">
        <v>308</v>
      </c>
      <c r="Q518" s="55">
        <v>0.18</v>
      </c>
      <c r="R518" s="55">
        <v>0.126</v>
      </c>
      <c r="S518" s="52">
        <v>0</v>
      </c>
      <c r="T518" s="36"/>
      <c r="U518" s="56">
        <v>12906</v>
      </c>
      <c r="V518" s="56">
        <v>0</v>
      </c>
      <c r="W518" s="52">
        <v>0</v>
      </c>
      <c r="X518" s="52">
        <v>893</v>
      </c>
      <c r="Y518" s="52">
        <v>13799</v>
      </c>
      <c r="Z518" s="52">
        <f t="shared" si="7"/>
        <v>14868567</v>
      </c>
    </row>
    <row r="519" spans="1:26" s="13" customFormat="1">
      <c r="A519" s="49">
        <v>481</v>
      </c>
      <c r="B519" s="49">
        <v>481035073</v>
      </c>
      <c r="C519" s="50" t="s">
        <v>241</v>
      </c>
      <c r="D519" s="49">
        <v>35</v>
      </c>
      <c r="E519" s="50" t="s">
        <v>11</v>
      </c>
      <c r="F519" s="49">
        <v>73</v>
      </c>
      <c r="G519" s="50" t="s">
        <v>23</v>
      </c>
      <c r="H519" s="51">
        <v>2</v>
      </c>
      <c r="I519" s="52">
        <v>8980</v>
      </c>
      <c r="J519" s="52">
        <v>6354</v>
      </c>
      <c r="K519" s="52">
        <v>0</v>
      </c>
      <c r="L519" s="52">
        <v>893</v>
      </c>
      <c r="M519" s="52">
        <v>16227</v>
      </c>
      <c r="N519" s="36"/>
      <c r="O519" s="53" t="s">
        <v>308</v>
      </c>
      <c r="P519" s="53" t="s">
        <v>308</v>
      </c>
      <c r="Q519" s="55">
        <v>0.09</v>
      </c>
      <c r="R519" s="55">
        <v>6.0000000000000001E-3</v>
      </c>
      <c r="S519" s="52">
        <v>0</v>
      </c>
      <c r="T519" s="36"/>
      <c r="U519" s="56">
        <v>30668</v>
      </c>
      <c r="V519" s="56">
        <v>0</v>
      </c>
      <c r="W519" s="52">
        <v>0</v>
      </c>
      <c r="X519" s="52">
        <v>1786</v>
      </c>
      <c r="Y519" s="52">
        <v>32454</v>
      </c>
      <c r="Z519" s="52">
        <f t="shared" si="7"/>
        <v>14868567</v>
      </c>
    </row>
    <row r="520" spans="1:26" s="13" customFormat="1">
      <c r="A520" s="49">
        <v>481</v>
      </c>
      <c r="B520" s="49">
        <v>481035131</v>
      </c>
      <c r="C520" s="50" t="s">
        <v>241</v>
      </c>
      <c r="D520" s="49">
        <v>35</v>
      </c>
      <c r="E520" s="50" t="s">
        <v>11</v>
      </c>
      <c r="F520" s="49">
        <v>131</v>
      </c>
      <c r="G520" s="50" t="s">
        <v>273</v>
      </c>
      <c r="H520" s="51">
        <v>1</v>
      </c>
      <c r="I520" s="52">
        <v>9575</v>
      </c>
      <c r="J520" s="52">
        <v>2172</v>
      </c>
      <c r="K520" s="52">
        <v>0</v>
      </c>
      <c r="L520" s="52">
        <v>893</v>
      </c>
      <c r="M520" s="52">
        <v>12640</v>
      </c>
      <c r="N520" s="36"/>
      <c r="O520" s="53" t="s">
        <v>308</v>
      </c>
      <c r="P520" s="53" t="s">
        <v>308</v>
      </c>
      <c r="Q520" s="55">
        <v>0.09</v>
      </c>
      <c r="R520" s="55">
        <v>2E-3</v>
      </c>
      <c r="S520" s="52">
        <v>0</v>
      </c>
      <c r="T520" s="36"/>
      <c r="U520" s="56">
        <v>11747</v>
      </c>
      <c r="V520" s="56">
        <v>0</v>
      </c>
      <c r="W520" s="52">
        <v>0</v>
      </c>
      <c r="X520" s="52">
        <v>893</v>
      </c>
      <c r="Y520" s="52">
        <v>12640</v>
      </c>
      <c r="Z520" s="52">
        <f t="shared" si="7"/>
        <v>14868567</v>
      </c>
    </row>
    <row r="521" spans="1:26" s="13" customFormat="1">
      <c r="A521" s="49">
        <v>481</v>
      </c>
      <c r="B521" s="49">
        <v>481035160</v>
      </c>
      <c r="C521" s="50" t="s">
        <v>241</v>
      </c>
      <c r="D521" s="49">
        <v>35</v>
      </c>
      <c r="E521" s="50" t="s">
        <v>11</v>
      </c>
      <c r="F521" s="49">
        <v>160</v>
      </c>
      <c r="G521" s="50" t="s">
        <v>134</v>
      </c>
      <c r="H521" s="51">
        <v>1</v>
      </c>
      <c r="I521" s="52">
        <v>13489</v>
      </c>
      <c r="J521" s="52">
        <v>544</v>
      </c>
      <c r="K521" s="52">
        <v>0</v>
      </c>
      <c r="L521" s="52">
        <v>893</v>
      </c>
      <c r="M521" s="52">
        <v>14926</v>
      </c>
      <c r="N521" s="36"/>
      <c r="O521" s="53" t="s">
        <v>308</v>
      </c>
      <c r="P521" s="53" t="s">
        <v>308</v>
      </c>
      <c r="Q521" s="55">
        <v>0.13</v>
      </c>
      <c r="R521" s="55">
        <v>0.104</v>
      </c>
      <c r="S521" s="52">
        <v>0</v>
      </c>
      <c r="T521" s="36"/>
      <c r="U521" s="56">
        <v>14033</v>
      </c>
      <c r="V521" s="56">
        <v>0</v>
      </c>
      <c r="W521" s="52">
        <v>0</v>
      </c>
      <c r="X521" s="52">
        <v>893</v>
      </c>
      <c r="Y521" s="52">
        <v>14926</v>
      </c>
      <c r="Z521" s="52">
        <f t="shared" si="7"/>
        <v>14868567</v>
      </c>
    </row>
    <row r="522" spans="1:26" s="13" customFormat="1">
      <c r="A522" s="49">
        <v>481</v>
      </c>
      <c r="B522" s="49">
        <v>481035189</v>
      </c>
      <c r="C522" s="50" t="s">
        <v>241</v>
      </c>
      <c r="D522" s="49">
        <v>35</v>
      </c>
      <c r="E522" s="50" t="s">
        <v>11</v>
      </c>
      <c r="F522" s="49">
        <v>189</v>
      </c>
      <c r="G522" s="50" t="s">
        <v>24</v>
      </c>
      <c r="H522" s="51">
        <v>1</v>
      </c>
      <c r="I522" s="52">
        <v>9699</v>
      </c>
      <c r="J522" s="52">
        <v>3571</v>
      </c>
      <c r="K522" s="52">
        <v>0</v>
      </c>
      <c r="L522" s="52">
        <v>893</v>
      </c>
      <c r="M522" s="52">
        <v>14163</v>
      </c>
      <c r="N522" s="36"/>
      <c r="O522" s="53" t="s">
        <v>308</v>
      </c>
      <c r="P522" s="53" t="s">
        <v>308</v>
      </c>
      <c r="Q522" s="55">
        <v>0.09</v>
      </c>
      <c r="R522" s="55">
        <v>2E-3</v>
      </c>
      <c r="S522" s="52">
        <v>0</v>
      </c>
      <c r="T522" s="36"/>
      <c r="U522" s="56">
        <v>13270</v>
      </c>
      <c r="V522" s="56">
        <v>0</v>
      </c>
      <c r="W522" s="52">
        <v>0</v>
      </c>
      <c r="X522" s="52">
        <v>893</v>
      </c>
      <c r="Y522" s="52">
        <v>14163</v>
      </c>
      <c r="Z522" s="52">
        <f t="shared" si="7"/>
        <v>14868567</v>
      </c>
    </row>
    <row r="523" spans="1:26" s="13" customFormat="1">
      <c r="A523" s="49">
        <v>481</v>
      </c>
      <c r="B523" s="49">
        <v>481035207</v>
      </c>
      <c r="C523" s="50" t="s">
        <v>241</v>
      </c>
      <c r="D523" s="49">
        <v>35</v>
      </c>
      <c r="E523" s="50" t="s">
        <v>11</v>
      </c>
      <c r="F523" s="49">
        <v>207</v>
      </c>
      <c r="G523" s="50" t="s">
        <v>25</v>
      </c>
      <c r="H523" s="51">
        <v>1</v>
      </c>
      <c r="I523" s="52">
        <v>10224</v>
      </c>
      <c r="J523" s="52">
        <v>6863</v>
      </c>
      <c r="K523" s="52">
        <v>0</v>
      </c>
      <c r="L523" s="52">
        <v>893</v>
      </c>
      <c r="M523" s="52">
        <v>17980</v>
      </c>
      <c r="N523" s="36"/>
      <c r="O523" s="53" t="s">
        <v>308</v>
      </c>
      <c r="P523" s="53" t="s">
        <v>308</v>
      </c>
      <c r="Q523" s="55">
        <v>0.09</v>
      </c>
      <c r="R523" s="55">
        <v>1E-3</v>
      </c>
      <c r="S523" s="52">
        <v>0</v>
      </c>
      <c r="T523" s="36"/>
      <c r="U523" s="56">
        <v>17087</v>
      </c>
      <c r="V523" s="56">
        <v>0</v>
      </c>
      <c r="W523" s="52">
        <v>0</v>
      </c>
      <c r="X523" s="52">
        <v>893</v>
      </c>
      <c r="Y523" s="52">
        <v>17980</v>
      </c>
      <c r="Z523" s="52">
        <f t="shared" ref="Z523:Z586" si="8">SUMIF($A$10:$A$839,$A523,$Y$10:$Y$839)</f>
        <v>14868567</v>
      </c>
    </row>
    <row r="524" spans="1:26" s="13" customFormat="1">
      <c r="A524" s="49">
        <v>481</v>
      </c>
      <c r="B524" s="49">
        <v>481035212</v>
      </c>
      <c r="C524" s="50" t="s">
        <v>241</v>
      </c>
      <c r="D524" s="49">
        <v>35</v>
      </c>
      <c r="E524" s="50" t="s">
        <v>11</v>
      </c>
      <c r="F524" s="49">
        <v>212</v>
      </c>
      <c r="G524" s="50" t="s">
        <v>167</v>
      </c>
      <c r="H524" s="51">
        <v>1</v>
      </c>
      <c r="I524" s="52">
        <v>3965</v>
      </c>
      <c r="J524" s="52">
        <v>555</v>
      </c>
      <c r="K524" s="52">
        <v>0</v>
      </c>
      <c r="L524" s="52">
        <v>893</v>
      </c>
      <c r="M524" s="52">
        <v>5413</v>
      </c>
      <c r="N524" s="36"/>
      <c r="O524" s="53" t="s">
        <v>308</v>
      </c>
      <c r="P524" s="53" t="s">
        <v>308</v>
      </c>
      <c r="Q524" s="55">
        <v>0.09</v>
      </c>
      <c r="R524" s="55">
        <v>3.1E-2</v>
      </c>
      <c r="S524" s="52">
        <v>0</v>
      </c>
      <c r="T524" s="36"/>
      <c r="U524" s="56">
        <v>4520</v>
      </c>
      <c r="V524" s="56">
        <v>0</v>
      </c>
      <c r="W524" s="52">
        <v>0</v>
      </c>
      <c r="X524" s="52">
        <v>893</v>
      </c>
      <c r="Y524" s="52">
        <v>5413</v>
      </c>
      <c r="Z524" s="52">
        <f t="shared" si="8"/>
        <v>14868567</v>
      </c>
    </row>
    <row r="525" spans="1:26" s="13" customFormat="1">
      <c r="A525" s="49">
        <v>481</v>
      </c>
      <c r="B525" s="49">
        <v>481035220</v>
      </c>
      <c r="C525" s="50" t="s">
        <v>241</v>
      </c>
      <c r="D525" s="49">
        <v>35</v>
      </c>
      <c r="E525" s="50" t="s">
        <v>11</v>
      </c>
      <c r="F525" s="49">
        <v>220</v>
      </c>
      <c r="G525" s="50" t="s">
        <v>26</v>
      </c>
      <c r="H525" s="51">
        <v>3</v>
      </c>
      <c r="I525" s="52">
        <v>9891</v>
      </c>
      <c r="J525" s="52">
        <v>3520</v>
      </c>
      <c r="K525" s="52">
        <v>0</v>
      </c>
      <c r="L525" s="52">
        <v>893</v>
      </c>
      <c r="M525" s="52">
        <v>14304</v>
      </c>
      <c r="N525" s="36"/>
      <c r="O525" s="53" t="s">
        <v>308</v>
      </c>
      <c r="P525" s="53" t="s">
        <v>308</v>
      </c>
      <c r="Q525" s="55">
        <v>0.09</v>
      </c>
      <c r="R525" s="55">
        <v>1.4999999999999999E-2</v>
      </c>
      <c r="S525" s="52">
        <v>0</v>
      </c>
      <c r="T525" s="36"/>
      <c r="U525" s="56">
        <v>40233</v>
      </c>
      <c r="V525" s="56">
        <v>0</v>
      </c>
      <c r="W525" s="52">
        <v>0</v>
      </c>
      <c r="X525" s="52">
        <v>2679</v>
      </c>
      <c r="Y525" s="52">
        <v>42912</v>
      </c>
      <c r="Z525" s="52">
        <f t="shared" si="8"/>
        <v>14868567</v>
      </c>
    </row>
    <row r="526" spans="1:26" s="13" customFormat="1">
      <c r="A526" s="49">
        <v>481</v>
      </c>
      <c r="B526" s="49">
        <v>481035243</v>
      </c>
      <c r="C526" s="50" t="s">
        <v>241</v>
      </c>
      <c r="D526" s="49">
        <v>35</v>
      </c>
      <c r="E526" s="50" t="s">
        <v>11</v>
      </c>
      <c r="F526" s="49">
        <v>243</v>
      </c>
      <c r="G526" s="50" t="s">
        <v>80</v>
      </c>
      <c r="H526" s="51">
        <v>4</v>
      </c>
      <c r="I526" s="52">
        <v>13489</v>
      </c>
      <c r="J526" s="52">
        <v>3286</v>
      </c>
      <c r="K526" s="52">
        <v>0</v>
      </c>
      <c r="L526" s="52">
        <v>893</v>
      </c>
      <c r="M526" s="52">
        <v>17668</v>
      </c>
      <c r="N526" s="36"/>
      <c r="O526" s="53" t="s">
        <v>308</v>
      </c>
      <c r="P526" s="53" t="s">
        <v>308</v>
      </c>
      <c r="Q526" s="55">
        <v>0.09</v>
      </c>
      <c r="R526" s="55">
        <v>6.0000000000000001E-3</v>
      </c>
      <c r="S526" s="52">
        <v>0</v>
      </c>
      <c r="T526" s="36"/>
      <c r="U526" s="56">
        <v>67100</v>
      </c>
      <c r="V526" s="56">
        <v>0</v>
      </c>
      <c r="W526" s="52">
        <v>0</v>
      </c>
      <c r="X526" s="52">
        <v>3572</v>
      </c>
      <c r="Y526" s="52">
        <v>70672</v>
      </c>
      <c r="Z526" s="52">
        <f t="shared" si="8"/>
        <v>14868567</v>
      </c>
    </row>
    <row r="527" spans="1:26" s="13" customFormat="1">
      <c r="A527" s="49">
        <v>481</v>
      </c>
      <c r="B527" s="49">
        <v>481035244</v>
      </c>
      <c r="C527" s="50" t="s">
        <v>241</v>
      </c>
      <c r="D527" s="49">
        <v>35</v>
      </c>
      <c r="E527" s="50" t="s">
        <v>11</v>
      </c>
      <c r="F527" s="49">
        <v>244</v>
      </c>
      <c r="G527" s="50" t="s">
        <v>27</v>
      </c>
      <c r="H527" s="51">
        <v>19</v>
      </c>
      <c r="I527" s="52">
        <v>11268</v>
      </c>
      <c r="J527" s="52">
        <v>3848</v>
      </c>
      <c r="K527" s="52">
        <v>0</v>
      </c>
      <c r="L527" s="52">
        <v>893</v>
      </c>
      <c r="M527" s="52">
        <v>16009</v>
      </c>
      <c r="N527" s="36"/>
      <c r="O527" s="53" t="s">
        <v>308</v>
      </c>
      <c r="P527" s="53" t="s">
        <v>308</v>
      </c>
      <c r="Q527" s="55">
        <v>0.18</v>
      </c>
      <c r="R527" s="55">
        <v>9.0999999999999998E-2</v>
      </c>
      <c r="S527" s="52">
        <v>0</v>
      </c>
      <c r="T527" s="36"/>
      <c r="U527" s="56">
        <v>287204</v>
      </c>
      <c r="V527" s="56">
        <v>0</v>
      </c>
      <c r="W527" s="52">
        <v>0</v>
      </c>
      <c r="X527" s="52">
        <v>16967</v>
      </c>
      <c r="Y527" s="52">
        <v>304171</v>
      </c>
      <c r="Z527" s="52">
        <f t="shared" si="8"/>
        <v>14868567</v>
      </c>
    </row>
    <row r="528" spans="1:26" s="13" customFormat="1">
      <c r="A528" s="49">
        <v>481</v>
      </c>
      <c r="B528" s="49">
        <v>481035248</v>
      </c>
      <c r="C528" s="50" t="s">
        <v>241</v>
      </c>
      <c r="D528" s="49">
        <v>35</v>
      </c>
      <c r="E528" s="50" t="s">
        <v>11</v>
      </c>
      <c r="F528" s="49">
        <v>248</v>
      </c>
      <c r="G528" s="50" t="s">
        <v>18</v>
      </c>
      <c r="H528" s="51">
        <v>2</v>
      </c>
      <c r="I528" s="52">
        <v>11521</v>
      </c>
      <c r="J528" s="52">
        <v>1250</v>
      </c>
      <c r="K528" s="52">
        <v>0</v>
      </c>
      <c r="L528" s="52">
        <v>893</v>
      </c>
      <c r="M528" s="52">
        <v>13664</v>
      </c>
      <c r="N528" s="36"/>
      <c r="O528" s="53" t="s">
        <v>308</v>
      </c>
      <c r="P528" s="53" t="s">
        <v>308</v>
      </c>
      <c r="Q528" s="55">
        <v>0.09</v>
      </c>
      <c r="R528" s="55">
        <v>4.2000000000000003E-2</v>
      </c>
      <c r="S528" s="52">
        <v>0</v>
      </c>
      <c r="T528" s="36"/>
      <c r="U528" s="56">
        <v>25542</v>
      </c>
      <c r="V528" s="56">
        <v>0</v>
      </c>
      <c r="W528" s="52">
        <v>0</v>
      </c>
      <c r="X528" s="52">
        <v>1786</v>
      </c>
      <c r="Y528" s="52">
        <v>27328</v>
      </c>
      <c r="Z528" s="52">
        <f t="shared" si="8"/>
        <v>14868567</v>
      </c>
    </row>
    <row r="529" spans="1:26" s="13" customFormat="1">
      <c r="A529" s="49">
        <v>481</v>
      </c>
      <c r="B529" s="49">
        <v>481035262</v>
      </c>
      <c r="C529" s="50" t="s">
        <v>241</v>
      </c>
      <c r="D529" s="49">
        <v>35</v>
      </c>
      <c r="E529" s="50" t="s">
        <v>11</v>
      </c>
      <c r="F529" s="49">
        <v>262</v>
      </c>
      <c r="G529" s="50" t="s">
        <v>19</v>
      </c>
      <c r="H529" s="51">
        <v>1</v>
      </c>
      <c r="I529" s="52">
        <v>13297</v>
      </c>
      <c r="J529" s="52">
        <v>4953</v>
      </c>
      <c r="K529" s="52">
        <v>0</v>
      </c>
      <c r="L529" s="52">
        <v>893</v>
      </c>
      <c r="M529" s="52">
        <v>19143</v>
      </c>
      <c r="N529" s="36"/>
      <c r="O529" s="53" t="s">
        <v>308</v>
      </c>
      <c r="P529" s="53" t="s">
        <v>308</v>
      </c>
      <c r="Q529" s="55">
        <v>0.09</v>
      </c>
      <c r="R529" s="55">
        <v>5.8999999999999997E-2</v>
      </c>
      <c r="S529" s="52">
        <v>0</v>
      </c>
      <c r="T529" s="36"/>
      <c r="U529" s="56">
        <v>18250</v>
      </c>
      <c r="V529" s="56">
        <v>0</v>
      </c>
      <c r="W529" s="52">
        <v>0</v>
      </c>
      <c r="X529" s="52">
        <v>893</v>
      </c>
      <c r="Y529" s="52">
        <v>19143</v>
      </c>
      <c r="Z529" s="52">
        <f t="shared" si="8"/>
        <v>14868567</v>
      </c>
    </row>
    <row r="530" spans="1:26" s="13" customFormat="1">
      <c r="A530" s="49">
        <v>481</v>
      </c>
      <c r="B530" s="49">
        <v>481035285</v>
      </c>
      <c r="C530" s="50" t="s">
        <v>241</v>
      </c>
      <c r="D530" s="49">
        <v>35</v>
      </c>
      <c r="E530" s="50" t="s">
        <v>11</v>
      </c>
      <c r="F530" s="49">
        <v>285</v>
      </c>
      <c r="G530" s="50" t="s">
        <v>28</v>
      </c>
      <c r="H530" s="51">
        <v>1</v>
      </c>
      <c r="I530" s="52">
        <v>10636</v>
      </c>
      <c r="J530" s="52">
        <v>3161</v>
      </c>
      <c r="K530" s="52">
        <v>0</v>
      </c>
      <c r="L530" s="52">
        <v>893</v>
      </c>
      <c r="M530" s="52">
        <v>14690</v>
      </c>
      <c r="N530" s="36"/>
      <c r="O530" s="53" t="s">
        <v>308</v>
      </c>
      <c r="P530" s="53" t="s">
        <v>308</v>
      </c>
      <c r="Q530" s="55">
        <v>0.09</v>
      </c>
      <c r="R530" s="55">
        <v>3.2000000000000001E-2</v>
      </c>
      <c r="S530" s="52">
        <v>0</v>
      </c>
      <c r="T530" s="36"/>
      <c r="U530" s="56">
        <v>13797</v>
      </c>
      <c r="V530" s="56">
        <v>0</v>
      </c>
      <c r="W530" s="52">
        <v>0</v>
      </c>
      <c r="X530" s="52">
        <v>893</v>
      </c>
      <c r="Y530" s="52">
        <v>14690</v>
      </c>
      <c r="Z530" s="52">
        <f t="shared" si="8"/>
        <v>14868567</v>
      </c>
    </row>
    <row r="531" spans="1:26" s="13" customFormat="1">
      <c r="A531" s="49">
        <v>481</v>
      </c>
      <c r="B531" s="49">
        <v>481035307</v>
      </c>
      <c r="C531" s="50" t="s">
        <v>241</v>
      </c>
      <c r="D531" s="49">
        <v>35</v>
      </c>
      <c r="E531" s="50" t="s">
        <v>11</v>
      </c>
      <c r="F531" s="49">
        <v>307</v>
      </c>
      <c r="G531" s="50" t="s">
        <v>172</v>
      </c>
      <c r="H531" s="51">
        <v>3</v>
      </c>
      <c r="I531" s="52">
        <v>8727</v>
      </c>
      <c r="J531" s="52">
        <v>2998</v>
      </c>
      <c r="K531" s="52">
        <v>0</v>
      </c>
      <c r="L531" s="52">
        <v>893</v>
      </c>
      <c r="M531" s="52">
        <v>12618</v>
      </c>
      <c r="N531" s="36"/>
      <c r="O531" s="53" t="s">
        <v>308</v>
      </c>
      <c r="P531" s="53" t="s">
        <v>308</v>
      </c>
      <c r="Q531" s="55">
        <v>0.09</v>
      </c>
      <c r="R531" s="55">
        <v>8.9999999999999993E-3</v>
      </c>
      <c r="S531" s="52">
        <v>0</v>
      </c>
      <c r="T531" s="36"/>
      <c r="U531" s="56">
        <v>35175</v>
      </c>
      <c r="V531" s="56">
        <v>0</v>
      </c>
      <c r="W531" s="52">
        <v>0</v>
      </c>
      <c r="X531" s="52">
        <v>2679</v>
      </c>
      <c r="Y531" s="52">
        <v>37854</v>
      </c>
      <c r="Z531" s="52">
        <f t="shared" si="8"/>
        <v>14868567</v>
      </c>
    </row>
    <row r="532" spans="1:26" s="13" customFormat="1">
      <c r="A532" s="49">
        <v>481</v>
      </c>
      <c r="B532" s="49">
        <v>481035780</v>
      </c>
      <c r="C532" s="50" t="s">
        <v>241</v>
      </c>
      <c r="D532" s="49">
        <v>35</v>
      </c>
      <c r="E532" s="50" t="s">
        <v>11</v>
      </c>
      <c r="F532" s="49">
        <v>780</v>
      </c>
      <c r="G532" s="50" t="s">
        <v>243</v>
      </c>
      <c r="H532" s="51">
        <v>2</v>
      </c>
      <c r="I532" s="52">
        <v>9004</v>
      </c>
      <c r="J532" s="52">
        <v>1101</v>
      </c>
      <c r="K532" s="52">
        <v>0</v>
      </c>
      <c r="L532" s="52">
        <v>893</v>
      </c>
      <c r="M532" s="52">
        <v>10998</v>
      </c>
      <c r="N532" s="36"/>
      <c r="O532" s="53" t="s">
        <v>308</v>
      </c>
      <c r="P532" s="53" t="s">
        <v>308</v>
      </c>
      <c r="Q532" s="55">
        <v>0.09</v>
      </c>
      <c r="R532" s="55">
        <v>1.2E-2</v>
      </c>
      <c r="S532" s="52">
        <v>0</v>
      </c>
      <c r="T532" s="36"/>
      <c r="U532" s="56">
        <v>20210</v>
      </c>
      <c r="V532" s="56">
        <v>0</v>
      </c>
      <c r="W532" s="52">
        <v>0</v>
      </c>
      <c r="X532" s="52">
        <v>1786</v>
      </c>
      <c r="Y532" s="52">
        <v>21996</v>
      </c>
      <c r="Z532" s="52">
        <f t="shared" si="8"/>
        <v>14868567</v>
      </c>
    </row>
    <row r="533" spans="1:26" s="13" customFormat="1">
      <c r="A533" s="49">
        <v>482</v>
      </c>
      <c r="B533" s="49">
        <v>482204007</v>
      </c>
      <c r="C533" s="50" t="s">
        <v>244</v>
      </c>
      <c r="D533" s="49">
        <v>204</v>
      </c>
      <c r="E533" s="50" t="s">
        <v>245</v>
      </c>
      <c r="F533" s="49">
        <v>7</v>
      </c>
      <c r="G533" s="50" t="s">
        <v>202</v>
      </c>
      <c r="H533" s="51">
        <v>46</v>
      </c>
      <c r="I533" s="52">
        <v>8394</v>
      </c>
      <c r="J533" s="52">
        <v>2760</v>
      </c>
      <c r="K533" s="52">
        <v>0</v>
      </c>
      <c r="L533" s="52">
        <v>893</v>
      </c>
      <c r="M533" s="52">
        <v>12047</v>
      </c>
      <c r="N533" s="36"/>
      <c r="O533" s="53" t="s">
        <v>308</v>
      </c>
      <c r="P533" s="53" t="s">
        <v>308</v>
      </c>
      <c r="Q533" s="55">
        <v>0.09</v>
      </c>
      <c r="R533" s="55">
        <v>1.7000000000000001E-2</v>
      </c>
      <c r="S533" s="52">
        <v>0</v>
      </c>
      <c r="T533" s="36"/>
      <c r="U533" s="56">
        <v>513084</v>
      </c>
      <c r="V533" s="56">
        <v>0</v>
      </c>
      <c r="W533" s="52">
        <v>0</v>
      </c>
      <c r="X533" s="52">
        <v>41078</v>
      </c>
      <c r="Y533" s="52">
        <v>554162</v>
      </c>
      <c r="Z533" s="52">
        <f t="shared" si="8"/>
        <v>3950764</v>
      </c>
    </row>
    <row r="534" spans="1:26" s="13" customFormat="1">
      <c r="A534" s="49">
        <v>482</v>
      </c>
      <c r="B534" s="49">
        <v>482204105</v>
      </c>
      <c r="C534" s="50" t="s">
        <v>244</v>
      </c>
      <c r="D534" s="49">
        <v>204</v>
      </c>
      <c r="E534" s="50" t="s">
        <v>245</v>
      </c>
      <c r="F534" s="49">
        <v>105</v>
      </c>
      <c r="G534" s="50" t="s">
        <v>246</v>
      </c>
      <c r="H534" s="51">
        <v>2</v>
      </c>
      <c r="I534" s="52">
        <v>8450</v>
      </c>
      <c r="J534" s="52">
        <v>2814</v>
      </c>
      <c r="K534" s="52">
        <v>0</v>
      </c>
      <c r="L534" s="52">
        <v>893</v>
      </c>
      <c r="M534" s="52">
        <v>12157</v>
      </c>
      <c r="N534" s="36"/>
      <c r="O534" s="53" t="s">
        <v>308</v>
      </c>
      <c r="P534" s="53" t="s">
        <v>308</v>
      </c>
      <c r="Q534" s="55">
        <v>0.09</v>
      </c>
      <c r="R534" s="55">
        <v>1E-3</v>
      </c>
      <c r="S534" s="52">
        <v>0</v>
      </c>
      <c r="T534" s="36"/>
      <c r="U534" s="56">
        <v>22528</v>
      </c>
      <c r="V534" s="56">
        <v>0</v>
      </c>
      <c r="W534" s="52">
        <v>0</v>
      </c>
      <c r="X534" s="52">
        <v>1786</v>
      </c>
      <c r="Y534" s="52">
        <v>24314</v>
      </c>
      <c r="Z534" s="52">
        <f t="shared" si="8"/>
        <v>3950764</v>
      </c>
    </row>
    <row r="535" spans="1:26" s="13" customFormat="1">
      <c r="A535" s="49">
        <v>482</v>
      </c>
      <c r="B535" s="49">
        <v>482204204</v>
      </c>
      <c r="C535" s="50" t="s">
        <v>244</v>
      </c>
      <c r="D535" s="49">
        <v>204</v>
      </c>
      <c r="E535" s="50" t="s">
        <v>245</v>
      </c>
      <c r="F535" s="49">
        <v>204</v>
      </c>
      <c r="G535" s="50" t="s">
        <v>245</v>
      </c>
      <c r="H535" s="51">
        <v>162</v>
      </c>
      <c r="I535" s="52">
        <v>8481</v>
      </c>
      <c r="J535" s="52">
        <v>4921</v>
      </c>
      <c r="K535" s="52">
        <v>0</v>
      </c>
      <c r="L535" s="52">
        <v>893</v>
      </c>
      <c r="M535" s="52">
        <v>14295</v>
      </c>
      <c r="N535" s="36"/>
      <c r="O535" s="53" t="s">
        <v>308</v>
      </c>
      <c r="P535" s="53" t="s">
        <v>308</v>
      </c>
      <c r="Q535" s="55">
        <v>0.09</v>
      </c>
      <c r="R535" s="55">
        <v>5.8999999999999997E-2</v>
      </c>
      <c r="S535" s="52">
        <v>0</v>
      </c>
      <c r="T535" s="36"/>
      <c r="U535" s="56">
        <v>2171124</v>
      </c>
      <c r="V535" s="56">
        <v>0</v>
      </c>
      <c r="W535" s="52">
        <v>0</v>
      </c>
      <c r="X535" s="52">
        <v>144666</v>
      </c>
      <c r="Y535" s="52">
        <v>2315790</v>
      </c>
      <c r="Z535" s="52">
        <f t="shared" si="8"/>
        <v>3950764</v>
      </c>
    </row>
    <row r="536" spans="1:26" s="13" customFormat="1">
      <c r="A536" s="49">
        <v>482</v>
      </c>
      <c r="B536" s="49">
        <v>482204211</v>
      </c>
      <c r="C536" s="50" t="s">
        <v>244</v>
      </c>
      <c r="D536" s="49">
        <v>204</v>
      </c>
      <c r="E536" s="50" t="s">
        <v>245</v>
      </c>
      <c r="F536" s="49">
        <v>211</v>
      </c>
      <c r="G536" s="50" t="s">
        <v>87</v>
      </c>
      <c r="H536" s="51">
        <v>1</v>
      </c>
      <c r="I536" s="52">
        <v>8094</v>
      </c>
      <c r="J536" s="52">
        <v>1469</v>
      </c>
      <c r="K536" s="52">
        <v>0</v>
      </c>
      <c r="L536" s="52">
        <v>893</v>
      </c>
      <c r="M536" s="52">
        <v>10456</v>
      </c>
      <c r="N536" s="36"/>
      <c r="O536" s="53" t="s">
        <v>308</v>
      </c>
      <c r="P536" s="53" t="s">
        <v>308</v>
      </c>
      <c r="Q536" s="55">
        <v>0.09</v>
      </c>
      <c r="R536" s="55">
        <v>2E-3</v>
      </c>
      <c r="S536" s="52">
        <v>0</v>
      </c>
      <c r="T536" s="36"/>
      <c r="U536" s="56">
        <v>9563</v>
      </c>
      <c r="V536" s="56">
        <v>0</v>
      </c>
      <c r="W536" s="52">
        <v>0</v>
      </c>
      <c r="X536" s="52">
        <v>893</v>
      </c>
      <c r="Y536" s="52">
        <v>10456</v>
      </c>
      <c r="Z536" s="52">
        <f t="shared" si="8"/>
        <v>3950764</v>
      </c>
    </row>
    <row r="537" spans="1:26" s="13" customFormat="1">
      <c r="A537" s="49">
        <v>482</v>
      </c>
      <c r="B537" s="49">
        <v>482204745</v>
      </c>
      <c r="C537" s="50" t="s">
        <v>244</v>
      </c>
      <c r="D537" s="49">
        <v>204</v>
      </c>
      <c r="E537" s="50" t="s">
        <v>245</v>
      </c>
      <c r="F537" s="49">
        <v>745</v>
      </c>
      <c r="G537" s="50" t="s">
        <v>247</v>
      </c>
      <c r="H537" s="51">
        <v>24</v>
      </c>
      <c r="I537" s="52">
        <v>8732</v>
      </c>
      <c r="J537" s="52">
        <v>3993</v>
      </c>
      <c r="K537" s="52">
        <v>0</v>
      </c>
      <c r="L537" s="52">
        <v>893</v>
      </c>
      <c r="M537" s="52">
        <v>13618</v>
      </c>
      <c r="N537" s="36"/>
      <c r="O537" s="53" t="s">
        <v>308</v>
      </c>
      <c r="P537" s="53" t="s">
        <v>308</v>
      </c>
      <c r="Q537" s="55">
        <v>0.09</v>
      </c>
      <c r="R537" s="55">
        <v>8.9999999999999993E-3</v>
      </c>
      <c r="S537" s="52">
        <v>0</v>
      </c>
      <c r="T537" s="36"/>
      <c r="U537" s="56">
        <v>305400</v>
      </c>
      <c r="V537" s="56">
        <v>0</v>
      </c>
      <c r="W537" s="52">
        <v>0</v>
      </c>
      <c r="X537" s="52">
        <v>21432</v>
      </c>
      <c r="Y537" s="52">
        <v>326832</v>
      </c>
      <c r="Z537" s="52">
        <f t="shared" si="8"/>
        <v>3950764</v>
      </c>
    </row>
    <row r="538" spans="1:26" s="13" customFormat="1">
      <c r="A538" s="49">
        <v>482</v>
      </c>
      <c r="B538" s="49">
        <v>482204773</v>
      </c>
      <c r="C538" s="50" t="s">
        <v>244</v>
      </c>
      <c r="D538" s="49">
        <v>204</v>
      </c>
      <c r="E538" s="50" t="s">
        <v>245</v>
      </c>
      <c r="F538" s="49">
        <v>773</v>
      </c>
      <c r="G538" s="50" t="s">
        <v>248</v>
      </c>
      <c r="H538" s="51">
        <v>53</v>
      </c>
      <c r="I538" s="52">
        <v>9134</v>
      </c>
      <c r="J538" s="52">
        <v>3543</v>
      </c>
      <c r="K538" s="52">
        <v>0</v>
      </c>
      <c r="L538" s="52">
        <v>893</v>
      </c>
      <c r="M538" s="52">
        <v>13570</v>
      </c>
      <c r="N538" s="36"/>
      <c r="O538" s="53" t="s">
        <v>308</v>
      </c>
      <c r="P538" s="53" t="s">
        <v>308</v>
      </c>
      <c r="Q538" s="55">
        <v>0.09</v>
      </c>
      <c r="R538" s="55">
        <v>1.7999999999999999E-2</v>
      </c>
      <c r="S538" s="52">
        <v>0</v>
      </c>
      <c r="T538" s="36"/>
      <c r="U538" s="56">
        <v>671881</v>
      </c>
      <c r="V538" s="56">
        <v>0</v>
      </c>
      <c r="W538" s="52">
        <v>0</v>
      </c>
      <c r="X538" s="52">
        <v>47329</v>
      </c>
      <c r="Y538" s="52">
        <v>719210</v>
      </c>
      <c r="Z538" s="52">
        <f t="shared" si="8"/>
        <v>3950764</v>
      </c>
    </row>
    <row r="539" spans="1:26" s="13" customFormat="1">
      <c r="A539" s="49">
        <v>483</v>
      </c>
      <c r="B539" s="49">
        <v>483239020</v>
      </c>
      <c r="C539" s="50" t="s">
        <v>249</v>
      </c>
      <c r="D539" s="49">
        <v>239</v>
      </c>
      <c r="E539" s="50" t="s">
        <v>250</v>
      </c>
      <c r="F539" s="49">
        <v>20</v>
      </c>
      <c r="G539" s="50" t="s">
        <v>125</v>
      </c>
      <c r="H539" s="51">
        <v>3</v>
      </c>
      <c r="I539" s="52">
        <v>8696</v>
      </c>
      <c r="J539" s="52">
        <v>2254</v>
      </c>
      <c r="K539" s="52">
        <v>0</v>
      </c>
      <c r="L539" s="52">
        <v>893</v>
      </c>
      <c r="M539" s="52">
        <v>11843</v>
      </c>
      <c r="N539" s="36"/>
      <c r="O539" s="53" t="s">
        <v>308</v>
      </c>
      <c r="P539" s="53" t="s">
        <v>308</v>
      </c>
      <c r="Q539" s="55">
        <v>0.09</v>
      </c>
      <c r="R539" s="55">
        <v>3.7999999999999999E-2</v>
      </c>
      <c r="S539" s="52">
        <v>0</v>
      </c>
      <c r="T539" s="36"/>
      <c r="U539" s="56">
        <v>32850</v>
      </c>
      <c r="V539" s="56">
        <v>0</v>
      </c>
      <c r="W539" s="52">
        <v>0</v>
      </c>
      <c r="X539" s="52">
        <v>2679</v>
      </c>
      <c r="Y539" s="52">
        <v>35529</v>
      </c>
      <c r="Z539" s="52">
        <f t="shared" si="8"/>
        <v>9495837</v>
      </c>
    </row>
    <row r="540" spans="1:26" s="13" customFormat="1">
      <c r="A540" s="49">
        <v>483</v>
      </c>
      <c r="B540" s="49">
        <v>483239036</v>
      </c>
      <c r="C540" s="50" t="s">
        <v>249</v>
      </c>
      <c r="D540" s="49">
        <v>239</v>
      </c>
      <c r="E540" s="50" t="s">
        <v>250</v>
      </c>
      <c r="F540" s="49">
        <v>36</v>
      </c>
      <c r="G540" s="50" t="s">
        <v>126</v>
      </c>
      <c r="H540" s="51">
        <v>29</v>
      </c>
      <c r="I540" s="52">
        <v>9840</v>
      </c>
      <c r="J540" s="52">
        <v>4267</v>
      </c>
      <c r="K540" s="52">
        <v>0</v>
      </c>
      <c r="L540" s="52">
        <v>893</v>
      </c>
      <c r="M540" s="52">
        <v>15000</v>
      </c>
      <c r="N540" s="36"/>
      <c r="O540" s="53" t="s">
        <v>308</v>
      </c>
      <c r="P540" s="53" t="s">
        <v>308</v>
      </c>
      <c r="Q540" s="55">
        <v>0.09</v>
      </c>
      <c r="R540" s="55">
        <v>7.2999999999999995E-2</v>
      </c>
      <c r="S540" s="52">
        <v>0</v>
      </c>
      <c r="T540" s="36"/>
      <c r="U540" s="56">
        <v>409103</v>
      </c>
      <c r="V540" s="56">
        <v>0</v>
      </c>
      <c r="W540" s="52">
        <v>0</v>
      </c>
      <c r="X540" s="52">
        <v>25897</v>
      </c>
      <c r="Y540" s="52">
        <v>435000</v>
      </c>
      <c r="Z540" s="52">
        <f t="shared" si="8"/>
        <v>9495837</v>
      </c>
    </row>
    <row r="541" spans="1:26" s="13" customFormat="1">
      <c r="A541" s="49">
        <v>483</v>
      </c>
      <c r="B541" s="49">
        <v>483239052</v>
      </c>
      <c r="C541" s="50" t="s">
        <v>249</v>
      </c>
      <c r="D541" s="49">
        <v>239</v>
      </c>
      <c r="E541" s="50" t="s">
        <v>250</v>
      </c>
      <c r="F541" s="49">
        <v>52</v>
      </c>
      <c r="G541" s="50" t="s">
        <v>251</v>
      </c>
      <c r="H541" s="51">
        <v>29</v>
      </c>
      <c r="I541" s="52">
        <v>10011</v>
      </c>
      <c r="J541" s="52">
        <v>3063</v>
      </c>
      <c r="K541" s="52">
        <v>0</v>
      </c>
      <c r="L541" s="52">
        <v>893</v>
      </c>
      <c r="M541" s="52">
        <v>13967</v>
      </c>
      <c r="N541" s="36"/>
      <c r="O541" s="53" t="s">
        <v>308</v>
      </c>
      <c r="P541" s="53" t="s">
        <v>308</v>
      </c>
      <c r="Q541" s="55">
        <v>0.09</v>
      </c>
      <c r="R541" s="55">
        <v>2.5000000000000001E-2</v>
      </c>
      <c r="S541" s="52">
        <v>0</v>
      </c>
      <c r="T541" s="36"/>
      <c r="U541" s="56">
        <v>379146</v>
      </c>
      <c r="V541" s="56">
        <v>0</v>
      </c>
      <c r="W541" s="52">
        <v>0</v>
      </c>
      <c r="X541" s="52">
        <v>25897</v>
      </c>
      <c r="Y541" s="52">
        <v>405043</v>
      </c>
      <c r="Z541" s="52">
        <f t="shared" si="8"/>
        <v>9495837</v>
      </c>
    </row>
    <row r="542" spans="1:26" s="13" customFormat="1">
      <c r="A542" s="49">
        <v>483</v>
      </c>
      <c r="B542" s="49">
        <v>483239082</v>
      </c>
      <c r="C542" s="50" t="s">
        <v>249</v>
      </c>
      <c r="D542" s="49">
        <v>239</v>
      </c>
      <c r="E542" s="50" t="s">
        <v>250</v>
      </c>
      <c r="F542" s="49">
        <v>82</v>
      </c>
      <c r="G542" s="50" t="s">
        <v>252</v>
      </c>
      <c r="H542" s="51">
        <v>5</v>
      </c>
      <c r="I542" s="52">
        <v>12956</v>
      </c>
      <c r="J542" s="52">
        <v>3339</v>
      </c>
      <c r="K542" s="52">
        <v>0</v>
      </c>
      <c r="L542" s="52">
        <v>893</v>
      </c>
      <c r="M542" s="52">
        <v>17188</v>
      </c>
      <c r="N542" s="36"/>
      <c r="O542" s="53" t="s">
        <v>308</v>
      </c>
      <c r="P542" s="53" t="s">
        <v>308</v>
      </c>
      <c r="Q542" s="55">
        <v>0.09</v>
      </c>
      <c r="R542" s="55">
        <v>4.0000000000000001E-3</v>
      </c>
      <c r="S542" s="52">
        <v>0</v>
      </c>
      <c r="T542" s="36"/>
      <c r="U542" s="56">
        <v>81475</v>
      </c>
      <c r="V542" s="56">
        <v>0</v>
      </c>
      <c r="W542" s="52">
        <v>0</v>
      </c>
      <c r="X542" s="52">
        <v>4465</v>
      </c>
      <c r="Y542" s="52">
        <v>85940</v>
      </c>
      <c r="Z542" s="52">
        <f t="shared" si="8"/>
        <v>9495837</v>
      </c>
    </row>
    <row r="543" spans="1:26" s="13" customFormat="1">
      <c r="A543" s="49">
        <v>483</v>
      </c>
      <c r="B543" s="49">
        <v>483239118</v>
      </c>
      <c r="C543" s="50" t="s">
        <v>249</v>
      </c>
      <c r="D543" s="49">
        <v>239</v>
      </c>
      <c r="E543" s="50" t="s">
        <v>250</v>
      </c>
      <c r="F543" s="49">
        <v>118</v>
      </c>
      <c r="G543" s="50" t="s">
        <v>315</v>
      </c>
      <c r="H543" s="51">
        <v>1</v>
      </c>
      <c r="I543" s="52">
        <v>12643</v>
      </c>
      <c r="J543" s="52">
        <v>3804</v>
      </c>
      <c r="K543" s="52">
        <v>0</v>
      </c>
      <c r="L543" s="52">
        <v>893</v>
      </c>
      <c r="M543" s="52">
        <v>17340</v>
      </c>
      <c r="N543" s="36"/>
      <c r="O543" s="53" t="s">
        <v>308</v>
      </c>
      <c r="P543" s="53" t="s">
        <v>308</v>
      </c>
      <c r="Q543" s="55">
        <v>0.09</v>
      </c>
      <c r="R543" s="55">
        <v>2E-3</v>
      </c>
      <c r="S543" s="52">
        <v>0</v>
      </c>
      <c r="T543" s="36"/>
      <c r="U543" s="56">
        <v>16447</v>
      </c>
      <c r="V543" s="56">
        <v>0</v>
      </c>
      <c r="W543" s="52">
        <v>0</v>
      </c>
      <c r="X543" s="52">
        <v>893</v>
      </c>
      <c r="Y543" s="52">
        <v>17340</v>
      </c>
      <c r="Z543" s="52">
        <f t="shared" si="8"/>
        <v>9495837</v>
      </c>
    </row>
    <row r="544" spans="1:26" s="13" customFormat="1">
      <c r="A544" s="49">
        <v>483</v>
      </c>
      <c r="B544" s="49">
        <v>483239122</v>
      </c>
      <c r="C544" s="50" t="s">
        <v>249</v>
      </c>
      <c r="D544" s="49">
        <v>239</v>
      </c>
      <c r="E544" s="50" t="s">
        <v>250</v>
      </c>
      <c r="F544" s="49">
        <v>122</v>
      </c>
      <c r="G544" s="50" t="s">
        <v>272</v>
      </c>
      <c r="H544" s="51">
        <v>1</v>
      </c>
      <c r="I544" s="52">
        <v>9585</v>
      </c>
      <c r="J544" s="52">
        <v>2584</v>
      </c>
      <c r="K544" s="52">
        <v>0</v>
      </c>
      <c r="L544" s="52">
        <v>893</v>
      </c>
      <c r="M544" s="52">
        <v>13062</v>
      </c>
      <c r="N544" s="36"/>
      <c r="O544" s="53" t="s">
        <v>308</v>
      </c>
      <c r="P544" s="53" t="s">
        <v>308</v>
      </c>
      <c r="Q544" s="55">
        <v>0.09</v>
      </c>
      <c r="R544" s="55">
        <v>1.0999999999999999E-2</v>
      </c>
      <c r="S544" s="52">
        <v>0</v>
      </c>
      <c r="T544" s="36"/>
      <c r="U544" s="56">
        <v>12169</v>
      </c>
      <c r="V544" s="56">
        <v>0</v>
      </c>
      <c r="W544" s="52">
        <v>0</v>
      </c>
      <c r="X544" s="52">
        <v>893</v>
      </c>
      <c r="Y544" s="52">
        <v>13062</v>
      </c>
      <c r="Z544" s="52">
        <f t="shared" si="8"/>
        <v>9495837</v>
      </c>
    </row>
    <row r="545" spans="1:26" s="13" customFormat="1">
      <c r="A545" s="49">
        <v>483</v>
      </c>
      <c r="B545" s="49">
        <v>483239145</v>
      </c>
      <c r="C545" s="50" t="s">
        <v>249</v>
      </c>
      <c r="D545" s="49">
        <v>239</v>
      </c>
      <c r="E545" s="50" t="s">
        <v>250</v>
      </c>
      <c r="F545" s="49">
        <v>145</v>
      </c>
      <c r="G545" s="50" t="s">
        <v>254</v>
      </c>
      <c r="H545" s="51">
        <v>5</v>
      </c>
      <c r="I545" s="52">
        <v>10669</v>
      </c>
      <c r="J545" s="52">
        <v>2635</v>
      </c>
      <c r="K545" s="52">
        <v>0</v>
      </c>
      <c r="L545" s="52">
        <v>893</v>
      </c>
      <c r="M545" s="52">
        <v>14197</v>
      </c>
      <c r="N545" s="36"/>
      <c r="O545" s="53" t="s">
        <v>308</v>
      </c>
      <c r="P545" s="53" t="s">
        <v>308</v>
      </c>
      <c r="Q545" s="55">
        <v>0.09</v>
      </c>
      <c r="R545" s="55">
        <v>6.0000000000000001E-3</v>
      </c>
      <c r="S545" s="52">
        <v>0</v>
      </c>
      <c r="T545" s="36"/>
      <c r="U545" s="56">
        <v>66520</v>
      </c>
      <c r="V545" s="56">
        <v>0</v>
      </c>
      <c r="W545" s="52">
        <v>0</v>
      </c>
      <c r="X545" s="52">
        <v>4465</v>
      </c>
      <c r="Y545" s="52">
        <v>70985</v>
      </c>
      <c r="Z545" s="52">
        <f t="shared" si="8"/>
        <v>9495837</v>
      </c>
    </row>
    <row r="546" spans="1:26" s="13" customFormat="1">
      <c r="A546" s="49">
        <v>483</v>
      </c>
      <c r="B546" s="49">
        <v>483239171</v>
      </c>
      <c r="C546" s="50" t="s">
        <v>249</v>
      </c>
      <c r="D546" s="49">
        <v>239</v>
      </c>
      <c r="E546" s="50" t="s">
        <v>250</v>
      </c>
      <c r="F546" s="49">
        <v>171</v>
      </c>
      <c r="G546" s="50" t="s">
        <v>255</v>
      </c>
      <c r="H546" s="51">
        <v>6</v>
      </c>
      <c r="I546" s="52">
        <v>11116</v>
      </c>
      <c r="J546" s="52">
        <v>2344</v>
      </c>
      <c r="K546" s="52">
        <v>0</v>
      </c>
      <c r="L546" s="52">
        <v>893</v>
      </c>
      <c r="M546" s="52">
        <v>14353</v>
      </c>
      <c r="N546" s="36"/>
      <c r="O546" s="53" t="s">
        <v>308</v>
      </c>
      <c r="P546" s="53" t="s">
        <v>308</v>
      </c>
      <c r="Q546" s="55">
        <v>0.09</v>
      </c>
      <c r="R546" s="55">
        <v>7.0000000000000001E-3</v>
      </c>
      <c r="S546" s="52">
        <v>0</v>
      </c>
      <c r="T546" s="36"/>
      <c r="U546" s="56">
        <v>80760</v>
      </c>
      <c r="V546" s="56">
        <v>0</v>
      </c>
      <c r="W546" s="52">
        <v>0</v>
      </c>
      <c r="X546" s="52">
        <v>5358</v>
      </c>
      <c r="Y546" s="52">
        <v>86118</v>
      </c>
      <c r="Z546" s="52">
        <f t="shared" si="8"/>
        <v>9495837</v>
      </c>
    </row>
    <row r="547" spans="1:26" s="13" customFormat="1">
      <c r="A547" s="49">
        <v>483</v>
      </c>
      <c r="B547" s="49">
        <v>483239172</v>
      </c>
      <c r="C547" s="50" t="s">
        <v>249</v>
      </c>
      <c r="D547" s="49">
        <v>239</v>
      </c>
      <c r="E547" s="50" t="s">
        <v>250</v>
      </c>
      <c r="F547" s="49">
        <v>172</v>
      </c>
      <c r="G547" s="50" t="s">
        <v>256</v>
      </c>
      <c r="H547" s="51">
        <v>2</v>
      </c>
      <c r="I547" s="52">
        <v>12237</v>
      </c>
      <c r="J547" s="52">
        <v>7094</v>
      </c>
      <c r="K547" s="52">
        <v>0</v>
      </c>
      <c r="L547" s="52">
        <v>893</v>
      </c>
      <c r="M547" s="52">
        <v>20224</v>
      </c>
      <c r="N547" s="36"/>
      <c r="O547" s="53" t="s">
        <v>308</v>
      </c>
      <c r="P547" s="53" t="s">
        <v>308</v>
      </c>
      <c r="Q547" s="55">
        <v>0.09</v>
      </c>
      <c r="R547" s="55">
        <v>3.2000000000000001E-2</v>
      </c>
      <c r="S547" s="52">
        <v>0</v>
      </c>
      <c r="T547" s="36"/>
      <c r="U547" s="56">
        <v>38662</v>
      </c>
      <c r="V547" s="56">
        <v>0</v>
      </c>
      <c r="W547" s="52">
        <v>0</v>
      </c>
      <c r="X547" s="52">
        <v>1786</v>
      </c>
      <c r="Y547" s="52">
        <v>40448</v>
      </c>
      <c r="Z547" s="52">
        <f t="shared" si="8"/>
        <v>9495837</v>
      </c>
    </row>
    <row r="548" spans="1:26" s="13" customFormat="1">
      <c r="A548" s="49">
        <v>483</v>
      </c>
      <c r="B548" s="49">
        <v>483239182</v>
      </c>
      <c r="C548" s="50" t="s">
        <v>249</v>
      </c>
      <c r="D548" s="49">
        <v>239</v>
      </c>
      <c r="E548" s="50" t="s">
        <v>250</v>
      </c>
      <c r="F548" s="49">
        <v>182</v>
      </c>
      <c r="G548" s="50" t="s">
        <v>257</v>
      </c>
      <c r="H548" s="51">
        <v>40</v>
      </c>
      <c r="I548" s="52">
        <v>9721</v>
      </c>
      <c r="J548" s="52">
        <v>1976</v>
      </c>
      <c r="K548" s="52">
        <v>0</v>
      </c>
      <c r="L548" s="52">
        <v>893</v>
      </c>
      <c r="M548" s="52">
        <v>12590</v>
      </c>
      <c r="N548" s="36"/>
      <c r="O548" s="53" t="s">
        <v>308</v>
      </c>
      <c r="P548" s="53" t="s">
        <v>308</v>
      </c>
      <c r="Q548" s="55">
        <v>0.09</v>
      </c>
      <c r="R548" s="55">
        <v>1.2E-2</v>
      </c>
      <c r="S548" s="52">
        <v>0</v>
      </c>
      <c r="T548" s="36"/>
      <c r="U548" s="56">
        <v>467880</v>
      </c>
      <c r="V548" s="56">
        <v>0</v>
      </c>
      <c r="W548" s="52">
        <v>0</v>
      </c>
      <c r="X548" s="52">
        <v>35720</v>
      </c>
      <c r="Y548" s="52">
        <v>503600</v>
      </c>
      <c r="Z548" s="52">
        <f t="shared" si="8"/>
        <v>9495837</v>
      </c>
    </row>
    <row r="549" spans="1:26" s="13" customFormat="1">
      <c r="A549" s="49">
        <v>483</v>
      </c>
      <c r="B549" s="49">
        <v>483239231</v>
      </c>
      <c r="C549" s="50" t="s">
        <v>249</v>
      </c>
      <c r="D549" s="49">
        <v>239</v>
      </c>
      <c r="E549" s="50" t="s">
        <v>250</v>
      </c>
      <c r="F549" s="49">
        <v>231</v>
      </c>
      <c r="G549" s="50" t="s">
        <v>258</v>
      </c>
      <c r="H549" s="51">
        <v>7</v>
      </c>
      <c r="I549" s="52">
        <v>8804</v>
      </c>
      <c r="J549" s="52">
        <v>1476</v>
      </c>
      <c r="K549" s="52">
        <v>0</v>
      </c>
      <c r="L549" s="52">
        <v>893</v>
      </c>
      <c r="M549" s="52">
        <v>11173</v>
      </c>
      <c r="N549" s="36"/>
      <c r="O549" s="53" t="s">
        <v>308</v>
      </c>
      <c r="P549" s="53" t="s">
        <v>308</v>
      </c>
      <c r="Q549" s="55">
        <v>0.09</v>
      </c>
      <c r="R549" s="55">
        <v>1.2E-2</v>
      </c>
      <c r="S549" s="52">
        <v>0</v>
      </c>
      <c r="T549" s="36"/>
      <c r="U549" s="56">
        <v>71960</v>
      </c>
      <c r="V549" s="56">
        <v>0</v>
      </c>
      <c r="W549" s="52">
        <v>0</v>
      </c>
      <c r="X549" s="52">
        <v>6251</v>
      </c>
      <c r="Y549" s="52">
        <v>78211</v>
      </c>
      <c r="Z549" s="52">
        <f t="shared" si="8"/>
        <v>9495837</v>
      </c>
    </row>
    <row r="550" spans="1:26" s="13" customFormat="1">
      <c r="A550" s="49">
        <v>483</v>
      </c>
      <c r="B550" s="49">
        <v>483239239</v>
      </c>
      <c r="C550" s="50" t="s">
        <v>249</v>
      </c>
      <c r="D550" s="49">
        <v>239</v>
      </c>
      <c r="E550" s="50" t="s">
        <v>250</v>
      </c>
      <c r="F550" s="49">
        <v>239</v>
      </c>
      <c r="G550" s="50" t="s">
        <v>250</v>
      </c>
      <c r="H550" s="51">
        <v>441</v>
      </c>
      <c r="I550" s="52">
        <v>9469</v>
      </c>
      <c r="J550" s="52">
        <v>3265</v>
      </c>
      <c r="K550" s="52">
        <v>0</v>
      </c>
      <c r="L550" s="52">
        <v>893</v>
      </c>
      <c r="M550" s="52">
        <v>13627</v>
      </c>
      <c r="N550" s="36"/>
      <c r="O550" s="53" t="s">
        <v>308</v>
      </c>
      <c r="P550" s="53" t="s">
        <v>308</v>
      </c>
      <c r="Q550" s="55">
        <v>0.09</v>
      </c>
      <c r="R550" s="55">
        <v>5.6000000000000001E-2</v>
      </c>
      <c r="S550" s="52">
        <v>0</v>
      </c>
      <c r="T550" s="36"/>
      <c r="U550" s="56">
        <v>5615694</v>
      </c>
      <c r="V550" s="56">
        <v>0</v>
      </c>
      <c r="W550" s="52">
        <v>0</v>
      </c>
      <c r="X550" s="52">
        <v>393813</v>
      </c>
      <c r="Y550" s="52">
        <v>6009507</v>
      </c>
      <c r="Z550" s="52">
        <f t="shared" si="8"/>
        <v>9495837</v>
      </c>
    </row>
    <row r="551" spans="1:26" s="13" customFormat="1">
      <c r="A551" s="49">
        <v>483</v>
      </c>
      <c r="B551" s="49">
        <v>483239240</v>
      </c>
      <c r="C551" s="50" t="s">
        <v>249</v>
      </c>
      <c r="D551" s="49">
        <v>239</v>
      </c>
      <c r="E551" s="50" t="s">
        <v>250</v>
      </c>
      <c r="F551" s="49">
        <v>240</v>
      </c>
      <c r="G551" s="50" t="s">
        <v>314</v>
      </c>
      <c r="H551" s="51">
        <v>3</v>
      </c>
      <c r="I551" s="52">
        <v>8512</v>
      </c>
      <c r="J551" s="52">
        <v>4846</v>
      </c>
      <c r="K551" s="52">
        <v>0</v>
      </c>
      <c r="L551" s="52">
        <v>893</v>
      </c>
      <c r="M551" s="52">
        <v>14251</v>
      </c>
      <c r="N551" s="36"/>
      <c r="O551" s="53" t="s">
        <v>308</v>
      </c>
      <c r="P551" s="53" t="s">
        <v>308</v>
      </c>
      <c r="Q551" s="55">
        <v>0.09</v>
      </c>
      <c r="R551" s="55">
        <v>0.01</v>
      </c>
      <c r="S551" s="52">
        <v>0</v>
      </c>
      <c r="T551" s="36"/>
      <c r="U551" s="56">
        <v>40074</v>
      </c>
      <c r="V551" s="56">
        <v>0</v>
      </c>
      <c r="W551" s="52">
        <v>0</v>
      </c>
      <c r="X551" s="52">
        <v>2679</v>
      </c>
      <c r="Y551" s="52">
        <v>42753</v>
      </c>
      <c r="Z551" s="52">
        <f t="shared" si="8"/>
        <v>9495837</v>
      </c>
    </row>
    <row r="552" spans="1:26" s="13" customFormat="1">
      <c r="A552" s="49">
        <v>483</v>
      </c>
      <c r="B552" s="49">
        <v>483239261</v>
      </c>
      <c r="C552" s="50" t="s">
        <v>249</v>
      </c>
      <c r="D552" s="49">
        <v>239</v>
      </c>
      <c r="E552" s="50" t="s">
        <v>250</v>
      </c>
      <c r="F552" s="49">
        <v>261</v>
      </c>
      <c r="G552" s="50" t="s">
        <v>127</v>
      </c>
      <c r="H552" s="51">
        <v>12</v>
      </c>
      <c r="I552" s="52">
        <v>9495</v>
      </c>
      <c r="J552" s="52">
        <v>4790</v>
      </c>
      <c r="K552" s="52">
        <v>0</v>
      </c>
      <c r="L552" s="52">
        <v>893</v>
      </c>
      <c r="M552" s="52">
        <v>15178</v>
      </c>
      <c r="N552" s="36"/>
      <c r="O552" s="53" t="s">
        <v>308</v>
      </c>
      <c r="P552" s="53" t="s">
        <v>308</v>
      </c>
      <c r="Q552" s="55">
        <v>0.09</v>
      </c>
      <c r="R552" s="55">
        <v>6.9000000000000006E-2</v>
      </c>
      <c r="S552" s="52">
        <v>0</v>
      </c>
      <c r="T552" s="36"/>
      <c r="U552" s="56">
        <v>171420</v>
      </c>
      <c r="V552" s="56">
        <v>0</v>
      </c>
      <c r="W552" s="52">
        <v>0</v>
      </c>
      <c r="X552" s="52">
        <v>10716</v>
      </c>
      <c r="Y552" s="52">
        <v>182136</v>
      </c>
      <c r="Z552" s="52">
        <f t="shared" si="8"/>
        <v>9495837</v>
      </c>
    </row>
    <row r="553" spans="1:26" s="13" customFormat="1">
      <c r="A553" s="49">
        <v>483</v>
      </c>
      <c r="B553" s="49">
        <v>483239310</v>
      </c>
      <c r="C553" s="50" t="s">
        <v>249</v>
      </c>
      <c r="D553" s="49">
        <v>239</v>
      </c>
      <c r="E553" s="50" t="s">
        <v>250</v>
      </c>
      <c r="F553" s="49">
        <v>310</v>
      </c>
      <c r="G553" s="50" t="s">
        <v>259</v>
      </c>
      <c r="H553" s="51">
        <v>46</v>
      </c>
      <c r="I553" s="52">
        <v>10548</v>
      </c>
      <c r="J553" s="52">
        <v>2149</v>
      </c>
      <c r="K553" s="52">
        <v>0</v>
      </c>
      <c r="L553" s="52">
        <v>893</v>
      </c>
      <c r="M553" s="52">
        <v>13590</v>
      </c>
      <c r="N553" s="36"/>
      <c r="O553" s="53" t="s">
        <v>308</v>
      </c>
      <c r="P553" s="53" t="s">
        <v>308</v>
      </c>
      <c r="Q553" s="55">
        <v>0.18</v>
      </c>
      <c r="R553" s="55">
        <v>2.5000000000000001E-2</v>
      </c>
      <c r="S553" s="52">
        <v>0</v>
      </c>
      <c r="T553" s="36"/>
      <c r="U553" s="56">
        <v>584062</v>
      </c>
      <c r="V553" s="56">
        <v>0</v>
      </c>
      <c r="W553" s="52">
        <v>0</v>
      </c>
      <c r="X553" s="52">
        <v>41078</v>
      </c>
      <c r="Y553" s="52">
        <v>625140</v>
      </c>
      <c r="Z553" s="52">
        <f t="shared" si="8"/>
        <v>9495837</v>
      </c>
    </row>
    <row r="554" spans="1:26" s="13" customFormat="1">
      <c r="A554" s="49">
        <v>483</v>
      </c>
      <c r="B554" s="49">
        <v>483239625</v>
      </c>
      <c r="C554" s="50" t="s">
        <v>249</v>
      </c>
      <c r="D554" s="49">
        <v>239</v>
      </c>
      <c r="E554" s="50" t="s">
        <v>250</v>
      </c>
      <c r="F554" s="49">
        <v>625</v>
      </c>
      <c r="G554" s="50" t="s">
        <v>92</v>
      </c>
      <c r="H554" s="51">
        <v>1</v>
      </c>
      <c r="I554" s="52">
        <v>10079</v>
      </c>
      <c r="J554" s="52">
        <v>1888</v>
      </c>
      <c r="K554" s="52">
        <v>0</v>
      </c>
      <c r="L554" s="52">
        <v>893</v>
      </c>
      <c r="M554" s="52">
        <v>12860</v>
      </c>
      <c r="N554" s="36"/>
      <c r="O554" s="53" t="s">
        <v>308</v>
      </c>
      <c r="P554" s="53" t="s">
        <v>308</v>
      </c>
      <c r="Q554" s="55">
        <v>0.09</v>
      </c>
      <c r="R554" s="55">
        <v>2E-3</v>
      </c>
      <c r="S554" s="52">
        <v>0</v>
      </c>
      <c r="T554" s="36"/>
      <c r="U554" s="56">
        <v>11967</v>
      </c>
      <c r="V554" s="56">
        <v>0</v>
      </c>
      <c r="W554" s="52">
        <v>0</v>
      </c>
      <c r="X554" s="52">
        <v>893</v>
      </c>
      <c r="Y554" s="52">
        <v>12860</v>
      </c>
      <c r="Z554" s="52">
        <f t="shared" si="8"/>
        <v>9495837</v>
      </c>
    </row>
    <row r="555" spans="1:26" s="13" customFormat="1">
      <c r="A555" s="49">
        <v>483</v>
      </c>
      <c r="B555" s="49">
        <v>483239665</v>
      </c>
      <c r="C555" s="50" t="s">
        <v>249</v>
      </c>
      <c r="D555" s="49">
        <v>239</v>
      </c>
      <c r="E555" s="50" t="s">
        <v>250</v>
      </c>
      <c r="F555" s="49">
        <v>665</v>
      </c>
      <c r="G555" s="50" t="s">
        <v>260</v>
      </c>
      <c r="H555" s="51">
        <v>14</v>
      </c>
      <c r="I555" s="52">
        <v>10056</v>
      </c>
      <c r="J555" s="52">
        <v>1461</v>
      </c>
      <c r="K555" s="52">
        <v>0</v>
      </c>
      <c r="L555" s="52">
        <v>893</v>
      </c>
      <c r="M555" s="52">
        <v>12410</v>
      </c>
      <c r="N555" s="36"/>
      <c r="O555" s="53" t="s">
        <v>308</v>
      </c>
      <c r="P555" s="53" t="s">
        <v>308</v>
      </c>
      <c r="Q555" s="55">
        <v>0.09</v>
      </c>
      <c r="R555" s="55">
        <v>6.0000000000000001E-3</v>
      </c>
      <c r="S555" s="52">
        <v>0</v>
      </c>
      <c r="T555" s="36"/>
      <c r="U555" s="56">
        <v>161238</v>
      </c>
      <c r="V555" s="56">
        <v>0</v>
      </c>
      <c r="W555" s="52">
        <v>0</v>
      </c>
      <c r="X555" s="52">
        <v>12502</v>
      </c>
      <c r="Y555" s="52">
        <v>173740</v>
      </c>
      <c r="Z555" s="52">
        <f t="shared" si="8"/>
        <v>9495837</v>
      </c>
    </row>
    <row r="556" spans="1:26" s="13" customFormat="1">
      <c r="A556" s="49">
        <v>483</v>
      </c>
      <c r="B556" s="49">
        <v>483239740</v>
      </c>
      <c r="C556" s="50" t="s">
        <v>249</v>
      </c>
      <c r="D556" s="49">
        <v>239</v>
      </c>
      <c r="E556" s="50" t="s">
        <v>250</v>
      </c>
      <c r="F556" s="49">
        <v>740</v>
      </c>
      <c r="G556" s="50" t="s">
        <v>261</v>
      </c>
      <c r="H556" s="51">
        <v>1</v>
      </c>
      <c r="I556" s="52">
        <v>10079</v>
      </c>
      <c r="J556" s="52">
        <v>4009</v>
      </c>
      <c r="K556" s="52">
        <v>0</v>
      </c>
      <c r="L556" s="52">
        <v>893</v>
      </c>
      <c r="M556" s="52">
        <v>14981</v>
      </c>
      <c r="N556" s="36"/>
      <c r="O556" s="53" t="s">
        <v>308</v>
      </c>
      <c r="P556" s="53" t="s">
        <v>308</v>
      </c>
      <c r="Q556" s="55">
        <v>0.09</v>
      </c>
      <c r="R556" s="55">
        <v>2E-3</v>
      </c>
      <c r="S556" s="52">
        <v>0</v>
      </c>
      <c r="T556" s="36"/>
      <c r="U556" s="56">
        <v>14088</v>
      </c>
      <c r="V556" s="56">
        <v>0</v>
      </c>
      <c r="W556" s="52">
        <v>0</v>
      </c>
      <c r="X556" s="52">
        <v>893</v>
      </c>
      <c r="Y556" s="52">
        <v>14981</v>
      </c>
      <c r="Z556" s="52">
        <f t="shared" si="8"/>
        <v>9495837</v>
      </c>
    </row>
    <row r="557" spans="1:26" s="13" customFormat="1">
      <c r="A557" s="49">
        <v>483</v>
      </c>
      <c r="B557" s="49">
        <v>483239760</v>
      </c>
      <c r="C557" s="50" t="s">
        <v>249</v>
      </c>
      <c r="D557" s="49">
        <v>239</v>
      </c>
      <c r="E557" s="50" t="s">
        <v>250</v>
      </c>
      <c r="F557" s="49">
        <v>760</v>
      </c>
      <c r="G557" s="50" t="s">
        <v>262</v>
      </c>
      <c r="H557" s="51">
        <v>54</v>
      </c>
      <c r="I557" s="52">
        <v>9864</v>
      </c>
      <c r="J557" s="52">
        <v>1529</v>
      </c>
      <c r="K557" s="52">
        <v>0</v>
      </c>
      <c r="L557" s="52">
        <v>893</v>
      </c>
      <c r="M557" s="52">
        <v>12286</v>
      </c>
      <c r="N557" s="36"/>
      <c r="O557" s="53" t="s">
        <v>308</v>
      </c>
      <c r="P557" s="53" t="s">
        <v>308</v>
      </c>
      <c r="Q557" s="55">
        <v>0.09</v>
      </c>
      <c r="R557" s="55">
        <v>2.8000000000000001E-2</v>
      </c>
      <c r="S557" s="52">
        <v>0</v>
      </c>
      <c r="T557" s="36"/>
      <c r="U557" s="56">
        <v>615222</v>
      </c>
      <c r="V557" s="56">
        <v>0</v>
      </c>
      <c r="W557" s="52">
        <v>0</v>
      </c>
      <c r="X557" s="52">
        <v>48222</v>
      </c>
      <c r="Y557" s="52">
        <v>663444</v>
      </c>
      <c r="Z557" s="52">
        <f t="shared" si="8"/>
        <v>9495837</v>
      </c>
    </row>
    <row r="558" spans="1:26" s="13" customFormat="1">
      <c r="A558" s="49">
        <v>484</v>
      </c>
      <c r="B558" s="49">
        <v>484035035</v>
      </c>
      <c r="C558" s="50" t="s">
        <v>263</v>
      </c>
      <c r="D558" s="49">
        <v>35</v>
      </c>
      <c r="E558" s="50" t="s">
        <v>11</v>
      </c>
      <c r="F558" s="49">
        <v>35</v>
      </c>
      <c r="G558" s="50" t="s">
        <v>11</v>
      </c>
      <c r="H558" s="51">
        <v>1565</v>
      </c>
      <c r="I558" s="52">
        <v>12442</v>
      </c>
      <c r="J558" s="52">
        <v>3677</v>
      </c>
      <c r="K558" s="52">
        <v>0</v>
      </c>
      <c r="L558" s="52">
        <v>893</v>
      </c>
      <c r="M558" s="52">
        <v>17012</v>
      </c>
      <c r="N558" s="36"/>
      <c r="O558" s="53" t="s">
        <v>308</v>
      </c>
      <c r="P558" s="53" t="s">
        <v>308</v>
      </c>
      <c r="Q558" s="55">
        <v>0.18</v>
      </c>
      <c r="R558" s="55">
        <v>0.152</v>
      </c>
      <c r="S558" s="52">
        <v>0</v>
      </c>
      <c r="T558" s="36"/>
      <c r="U558" s="56">
        <v>25226235</v>
      </c>
      <c r="V558" s="56">
        <v>0</v>
      </c>
      <c r="W558" s="52">
        <v>0</v>
      </c>
      <c r="X558" s="52">
        <v>1397545</v>
      </c>
      <c r="Y558" s="52">
        <v>26623780</v>
      </c>
      <c r="Z558" s="52">
        <f t="shared" si="8"/>
        <v>26623780</v>
      </c>
    </row>
    <row r="559" spans="1:26" s="13" customFormat="1">
      <c r="A559" s="49">
        <v>485</v>
      </c>
      <c r="B559" s="49">
        <v>485258030</v>
      </c>
      <c r="C559" s="50" t="s">
        <v>264</v>
      </c>
      <c r="D559" s="49">
        <v>258</v>
      </c>
      <c r="E559" s="50" t="s">
        <v>98</v>
      </c>
      <c r="F559" s="49">
        <v>30</v>
      </c>
      <c r="G559" s="50" t="s">
        <v>94</v>
      </c>
      <c r="H559" s="51">
        <v>4</v>
      </c>
      <c r="I559" s="52">
        <v>9794</v>
      </c>
      <c r="J559" s="52">
        <v>2232</v>
      </c>
      <c r="K559" s="52">
        <v>0</v>
      </c>
      <c r="L559" s="52">
        <v>893</v>
      </c>
      <c r="M559" s="52">
        <v>12919</v>
      </c>
      <c r="N559" s="36"/>
      <c r="O559" s="53" t="s">
        <v>308</v>
      </c>
      <c r="P559" s="53" t="s">
        <v>308</v>
      </c>
      <c r="Q559" s="55">
        <v>0.09</v>
      </c>
      <c r="R559" s="55">
        <v>3.0000000000000001E-3</v>
      </c>
      <c r="S559" s="52">
        <v>0</v>
      </c>
      <c r="T559" s="36"/>
      <c r="U559" s="56">
        <v>48104</v>
      </c>
      <c r="V559" s="56">
        <v>0</v>
      </c>
      <c r="W559" s="52">
        <v>0</v>
      </c>
      <c r="X559" s="52">
        <v>3572</v>
      </c>
      <c r="Y559" s="52">
        <v>51676</v>
      </c>
      <c r="Z559" s="52">
        <f t="shared" si="8"/>
        <v>7376928</v>
      </c>
    </row>
    <row r="560" spans="1:26" s="13" customFormat="1">
      <c r="A560" s="49">
        <v>485</v>
      </c>
      <c r="B560" s="49">
        <v>485258035</v>
      </c>
      <c r="C560" s="50" t="s">
        <v>264</v>
      </c>
      <c r="D560" s="49">
        <v>258</v>
      </c>
      <c r="E560" s="50" t="s">
        <v>98</v>
      </c>
      <c r="F560" s="49">
        <v>35</v>
      </c>
      <c r="G560" s="50" t="s">
        <v>11</v>
      </c>
      <c r="H560" s="51">
        <v>1</v>
      </c>
      <c r="I560" s="52">
        <v>9794</v>
      </c>
      <c r="J560" s="52">
        <v>2894</v>
      </c>
      <c r="K560" s="52">
        <v>0</v>
      </c>
      <c r="L560" s="52">
        <v>893</v>
      </c>
      <c r="M560" s="52">
        <v>13581</v>
      </c>
      <c r="N560" s="36"/>
      <c r="O560" s="53" t="s">
        <v>308</v>
      </c>
      <c r="P560" s="53" t="s">
        <v>308</v>
      </c>
      <c r="Q560" s="55">
        <v>0.18</v>
      </c>
      <c r="R560" s="55">
        <v>0.152</v>
      </c>
      <c r="S560" s="52">
        <v>0</v>
      </c>
      <c r="T560" s="36"/>
      <c r="U560" s="56">
        <v>12688</v>
      </c>
      <c r="V560" s="56">
        <v>0</v>
      </c>
      <c r="W560" s="52">
        <v>0</v>
      </c>
      <c r="X560" s="52">
        <v>893</v>
      </c>
      <c r="Y560" s="52">
        <v>13581</v>
      </c>
      <c r="Z560" s="52">
        <f t="shared" si="8"/>
        <v>7376928</v>
      </c>
    </row>
    <row r="561" spans="1:26" s="13" customFormat="1">
      <c r="A561" s="49">
        <v>485</v>
      </c>
      <c r="B561" s="49">
        <v>485258071</v>
      </c>
      <c r="C561" s="50" t="s">
        <v>264</v>
      </c>
      <c r="D561" s="49">
        <v>258</v>
      </c>
      <c r="E561" s="50" t="s">
        <v>98</v>
      </c>
      <c r="F561" s="49">
        <v>71</v>
      </c>
      <c r="G561" s="50" t="s">
        <v>218</v>
      </c>
      <c r="H561" s="51">
        <v>3</v>
      </c>
      <c r="I561" s="52">
        <v>11035</v>
      </c>
      <c r="J561" s="52">
        <v>4381</v>
      </c>
      <c r="K561" s="52">
        <v>0</v>
      </c>
      <c r="L561" s="52">
        <v>893</v>
      </c>
      <c r="M561" s="52">
        <v>16309</v>
      </c>
      <c r="N561" s="36"/>
      <c r="O561" s="53" t="s">
        <v>308</v>
      </c>
      <c r="P561" s="53" t="s">
        <v>308</v>
      </c>
      <c r="Q561" s="55">
        <v>0.09</v>
      </c>
      <c r="R561" s="55">
        <v>2E-3</v>
      </c>
      <c r="S561" s="52">
        <v>0</v>
      </c>
      <c r="T561" s="36"/>
      <c r="U561" s="56">
        <v>46248</v>
      </c>
      <c r="V561" s="56">
        <v>0</v>
      </c>
      <c r="W561" s="52">
        <v>0</v>
      </c>
      <c r="X561" s="52">
        <v>2679</v>
      </c>
      <c r="Y561" s="52">
        <v>48927</v>
      </c>
      <c r="Z561" s="52">
        <f t="shared" si="8"/>
        <v>7376928</v>
      </c>
    </row>
    <row r="562" spans="1:26" s="13" customFormat="1">
      <c r="A562" s="49">
        <v>485</v>
      </c>
      <c r="B562" s="49">
        <v>485258163</v>
      </c>
      <c r="C562" s="50" t="s">
        <v>264</v>
      </c>
      <c r="D562" s="49">
        <v>258</v>
      </c>
      <c r="E562" s="50" t="s">
        <v>98</v>
      </c>
      <c r="F562" s="49">
        <v>163</v>
      </c>
      <c r="G562" s="50" t="s">
        <v>16</v>
      </c>
      <c r="H562" s="51">
        <v>10</v>
      </c>
      <c r="I562" s="52">
        <v>11318</v>
      </c>
      <c r="J562" s="52">
        <v>221</v>
      </c>
      <c r="K562" s="52">
        <v>0</v>
      </c>
      <c r="L562" s="52">
        <v>893</v>
      </c>
      <c r="M562" s="52">
        <v>12432</v>
      </c>
      <c r="N562" s="36"/>
      <c r="O562" s="53" t="s">
        <v>308</v>
      </c>
      <c r="P562" s="53" t="s">
        <v>308</v>
      </c>
      <c r="Q562" s="55">
        <v>0.18</v>
      </c>
      <c r="R562" s="55">
        <v>9.1999999999999998E-2</v>
      </c>
      <c r="S562" s="52">
        <v>0</v>
      </c>
      <c r="T562" s="36"/>
      <c r="U562" s="56">
        <v>115390</v>
      </c>
      <c r="V562" s="56">
        <v>0</v>
      </c>
      <c r="W562" s="52">
        <v>0</v>
      </c>
      <c r="X562" s="52">
        <v>8930</v>
      </c>
      <c r="Y562" s="52">
        <v>124320</v>
      </c>
      <c r="Z562" s="52">
        <f t="shared" si="8"/>
        <v>7376928</v>
      </c>
    </row>
    <row r="563" spans="1:26" s="13" customFormat="1">
      <c r="A563" s="49">
        <v>485</v>
      </c>
      <c r="B563" s="49">
        <v>485258168</v>
      </c>
      <c r="C563" s="50" t="s">
        <v>264</v>
      </c>
      <c r="D563" s="49">
        <v>258</v>
      </c>
      <c r="E563" s="50" t="s">
        <v>98</v>
      </c>
      <c r="F563" s="49">
        <v>168</v>
      </c>
      <c r="G563" s="50" t="s">
        <v>96</v>
      </c>
      <c r="H563" s="51">
        <v>2</v>
      </c>
      <c r="I563" s="52">
        <v>13435</v>
      </c>
      <c r="J563" s="52">
        <v>6315</v>
      </c>
      <c r="K563" s="52">
        <v>0</v>
      </c>
      <c r="L563" s="52">
        <v>893</v>
      </c>
      <c r="M563" s="52">
        <v>20643</v>
      </c>
      <c r="N563" s="36"/>
      <c r="O563" s="53" t="s">
        <v>308</v>
      </c>
      <c r="P563" s="53" t="s">
        <v>308</v>
      </c>
      <c r="Q563" s="55">
        <v>0.09</v>
      </c>
      <c r="R563" s="55">
        <v>5.3999999999999999E-2</v>
      </c>
      <c r="S563" s="52">
        <v>0</v>
      </c>
      <c r="T563" s="36"/>
      <c r="U563" s="56">
        <v>39500</v>
      </c>
      <c r="V563" s="56">
        <v>0</v>
      </c>
      <c r="W563" s="52">
        <v>0</v>
      </c>
      <c r="X563" s="52">
        <v>1786</v>
      </c>
      <c r="Y563" s="52">
        <v>41286</v>
      </c>
      <c r="Z563" s="52">
        <f t="shared" si="8"/>
        <v>7376928</v>
      </c>
    </row>
    <row r="564" spans="1:26" s="13" customFormat="1">
      <c r="A564" s="49">
        <v>485</v>
      </c>
      <c r="B564" s="49">
        <v>485258229</v>
      </c>
      <c r="C564" s="50" t="s">
        <v>264</v>
      </c>
      <c r="D564" s="49">
        <v>258</v>
      </c>
      <c r="E564" s="50" t="s">
        <v>98</v>
      </c>
      <c r="F564" s="49">
        <v>229</v>
      </c>
      <c r="G564" s="50" t="s">
        <v>97</v>
      </c>
      <c r="H564" s="51">
        <v>12</v>
      </c>
      <c r="I564" s="52">
        <v>10583</v>
      </c>
      <c r="J564" s="52">
        <v>1002</v>
      </c>
      <c r="K564" s="52">
        <v>0</v>
      </c>
      <c r="L564" s="52">
        <v>893</v>
      </c>
      <c r="M564" s="52">
        <v>12478</v>
      </c>
      <c r="N564" s="36"/>
      <c r="O564" s="53" t="s">
        <v>308</v>
      </c>
      <c r="P564" s="53" t="s">
        <v>308</v>
      </c>
      <c r="Q564" s="55">
        <v>0.09</v>
      </c>
      <c r="R564" s="55">
        <v>0.01</v>
      </c>
      <c r="S564" s="52">
        <v>0</v>
      </c>
      <c r="T564" s="36"/>
      <c r="U564" s="56">
        <v>139020</v>
      </c>
      <c r="V564" s="56">
        <v>0</v>
      </c>
      <c r="W564" s="52">
        <v>0</v>
      </c>
      <c r="X564" s="52">
        <v>10716</v>
      </c>
      <c r="Y564" s="52">
        <v>149736</v>
      </c>
      <c r="Z564" s="52">
        <f t="shared" si="8"/>
        <v>7376928</v>
      </c>
    </row>
    <row r="565" spans="1:26" s="13" customFormat="1">
      <c r="A565" s="49">
        <v>485</v>
      </c>
      <c r="B565" s="49">
        <v>485258248</v>
      </c>
      <c r="C565" s="50" t="s">
        <v>264</v>
      </c>
      <c r="D565" s="49">
        <v>258</v>
      </c>
      <c r="E565" s="50" t="s">
        <v>98</v>
      </c>
      <c r="F565" s="49">
        <v>248</v>
      </c>
      <c r="G565" s="50" t="s">
        <v>18</v>
      </c>
      <c r="H565" s="51">
        <v>1</v>
      </c>
      <c r="I565" s="52">
        <v>9794</v>
      </c>
      <c r="J565" s="52">
        <v>1063</v>
      </c>
      <c r="K565" s="52">
        <v>0</v>
      </c>
      <c r="L565" s="52">
        <v>893</v>
      </c>
      <c r="M565" s="52">
        <v>11750</v>
      </c>
      <c r="N565" s="36"/>
      <c r="O565" s="53" t="s">
        <v>308</v>
      </c>
      <c r="P565" s="53" t="s">
        <v>308</v>
      </c>
      <c r="Q565" s="55">
        <v>0.09</v>
      </c>
      <c r="R565" s="55">
        <v>4.2000000000000003E-2</v>
      </c>
      <c r="S565" s="52">
        <v>0</v>
      </c>
      <c r="T565" s="36"/>
      <c r="U565" s="56">
        <v>10857</v>
      </c>
      <c r="V565" s="56">
        <v>0</v>
      </c>
      <c r="W565" s="52">
        <v>0</v>
      </c>
      <c r="X565" s="52">
        <v>893</v>
      </c>
      <c r="Y565" s="52">
        <v>11750</v>
      </c>
      <c r="Z565" s="52">
        <f t="shared" si="8"/>
        <v>7376928</v>
      </c>
    </row>
    <row r="566" spans="1:26" s="13" customFormat="1">
      <c r="A566" s="49">
        <v>485</v>
      </c>
      <c r="B566" s="49">
        <v>485258258</v>
      </c>
      <c r="C566" s="50" t="s">
        <v>264</v>
      </c>
      <c r="D566" s="49">
        <v>258</v>
      </c>
      <c r="E566" s="50" t="s">
        <v>98</v>
      </c>
      <c r="F566" s="49">
        <v>258</v>
      </c>
      <c r="G566" s="50" t="s">
        <v>98</v>
      </c>
      <c r="H566" s="51">
        <v>447</v>
      </c>
      <c r="I566" s="52">
        <v>10510</v>
      </c>
      <c r="J566" s="52">
        <v>4113</v>
      </c>
      <c r="K566" s="52">
        <v>0</v>
      </c>
      <c r="L566" s="52">
        <v>893</v>
      </c>
      <c r="M566" s="52">
        <v>15516</v>
      </c>
      <c r="N566" s="36"/>
      <c r="O566" s="53" t="s">
        <v>308</v>
      </c>
      <c r="P566" s="53" t="s">
        <v>308</v>
      </c>
      <c r="Q566" s="55">
        <v>0.18</v>
      </c>
      <c r="R566" s="55">
        <v>9.0999999999999998E-2</v>
      </c>
      <c r="S566" s="52">
        <v>0</v>
      </c>
      <c r="T566" s="36"/>
      <c r="U566" s="56">
        <v>6536481</v>
      </c>
      <c r="V566" s="56">
        <v>0</v>
      </c>
      <c r="W566" s="52">
        <v>0</v>
      </c>
      <c r="X566" s="52">
        <v>399171</v>
      </c>
      <c r="Y566" s="52">
        <v>6935652</v>
      </c>
      <c r="Z566" s="52">
        <f t="shared" si="8"/>
        <v>7376928</v>
      </c>
    </row>
    <row r="567" spans="1:26" s="13" customFormat="1">
      <c r="A567" s="49">
        <v>486</v>
      </c>
      <c r="B567" s="49">
        <v>486348097</v>
      </c>
      <c r="C567" s="50" t="s">
        <v>265</v>
      </c>
      <c r="D567" s="49">
        <v>348</v>
      </c>
      <c r="E567" s="50" t="s">
        <v>100</v>
      </c>
      <c r="F567" s="49">
        <v>97</v>
      </c>
      <c r="G567" s="50" t="s">
        <v>224</v>
      </c>
      <c r="H567" s="51">
        <v>1</v>
      </c>
      <c r="I567" s="52">
        <v>9759</v>
      </c>
      <c r="J567" s="52">
        <v>69</v>
      </c>
      <c r="K567" s="52">
        <v>0</v>
      </c>
      <c r="L567" s="52">
        <v>893</v>
      </c>
      <c r="M567" s="52">
        <v>10721</v>
      </c>
      <c r="N567" s="36"/>
      <c r="O567" s="53" t="s">
        <v>308</v>
      </c>
      <c r="P567" s="53" t="s">
        <v>308</v>
      </c>
      <c r="Q567" s="55">
        <v>0.18</v>
      </c>
      <c r="R567" s="55">
        <v>3.3000000000000002E-2</v>
      </c>
      <c r="S567" s="52">
        <v>0</v>
      </c>
      <c r="T567" s="36"/>
      <c r="U567" s="56">
        <v>9828</v>
      </c>
      <c r="V567" s="56">
        <v>0</v>
      </c>
      <c r="W567" s="52">
        <v>0</v>
      </c>
      <c r="X567" s="52">
        <v>893</v>
      </c>
      <c r="Y567" s="52">
        <v>10721</v>
      </c>
      <c r="Z567" s="52">
        <f t="shared" si="8"/>
        <v>8340277</v>
      </c>
    </row>
    <row r="568" spans="1:26" s="13" customFormat="1">
      <c r="A568" s="49">
        <v>486</v>
      </c>
      <c r="B568" s="49">
        <v>486348110</v>
      </c>
      <c r="C568" s="50" t="s">
        <v>265</v>
      </c>
      <c r="D568" s="49">
        <v>348</v>
      </c>
      <c r="E568" s="50" t="s">
        <v>100</v>
      </c>
      <c r="F568" s="49">
        <v>110</v>
      </c>
      <c r="G568" s="50" t="s">
        <v>104</v>
      </c>
      <c r="H568" s="51">
        <v>1</v>
      </c>
      <c r="I568" s="52">
        <v>12275</v>
      </c>
      <c r="J568" s="52">
        <v>1815</v>
      </c>
      <c r="K568" s="52">
        <v>0</v>
      </c>
      <c r="L568" s="52">
        <v>893</v>
      </c>
      <c r="M568" s="52">
        <v>14983</v>
      </c>
      <c r="N568" s="36"/>
      <c r="O568" s="53" t="s">
        <v>308</v>
      </c>
      <c r="P568" s="53" t="s">
        <v>308</v>
      </c>
      <c r="Q568" s="55">
        <v>0.09</v>
      </c>
      <c r="R568" s="55">
        <v>7.0000000000000001E-3</v>
      </c>
      <c r="S568" s="52">
        <v>0</v>
      </c>
      <c r="T568" s="36"/>
      <c r="U568" s="56">
        <v>14090</v>
      </c>
      <c r="V568" s="56">
        <v>0</v>
      </c>
      <c r="W568" s="52">
        <v>0</v>
      </c>
      <c r="X568" s="52">
        <v>893</v>
      </c>
      <c r="Y568" s="52">
        <v>14983</v>
      </c>
      <c r="Z568" s="52">
        <f t="shared" si="8"/>
        <v>8340277</v>
      </c>
    </row>
    <row r="569" spans="1:26" s="13" customFormat="1">
      <c r="A569" s="49">
        <v>486</v>
      </c>
      <c r="B569" s="49">
        <v>486348151</v>
      </c>
      <c r="C569" s="50" t="s">
        <v>265</v>
      </c>
      <c r="D569" s="49">
        <v>348</v>
      </c>
      <c r="E569" s="50" t="s">
        <v>100</v>
      </c>
      <c r="F569" s="49">
        <v>151</v>
      </c>
      <c r="G569" s="50" t="s">
        <v>156</v>
      </c>
      <c r="H569" s="51">
        <v>4</v>
      </c>
      <c r="I569" s="52">
        <v>9432</v>
      </c>
      <c r="J569" s="52">
        <v>1775</v>
      </c>
      <c r="K569" s="52">
        <v>0</v>
      </c>
      <c r="L569" s="52">
        <v>893</v>
      </c>
      <c r="M569" s="52">
        <v>12100</v>
      </c>
      <c r="N569" s="36"/>
      <c r="O569" s="53" t="s">
        <v>308</v>
      </c>
      <c r="P569" s="53" t="s">
        <v>308</v>
      </c>
      <c r="Q569" s="55">
        <v>0.09</v>
      </c>
      <c r="R569" s="55">
        <v>0.01</v>
      </c>
      <c r="S569" s="52">
        <v>0</v>
      </c>
      <c r="T569" s="36"/>
      <c r="U569" s="56">
        <v>44828</v>
      </c>
      <c r="V569" s="56">
        <v>0</v>
      </c>
      <c r="W569" s="52">
        <v>0</v>
      </c>
      <c r="X569" s="52">
        <v>3572</v>
      </c>
      <c r="Y569" s="52">
        <v>48400</v>
      </c>
      <c r="Z569" s="52">
        <f t="shared" si="8"/>
        <v>8340277</v>
      </c>
    </row>
    <row r="570" spans="1:26" s="13" customFormat="1">
      <c r="A570" s="49">
        <v>486</v>
      </c>
      <c r="B570" s="49">
        <v>486348153</v>
      </c>
      <c r="C570" s="50" t="s">
        <v>265</v>
      </c>
      <c r="D570" s="49">
        <v>348</v>
      </c>
      <c r="E570" s="50" t="s">
        <v>100</v>
      </c>
      <c r="F570" s="49">
        <v>153</v>
      </c>
      <c r="G570" s="50" t="s">
        <v>107</v>
      </c>
      <c r="H570" s="51">
        <v>1</v>
      </c>
      <c r="I570" s="52">
        <v>11372</v>
      </c>
      <c r="J570" s="52">
        <v>297</v>
      </c>
      <c r="K570" s="52">
        <v>0</v>
      </c>
      <c r="L570" s="52">
        <v>893</v>
      </c>
      <c r="M570" s="52">
        <v>12562</v>
      </c>
      <c r="N570" s="36"/>
      <c r="O570" s="53" t="s">
        <v>308</v>
      </c>
      <c r="P570" s="53" t="s">
        <v>308</v>
      </c>
      <c r="Q570" s="55">
        <v>0.09</v>
      </c>
      <c r="R570" s="55">
        <v>1.2999999999999999E-2</v>
      </c>
      <c r="S570" s="52">
        <v>0</v>
      </c>
      <c r="T570" s="36"/>
      <c r="U570" s="56">
        <v>11669</v>
      </c>
      <c r="V570" s="56">
        <v>0</v>
      </c>
      <c r="W570" s="52">
        <v>0</v>
      </c>
      <c r="X570" s="52">
        <v>893</v>
      </c>
      <c r="Y570" s="52">
        <v>12562</v>
      </c>
      <c r="Z570" s="52">
        <f t="shared" si="8"/>
        <v>8340277</v>
      </c>
    </row>
    <row r="571" spans="1:26" s="13" customFormat="1">
      <c r="A571" s="49">
        <v>486</v>
      </c>
      <c r="B571" s="49">
        <v>486348186</v>
      </c>
      <c r="C571" s="50" t="s">
        <v>265</v>
      </c>
      <c r="D571" s="49">
        <v>348</v>
      </c>
      <c r="E571" s="50" t="s">
        <v>100</v>
      </c>
      <c r="F571" s="49">
        <v>186</v>
      </c>
      <c r="G571" s="50" t="s">
        <v>157</v>
      </c>
      <c r="H571" s="51">
        <v>4</v>
      </c>
      <c r="I571" s="52">
        <v>14594</v>
      </c>
      <c r="J571" s="52">
        <v>5491</v>
      </c>
      <c r="K571" s="52">
        <v>0</v>
      </c>
      <c r="L571" s="52">
        <v>893</v>
      </c>
      <c r="M571" s="52">
        <v>20978</v>
      </c>
      <c r="N571" s="36"/>
      <c r="O571" s="53" t="s">
        <v>308</v>
      </c>
      <c r="P571" s="53" t="s">
        <v>308</v>
      </c>
      <c r="Q571" s="55">
        <v>0.09</v>
      </c>
      <c r="R571" s="55">
        <v>5.0000000000000001E-3</v>
      </c>
      <c r="S571" s="52">
        <v>0</v>
      </c>
      <c r="T571" s="36"/>
      <c r="U571" s="56">
        <v>80340</v>
      </c>
      <c r="V571" s="56">
        <v>0</v>
      </c>
      <c r="W571" s="52">
        <v>0</v>
      </c>
      <c r="X571" s="52">
        <v>3572</v>
      </c>
      <c r="Y571" s="52">
        <v>83912</v>
      </c>
      <c r="Z571" s="52">
        <f t="shared" si="8"/>
        <v>8340277</v>
      </c>
    </row>
    <row r="572" spans="1:26" s="13" customFormat="1">
      <c r="A572" s="49">
        <v>486</v>
      </c>
      <c r="B572" s="49">
        <v>486348214</v>
      </c>
      <c r="C572" s="50" t="s">
        <v>265</v>
      </c>
      <c r="D572" s="49">
        <v>348</v>
      </c>
      <c r="E572" s="50" t="s">
        <v>100</v>
      </c>
      <c r="F572" s="49">
        <v>214</v>
      </c>
      <c r="G572" s="50" t="s">
        <v>266</v>
      </c>
      <c r="H572" s="51">
        <v>1</v>
      </c>
      <c r="I572" s="52">
        <v>8450</v>
      </c>
      <c r="J572" s="52">
        <v>1302</v>
      </c>
      <c r="K572" s="52">
        <v>0</v>
      </c>
      <c r="L572" s="52">
        <v>893</v>
      </c>
      <c r="M572" s="52">
        <v>10645</v>
      </c>
      <c r="N572" s="36"/>
      <c r="O572" s="53" t="s">
        <v>308</v>
      </c>
      <c r="P572" s="53" t="s">
        <v>308</v>
      </c>
      <c r="Q572" s="55">
        <v>0.09</v>
      </c>
      <c r="R572" s="55">
        <v>2E-3</v>
      </c>
      <c r="S572" s="52">
        <v>0</v>
      </c>
      <c r="T572" s="36"/>
      <c r="U572" s="56">
        <v>9752</v>
      </c>
      <c r="V572" s="56">
        <v>0</v>
      </c>
      <c r="W572" s="52">
        <v>0</v>
      </c>
      <c r="X572" s="52">
        <v>893</v>
      </c>
      <c r="Y572" s="52">
        <v>10645</v>
      </c>
      <c r="Z572" s="52">
        <f t="shared" si="8"/>
        <v>8340277</v>
      </c>
    </row>
    <row r="573" spans="1:26" s="13" customFormat="1">
      <c r="A573" s="49">
        <v>486</v>
      </c>
      <c r="B573" s="49">
        <v>486348226</v>
      </c>
      <c r="C573" s="50" t="s">
        <v>265</v>
      </c>
      <c r="D573" s="49">
        <v>348</v>
      </c>
      <c r="E573" s="50" t="s">
        <v>100</v>
      </c>
      <c r="F573" s="49">
        <v>226</v>
      </c>
      <c r="G573" s="50" t="s">
        <v>158</v>
      </c>
      <c r="H573" s="51">
        <v>2</v>
      </c>
      <c r="I573" s="52">
        <v>10453</v>
      </c>
      <c r="J573" s="52">
        <v>1149</v>
      </c>
      <c r="K573" s="52">
        <v>0</v>
      </c>
      <c r="L573" s="52">
        <v>893</v>
      </c>
      <c r="M573" s="52">
        <v>12495</v>
      </c>
      <c r="N573" s="36"/>
      <c r="O573" s="53" t="s">
        <v>308</v>
      </c>
      <c r="P573" s="53" t="s">
        <v>308</v>
      </c>
      <c r="Q573" s="55">
        <v>0.09</v>
      </c>
      <c r="R573" s="55">
        <v>1.4999999999999999E-2</v>
      </c>
      <c r="S573" s="52">
        <v>0</v>
      </c>
      <c r="T573" s="36"/>
      <c r="U573" s="56">
        <v>23204</v>
      </c>
      <c r="V573" s="56">
        <v>0</v>
      </c>
      <c r="W573" s="52">
        <v>0</v>
      </c>
      <c r="X573" s="52">
        <v>1786</v>
      </c>
      <c r="Y573" s="52">
        <v>24990</v>
      </c>
      <c r="Z573" s="52">
        <f t="shared" si="8"/>
        <v>8340277</v>
      </c>
    </row>
    <row r="574" spans="1:26" s="13" customFormat="1">
      <c r="A574" s="49">
        <v>486</v>
      </c>
      <c r="B574" s="49">
        <v>486348271</v>
      </c>
      <c r="C574" s="50" t="s">
        <v>265</v>
      </c>
      <c r="D574" s="49">
        <v>348</v>
      </c>
      <c r="E574" s="50" t="s">
        <v>100</v>
      </c>
      <c r="F574" s="49">
        <v>271</v>
      </c>
      <c r="G574" s="50" t="s">
        <v>111</v>
      </c>
      <c r="H574" s="51">
        <v>2</v>
      </c>
      <c r="I574" s="52">
        <v>9636</v>
      </c>
      <c r="J574" s="52">
        <v>2676</v>
      </c>
      <c r="K574" s="52">
        <v>0</v>
      </c>
      <c r="L574" s="52">
        <v>893</v>
      </c>
      <c r="M574" s="52">
        <v>13205</v>
      </c>
      <c r="N574" s="36"/>
      <c r="O574" s="53" t="s">
        <v>308</v>
      </c>
      <c r="P574" s="53" t="s">
        <v>308</v>
      </c>
      <c r="Q574" s="55">
        <v>0.09</v>
      </c>
      <c r="R574" s="55">
        <v>6.0000000000000001E-3</v>
      </c>
      <c r="S574" s="52">
        <v>0</v>
      </c>
      <c r="T574" s="36"/>
      <c r="U574" s="56">
        <v>24624</v>
      </c>
      <c r="V574" s="56">
        <v>0</v>
      </c>
      <c r="W574" s="52">
        <v>0</v>
      </c>
      <c r="X574" s="52">
        <v>1786</v>
      </c>
      <c r="Y574" s="52">
        <v>26410</v>
      </c>
      <c r="Z574" s="52">
        <f t="shared" si="8"/>
        <v>8340277</v>
      </c>
    </row>
    <row r="575" spans="1:26" s="13" customFormat="1">
      <c r="A575" s="49">
        <v>486</v>
      </c>
      <c r="B575" s="49">
        <v>486348277</v>
      </c>
      <c r="C575" s="50" t="s">
        <v>265</v>
      </c>
      <c r="D575" s="49">
        <v>348</v>
      </c>
      <c r="E575" s="50" t="s">
        <v>100</v>
      </c>
      <c r="F575" s="49">
        <v>277</v>
      </c>
      <c r="G575" s="50" t="s">
        <v>340</v>
      </c>
      <c r="H575" s="51">
        <v>1</v>
      </c>
      <c r="I575" s="52">
        <v>11976</v>
      </c>
      <c r="J575" s="52">
        <v>486</v>
      </c>
      <c r="K575" s="52">
        <v>0</v>
      </c>
      <c r="L575" s="52">
        <v>893</v>
      </c>
      <c r="M575" s="52">
        <v>13355</v>
      </c>
      <c r="N575" s="36"/>
      <c r="O575" s="53" t="s">
        <v>308</v>
      </c>
      <c r="P575" s="53" t="s">
        <v>308</v>
      </c>
      <c r="Q575" s="55">
        <v>0.18</v>
      </c>
      <c r="R575" s="55">
        <v>2.8000000000000001E-2</v>
      </c>
      <c r="S575" s="52">
        <v>0</v>
      </c>
      <c r="T575" s="36"/>
      <c r="U575" s="56">
        <v>12462</v>
      </c>
      <c r="V575" s="56">
        <v>0</v>
      </c>
      <c r="W575" s="52">
        <v>0</v>
      </c>
      <c r="X575" s="52">
        <v>893</v>
      </c>
      <c r="Y575" s="52">
        <v>13355</v>
      </c>
      <c r="Z575" s="52">
        <f t="shared" si="8"/>
        <v>8340277</v>
      </c>
    </row>
    <row r="576" spans="1:26" s="13" customFormat="1">
      <c r="A576" s="49">
        <v>486</v>
      </c>
      <c r="B576" s="49">
        <v>486348316</v>
      </c>
      <c r="C576" s="50" t="s">
        <v>265</v>
      </c>
      <c r="D576" s="49">
        <v>348</v>
      </c>
      <c r="E576" s="50" t="s">
        <v>100</v>
      </c>
      <c r="F576" s="49">
        <v>316</v>
      </c>
      <c r="G576" s="50" t="s">
        <v>159</v>
      </c>
      <c r="H576" s="51">
        <v>1</v>
      </c>
      <c r="I576" s="52">
        <v>8450</v>
      </c>
      <c r="J576" s="52">
        <v>817</v>
      </c>
      <c r="K576" s="52">
        <v>0</v>
      </c>
      <c r="L576" s="52">
        <v>893</v>
      </c>
      <c r="M576" s="52">
        <v>10160</v>
      </c>
      <c r="N576" s="36"/>
      <c r="O576" s="53" t="s">
        <v>308</v>
      </c>
      <c r="P576" s="53" t="s">
        <v>308</v>
      </c>
      <c r="Q576" s="55">
        <v>0.18</v>
      </c>
      <c r="R576" s="55">
        <v>7.0000000000000001E-3</v>
      </c>
      <c r="S576" s="52">
        <v>0</v>
      </c>
      <c r="T576" s="36"/>
      <c r="U576" s="56">
        <v>9267</v>
      </c>
      <c r="V576" s="56">
        <v>0</v>
      </c>
      <c r="W576" s="52">
        <v>0</v>
      </c>
      <c r="X576" s="52">
        <v>893</v>
      </c>
      <c r="Y576" s="52">
        <v>10160</v>
      </c>
      <c r="Z576" s="52">
        <f t="shared" si="8"/>
        <v>8340277</v>
      </c>
    </row>
    <row r="577" spans="1:26" s="13" customFormat="1">
      <c r="A577" s="49">
        <v>486</v>
      </c>
      <c r="B577" s="49">
        <v>486348348</v>
      </c>
      <c r="C577" s="50" t="s">
        <v>265</v>
      </c>
      <c r="D577" s="49">
        <v>348</v>
      </c>
      <c r="E577" s="50" t="s">
        <v>100</v>
      </c>
      <c r="F577" s="49">
        <v>348</v>
      </c>
      <c r="G577" s="50" t="s">
        <v>100</v>
      </c>
      <c r="H577" s="51">
        <v>644</v>
      </c>
      <c r="I577" s="52">
        <v>11524</v>
      </c>
      <c r="J577" s="52">
        <v>47</v>
      </c>
      <c r="K577" s="52">
        <v>0</v>
      </c>
      <c r="L577" s="52">
        <v>893</v>
      </c>
      <c r="M577" s="52">
        <v>12464</v>
      </c>
      <c r="N577" s="36"/>
      <c r="O577" s="53" t="s">
        <v>308</v>
      </c>
      <c r="P577" s="53" t="s">
        <v>308</v>
      </c>
      <c r="Q577" s="55">
        <v>0.09</v>
      </c>
      <c r="R577" s="55">
        <v>6.3E-2</v>
      </c>
      <c r="S577" s="52">
        <v>0</v>
      </c>
      <c r="T577" s="36"/>
      <c r="U577" s="56">
        <v>7451724</v>
      </c>
      <c r="V577" s="56">
        <v>0</v>
      </c>
      <c r="W577" s="52">
        <v>0</v>
      </c>
      <c r="X577" s="52">
        <v>575092</v>
      </c>
      <c r="Y577" s="52">
        <v>8026816</v>
      </c>
      <c r="Z577" s="52">
        <f t="shared" si="8"/>
        <v>8340277</v>
      </c>
    </row>
    <row r="578" spans="1:26" s="13" customFormat="1">
      <c r="A578" s="49">
        <v>486</v>
      </c>
      <c r="B578" s="49">
        <v>486348767</v>
      </c>
      <c r="C578" s="50" t="s">
        <v>265</v>
      </c>
      <c r="D578" s="49">
        <v>348</v>
      </c>
      <c r="E578" s="50" t="s">
        <v>100</v>
      </c>
      <c r="F578" s="49">
        <v>767</v>
      </c>
      <c r="G578" s="50" t="s">
        <v>267</v>
      </c>
      <c r="H578" s="51">
        <v>3</v>
      </c>
      <c r="I578" s="52">
        <v>12394</v>
      </c>
      <c r="J578" s="52">
        <v>1773</v>
      </c>
      <c r="K578" s="52">
        <v>0</v>
      </c>
      <c r="L578" s="52">
        <v>893</v>
      </c>
      <c r="M578" s="52">
        <v>15060</v>
      </c>
      <c r="N578" s="36"/>
      <c r="O578" s="53" t="s">
        <v>308</v>
      </c>
      <c r="P578" s="53" t="s">
        <v>308</v>
      </c>
      <c r="Q578" s="55">
        <v>0.09</v>
      </c>
      <c r="R578" s="55">
        <v>2.1999999999999999E-2</v>
      </c>
      <c r="S578" s="52">
        <v>0</v>
      </c>
      <c r="T578" s="36"/>
      <c r="U578" s="56">
        <v>42501</v>
      </c>
      <c r="V578" s="56">
        <v>0</v>
      </c>
      <c r="W578" s="52">
        <v>0</v>
      </c>
      <c r="X578" s="52">
        <v>2679</v>
      </c>
      <c r="Y578" s="52">
        <v>45180</v>
      </c>
      <c r="Z578" s="52">
        <f t="shared" si="8"/>
        <v>8340277</v>
      </c>
    </row>
    <row r="579" spans="1:26" s="13" customFormat="1">
      <c r="A579" s="49">
        <v>486</v>
      </c>
      <c r="B579" s="49">
        <v>486348775</v>
      </c>
      <c r="C579" s="50" t="s">
        <v>265</v>
      </c>
      <c r="D579" s="49">
        <v>348</v>
      </c>
      <c r="E579" s="50" t="s">
        <v>100</v>
      </c>
      <c r="F579" s="49">
        <v>775</v>
      </c>
      <c r="G579" s="50" t="s">
        <v>120</v>
      </c>
      <c r="H579" s="51">
        <v>1</v>
      </c>
      <c r="I579" s="52">
        <v>9528</v>
      </c>
      <c r="J579" s="52">
        <v>1722</v>
      </c>
      <c r="K579" s="52">
        <v>0</v>
      </c>
      <c r="L579" s="52">
        <v>893</v>
      </c>
      <c r="M579" s="52">
        <v>12143</v>
      </c>
      <c r="N579" s="36"/>
      <c r="O579" s="53" t="s">
        <v>308</v>
      </c>
      <c r="P579" s="53" t="s">
        <v>308</v>
      </c>
      <c r="Q579" s="55">
        <v>0.09</v>
      </c>
      <c r="R579" s="55">
        <v>5.0000000000000001E-3</v>
      </c>
      <c r="S579" s="52">
        <v>0</v>
      </c>
      <c r="T579" s="36"/>
      <c r="U579" s="56">
        <v>11250</v>
      </c>
      <c r="V579" s="56">
        <v>0</v>
      </c>
      <c r="W579" s="52">
        <v>0</v>
      </c>
      <c r="X579" s="52">
        <v>893</v>
      </c>
      <c r="Y579" s="52">
        <v>12143</v>
      </c>
      <c r="Z579" s="52">
        <f t="shared" si="8"/>
        <v>8340277</v>
      </c>
    </row>
    <row r="580" spans="1:26" s="13" customFormat="1">
      <c r="A580" s="49">
        <v>487</v>
      </c>
      <c r="B580" s="49">
        <v>487049010</v>
      </c>
      <c r="C580" s="50" t="s">
        <v>268</v>
      </c>
      <c r="D580" s="49">
        <v>49</v>
      </c>
      <c r="E580" s="50" t="s">
        <v>73</v>
      </c>
      <c r="F580" s="49">
        <v>10</v>
      </c>
      <c r="G580" s="50" t="s">
        <v>74</v>
      </c>
      <c r="H580" s="51">
        <v>1</v>
      </c>
      <c r="I580" s="52">
        <v>9720</v>
      </c>
      <c r="J580" s="52">
        <v>2906</v>
      </c>
      <c r="K580" s="52">
        <v>0</v>
      </c>
      <c r="L580" s="52">
        <v>893</v>
      </c>
      <c r="M580" s="52">
        <v>13519</v>
      </c>
      <c r="N580" s="36"/>
      <c r="O580" s="53" t="s">
        <v>308</v>
      </c>
      <c r="P580" s="53" t="s">
        <v>308</v>
      </c>
      <c r="Q580" s="55">
        <v>0.09</v>
      </c>
      <c r="R580" s="55">
        <v>3.0000000000000001E-3</v>
      </c>
      <c r="S580" s="52">
        <v>0</v>
      </c>
      <c r="T580" s="36"/>
      <c r="U580" s="56">
        <v>12626</v>
      </c>
      <c r="V580" s="56">
        <v>0</v>
      </c>
      <c r="W580" s="52">
        <v>0</v>
      </c>
      <c r="X580" s="52">
        <v>893</v>
      </c>
      <c r="Y580" s="52">
        <v>13519</v>
      </c>
      <c r="Z580" s="52">
        <f t="shared" si="8"/>
        <v>20757686</v>
      </c>
    </row>
    <row r="581" spans="1:26" s="13" customFormat="1">
      <c r="A581" s="49">
        <v>487</v>
      </c>
      <c r="B581" s="49">
        <v>487049031</v>
      </c>
      <c r="C581" s="50" t="s">
        <v>268</v>
      </c>
      <c r="D581" s="49">
        <v>49</v>
      </c>
      <c r="E581" s="50" t="s">
        <v>73</v>
      </c>
      <c r="F581" s="49">
        <v>31</v>
      </c>
      <c r="G581" s="50" t="s">
        <v>76</v>
      </c>
      <c r="H581" s="51">
        <v>3</v>
      </c>
      <c r="I581" s="52">
        <v>9670</v>
      </c>
      <c r="J581" s="52">
        <v>3969</v>
      </c>
      <c r="K581" s="52">
        <v>0</v>
      </c>
      <c r="L581" s="52">
        <v>893</v>
      </c>
      <c r="M581" s="52">
        <v>14532</v>
      </c>
      <c r="N581" s="36"/>
      <c r="O581" s="53" t="s">
        <v>308</v>
      </c>
      <c r="P581" s="53" t="s">
        <v>308</v>
      </c>
      <c r="Q581" s="55">
        <v>0.09</v>
      </c>
      <c r="R581" s="55">
        <v>2.9000000000000001E-2</v>
      </c>
      <c r="S581" s="52">
        <v>0</v>
      </c>
      <c r="T581" s="36"/>
      <c r="U581" s="56">
        <v>40917</v>
      </c>
      <c r="V581" s="56">
        <v>0</v>
      </c>
      <c r="W581" s="52">
        <v>0</v>
      </c>
      <c r="X581" s="52">
        <v>2679</v>
      </c>
      <c r="Y581" s="52">
        <v>43596</v>
      </c>
      <c r="Z581" s="52">
        <f t="shared" si="8"/>
        <v>20757686</v>
      </c>
    </row>
    <row r="582" spans="1:26" s="13" customFormat="1">
      <c r="A582" s="49">
        <v>487</v>
      </c>
      <c r="B582" s="49">
        <v>487049035</v>
      </c>
      <c r="C582" s="50" t="s">
        <v>268</v>
      </c>
      <c r="D582" s="49">
        <v>49</v>
      </c>
      <c r="E582" s="50" t="s">
        <v>73</v>
      </c>
      <c r="F582" s="49">
        <v>35</v>
      </c>
      <c r="G582" s="50" t="s">
        <v>11</v>
      </c>
      <c r="H582" s="51">
        <v>36</v>
      </c>
      <c r="I582" s="52">
        <v>12528</v>
      </c>
      <c r="J582" s="52">
        <v>3702</v>
      </c>
      <c r="K582" s="52">
        <v>0</v>
      </c>
      <c r="L582" s="52">
        <v>893</v>
      </c>
      <c r="M582" s="52">
        <v>17123</v>
      </c>
      <c r="N582" s="36"/>
      <c r="O582" s="53" t="s">
        <v>308</v>
      </c>
      <c r="P582" s="53" t="s">
        <v>308</v>
      </c>
      <c r="Q582" s="55">
        <v>0.18</v>
      </c>
      <c r="R582" s="55">
        <v>0.152</v>
      </c>
      <c r="S582" s="52">
        <v>0</v>
      </c>
      <c r="T582" s="36"/>
      <c r="U582" s="56">
        <v>584280</v>
      </c>
      <c r="V582" s="56">
        <v>0</v>
      </c>
      <c r="W582" s="52">
        <v>0</v>
      </c>
      <c r="X582" s="52">
        <v>32148</v>
      </c>
      <c r="Y582" s="52">
        <v>616428</v>
      </c>
      <c r="Z582" s="52">
        <f t="shared" si="8"/>
        <v>20757686</v>
      </c>
    </row>
    <row r="583" spans="1:26" s="13" customFormat="1">
      <c r="A583" s="49">
        <v>487</v>
      </c>
      <c r="B583" s="49">
        <v>487049044</v>
      </c>
      <c r="C583" s="50" t="s">
        <v>268</v>
      </c>
      <c r="D583" s="49">
        <v>49</v>
      </c>
      <c r="E583" s="50" t="s">
        <v>73</v>
      </c>
      <c r="F583" s="49">
        <v>44</v>
      </c>
      <c r="G583" s="50" t="s">
        <v>12</v>
      </c>
      <c r="H583" s="51">
        <v>2</v>
      </c>
      <c r="I583" s="52">
        <v>9670</v>
      </c>
      <c r="J583" s="52">
        <v>637</v>
      </c>
      <c r="K583" s="52">
        <v>0</v>
      </c>
      <c r="L583" s="52">
        <v>893</v>
      </c>
      <c r="M583" s="52">
        <v>11200</v>
      </c>
      <c r="N583" s="36"/>
      <c r="O583" s="53" t="s">
        <v>308</v>
      </c>
      <c r="P583" s="53" t="s">
        <v>308</v>
      </c>
      <c r="Q583" s="55">
        <v>0.09</v>
      </c>
      <c r="R583" s="55">
        <v>4.4999999999999998E-2</v>
      </c>
      <c r="S583" s="52">
        <v>0</v>
      </c>
      <c r="T583" s="36"/>
      <c r="U583" s="56">
        <v>20614</v>
      </c>
      <c r="V583" s="56">
        <v>0</v>
      </c>
      <c r="W583" s="52">
        <v>0</v>
      </c>
      <c r="X583" s="52">
        <v>1786</v>
      </c>
      <c r="Y583" s="52">
        <v>22400</v>
      </c>
      <c r="Z583" s="52">
        <f t="shared" si="8"/>
        <v>20757686</v>
      </c>
    </row>
    <row r="584" spans="1:26" s="13" customFormat="1">
      <c r="A584" s="49">
        <v>487</v>
      </c>
      <c r="B584" s="49">
        <v>487049046</v>
      </c>
      <c r="C584" s="50" t="s">
        <v>268</v>
      </c>
      <c r="D584" s="49">
        <v>49</v>
      </c>
      <c r="E584" s="50" t="s">
        <v>73</v>
      </c>
      <c r="F584" s="49">
        <v>46</v>
      </c>
      <c r="G584" s="50" t="s">
        <v>89</v>
      </c>
      <c r="H584" s="51">
        <v>1</v>
      </c>
      <c r="I584" s="52">
        <v>10054</v>
      </c>
      <c r="J584" s="52">
        <v>7373</v>
      </c>
      <c r="K584" s="52">
        <v>0</v>
      </c>
      <c r="L584" s="52">
        <v>893</v>
      </c>
      <c r="M584" s="52">
        <v>18320</v>
      </c>
      <c r="N584" s="36"/>
      <c r="O584" s="53" t="s">
        <v>308</v>
      </c>
      <c r="P584" s="53" t="s">
        <v>308</v>
      </c>
      <c r="Q584" s="55">
        <v>0.09</v>
      </c>
      <c r="R584" s="55">
        <v>1E-3</v>
      </c>
      <c r="S584" s="52">
        <v>0</v>
      </c>
      <c r="T584" s="36"/>
      <c r="U584" s="56">
        <v>17427</v>
      </c>
      <c r="V584" s="56">
        <v>0</v>
      </c>
      <c r="W584" s="52">
        <v>0</v>
      </c>
      <c r="X584" s="52">
        <v>893</v>
      </c>
      <c r="Y584" s="52">
        <v>18320</v>
      </c>
      <c r="Z584" s="52">
        <f t="shared" si="8"/>
        <v>20757686</v>
      </c>
    </row>
    <row r="585" spans="1:26" s="13" customFormat="1">
      <c r="A585" s="49">
        <v>487</v>
      </c>
      <c r="B585" s="49">
        <v>487049049</v>
      </c>
      <c r="C585" s="50" t="s">
        <v>268</v>
      </c>
      <c r="D585" s="49">
        <v>49</v>
      </c>
      <c r="E585" s="50" t="s">
        <v>73</v>
      </c>
      <c r="F585" s="49">
        <v>49</v>
      </c>
      <c r="G585" s="50" t="s">
        <v>73</v>
      </c>
      <c r="H585" s="51">
        <v>70</v>
      </c>
      <c r="I585" s="52">
        <v>12224</v>
      </c>
      <c r="J585" s="52">
        <v>15122</v>
      </c>
      <c r="K585" s="52">
        <v>0</v>
      </c>
      <c r="L585" s="52">
        <v>893</v>
      </c>
      <c r="M585" s="52">
        <v>28239</v>
      </c>
      <c r="N585" s="36"/>
      <c r="O585" s="53" t="s">
        <v>308</v>
      </c>
      <c r="P585" s="53" t="s">
        <v>308</v>
      </c>
      <c r="Q585" s="55">
        <v>0.09</v>
      </c>
      <c r="R585" s="55">
        <v>7.3999999999999996E-2</v>
      </c>
      <c r="S585" s="52">
        <v>0</v>
      </c>
      <c r="T585" s="36"/>
      <c r="U585" s="56">
        <v>1914220</v>
      </c>
      <c r="V585" s="56">
        <v>0</v>
      </c>
      <c r="W585" s="52">
        <v>0</v>
      </c>
      <c r="X585" s="52">
        <v>62510</v>
      </c>
      <c r="Y585" s="52">
        <v>1976730</v>
      </c>
      <c r="Z585" s="52">
        <f t="shared" si="8"/>
        <v>20757686</v>
      </c>
    </row>
    <row r="586" spans="1:26" s="13" customFormat="1">
      <c r="A586" s="49">
        <v>487</v>
      </c>
      <c r="B586" s="49">
        <v>487049057</v>
      </c>
      <c r="C586" s="50" t="s">
        <v>268</v>
      </c>
      <c r="D586" s="49">
        <v>49</v>
      </c>
      <c r="E586" s="50" t="s">
        <v>73</v>
      </c>
      <c r="F586" s="49">
        <v>57</v>
      </c>
      <c r="G586" s="50" t="s">
        <v>13</v>
      </c>
      <c r="H586" s="51">
        <v>8</v>
      </c>
      <c r="I586" s="52">
        <v>10644</v>
      </c>
      <c r="J586" s="52">
        <v>561</v>
      </c>
      <c r="K586" s="52">
        <v>0</v>
      </c>
      <c r="L586" s="52">
        <v>893</v>
      </c>
      <c r="M586" s="52">
        <v>12098</v>
      </c>
      <c r="N586" s="36"/>
      <c r="O586" s="53" t="s">
        <v>308</v>
      </c>
      <c r="P586" s="53" t="s">
        <v>308</v>
      </c>
      <c r="Q586" s="55">
        <v>0.18</v>
      </c>
      <c r="R586" s="55">
        <v>0.126</v>
      </c>
      <c r="S586" s="52">
        <v>0</v>
      </c>
      <c r="T586" s="36"/>
      <c r="U586" s="56">
        <v>89640</v>
      </c>
      <c r="V586" s="56">
        <v>0</v>
      </c>
      <c r="W586" s="52">
        <v>0</v>
      </c>
      <c r="X586" s="52">
        <v>7144</v>
      </c>
      <c r="Y586" s="52">
        <v>96784</v>
      </c>
      <c r="Z586" s="52">
        <f t="shared" si="8"/>
        <v>20757686</v>
      </c>
    </row>
    <row r="587" spans="1:26" s="13" customFormat="1">
      <c r="A587" s="49">
        <v>487</v>
      </c>
      <c r="B587" s="49">
        <v>487049093</v>
      </c>
      <c r="C587" s="50" t="s">
        <v>268</v>
      </c>
      <c r="D587" s="49">
        <v>49</v>
      </c>
      <c r="E587" s="50" t="s">
        <v>73</v>
      </c>
      <c r="F587" s="49">
        <v>93</v>
      </c>
      <c r="G587" s="50" t="s">
        <v>14</v>
      </c>
      <c r="H587" s="51">
        <v>65</v>
      </c>
      <c r="I587" s="52">
        <v>11513</v>
      </c>
      <c r="J587" s="52">
        <v>347</v>
      </c>
      <c r="K587" s="52">
        <v>0</v>
      </c>
      <c r="L587" s="52">
        <v>893</v>
      </c>
      <c r="M587" s="52">
        <v>12753</v>
      </c>
      <c r="N587" s="36"/>
      <c r="O587" s="53" t="s">
        <v>308</v>
      </c>
      <c r="P587" s="53" t="s">
        <v>308</v>
      </c>
      <c r="Q587" s="55">
        <v>0.09</v>
      </c>
      <c r="R587" s="55">
        <v>0.1</v>
      </c>
      <c r="S587" s="52">
        <v>-1183</v>
      </c>
      <c r="T587" s="36"/>
      <c r="U587" s="56">
        <v>770900</v>
      </c>
      <c r="V587" s="56">
        <v>-76915</v>
      </c>
      <c r="W587" s="52">
        <v>0</v>
      </c>
      <c r="X587" s="52">
        <v>58045</v>
      </c>
      <c r="Y587" s="52">
        <v>752030</v>
      </c>
      <c r="Z587" s="52">
        <f t="shared" ref="Z587:Z650" si="9">SUMIF($A$10:$A$839,$A587,$Y$10:$Y$839)</f>
        <v>20757686</v>
      </c>
    </row>
    <row r="588" spans="1:26" s="13" customFormat="1">
      <c r="A588" s="49">
        <v>487</v>
      </c>
      <c r="B588" s="49">
        <v>487049128</v>
      </c>
      <c r="C588" s="50" t="s">
        <v>268</v>
      </c>
      <c r="D588" s="49">
        <v>49</v>
      </c>
      <c r="E588" s="50" t="s">
        <v>73</v>
      </c>
      <c r="F588" s="49">
        <v>128</v>
      </c>
      <c r="G588" s="50" t="s">
        <v>122</v>
      </c>
      <c r="H588" s="51">
        <v>1</v>
      </c>
      <c r="I588" s="52">
        <v>8747</v>
      </c>
      <c r="J588" s="52">
        <v>376</v>
      </c>
      <c r="K588" s="52">
        <v>0</v>
      </c>
      <c r="L588" s="52">
        <v>893</v>
      </c>
      <c r="M588" s="52">
        <v>10016</v>
      </c>
      <c r="N588" s="36"/>
      <c r="O588" s="53" t="s">
        <v>308</v>
      </c>
      <c r="P588" s="53" t="s">
        <v>308</v>
      </c>
      <c r="Q588" s="55">
        <v>0.18</v>
      </c>
      <c r="R588" s="55">
        <v>3.2000000000000001E-2</v>
      </c>
      <c r="S588" s="52">
        <v>0</v>
      </c>
      <c r="T588" s="36"/>
      <c r="U588" s="56">
        <v>9123</v>
      </c>
      <c r="V588" s="56">
        <v>0</v>
      </c>
      <c r="W588" s="52">
        <v>0</v>
      </c>
      <c r="X588" s="52">
        <v>893</v>
      </c>
      <c r="Y588" s="52">
        <v>10016</v>
      </c>
      <c r="Z588" s="52">
        <f t="shared" si="9"/>
        <v>20757686</v>
      </c>
    </row>
    <row r="589" spans="1:26" s="13" customFormat="1">
      <c r="A589" s="49">
        <v>487</v>
      </c>
      <c r="B589" s="49">
        <v>487049149</v>
      </c>
      <c r="C589" s="50" t="s">
        <v>268</v>
      </c>
      <c r="D589" s="49">
        <v>49</v>
      </c>
      <c r="E589" s="50" t="s">
        <v>73</v>
      </c>
      <c r="F589" s="49">
        <v>149</v>
      </c>
      <c r="G589" s="50" t="s">
        <v>77</v>
      </c>
      <c r="H589" s="51">
        <v>2</v>
      </c>
      <c r="I589" s="52">
        <v>8747</v>
      </c>
      <c r="J589" s="52">
        <v>50</v>
      </c>
      <c r="K589" s="52">
        <v>0</v>
      </c>
      <c r="L589" s="52">
        <v>893</v>
      </c>
      <c r="M589" s="52">
        <v>9690</v>
      </c>
      <c r="N589" s="36"/>
      <c r="O589" s="53" t="s">
        <v>308</v>
      </c>
      <c r="P589" s="53" t="s">
        <v>308</v>
      </c>
      <c r="Q589" s="55">
        <v>0.13</v>
      </c>
      <c r="R589" s="55">
        <v>0.10299999999999999</v>
      </c>
      <c r="S589" s="52">
        <v>0</v>
      </c>
      <c r="T589" s="36"/>
      <c r="U589" s="56">
        <v>17594</v>
      </c>
      <c r="V589" s="56">
        <v>0</v>
      </c>
      <c r="W589" s="52">
        <v>0</v>
      </c>
      <c r="X589" s="52">
        <v>1786</v>
      </c>
      <c r="Y589" s="52">
        <v>19380</v>
      </c>
      <c r="Z589" s="52">
        <f t="shared" si="9"/>
        <v>20757686</v>
      </c>
    </row>
    <row r="590" spans="1:26" s="13" customFormat="1">
      <c r="A590" s="49">
        <v>487</v>
      </c>
      <c r="B590" s="49">
        <v>487049153</v>
      </c>
      <c r="C590" s="50" t="s">
        <v>268</v>
      </c>
      <c r="D590" s="49">
        <v>49</v>
      </c>
      <c r="E590" s="50" t="s">
        <v>73</v>
      </c>
      <c r="F590" s="49">
        <v>153</v>
      </c>
      <c r="G590" s="50" t="s">
        <v>107</v>
      </c>
      <c r="H590" s="51">
        <v>1</v>
      </c>
      <c r="I590" s="52">
        <v>10593</v>
      </c>
      <c r="J590" s="52">
        <v>277</v>
      </c>
      <c r="K590" s="52">
        <v>0</v>
      </c>
      <c r="L590" s="52">
        <v>893</v>
      </c>
      <c r="M590" s="52">
        <v>11763</v>
      </c>
      <c r="N590" s="36"/>
      <c r="O590" s="53" t="s">
        <v>308</v>
      </c>
      <c r="P590" s="53" t="s">
        <v>308</v>
      </c>
      <c r="Q590" s="55">
        <v>0.09</v>
      </c>
      <c r="R590" s="55">
        <v>1.2999999999999999E-2</v>
      </c>
      <c r="S590" s="52">
        <v>0</v>
      </c>
      <c r="T590" s="36"/>
      <c r="U590" s="56">
        <v>10870</v>
      </c>
      <c r="V590" s="56">
        <v>0</v>
      </c>
      <c r="W590" s="52">
        <v>0</v>
      </c>
      <c r="X590" s="52">
        <v>893</v>
      </c>
      <c r="Y590" s="52">
        <v>11763</v>
      </c>
      <c r="Z590" s="52">
        <f t="shared" si="9"/>
        <v>20757686</v>
      </c>
    </row>
    <row r="591" spans="1:26" s="13" customFormat="1">
      <c r="A591" s="49">
        <v>487</v>
      </c>
      <c r="B591" s="49">
        <v>487049163</v>
      </c>
      <c r="C591" s="50" t="s">
        <v>268</v>
      </c>
      <c r="D591" s="49">
        <v>49</v>
      </c>
      <c r="E591" s="50" t="s">
        <v>73</v>
      </c>
      <c r="F591" s="49">
        <v>163</v>
      </c>
      <c r="G591" s="50" t="s">
        <v>16</v>
      </c>
      <c r="H591" s="51">
        <v>14</v>
      </c>
      <c r="I591" s="52">
        <v>11453</v>
      </c>
      <c r="J591" s="52">
        <v>223</v>
      </c>
      <c r="K591" s="52">
        <v>0</v>
      </c>
      <c r="L591" s="52">
        <v>893</v>
      </c>
      <c r="M591" s="52">
        <v>12569</v>
      </c>
      <c r="N591" s="36"/>
      <c r="O591" s="53" t="s">
        <v>308</v>
      </c>
      <c r="P591" s="53" t="s">
        <v>308</v>
      </c>
      <c r="Q591" s="55">
        <v>0.18</v>
      </c>
      <c r="R591" s="55">
        <v>9.1999999999999998E-2</v>
      </c>
      <c r="S591" s="52">
        <v>0</v>
      </c>
      <c r="T591" s="36"/>
      <c r="U591" s="56">
        <v>163464</v>
      </c>
      <c r="V591" s="56">
        <v>0</v>
      </c>
      <c r="W591" s="52">
        <v>0</v>
      </c>
      <c r="X591" s="52">
        <v>12502</v>
      </c>
      <c r="Y591" s="52">
        <v>175966</v>
      </c>
      <c r="Z591" s="52">
        <f t="shared" si="9"/>
        <v>20757686</v>
      </c>
    </row>
    <row r="592" spans="1:26" s="13" customFormat="1">
      <c r="A592" s="49">
        <v>487</v>
      </c>
      <c r="B592" s="49">
        <v>487049165</v>
      </c>
      <c r="C592" s="50" t="s">
        <v>268</v>
      </c>
      <c r="D592" s="49">
        <v>49</v>
      </c>
      <c r="E592" s="50" t="s">
        <v>73</v>
      </c>
      <c r="F592" s="49">
        <v>165</v>
      </c>
      <c r="G592" s="50" t="s">
        <v>17</v>
      </c>
      <c r="H592" s="51">
        <v>51</v>
      </c>
      <c r="I592" s="52">
        <v>11390</v>
      </c>
      <c r="J592" s="52">
        <v>630</v>
      </c>
      <c r="K592" s="52">
        <v>0</v>
      </c>
      <c r="L592" s="52">
        <v>893</v>
      </c>
      <c r="M592" s="52">
        <v>12913</v>
      </c>
      <c r="N592" s="36"/>
      <c r="O592" s="53" t="s">
        <v>308</v>
      </c>
      <c r="P592" s="53" t="s">
        <v>308</v>
      </c>
      <c r="Q592" s="55">
        <v>0.11</v>
      </c>
      <c r="R592" s="55">
        <v>0.113</v>
      </c>
      <c r="S592" s="52">
        <v>-817</v>
      </c>
      <c r="T592" s="36"/>
      <c r="U592" s="56">
        <v>613020</v>
      </c>
      <c r="V592" s="56">
        <v>-41666</v>
      </c>
      <c r="W592" s="52">
        <v>0</v>
      </c>
      <c r="X592" s="52">
        <v>45543</v>
      </c>
      <c r="Y592" s="52">
        <v>616897</v>
      </c>
      <c r="Z592" s="52">
        <f t="shared" si="9"/>
        <v>20757686</v>
      </c>
    </row>
    <row r="593" spans="1:26" s="13" customFormat="1">
      <c r="A593" s="49">
        <v>487</v>
      </c>
      <c r="B593" s="49">
        <v>487049176</v>
      </c>
      <c r="C593" s="50" t="s">
        <v>268</v>
      </c>
      <c r="D593" s="49">
        <v>49</v>
      </c>
      <c r="E593" s="50" t="s">
        <v>73</v>
      </c>
      <c r="F593" s="49">
        <v>176</v>
      </c>
      <c r="G593" s="50" t="s">
        <v>78</v>
      </c>
      <c r="H593" s="51">
        <v>53</v>
      </c>
      <c r="I593" s="52">
        <v>11591</v>
      </c>
      <c r="J593" s="52">
        <v>3775</v>
      </c>
      <c r="K593" s="52">
        <v>0</v>
      </c>
      <c r="L593" s="52">
        <v>893</v>
      </c>
      <c r="M593" s="52">
        <v>16259</v>
      </c>
      <c r="N593" s="36"/>
      <c r="O593" s="53" t="s">
        <v>308</v>
      </c>
      <c r="P593" s="53" t="s">
        <v>308</v>
      </c>
      <c r="Q593" s="55">
        <v>0.09</v>
      </c>
      <c r="R593" s="55">
        <v>6.4000000000000001E-2</v>
      </c>
      <c r="S593" s="52">
        <v>0</v>
      </c>
      <c r="T593" s="36"/>
      <c r="U593" s="56">
        <v>814398</v>
      </c>
      <c r="V593" s="56">
        <v>0</v>
      </c>
      <c r="W593" s="52">
        <v>0</v>
      </c>
      <c r="X593" s="52">
        <v>47329</v>
      </c>
      <c r="Y593" s="52">
        <v>861727</v>
      </c>
      <c r="Z593" s="52">
        <f t="shared" si="9"/>
        <v>20757686</v>
      </c>
    </row>
    <row r="594" spans="1:26" s="13" customFormat="1">
      <c r="A594" s="49">
        <v>487</v>
      </c>
      <c r="B594" s="49">
        <v>487049207</v>
      </c>
      <c r="C594" s="50" t="s">
        <v>268</v>
      </c>
      <c r="D594" s="49">
        <v>49</v>
      </c>
      <c r="E594" s="50" t="s">
        <v>73</v>
      </c>
      <c r="F594" s="49">
        <v>207</v>
      </c>
      <c r="G594" s="50" t="s">
        <v>25</v>
      </c>
      <c r="H594" s="51">
        <v>1</v>
      </c>
      <c r="I594" s="52">
        <v>10224</v>
      </c>
      <c r="J594" s="52">
        <v>6863</v>
      </c>
      <c r="K594" s="52">
        <v>0</v>
      </c>
      <c r="L594" s="52">
        <v>893</v>
      </c>
      <c r="M594" s="52">
        <v>17980</v>
      </c>
      <c r="N594" s="36"/>
      <c r="O594" s="53" t="s">
        <v>308</v>
      </c>
      <c r="P594" s="53" t="s">
        <v>308</v>
      </c>
      <c r="Q594" s="55">
        <v>0.09</v>
      </c>
      <c r="R594" s="55">
        <v>1E-3</v>
      </c>
      <c r="S594" s="52">
        <v>0</v>
      </c>
      <c r="T594" s="36"/>
      <c r="U594" s="56">
        <v>17087</v>
      </c>
      <c r="V594" s="56">
        <v>0</v>
      </c>
      <c r="W594" s="52">
        <v>0</v>
      </c>
      <c r="X594" s="52">
        <v>893</v>
      </c>
      <c r="Y594" s="52">
        <v>17980</v>
      </c>
      <c r="Z594" s="52">
        <f t="shared" si="9"/>
        <v>20757686</v>
      </c>
    </row>
    <row r="595" spans="1:26" s="13" customFormat="1">
      <c r="A595" s="49">
        <v>487</v>
      </c>
      <c r="B595" s="49">
        <v>487049244</v>
      </c>
      <c r="C595" s="50" t="s">
        <v>268</v>
      </c>
      <c r="D595" s="49">
        <v>49</v>
      </c>
      <c r="E595" s="50" t="s">
        <v>73</v>
      </c>
      <c r="F595" s="49">
        <v>244</v>
      </c>
      <c r="G595" s="50" t="s">
        <v>27</v>
      </c>
      <c r="H595" s="51">
        <v>11</v>
      </c>
      <c r="I595" s="52">
        <v>9906</v>
      </c>
      <c r="J595" s="52">
        <v>3383</v>
      </c>
      <c r="K595" s="52">
        <v>0</v>
      </c>
      <c r="L595" s="52">
        <v>893</v>
      </c>
      <c r="M595" s="52">
        <v>14182</v>
      </c>
      <c r="N595" s="36"/>
      <c r="O595" s="53" t="s">
        <v>308</v>
      </c>
      <c r="P595" s="53" t="s">
        <v>308</v>
      </c>
      <c r="Q595" s="55">
        <v>0.18</v>
      </c>
      <c r="R595" s="55">
        <v>9.0999999999999998E-2</v>
      </c>
      <c r="S595" s="52">
        <v>0</v>
      </c>
      <c r="T595" s="36"/>
      <c r="U595" s="56">
        <v>146179</v>
      </c>
      <c r="V595" s="56">
        <v>0</v>
      </c>
      <c r="W595" s="52">
        <v>0</v>
      </c>
      <c r="X595" s="52">
        <v>9823</v>
      </c>
      <c r="Y595" s="52">
        <v>156002</v>
      </c>
      <c r="Z595" s="52">
        <f t="shared" si="9"/>
        <v>20757686</v>
      </c>
    </row>
    <row r="596" spans="1:26" s="13" customFormat="1">
      <c r="A596" s="49">
        <v>487</v>
      </c>
      <c r="B596" s="49">
        <v>487049246</v>
      </c>
      <c r="C596" s="50" t="s">
        <v>268</v>
      </c>
      <c r="D596" s="49">
        <v>49</v>
      </c>
      <c r="E596" s="50" t="s">
        <v>73</v>
      </c>
      <c r="F596" s="49">
        <v>246</v>
      </c>
      <c r="G596" s="50" t="s">
        <v>220</v>
      </c>
      <c r="H596" s="51">
        <v>1</v>
      </c>
      <c r="I596" s="52">
        <v>9608</v>
      </c>
      <c r="J596" s="52">
        <v>2618</v>
      </c>
      <c r="K596" s="52">
        <v>0</v>
      </c>
      <c r="L596" s="52">
        <v>893</v>
      </c>
      <c r="M596" s="52">
        <v>13119</v>
      </c>
      <c r="N596" s="36"/>
      <c r="O596" s="53" t="s">
        <v>308</v>
      </c>
      <c r="P596" s="53" t="s">
        <v>308</v>
      </c>
      <c r="Q596" s="55">
        <v>0.09</v>
      </c>
      <c r="R596" s="55">
        <v>1E-3</v>
      </c>
      <c r="S596" s="52">
        <v>0</v>
      </c>
      <c r="T596" s="36"/>
      <c r="U596" s="56">
        <v>12226</v>
      </c>
      <c r="V596" s="56">
        <v>0</v>
      </c>
      <c r="W596" s="52">
        <v>0</v>
      </c>
      <c r="X596" s="52">
        <v>893</v>
      </c>
      <c r="Y596" s="52">
        <v>13119</v>
      </c>
      <c r="Z596" s="52">
        <f t="shared" si="9"/>
        <v>20757686</v>
      </c>
    </row>
    <row r="597" spans="1:26" s="13" customFormat="1">
      <c r="A597" s="49">
        <v>487</v>
      </c>
      <c r="B597" s="49">
        <v>487049248</v>
      </c>
      <c r="C597" s="50" t="s">
        <v>268</v>
      </c>
      <c r="D597" s="49">
        <v>49</v>
      </c>
      <c r="E597" s="50" t="s">
        <v>73</v>
      </c>
      <c r="F597" s="49">
        <v>248</v>
      </c>
      <c r="G597" s="50" t="s">
        <v>18</v>
      </c>
      <c r="H597" s="51">
        <v>7</v>
      </c>
      <c r="I597" s="52">
        <v>11330</v>
      </c>
      <c r="J597" s="52">
        <v>1229</v>
      </c>
      <c r="K597" s="52">
        <v>0</v>
      </c>
      <c r="L597" s="52">
        <v>893</v>
      </c>
      <c r="M597" s="52">
        <v>13452</v>
      </c>
      <c r="N597" s="36"/>
      <c r="O597" s="53" t="s">
        <v>308</v>
      </c>
      <c r="P597" s="53" t="s">
        <v>308</v>
      </c>
      <c r="Q597" s="55">
        <v>0.09</v>
      </c>
      <c r="R597" s="55">
        <v>4.2000000000000003E-2</v>
      </c>
      <c r="S597" s="52">
        <v>0</v>
      </c>
      <c r="T597" s="36"/>
      <c r="U597" s="56">
        <v>87913</v>
      </c>
      <c r="V597" s="56">
        <v>0</v>
      </c>
      <c r="W597" s="52">
        <v>0</v>
      </c>
      <c r="X597" s="52">
        <v>6251</v>
      </c>
      <c r="Y597" s="52">
        <v>94164</v>
      </c>
      <c r="Z597" s="52">
        <f t="shared" si="9"/>
        <v>20757686</v>
      </c>
    </row>
    <row r="598" spans="1:26" s="13" customFormat="1">
      <c r="A598" s="49">
        <v>487</v>
      </c>
      <c r="B598" s="49">
        <v>487049262</v>
      </c>
      <c r="C598" s="50" t="s">
        <v>268</v>
      </c>
      <c r="D598" s="49">
        <v>49</v>
      </c>
      <c r="E598" s="50" t="s">
        <v>73</v>
      </c>
      <c r="F598" s="49">
        <v>262</v>
      </c>
      <c r="G598" s="50" t="s">
        <v>19</v>
      </c>
      <c r="H598" s="51">
        <v>8</v>
      </c>
      <c r="I598" s="52">
        <v>12670</v>
      </c>
      <c r="J598" s="52">
        <v>4719</v>
      </c>
      <c r="K598" s="52">
        <v>0</v>
      </c>
      <c r="L598" s="52">
        <v>893</v>
      </c>
      <c r="M598" s="52">
        <v>18282</v>
      </c>
      <c r="N598" s="36"/>
      <c r="O598" s="53" t="s">
        <v>308</v>
      </c>
      <c r="P598" s="53" t="s">
        <v>308</v>
      </c>
      <c r="Q598" s="55">
        <v>0.09</v>
      </c>
      <c r="R598" s="55">
        <v>5.8999999999999997E-2</v>
      </c>
      <c r="S598" s="52">
        <v>0</v>
      </c>
      <c r="T598" s="36"/>
      <c r="U598" s="56">
        <v>139112</v>
      </c>
      <c r="V598" s="56">
        <v>0</v>
      </c>
      <c r="W598" s="52">
        <v>0</v>
      </c>
      <c r="X598" s="52">
        <v>7144</v>
      </c>
      <c r="Y598" s="52">
        <v>146256</v>
      </c>
      <c r="Z598" s="52">
        <f t="shared" si="9"/>
        <v>20757686</v>
      </c>
    </row>
    <row r="599" spans="1:26" s="13" customFormat="1">
      <c r="A599" s="49">
        <v>487</v>
      </c>
      <c r="B599" s="49">
        <v>487049274</v>
      </c>
      <c r="C599" s="50" t="s">
        <v>268</v>
      </c>
      <c r="D599" s="49">
        <v>49</v>
      </c>
      <c r="E599" s="50" t="s">
        <v>73</v>
      </c>
      <c r="F599" s="49">
        <v>274</v>
      </c>
      <c r="G599" s="50" t="s">
        <v>60</v>
      </c>
      <c r="H599" s="51">
        <v>180</v>
      </c>
      <c r="I599" s="52">
        <v>11932</v>
      </c>
      <c r="J599" s="52">
        <v>5486</v>
      </c>
      <c r="K599" s="52">
        <v>0</v>
      </c>
      <c r="L599" s="52">
        <v>893</v>
      </c>
      <c r="M599" s="52">
        <v>18311</v>
      </c>
      <c r="N599" s="36"/>
      <c r="O599" s="53" t="s">
        <v>308</v>
      </c>
      <c r="P599" s="53" t="s">
        <v>308</v>
      </c>
      <c r="Q599" s="55">
        <v>0.09</v>
      </c>
      <c r="R599" s="55">
        <v>8.7999999999999995E-2</v>
      </c>
      <c r="S599" s="52">
        <v>0</v>
      </c>
      <c r="T599" s="36"/>
      <c r="U599" s="56">
        <v>3135240</v>
      </c>
      <c r="V599" s="56">
        <v>0</v>
      </c>
      <c r="W599" s="52">
        <v>0</v>
      </c>
      <c r="X599" s="52">
        <v>160740</v>
      </c>
      <c r="Y599" s="52">
        <v>3295980</v>
      </c>
      <c r="Z599" s="52">
        <f t="shared" si="9"/>
        <v>20757686</v>
      </c>
    </row>
    <row r="600" spans="1:26" s="13" customFormat="1">
      <c r="A600" s="49">
        <v>487</v>
      </c>
      <c r="B600" s="49">
        <v>487049284</v>
      </c>
      <c r="C600" s="50" t="s">
        <v>268</v>
      </c>
      <c r="D600" s="49">
        <v>49</v>
      </c>
      <c r="E600" s="50" t="s">
        <v>73</v>
      </c>
      <c r="F600" s="49">
        <v>284</v>
      </c>
      <c r="G600" s="50" t="s">
        <v>140</v>
      </c>
      <c r="H600" s="51">
        <v>1</v>
      </c>
      <c r="I600" s="52">
        <v>10593</v>
      </c>
      <c r="J600" s="52">
        <v>3423</v>
      </c>
      <c r="K600" s="52">
        <v>0</v>
      </c>
      <c r="L600" s="52">
        <v>893</v>
      </c>
      <c r="M600" s="52">
        <v>14909</v>
      </c>
      <c r="N600" s="36"/>
      <c r="O600" s="53" t="s">
        <v>308</v>
      </c>
      <c r="P600" s="53" t="s">
        <v>308</v>
      </c>
      <c r="Q600" s="55">
        <v>0.09</v>
      </c>
      <c r="R600" s="55">
        <v>3.2000000000000001E-2</v>
      </c>
      <c r="S600" s="52">
        <v>0</v>
      </c>
      <c r="T600" s="36"/>
      <c r="U600" s="56">
        <v>14016</v>
      </c>
      <c r="V600" s="56">
        <v>0</v>
      </c>
      <c r="W600" s="52">
        <v>0</v>
      </c>
      <c r="X600" s="52">
        <v>893</v>
      </c>
      <c r="Y600" s="52">
        <v>14909</v>
      </c>
      <c r="Z600" s="52">
        <f t="shared" si="9"/>
        <v>20757686</v>
      </c>
    </row>
    <row r="601" spans="1:26" s="13" customFormat="1">
      <c r="A601" s="49">
        <v>487</v>
      </c>
      <c r="B601" s="49">
        <v>487049308</v>
      </c>
      <c r="C601" s="50" t="s">
        <v>268</v>
      </c>
      <c r="D601" s="49">
        <v>49</v>
      </c>
      <c r="E601" s="50" t="s">
        <v>73</v>
      </c>
      <c r="F601" s="49">
        <v>308</v>
      </c>
      <c r="G601" s="50" t="s">
        <v>20</v>
      </c>
      <c r="H601" s="51">
        <v>3</v>
      </c>
      <c r="I601" s="52">
        <v>11660</v>
      </c>
      <c r="J601" s="52">
        <v>6891</v>
      </c>
      <c r="K601" s="52">
        <v>0</v>
      </c>
      <c r="L601" s="52">
        <v>893</v>
      </c>
      <c r="M601" s="52">
        <v>19444</v>
      </c>
      <c r="N601" s="36"/>
      <c r="O601" s="53" t="s">
        <v>308</v>
      </c>
      <c r="P601" s="53" t="s">
        <v>308</v>
      </c>
      <c r="Q601" s="55">
        <v>0.09</v>
      </c>
      <c r="R601" s="55">
        <v>3.0000000000000001E-3</v>
      </c>
      <c r="S601" s="52">
        <v>0</v>
      </c>
      <c r="T601" s="36"/>
      <c r="U601" s="56">
        <v>55653</v>
      </c>
      <c r="V601" s="56">
        <v>0</v>
      </c>
      <c r="W601" s="52">
        <v>0</v>
      </c>
      <c r="X601" s="52">
        <v>2679</v>
      </c>
      <c r="Y601" s="52">
        <v>58332</v>
      </c>
      <c r="Z601" s="52">
        <f t="shared" si="9"/>
        <v>20757686</v>
      </c>
    </row>
    <row r="602" spans="1:26" s="13" customFormat="1">
      <c r="A602" s="49">
        <v>487</v>
      </c>
      <c r="B602" s="49">
        <v>487049314</v>
      </c>
      <c r="C602" s="50" t="s">
        <v>268</v>
      </c>
      <c r="D602" s="49">
        <v>49</v>
      </c>
      <c r="E602" s="50" t="s">
        <v>73</v>
      </c>
      <c r="F602" s="49">
        <v>314</v>
      </c>
      <c r="G602" s="50" t="s">
        <v>29</v>
      </c>
      <c r="H602" s="51">
        <v>6</v>
      </c>
      <c r="I602" s="52">
        <v>11091</v>
      </c>
      <c r="J602" s="52">
        <v>8797</v>
      </c>
      <c r="K602" s="52">
        <v>0</v>
      </c>
      <c r="L602" s="52">
        <v>893</v>
      </c>
      <c r="M602" s="52">
        <v>20781</v>
      </c>
      <c r="N602" s="36"/>
      <c r="O602" s="53" t="s">
        <v>308</v>
      </c>
      <c r="P602" s="53" t="s">
        <v>308</v>
      </c>
      <c r="Q602" s="55">
        <v>0.09</v>
      </c>
      <c r="R602" s="55">
        <v>5.0000000000000001E-3</v>
      </c>
      <c r="S602" s="52">
        <v>0</v>
      </c>
      <c r="T602" s="36"/>
      <c r="U602" s="56">
        <v>119328</v>
      </c>
      <c r="V602" s="56">
        <v>0</v>
      </c>
      <c r="W602" s="52">
        <v>0</v>
      </c>
      <c r="X602" s="52">
        <v>5358</v>
      </c>
      <c r="Y602" s="52">
        <v>124686</v>
      </c>
      <c r="Z602" s="52">
        <f t="shared" si="9"/>
        <v>20757686</v>
      </c>
    </row>
    <row r="603" spans="1:26" s="13" customFormat="1">
      <c r="A603" s="49">
        <v>487</v>
      </c>
      <c r="B603" s="49">
        <v>487049342</v>
      </c>
      <c r="C603" s="50" t="s">
        <v>268</v>
      </c>
      <c r="D603" s="49">
        <v>49</v>
      </c>
      <c r="E603" s="50" t="s">
        <v>73</v>
      </c>
      <c r="F603" s="49">
        <v>342</v>
      </c>
      <c r="G603" s="50" t="s">
        <v>222</v>
      </c>
      <c r="H603" s="51">
        <v>1</v>
      </c>
      <c r="I603" s="52">
        <v>9956</v>
      </c>
      <c r="J603" s="52">
        <v>5422</v>
      </c>
      <c r="K603" s="52">
        <v>0</v>
      </c>
      <c r="L603" s="52">
        <v>893</v>
      </c>
      <c r="M603" s="52">
        <v>16271</v>
      </c>
      <c r="N603" s="36"/>
      <c r="O603" s="53" t="s">
        <v>308</v>
      </c>
      <c r="P603" s="53" t="s">
        <v>308</v>
      </c>
      <c r="Q603" s="55">
        <v>0.09</v>
      </c>
      <c r="R603" s="55">
        <v>2E-3</v>
      </c>
      <c r="S603" s="52">
        <v>0</v>
      </c>
      <c r="T603" s="36"/>
      <c r="U603" s="56">
        <v>15378</v>
      </c>
      <c r="V603" s="56">
        <v>0</v>
      </c>
      <c r="W603" s="52">
        <v>0</v>
      </c>
      <c r="X603" s="52">
        <v>893</v>
      </c>
      <c r="Y603" s="52">
        <v>16271</v>
      </c>
      <c r="Z603" s="52">
        <f t="shared" si="9"/>
        <v>20757686</v>
      </c>
    </row>
    <row r="604" spans="1:26" s="13" customFormat="1">
      <c r="A604" s="49">
        <v>487</v>
      </c>
      <c r="B604" s="49">
        <v>487049347</v>
      </c>
      <c r="C604" s="50" t="s">
        <v>268</v>
      </c>
      <c r="D604" s="49">
        <v>49</v>
      </c>
      <c r="E604" s="50" t="s">
        <v>73</v>
      </c>
      <c r="F604" s="49">
        <v>347</v>
      </c>
      <c r="G604" s="50" t="s">
        <v>82</v>
      </c>
      <c r="H604" s="51">
        <v>2</v>
      </c>
      <c r="I604" s="52">
        <v>10754</v>
      </c>
      <c r="J604" s="52">
        <v>4392</v>
      </c>
      <c r="K604" s="52">
        <v>0</v>
      </c>
      <c r="L604" s="52">
        <v>893</v>
      </c>
      <c r="M604" s="52">
        <v>16039</v>
      </c>
      <c r="N604" s="36"/>
      <c r="O604" s="53" t="s">
        <v>308</v>
      </c>
      <c r="P604" s="53" t="s">
        <v>308</v>
      </c>
      <c r="Q604" s="55">
        <v>0.09</v>
      </c>
      <c r="R604" s="55">
        <v>5.0000000000000001E-3</v>
      </c>
      <c r="S604" s="52">
        <v>0</v>
      </c>
      <c r="T604" s="36"/>
      <c r="U604" s="56">
        <v>30292</v>
      </c>
      <c r="V604" s="56">
        <v>0</v>
      </c>
      <c r="W604" s="52">
        <v>0</v>
      </c>
      <c r="X604" s="52">
        <v>1786</v>
      </c>
      <c r="Y604" s="52">
        <v>32078</v>
      </c>
      <c r="Z604" s="52">
        <f t="shared" si="9"/>
        <v>20757686</v>
      </c>
    </row>
    <row r="605" spans="1:26" s="13" customFormat="1">
      <c r="A605" s="49">
        <v>487</v>
      </c>
      <c r="B605" s="49">
        <v>487274031</v>
      </c>
      <c r="C605" s="50" t="s">
        <v>268</v>
      </c>
      <c r="D605" s="49">
        <v>274</v>
      </c>
      <c r="E605" s="50" t="s">
        <v>60</v>
      </c>
      <c r="F605" s="49">
        <v>31</v>
      </c>
      <c r="G605" s="50" t="s">
        <v>76</v>
      </c>
      <c r="H605" s="51">
        <v>1</v>
      </c>
      <c r="I605" s="52">
        <v>8689</v>
      </c>
      <c r="J605" s="52">
        <v>3566</v>
      </c>
      <c r="K605" s="52">
        <v>0</v>
      </c>
      <c r="L605" s="52">
        <v>893</v>
      </c>
      <c r="M605" s="52">
        <v>13148</v>
      </c>
      <c r="N605" s="36"/>
      <c r="O605" s="53" t="s">
        <v>308</v>
      </c>
      <c r="P605" s="53" t="s">
        <v>308</v>
      </c>
      <c r="Q605" s="55">
        <v>0.09</v>
      </c>
      <c r="R605" s="55">
        <v>2.9000000000000001E-2</v>
      </c>
      <c r="S605" s="52">
        <v>0</v>
      </c>
      <c r="T605" s="36"/>
      <c r="U605" s="56">
        <v>12255</v>
      </c>
      <c r="V605" s="56">
        <v>0</v>
      </c>
      <c r="W605" s="52">
        <v>0</v>
      </c>
      <c r="X605" s="52">
        <v>893</v>
      </c>
      <c r="Y605" s="52">
        <v>13148</v>
      </c>
      <c r="Z605" s="52">
        <f t="shared" si="9"/>
        <v>20757686</v>
      </c>
    </row>
    <row r="606" spans="1:26" s="13" customFormat="1">
      <c r="A606" s="49">
        <v>487</v>
      </c>
      <c r="B606" s="49">
        <v>487274035</v>
      </c>
      <c r="C606" s="50" t="s">
        <v>268</v>
      </c>
      <c r="D606" s="49">
        <v>274</v>
      </c>
      <c r="E606" s="50" t="s">
        <v>60</v>
      </c>
      <c r="F606" s="49">
        <v>35</v>
      </c>
      <c r="G606" s="50" t="s">
        <v>11</v>
      </c>
      <c r="H606" s="51">
        <v>26</v>
      </c>
      <c r="I606" s="52">
        <v>10748</v>
      </c>
      <c r="J606" s="52">
        <v>3176</v>
      </c>
      <c r="K606" s="52">
        <v>0</v>
      </c>
      <c r="L606" s="52">
        <v>893</v>
      </c>
      <c r="M606" s="52">
        <v>14817</v>
      </c>
      <c r="N606" s="36"/>
      <c r="O606" s="53" t="s">
        <v>308</v>
      </c>
      <c r="P606" s="53" t="s">
        <v>308</v>
      </c>
      <c r="Q606" s="55">
        <v>0.18</v>
      </c>
      <c r="R606" s="55">
        <v>0.152</v>
      </c>
      <c r="S606" s="52">
        <v>0</v>
      </c>
      <c r="T606" s="36"/>
      <c r="U606" s="56">
        <v>362024</v>
      </c>
      <c r="V606" s="56">
        <v>0</v>
      </c>
      <c r="W606" s="52">
        <v>0</v>
      </c>
      <c r="X606" s="52">
        <v>23218</v>
      </c>
      <c r="Y606" s="52">
        <v>385242</v>
      </c>
      <c r="Z606" s="52">
        <f t="shared" si="9"/>
        <v>20757686</v>
      </c>
    </row>
    <row r="607" spans="1:26" s="13" customFormat="1">
      <c r="A607" s="49">
        <v>487</v>
      </c>
      <c r="B607" s="49">
        <v>487274044</v>
      </c>
      <c r="C607" s="50" t="s">
        <v>268</v>
      </c>
      <c r="D607" s="49">
        <v>274</v>
      </c>
      <c r="E607" s="50" t="s">
        <v>60</v>
      </c>
      <c r="F607" s="49">
        <v>44</v>
      </c>
      <c r="G607" s="50" t="s">
        <v>12</v>
      </c>
      <c r="H607" s="51">
        <v>1</v>
      </c>
      <c r="I607" s="52">
        <v>8689</v>
      </c>
      <c r="J607" s="52">
        <v>572</v>
      </c>
      <c r="K607" s="52">
        <v>0</v>
      </c>
      <c r="L607" s="52">
        <v>893</v>
      </c>
      <c r="M607" s="52">
        <v>10154</v>
      </c>
      <c r="N607" s="36"/>
      <c r="O607" s="53" t="s">
        <v>308</v>
      </c>
      <c r="P607" s="53" t="s">
        <v>308</v>
      </c>
      <c r="Q607" s="55">
        <v>0.09</v>
      </c>
      <c r="R607" s="55">
        <v>4.4999999999999998E-2</v>
      </c>
      <c r="S607" s="52">
        <v>0</v>
      </c>
      <c r="T607" s="36"/>
      <c r="U607" s="56">
        <v>9261</v>
      </c>
      <c r="V607" s="56">
        <v>0</v>
      </c>
      <c r="W607" s="52">
        <v>0</v>
      </c>
      <c r="X607" s="52">
        <v>893</v>
      </c>
      <c r="Y607" s="52">
        <v>10154</v>
      </c>
      <c r="Z607" s="52">
        <f t="shared" si="9"/>
        <v>20757686</v>
      </c>
    </row>
    <row r="608" spans="1:26" s="13" customFormat="1">
      <c r="A608" s="49">
        <v>487</v>
      </c>
      <c r="B608" s="49">
        <v>487274046</v>
      </c>
      <c r="C608" s="50" t="s">
        <v>268</v>
      </c>
      <c r="D608" s="49">
        <v>274</v>
      </c>
      <c r="E608" s="50" t="s">
        <v>60</v>
      </c>
      <c r="F608" s="49">
        <v>46</v>
      </c>
      <c r="G608" s="50" t="s">
        <v>89</v>
      </c>
      <c r="H608" s="51">
        <v>1</v>
      </c>
      <c r="I608" s="52">
        <v>12817</v>
      </c>
      <c r="J608" s="52">
        <v>9399</v>
      </c>
      <c r="K608" s="52">
        <v>0</v>
      </c>
      <c r="L608" s="52">
        <v>893</v>
      </c>
      <c r="M608" s="52">
        <v>23109</v>
      </c>
      <c r="N608" s="36"/>
      <c r="O608" s="53" t="s">
        <v>308</v>
      </c>
      <c r="P608" s="53" t="s">
        <v>308</v>
      </c>
      <c r="Q608" s="55">
        <v>0.09</v>
      </c>
      <c r="R608" s="55">
        <v>1E-3</v>
      </c>
      <c r="S608" s="52">
        <v>0</v>
      </c>
      <c r="T608" s="36"/>
      <c r="U608" s="56">
        <v>22216</v>
      </c>
      <c r="V608" s="56">
        <v>0</v>
      </c>
      <c r="W608" s="52">
        <v>0</v>
      </c>
      <c r="X608" s="52">
        <v>893</v>
      </c>
      <c r="Y608" s="52">
        <v>23109</v>
      </c>
      <c r="Z608" s="52">
        <f t="shared" si="9"/>
        <v>20757686</v>
      </c>
    </row>
    <row r="609" spans="1:26" s="13" customFormat="1">
      <c r="A609" s="49">
        <v>487</v>
      </c>
      <c r="B609" s="49">
        <v>487274048</v>
      </c>
      <c r="C609" s="50" t="s">
        <v>268</v>
      </c>
      <c r="D609" s="49">
        <v>274</v>
      </c>
      <c r="E609" s="50" t="s">
        <v>60</v>
      </c>
      <c r="F609" s="49">
        <v>48</v>
      </c>
      <c r="G609" s="50" t="s">
        <v>217</v>
      </c>
      <c r="H609" s="51">
        <v>1</v>
      </c>
      <c r="I609" s="52">
        <v>8689</v>
      </c>
      <c r="J609" s="52">
        <v>6844</v>
      </c>
      <c r="K609" s="52">
        <v>0</v>
      </c>
      <c r="L609" s="52">
        <v>893</v>
      </c>
      <c r="M609" s="52">
        <v>16426</v>
      </c>
      <c r="N609" s="36"/>
      <c r="O609" s="53" t="s">
        <v>308</v>
      </c>
      <c r="P609" s="53" t="s">
        <v>308</v>
      </c>
      <c r="Q609" s="55">
        <v>0.09</v>
      </c>
      <c r="R609" s="55">
        <v>1E-3</v>
      </c>
      <c r="S609" s="52">
        <v>0</v>
      </c>
      <c r="T609" s="36"/>
      <c r="U609" s="56">
        <v>15533</v>
      </c>
      <c r="V609" s="56">
        <v>0</v>
      </c>
      <c r="W609" s="52">
        <v>0</v>
      </c>
      <c r="X609" s="52">
        <v>893</v>
      </c>
      <c r="Y609" s="52">
        <v>16426</v>
      </c>
      <c r="Z609" s="52">
        <f t="shared" si="9"/>
        <v>20757686</v>
      </c>
    </row>
    <row r="610" spans="1:26" s="13" customFormat="1">
      <c r="A610" s="49">
        <v>487</v>
      </c>
      <c r="B610" s="49">
        <v>487274049</v>
      </c>
      <c r="C610" s="50" t="s">
        <v>268</v>
      </c>
      <c r="D610" s="49">
        <v>274</v>
      </c>
      <c r="E610" s="50" t="s">
        <v>60</v>
      </c>
      <c r="F610" s="49">
        <v>49</v>
      </c>
      <c r="G610" s="50" t="s">
        <v>73</v>
      </c>
      <c r="H610" s="51">
        <v>107</v>
      </c>
      <c r="I610" s="52">
        <v>11594</v>
      </c>
      <c r="J610" s="52">
        <v>14343</v>
      </c>
      <c r="K610" s="52">
        <v>0</v>
      </c>
      <c r="L610" s="52">
        <v>893</v>
      </c>
      <c r="M610" s="52">
        <v>26830</v>
      </c>
      <c r="N610" s="36"/>
      <c r="O610" s="53" t="s">
        <v>308</v>
      </c>
      <c r="P610" s="53" t="s">
        <v>308</v>
      </c>
      <c r="Q610" s="55">
        <v>0.09</v>
      </c>
      <c r="R610" s="55">
        <v>7.3999999999999996E-2</v>
      </c>
      <c r="S610" s="52">
        <v>0</v>
      </c>
      <c r="T610" s="36"/>
      <c r="U610" s="56">
        <v>2775259</v>
      </c>
      <c r="V610" s="56">
        <v>0</v>
      </c>
      <c r="W610" s="52">
        <v>0</v>
      </c>
      <c r="X610" s="52">
        <v>95551</v>
      </c>
      <c r="Y610" s="52">
        <v>2870810</v>
      </c>
      <c r="Z610" s="52">
        <f t="shared" si="9"/>
        <v>20757686</v>
      </c>
    </row>
    <row r="611" spans="1:26" s="13" customFormat="1">
      <c r="A611" s="49">
        <v>487</v>
      </c>
      <c r="B611" s="49">
        <v>487274057</v>
      </c>
      <c r="C611" s="50" t="s">
        <v>268</v>
      </c>
      <c r="D611" s="49">
        <v>274</v>
      </c>
      <c r="E611" s="50" t="s">
        <v>60</v>
      </c>
      <c r="F611" s="49">
        <v>57</v>
      </c>
      <c r="G611" s="50" t="s">
        <v>13</v>
      </c>
      <c r="H611" s="51">
        <v>11</v>
      </c>
      <c r="I611" s="52">
        <v>11926</v>
      </c>
      <c r="J611" s="52">
        <v>628</v>
      </c>
      <c r="K611" s="52">
        <v>0</v>
      </c>
      <c r="L611" s="52">
        <v>893</v>
      </c>
      <c r="M611" s="52">
        <v>13447</v>
      </c>
      <c r="N611" s="36"/>
      <c r="O611" s="53" t="s">
        <v>308</v>
      </c>
      <c r="P611" s="53" t="s">
        <v>308</v>
      </c>
      <c r="Q611" s="55">
        <v>0.18</v>
      </c>
      <c r="R611" s="55">
        <v>0.126</v>
      </c>
      <c r="S611" s="52">
        <v>0</v>
      </c>
      <c r="T611" s="36"/>
      <c r="U611" s="56">
        <v>138094</v>
      </c>
      <c r="V611" s="56">
        <v>0</v>
      </c>
      <c r="W611" s="52">
        <v>0</v>
      </c>
      <c r="X611" s="52">
        <v>9823</v>
      </c>
      <c r="Y611" s="52">
        <v>147917</v>
      </c>
      <c r="Z611" s="52">
        <f t="shared" si="9"/>
        <v>20757686</v>
      </c>
    </row>
    <row r="612" spans="1:26" s="13" customFormat="1">
      <c r="A612" s="49">
        <v>487</v>
      </c>
      <c r="B612" s="49">
        <v>487274093</v>
      </c>
      <c r="C612" s="50" t="s">
        <v>268</v>
      </c>
      <c r="D612" s="49">
        <v>274</v>
      </c>
      <c r="E612" s="50" t="s">
        <v>60</v>
      </c>
      <c r="F612" s="49">
        <v>93</v>
      </c>
      <c r="G612" s="50" t="s">
        <v>14</v>
      </c>
      <c r="H612" s="51">
        <v>58</v>
      </c>
      <c r="I612" s="52">
        <v>11341</v>
      </c>
      <c r="J612" s="52">
        <v>342</v>
      </c>
      <c r="K612" s="52">
        <v>0</v>
      </c>
      <c r="L612" s="52">
        <v>893</v>
      </c>
      <c r="M612" s="52">
        <v>12576</v>
      </c>
      <c r="N612" s="36"/>
      <c r="O612" s="53" t="s">
        <v>308</v>
      </c>
      <c r="P612" s="53" t="s">
        <v>308</v>
      </c>
      <c r="Q612" s="55">
        <v>0.09</v>
      </c>
      <c r="R612" s="55">
        <v>0.1</v>
      </c>
      <c r="S612" s="52">
        <v>-1166</v>
      </c>
      <c r="T612" s="36"/>
      <c r="U612" s="56">
        <v>677614</v>
      </c>
      <c r="V612" s="56">
        <v>-67608</v>
      </c>
      <c r="W612" s="52">
        <v>0</v>
      </c>
      <c r="X612" s="52">
        <v>51794</v>
      </c>
      <c r="Y612" s="52">
        <v>661800</v>
      </c>
      <c r="Z612" s="52">
        <f t="shared" si="9"/>
        <v>20757686</v>
      </c>
    </row>
    <row r="613" spans="1:26" s="13" customFormat="1">
      <c r="A613" s="49">
        <v>487</v>
      </c>
      <c r="B613" s="49">
        <v>487274128</v>
      </c>
      <c r="C613" s="50" t="s">
        <v>268</v>
      </c>
      <c r="D613" s="49">
        <v>274</v>
      </c>
      <c r="E613" s="50" t="s">
        <v>60</v>
      </c>
      <c r="F613" s="49">
        <v>128</v>
      </c>
      <c r="G613" s="50" t="s">
        <v>122</v>
      </c>
      <c r="H613" s="51">
        <v>2</v>
      </c>
      <c r="I613" s="52">
        <v>8689</v>
      </c>
      <c r="J613" s="52">
        <v>373</v>
      </c>
      <c r="K613" s="52">
        <v>0</v>
      </c>
      <c r="L613" s="52">
        <v>893</v>
      </c>
      <c r="M613" s="52">
        <v>9955</v>
      </c>
      <c r="N613" s="36"/>
      <c r="O613" s="53" t="s">
        <v>308</v>
      </c>
      <c r="P613" s="53" t="s">
        <v>308</v>
      </c>
      <c r="Q613" s="55">
        <v>0.18</v>
      </c>
      <c r="R613" s="55">
        <v>3.2000000000000001E-2</v>
      </c>
      <c r="S613" s="52">
        <v>0</v>
      </c>
      <c r="T613" s="36"/>
      <c r="U613" s="56">
        <v>18124</v>
      </c>
      <c r="V613" s="56">
        <v>0</v>
      </c>
      <c r="W613" s="52">
        <v>0</v>
      </c>
      <c r="X613" s="52">
        <v>1786</v>
      </c>
      <c r="Y613" s="52">
        <v>19910</v>
      </c>
      <c r="Z613" s="52">
        <f t="shared" si="9"/>
        <v>20757686</v>
      </c>
    </row>
    <row r="614" spans="1:26" s="13" customFormat="1">
      <c r="A614" s="49">
        <v>487</v>
      </c>
      <c r="B614" s="49">
        <v>487274149</v>
      </c>
      <c r="C614" s="50" t="s">
        <v>268</v>
      </c>
      <c r="D614" s="49">
        <v>274</v>
      </c>
      <c r="E614" s="50" t="s">
        <v>60</v>
      </c>
      <c r="F614" s="49">
        <v>149</v>
      </c>
      <c r="G614" s="50" t="s">
        <v>77</v>
      </c>
      <c r="H614" s="51">
        <v>1</v>
      </c>
      <c r="I614" s="52">
        <v>8505</v>
      </c>
      <c r="J614" s="52">
        <v>49</v>
      </c>
      <c r="K614" s="52">
        <v>0</v>
      </c>
      <c r="L614" s="52">
        <v>893</v>
      </c>
      <c r="M614" s="52">
        <v>9447</v>
      </c>
      <c r="N614" s="36"/>
      <c r="O614" s="53" t="s">
        <v>308</v>
      </c>
      <c r="P614" s="53" t="s">
        <v>308</v>
      </c>
      <c r="Q614" s="55">
        <v>0.13</v>
      </c>
      <c r="R614" s="55">
        <v>0.10299999999999999</v>
      </c>
      <c r="S614" s="52">
        <v>0</v>
      </c>
      <c r="T614" s="36"/>
      <c r="U614" s="56">
        <v>8554</v>
      </c>
      <c r="V614" s="56">
        <v>0</v>
      </c>
      <c r="W614" s="52">
        <v>0</v>
      </c>
      <c r="X614" s="52">
        <v>893</v>
      </c>
      <c r="Y614" s="52">
        <v>9447</v>
      </c>
      <c r="Z614" s="52">
        <f t="shared" si="9"/>
        <v>20757686</v>
      </c>
    </row>
    <row r="615" spans="1:26" s="13" customFormat="1">
      <c r="A615" s="49">
        <v>487</v>
      </c>
      <c r="B615" s="49">
        <v>487274160</v>
      </c>
      <c r="C615" s="50" t="s">
        <v>268</v>
      </c>
      <c r="D615" s="49">
        <v>274</v>
      </c>
      <c r="E615" s="50" t="s">
        <v>60</v>
      </c>
      <c r="F615" s="49">
        <v>160</v>
      </c>
      <c r="G615" s="50" t="s">
        <v>134</v>
      </c>
      <c r="H615" s="51">
        <v>1</v>
      </c>
      <c r="I615" s="52">
        <v>8689</v>
      </c>
      <c r="J615" s="52">
        <v>350</v>
      </c>
      <c r="K615" s="52">
        <v>0</v>
      </c>
      <c r="L615" s="52">
        <v>893</v>
      </c>
      <c r="M615" s="52">
        <v>9932</v>
      </c>
      <c r="N615" s="36"/>
      <c r="O615" s="53" t="s">
        <v>308</v>
      </c>
      <c r="P615" s="53" t="s">
        <v>308</v>
      </c>
      <c r="Q615" s="55">
        <v>0.13</v>
      </c>
      <c r="R615" s="55">
        <v>0.104</v>
      </c>
      <c r="S615" s="52">
        <v>0</v>
      </c>
      <c r="T615" s="36"/>
      <c r="U615" s="56">
        <v>9039</v>
      </c>
      <c r="V615" s="56">
        <v>0</v>
      </c>
      <c r="W615" s="52">
        <v>0</v>
      </c>
      <c r="X615" s="52">
        <v>893</v>
      </c>
      <c r="Y615" s="52">
        <v>9932</v>
      </c>
      <c r="Z615" s="52">
        <f t="shared" si="9"/>
        <v>20757686</v>
      </c>
    </row>
    <row r="616" spans="1:26" s="13" customFormat="1">
      <c r="A616" s="49">
        <v>487</v>
      </c>
      <c r="B616" s="49">
        <v>487274163</v>
      </c>
      <c r="C616" s="50" t="s">
        <v>268</v>
      </c>
      <c r="D616" s="49">
        <v>274</v>
      </c>
      <c r="E616" s="50" t="s">
        <v>60</v>
      </c>
      <c r="F616" s="49">
        <v>163</v>
      </c>
      <c r="G616" s="50" t="s">
        <v>16</v>
      </c>
      <c r="H616" s="51">
        <v>9</v>
      </c>
      <c r="I616" s="52">
        <v>11445</v>
      </c>
      <c r="J616" s="52">
        <v>223</v>
      </c>
      <c r="K616" s="52">
        <v>0</v>
      </c>
      <c r="L616" s="52">
        <v>893</v>
      </c>
      <c r="M616" s="52">
        <v>12561</v>
      </c>
      <c r="N616" s="36"/>
      <c r="O616" s="53" t="s">
        <v>308</v>
      </c>
      <c r="P616" s="53" t="s">
        <v>308</v>
      </c>
      <c r="Q616" s="55">
        <v>0.18</v>
      </c>
      <c r="R616" s="55">
        <v>9.1999999999999998E-2</v>
      </c>
      <c r="S616" s="52">
        <v>0</v>
      </c>
      <c r="T616" s="36"/>
      <c r="U616" s="56">
        <v>105012</v>
      </c>
      <c r="V616" s="56">
        <v>0</v>
      </c>
      <c r="W616" s="52">
        <v>0</v>
      </c>
      <c r="X616" s="52">
        <v>8037</v>
      </c>
      <c r="Y616" s="52">
        <v>113049</v>
      </c>
      <c r="Z616" s="52">
        <f t="shared" si="9"/>
        <v>20757686</v>
      </c>
    </row>
    <row r="617" spans="1:26" s="13" customFormat="1">
      <c r="A617" s="49">
        <v>487</v>
      </c>
      <c r="B617" s="49">
        <v>487274165</v>
      </c>
      <c r="C617" s="50" t="s">
        <v>268</v>
      </c>
      <c r="D617" s="49">
        <v>274</v>
      </c>
      <c r="E617" s="50" t="s">
        <v>60</v>
      </c>
      <c r="F617" s="49">
        <v>165</v>
      </c>
      <c r="G617" s="50" t="s">
        <v>17</v>
      </c>
      <c r="H617" s="51">
        <v>54</v>
      </c>
      <c r="I617" s="52">
        <v>10492</v>
      </c>
      <c r="J617" s="52">
        <v>581</v>
      </c>
      <c r="K617" s="52">
        <v>0</v>
      </c>
      <c r="L617" s="52">
        <v>893</v>
      </c>
      <c r="M617" s="52">
        <v>11966</v>
      </c>
      <c r="N617" s="36"/>
      <c r="O617" s="53" t="s">
        <v>308</v>
      </c>
      <c r="P617" s="53" t="s">
        <v>308</v>
      </c>
      <c r="Q617" s="55">
        <v>0.11</v>
      </c>
      <c r="R617" s="55">
        <v>0.113</v>
      </c>
      <c r="S617" s="52">
        <v>-753</v>
      </c>
      <c r="T617" s="36"/>
      <c r="U617" s="56">
        <v>597942</v>
      </c>
      <c r="V617" s="56">
        <v>-40641</v>
      </c>
      <c r="W617" s="52">
        <v>0</v>
      </c>
      <c r="X617" s="52">
        <v>48222</v>
      </c>
      <c r="Y617" s="52">
        <v>605523</v>
      </c>
      <c r="Z617" s="52">
        <f t="shared" si="9"/>
        <v>20757686</v>
      </c>
    </row>
    <row r="618" spans="1:26" s="13" customFormat="1">
      <c r="A618" s="49">
        <v>487</v>
      </c>
      <c r="B618" s="49">
        <v>487274176</v>
      </c>
      <c r="C618" s="50" t="s">
        <v>268</v>
      </c>
      <c r="D618" s="49">
        <v>274</v>
      </c>
      <c r="E618" s="50" t="s">
        <v>60</v>
      </c>
      <c r="F618" s="49">
        <v>176</v>
      </c>
      <c r="G618" s="50" t="s">
        <v>78</v>
      </c>
      <c r="H618" s="51">
        <v>43</v>
      </c>
      <c r="I618" s="52">
        <v>11158</v>
      </c>
      <c r="J618" s="52">
        <v>3634</v>
      </c>
      <c r="K618" s="52">
        <v>0</v>
      </c>
      <c r="L618" s="52">
        <v>893</v>
      </c>
      <c r="M618" s="52">
        <v>15685</v>
      </c>
      <c r="N618" s="36"/>
      <c r="O618" s="53" t="s">
        <v>308</v>
      </c>
      <c r="P618" s="53" t="s">
        <v>308</v>
      </c>
      <c r="Q618" s="55">
        <v>0.09</v>
      </c>
      <c r="R618" s="55">
        <v>6.4000000000000001E-2</v>
      </c>
      <c r="S618" s="52">
        <v>0</v>
      </c>
      <c r="T618" s="36"/>
      <c r="U618" s="56">
        <v>636056</v>
      </c>
      <c r="V618" s="56">
        <v>0</v>
      </c>
      <c r="W618" s="52">
        <v>0</v>
      </c>
      <c r="X618" s="52">
        <v>38399</v>
      </c>
      <c r="Y618" s="52">
        <v>674455</v>
      </c>
      <c r="Z618" s="52">
        <f t="shared" si="9"/>
        <v>20757686</v>
      </c>
    </row>
    <row r="619" spans="1:26" s="13" customFormat="1">
      <c r="A619" s="49">
        <v>487</v>
      </c>
      <c r="B619" s="49">
        <v>487274181</v>
      </c>
      <c r="C619" s="50" t="s">
        <v>268</v>
      </c>
      <c r="D619" s="49">
        <v>274</v>
      </c>
      <c r="E619" s="50" t="s">
        <v>60</v>
      </c>
      <c r="F619" s="49">
        <v>181</v>
      </c>
      <c r="G619" s="50" t="s">
        <v>79</v>
      </c>
      <c r="H619" s="51">
        <v>1</v>
      </c>
      <c r="I619" s="52">
        <v>13000</v>
      </c>
      <c r="J619" s="52">
        <v>795</v>
      </c>
      <c r="K619" s="52">
        <v>0</v>
      </c>
      <c r="L619" s="52">
        <v>893</v>
      </c>
      <c r="M619" s="52">
        <v>14688</v>
      </c>
      <c r="N619" s="36"/>
      <c r="O619" s="53" t="s">
        <v>308</v>
      </c>
      <c r="P619" s="53" t="s">
        <v>308</v>
      </c>
      <c r="Q619" s="55">
        <v>0.09</v>
      </c>
      <c r="R619" s="55">
        <v>1.4E-2</v>
      </c>
      <c r="S619" s="52">
        <v>0</v>
      </c>
      <c r="T619" s="36"/>
      <c r="U619" s="56">
        <v>13795</v>
      </c>
      <c r="V619" s="56">
        <v>0</v>
      </c>
      <c r="W619" s="52">
        <v>0</v>
      </c>
      <c r="X619" s="52">
        <v>893</v>
      </c>
      <c r="Y619" s="52">
        <v>14688</v>
      </c>
      <c r="Z619" s="52">
        <f t="shared" si="9"/>
        <v>20757686</v>
      </c>
    </row>
    <row r="620" spans="1:26" s="13" customFormat="1">
      <c r="A620" s="49">
        <v>487</v>
      </c>
      <c r="B620" s="49">
        <v>487274199</v>
      </c>
      <c r="C620" s="50" t="s">
        <v>268</v>
      </c>
      <c r="D620" s="49">
        <v>274</v>
      </c>
      <c r="E620" s="50" t="s">
        <v>60</v>
      </c>
      <c r="F620" s="49">
        <v>199</v>
      </c>
      <c r="G620" s="50" t="s">
        <v>139</v>
      </c>
      <c r="H620" s="51">
        <v>1</v>
      </c>
      <c r="I620" s="52">
        <v>9914</v>
      </c>
      <c r="J620" s="52">
        <v>6104</v>
      </c>
      <c r="K620" s="52">
        <v>0</v>
      </c>
      <c r="L620" s="52">
        <v>893</v>
      </c>
      <c r="M620" s="52">
        <v>16911</v>
      </c>
      <c r="N620" s="36"/>
      <c r="O620" s="53" t="s">
        <v>308</v>
      </c>
      <c r="P620" s="53" t="s">
        <v>308</v>
      </c>
      <c r="Q620" s="55">
        <v>0.09</v>
      </c>
      <c r="R620" s="55">
        <v>0</v>
      </c>
      <c r="S620" s="52">
        <v>0</v>
      </c>
      <c r="T620" s="36"/>
      <c r="U620" s="56">
        <v>16018</v>
      </c>
      <c r="V620" s="56">
        <v>0</v>
      </c>
      <c r="W620" s="52">
        <v>0</v>
      </c>
      <c r="X620" s="52">
        <v>893</v>
      </c>
      <c r="Y620" s="52">
        <v>16911</v>
      </c>
      <c r="Z620" s="52">
        <f t="shared" si="9"/>
        <v>20757686</v>
      </c>
    </row>
    <row r="621" spans="1:26" s="13" customFormat="1">
      <c r="A621" s="49">
        <v>487</v>
      </c>
      <c r="B621" s="49">
        <v>487274207</v>
      </c>
      <c r="C621" s="50" t="s">
        <v>268</v>
      </c>
      <c r="D621" s="49">
        <v>274</v>
      </c>
      <c r="E621" s="50" t="s">
        <v>60</v>
      </c>
      <c r="F621" s="49">
        <v>207</v>
      </c>
      <c r="G621" s="50" t="s">
        <v>25</v>
      </c>
      <c r="H621" s="51">
        <v>1</v>
      </c>
      <c r="I621" s="52">
        <v>10845</v>
      </c>
      <c r="J621" s="52">
        <v>7280</v>
      </c>
      <c r="K621" s="52">
        <v>0</v>
      </c>
      <c r="L621" s="52">
        <v>893</v>
      </c>
      <c r="M621" s="52">
        <v>19018</v>
      </c>
      <c r="N621" s="36"/>
      <c r="O621" s="53" t="s">
        <v>308</v>
      </c>
      <c r="P621" s="53" t="s">
        <v>308</v>
      </c>
      <c r="Q621" s="55">
        <v>0.09</v>
      </c>
      <c r="R621" s="55">
        <v>1E-3</v>
      </c>
      <c r="S621" s="52">
        <v>0</v>
      </c>
      <c r="T621" s="36"/>
      <c r="U621" s="56">
        <v>18125</v>
      </c>
      <c r="V621" s="56">
        <v>0</v>
      </c>
      <c r="W621" s="52">
        <v>0</v>
      </c>
      <c r="X621" s="52">
        <v>893</v>
      </c>
      <c r="Y621" s="52">
        <v>19018</v>
      </c>
      <c r="Z621" s="52">
        <f t="shared" si="9"/>
        <v>20757686</v>
      </c>
    </row>
    <row r="622" spans="1:26" s="13" customFormat="1">
      <c r="A622" s="49">
        <v>487</v>
      </c>
      <c r="B622" s="49">
        <v>487274229</v>
      </c>
      <c r="C622" s="50" t="s">
        <v>268</v>
      </c>
      <c r="D622" s="49">
        <v>274</v>
      </c>
      <c r="E622" s="50" t="s">
        <v>60</v>
      </c>
      <c r="F622" s="49">
        <v>229</v>
      </c>
      <c r="G622" s="50" t="s">
        <v>97</v>
      </c>
      <c r="H622" s="51">
        <v>2</v>
      </c>
      <c r="I622" s="52">
        <v>10845</v>
      </c>
      <c r="J622" s="52">
        <v>1027</v>
      </c>
      <c r="K622" s="52">
        <v>0</v>
      </c>
      <c r="L622" s="52">
        <v>893</v>
      </c>
      <c r="M622" s="52">
        <v>12765</v>
      </c>
      <c r="N622" s="36"/>
      <c r="O622" s="53" t="s">
        <v>308</v>
      </c>
      <c r="P622" s="53" t="s">
        <v>308</v>
      </c>
      <c r="Q622" s="55">
        <v>0.09</v>
      </c>
      <c r="R622" s="55">
        <v>0.01</v>
      </c>
      <c r="S622" s="52">
        <v>0</v>
      </c>
      <c r="T622" s="36"/>
      <c r="U622" s="56">
        <v>23744</v>
      </c>
      <c r="V622" s="56">
        <v>0</v>
      </c>
      <c r="W622" s="52">
        <v>0</v>
      </c>
      <c r="X622" s="52">
        <v>1786</v>
      </c>
      <c r="Y622" s="52">
        <v>25530</v>
      </c>
      <c r="Z622" s="52">
        <f t="shared" si="9"/>
        <v>20757686</v>
      </c>
    </row>
    <row r="623" spans="1:26" s="13" customFormat="1">
      <c r="A623" s="49">
        <v>487</v>
      </c>
      <c r="B623" s="49">
        <v>487274243</v>
      </c>
      <c r="C623" s="50" t="s">
        <v>268</v>
      </c>
      <c r="D623" s="49">
        <v>274</v>
      </c>
      <c r="E623" s="50" t="s">
        <v>60</v>
      </c>
      <c r="F623" s="49">
        <v>243</v>
      </c>
      <c r="G623" s="50" t="s">
        <v>80</v>
      </c>
      <c r="H623" s="51">
        <v>1</v>
      </c>
      <c r="I623" s="52">
        <v>12066</v>
      </c>
      <c r="J623" s="52">
        <v>2939</v>
      </c>
      <c r="K623" s="52">
        <v>0</v>
      </c>
      <c r="L623" s="52">
        <v>893</v>
      </c>
      <c r="M623" s="52">
        <v>15898</v>
      </c>
      <c r="N623" s="36"/>
      <c r="O623" s="53" t="s">
        <v>308</v>
      </c>
      <c r="P623" s="53" t="s">
        <v>308</v>
      </c>
      <c r="Q623" s="55">
        <v>0.09</v>
      </c>
      <c r="R623" s="55">
        <v>6.0000000000000001E-3</v>
      </c>
      <c r="S623" s="52">
        <v>0</v>
      </c>
      <c r="T623" s="36"/>
      <c r="U623" s="56">
        <v>15005</v>
      </c>
      <c r="V623" s="56">
        <v>0</v>
      </c>
      <c r="W623" s="52">
        <v>0</v>
      </c>
      <c r="X623" s="52">
        <v>893</v>
      </c>
      <c r="Y623" s="52">
        <v>15898</v>
      </c>
      <c r="Z623" s="52">
        <f t="shared" si="9"/>
        <v>20757686</v>
      </c>
    </row>
    <row r="624" spans="1:26" s="13" customFormat="1">
      <c r="A624" s="49">
        <v>487</v>
      </c>
      <c r="B624" s="49">
        <v>487274244</v>
      </c>
      <c r="C624" s="50" t="s">
        <v>268</v>
      </c>
      <c r="D624" s="49">
        <v>274</v>
      </c>
      <c r="E624" s="50" t="s">
        <v>60</v>
      </c>
      <c r="F624" s="49">
        <v>244</v>
      </c>
      <c r="G624" s="50" t="s">
        <v>27</v>
      </c>
      <c r="H624" s="51">
        <v>8</v>
      </c>
      <c r="I624" s="52">
        <v>11038</v>
      </c>
      <c r="J624" s="52">
        <v>3769</v>
      </c>
      <c r="K624" s="52">
        <v>0</v>
      </c>
      <c r="L624" s="52">
        <v>893</v>
      </c>
      <c r="M624" s="52">
        <v>15700</v>
      </c>
      <c r="N624" s="36"/>
      <c r="O624" s="53" t="s">
        <v>308</v>
      </c>
      <c r="P624" s="53" t="s">
        <v>308</v>
      </c>
      <c r="Q624" s="55">
        <v>0.18</v>
      </c>
      <c r="R624" s="55">
        <v>9.0999999999999998E-2</v>
      </c>
      <c r="S624" s="52">
        <v>0</v>
      </c>
      <c r="T624" s="36"/>
      <c r="U624" s="56">
        <v>118456</v>
      </c>
      <c r="V624" s="56">
        <v>0</v>
      </c>
      <c r="W624" s="52">
        <v>0</v>
      </c>
      <c r="X624" s="52">
        <v>7144</v>
      </c>
      <c r="Y624" s="52">
        <v>125600</v>
      </c>
      <c r="Z624" s="52">
        <f t="shared" si="9"/>
        <v>20757686</v>
      </c>
    </row>
    <row r="625" spans="1:26" s="13" customFormat="1">
      <c r="A625" s="49">
        <v>487</v>
      </c>
      <c r="B625" s="49">
        <v>487274248</v>
      </c>
      <c r="C625" s="50" t="s">
        <v>268</v>
      </c>
      <c r="D625" s="49">
        <v>274</v>
      </c>
      <c r="E625" s="50" t="s">
        <v>60</v>
      </c>
      <c r="F625" s="49">
        <v>248</v>
      </c>
      <c r="G625" s="50" t="s">
        <v>18</v>
      </c>
      <c r="H625" s="51">
        <v>13</v>
      </c>
      <c r="I625" s="52">
        <v>10783</v>
      </c>
      <c r="J625" s="52">
        <v>1170</v>
      </c>
      <c r="K625" s="52">
        <v>0</v>
      </c>
      <c r="L625" s="52">
        <v>893</v>
      </c>
      <c r="M625" s="52">
        <v>12846</v>
      </c>
      <c r="N625" s="36"/>
      <c r="O625" s="53" t="s">
        <v>308</v>
      </c>
      <c r="P625" s="53" t="s">
        <v>308</v>
      </c>
      <c r="Q625" s="55">
        <v>0.09</v>
      </c>
      <c r="R625" s="55">
        <v>4.2000000000000003E-2</v>
      </c>
      <c r="S625" s="52">
        <v>0</v>
      </c>
      <c r="T625" s="36"/>
      <c r="U625" s="56">
        <v>155389</v>
      </c>
      <c r="V625" s="56">
        <v>0</v>
      </c>
      <c r="W625" s="52">
        <v>0</v>
      </c>
      <c r="X625" s="52">
        <v>11609</v>
      </c>
      <c r="Y625" s="52">
        <v>166998</v>
      </c>
      <c r="Z625" s="52">
        <f t="shared" si="9"/>
        <v>20757686</v>
      </c>
    </row>
    <row r="626" spans="1:26" s="13" customFormat="1">
      <c r="A626" s="49">
        <v>487</v>
      </c>
      <c r="B626" s="49">
        <v>487274262</v>
      </c>
      <c r="C626" s="50" t="s">
        <v>268</v>
      </c>
      <c r="D626" s="49">
        <v>274</v>
      </c>
      <c r="E626" s="50" t="s">
        <v>60</v>
      </c>
      <c r="F626" s="49">
        <v>262</v>
      </c>
      <c r="G626" s="50" t="s">
        <v>19</v>
      </c>
      <c r="H626" s="51">
        <v>6</v>
      </c>
      <c r="I626" s="52">
        <v>10056</v>
      </c>
      <c r="J626" s="52">
        <v>3746</v>
      </c>
      <c r="K626" s="52">
        <v>0</v>
      </c>
      <c r="L626" s="52">
        <v>893</v>
      </c>
      <c r="M626" s="52">
        <v>14695</v>
      </c>
      <c r="N626" s="36"/>
      <c r="O626" s="53" t="s">
        <v>308</v>
      </c>
      <c r="P626" s="53" t="s">
        <v>308</v>
      </c>
      <c r="Q626" s="55">
        <v>0.09</v>
      </c>
      <c r="R626" s="55">
        <v>5.8999999999999997E-2</v>
      </c>
      <c r="S626" s="52">
        <v>0</v>
      </c>
      <c r="T626" s="36"/>
      <c r="U626" s="56">
        <v>82812</v>
      </c>
      <c r="V626" s="56">
        <v>0</v>
      </c>
      <c r="W626" s="52">
        <v>0</v>
      </c>
      <c r="X626" s="52">
        <v>5358</v>
      </c>
      <c r="Y626" s="52">
        <v>88170</v>
      </c>
      <c r="Z626" s="52">
        <f t="shared" si="9"/>
        <v>20757686</v>
      </c>
    </row>
    <row r="627" spans="1:26" s="13" customFormat="1">
      <c r="A627" s="49">
        <v>487</v>
      </c>
      <c r="B627" s="49">
        <v>487274274</v>
      </c>
      <c r="C627" s="50" t="s">
        <v>268</v>
      </c>
      <c r="D627" s="49">
        <v>274</v>
      </c>
      <c r="E627" s="50" t="s">
        <v>60</v>
      </c>
      <c r="F627" s="49">
        <v>274</v>
      </c>
      <c r="G627" s="50" t="s">
        <v>60</v>
      </c>
      <c r="H627" s="51">
        <v>298</v>
      </c>
      <c r="I627" s="52">
        <v>11540</v>
      </c>
      <c r="J627" s="52">
        <v>5306</v>
      </c>
      <c r="K627" s="52">
        <v>0</v>
      </c>
      <c r="L627" s="52">
        <v>893</v>
      </c>
      <c r="M627" s="52">
        <v>17739</v>
      </c>
      <c r="N627" s="36"/>
      <c r="O627" s="53" t="s">
        <v>308</v>
      </c>
      <c r="P627" s="53" t="s">
        <v>308</v>
      </c>
      <c r="Q627" s="55">
        <v>0.09</v>
      </c>
      <c r="R627" s="55">
        <v>8.7999999999999995E-2</v>
      </c>
      <c r="S627" s="52">
        <v>0</v>
      </c>
      <c r="T627" s="36"/>
      <c r="U627" s="56">
        <v>5020108</v>
      </c>
      <c r="V627" s="56">
        <v>0</v>
      </c>
      <c r="W627" s="52">
        <v>0</v>
      </c>
      <c r="X627" s="52">
        <v>266114</v>
      </c>
      <c r="Y627" s="52">
        <v>5286222</v>
      </c>
      <c r="Z627" s="52">
        <f t="shared" si="9"/>
        <v>20757686</v>
      </c>
    </row>
    <row r="628" spans="1:26" s="13" customFormat="1">
      <c r="A628" s="49">
        <v>487</v>
      </c>
      <c r="B628" s="49">
        <v>487274284</v>
      </c>
      <c r="C628" s="50" t="s">
        <v>268</v>
      </c>
      <c r="D628" s="49">
        <v>274</v>
      </c>
      <c r="E628" s="50" t="s">
        <v>60</v>
      </c>
      <c r="F628" s="49">
        <v>284</v>
      </c>
      <c r="G628" s="50" t="s">
        <v>140</v>
      </c>
      <c r="H628" s="51">
        <v>1</v>
      </c>
      <c r="I628" s="52">
        <v>8689</v>
      </c>
      <c r="J628" s="52">
        <v>2808</v>
      </c>
      <c r="K628" s="52">
        <v>0</v>
      </c>
      <c r="L628" s="52">
        <v>893</v>
      </c>
      <c r="M628" s="52">
        <v>12390</v>
      </c>
      <c r="N628" s="36"/>
      <c r="O628" s="53" t="s">
        <v>308</v>
      </c>
      <c r="P628" s="53" t="s">
        <v>308</v>
      </c>
      <c r="Q628" s="55">
        <v>0.09</v>
      </c>
      <c r="R628" s="55">
        <v>3.2000000000000001E-2</v>
      </c>
      <c r="S628" s="52">
        <v>0</v>
      </c>
      <c r="T628" s="36"/>
      <c r="U628" s="56">
        <v>11497</v>
      </c>
      <c r="V628" s="56">
        <v>0</v>
      </c>
      <c r="W628" s="52">
        <v>0</v>
      </c>
      <c r="X628" s="52">
        <v>893</v>
      </c>
      <c r="Y628" s="52">
        <v>12390</v>
      </c>
      <c r="Z628" s="52">
        <f t="shared" si="9"/>
        <v>20757686</v>
      </c>
    </row>
    <row r="629" spans="1:26" s="13" customFormat="1">
      <c r="A629" s="49">
        <v>487</v>
      </c>
      <c r="B629" s="49">
        <v>487274285</v>
      </c>
      <c r="C629" s="50" t="s">
        <v>268</v>
      </c>
      <c r="D629" s="49">
        <v>274</v>
      </c>
      <c r="E629" s="50" t="s">
        <v>60</v>
      </c>
      <c r="F629" s="49">
        <v>285</v>
      </c>
      <c r="G629" s="50" t="s">
        <v>28</v>
      </c>
      <c r="H629" s="51">
        <v>2</v>
      </c>
      <c r="I629" s="52">
        <v>8689</v>
      </c>
      <c r="J629" s="52">
        <v>2582</v>
      </c>
      <c r="K629" s="52">
        <v>0</v>
      </c>
      <c r="L629" s="52">
        <v>893</v>
      </c>
      <c r="M629" s="52">
        <v>12164</v>
      </c>
      <c r="N629" s="36"/>
      <c r="O629" s="53" t="s">
        <v>308</v>
      </c>
      <c r="P629" s="53" t="s">
        <v>308</v>
      </c>
      <c r="Q629" s="55">
        <v>0.09</v>
      </c>
      <c r="R629" s="55">
        <v>3.2000000000000001E-2</v>
      </c>
      <c r="S629" s="52">
        <v>0</v>
      </c>
      <c r="T629" s="36"/>
      <c r="U629" s="56">
        <v>22542</v>
      </c>
      <c r="V629" s="56">
        <v>0</v>
      </c>
      <c r="W629" s="52">
        <v>0</v>
      </c>
      <c r="X629" s="52">
        <v>1786</v>
      </c>
      <c r="Y629" s="52">
        <v>24328</v>
      </c>
      <c r="Z629" s="52">
        <f t="shared" si="9"/>
        <v>20757686</v>
      </c>
    </row>
    <row r="630" spans="1:26" s="13" customFormat="1">
      <c r="A630" s="49">
        <v>487</v>
      </c>
      <c r="B630" s="49">
        <v>487274295</v>
      </c>
      <c r="C630" s="50" t="s">
        <v>268</v>
      </c>
      <c r="D630" s="49">
        <v>274</v>
      </c>
      <c r="E630" s="50" t="s">
        <v>60</v>
      </c>
      <c r="F630" s="49">
        <v>295</v>
      </c>
      <c r="G630" s="50" t="s">
        <v>135</v>
      </c>
      <c r="H630" s="51">
        <v>1</v>
      </c>
      <c r="I630" s="52">
        <v>9708</v>
      </c>
      <c r="J630" s="52">
        <v>4537</v>
      </c>
      <c r="K630" s="52">
        <v>0</v>
      </c>
      <c r="L630" s="52">
        <v>893</v>
      </c>
      <c r="M630" s="52">
        <v>15138</v>
      </c>
      <c r="N630" s="36"/>
      <c r="O630" s="53" t="s">
        <v>308</v>
      </c>
      <c r="P630" s="53" t="s">
        <v>308</v>
      </c>
      <c r="Q630" s="55">
        <v>0.09</v>
      </c>
      <c r="R630" s="55">
        <v>2.1000000000000001E-2</v>
      </c>
      <c r="S630" s="52">
        <v>0</v>
      </c>
      <c r="T630" s="36"/>
      <c r="U630" s="56">
        <v>14245</v>
      </c>
      <c r="V630" s="56">
        <v>0</v>
      </c>
      <c r="W630" s="52">
        <v>0</v>
      </c>
      <c r="X630" s="52">
        <v>893</v>
      </c>
      <c r="Y630" s="52">
        <v>15138</v>
      </c>
      <c r="Z630" s="52">
        <f t="shared" si="9"/>
        <v>20757686</v>
      </c>
    </row>
    <row r="631" spans="1:26" s="13" customFormat="1">
      <c r="A631" s="49">
        <v>487</v>
      </c>
      <c r="B631" s="49">
        <v>487274305</v>
      </c>
      <c r="C631" s="50" t="s">
        <v>268</v>
      </c>
      <c r="D631" s="49">
        <v>274</v>
      </c>
      <c r="E631" s="50" t="s">
        <v>60</v>
      </c>
      <c r="F631" s="49">
        <v>305</v>
      </c>
      <c r="G631" s="50" t="s">
        <v>221</v>
      </c>
      <c r="H631" s="51">
        <v>1</v>
      </c>
      <c r="I631" s="52">
        <v>10092</v>
      </c>
      <c r="J631" s="52">
        <v>3275</v>
      </c>
      <c r="K631" s="52">
        <v>0</v>
      </c>
      <c r="L631" s="52">
        <v>893</v>
      </c>
      <c r="M631" s="52">
        <v>14260</v>
      </c>
      <c r="N631" s="36"/>
      <c r="O631" s="53" t="s">
        <v>308</v>
      </c>
      <c r="P631" s="53" t="s">
        <v>308</v>
      </c>
      <c r="Q631" s="55">
        <v>0.09</v>
      </c>
      <c r="R631" s="55">
        <v>2.1000000000000001E-2</v>
      </c>
      <c r="S631" s="52">
        <v>0</v>
      </c>
      <c r="T631" s="36"/>
      <c r="U631" s="56">
        <v>13367</v>
      </c>
      <c r="V631" s="56">
        <v>0</v>
      </c>
      <c r="W631" s="52">
        <v>0</v>
      </c>
      <c r="X631" s="52">
        <v>893</v>
      </c>
      <c r="Y631" s="52">
        <v>14260</v>
      </c>
      <c r="Z631" s="52">
        <f t="shared" si="9"/>
        <v>20757686</v>
      </c>
    </row>
    <row r="632" spans="1:26" s="13" customFormat="1">
      <c r="A632" s="49">
        <v>487</v>
      </c>
      <c r="B632" s="49">
        <v>487274308</v>
      </c>
      <c r="C632" s="50" t="s">
        <v>268</v>
      </c>
      <c r="D632" s="49">
        <v>274</v>
      </c>
      <c r="E632" s="50" t="s">
        <v>60</v>
      </c>
      <c r="F632" s="49">
        <v>308</v>
      </c>
      <c r="G632" s="50" t="s">
        <v>20</v>
      </c>
      <c r="H632" s="51">
        <v>2</v>
      </c>
      <c r="I632" s="52">
        <v>11856</v>
      </c>
      <c r="J632" s="52">
        <v>7007</v>
      </c>
      <c r="K632" s="52">
        <v>0</v>
      </c>
      <c r="L632" s="52">
        <v>893</v>
      </c>
      <c r="M632" s="52">
        <v>19756</v>
      </c>
      <c r="N632" s="36"/>
      <c r="O632" s="53" t="s">
        <v>308</v>
      </c>
      <c r="P632" s="53" t="s">
        <v>308</v>
      </c>
      <c r="Q632" s="55">
        <v>0.09</v>
      </c>
      <c r="R632" s="55">
        <v>3.0000000000000001E-3</v>
      </c>
      <c r="S632" s="52">
        <v>0</v>
      </c>
      <c r="T632" s="36"/>
      <c r="U632" s="56">
        <v>37726</v>
      </c>
      <c r="V632" s="56">
        <v>0</v>
      </c>
      <c r="W632" s="52">
        <v>0</v>
      </c>
      <c r="X632" s="52">
        <v>1786</v>
      </c>
      <c r="Y632" s="52">
        <v>39512</v>
      </c>
      <c r="Z632" s="52">
        <f t="shared" si="9"/>
        <v>20757686</v>
      </c>
    </row>
    <row r="633" spans="1:26" s="13" customFormat="1">
      <c r="A633" s="49">
        <v>487</v>
      </c>
      <c r="B633" s="49">
        <v>487274314</v>
      </c>
      <c r="C633" s="50" t="s">
        <v>268</v>
      </c>
      <c r="D633" s="49">
        <v>274</v>
      </c>
      <c r="E633" s="50" t="s">
        <v>60</v>
      </c>
      <c r="F633" s="49">
        <v>314</v>
      </c>
      <c r="G633" s="50" t="s">
        <v>29</v>
      </c>
      <c r="H633" s="51">
        <v>1</v>
      </c>
      <c r="I633" s="52">
        <v>10661</v>
      </c>
      <c r="J633" s="52">
        <v>8456</v>
      </c>
      <c r="K633" s="52">
        <v>0</v>
      </c>
      <c r="L633" s="52">
        <v>893</v>
      </c>
      <c r="M633" s="52">
        <v>20010</v>
      </c>
      <c r="N633" s="36"/>
      <c r="O633" s="53" t="s">
        <v>308</v>
      </c>
      <c r="P633" s="53" t="s">
        <v>308</v>
      </c>
      <c r="Q633" s="55">
        <v>0.09</v>
      </c>
      <c r="R633" s="55">
        <v>5.0000000000000001E-3</v>
      </c>
      <c r="S633" s="52">
        <v>0</v>
      </c>
      <c r="T633" s="36"/>
      <c r="U633" s="56">
        <v>19117</v>
      </c>
      <c r="V633" s="56">
        <v>0</v>
      </c>
      <c r="W633" s="52">
        <v>0</v>
      </c>
      <c r="X633" s="52">
        <v>893</v>
      </c>
      <c r="Y633" s="52">
        <v>20010</v>
      </c>
      <c r="Z633" s="52">
        <f t="shared" si="9"/>
        <v>20757686</v>
      </c>
    </row>
    <row r="634" spans="1:26" s="13" customFormat="1">
      <c r="A634" s="49">
        <v>487</v>
      </c>
      <c r="B634" s="49">
        <v>487274347</v>
      </c>
      <c r="C634" s="50" t="s">
        <v>268</v>
      </c>
      <c r="D634" s="49">
        <v>274</v>
      </c>
      <c r="E634" s="50" t="s">
        <v>60</v>
      </c>
      <c r="F634" s="49">
        <v>347</v>
      </c>
      <c r="G634" s="50" t="s">
        <v>82</v>
      </c>
      <c r="H634" s="51">
        <v>6</v>
      </c>
      <c r="I634" s="52">
        <v>11999</v>
      </c>
      <c r="J634" s="52">
        <v>4901</v>
      </c>
      <c r="K634" s="52">
        <v>0</v>
      </c>
      <c r="L634" s="52">
        <v>893</v>
      </c>
      <c r="M634" s="52">
        <v>17793</v>
      </c>
      <c r="N634" s="36"/>
      <c r="O634" s="53" t="s">
        <v>308</v>
      </c>
      <c r="P634" s="53" t="s">
        <v>308</v>
      </c>
      <c r="Q634" s="55">
        <v>0.09</v>
      </c>
      <c r="R634" s="55">
        <v>5.0000000000000001E-3</v>
      </c>
      <c r="S634" s="52">
        <v>0</v>
      </c>
      <c r="T634" s="36"/>
      <c r="U634" s="56">
        <v>101400</v>
      </c>
      <c r="V634" s="56">
        <v>0</v>
      </c>
      <c r="W634" s="52">
        <v>0</v>
      </c>
      <c r="X634" s="52">
        <v>5358</v>
      </c>
      <c r="Y634" s="52">
        <v>106758</v>
      </c>
      <c r="Z634" s="52">
        <f t="shared" si="9"/>
        <v>20757686</v>
      </c>
    </row>
    <row r="635" spans="1:26" s="13" customFormat="1">
      <c r="A635" s="49">
        <v>488</v>
      </c>
      <c r="B635" s="49">
        <v>488219001</v>
      </c>
      <c r="C635" s="50" t="s">
        <v>269</v>
      </c>
      <c r="D635" s="49">
        <v>219</v>
      </c>
      <c r="E635" s="50" t="s">
        <v>270</v>
      </c>
      <c r="F635" s="49">
        <v>1</v>
      </c>
      <c r="G635" s="50" t="s">
        <v>57</v>
      </c>
      <c r="H635" s="51">
        <v>36</v>
      </c>
      <c r="I635" s="52">
        <v>9150</v>
      </c>
      <c r="J635" s="52">
        <v>2330</v>
      </c>
      <c r="K635" s="52">
        <v>0</v>
      </c>
      <c r="L635" s="52">
        <v>893</v>
      </c>
      <c r="M635" s="52">
        <v>12373</v>
      </c>
      <c r="N635" s="36"/>
      <c r="O635" s="53" t="s">
        <v>308</v>
      </c>
      <c r="P635" s="53" t="s">
        <v>308</v>
      </c>
      <c r="Q635" s="55">
        <v>0.09</v>
      </c>
      <c r="R635" s="55">
        <v>1.7000000000000001E-2</v>
      </c>
      <c r="S635" s="52">
        <v>0</v>
      </c>
      <c r="T635" s="36"/>
      <c r="U635" s="56">
        <v>413280</v>
      </c>
      <c r="V635" s="56">
        <v>0</v>
      </c>
      <c r="W635" s="52">
        <v>0</v>
      </c>
      <c r="X635" s="52">
        <v>32148</v>
      </c>
      <c r="Y635" s="52">
        <v>445428</v>
      </c>
      <c r="Z635" s="52">
        <f t="shared" si="9"/>
        <v>12561513</v>
      </c>
    </row>
    <row r="636" spans="1:26" s="13" customFormat="1">
      <c r="A636" s="49">
        <v>488</v>
      </c>
      <c r="B636" s="49">
        <v>488219035</v>
      </c>
      <c r="C636" s="50" t="s">
        <v>269</v>
      </c>
      <c r="D636" s="49">
        <v>219</v>
      </c>
      <c r="E636" s="50" t="s">
        <v>270</v>
      </c>
      <c r="F636" s="49">
        <v>35</v>
      </c>
      <c r="G636" s="50" t="s">
        <v>11</v>
      </c>
      <c r="H636" s="51">
        <v>2</v>
      </c>
      <c r="I636" s="52">
        <v>11697</v>
      </c>
      <c r="J636" s="52">
        <v>3456</v>
      </c>
      <c r="K636" s="52">
        <v>0</v>
      </c>
      <c r="L636" s="52">
        <v>893</v>
      </c>
      <c r="M636" s="52">
        <v>16046</v>
      </c>
      <c r="N636" s="36"/>
      <c r="O636" s="53" t="s">
        <v>308</v>
      </c>
      <c r="P636" s="53" t="s">
        <v>308</v>
      </c>
      <c r="Q636" s="55">
        <v>0.18</v>
      </c>
      <c r="R636" s="55">
        <v>0.152</v>
      </c>
      <c r="S636" s="52">
        <v>0</v>
      </c>
      <c r="T636" s="36"/>
      <c r="U636" s="56">
        <v>30306</v>
      </c>
      <c r="V636" s="56">
        <v>0</v>
      </c>
      <c r="W636" s="52">
        <v>0</v>
      </c>
      <c r="X636" s="52">
        <v>1786</v>
      </c>
      <c r="Y636" s="52">
        <v>32092</v>
      </c>
      <c r="Z636" s="52">
        <f t="shared" si="9"/>
        <v>12561513</v>
      </c>
    </row>
    <row r="637" spans="1:26" s="13" customFormat="1">
      <c r="A637" s="49">
        <v>488</v>
      </c>
      <c r="B637" s="49">
        <v>488219040</v>
      </c>
      <c r="C637" s="50" t="s">
        <v>269</v>
      </c>
      <c r="D637" s="49">
        <v>219</v>
      </c>
      <c r="E637" s="50" t="s">
        <v>270</v>
      </c>
      <c r="F637" s="49">
        <v>40</v>
      </c>
      <c r="G637" s="50" t="s">
        <v>88</v>
      </c>
      <c r="H637" s="51">
        <v>18</v>
      </c>
      <c r="I637" s="52">
        <v>10996</v>
      </c>
      <c r="J637" s="52">
        <v>2829</v>
      </c>
      <c r="K637" s="52">
        <v>0</v>
      </c>
      <c r="L637" s="52">
        <v>893</v>
      </c>
      <c r="M637" s="52">
        <v>14718</v>
      </c>
      <c r="N637" s="36"/>
      <c r="O637" s="53" t="s">
        <v>308</v>
      </c>
      <c r="P637" s="53" t="s">
        <v>308</v>
      </c>
      <c r="Q637" s="55">
        <v>0.09</v>
      </c>
      <c r="R637" s="55">
        <v>4.0000000000000001E-3</v>
      </c>
      <c r="S637" s="52">
        <v>0</v>
      </c>
      <c r="T637" s="36"/>
      <c r="U637" s="56">
        <v>248850</v>
      </c>
      <c r="V637" s="56">
        <v>0</v>
      </c>
      <c r="W637" s="52">
        <v>0</v>
      </c>
      <c r="X637" s="52">
        <v>16074</v>
      </c>
      <c r="Y637" s="52">
        <v>264924</v>
      </c>
      <c r="Z637" s="52">
        <f t="shared" si="9"/>
        <v>12561513</v>
      </c>
    </row>
    <row r="638" spans="1:26" s="13" customFormat="1">
      <c r="A638" s="49">
        <v>488</v>
      </c>
      <c r="B638" s="49">
        <v>488219044</v>
      </c>
      <c r="C638" s="50" t="s">
        <v>269</v>
      </c>
      <c r="D638" s="49">
        <v>219</v>
      </c>
      <c r="E638" s="50" t="s">
        <v>270</v>
      </c>
      <c r="F638" s="49">
        <v>44</v>
      </c>
      <c r="G638" s="50" t="s">
        <v>12</v>
      </c>
      <c r="H638" s="51">
        <v>76</v>
      </c>
      <c r="I638" s="52">
        <v>11054</v>
      </c>
      <c r="J638" s="52">
        <v>728</v>
      </c>
      <c r="K638" s="52">
        <v>0</v>
      </c>
      <c r="L638" s="52">
        <v>893</v>
      </c>
      <c r="M638" s="52">
        <v>12675</v>
      </c>
      <c r="N638" s="36"/>
      <c r="O638" s="53" t="s">
        <v>308</v>
      </c>
      <c r="P638" s="53" t="s">
        <v>308</v>
      </c>
      <c r="Q638" s="55">
        <v>0.09</v>
      </c>
      <c r="R638" s="55">
        <v>4.4999999999999998E-2</v>
      </c>
      <c r="S638" s="52">
        <v>0</v>
      </c>
      <c r="T638" s="36"/>
      <c r="U638" s="56">
        <v>895432</v>
      </c>
      <c r="V638" s="56">
        <v>0</v>
      </c>
      <c r="W638" s="52">
        <v>0</v>
      </c>
      <c r="X638" s="52">
        <v>67868</v>
      </c>
      <c r="Y638" s="52">
        <v>963300</v>
      </c>
      <c r="Z638" s="52">
        <f t="shared" si="9"/>
        <v>12561513</v>
      </c>
    </row>
    <row r="639" spans="1:26" s="13" customFormat="1">
      <c r="A639" s="49">
        <v>488</v>
      </c>
      <c r="B639" s="49">
        <v>488219050</v>
      </c>
      <c r="C639" s="50" t="s">
        <v>269</v>
      </c>
      <c r="D639" s="49">
        <v>219</v>
      </c>
      <c r="E639" s="50" t="s">
        <v>270</v>
      </c>
      <c r="F639" s="49">
        <v>50</v>
      </c>
      <c r="G639" s="50" t="s">
        <v>90</v>
      </c>
      <c r="H639" s="51">
        <v>1</v>
      </c>
      <c r="I639" s="52">
        <v>10210</v>
      </c>
      <c r="J639" s="52">
        <v>4343</v>
      </c>
      <c r="K639" s="52">
        <v>0</v>
      </c>
      <c r="L639" s="52">
        <v>893</v>
      </c>
      <c r="M639" s="52">
        <v>15446</v>
      </c>
      <c r="N639" s="36"/>
      <c r="O639" s="53" t="s">
        <v>308</v>
      </c>
      <c r="P639" s="53" t="s">
        <v>308</v>
      </c>
      <c r="Q639" s="55">
        <v>0.09</v>
      </c>
      <c r="R639" s="55">
        <v>3.0000000000000001E-3</v>
      </c>
      <c r="S639" s="52">
        <v>0</v>
      </c>
      <c r="T639" s="36"/>
      <c r="U639" s="56">
        <v>14553</v>
      </c>
      <c r="V639" s="56">
        <v>0</v>
      </c>
      <c r="W639" s="52">
        <v>0</v>
      </c>
      <c r="X639" s="52">
        <v>893</v>
      </c>
      <c r="Y639" s="52">
        <v>15446</v>
      </c>
      <c r="Z639" s="52">
        <f t="shared" si="9"/>
        <v>12561513</v>
      </c>
    </row>
    <row r="640" spans="1:26" s="13" customFormat="1">
      <c r="A640" s="49">
        <v>488</v>
      </c>
      <c r="B640" s="49">
        <v>488219065</v>
      </c>
      <c r="C640" s="50" t="s">
        <v>269</v>
      </c>
      <c r="D640" s="49">
        <v>219</v>
      </c>
      <c r="E640" s="50" t="s">
        <v>270</v>
      </c>
      <c r="F640" s="49">
        <v>65</v>
      </c>
      <c r="G640" s="50" t="s">
        <v>271</v>
      </c>
      <c r="H640" s="51">
        <v>1</v>
      </c>
      <c r="I640" s="52">
        <v>10210</v>
      </c>
      <c r="J640" s="52">
        <v>4832</v>
      </c>
      <c r="K640" s="52">
        <v>0</v>
      </c>
      <c r="L640" s="52">
        <v>893</v>
      </c>
      <c r="M640" s="52">
        <v>15935</v>
      </c>
      <c r="N640" s="36"/>
      <c r="O640" s="53" t="s">
        <v>308</v>
      </c>
      <c r="P640" s="53" t="s">
        <v>308</v>
      </c>
      <c r="Q640" s="55">
        <v>0.09</v>
      </c>
      <c r="R640" s="55">
        <v>1E-3</v>
      </c>
      <c r="S640" s="52">
        <v>0</v>
      </c>
      <c r="T640" s="36"/>
      <c r="U640" s="56">
        <v>15042</v>
      </c>
      <c r="V640" s="56">
        <v>0</v>
      </c>
      <c r="W640" s="52">
        <v>0</v>
      </c>
      <c r="X640" s="52">
        <v>893</v>
      </c>
      <c r="Y640" s="52">
        <v>15935</v>
      </c>
      <c r="Z640" s="52">
        <f t="shared" si="9"/>
        <v>12561513</v>
      </c>
    </row>
    <row r="641" spans="1:26" s="13" customFormat="1">
      <c r="A641" s="49">
        <v>488</v>
      </c>
      <c r="B641" s="49">
        <v>488219082</v>
      </c>
      <c r="C641" s="50" t="s">
        <v>269</v>
      </c>
      <c r="D641" s="49">
        <v>219</v>
      </c>
      <c r="E641" s="50" t="s">
        <v>270</v>
      </c>
      <c r="F641" s="49">
        <v>82</v>
      </c>
      <c r="G641" s="50" t="s">
        <v>252</v>
      </c>
      <c r="H641" s="51">
        <v>6</v>
      </c>
      <c r="I641" s="52">
        <v>10346</v>
      </c>
      <c r="J641" s="52">
        <v>2666</v>
      </c>
      <c r="K641" s="52">
        <v>0</v>
      </c>
      <c r="L641" s="52">
        <v>893</v>
      </c>
      <c r="M641" s="52">
        <v>13905</v>
      </c>
      <c r="N641" s="36"/>
      <c r="O641" s="53" t="s">
        <v>308</v>
      </c>
      <c r="P641" s="53" t="s">
        <v>308</v>
      </c>
      <c r="Q641" s="55">
        <v>0.09</v>
      </c>
      <c r="R641" s="55">
        <v>4.0000000000000001E-3</v>
      </c>
      <c r="S641" s="52">
        <v>0</v>
      </c>
      <c r="T641" s="36"/>
      <c r="U641" s="56">
        <v>78072</v>
      </c>
      <c r="V641" s="56">
        <v>0</v>
      </c>
      <c r="W641" s="52">
        <v>0</v>
      </c>
      <c r="X641" s="52">
        <v>5358</v>
      </c>
      <c r="Y641" s="52">
        <v>83430</v>
      </c>
      <c r="Z641" s="52">
        <f t="shared" si="9"/>
        <v>12561513</v>
      </c>
    </row>
    <row r="642" spans="1:26" s="13" customFormat="1">
      <c r="A642" s="49">
        <v>488</v>
      </c>
      <c r="B642" s="49">
        <v>488219083</v>
      </c>
      <c r="C642" s="50" t="s">
        <v>269</v>
      </c>
      <c r="D642" s="49">
        <v>219</v>
      </c>
      <c r="E642" s="50" t="s">
        <v>270</v>
      </c>
      <c r="F642" s="49">
        <v>83</v>
      </c>
      <c r="G642" s="50" t="s">
        <v>253</v>
      </c>
      <c r="H642" s="51">
        <v>5</v>
      </c>
      <c r="I642" s="52">
        <v>8808</v>
      </c>
      <c r="J642" s="52">
        <v>1263</v>
      </c>
      <c r="K642" s="52">
        <v>0</v>
      </c>
      <c r="L642" s="52">
        <v>893</v>
      </c>
      <c r="M642" s="52">
        <v>10964</v>
      </c>
      <c r="N642" s="36"/>
      <c r="O642" s="53" t="s">
        <v>308</v>
      </c>
      <c r="P642" s="53" t="s">
        <v>308</v>
      </c>
      <c r="Q642" s="55">
        <v>0.09</v>
      </c>
      <c r="R642" s="55">
        <v>2E-3</v>
      </c>
      <c r="S642" s="52">
        <v>0</v>
      </c>
      <c r="T642" s="36"/>
      <c r="U642" s="56">
        <v>50355</v>
      </c>
      <c r="V642" s="56">
        <v>0</v>
      </c>
      <c r="W642" s="52">
        <v>0</v>
      </c>
      <c r="X642" s="52">
        <v>4465</v>
      </c>
      <c r="Y642" s="52">
        <v>54820</v>
      </c>
      <c r="Z642" s="52">
        <f t="shared" si="9"/>
        <v>12561513</v>
      </c>
    </row>
    <row r="643" spans="1:26" s="13" customFormat="1">
      <c r="A643" s="49">
        <v>488</v>
      </c>
      <c r="B643" s="49">
        <v>488219122</v>
      </c>
      <c r="C643" s="50" t="s">
        <v>269</v>
      </c>
      <c r="D643" s="49">
        <v>219</v>
      </c>
      <c r="E643" s="50" t="s">
        <v>270</v>
      </c>
      <c r="F643" s="49">
        <v>122</v>
      </c>
      <c r="G643" s="50" t="s">
        <v>272</v>
      </c>
      <c r="H643" s="51">
        <v>28</v>
      </c>
      <c r="I643" s="52">
        <v>9679</v>
      </c>
      <c r="J643" s="52">
        <v>2609</v>
      </c>
      <c r="K643" s="52">
        <v>0</v>
      </c>
      <c r="L643" s="52">
        <v>893</v>
      </c>
      <c r="M643" s="52">
        <v>13181</v>
      </c>
      <c r="N643" s="36"/>
      <c r="O643" s="53" t="s">
        <v>308</v>
      </c>
      <c r="P643" s="53" t="s">
        <v>308</v>
      </c>
      <c r="Q643" s="55">
        <v>0.09</v>
      </c>
      <c r="R643" s="55">
        <v>1.0999999999999999E-2</v>
      </c>
      <c r="S643" s="52">
        <v>0</v>
      </c>
      <c r="T643" s="36"/>
      <c r="U643" s="56">
        <v>344064</v>
      </c>
      <c r="V643" s="56">
        <v>0</v>
      </c>
      <c r="W643" s="52">
        <v>0</v>
      </c>
      <c r="X643" s="52">
        <v>25004</v>
      </c>
      <c r="Y643" s="52">
        <v>369068</v>
      </c>
      <c r="Z643" s="52">
        <f t="shared" si="9"/>
        <v>12561513</v>
      </c>
    </row>
    <row r="644" spans="1:26" s="13" customFormat="1">
      <c r="A644" s="49">
        <v>488</v>
      </c>
      <c r="B644" s="49">
        <v>488219131</v>
      </c>
      <c r="C644" s="50" t="s">
        <v>269</v>
      </c>
      <c r="D644" s="49">
        <v>219</v>
      </c>
      <c r="E644" s="50" t="s">
        <v>270</v>
      </c>
      <c r="F644" s="49">
        <v>131</v>
      </c>
      <c r="G644" s="50" t="s">
        <v>273</v>
      </c>
      <c r="H644" s="51">
        <v>8</v>
      </c>
      <c r="I644" s="52">
        <v>9256</v>
      </c>
      <c r="J644" s="52">
        <v>2100</v>
      </c>
      <c r="K644" s="52">
        <v>0</v>
      </c>
      <c r="L644" s="52">
        <v>893</v>
      </c>
      <c r="M644" s="52">
        <v>12249</v>
      </c>
      <c r="N644" s="36"/>
      <c r="O644" s="53" t="s">
        <v>308</v>
      </c>
      <c r="P644" s="53" t="s">
        <v>308</v>
      </c>
      <c r="Q644" s="55">
        <v>0.09</v>
      </c>
      <c r="R644" s="55">
        <v>2E-3</v>
      </c>
      <c r="S644" s="52">
        <v>0</v>
      </c>
      <c r="T644" s="36"/>
      <c r="U644" s="56">
        <v>90848</v>
      </c>
      <c r="V644" s="56">
        <v>0</v>
      </c>
      <c r="W644" s="52">
        <v>0</v>
      </c>
      <c r="X644" s="52">
        <v>7144</v>
      </c>
      <c r="Y644" s="52">
        <v>97992</v>
      </c>
      <c r="Z644" s="52">
        <f t="shared" si="9"/>
        <v>12561513</v>
      </c>
    </row>
    <row r="645" spans="1:26" s="13" customFormat="1">
      <c r="A645" s="49">
        <v>488</v>
      </c>
      <c r="B645" s="49">
        <v>488219133</v>
      </c>
      <c r="C645" s="50" t="s">
        <v>269</v>
      </c>
      <c r="D645" s="49">
        <v>219</v>
      </c>
      <c r="E645" s="50" t="s">
        <v>270</v>
      </c>
      <c r="F645" s="49">
        <v>133</v>
      </c>
      <c r="G645" s="50" t="s">
        <v>59</v>
      </c>
      <c r="H645" s="51">
        <v>25</v>
      </c>
      <c r="I645" s="52">
        <v>10222</v>
      </c>
      <c r="J645" s="52">
        <v>2720</v>
      </c>
      <c r="K645" s="52">
        <v>0</v>
      </c>
      <c r="L645" s="52">
        <v>893</v>
      </c>
      <c r="M645" s="52">
        <v>13835</v>
      </c>
      <c r="N645" s="36"/>
      <c r="O645" s="53" t="s">
        <v>308</v>
      </c>
      <c r="P645" s="53" t="s">
        <v>308</v>
      </c>
      <c r="Q645" s="55">
        <v>0.09</v>
      </c>
      <c r="R645" s="55">
        <v>2.3E-2</v>
      </c>
      <c r="S645" s="52">
        <v>0</v>
      </c>
      <c r="T645" s="36"/>
      <c r="U645" s="56">
        <v>323550</v>
      </c>
      <c r="V645" s="56">
        <v>0</v>
      </c>
      <c r="W645" s="52">
        <v>0</v>
      </c>
      <c r="X645" s="52">
        <v>22325</v>
      </c>
      <c r="Y645" s="52">
        <v>345875</v>
      </c>
      <c r="Z645" s="52">
        <f t="shared" si="9"/>
        <v>12561513</v>
      </c>
    </row>
    <row r="646" spans="1:26" s="13" customFormat="1">
      <c r="A646" s="49">
        <v>488</v>
      </c>
      <c r="B646" s="49">
        <v>488219142</v>
      </c>
      <c r="C646" s="50" t="s">
        <v>269</v>
      </c>
      <c r="D646" s="49">
        <v>219</v>
      </c>
      <c r="E646" s="50" t="s">
        <v>270</v>
      </c>
      <c r="F646" s="49">
        <v>142</v>
      </c>
      <c r="G646" s="50" t="s">
        <v>274</v>
      </c>
      <c r="H646" s="51">
        <v>38</v>
      </c>
      <c r="I646" s="52">
        <v>10130</v>
      </c>
      <c r="J646" s="52">
        <v>6570</v>
      </c>
      <c r="K646" s="52">
        <v>0</v>
      </c>
      <c r="L646" s="52">
        <v>893</v>
      </c>
      <c r="M646" s="52">
        <v>17593</v>
      </c>
      <c r="N646" s="36"/>
      <c r="O646" s="53" t="s">
        <v>308</v>
      </c>
      <c r="P646" s="53" t="s">
        <v>308</v>
      </c>
      <c r="Q646" s="55">
        <v>0.09</v>
      </c>
      <c r="R646" s="55">
        <v>3.5000000000000003E-2</v>
      </c>
      <c r="S646" s="52">
        <v>0</v>
      </c>
      <c r="T646" s="36"/>
      <c r="U646" s="56">
        <v>634600</v>
      </c>
      <c r="V646" s="56">
        <v>0</v>
      </c>
      <c r="W646" s="52">
        <v>0</v>
      </c>
      <c r="X646" s="52">
        <v>33934</v>
      </c>
      <c r="Y646" s="52">
        <v>668534</v>
      </c>
      <c r="Z646" s="52">
        <f t="shared" si="9"/>
        <v>12561513</v>
      </c>
    </row>
    <row r="647" spans="1:26" s="13" customFormat="1">
      <c r="A647" s="49">
        <v>488</v>
      </c>
      <c r="B647" s="49">
        <v>488219145</v>
      </c>
      <c r="C647" s="50" t="s">
        <v>269</v>
      </c>
      <c r="D647" s="49">
        <v>219</v>
      </c>
      <c r="E647" s="50" t="s">
        <v>270</v>
      </c>
      <c r="F647" s="49">
        <v>145</v>
      </c>
      <c r="G647" s="50" t="s">
        <v>254</v>
      </c>
      <c r="H647" s="51">
        <v>2</v>
      </c>
      <c r="I647" s="52">
        <v>8621</v>
      </c>
      <c r="J647" s="52">
        <v>2130</v>
      </c>
      <c r="K647" s="52">
        <v>0</v>
      </c>
      <c r="L647" s="52">
        <v>893</v>
      </c>
      <c r="M647" s="52">
        <v>11644</v>
      </c>
      <c r="N647" s="36"/>
      <c r="O647" s="53" t="s">
        <v>308</v>
      </c>
      <c r="P647" s="53" t="s">
        <v>308</v>
      </c>
      <c r="Q647" s="55">
        <v>0.09</v>
      </c>
      <c r="R647" s="55">
        <v>6.0000000000000001E-3</v>
      </c>
      <c r="S647" s="52">
        <v>0</v>
      </c>
      <c r="T647" s="36"/>
      <c r="U647" s="56">
        <v>21502</v>
      </c>
      <c r="V647" s="56">
        <v>0</v>
      </c>
      <c r="W647" s="52">
        <v>0</v>
      </c>
      <c r="X647" s="52">
        <v>1786</v>
      </c>
      <c r="Y647" s="52">
        <v>23288</v>
      </c>
      <c r="Z647" s="52">
        <f t="shared" si="9"/>
        <v>12561513</v>
      </c>
    </row>
    <row r="648" spans="1:26" s="13" customFormat="1">
      <c r="A648" s="49">
        <v>488</v>
      </c>
      <c r="B648" s="49">
        <v>488219171</v>
      </c>
      <c r="C648" s="50" t="s">
        <v>269</v>
      </c>
      <c r="D648" s="49">
        <v>219</v>
      </c>
      <c r="E648" s="50" t="s">
        <v>270</v>
      </c>
      <c r="F648" s="49">
        <v>171</v>
      </c>
      <c r="G648" s="50" t="s">
        <v>255</v>
      </c>
      <c r="H648" s="51">
        <v>22</v>
      </c>
      <c r="I648" s="52">
        <v>9501</v>
      </c>
      <c r="J648" s="52">
        <v>2003</v>
      </c>
      <c r="K648" s="52">
        <v>0</v>
      </c>
      <c r="L648" s="52">
        <v>893</v>
      </c>
      <c r="M648" s="52">
        <v>12397</v>
      </c>
      <c r="N648" s="36"/>
      <c r="O648" s="53" t="s">
        <v>308</v>
      </c>
      <c r="P648" s="53" t="s">
        <v>308</v>
      </c>
      <c r="Q648" s="55">
        <v>0.09</v>
      </c>
      <c r="R648" s="55">
        <v>7.0000000000000001E-3</v>
      </c>
      <c r="S648" s="52">
        <v>0</v>
      </c>
      <c r="T648" s="36"/>
      <c r="U648" s="56">
        <v>253088</v>
      </c>
      <c r="V648" s="56">
        <v>0</v>
      </c>
      <c r="W648" s="52">
        <v>0</v>
      </c>
      <c r="X648" s="52">
        <v>19646</v>
      </c>
      <c r="Y648" s="52">
        <v>272734</v>
      </c>
      <c r="Z648" s="52">
        <f t="shared" si="9"/>
        <v>12561513</v>
      </c>
    </row>
    <row r="649" spans="1:26" s="13" customFormat="1">
      <c r="A649" s="49">
        <v>488</v>
      </c>
      <c r="B649" s="49">
        <v>488219219</v>
      </c>
      <c r="C649" s="50" t="s">
        <v>269</v>
      </c>
      <c r="D649" s="49">
        <v>219</v>
      </c>
      <c r="E649" s="50" t="s">
        <v>270</v>
      </c>
      <c r="F649" s="49">
        <v>219</v>
      </c>
      <c r="G649" s="50" t="s">
        <v>270</v>
      </c>
      <c r="H649" s="51">
        <v>11</v>
      </c>
      <c r="I649" s="52">
        <v>10336</v>
      </c>
      <c r="J649" s="52">
        <v>4484</v>
      </c>
      <c r="K649" s="52">
        <v>0</v>
      </c>
      <c r="L649" s="52">
        <v>893</v>
      </c>
      <c r="M649" s="52">
        <v>15713</v>
      </c>
      <c r="N649" s="36"/>
      <c r="O649" s="53" t="s">
        <v>308</v>
      </c>
      <c r="P649" s="53" t="s">
        <v>308</v>
      </c>
      <c r="Q649" s="55">
        <v>0.09</v>
      </c>
      <c r="R649" s="55">
        <v>6.0000000000000001E-3</v>
      </c>
      <c r="S649" s="52">
        <v>0</v>
      </c>
      <c r="T649" s="36"/>
      <c r="U649" s="56">
        <v>163020</v>
      </c>
      <c r="V649" s="56">
        <v>0</v>
      </c>
      <c r="W649" s="52">
        <v>0</v>
      </c>
      <c r="X649" s="52">
        <v>9823</v>
      </c>
      <c r="Y649" s="52">
        <v>172843</v>
      </c>
      <c r="Z649" s="52">
        <f t="shared" si="9"/>
        <v>12561513</v>
      </c>
    </row>
    <row r="650" spans="1:26" s="13" customFormat="1">
      <c r="A650" s="49">
        <v>488</v>
      </c>
      <c r="B650" s="49">
        <v>488219231</v>
      </c>
      <c r="C650" s="50" t="s">
        <v>269</v>
      </c>
      <c r="D650" s="49">
        <v>219</v>
      </c>
      <c r="E650" s="50" t="s">
        <v>270</v>
      </c>
      <c r="F650" s="49">
        <v>231</v>
      </c>
      <c r="G650" s="50" t="s">
        <v>258</v>
      </c>
      <c r="H650" s="51">
        <v>33</v>
      </c>
      <c r="I650" s="52">
        <v>9229</v>
      </c>
      <c r="J650" s="52">
        <v>1548</v>
      </c>
      <c r="K650" s="52">
        <v>0</v>
      </c>
      <c r="L650" s="52">
        <v>893</v>
      </c>
      <c r="M650" s="52">
        <v>11670</v>
      </c>
      <c r="N650" s="36"/>
      <c r="O650" s="53" t="s">
        <v>308</v>
      </c>
      <c r="P650" s="53" t="s">
        <v>308</v>
      </c>
      <c r="Q650" s="55">
        <v>0.09</v>
      </c>
      <c r="R650" s="55">
        <v>1.2E-2</v>
      </c>
      <c r="S650" s="52">
        <v>0</v>
      </c>
      <c r="T650" s="36"/>
      <c r="U650" s="56">
        <v>355641</v>
      </c>
      <c r="V650" s="56">
        <v>0</v>
      </c>
      <c r="W650" s="52">
        <v>0</v>
      </c>
      <c r="X650" s="52">
        <v>29469</v>
      </c>
      <c r="Y650" s="52">
        <v>385110</v>
      </c>
      <c r="Z650" s="52">
        <f t="shared" si="9"/>
        <v>12561513</v>
      </c>
    </row>
    <row r="651" spans="1:26" s="13" customFormat="1">
      <c r="A651" s="49">
        <v>488</v>
      </c>
      <c r="B651" s="49">
        <v>488219239</v>
      </c>
      <c r="C651" s="50" t="s">
        <v>269</v>
      </c>
      <c r="D651" s="49">
        <v>219</v>
      </c>
      <c r="E651" s="50" t="s">
        <v>270</v>
      </c>
      <c r="F651" s="49">
        <v>239</v>
      </c>
      <c r="G651" s="50" t="s">
        <v>250</v>
      </c>
      <c r="H651" s="51">
        <v>15</v>
      </c>
      <c r="I651" s="52">
        <v>9178</v>
      </c>
      <c r="J651" s="52">
        <v>3165</v>
      </c>
      <c r="K651" s="52">
        <v>0</v>
      </c>
      <c r="L651" s="52">
        <v>893</v>
      </c>
      <c r="M651" s="52">
        <v>13236</v>
      </c>
      <c r="N651" s="36"/>
      <c r="O651" s="53" t="s">
        <v>308</v>
      </c>
      <c r="P651" s="53" t="s">
        <v>308</v>
      </c>
      <c r="Q651" s="55">
        <v>0.09</v>
      </c>
      <c r="R651" s="55">
        <v>5.6000000000000001E-2</v>
      </c>
      <c r="S651" s="52">
        <v>0</v>
      </c>
      <c r="T651" s="36"/>
      <c r="U651" s="56">
        <v>185145</v>
      </c>
      <c r="V651" s="56">
        <v>0</v>
      </c>
      <c r="W651" s="52">
        <v>0</v>
      </c>
      <c r="X651" s="52">
        <v>13395</v>
      </c>
      <c r="Y651" s="52">
        <v>198540</v>
      </c>
      <c r="Z651" s="52">
        <f t="shared" ref="Z651:Z714" si="10">SUMIF($A$10:$A$839,$A651,$Y$10:$Y$839)</f>
        <v>12561513</v>
      </c>
    </row>
    <row r="652" spans="1:26" s="13" customFormat="1">
      <c r="A652" s="49">
        <v>488</v>
      </c>
      <c r="B652" s="49">
        <v>488219243</v>
      </c>
      <c r="C652" s="50" t="s">
        <v>269</v>
      </c>
      <c r="D652" s="49">
        <v>219</v>
      </c>
      <c r="E652" s="50" t="s">
        <v>270</v>
      </c>
      <c r="F652" s="49">
        <v>243</v>
      </c>
      <c r="G652" s="50" t="s">
        <v>80</v>
      </c>
      <c r="H652" s="51">
        <v>33</v>
      </c>
      <c r="I652" s="52">
        <v>10794</v>
      </c>
      <c r="J652" s="52">
        <v>2630</v>
      </c>
      <c r="K652" s="52">
        <v>0</v>
      </c>
      <c r="L652" s="52">
        <v>893</v>
      </c>
      <c r="M652" s="52">
        <v>14317</v>
      </c>
      <c r="N652" s="36"/>
      <c r="O652" s="53" t="s">
        <v>308</v>
      </c>
      <c r="P652" s="53" t="s">
        <v>308</v>
      </c>
      <c r="Q652" s="55">
        <v>0.09</v>
      </c>
      <c r="R652" s="55">
        <v>6.0000000000000001E-3</v>
      </c>
      <c r="S652" s="52">
        <v>0</v>
      </c>
      <c r="T652" s="36"/>
      <c r="U652" s="56">
        <v>442992</v>
      </c>
      <c r="V652" s="56">
        <v>0</v>
      </c>
      <c r="W652" s="52">
        <v>0</v>
      </c>
      <c r="X652" s="52">
        <v>29469</v>
      </c>
      <c r="Y652" s="52">
        <v>472461</v>
      </c>
      <c r="Z652" s="52">
        <f t="shared" si="10"/>
        <v>12561513</v>
      </c>
    </row>
    <row r="653" spans="1:26" s="13" customFormat="1">
      <c r="A653" s="49">
        <v>488</v>
      </c>
      <c r="B653" s="49">
        <v>488219244</v>
      </c>
      <c r="C653" s="50" t="s">
        <v>269</v>
      </c>
      <c r="D653" s="49">
        <v>219</v>
      </c>
      <c r="E653" s="50" t="s">
        <v>270</v>
      </c>
      <c r="F653" s="49">
        <v>244</v>
      </c>
      <c r="G653" s="50" t="s">
        <v>27</v>
      </c>
      <c r="H653" s="51">
        <v>152</v>
      </c>
      <c r="I653" s="52">
        <v>10943</v>
      </c>
      <c r="J653" s="52">
        <v>3737</v>
      </c>
      <c r="K653" s="52">
        <v>0</v>
      </c>
      <c r="L653" s="52">
        <v>893</v>
      </c>
      <c r="M653" s="52">
        <v>15573</v>
      </c>
      <c r="N653" s="36"/>
      <c r="O653" s="53" t="s">
        <v>308</v>
      </c>
      <c r="P653" s="53" t="s">
        <v>308</v>
      </c>
      <c r="Q653" s="55">
        <v>0.18</v>
      </c>
      <c r="R653" s="55">
        <v>9.0999999999999998E-2</v>
      </c>
      <c r="S653" s="52">
        <v>0</v>
      </c>
      <c r="T653" s="36"/>
      <c r="U653" s="56">
        <v>2231360</v>
      </c>
      <c r="V653" s="56">
        <v>0</v>
      </c>
      <c r="W653" s="52">
        <v>0</v>
      </c>
      <c r="X653" s="52">
        <v>135736</v>
      </c>
      <c r="Y653" s="52">
        <v>2367096</v>
      </c>
      <c r="Z653" s="52">
        <f t="shared" si="10"/>
        <v>12561513</v>
      </c>
    </row>
    <row r="654" spans="1:26" s="13" customFormat="1">
      <c r="A654" s="49">
        <v>488</v>
      </c>
      <c r="B654" s="49">
        <v>488219251</v>
      </c>
      <c r="C654" s="50" t="s">
        <v>269</v>
      </c>
      <c r="D654" s="49">
        <v>219</v>
      </c>
      <c r="E654" s="50" t="s">
        <v>270</v>
      </c>
      <c r="F654" s="49">
        <v>251</v>
      </c>
      <c r="G654" s="50" t="s">
        <v>242</v>
      </c>
      <c r="H654" s="51">
        <v>113</v>
      </c>
      <c r="I654" s="52">
        <v>9725</v>
      </c>
      <c r="J654" s="52">
        <v>1603</v>
      </c>
      <c r="K654" s="52">
        <v>0</v>
      </c>
      <c r="L654" s="52">
        <v>893</v>
      </c>
      <c r="M654" s="52">
        <v>12221</v>
      </c>
      <c r="N654" s="36"/>
      <c r="O654" s="53" t="s">
        <v>308</v>
      </c>
      <c r="P654" s="53" t="s">
        <v>308</v>
      </c>
      <c r="Q654" s="55">
        <v>0.18</v>
      </c>
      <c r="R654" s="55">
        <v>4.1000000000000002E-2</v>
      </c>
      <c r="S654" s="52">
        <v>0</v>
      </c>
      <c r="T654" s="36"/>
      <c r="U654" s="56">
        <v>1280064</v>
      </c>
      <c r="V654" s="56">
        <v>0</v>
      </c>
      <c r="W654" s="52">
        <v>0</v>
      </c>
      <c r="X654" s="52">
        <v>100909</v>
      </c>
      <c r="Y654" s="52">
        <v>1380973</v>
      </c>
      <c r="Z654" s="52">
        <f t="shared" si="10"/>
        <v>12561513</v>
      </c>
    </row>
    <row r="655" spans="1:26" s="13" customFormat="1">
      <c r="A655" s="49">
        <v>488</v>
      </c>
      <c r="B655" s="49">
        <v>488219264</v>
      </c>
      <c r="C655" s="50" t="s">
        <v>269</v>
      </c>
      <c r="D655" s="49">
        <v>219</v>
      </c>
      <c r="E655" s="50" t="s">
        <v>270</v>
      </c>
      <c r="F655" s="49">
        <v>264</v>
      </c>
      <c r="G655" s="50" t="s">
        <v>275</v>
      </c>
      <c r="H655" s="51">
        <v>26</v>
      </c>
      <c r="I655" s="52">
        <v>9446</v>
      </c>
      <c r="J655" s="52">
        <v>4112</v>
      </c>
      <c r="K655" s="52">
        <v>0</v>
      </c>
      <c r="L655" s="52">
        <v>893</v>
      </c>
      <c r="M655" s="52">
        <v>14451</v>
      </c>
      <c r="N655" s="36"/>
      <c r="O655" s="53" t="s">
        <v>308</v>
      </c>
      <c r="P655" s="53" t="s">
        <v>308</v>
      </c>
      <c r="Q655" s="55">
        <v>0.09</v>
      </c>
      <c r="R655" s="55">
        <v>8.9999999999999993E-3</v>
      </c>
      <c r="S655" s="52">
        <v>0</v>
      </c>
      <c r="T655" s="36"/>
      <c r="U655" s="56">
        <v>352508</v>
      </c>
      <c r="V655" s="56">
        <v>0</v>
      </c>
      <c r="W655" s="52">
        <v>0</v>
      </c>
      <c r="X655" s="52">
        <v>23218</v>
      </c>
      <c r="Y655" s="52">
        <v>375726</v>
      </c>
      <c r="Z655" s="52">
        <f t="shared" si="10"/>
        <v>12561513</v>
      </c>
    </row>
    <row r="656" spans="1:26" s="13" customFormat="1">
      <c r="A656" s="49">
        <v>488</v>
      </c>
      <c r="B656" s="49">
        <v>488219285</v>
      </c>
      <c r="C656" s="50" t="s">
        <v>269</v>
      </c>
      <c r="D656" s="49">
        <v>219</v>
      </c>
      <c r="E656" s="50" t="s">
        <v>270</v>
      </c>
      <c r="F656" s="49">
        <v>285</v>
      </c>
      <c r="G656" s="50" t="s">
        <v>28</v>
      </c>
      <c r="H656" s="51">
        <v>2</v>
      </c>
      <c r="I656" s="52">
        <v>10636</v>
      </c>
      <c r="J656" s="52">
        <v>3161</v>
      </c>
      <c r="K656" s="52">
        <v>0</v>
      </c>
      <c r="L656" s="52">
        <v>893</v>
      </c>
      <c r="M656" s="52">
        <v>14690</v>
      </c>
      <c r="N656" s="36"/>
      <c r="O656" s="53" t="s">
        <v>308</v>
      </c>
      <c r="P656" s="53" t="s">
        <v>308</v>
      </c>
      <c r="Q656" s="55">
        <v>0.09</v>
      </c>
      <c r="R656" s="55">
        <v>3.2000000000000001E-2</v>
      </c>
      <c r="S656" s="52">
        <v>0</v>
      </c>
      <c r="T656" s="36"/>
      <c r="U656" s="56">
        <v>27594</v>
      </c>
      <c r="V656" s="56">
        <v>0</v>
      </c>
      <c r="W656" s="52">
        <v>0</v>
      </c>
      <c r="X656" s="52">
        <v>1786</v>
      </c>
      <c r="Y656" s="52">
        <v>29380</v>
      </c>
      <c r="Z656" s="52">
        <f t="shared" si="10"/>
        <v>12561513</v>
      </c>
    </row>
    <row r="657" spans="1:26" s="13" customFormat="1">
      <c r="A657" s="49">
        <v>488</v>
      </c>
      <c r="B657" s="49">
        <v>488219293</v>
      </c>
      <c r="C657" s="50" t="s">
        <v>269</v>
      </c>
      <c r="D657" s="49">
        <v>219</v>
      </c>
      <c r="E657" s="50" t="s">
        <v>270</v>
      </c>
      <c r="F657" s="49">
        <v>293</v>
      </c>
      <c r="G657" s="50" t="s">
        <v>171</v>
      </c>
      <c r="H657" s="51">
        <v>1</v>
      </c>
      <c r="I657" s="52">
        <v>11386</v>
      </c>
      <c r="J657" s="52">
        <v>692</v>
      </c>
      <c r="K657" s="52">
        <v>0</v>
      </c>
      <c r="L657" s="52">
        <v>893</v>
      </c>
      <c r="M657" s="52">
        <v>12971</v>
      </c>
      <c r="N657" s="36"/>
      <c r="O657" s="53" t="s">
        <v>308</v>
      </c>
      <c r="P657" s="53" t="s">
        <v>308</v>
      </c>
      <c r="Q657" s="55">
        <v>0.18</v>
      </c>
      <c r="R657" s="55">
        <v>3.0000000000000001E-3</v>
      </c>
      <c r="S657" s="52">
        <v>0</v>
      </c>
      <c r="T657" s="36"/>
      <c r="U657" s="56">
        <v>12078</v>
      </c>
      <c r="V657" s="56">
        <v>0</v>
      </c>
      <c r="W657" s="52">
        <v>0</v>
      </c>
      <c r="X657" s="52">
        <v>893</v>
      </c>
      <c r="Y657" s="52">
        <v>12971</v>
      </c>
      <c r="Z657" s="52">
        <f t="shared" si="10"/>
        <v>12561513</v>
      </c>
    </row>
    <row r="658" spans="1:26" s="13" customFormat="1">
      <c r="A658" s="49">
        <v>488</v>
      </c>
      <c r="B658" s="49">
        <v>488219336</v>
      </c>
      <c r="C658" s="50" t="s">
        <v>269</v>
      </c>
      <c r="D658" s="49">
        <v>219</v>
      </c>
      <c r="E658" s="50" t="s">
        <v>270</v>
      </c>
      <c r="F658" s="49">
        <v>336</v>
      </c>
      <c r="G658" s="50" t="s">
        <v>30</v>
      </c>
      <c r="H658" s="51">
        <v>241</v>
      </c>
      <c r="I658" s="52">
        <v>9838</v>
      </c>
      <c r="J658" s="52">
        <v>1312</v>
      </c>
      <c r="K658" s="52">
        <v>0</v>
      </c>
      <c r="L658" s="52">
        <v>893</v>
      </c>
      <c r="M658" s="52">
        <v>12043</v>
      </c>
      <c r="N658" s="36"/>
      <c r="O658" s="53" t="s">
        <v>308</v>
      </c>
      <c r="P658" s="53" t="s">
        <v>308</v>
      </c>
      <c r="Q658" s="55">
        <v>0.09</v>
      </c>
      <c r="R658" s="55">
        <v>3.5000000000000003E-2</v>
      </c>
      <c r="S658" s="52">
        <v>0</v>
      </c>
      <c r="T658" s="36"/>
      <c r="U658" s="56">
        <v>2687150</v>
      </c>
      <c r="V658" s="56">
        <v>0</v>
      </c>
      <c r="W658" s="52">
        <v>0</v>
      </c>
      <c r="X658" s="52">
        <v>215213</v>
      </c>
      <c r="Y658" s="52">
        <v>2902363</v>
      </c>
      <c r="Z658" s="52">
        <f t="shared" si="10"/>
        <v>12561513</v>
      </c>
    </row>
    <row r="659" spans="1:26" s="13" customFormat="1">
      <c r="A659" s="49">
        <v>488</v>
      </c>
      <c r="B659" s="49">
        <v>488219625</v>
      </c>
      <c r="C659" s="50" t="s">
        <v>269</v>
      </c>
      <c r="D659" s="49">
        <v>219</v>
      </c>
      <c r="E659" s="50" t="s">
        <v>270</v>
      </c>
      <c r="F659" s="49">
        <v>625</v>
      </c>
      <c r="G659" s="50" t="s">
        <v>92</v>
      </c>
      <c r="H659" s="51">
        <v>1</v>
      </c>
      <c r="I659" s="52">
        <v>8808</v>
      </c>
      <c r="J659" s="52">
        <v>1650</v>
      </c>
      <c r="K659" s="52">
        <v>0</v>
      </c>
      <c r="L659" s="52">
        <v>893</v>
      </c>
      <c r="M659" s="52">
        <v>11351</v>
      </c>
      <c r="N659" s="36"/>
      <c r="O659" s="53" t="s">
        <v>308</v>
      </c>
      <c r="P659" s="53" t="s">
        <v>308</v>
      </c>
      <c r="Q659" s="55">
        <v>0.09</v>
      </c>
      <c r="R659" s="55">
        <v>2E-3</v>
      </c>
      <c r="S659" s="52">
        <v>0</v>
      </c>
      <c r="T659" s="36"/>
      <c r="U659" s="56">
        <v>10458</v>
      </c>
      <c r="V659" s="56">
        <v>0</v>
      </c>
      <c r="W659" s="52">
        <v>0</v>
      </c>
      <c r="X659" s="52">
        <v>893</v>
      </c>
      <c r="Y659" s="52">
        <v>11351</v>
      </c>
      <c r="Z659" s="52">
        <f t="shared" si="10"/>
        <v>12561513</v>
      </c>
    </row>
    <row r="660" spans="1:26" s="13" customFormat="1">
      <c r="A660" s="49">
        <v>488</v>
      </c>
      <c r="B660" s="49">
        <v>488219760</v>
      </c>
      <c r="C660" s="50" t="s">
        <v>269</v>
      </c>
      <c r="D660" s="49">
        <v>219</v>
      </c>
      <c r="E660" s="50" t="s">
        <v>270</v>
      </c>
      <c r="F660" s="49">
        <v>760</v>
      </c>
      <c r="G660" s="50" t="s">
        <v>262</v>
      </c>
      <c r="H660" s="51">
        <v>5</v>
      </c>
      <c r="I660" s="52">
        <v>10210</v>
      </c>
      <c r="J660" s="52">
        <v>1583</v>
      </c>
      <c r="K660" s="52">
        <v>0</v>
      </c>
      <c r="L660" s="52">
        <v>893</v>
      </c>
      <c r="M660" s="52">
        <v>12686</v>
      </c>
      <c r="N660" s="36"/>
      <c r="O660" s="53" t="s">
        <v>308</v>
      </c>
      <c r="P660" s="53" t="s">
        <v>308</v>
      </c>
      <c r="Q660" s="55">
        <v>0.09</v>
      </c>
      <c r="R660" s="55">
        <v>2.8000000000000001E-2</v>
      </c>
      <c r="S660" s="52">
        <v>0</v>
      </c>
      <c r="T660" s="36"/>
      <c r="U660" s="56">
        <v>58965</v>
      </c>
      <c r="V660" s="56">
        <v>0</v>
      </c>
      <c r="W660" s="52">
        <v>0</v>
      </c>
      <c r="X660" s="52">
        <v>4465</v>
      </c>
      <c r="Y660" s="52">
        <v>63430</v>
      </c>
      <c r="Z660" s="52">
        <f t="shared" si="10"/>
        <v>12561513</v>
      </c>
    </row>
    <row r="661" spans="1:26" s="13" customFormat="1">
      <c r="A661" s="49">
        <v>488</v>
      </c>
      <c r="B661" s="49">
        <v>488219780</v>
      </c>
      <c r="C661" s="50" t="s">
        <v>269</v>
      </c>
      <c r="D661" s="49">
        <v>219</v>
      </c>
      <c r="E661" s="50" t="s">
        <v>270</v>
      </c>
      <c r="F661" s="49">
        <v>780</v>
      </c>
      <c r="G661" s="50" t="s">
        <v>243</v>
      </c>
      <c r="H661" s="51">
        <v>41</v>
      </c>
      <c r="I661" s="52">
        <v>10861</v>
      </c>
      <c r="J661" s="52">
        <v>1329</v>
      </c>
      <c r="K661" s="52">
        <v>0</v>
      </c>
      <c r="L661" s="52">
        <v>893</v>
      </c>
      <c r="M661" s="52">
        <v>13083</v>
      </c>
      <c r="N661" s="36"/>
      <c r="O661" s="53" t="s">
        <v>308</v>
      </c>
      <c r="P661" s="53" t="s">
        <v>308</v>
      </c>
      <c r="Q661" s="55">
        <v>0.09</v>
      </c>
      <c r="R661" s="55">
        <v>1.2E-2</v>
      </c>
      <c r="S661" s="52">
        <v>0</v>
      </c>
      <c r="T661" s="36"/>
      <c r="U661" s="56">
        <v>499790</v>
      </c>
      <c r="V661" s="56">
        <v>0</v>
      </c>
      <c r="W661" s="52">
        <v>0</v>
      </c>
      <c r="X661" s="52">
        <v>36613</v>
      </c>
      <c r="Y661" s="52">
        <v>536403</v>
      </c>
      <c r="Z661" s="52">
        <f t="shared" si="10"/>
        <v>12561513</v>
      </c>
    </row>
    <row r="662" spans="1:26" s="13" customFormat="1">
      <c r="A662" s="49">
        <v>489</v>
      </c>
      <c r="B662" s="49">
        <v>489020020</v>
      </c>
      <c r="C662" s="50" t="s">
        <v>276</v>
      </c>
      <c r="D662" s="49">
        <v>20</v>
      </c>
      <c r="E662" s="50" t="s">
        <v>125</v>
      </c>
      <c r="F662" s="49">
        <v>20</v>
      </c>
      <c r="G662" s="50" t="s">
        <v>125</v>
      </c>
      <c r="H662" s="51">
        <v>164</v>
      </c>
      <c r="I662" s="52">
        <v>10653</v>
      </c>
      <c r="J662" s="52">
        <v>2761</v>
      </c>
      <c r="K662" s="52">
        <v>0</v>
      </c>
      <c r="L662" s="52">
        <v>893</v>
      </c>
      <c r="M662" s="52">
        <v>14307</v>
      </c>
      <c r="N662" s="36"/>
      <c r="O662" s="53" t="s">
        <v>308</v>
      </c>
      <c r="P662" s="53" t="s">
        <v>308</v>
      </c>
      <c r="Q662" s="55">
        <v>0.09</v>
      </c>
      <c r="R662" s="55">
        <v>3.7999999999999999E-2</v>
      </c>
      <c r="S662" s="52">
        <v>0</v>
      </c>
      <c r="T662" s="36"/>
      <c r="U662" s="56">
        <v>2199896</v>
      </c>
      <c r="V662" s="56">
        <v>0</v>
      </c>
      <c r="W662" s="52">
        <v>0</v>
      </c>
      <c r="X662" s="52">
        <v>146452</v>
      </c>
      <c r="Y662" s="52">
        <v>2346348</v>
      </c>
      <c r="Z662" s="52">
        <f t="shared" si="10"/>
        <v>13059523</v>
      </c>
    </row>
    <row r="663" spans="1:26" s="13" customFormat="1">
      <c r="A663" s="49">
        <v>489</v>
      </c>
      <c r="B663" s="49">
        <v>489020036</v>
      </c>
      <c r="C663" s="50" t="s">
        <v>276</v>
      </c>
      <c r="D663" s="49">
        <v>20</v>
      </c>
      <c r="E663" s="50" t="s">
        <v>125</v>
      </c>
      <c r="F663" s="49">
        <v>36</v>
      </c>
      <c r="G663" s="50" t="s">
        <v>126</v>
      </c>
      <c r="H663" s="51">
        <v>113</v>
      </c>
      <c r="I663" s="52">
        <v>10298</v>
      </c>
      <c r="J663" s="52">
        <v>4465</v>
      </c>
      <c r="K663" s="52">
        <v>0</v>
      </c>
      <c r="L663" s="52">
        <v>893</v>
      </c>
      <c r="M663" s="52">
        <v>15656</v>
      </c>
      <c r="N663" s="36"/>
      <c r="O663" s="53" t="s">
        <v>308</v>
      </c>
      <c r="P663" s="53" t="s">
        <v>308</v>
      </c>
      <c r="Q663" s="55">
        <v>0.09</v>
      </c>
      <c r="R663" s="55">
        <v>7.2999999999999995E-2</v>
      </c>
      <c r="S663" s="52">
        <v>0</v>
      </c>
      <c r="T663" s="36"/>
      <c r="U663" s="56">
        <v>1668219</v>
      </c>
      <c r="V663" s="56">
        <v>0</v>
      </c>
      <c r="W663" s="52">
        <v>0</v>
      </c>
      <c r="X663" s="52">
        <v>100909</v>
      </c>
      <c r="Y663" s="52">
        <v>1769128</v>
      </c>
      <c r="Z663" s="52">
        <f t="shared" si="10"/>
        <v>13059523</v>
      </c>
    </row>
    <row r="664" spans="1:26" s="13" customFormat="1">
      <c r="A664" s="49">
        <v>489</v>
      </c>
      <c r="B664" s="49">
        <v>489020052</v>
      </c>
      <c r="C664" s="50" t="s">
        <v>276</v>
      </c>
      <c r="D664" s="49">
        <v>20</v>
      </c>
      <c r="E664" s="50" t="s">
        <v>125</v>
      </c>
      <c r="F664" s="49">
        <v>52</v>
      </c>
      <c r="G664" s="50" t="s">
        <v>251</v>
      </c>
      <c r="H664" s="51">
        <v>13</v>
      </c>
      <c r="I664" s="52">
        <v>11024</v>
      </c>
      <c r="J664" s="52">
        <v>3373</v>
      </c>
      <c r="K664" s="52">
        <v>0</v>
      </c>
      <c r="L664" s="52">
        <v>893</v>
      </c>
      <c r="M664" s="52">
        <v>15290</v>
      </c>
      <c r="N664" s="36"/>
      <c r="O664" s="53" t="s">
        <v>308</v>
      </c>
      <c r="P664" s="53" t="s">
        <v>308</v>
      </c>
      <c r="Q664" s="55">
        <v>0.09</v>
      </c>
      <c r="R664" s="55">
        <v>2.5000000000000001E-2</v>
      </c>
      <c r="S664" s="52">
        <v>0</v>
      </c>
      <c r="T664" s="36"/>
      <c r="U664" s="56">
        <v>187161</v>
      </c>
      <c r="V664" s="56">
        <v>0</v>
      </c>
      <c r="W664" s="52">
        <v>0</v>
      </c>
      <c r="X664" s="52">
        <v>11609</v>
      </c>
      <c r="Y664" s="52">
        <v>198770</v>
      </c>
      <c r="Z664" s="52">
        <f t="shared" si="10"/>
        <v>13059523</v>
      </c>
    </row>
    <row r="665" spans="1:26" s="13" customFormat="1">
      <c r="A665" s="49">
        <v>489</v>
      </c>
      <c r="B665" s="49">
        <v>489020096</v>
      </c>
      <c r="C665" s="50" t="s">
        <v>276</v>
      </c>
      <c r="D665" s="49">
        <v>20</v>
      </c>
      <c r="E665" s="50" t="s">
        <v>125</v>
      </c>
      <c r="F665" s="49">
        <v>96</v>
      </c>
      <c r="G665" s="50" t="s">
        <v>210</v>
      </c>
      <c r="H665" s="51">
        <v>68</v>
      </c>
      <c r="I665" s="52">
        <v>10751</v>
      </c>
      <c r="J665" s="52">
        <v>5295</v>
      </c>
      <c r="K665" s="52">
        <v>0</v>
      </c>
      <c r="L665" s="52">
        <v>893</v>
      </c>
      <c r="M665" s="52">
        <v>16939</v>
      </c>
      <c r="N665" s="36"/>
      <c r="O665" s="53" t="s">
        <v>308</v>
      </c>
      <c r="P665" s="53" t="s">
        <v>308</v>
      </c>
      <c r="Q665" s="55">
        <v>0.09</v>
      </c>
      <c r="R665" s="55">
        <v>0.02</v>
      </c>
      <c r="S665" s="52">
        <v>0</v>
      </c>
      <c r="T665" s="36"/>
      <c r="U665" s="56">
        <v>1091128</v>
      </c>
      <c r="V665" s="56">
        <v>0</v>
      </c>
      <c r="W665" s="52">
        <v>0</v>
      </c>
      <c r="X665" s="52">
        <v>60724</v>
      </c>
      <c r="Y665" s="52">
        <v>1151852</v>
      </c>
      <c r="Z665" s="52">
        <f t="shared" si="10"/>
        <v>13059523</v>
      </c>
    </row>
    <row r="666" spans="1:26" s="13" customFormat="1">
      <c r="A666" s="49">
        <v>489</v>
      </c>
      <c r="B666" s="49">
        <v>489020172</v>
      </c>
      <c r="C666" s="50" t="s">
        <v>276</v>
      </c>
      <c r="D666" s="49">
        <v>20</v>
      </c>
      <c r="E666" s="50" t="s">
        <v>125</v>
      </c>
      <c r="F666" s="49">
        <v>172</v>
      </c>
      <c r="G666" s="50" t="s">
        <v>256</v>
      </c>
      <c r="H666" s="51">
        <v>53</v>
      </c>
      <c r="I666" s="52">
        <v>10227</v>
      </c>
      <c r="J666" s="52">
        <v>5929</v>
      </c>
      <c r="K666" s="52">
        <v>0</v>
      </c>
      <c r="L666" s="52">
        <v>893</v>
      </c>
      <c r="M666" s="52">
        <v>17049</v>
      </c>
      <c r="N666" s="36"/>
      <c r="O666" s="53" t="s">
        <v>308</v>
      </c>
      <c r="P666" s="53" t="s">
        <v>308</v>
      </c>
      <c r="Q666" s="55">
        <v>0.09</v>
      </c>
      <c r="R666" s="55">
        <v>3.2000000000000001E-2</v>
      </c>
      <c r="S666" s="52">
        <v>0</v>
      </c>
      <c r="T666" s="36"/>
      <c r="U666" s="56">
        <v>856268</v>
      </c>
      <c r="V666" s="56">
        <v>0</v>
      </c>
      <c r="W666" s="52">
        <v>0</v>
      </c>
      <c r="X666" s="52">
        <v>47329</v>
      </c>
      <c r="Y666" s="52">
        <v>903597</v>
      </c>
      <c r="Z666" s="52">
        <f t="shared" si="10"/>
        <v>13059523</v>
      </c>
    </row>
    <row r="667" spans="1:26" s="13" customFormat="1">
      <c r="A667" s="49">
        <v>489</v>
      </c>
      <c r="B667" s="49">
        <v>489020239</v>
      </c>
      <c r="C667" s="50" t="s">
        <v>276</v>
      </c>
      <c r="D667" s="49">
        <v>20</v>
      </c>
      <c r="E667" s="50" t="s">
        <v>125</v>
      </c>
      <c r="F667" s="49">
        <v>239</v>
      </c>
      <c r="G667" s="50" t="s">
        <v>250</v>
      </c>
      <c r="H667" s="51">
        <v>80</v>
      </c>
      <c r="I667" s="52">
        <v>10350</v>
      </c>
      <c r="J667" s="52">
        <v>3569</v>
      </c>
      <c r="K667" s="52">
        <v>0</v>
      </c>
      <c r="L667" s="52">
        <v>893</v>
      </c>
      <c r="M667" s="52">
        <v>14812</v>
      </c>
      <c r="N667" s="36"/>
      <c r="O667" s="53" t="s">
        <v>308</v>
      </c>
      <c r="P667" s="53" t="s">
        <v>308</v>
      </c>
      <c r="Q667" s="55">
        <v>0.09</v>
      </c>
      <c r="R667" s="55">
        <v>5.6000000000000001E-2</v>
      </c>
      <c r="S667" s="52">
        <v>0</v>
      </c>
      <c r="T667" s="36"/>
      <c r="U667" s="56">
        <v>1113520</v>
      </c>
      <c r="V667" s="56">
        <v>0</v>
      </c>
      <c r="W667" s="52">
        <v>0</v>
      </c>
      <c r="X667" s="52">
        <v>71440</v>
      </c>
      <c r="Y667" s="52">
        <v>1184960</v>
      </c>
      <c r="Z667" s="52">
        <f t="shared" si="10"/>
        <v>13059523</v>
      </c>
    </row>
    <row r="668" spans="1:26" s="13" customFormat="1">
      <c r="A668" s="49">
        <v>489</v>
      </c>
      <c r="B668" s="49">
        <v>489020242</v>
      </c>
      <c r="C668" s="50" t="s">
        <v>276</v>
      </c>
      <c r="D668" s="49">
        <v>20</v>
      </c>
      <c r="E668" s="50" t="s">
        <v>125</v>
      </c>
      <c r="F668" s="49">
        <v>242</v>
      </c>
      <c r="G668" s="50" t="s">
        <v>277</v>
      </c>
      <c r="H668" s="51">
        <v>3</v>
      </c>
      <c r="I668" s="52">
        <v>11160</v>
      </c>
      <c r="J668" s="52">
        <v>24423</v>
      </c>
      <c r="K668" s="52">
        <v>0</v>
      </c>
      <c r="L668" s="52">
        <v>893</v>
      </c>
      <c r="M668" s="52">
        <v>36476</v>
      </c>
      <c r="N668" s="36"/>
      <c r="O668" s="53" t="s">
        <v>308</v>
      </c>
      <c r="P668" s="53" t="s">
        <v>308</v>
      </c>
      <c r="Q668" s="55">
        <v>0.09</v>
      </c>
      <c r="R668" s="55">
        <v>2.3E-2</v>
      </c>
      <c r="S668" s="52">
        <v>0</v>
      </c>
      <c r="T668" s="36"/>
      <c r="U668" s="56">
        <v>106749</v>
      </c>
      <c r="V668" s="56">
        <v>0</v>
      </c>
      <c r="W668" s="52">
        <v>0</v>
      </c>
      <c r="X668" s="52">
        <v>2679</v>
      </c>
      <c r="Y668" s="52">
        <v>109428</v>
      </c>
      <c r="Z668" s="52">
        <f t="shared" si="10"/>
        <v>13059523</v>
      </c>
    </row>
    <row r="669" spans="1:26" s="13" customFormat="1">
      <c r="A669" s="49">
        <v>489</v>
      </c>
      <c r="B669" s="49">
        <v>489020261</v>
      </c>
      <c r="C669" s="50" t="s">
        <v>276</v>
      </c>
      <c r="D669" s="49">
        <v>20</v>
      </c>
      <c r="E669" s="50" t="s">
        <v>125</v>
      </c>
      <c r="F669" s="49">
        <v>261</v>
      </c>
      <c r="G669" s="50" t="s">
        <v>127</v>
      </c>
      <c r="H669" s="51">
        <v>178</v>
      </c>
      <c r="I669" s="52">
        <v>10132</v>
      </c>
      <c r="J669" s="52">
        <v>5112</v>
      </c>
      <c r="K669" s="52">
        <v>0</v>
      </c>
      <c r="L669" s="52">
        <v>893</v>
      </c>
      <c r="M669" s="52">
        <v>16137</v>
      </c>
      <c r="N669" s="36"/>
      <c r="O669" s="53" t="s">
        <v>308</v>
      </c>
      <c r="P669" s="53" t="s">
        <v>308</v>
      </c>
      <c r="Q669" s="55">
        <v>0.09</v>
      </c>
      <c r="R669" s="55">
        <v>6.9000000000000006E-2</v>
      </c>
      <c r="S669" s="52">
        <v>0</v>
      </c>
      <c r="T669" s="36"/>
      <c r="U669" s="56">
        <v>2713432</v>
      </c>
      <c r="V669" s="56">
        <v>0</v>
      </c>
      <c r="W669" s="52">
        <v>0</v>
      </c>
      <c r="X669" s="52">
        <v>158954</v>
      </c>
      <c r="Y669" s="52">
        <v>2872386</v>
      </c>
      <c r="Z669" s="52">
        <f t="shared" si="10"/>
        <v>13059523</v>
      </c>
    </row>
    <row r="670" spans="1:26" s="13" customFormat="1">
      <c r="A670" s="49">
        <v>489</v>
      </c>
      <c r="B670" s="49">
        <v>489020264</v>
      </c>
      <c r="C670" s="50" t="s">
        <v>276</v>
      </c>
      <c r="D670" s="49">
        <v>20</v>
      </c>
      <c r="E670" s="50" t="s">
        <v>125</v>
      </c>
      <c r="F670" s="49">
        <v>264</v>
      </c>
      <c r="G670" s="50" t="s">
        <v>275</v>
      </c>
      <c r="H670" s="51">
        <v>1</v>
      </c>
      <c r="I670" s="52">
        <v>9794</v>
      </c>
      <c r="J670" s="52">
        <v>4264</v>
      </c>
      <c r="K670" s="52">
        <v>0</v>
      </c>
      <c r="L670" s="52">
        <v>893</v>
      </c>
      <c r="M670" s="52">
        <v>14951</v>
      </c>
      <c r="N670" s="36"/>
      <c r="O670" s="53" t="s">
        <v>308</v>
      </c>
      <c r="P670" s="53" t="s">
        <v>308</v>
      </c>
      <c r="Q670" s="55">
        <v>0.09</v>
      </c>
      <c r="R670" s="55">
        <v>8.9999999999999993E-3</v>
      </c>
      <c r="S670" s="52">
        <v>0</v>
      </c>
      <c r="T670" s="36"/>
      <c r="U670" s="56">
        <v>14058</v>
      </c>
      <c r="V670" s="56">
        <v>0</v>
      </c>
      <c r="W670" s="52">
        <v>0</v>
      </c>
      <c r="X670" s="52">
        <v>893</v>
      </c>
      <c r="Y670" s="52">
        <v>14951</v>
      </c>
      <c r="Z670" s="52">
        <f t="shared" si="10"/>
        <v>13059523</v>
      </c>
    </row>
    <row r="671" spans="1:26" s="13" customFormat="1">
      <c r="A671" s="49">
        <v>489</v>
      </c>
      <c r="B671" s="49">
        <v>489020300</v>
      </c>
      <c r="C671" s="50" t="s">
        <v>276</v>
      </c>
      <c r="D671" s="49">
        <v>20</v>
      </c>
      <c r="E671" s="50" t="s">
        <v>125</v>
      </c>
      <c r="F671" s="49">
        <v>300</v>
      </c>
      <c r="G671" s="50" t="s">
        <v>128</v>
      </c>
      <c r="H671" s="51">
        <v>2</v>
      </c>
      <c r="I671" s="52">
        <v>9794</v>
      </c>
      <c r="J671" s="52">
        <v>23214</v>
      </c>
      <c r="K671" s="52">
        <v>0</v>
      </c>
      <c r="L671" s="52">
        <v>893</v>
      </c>
      <c r="M671" s="52">
        <v>33901</v>
      </c>
      <c r="N671" s="36"/>
      <c r="O671" s="53" t="s">
        <v>308</v>
      </c>
      <c r="P671" s="53" t="s">
        <v>308</v>
      </c>
      <c r="Q671" s="55">
        <v>0.09</v>
      </c>
      <c r="R671" s="55">
        <v>2.1999999999999999E-2</v>
      </c>
      <c r="S671" s="52">
        <v>0</v>
      </c>
      <c r="T671" s="36"/>
      <c r="U671" s="56">
        <v>66016</v>
      </c>
      <c r="V671" s="56">
        <v>0</v>
      </c>
      <c r="W671" s="52">
        <v>0</v>
      </c>
      <c r="X671" s="52">
        <v>1786</v>
      </c>
      <c r="Y671" s="52">
        <v>67802</v>
      </c>
      <c r="Z671" s="52">
        <f t="shared" si="10"/>
        <v>13059523</v>
      </c>
    </row>
    <row r="672" spans="1:26" s="13" customFormat="1">
      <c r="A672" s="49">
        <v>489</v>
      </c>
      <c r="B672" s="49">
        <v>489020310</v>
      </c>
      <c r="C672" s="50" t="s">
        <v>276</v>
      </c>
      <c r="D672" s="49">
        <v>20</v>
      </c>
      <c r="E672" s="50" t="s">
        <v>125</v>
      </c>
      <c r="F672" s="49">
        <v>310</v>
      </c>
      <c r="G672" s="50" t="s">
        <v>259</v>
      </c>
      <c r="H672" s="51">
        <v>28</v>
      </c>
      <c r="I672" s="52">
        <v>10559</v>
      </c>
      <c r="J672" s="52">
        <v>2152</v>
      </c>
      <c r="K672" s="52">
        <v>0</v>
      </c>
      <c r="L672" s="52">
        <v>893</v>
      </c>
      <c r="M672" s="52">
        <v>13604</v>
      </c>
      <c r="N672" s="36"/>
      <c r="O672" s="53" t="s">
        <v>308</v>
      </c>
      <c r="P672" s="53" t="s">
        <v>308</v>
      </c>
      <c r="Q672" s="55">
        <v>0.18</v>
      </c>
      <c r="R672" s="55">
        <v>2.5000000000000001E-2</v>
      </c>
      <c r="S672" s="52">
        <v>0</v>
      </c>
      <c r="T672" s="36"/>
      <c r="U672" s="56">
        <v>355908</v>
      </c>
      <c r="V672" s="56">
        <v>0</v>
      </c>
      <c r="W672" s="52">
        <v>0</v>
      </c>
      <c r="X672" s="52">
        <v>25004</v>
      </c>
      <c r="Y672" s="52">
        <v>380912</v>
      </c>
      <c r="Z672" s="52">
        <f t="shared" si="10"/>
        <v>13059523</v>
      </c>
    </row>
    <row r="673" spans="1:26" s="13" customFormat="1">
      <c r="A673" s="49">
        <v>489</v>
      </c>
      <c r="B673" s="49">
        <v>489020645</v>
      </c>
      <c r="C673" s="50" t="s">
        <v>276</v>
      </c>
      <c r="D673" s="49">
        <v>20</v>
      </c>
      <c r="E673" s="50" t="s">
        <v>125</v>
      </c>
      <c r="F673" s="49">
        <v>645</v>
      </c>
      <c r="G673" s="50" t="s">
        <v>129</v>
      </c>
      <c r="H673" s="51">
        <v>67</v>
      </c>
      <c r="I673" s="52">
        <v>10527</v>
      </c>
      <c r="J673" s="52">
        <v>3535</v>
      </c>
      <c r="K673" s="52">
        <v>0</v>
      </c>
      <c r="L673" s="52">
        <v>893</v>
      </c>
      <c r="M673" s="52">
        <v>14955</v>
      </c>
      <c r="N673" s="36"/>
      <c r="O673" s="53" t="s">
        <v>308</v>
      </c>
      <c r="P673" s="53" t="s">
        <v>308</v>
      </c>
      <c r="Q673" s="55">
        <v>0.09</v>
      </c>
      <c r="R673" s="55">
        <v>3.1E-2</v>
      </c>
      <c r="S673" s="52">
        <v>0</v>
      </c>
      <c r="T673" s="36"/>
      <c r="U673" s="56">
        <v>942154</v>
      </c>
      <c r="V673" s="56">
        <v>0</v>
      </c>
      <c r="W673" s="52">
        <v>0</v>
      </c>
      <c r="X673" s="52">
        <v>59831</v>
      </c>
      <c r="Y673" s="52">
        <v>1001985</v>
      </c>
      <c r="Z673" s="52">
        <f t="shared" si="10"/>
        <v>13059523</v>
      </c>
    </row>
    <row r="674" spans="1:26" s="13" customFormat="1">
      <c r="A674" s="49">
        <v>489</v>
      </c>
      <c r="B674" s="49">
        <v>489020660</v>
      </c>
      <c r="C674" s="50" t="s">
        <v>276</v>
      </c>
      <c r="D674" s="49">
        <v>20</v>
      </c>
      <c r="E674" s="50" t="s">
        <v>125</v>
      </c>
      <c r="F674" s="49">
        <v>660</v>
      </c>
      <c r="G674" s="50" t="s">
        <v>130</v>
      </c>
      <c r="H674" s="51">
        <v>21</v>
      </c>
      <c r="I674" s="52">
        <v>10988</v>
      </c>
      <c r="J674" s="52">
        <v>9188</v>
      </c>
      <c r="K674" s="52">
        <v>0</v>
      </c>
      <c r="L674" s="52">
        <v>893</v>
      </c>
      <c r="M674" s="52">
        <v>21069</v>
      </c>
      <c r="N674" s="36"/>
      <c r="O674" s="53" t="s">
        <v>308</v>
      </c>
      <c r="P674" s="53" t="s">
        <v>308</v>
      </c>
      <c r="Q674" s="55">
        <v>0.09</v>
      </c>
      <c r="R674" s="55">
        <v>5.8000000000000003E-2</v>
      </c>
      <c r="S674" s="52">
        <v>0</v>
      </c>
      <c r="T674" s="36"/>
      <c r="U674" s="56">
        <v>423696</v>
      </c>
      <c r="V674" s="56">
        <v>0</v>
      </c>
      <c r="W674" s="52">
        <v>0</v>
      </c>
      <c r="X674" s="52">
        <v>18753</v>
      </c>
      <c r="Y674" s="52">
        <v>442449</v>
      </c>
      <c r="Z674" s="52">
        <f t="shared" si="10"/>
        <v>13059523</v>
      </c>
    </row>
    <row r="675" spans="1:26" s="13" customFormat="1">
      <c r="A675" s="49">
        <v>489</v>
      </c>
      <c r="B675" s="49">
        <v>489020712</v>
      </c>
      <c r="C675" s="50" t="s">
        <v>276</v>
      </c>
      <c r="D675" s="49">
        <v>20</v>
      </c>
      <c r="E675" s="50" t="s">
        <v>125</v>
      </c>
      <c r="F675" s="49">
        <v>712</v>
      </c>
      <c r="G675" s="50" t="s">
        <v>124</v>
      </c>
      <c r="H675" s="51">
        <v>33</v>
      </c>
      <c r="I675" s="52">
        <v>10559</v>
      </c>
      <c r="J675" s="52">
        <v>7183</v>
      </c>
      <c r="K675" s="52">
        <v>0</v>
      </c>
      <c r="L675" s="52">
        <v>893</v>
      </c>
      <c r="M675" s="52">
        <v>18635</v>
      </c>
      <c r="N675" s="36"/>
      <c r="O675" s="53" t="s">
        <v>308</v>
      </c>
      <c r="P675" s="53" t="s">
        <v>308</v>
      </c>
      <c r="Q675" s="55">
        <v>0.09</v>
      </c>
      <c r="R675" s="55">
        <v>3.5000000000000003E-2</v>
      </c>
      <c r="S675" s="52">
        <v>0</v>
      </c>
      <c r="T675" s="36"/>
      <c r="U675" s="56">
        <v>585486</v>
      </c>
      <c r="V675" s="56">
        <v>0</v>
      </c>
      <c r="W675" s="52">
        <v>0</v>
      </c>
      <c r="X675" s="52">
        <v>29469</v>
      </c>
      <c r="Y675" s="52">
        <v>614955</v>
      </c>
      <c r="Z675" s="52">
        <f t="shared" si="10"/>
        <v>13059523</v>
      </c>
    </row>
    <row r="676" spans="1:26" s="13" customFormat="1">
      <c r="A676" s="49">
        <v>491</v>
      </c>
      <c r="B676" s="49">
        <v>491095016</v>
      </c>
      <c r="C676" s="50" t="s">
        <v>278</v>
      </c>
      <c r="D676" s="49">
        <v>95</v>
      </c>
      <c r="E676" s="50" t="s">
        <v>279</v>
      </c>
      <c r="F676" s="49">
        <v>16</v>
      </c>
      <c r="G676" s="50" t="s">
        <v>162</v>
      </c>
      <c r="H676" s="51">
        <v>1</v>
      </c>
      <c r="I676" s="52">
        <v>11118</v>
      </c>
      <c r="J676" s="52">
        <v>428</v>
      </c>
      <c r="K676" s="52">
        <v>0</v>
      </c>
      <c r="L676" s="52">
        <v>893</v>
      </c>
      <c r="M676" s="52">
        <v>12439</v>
      </c>
      <c r="N676" s="36"/>
      <c r="O676" s="53" t="s">
        <v>308</v>
      </c>
      <c r="P676" s="53" t="s">
        <v>308</v>
      </c>
      <c r="Q676" s="55">
        <v>0.09</v>
      </c>
      <c r="R676" s="55">
        <v>4.5999999999999999E-2</v>
      </c>
      <c r="S676" s="52">
        <v>0</v>
      </c>
      <c r="T676" s="36"/>
      <c r="U676" s="56">
        <v>11546</v>
      </c>
      <c r="V676" s="56">
        <v>0</v>
      </c>
      <c r="W676" s="52">
        <v>0</v>
      </c>
      <c r="X676" s="52">
        <v>893</v>
      </c>
      <c r="Y676" s="52">
        <v>12439</v>
      </c>
      <c r="Z676" s="52">
        <f t="shared" si="10"/>
        <v>14896455</v>
      </c>
    </row>
    <row r="677" spans="1:26" s="13" customFormat="1">
      <c r="A677" s="49">
        <v>491</v>
      </c>
      <c r="B677" s="49">
        <v>491095072</v>
      </c>
      <c r="C677" s="50" t="s">
        <v>278</v>
      </c>
      <c r="D677" s="49">
        <v>95</v>
      </c>
      <c r="E677" s="50" t="s">
        <v>279</v>
      </c>
      <c r="F677" s="49">
        <v>72</v>
      </c>
      <c r="G677" s="50" t="s">
        <v>280</v>
      </c>
      <c r="H677" s="51">
        <v>5</v>
      </c>
      <c r="I677" s="52">
        <v>10185</v>
      </c>
      <c r="J677" s="52">
        <v>2072</v>
      </c>
      <c r="K677" s="52">
        <v>0</v>
      </c>
      <c r="L677" s="52">
        <v>893</v>
      </c>
      <c r="M677" s="52">
        <v>13150</v>
      </c>
      <c r="N677" s="36"/>
      <c r="O677" s="53" t="s">
        <v>308</v>
      </c>
      <c r="P677" s="53" t="s">
        <v>308</v>
      </c>
      <c r="Q677" s="55">
        <v>0.09</v>
      </c>
      <c r="R677" s="55">
        <v>3.0000000000000001E-3</v>
      </c>
      <c r="S677" s="52">
        <v>0</v>
      </c>
      <c r="T677" s="36"/>
      <c r="U677" s="56">
        <v>61285</v>
      </c>
      <c r="V677" s="56">
        <v>0</v>
      </c>
      <c r="W677" s="52">
        <v>0</v>
      </c>
      <c r="X677" s="52">
        <v>4465</v>
      </c>
      <c r="Y677" s="52">
        <v>65750</v>
      </c>
      <c r="Z677" s="52">
        <f t="shared" si="10"/>
        <v>14896455</v>
      </c>
    </row>
    <row r="678" spans="1:26" s="13" customFormat="1">
      <c r="A678" s="49">
        <v>491</v>
      </c>
      <c r="B678" s="49">
        <v>491095095</v>
      </c>
      <c r="C678" s="50" t="s">
        <v>278</v>
      </c>
      <c r="D678" s="49">
        <v>95</v>
      </c>
      <c r="E678" s="50" t="s">
        <v>279</v>
      </c>
      <c r="F678" s="49">
        <v>95</v>
      </c>
      <c r="G678" s="50" t="s">
        <v>279</v>
      </c>
      <c r="H678" s="51">
        <v>1236</v>
      </c>
      <c r="I678" s="52">
        <v>10612</v>
      </c>
      <c r="J678" s="52">
        <v>132</v>
      </c>
      <c r="K678" s="52">
        <v>0</v>
      </c>
      <c r="L678" s="52">
        <v>893</v>
      </c>
      <c r="M678" s="52">
        <v>11637</v>
      </c>
      <c r="N678" s="36"/>
      <c r="O678" s="53" t="s">
        <v>308</v>
      </c>
      <c r="P678" s="53" t="s">
        <v>308</v>
      </c>
      <c r="Q678" s="55">
        <v>0.15</v>
      </c>
      <c r="R678" s="55">
        <v>0.125</v>
      </c>
      <c r="S678" s="52">
        <v>0</v>
      </c>
      <c r="T678" s="36"/>
      <c r="U678" s="56">
        <v>13279584</v>
      </c>
      <c r="V678" s="56">
        <v>0</v>
      </c>
      <c r="W678" s="52">
        <v>0</v>
      </c>
      <c r="X678" s="52">
        <v>1103748</v>
      </c>
      <c r="Y678" s="52">
        <v>14383332</v>
      </c>
      <c r="Z678" s="52">
        <f t="shared" si="10"/>
        <v>14896455</v>
      </c>
    </row>
    <row r="679" spans="1:26" s="13" customFormat="1">
      <c r="A679" s="49">
        <v>491</v>
      </c>
      <c r="B679" s="49">
        <v>491095273</v>
      </c>
      <c r="C679" s="50" t="s">
        <v>278</v>
      </c>
      <c r="D679" s="49">
        <v>95</v>
      </c>
      <c r="E679" s="50" t="s">
        <v>279</v>
      </c>
      <c r="F679" s="49">
        <v>273</v>
      </c>
      <c r="G679" s="50" t="s">
        <v>281</v>
      </c>
      <c r="H679" s="51">
        <v>3</v>
      </c>
      <c r="I679" s="52">
        <v>10413</v>
      </c>
      <c r="J679" s="52">
        <v>3742</v>
      </c>
      <c r="K679" s="52">
        <v>0</v>
      </c>
      <c r="L679" s="52">
        <v>893</v>
      </c>
      <c r="M679" s="52">
        <v>15048</v>
      </c>
      <c r="N679" s="36"/>
      <c r="O679" s="53" t="s">
        <v>308</v>
      </c>
      <c r="P679" s="53" t="s">
        <v>308</v>
      </c>
      <c r="Q679" s="55">
        <v>0.09</v>
      </c>
      <c r="R679" s="55">
        <v>2E-3</v>
      </c>
      <c r="S679" s="52">
        <v>0</v>
      </c>
      <c r="T679" s="36"/>
      <c r="U679" s="56">
        <v>42465</v>
      </c>
      <c r="V679" s="56">
        <v>0</v>
      </c>
      <c r="W679" s="52">
        <v>0</v>
      </c>
      <c r="X679" s="52">
        <v>2679</v>
      </c>
      <c r="Y679" s="52">
        <v>45144</v>
      </c>
      <c r="Z679" s="52">
        <f t="shared" si="10"/>
        <v>14896455</v>
      </c>
    </row>
    <row r="680" spans="1:26" s="13" customFormat="1">
      <c r="A680" s="49">
        <v>491</v>
      </c>
      <c r="B680" s="49">
        <v>491095292</v>
      </c>
      <c r="C680" s="50" t="s">
        <v>278</v>
      </c>
      <c r="D680" s="49">
        <v>95</v>
      </c>
      <c r="E680" s="50" t="s">
        <v>279</v>
      </c>
      <c r="F680" s="49">
        <v>292</v>
      </c>
      <c r="G680" s="50" t="s">
        <v>282</v>
      </c>
      <c r="H680" s="51">
        <v>7</v>
      </c>
      <c r="I680" s="52">
        <v>9892</v>
      </c>
      <c r="J680" s="52">
        <v>1744</v>
      </c>
      <c r="K680" s="52">
        <v>0</v>
      </c>
      <c r="L680" s="52">
        <v>893</v>
      </c>
      <c r="M680" s="52">
        <v>12529</v>
      </c>
      <c r="N680" s="36"/>
      <c r="O680" s="53" t="s">
        <v>308</v>
      </c>
      <c r="P680" s="53" t="s">
        <v>308</v>
      </c>
      <c r="Q680" s="55">
        <v>0.09</v>
      </c>
      <c r="R680" s="55">
        <v>3.0000000000000001E-3</v>
      </c>
      <c r="S680" s="52">
        <v>0</v>
      </c>
      <c r="T680" s="36"/>
      <c r="U680" s="56">
        <v>81452</v>
      </c>
      <c r="V680" s="56">
        <v>0</v>
      </c>
      <c r="W680" s="52">
        <v>0</v>
      </c>
      <c r="X680" s="52">
        <v>6251</v>
      </c>
      <c r="Y680" s="52">
        <v>87703</v>
      </c>
      <c r="Z680" s="52">
        <f t="shared" si="10"/>
        <v>14896455</v>
      </c>
    </row>
    <row r="681" spans="1:26" s="13" customFormat="1">
      <c r="A681" s="49">
        <v>491</v>
      </c>
      <c r="B681" s="49">
        <v>491095331</v>
      </c>
      <c r="C681" s="50" t="s">
        <v>278</v>
      </c>
      <c r="D681" s="49">
        <v>95</v>
      </c>
      <c r="E681" s="50" t="s">
        <v>279</v>
      </c>
      <c r="F681" s="49">
        <v>331</v>
      </c>
      <c r="G681" s="50" t="s">
        <v>283</v>
      </c>
      <c r="H681" s="51">
        <v>16</v>
      </c>
      <c r="I681" s="52">
        <v>10502</v>
      </c>
      <c r="J681" s="52">
        <v>3150</v>
      </c>
      <c r="K681" s="52">
        <v>0</v>
      </c>
      <c r="L681" s="52">
        <v>893</v>
      </c>
      <c r="M681" s="52">
        <v>14545</v>
      </c>
      <c r="N681" s="36"/>
      <c r="O681" s="53" t="s">
        <v>308</v>
      </c>
      <c r="P681" s="53" t="s">
        <v>308</v>
      </c>
      <c r="Q681" s="55">
        <v>0.09</v>
      </c>
      <c r="R681" s="55">
        <v>1.4E-2</v>
      </c>
      <c r="S681" s="52">
        <v>0</v>
      </c>
      <c r="T681" s="36"/>
      <c r="U681" s="56">
        <v>218432</v>
      </c>
      <c r="V681" s="56">
        <v>0</v>
      </c>
      <c r="W681" s="52">
        <v>0</v>
      </c>
      <c r="X681" s="52">
        <v>14288</v>
      </c>
      <c r="Y681" s="52">
        <v>232720</v>
      </c>
      <c r="Z681" s="52">
        <f t="shared" si="10"/>
        <v>14896455</v>
      </c>
    </row>
    <row r="682" spans="1:26" s="13" customFormat="1">
      <c r="A682" s="49">
        <v>491</v>
      </c>
      <c r="B682" s="49">
        <v>491095650</v>
      </c>
      <c r="C682" s="50" t="s">
        <v>278</v>
      </c>
      <c r="D682" s="49">
        <v>95</v>
      </c>
      <c r="E682" s="50" t="s">
        <v>279</v>
      </c>
      <c r="F682" s="49">
        <v>650</v>
      </c>
      <c r="G682" s="50" t="s">
        <v>175</v>
      </c>
      <c r="H682" s="51">
        <v>1</v>
      </c>
      <c r="I682" s="52">
        <v>12631</v>
      </c>
      <c r="J682" s="52">
        <v>2906</v>
      </c>
      <c r="K682" s="52">
        <v>0</v>
      </c>
      <c r="L682" s="52">
        <v>893</v>
      </c>
      <c r="M682" s="52">
        <v>16430</v>
      </c>
      <c r="N682" s="36"/>
      <c r="O682" s="53" t="s">
        <v>308</v>
      </c>
      <c r="P682" s="53" t="s">
        <v>308</v>
      </c>
      <c r="Q682" s="55">
        <v>0.09</v>
      </c>
      <c r="R682" s="55">
        <v>0</v>
      </c>
      <c r="S682" s="52">
        <v>0</v>
      </c>
      <c r="T682" s="36"/>
      <c r="U682" s="56">
        <v>15537</v>
      </c>
      <c r="V682" s="56">
        <v>0</v>
      </c>
      <c r="W682" s="52">
        <v>0</v>
      </c>
      <c r="X682" s="52">
        <v>893</v>
      </c>
      <c r="Y682" s="52">
        <v>16430</v>
      </c>
      <c r="Z682" s="52">
        <f t="shared" si="10"/>
        <v>14896455</v>
      </c>
    </row>
    <row r="683" spans="1:26" s="13" customFormat="1">
      <c r="A683" s="49">
        <v>491</v>
      </c>
      <c r="B683" s="49">
        <v>491095665</v>
      </c>
      <c r="C683" s="50" t="s">
        <v>278</v>
      </c>
      <c r="D683" s="49">
        <v>95</v>
      </c>
      <c r="E683" s="50" t="s">
        <v>279</v>
      </c>
      <c r="F683" s="49">
        <v>665</v>
      </c>
      <c r="G683" s="50" t="s">
        <v>260</v>
      </c>
      <c r="H683" s="51">
        <v>1</v>
      </c>
      <c r="I683" s="52">
        <v>9666</v>
      </c>
      <c r="J683" s="52">
        <v>1404</v>
      </c>
      <c r="K683" s="52">
        <v>0</v>
      </c>
      <c r="L683" s="52">
        <v>893</v>
      </c>
      <c r="M683" s="52">
        <v>11963</v>
      </c>
      <c r="N683" s="36"/>
      <c r="O683" s="53" t="s">
        <v>308</v>
      </c>
      <c r="P683" s="53" t="s">
        <v>308</v>
      </c>
      <c r="Q683" s="55">
        <v>0.09</v>
      </c>
      <c r="R683" s="55">
        <v>6.0000000000000001E-3</v>
      </c>
      <c r="S683" s="52">
        <v>0</v>
      </c>
      <c r="T683" s="36"/>
      <c r="U683" s="56">
        <v>11070</v>
      </c>
      <c r="V683" s="56">
        <v>0</v>
      </c>
      <c r="W683" s="52">
        <v>0</v>
      </c>
      <c r="X683" s="52">
        <v>893</v>
      </c>
      <c r="Y683" s="52">
        <v>11963</v>
      </c>
      <c r="Z683" s="52">
        <f t="shared" si="10"/>
        <v>14896455</v>
      </c>
    </row>
    <row r="684" spans="1:26" s="13" customFormat="1">
      <c r="A684" s="49">
        <v>491</v>
      </c>
      <c r="B684" s="49">
        <v>491095763</v>
      </c>
      <c r="C684" s="50" t="s">
        <v>278</v>
      </c>
      <c r="D684" s="49">
        <v>95</v>
      </c>
      <c r="E684" s="50" t="s">
        <v>279</v>
      </c>
      <c r="F684" s="49">
        <v>763</v>
      </c>
      <c r="G684" s="50" t="s">
        <v>284</v>
      </c>
      <c r="H684" s="51">
        <v>3</v>
      </c>
      <c r="I684" s="52">
        <v>9794</v>
      </c>
      <c r="J684" s="52">
        <v>2971</v>
      </c>
      <c r="K684" s="52">
        <v>0</v>
      </c>
      <c r="L684" s="52">
        <v>893</v>
      </c>
      <c r="M684" s="52">
        <v>13658</v>
      </c>
      <c r="N684" s="36"/>
      <c r="O684" s="53" t="s">
        <v>308</v>
      </c>
      <c r="P684" s="53" t="s">
        <v>308</v>
      </c>
      <c r="Q684" s="55">
        <v>0.09</v>
      </c>
      <c r="R684" s="55">
        <v>3.0000000000000001E-3</v>
      </c>
      <c r="S684" s="52">
        <v>0</v>
      </c>
      <c r="T684" s="36"/>
      <c r="U684" s="56">
        <v>38295</v>
      </c>
      <c r="V684" s="56">
        <v>0</v>
      </c>
      <c r="W684" s="52">
        <v>0</v>
      </c>
      <c r="X684" s="52">
        <v>2679</v>
      </c>
      <c r="Y684" s="52">
        <v>40974</v>
      </c>
      <c r="Z684" s="52">
        <f t="shared" si="10"/>
        <v>14896455</v>
      </c>
    </row>
    <row r="685" spans="1:26" s="13" customFormat="1">
      <c r="A685" s="49">
        <v>492</v>
      </c>
      <c r="B685" s="49">
        <v>492281137</v>
      </c>
      <c r="C685" s="50" t="s">
        <v>285</v>
      </c>
      <c r="D685" s="49">
        <v>281</v>
      </c>
      <c r="E685" s="50" t="s">
        <v>146</v>
      </c>
      <c r="F685" s="49">
        <v>137</v>
      </c>
      <c r="G685" s="50" t="s">
        <v>196</v>
      </c>
      <c r="H685" s="51">
        <v>3</v>
      </c>
      <c r="I685" s="52">
        <v>11795</v>
      </c>
      <c r="J685" s="52">
        <v>217</v>
      </c>
      <c r="K685" s="52">
        <v>0</v>
      </c>
      <c r="L685" s="52">
        <v>893</v>
      </c>
      <c r="M685" s="52">
        <v>12905</v>
      </c>
      <c r="N685" s="36"/>
      <c r="O685" s="53" t="s">
        <v>308</v>
      </c>
      <c r="P685" s="53" t="s">
        <v>308</v>
      </c>
      <c r="Q685" s="55">
        <v>0.18</v>
      </c>
      <c r="R685" s="55">
        <v>0.121</v>
      </c>
      <c r="S685" s="52">
        <v>0</v>
      </c>
      <c r="T685" s="36"/>
      <c r="U685" s="56">
        <v>36036</v>
      </c>
      <c r="V685" s="56">
        <v>0</v>
      </c>
      <c r="W685" s="52">
        <v>0</v>
      </c>
      <c r="X685" s="52">
        <v>2679</v>
      </c>
      <c r="Y685" s="52">
        <v>38715</v>
      </c>
      <c r="Z685" s="52">
        <f t="shared" si="10"/>
        <v>4683642</v>
      </c>
    </row>
    <row r="686" spans="1:26" s="13" customFormat="1">
      <c r="A686" s="49">
        <v>492</v>
      </c>
      <c r="B686" s="49">
        <v>492281281</v>
      </c>
      <c r="C686" s="50" t="s">
        <v>285</v>
      </c>
      <c r="D686" s="49">
        <v>281</v>
      </c>
      <c r="E686" s="50" t="s">
        <v>146</v>
      </c>
      <c r="F686" s="49">
        <v>281</v>
      </c>
      <c r="G686" s="50" t="s">
        <v>146</v>
      </c>
      <c r="H686" s="51">
        <v>357</v>
      </c>
      <c r="I686" s="52">
        <v>12118</v>
      </c>
      <c r="J686" s="52">
        <v>0</v>
      </c>
      <c r="K686" s="52">
        <v>0</v>
      </c>
      <c r="L686" s="52">
        <v>893</v>
      </c>
      <c r="M686" s="52">
        <v>13011</v>
      </c>
      <c r="N686" s="36"/>
      <c r="O686" s="53" t="s">
        <v>308</v>
      </c>
      <c r="P686" s="53" t="s">
        <v>308</v>
      </c>
      <c r="Q686" s="55">
        <v>0.18</v>
      </c>
      <c r="R686" s="55">
        <v>0.11799999999999999</v>
      </c>
      <c r="S686" s="52">
        <v>0</v>
      </c>
      <c r="T686" s="36"/>
      <c r="U686" s="56">
        <v>4326126</v>
      </c>
      <c r="V686" s="56">
        <v>0</v>
      </c>
      <c r="W686" s="52">
        <v>0</v>
      </c>
      <c r="X686" s="52">
        <v>318801</v>
      </c>
      <c r="Y686" s="52">
        <v>4644927</v>
      </c>
      <c r="Z686" s="52">
        <f t="shared" si="10"/>
        <v>4683642</v>
      </c>
    </row>
    <row r="687" spans="1:26" s="13" customFormat="1">
      <c r="A687" s="49">
        <v>493</v>
      </c>
      <c r="B687" s="49">
        <v>493093035</v>
      </c>
      <c r="C687" s="50" t="s">
        <v>286</v>
      </c>
      <c r="D687" s="49">
        <v>93</v>
      </c>
      <c r="E687" s="50" t="s">
        <v>14</v>
      </c>
      <c r="F687" s="49">
        <v>35</v>
      </c>
      <c r="G687" s="50" t="s">
        <v>11</v>
      </c>
      <c r="H687" s="51">
        <v>42</v>
      </c>
      <c r="I687" s="52">
        <v>12569</v>
      </c>
      <c r="J687" s="52">
        <v>3714</v>
      </c>
      <c r="K687" s="52">
        <v>0</v>
      </c>
      <c r="L687" s="52">
        <v>893</v>
      </c>
      <c r="M687" s="52">
        <v>17176</v>
      </c>
      <c r="N687" s="36"/>
      <c r="O687" s="53" t="s">
        <v>308</v>
      </c>
      <c r="P687" s="53" t="s">
        <v>308</v>
      </c>
      <c r="Q687" s="55">
        <v>0.18</v>
      </c>
      <c r="R687" s="55">
        <v>0.152</v>
      </c>
      <c r="S687" s="52">
        <v>0</v>
      </c>
      <c r="T687" s="36"/>
      <c r="U687" s="56">
        <v>683886</v>
      </c>
      <c r="V687" s="56">
        <v>0</v>
      </c>
      <c r="W687" s="52">
        <v>0</v>
      </c>
      <c r="X687" s="52">
        <v>37506</v>
      </c>
      <c r="Y687" s="52">
        <v>721392</v>
      </c>
      <c r="Z687" s="52">
        <f t="shared" si="10"/>
        <v>3023443</v>
      </c>
    </row>
    <row r="688" spans="1:26" s="13" customFormat="1">
      <c r="A688" s="49">
        <v>493</v>
      </c>
      <c r="B688" s="49">
        <v>493093049</v>
      </c>
      <c r="C688" s="50" t="s">
        <v>286</v>
      </c>
      <c r="D688" s="49">
        <v>93</v>
      </c>
      <c r="E688" s="50" t="s">
        <v>14</v>
      </c>
      <c r="F688" s="49">
        <v>49</v>
      </c>
      <c r="G688" s="50" t="s">
        <v>73</v>
      </c>
      <c r="H688" s="51">
        <v>1</v>
      </c>
      <c r="I688" s="52">
        <v>11741</v>
      </c>
      <c r="J688" s="52">
        <v>14525</v>
      </c>
      <c r="K688" s="52">
        <v>0</v>
      </c>
      <c r="L688" s="52">
        <v>893</v>
      </c>
      <c r="M688" s="52">
        <v>27159</v>
      </c>
      <c r="N688" s="36"/>
      <c r="O688" s="53" t="s">
        <v>308</v>
      </c>
      <c r="P688" s="53" t="s">
        <v>308</v>
      </c>
      <c r="Q688" s="55">
        <v>0.09</v>
      </c>
      <c r="R688" s="55">
        <v>7.3999999999999996E-2</v>
      </c>
      <c r="S688" s="52">
        <v>0</v>
      </c>
      <c r="T688" s="36"/>
      <c r="U688" s="56">
        <v>26266</v>
      </c>
      <c r="V688" s="56">
        <v>0</v>
      </c>
      <c r="W688" s="52">
        <v>0</v>
      </c>
      <c r="X688" s="52">
        <v>893</v>
      </c>
      <c r="Y688" s="52">
        <v>27159</v>
      </c>
      <c r="Z688" s="52">
        <f t="shared" si="10"/>
        <v>3023443</v>
      </c>
    </row>
    <row r="689" spans="1:26" s="13" customFormat="1">
      <c r="A689" s="49">
        <v>493</v>
      </c>
      <c r="B689" s="49">
        <v>493093057</v>
      </c>
      <c r="C689" s="50" t="s">
        <v>286</v>
      </c>
      <c r="D689" s="49">
        <v>93</v>
      </c>
      <c r="E689" s="50" t="s">
        <v>14</v>
      </c>
      <c r="F689" s="49">
        <v>57</v>
      </c>
      <c r="G689" s="50" t="s">
        <v>13</v>
      </c>
      <c r="H689" s="51">
        <v>90</v>
      </c>
      <c r="I689" s="52">
        <v>12306</v>
      </c>
      <c r="J689" s="52">
        <v>648</v>
      </c>
      <c r="K689" s="52">
        <v>0</v>
      </c>
      <c r="L689" s="52">
        <v>893</v>
      </c>
      <c r="M689" s="52">
        <v>13847</v>
      </c>
      <c r="N689" s="36"/>
      <c r="O689" s="53" t="s">
        <v>308</v>
      </c>
      <c r="P689" s="53" t="s">
        <v>308</v>
      </c>
      <c r="Q689" s="55">
        <v>0.18</v>
      </c>
      <c r="R689" s="55">
        <v>0.126</v>
      </c>
      <c r="S689" s="52">
        <v>0</v>
      </c>
      <c r="T689" s="36"/>
      <c r="U689" s="56">
        <v>1165860</v>
      </c>
      <c r="V689" s="56">
        <v>0</v>
      </c>
      <c r="W689" s="52">
        <v>0</v>
      </c>
      <c r="X689" s="52">
        <v>80370</v>
      </c>
      <c r="Y689" s="52">
        <v>1246230</v>
      </c>
      <c r="Z689" s="52">
        <f t="shared" si="10"/>
        <v>3023443</v>
      </c>
    </row>
    <row r="690" spans="1:26" s="13" customFormat="1">
      <c r="A690" s="49">
        <v>493</v>
      </c>
      <c r="B690" s="49">
        <v>493093073</v>
      </c>
      <c r="C690" s="50" t="s">
        <v>286</v>
      </c>
      <c r="D690" s="49">
        <v>93</v>
      </c>
      <c r="E690" s="50" t="s">
        <v>14</v>
      </c>
      <c r="F690" s="49">
        <v>73</v>
      </c>
      <c r="G690" s="50" t="s">
        <v>23</v>
      </c>
      <c r="H690" s="51">
        <v>1</v>
      </c>
      <c r="I690" s="52">
        <v>10347</v>
      </c>
      <c r="J690" s="52">
        <v>7321</v>
      </c>
      <c r="K690" s="52">
        <v>0</v>
      </c>
      <c r="L690" s="52">
        <v>893</v>
      </c>
      <c r="M690" s="52">
        <v>18561</v>
      </c>
      <c r="N690" s="36"/>
      <c r="O690" s="53" t="s">
        <v>308</v>
      </c>
      <c r="P690" s="53" t="s">
        <v>308</v>
      </c>
      <c r="Q690" s="55">
        <v>0.09</v>
      </c>
      <c r="R690" s="55">
        <v>6.0000000000000001E-3</v>
      </c>
      <c r="S690" s="52">
        <v>0</v>
      </c>
      <c r="T690" s="36"/>
      <c r="U690" s="56">
        <v>17668</v>
      </c>
      <c r="V690" s="56">
        <v>0</v>
      </c>
      <c r="W690" s="52">
        <v>0</v>
      </c>
      <c r="X690" s="52">
        <v>893</v>
      </c>
      <c r="Y690" s="52">
        <v>18561</v>
      </c>
      <c r="Z690" s="52">
        <f t="shared" si="10"/>
        <v>3023443</v>
      </c>
    </row>
    <row r="691" spans="1:26" s="13" customFormat="1">
      <c r="A691" s="49">
        <v>493</v>
      </c>
      <c r="B691" s="49">
        <v>493093093</v>
      </c>
      <c r="C691" s="50" t="s">
        <v>286</v>
      </c>
      <c r="D691" s="49">
        <v>93</v>
      </c>
      <c r="E691" s="50" t="s">
        <v>14</v>
      </c>
      <c r="F691" s="49">
        <v>93</v>
      </c>
      <c r="G691" s="50" t="s">
        <v>14</v>
      </c>
      <c r="H691" s="51">
        <v>46</v>
      </c>
      <c r="I691" s="52">
        <v>11171</v>
      </c>
      <c r="J691" s="52">
        <v>337</v>
      </c>
      <c r="K691" s="52">
        <v>0</v>
      </c>
      <c r="L691" s="52">
        <v>893</v>
      </c>
      <c r="M691" s="52">
        <v>12401</v>
      </c>
      <c r="N691" s="36"/>
      <c r="O691" s="53" t="s">
        <v>308</v>
      </c>
      <c r="P691" s="53" t="s">
        <v>308</v>
      </c>
      <c r="Q691" s="55">
        <v>0.09</v>
      </c>
      <c r="R691" s="55">
        <v>0.1</v>
      </c>
      <c r="S691" s="52">
        <v>-1148</v>
      </c>
      <c r="T691" s="36"/>
      <c r="U691" s="56">
        <v>529368</v>
      </c>
      <c r="V691" s="56">
        <v>-52817</v>
      </c>
      <c r="W691" s="52">
        <v>0</v>
      </c>
      <c r="X691" s="52">
        <v>41078</v>
      </c>
      <c r="Y691" s="52">
        <v>517629</v>
      </c>
      <c r="Z691" s="52">
        <f t="shared" si="10"/>
        <v>3023443</v>
      </c>
    </row>
    <row r="692" spans="1:26" s="13" customFormat="1">
      <c r="A692" s="49">
        <v>493</v>
      </c>
      <c r="B692" s="49">
        <v>493093163</v>
      </c>
      <c r="C692" s="50" t="s">
        <v>286</v>
      </c>
      <c r="D692" s="49">
        <v>93</v>
      </c>
      <c r="E692" s="50" t="s">
        <v>14</v>
      </c>
      <c r="F692" s="49">
        <v>163</v>
      </c>
      <c r="G692" s="50" t="s">
        <v>16</v>
      </c>
      <c r="H692" s="51">
        <v>7</v>
      </c>
      <c r="I692" s="52">
        <v>13206</v>
      </c>
      <c r="J692" s="52">
        <v>258</v>
      </c>
      <c r="K692" s="52">
        <v>0</v>
      </c>
      <c r="L692" s="52">
        <v>893</v>
      </c>
      <c r="M692" s="52">
        <v>14357</v>
      </c>
      <c r="N692" s="36"/>
      <c r="O692" s="53" t="s">
        <v>308</v>
      </c>
      <c r="P692" s="53" t="s">
        <v>308</v>
      </c>
      <c r="Q692" s="55">
        <v>0.18</v>
      </c>
      <c r="R692" s="55">
        <v>9.1999999999999998E-2</v>
      </c>
      <c r="S692" s="52">
        <v>0</v>
      </c>
      <c r="T692" s="36"/>
      <c r="U692" s="56">
        <v>94248</v>
      </c>
      <c r="V692" s="56">
        <v>0</v>
      </c>
      <c r="W692" s="52">
        <v>0</v>
      </c>
      <c r="X692" s="52">
        <v>6251</v>
      </c>
      <c r="Y692" s="52">
        <v>100499</v>
      </c>
      <c r="Z692" s="52">
        <f t="shared" si="10"/>
        <v>3023443</v>
      </c>
    </row>
    <row r="693" spans="1:26" s="13" customFormat="1">
      <c r="A693" s="49">
        <v>493</v>
      </c>
      <c r="B693" s="49">
        <v>493093165</v>
      </c>
      <c r="C693" s="50" t="s">
        <v>286</v>
      </c>
      <c r="D693" s="49">
        <v>93</v>
      </c>
      <c r="E693" s="50" t="s">
        <v>14</v>
      </c>
      <c r="F693" s="49">
        <v>165</v>
      </c>
      <c r="G693" s="50" t="s">
        <v>17</v>
      </c>
      <c r="H693" s="51">
        <v>9</v>
      </c>
      <c r="I693" s="52">
        <v>11692</v>
      </c>
      <c r="J693" s="52">
        <v>647</v>
      </c>
      <c r="K693" s="52">
        <v>0</v>
      </c>
      <c r="L693" s="52">
        <v>893</v>
      </c>
      <c r="M693" s="52">
        <v>13232</v>
      </c>
      <c r="N693" s="36"/>
      <c r="O693" s="53" t="s">
        <v>308</v>
      </c>
      <c r="P693" s="53" t="s">
        <v>308</v>
      </c>
      <c r="Q693" s="55">
        <v>0.11</v>
      </c>
      <c r="R693" s="55">
        <v>0.113</v>
      </c>
      <c r="S693" s="52">
        <v>-839</v>
      </c>
      <c r="T693" s="36"/>
      <c r="U693" s="56">
        <v>111051</v>
      </c>
      <c r="V693" s="56">
        <v>-7548</v>
      </c>
      <c r="W693" s="52">
        <v>0</v>
      </c>
      <c r="X693" s="52">
        <v>8037</v>
      </c>
      <c r="Y693" s="52">
        <v>111540</v>
      </c>
      <c r="Z693" s="52">
        <f t="shared" si="10"/>
        <v>3023443</v>
      </c>
    </row>
    <row r="694" spans="1:26" s="13" customFormat="1">
      <c r="A694" s="49">
        <v>493</v>
      </c>
      <c r="B694" s="49">
        <v>493093176</v>
      </c>
      <c r="C694" s="50" t="s">
        <v>286</v>
      </c>
      <c r="D694" s="49">
        <v>93</v>
      </c>
      <c r="E694" s="50" t="s">
        <v>14</v>
      </c>
      <c r="F694" s="49">
        <v>176</v>
      </c>
      <c r="G694" s="50" t="s">
        <v>78</v>
      </c>
      <c r="H694" s="51">
        <v>3</v>
      </c>
      <c r="I694" s="52">
        <v>11800</v>
      </c>
      <c r="J694" s="52">
        <v>3843</v>
      </c>
      <c r="K694" s="52">
        <v>0</v>
      </c>
      <c r="L694" s="52">
        <v>893</v>
      </c>
      <c r="M694" s="52">
        <v>16536</v>
      </c>
      <c r="N694" s="36"/>
      <c r="O694" s="53" t="s">
        <v>308</v>
      </c>
      <c r="P694" s="53" t="s">
        <v>308</v>
      </c>
      <c r="Q694" s="55">
        <v>0.09</v>
      </c>
      <c r="R694" s="55">
        <v>6.4000000000000001E-2</v>
      </c>
      <c r="S694" s="52">
        <v>0</v>
      </c>
      <c r="T694" s="36"/>
      <c r="U694" s="56">
        <v>46929</v>
      </c>
      <c r="V694" s="56">
        <v>0</v>
      </c>
      <c r="W694" s="52">
        <v>0</v>
      </c>
      <c r="X694" s="52">
        <v>2679</v>
      </c>
      <c r="Y694" s="52">
        <v>49608</v>
      </c>
      <c r="Z694" s="52">
        <f t="shared" si="10"/>
        <v>3023443</v>
      </c>
    </row>
    <row r="695" spans="1:26" s="13" customFormat="1">
      <c r="A695" s="49">
        <v>493</v>
      </c>
      <c r="B695" s="49">
        <v>493093248</v>
      </c>
      <c r="C695" s="50" t="s">
        <v>286</v>
      </c>
      <c r="D695" s="49">
        <v>93</v>
      </c>
      <c r="E695" s="50" t="s">
        <v>14</v>
      </c>
      <c r="F695" s="49">
        <v>248</v>
      </c>
      <c r="G695" s="50" t="s">
        <v>18</v>
      </c>
      <c r="H695" s="51">
        <v>14</v>
      </c>
      <c r="I695" s="52">
        <v>11965</v>
      </c>
      <c r="J695" s="52">
        <v>1298</v>
      </c>
      <c r="K695" s="52">
        <v>0</v>
      </c>
      <c r="L695" s="52">
        <v>893</v>
      </c>
      <c r="M695" s="52">
        <v>14156</v>
      </c>
      <c r="N695" s="36"/>
      <c r="O695" s="53" t="s">
        <v>308</v>
      </c>
      <c r="P695" s="53" t="s">
        <v>308</v>
      </c>
      <c r="Q695" s="55">
        <v>0.09</v>
      </c>
      <c r="R695" s="55">
        <v>4.2000000000000003E-2</v>
      </c>
      <c r="S695" s="52">
        <v>0</v>
      </c>
      <c r="T695" s="36"/>
      <c r="U695" s="56">
        <v>185682</v>
      </c>
      <c r="V695" s="56">
        <v>0</v>
      </c>
      <c r="W695" s="52">
        <v>0</v>
      </c>
      <c r="X695" s="52">
        <v>12502</v>
      </c>
      <c r="Y695" s="52">
        <v>198184</v>
      </c>
      <c r="Z695" s="52">
        <f t="shared" si="10"/>
        <v>3023443</v>
      </c>
    </row>
    <row r="696" spans="1:26" s="13" customFormat="1">
      <c r="A696" s="49">
        <v>493</v>
      </c>
      <c r="B696" s="49">
        <v>493093274</v>
      </c>
      <c r="C696" s="50" t="s">
        <v>286</v>
      </c>
      <c r="D696" s="49">
        <v>93</v>
      </c>
      <c r="E696" s="50" t="s">
        <v>14</v>
      </c>
      <c r="F696" s="49">
        <v>274</v>
      </c>
      <c r="G696" s="50" t="s">
        <v>60</v>
      </c>
      <c r="H696" s="51">
        <v>1</v>
      </c>
      <c r="I696" s="52">
        <v>11980</v>
      </c>
      <c r="J696" s="52">
        <v>5508</v>
      </c>
      <c r="K696" s="52">
        <v>0</v>
      </c>
      <c r="L696" s="52">
        <v>893</v>
      </c>
      <c r="M696" s="52">
        <v>18381</v>
      </c>
      <c r="N696" s="36"/>
      <c r="O696" s="53" t="s">
        <v>308</v>
      </c>
      <c r="P696" s="53" t="s">
        <v>308</v>
      </c>
      <c r="Q696" s="55">
        <v>0.09</v>
      </c>
      <c r="R696" s="55">
        <v>8.7999999999999995E-2</v>
      </c>
      <c r="S696" s="52">
        <v>0</v>
      </c>
      <c r="T696" s="36"/>
      <c r="U696" s="56">
        <v>17488</v>
      </c>
      <c r="V696" s="56">
        <v>0</v>
      </c>
      <c r="W696" s="52">
        <v>0</v>
      </c>
      <c r="X696" s="52">
        <v>893</v>
      </c>
      <c r="Y696" s="52">
        <v>18381</v>
      </c>
      <c r="Z696" s="52">
        <f t="shared" si="10"/>
        <v>3023443</v>
      </c>
    </row>
    <row r="697" spans="1:26" s="13" customFormat="1">
      <c r="A697" s="49">
        <v>493</v>
      </c>
      <c r="B697" s="49">
        <v>493093305</v>
      </c>
      <c r="C697" s="50" t="s">
        <v>286</v>
      </c>
      <c r="D697" s="49">
        <v>93</v>
      </c>
      <c r="E697" s="50" t="s">
        <v>14</v>
      </c>
      <c r="F697" s="49">
        <v>305</v>
      </c>
      <c r="G697" s="50" t="s">
        <v>221</v>
      </c>
      <c r="H697" s="51">
        <v>1</v>
      </c>
      <c r="I697" s="52">
        <v>10092</v>
      </c>
      <c r="J697" s="52">
        <v>3275</v>
      </c>
      <c r="K697" s="52">
        <v>0</v>
      </c>
      <c r="L697" s="52">
        <v>893</v>
      </c>
      <c r="M697" s="52">
        <v>14260</v>
      </c>
      <c r="N697" s="36"/>
      <c r="O697" s="53" t="s">
        <v>308</v>
      </c>
      <c r="P697" s="53" t="s">
        <v>308</v>
      </c>
      <c r="Q697" s="55">
        <v>0.09</v>
      </c>
      <c r="R697" s="55">
        <v>2.1000000000000001E-2</v>
      </c>
      <c r="S697" s="52">
        <v>0</v>
      </c>
      <c r="T697" s="36"/>
      <c r="U697" s="56">
        <v>13367</v>
      </c>
      <c r="V697" s="56">
        <v>0</v>
      </c>
      <c r="W697" s="52">
        <v>0</v>
      </c>
      <c r="X697" s="52">
        <v>893</v>
      </c>
      <c r="Y697" s="52">
        <v>14260</v>
      </c>
      <c r="Z697" s="52">
        <f t="shared" si="10"/>
        <v>3023443</v>
      </c>
    </row>
    <row r="698" spans="1:26" s="13" customFormat="1">
      <c r="A698" s="49">
        <v>494</v>
      </c>
      <c r="B698" s="49">
        <v>494093035</v>
      </c>
      <c r="C698" s="50" t="s">
        <v>287</v>
      </c>
      <c r="D698" s="49">
        <v>93</v>
      </c>
      <c r="E698" s="50" t="s">
        <v>14</v>
      </c>
      <c r="F698" s="49">
        <v>35</v>
      </c>
      <c r="G698" s="50" t="s">
        <v>11</v>
      </c>
      <c r="H698" s="51">
        <v>6</v>
      </c>
      <c r="I698" s="52">
        <v>12145</v>
      </c>
      <c r="J698" s="52">
        <v>3589</v>
      </c>
      <c r="K698" s="52">
        <v>0</v>
      </c>
      <c r="L698" s="52">
        <v>893</v>
      </c>
      <c r="M698" s="52">
        <v>16627</v>
      </c>
      <c r="N698" s="36"/>
      <c r="O698" s="53" t="s">
        <v>308</v>
      </c>
      <c r="P698" s="53" t="s">
        <v>308</v>
      </c>
      <c r="Q698" s="55">
        <v>0.18</v>
      </c>
      <c r="R698" s="55">
        <v>0.152</v>
      </c>
      <c r="S698" s="52">
        <v>0</v>
      </c>
      <c r="T698" s="36"/>
      <c r="U698" s="56">
        <v>94404</v>
      </c>
      <c r="V698" s="56">
        <v>0</v>
      </c>
      <c r="W698" s="52">
        <v>0</v>
      </c>
      <c r="X698" s="52">
        <v>5358</v>
      </c>
      <c r="Y698" s="52">
        <v>99762</v>
      </c>
      <c r="Z698" s="52">
        <f t="shared" si="10"/>
        <v>8915605</v>
      </c>
    </row>
    <row r="699" spans="1:26" s="13" customFormat="1">
      <c r="A699" s="49">
        <v>494</v>
      </c>
      <c r="B699" s="49">
        <v>494093056</v>
      </c>
      <c r="C699" s="50" t="s">
        <v>287</v>
      </c>
      <c r="D699" s="49">
        <v>93</v>
      </c>
      <c r="E699" s="50" t="s">
        <v>14</v>
      </c>
      <c r="F699" s="49">
        <v>56</v>
      </c>
      <c r="G699" s="50" t="s">
        <v>133</v>
      </c>
      <c r="H699" s="51">
        <v>3</v>
      </c>
      <c r="I699" s="52">
        <v>10377</v>
      </c>
      <c r="J699" s="52">
        <v>3629</v>
      </c>
      <c r="K699" s="52">
        <v>0</v>
      </c>
      <c r="L699" s="52">
        <v>893</v>
      </c>
      <c r="M699" s="52">
        <v>14899</v>
      </c>
      <c r="N699" s="36"/>
      <c r="O699" s="53" t="s">
        <v>308</v>
      </c>
      <c r="P699" s="53" t="s">
        <v>308</v>
      </c>
      <c r="Q699" s="55">
        <v>0.09</v>
      </c>
      <c r="R699" s="55">
        <v>2.1000000000000001E-2</v>
      </c>
      <c r="S699" s="52">
        <v>0</v>
      </c>
      <c r="T699" s="36"/>
      <c r="U699" s="56">
        <v>42018</v>
      </c>
      <c r="V699" s="56">
        <v>0</v>
      </c>
      <c r="W699" s="52">
        <v>0</v>
      </c>
      <c r="X699" s="52">
        <v>2679</v>
      </c>
      <c r="Y699" s="52">
        <v>44697</v>
      </c>
      <c r="Z699" s="52">
        <f t="shared" si="10"/>
        <v>8915605</v>
      </c>
    </row>
    <row r="700" spans="1:26" s="13" customFormat="1">
      <c r="A700" s="49">
        <v>494</v>
      </c>
      <c r="B700" s="49">
        <v>494093057</v>
      </c>
      <c r="C700" s="50" t="s">
        <v>287</v>
      </c>
      <c r="D700" s="49">
        <v>93</v>
      </c>
      <c r="E700" s="50" t="s">
        <v>14</v>
      </c>
      <c r="F700" s="49">
        <v>57</v>
      </c>
      <c r="G700" s="50" t="s">
        <v>13</v>
      </c>
      <c r="H700" s="51">
        <v>57</v>
      </c>
      <c r="I700" s="52">
        <v>12101</v>
      </c>
      <c r="J700" s="52">
        <v>638</v>
      </c>
      <c r="K700" s="52">
        <v>0</v>
      </c>
      <c r="L700" s="52">
        <v>893</v>
      </c>
      <c r="M700" s="52">
        <v>13632</v>
      </c>
      <c r="N700" s="36"/>
      <c r="O700" s="53" t="s">
        <v>308</v>
      </c>
      <c r="P700" s="53" t="s">
        <v>308</v>
      </c>
      <c r="Q700" s="55">
        <v>0.18</v>
      </c>
      <c r="R700" s="55">
        <v>0.126</v>
      </c>
      <c r="S700" s="52">
        <v>0</v>
      </c>
      <c r="T700" s="36"/>
      <c r="U700" s="56">
        <v>726123</v>
      </c>
      <c r="V700" s="56">
        <v>0</v>
      </c>
      <c r="W700" s="52">
        <v>0</v>
      </c>
      <c r="X700" s="52">
        <v>50901</v>
      </c>
      <c r="Y700" s="52">
        <v>777024</v>
      </c>
      <c r="Z700" s="52">
        <f t="shared" si="10"/>
        <v>8915605</v>
      </c>
    </row>
    <row r="701" spans="1:26" s="13" customFormat="1">
      <c r="A701" s="49">
        <v>494</v>
      </c>
      <c r="B701" s="49">
        <v>494093093</v>
      </c>
      <c r="C701" s="50" t="s">
        <v>287</v>
      </c>
      <c r="D701" s="49">
        <v>93</v>
      </c>
      <c r="E701" s="50" t="s">
        <v>14</v>
      </c>
      <c r="F701" s="49">
        <v>93</v>
      </c>
      <c r="G701" s="50" t="s">
        <v>14</v>
      </c>
      <c r="H701" s="51">
        <v>331</v>
      </c>
      <c r="I701" s="52">
        <v>11726</v>
      </c>
      <c r="J701" s="52">
        <v>354</v>
      </c>
      <c r="K701" s="52">
        <v>0</v>
      </c>
      <c r="L701" s="52">
        <v>893</v>
      </c>
      <c r="M701" s="52">
        <v>12973</v>
      </c>
      <c r="N701" s="36"/>
      <c r="O701" s="53" t="s">
        <v>308</v>
      </c>
      <c r="P701" s="53" t="s">
        <v>308</v>
      </c>
      <c r="Q701" s="55">
        <v>0.09</v>
      </c>
      <c r="R701" s="55">
        <v>0.1</v>
      </c>
      <c r="S701" s="52">
        <v>-1205</v>
      </c>
      <c r="T701" s="36"/>
      <c r="U701" s="56">
        <v>3998480</v>
      </c>
      <c r="V701" s="56">
        <v>-398940</v>
      </c>
      <c r="W701" s="52">
        <v>0</v>
      </c>
      <c r="X701" s="52">
        <v>295583</v>
      </c>
      <c r="Y701" s="52">
        <v>3895123</v>
      </c>
      <c r="Z701" s="52">
        <f t="shared" si="10"/>
        <v>8915605</v>
      </c>
    </row>
    <row r="702" spans="1:26" s="13" customFormat="1">
      <c r="A702" s="49">
        <v>494</v>
      </c>
      <c r="B702" s="49">
        <v>494093149</v>
      </c>
      <c r="C702" s="50" t="s">
        <v>287</v>
      </c>
      <c r="D702" s="49">
        <v>93</v>
      </c>
      <c r="E702" s="50" t="s">
        <v>14</v>
      </c>
      <c r="F702" s="49">
        <v>149</v>
      </c>
      <c r="G702" s="50" t="s">
        <v>77</v>
      </c>
      <c r="H702" s="51">
        <v>2</v>
      </c>
      <c r="I702" s="52">
        <v>12390</v>
      </c>
      <c r="J702" s="52">
        <v>71</v>
      </c>
      <c r="K702" s="52">
        <v>0</v>
      </c>
      <c r="L702" s="52">
        <v>893</v>
      </c>
      <c r="M702" s="52">
        <v>13354</v>
      </c>
      <c r="N702" s="36"/>
      <c r="O702" s="53" t="s">
        <v>308</v>
      </c>
      <c r="P702" s="53" t="s">
        <v>308</v>
      </c>
      <c r="Q702" s="55">
        <v>0.13</v>
      </c>
      <c r="R702" s="55">
        <v>0.10299999999999999</v>
      </c>
      <c r="S702" s="52">
        <v>0</v>
      </c>
      <c r="T702" s="36"/>
      <c r="U702" s="56">
        <v>24922</v>
      </c>
      <c r="V702" s="56">
        <v>0</v>
      </c>
      <c r="W702" s="52">
        <v>0</v>
      </c>
      <c r="X702" s="52">
        <v>1786</v>
      </c>
      <c r="Y702" s="52">
        <v>26708</v>
      </c>
      <c r="Z702" s="52">
        <f t="shared" si="10"/>
        <v>8915605</v>
      </c>
    </row>
    <row r="703" spans="1:26" s="13" customFormat="1">
      <c r="A703" s="49">
        <v>494</v>
      </c>
      <c r="B703" s="49">
        <v>494093160</v>
      </c>
      <c r="C703" s="50" t="s">
        <v>287</v>
      </c>
      <c r="D703" s="49">
        <v>93</v>
      </c>
      <c r="E703" s="50" t="s">
        <v>14</v>
      </c>
      <c r="F703" s="49">
        <v>160</v>
      </c>
      <c r="G703" s="50" t="s">
        <v>134</v>
      </c>
      <c r="H703" s="51">
        <v>2</v>
      </c>
      <c r="I703" s="52">
        <v>11850</v>
      </c>
      <c r="J703" s="52">
        <v>478</v>
      </c>
      <c r="K703" s="52">
        <v>0</v>
      </c>
      <c r="L703" s="52">
        <v>893</v>
      </c>
      <c r="M703" s="52">
        <v>13221</v>
      </c>
      <c r="N703" s="36"/>
      <c r="O703" s="53" t="s">
        <v>308</v>
      </c>
      <c r="P703" s="53" t="s">
        <v>308</v>
      </c>
      <c r="Q703" s="55">
        <v>0.13</v>
      </c>
      <c r="R703" s="55">
        <v>0.104</v>
      </c>
      <c r="S703" s="52">
        <v>0</v>
      </c>
      <c r="T703" s="36"/>
      <c r="U703" s="56">
        <v>24656</v>
      </c>
      <c r="V703" s="56">
        <v>0</v>
      </c>
      <c r="W703" s="52">
        <v>0</v>
      </c>
      <c r="X703" s="52">
        <v>1786</v>
      </c>
      <c r="Y703" s="52">
        <v>26442</v>
      </c>
      <c r="Z703" s="52">
        <f t="shared" si="10"/>
        <v>8915605</v>
      </c>
    </row>
    <row r="704" spans="1:26" s="13" customFormat="1">
      <c r="A704" s="49">
        <v>494</v>
      </c>
      <c r="B704" s="49">
        <v>494093163</v>
      </c>
      <c r="C704" s="50" t="s">
        <v>287</v>
      </c>
      <c r="D704" s="49">
        <v>93</v>
      </c>
      <c r="E704" s="50" t="s">
        <v>14</v>
      </c>
      <c r="F704" s="49">
        <v>163</v>
      </c>
      <c r="G704" s="50" t="s">
        <v>16</v>
      </c>
      <c r="H704" s="51">
        <v>6</v>
      </c>
      <c r="I704" s="52">
        <v>13817</v>
      </c>
      <c r="J704" s="52">
        <v>270</v>
      </c>
      <c r="K704" s="52">
        <v>0</v>
      </c>
      <c r="L704" s="52">
        <v>893</v>
      </c>
      <c r="M704" s="52">
        <v>14980</v>
      </c>
      <c r="N704" s="36"/>
      <c r="O704" s="53" t="s">
        <v>308</v>
      </c>
      <c r="P704" s="53" t="s">
        <v>308</v>
      </c>
      <c r="Q704" s="55">
        <v>0.18</v>
      </c>
      <c r="R704" s="55">
        <v>9.1999999999999998E-2</v>
      </c>
      <c r="S704" s="52">
        <v>0</v>
      </c>
      <c r="T704" s="36"/>
      <c r="U704" s="56">
        <v>84522</v>
      </c>
      <c r="V704" s="56">
        <v>0</v>
      </c>
      <c r="W704" s="52">
        <v>0</v>
      </c>
      <c r="X704" s="52">
        <v>5358</v>
      </c>
      <c r="Y704" s="52">
        <v>89880</v>
      </c>
      <c r="Z704" s="52">
        <f t="shared" si="10"/>
        <v>8915605</v>
      </c>
    </row>
    <row r="705" spans="1:26" s="13" customFormat="1">
      <c r="A705" s="49">
        <v>494</v>
      </c>
      <c r="B705" s="49">
        <v>494093165</v>
      </c>
      <c r="C705" s="50" t="s">
        <v>287</v>
      </c>
      <c r="D705" s="49">
        <v>93</v>
      </c>
      <c r="E705" s="50" t="s">
        <v>14</v>
      </c>
      <c r="F705" s="49">
        <v>165</v>
      </c>
      <c r="G705" s="50" t="s">
        <v>17</v>
      </c>
      <c r="H705" s="51">
        <v>70</v>
      </c>
      <c r="I705" s="52">
        <v>11605</v>
      </c>
      <c r="J705" s="52">
        <v>642</v>
      </c>
      <c r="K705" s="52">
        <v>0</v>
      </c>
      <c r="L705" s="52">
        <v>893</v>
      </c>
      <c r="M705" s="52">
        <v>13140</v>
      </c>
      <c r="N705" s="36"/>
      <c r="O705" s="53" t="s">
        <v>308</v>
      </c>
      <c r="P705" s="53" t="s">
        <v>308</v>
      </c>
      <c r="Q705" s="55">
        <v>0.11</v>
      </c>
      <c r="R705" s="55">
        <v>0.113</v>
      </c>
      <c r="S705" s="52">
        <v>-832</v>
      </c>
      <c r="T705" s="36"/>
      <c r="U705" s="56">
        <v>857290</v>
      </c>
      <c r="V705" s="56">
        <v>-58268</v>
      </c>
      <c r="W705" s="52">
        <v>0</v>
      </c>
      <c r="X705" s="52">
        <v>62510</v>
      </c>
      <c r="Y705" s="52">
        <v>861532</v>
      </c>
      <c r="Z705" s="52">
        <f t="shared" si="10"/>
        <v>8915605</v>
      </c>
    </row>
    <row r="706" spans="1:26" s="13" customFormat="1">
      <c r="A706" s="49">
        <v>494</v>
      </c>
      <c r="B706" s="49">
        <v>494093176</v>
      </c>
      <c r="C706" s="50" t="s">
        <v>287</v>
      </c>
      <c r="D706" s="49">
        <v>93</v>
      </c>
      <c r="E706" s="50" t="s">
        <v>14</v>
      </c>
      <c r="F706" s="49">
        <v>176</v>
      </c>
      <c r="G706" s="50" t="s">
        <v>78</v>
      </c>
      <c r="H706" s="51">
        <v>14</v>
      </c>
      <c r="I706" s="52">
        <v>12417</v>
      </c>
      <c r="J706" s="52">
        <v>4044</v>
      </c>
      <c r="K706" s="52">
        <v>0</v>
      </c>
      <c r="L706" s="52">
        <v>893</v>
      </c>
      <c r="M706" s="52">
        <v>17354</v>
      </c>
      <c r="N706" s="36"/>
      <c r="O706" s="53" t="s">
        <v>308</v>
      </c>
      <c r="P706" s="53" t="s">
        <v>308</v>
      </c>
      <c r="Q706" s="55">
        <v>0.09</v>
      </c>
      <c r="R706" s="55">
        <v>6.4000000000000001E-2</v>
      </c>
      <c r="S706" s="52">
        <v>0</v>
      </c>
      <c r="T706" s="36"/>
      <c r="U706" s="56">
        <v>230454</v>
      </c>
      <c r="V706" s="56">
        <v>0</v>
      </c>
      <c r="W706" s="52">
        <v>0</v>
      </c>
      <c r="X706" s="52">
        <v>12502</v>
      </c>
      <c r="Y706" s="52">
        <v>242956</v>
      </c>
      <c r="Z706" s="52">
        <f t="shared" si="10"/>
        <v>8915605</v>
      </c>
    </row>
    <row r="707" spans="1:26" s="13" customFormat="1">
      <c r="A707" s="49">
        <v>494</v>
      </c>
      <c r="B707" s="49">
        <v>494093178</v>
      </c>
      <c r="C707" s="50" t="s">
        <v>287</v>
      </c>
      <c r="D707" s="49">
        <v>93</v>
      </c>
      <c r="E707" s="50" t="s">
        <v>14</v>
      </c>
      <c r="F707" s="49">
        <v>178</v>
      </c>
      <c r="G707" s="50" t="s">
        <v>219</v>
      </c>
      <c r="H707" s="51">
        <v>1</v>
      </c>
      <c r="I707" s="52">
        <v>9883</v>
      </c>
      <c r="J707" s="52">
        <v>958</v>
      </c>
      <c r="K707" s="52">
        <v>0</v>
      </c>
      <c r="L707" s="52">
        <v>893</v>
      </c>
      <c r="M707" s="52">
        <v>11734</v>
      </c>
      <c r="N707" s="36"/>
      <c r="O707" s="53" t="s">
        <v>308</v>
      </c>
      <c r="P707" s="53" t="s">
        <v>308</v>
      </c>
      <c r="Q707" s="55">
        <v>0.09</v>
      </c>
      <c r="R707" s="55">
        <v>6.2E-2</v>
      </c>
      <c r="S707" s="52">
        <v>0</v>
      </c>
      <c r="T707" s="36"/>
      <c r="U707" s="56">
        <v>10841</v>
      </c>
      <c r="V707" s="56">
        <v>0</v>
      </c>
      <c r="W707" s="52">
        <v>0</v>
      </c>
      <c r="X707" s="52">
        <v>893</v>
      </c>
      <c r="Y707" s="52">
        <v>11734</v>
      </c>
      <c r="Z707" s="52">
        <f t="shared" si="10"/>
        <v>8915605</v>
      </c>
    </row>
    <row r="708" spans="1:26" s="13" customFormat="1">
      <c r="A708" s="49">
        <v>494</v>
      </c>
      <c r="B708" s="49">
        <v>494093248</v>
      </c>
      <c r="C708" s="50" t="s">
        <v>287</v>
      </c>
      <c r="D708" s="49">
        <v>93</v>
      </c>
      <c r="E708" s="50" t="s">
        <v>14</v>
      </c>
      <c r="F708" s="49">
        <v>248</v>
      </c>
      <c r="G708" s="50" t="s">
        <v>18</v>
      </c>
      <c r="H708" s="51">
        <v>176</v>
      </c>
      <c r="I708" s="52">
        <v>11894</v>
      </c>
      <c r="J708" s="52">
        <v>1290</v>
      </c>
      <c r="K708" s="52">
        <v>0</v>
      </c>
      <c r="L708" s="52">
        <v>893</v>
      </c>
      <c r="M708" s="52">
        <v>14077</v>
      </c>
      <c r="N708" s="36"/>
      <c r="O708" s="53" t="s">
        <v>308</v>
      </c>
      <c r="P708" s="53" t="s">
        <v>308</v>
      </c>
      <c r="Q708" s="55">
        <v>0.09</v>
      </c>
      <c r="R708" s="55">
        <v>4.2000000000000003E-2</v>
      </c>
      <c r="S708" s="52">
        <v>0</v>
      </c>
      <c r="T708" s="36"/>
      <c r="U708" s="56">
        <v>2320384</v>
      </c>
      <c r="V708" s="56">
        <v>0</v>
      </c>
      <c r="W708" s="52">
        <v>0</v>
      </c>
      <c r="X708" s="52">
        <v>157168</v>
      </c>
      <c r="Y708" s="52">
        <v>2477552</v>
      </c>
      <c r="Z708" s="52">
        <f t="shared" si="10"/>
        <v>8915605</v>
      </c>
    </row>
    <row r="709" spans="1:26" s="13" customFormat="1">
      <c r="A709" s="49">
        <v>494</v>
      </c>
      <c r="B709" s="49">
        <v>494093258</v>
      </c>
      <c r="C709" s="50" t="s">
        <v>287</v>
      </c>
      <c r="D709" s="49">
        <v>93</v>
      </c>
      <c r="E709" s="50" t="s">
        <v>14</v>
      </c>
      <c r="F709" s="49">
        <v>258</v>
      </c>
      <c r="G709" s="50" t="s">
        <v>98</v>
      </c>
      <c r="H709" s="51">
        <v>1</v>
      </c>
      <c r="I709" s="52">
        <v>11631</v>
      </c>
      <c r="J709" s="52">
        <v>4552</v>
      </c>
      <c r="K709" s="52">
        <v>0</v>
      </c>
      <c r="L709" s="52">
        <v>893</v>
      </c>
      <c r="M709" s="52">
        <v>17076</v>
      </c>
      <c r="N709" s="36"/>
      <c r="O709" s="53" t="s">
        <v>308</v>
      </c>
      <c r="P709" s="53" t="s">
        <v>308</v>
      </c>
      <c r="Q709" s="55">
        <v>0.18</v>
      </c>
      <c r="R709" s="55">
        <v>9.0999999999999998E-2</v>
      </c>
      <c r="S709" s="52">
        <v>0</v>
      </c>
      <c r="T709" s="36"/>
      <c r="U709" s="56">
        <v>16183</v>
      </c>
      <c r="V709" s="56">
        <v>0</v>
      </c>
      <c r="W709" s="52">
        <v>0</v>
      </c>
      <c r="X709" s="52">
        <v>893</v>
      </c>
      <c r="Y709" s="52">
        <v>17076</v>
      </c>
      <c r="Z709" s="52">
        <f t="shared" si="10"/>
        <v>8915605</v>
      </c>
    </row>
    <row r="710" spans="1:26" s="13" customFormat="1">
      <c r="A710" s="49">
        <v>494</v>
      </c>
      <c r="B710" s="49">
        <v>494093262</v>
      </c>
      <c r="C710" s="50" t="s">
        <v>287</v>
      </c>
      <c r="D710" s="49">
        <v>93</v>
      </c>
      <c r="E710" s="50" t="s">
        <v>14</v>
      </c>
      <c r="F710" s="49">
        <v>262</v>
      </c>
      <c r="G710" s="50" t="s">
        <v>19</v>
      </c>
      <c r="H710" s="51">
        <v>13</v>
      </c>
      <c r="I710" s="52">
        <v>10457</v>
      </c>
      <c r="J710" s="52">
        <v>3895</v>
      </c>
      <c r="K710" s="52">
        <v>0</v>
      </c>
      <c r="L710" s="52">
        <v>893</v>
      </c>
      <c r="M710" s="52">
        <v>15245</v>
      </c>
      <c r="N710" s="36"/>
      <c r="O710" s="53" t="s">
        <v>308</v>
      </c>
      <c r="P710" s="53" t="s">
        <v>308</v>
      </c>
      <c r="Q710" s="55">
        <v>0.09</v>
      </c>
      <c r="R710" s="55">
        <v>5.8999999999999997E-2</v>
      </c>
      <c r="S710" s="52">
        <v>0</v>
      </c>
      <c r="T710" s="36"/>
      <c r="U710" s="56">
        <v>186576</v>
      </c>
      <c r="V710" s="56">
        <v>0</v>
      </c>
      <c r="W710" s="52">
        <v>0</v>
      </c>
      <c r="X710" s="52">
        <v>11609</v>
      </c>
      <c r="Y710" s="52">
        <v>198185</v>
      </c>
      <c r="Z710" s="52">
        <f t="shared" si="10"/>
        <v>8915605</v>
      </c>
    </row>
    <row r="711" spans="1:26" s="13" customFormat="1">
      <c r="A711" s="49">
        <v>494</v>
      </c>
      <c r="B711" s="49">
        <v>494093274</v>
      </c>
      <c r="C711" s="50" t="s">
        <v>287</v>
      </c>
      <c r="D711" s="49">
        <v>93</v>
      </c>
      <c r="E711" s="50" t="s">
        <v>14</v>
      </c>
      <c r="F711" s="49">
        <v>274</v>
      </c>
      <c r="G711" s="50" t="s">
        <v>60</v>
      </c>
      <c r="H711" s="51">
        <v>2</v>
      </c>
      <c r="I711" s="52">
        <v>11980</v>
      </c>
      <c r="J711" s="52">
        <v>5508</v>
      </c>
      <c r="K711" s="52">
        <v>0</v>
      </c>
      <c r="L711" s="52">
        <v>893</v>
      </c>
      <c r="M711" s="52">
        <v>18381</v>
      </c>
      <c r="N711" s="36"/>
      <c r="O711" s="53" t="s">
        <v>308</v>
      </c>
      <c r="P711" s="53" t="s">
        <v>308</v>
      </c>
      <c r="Q711" s="55">
        <v>0.09</v>
      </c>
      <c r="R711" s="55">
        <v>8.7999999999999995E-2</v>
      </c>
      <c r="S711" s="52">
        <v>0</v>
      </c>
      <c r="T711" s="36"/>
      <c r="U711" s="56">
        <v>34976</v>
      </c>
      <c r="V711" s="56">
        <v>0</v>
      </c>
      <c r="W711" s="52">
        <v>0</v>
      </c>
      <c r="X711" s="52">
        <v>1786</v>
      </c>
      <c r="Y711" s="52">
        <v>36762</v>
      </c>
      <c r="Z711" s="52">
        <f t="shared" si="10"/>
        <v>8915605</v>
      </c>
    </row>
    <row r="712" spans="1:26" s="13" customFormat="1">
      <c r="A712" s="49">
        <v>494</v>
      </c>
      <c r="B712" s="49">
        <v>494093284</v>
      </c>
      <c r="C712" s="50" t="s">
        <v>287</v>
      </c>
      <c r="D712" s="49">
        <v>93</v>
      </c>
      <c r="E712" s="50" t="s">
        <v>14</v>
      </c>
      <c r="F712" s="49">
        <v>284</v>
      </c>
      <c r="G712" s="50" t="s">
        <v>140</v>
      </c>
      <c r="H712" s="51">
        <v>2</v>
      </c>
      <c r="I712" s="52">
        <v>15163</v>
      </c>
      <c r="J712" s="52">
        <v>4899</v>
      </c>
      <c r="K712" s="52">
        <v>0</v>
      </c>
      <c r="L712" s="52">
        <v>893</v>
      </c>
      <c r="M712" s="52">
        <v>20955</v>
      </c>
      <c r="N712" s="36"/>
      <c r="O712" s="53" t="s">
        <v>308</v>
      </c>
      <c r="P712" s="53" t="s">
        <v>308</v>
      </c>
      <c r="Q712" s="55">
        <v>0.09</v>
      </c>
      <c r="R712" s="55">
        <v>3.2000000000000001E-2</v>
      </c>
      <c r="S712" s="52">
        <v>0</v>
      </c>
      <c r="T712" s="36"/>
      <c r="U712" s="56">
        <v>40124</v>
      </c>
      <c r="V712" s="56">
        <v>0</v>
      </c>
      <c r="W712" s="52">
        <v>0</v>
      </c>
      <c r="X712" s="52">
        <v>1786</v>
      </c>
      <c r="Y712" s="52">
        <v>41910</v>
      </c>
      <c r="Z712" s="52">
        <f t="shared" si="10"/>
        <v>8915605</v>
      </c>
    </row>
    <row r="713" spans="1:26" s="13" customFormat="1">
      <c r="A713" s="49">
        <v>494</v>
      </c>
      <c r="B713" s="49">
        <v>494093293</v>
      </c>
      <c r="C713" s="50" t="s">
        <v>287</v>
      </c>
      <c r="D713" s="49">
        <v>93</v>
      </c>
      <c r="E713" s="50" t="s">
        <v>14</v>
      </c>
      <c r="F713" s="49">
        <v>293</v>
      </c>
      <c r="G713" s="50" t="s">
        <v>171</v>
      </c>
      <c r="H713" s="51">
        <v>3</v>
      </c>
      <c r="I713" s="52">
        <v>12748</v>
      </c>
      <c r="J713" s="52">
        <v>774</v>
      </c>
      <c r="K713" s="52">
        <v>0</v>
      </c>
      <c r="L713" s="52">
        <v>893</v>
      </c>
      <c r="M713" s="52">
        <v>14415</v>
      </c>
      <c r="N713" s="36"/>
      <c r="O713" s="53" t="s">
        <v>308</v>
      </c>
      <c r="P713" s="53" t="s">
        <v>308</v>
      </c>
      <c r="Q713" s="55">
        <v>0.18</v>
      </c>
      <c r="R713" s="55">
        <v>3.0000000000000001E-3</v>
      </c>
      <c r="S713" s="52">
        <v>0</v>
      </c>
      <c r="T713" s="36"/>
      <c r="U713" s="56">
        <v>40566</v>
      </c>
      <c r="V713" s="56">
        <v>0</v>
      </c>
      <c r="W713" s="52">
        <v>0</v>
      </c>
      <c r="X713" s="52">
        <v>2679</v>
      </c>
      <c r="Y713" s="52">
        <v>43245</v>
      </c>
      <c r="Z713" s="52">
        <f t="shared" si="10"/>
        <v>8915605</v>
      </c>
    </row>
    <row r="714" spans="1:26" s="13" customFormat="1">
      <c r="A714" s="49">
        <v>494</v>
      </c>
      <c r="B714" s="49">
        <v>494093308</v>
      </c>
      <c r="C714" s="50" t="s">
        <v>287</v>
      </c>
      <c r="D714" s="49">
        <v>93</v>
      </c>
      <c r="E714" s="50" t="s">
        <v>14</v>
      </c>
      <c r="F714" s="49">
        <v>308</v>
      </c>
      <c r="G714" s="50" t="s">
        <v>20</v>
      </c>
      <c r="H714" s="51">
        <v>1</v>
      </c>
      <c r="I714" s="52">
        <v>15163</v>
      </c>
      <c r="J714" s="52">
        <v>8961</v>
      </c>
      <c r="K714" s="52">
        <v>0</v>
      </c>
      <c r="L714" s="52">
        <v>893</v>
      </c>
      <c r="M714" s="52">
        <v>25017</v>
      </c>
      <c r="N714" s="36"/>
      <c r="O714" s="53" t="s">
        <v>308</v>
      </c>
      <c r="P714" s="53" t="s">
        <v>308</v>
      </c>
      <c r="Q714" s="55">
        <v>0.09</v>
      </c>
      <c r="R714" s="55">
        <v>3.0000000000000001E-3</v>
      </c>
      <c r="S714" s="52">
        <v>0</v>
      </c>
      <c r="T714" s="36"/>
      <c r="U714" s="56">
        <v>24124</v>
      </c>
      <c r="V714" s="56">
        <v>0</v>
      </c>
      <c r="W714" s="52">
        <v>0</v>
      </c>
      <c r="X714" s="52">
        <v>893</v>
      </c>
      <c r="Y714" s="52">
        <v>25017</v>
      </c>
      <c r="Z714" s="52">
        <f t="shared" si="10"/>
        <v>8915605</v>
      </c>
    </row>
    <row r="715" spans="1:26" s="13" customFormat="1">
      <c r="A715" s="49">
        <v>496</v>
      </c>
      <c r="B715" s="49">
        <v>496201072</v>
      </c>
      <c r="C715" s="50" t="s">
        <v>288</v>
      </c>
      <c r="D715" s="49">
        <v>201</v>
      </c>
      <c r="E715" s="50" t="s">
        <v>9</v>
      </c>
      <c r="F715" s="49">
        <v>72</v>
      </c>
      <c r="G715" s="50" t="s">
        <v>280</v>
      </c>
      <c r="H715" s="51">
        <v>3</v>
      </c>
      <c r="I715" s="52">
        <v>10374</v>
      </c>
      <c r="J715" s="52">
        <v>2110</v>
      </c>
      <c r="K715" s="52">
        <v>0</v>
      </c>
      <c r="L715" s="52">
        <v>893</v>
      </c>
      <c r="M715" s="52">
        <v>13377</v>
      </c>
      <c r="N715" s="36"/>
      <c r="O715" s="53" t="s">
        <v>308</v>
      </c>
      <c r="P715" s="53" t="s">
        <v>308</v>
      </c>
      <c r="Q715" s="55">
        <v>0.09</v>
      </c>
      <c r="R715" s="55">
        <v>3.0000000000000001E-3</v>
      </c>
      <c r="S715" s="52">
        <v>0</v>
      </c>
      <c r="T715" s="36"/>
      <c r="U715" s="56">
        <v>37452</v>
      </c>
      <c r="V715" s="56">
        <v>0</v>
      </c>
      <c r="W715" s="52">
        <v>0</v>
      </c>
      <c r="X715" s="52">
        <v>2679</v>
      </c>
      <c r="Y715" s="52">
        <v>40131</v>
      </c>
      <c r="Z715" s="52">
        <f t="shared" ref="Z715:Z778" si="11">SUMIF($A$10:$A$839,$A715,$Y$10:$Y$839)</f>
        <v>6355342</v>
      </c>
    </row>
    <row r="716" spans="1:26" s="13" customFormat="1">
      <c r="A716" s="49">
        <v>496</v>
      </c>
      <c r="B716" s="49">
        <v>496201201</v>
      </c>
      <c r="C716" s="50" t="s">
        <v>288</v>
      </c>
      <c r="D716" s="49">
        <v>201</v>
      </c>
      <c r="E716" s="50" t="s">
        <v>9</v>
      </c>
      <c r="F716" s="49">
        <v>201</v>
      </c>
      <c r="G716" s="50" t="s">
        <v>9</v>
      </c>
      <c r="H716" s="51">
        <v>493</v>
      </c>
      <c r="I716" s="52">
        <v>11224</v>
      </c>
      <c r="J716" s="52">
        <v>159</v>
      </c>
      <c r="K716" s="52">
        <v>403</v>
      </c>
      <c r="L716" s="52">
        <v>893</v>
      </c>
      <c r="M716" s="52">
        <v>12679</v>
      </c>
      <c r="N716" s="36"/>
      <c r="O716" s="53" t="s">
        <v>308</v>
      </c>
      <c r="P716" s="53" t="s">
        <v>308</v>
      </c>
      <c r="Q716" s="55">
        <v>0.18</v>
      </c>
      <c r="R716" s="55">
        <v>7.9000000000000001E-2</v>
      </c>
      <c r="S716" s="52">
        <v>0</v>
      </c>
      <c r="T716" s="36"/>
      <c r="U716" s="56">
        <v>5611819</v>
      </c>
      <c r="V716" s="56">
        <v>0</v>
      </c>
      <c r="W716" s="52">
        <v>198675</v>
      </c>
      <c r="X716" s="52">
        <v>440249</v>
      </c>
      <c r="Y716" s="52">
        <v>6250743</v>
      </c>
      <c r="Z716" s="52">
        <f t="shared" si="11"/>
        <v>6355342</v>
      </c>
    </row>
    <row r="717" spans="1:26" s="13" customFormat="1">
      <c r="A717" s="49">
        <v>496</v>
      </c>
      <c r="B717" s="49">
        <v>496201310</v>
      </c>
      <c r="C717" s="50" t="s">
        <v>288</v>
      </c>
      <c r="D717" s="49">
        <v>201</v>
      </c>
      <c r="E717" s="50" t="s">
        <v>9</v>
      </c>
      <c r="F717" s="49">
        <v>310</v>
      </c>
      <c r="G717" s="50" t="s">
        <v>259</v>
      </c>
      <c r="H717" s="51">
        <v>1</v>
      </c>
      <c r="I717" s="52">
        <v>8944</v>
      </c>
      <c r="J717" s="52">
        <v>1823</v>
      </c>
      <c r="K717" s="52">
        <v>0</v>
      </c>
      <c r="L717" s="52">
        <v>893</v>
      </c>
      <c r="M717" s="52">
        <v>11660</v>
      </c>
      <c r="N717" s="36"/>
      <c r="O717" s="53" t="s">
        <v>308</v>
      </c>
      <c r="P717" s="53" t="s">
        <v>308</v>
      </c>
      <c r="Q717" s="55">
        <v>0.18</v>
      </c>
      <c r="R717" s="55">
        <v>2.5000000000000001E-2</v>
      </c>
      <c r="S717" s="52">
        <v>0</v>
      </c>
      <c r="T717" s="36"/>
      <c r="U717" s="56">
        <v>10767</v>
      </c>
      <c r="V717" s="56">
        <v>0</v>
      </c>
      <c r="W717" s="52">
        <v>0</v>
      </c>
      <c r="X717" s="52">
        <v>893</v>
      </c>
      <c r="Y717" s="52">
        <v>11660</v>
      </c>
      <c r="Z717" s="52">
        <f t="shared" si="11"/>
        <v>6355342</v>
      </c>
    </row>
    <row r="718" spans="1:26" s="13" customFormat="1">
      <c r="A718" s="49">
        <v>496</v>
      </c>
      <c r="B718" s="49">
        <v>496201331</v>
      </c>
      <c r="C718" s="50" t="s">
        <v>288</v>
      </c>
      <c r="D718" s="49">
        <v>201</v>
      </c>
      <c r="E718" s="50" t="s">
        <v>9</v>
      </c>
      <c r="F718" s="49">
        <v>331</v>
      </c>
      <c r="G718" s="50" t="s">
        <v>283</v>
      </c>
      <c r="H718" s="51">
        <v>2</v>
      </c>
      <c r="I718" s="52">
        <v>13125</v>
      </c>
      <c r="J718" s="52">
        <v>3937</v>
      </c>
      <c r="K718" s="52">
        <v>0</v>
      </c>
      <c r="L718" s="52">
        <v>893</v>
      </c>
      <c r="M718" s="52">
        <v>17955</v>
      </c>
      <c r="N718" s="36"/>
      <c r="O718" s="53" t="s">
        <v>308</v>
      </c>
      <c r="P718" s="53" t="s">
        <v>308</v>
      </c>
      <c r="Q718" s="55">
        <v>0.09</v>
      </c>
      <c r="R718" s="55">
        <v>1.4E-2</v>
      </c>
      <c r="S718" s="52">
        <v>0</v>
      </c>
      <c r="T718" s="36"/>
      <c r="U718" s="56">
        <v>34124</v>
      </c>
      <c r="V718" s="56">
        <v>0</v>
      </c>
      <c r="W718" s="52">
        <v>0</v>
      </c>
      <c r="X718" s="52">
        <v>1786</v>
      </c>
      <c r="Y718" s="52">
        <v>35910</v>
      </c>
      <c r="Z718" s="52">
        <f t="shared" si="11"/>
        <v>6355342</v>
      </c>
    </row>
    <row r="719" spans="1:26" s="13" customFormat="1">
      <c r="A719" s="49">
        <v>496</v>
      </c>
      <c r="B719" s="49">
        <v>496201665</v>
      </c>
      <c r="C719" s="50" t="s">
        <v>288</v>
      </c>
      <c r="D719" s="49">
        <v>201</v>
      </c>
      <c r="E719" s="50" t="s">
        <v>9</v>
      </c>
      <c r="F719" s="49">
        <v>665</v>
      </c>
      <c r="G719" s="50" t="s">
        <v>260</v>
      </c>
      <c r="H719" s="51">
        <v>1</v>
      </c>
      <c r="I719" s="52">
        <v>13975</v>
      </c>
      <c r="J719" s="52">
        <v>2030</v>
      </c>
      <c r="K719" s="52">
        <v>0</v>
      </c>
      <c r="L719" s="52">
        <v>893</v>
      </c>
      <c r="M719" s="52">
        <v>16898</v>
      </c>
      <c r="N719" s="36"/>
      <c r="O719" s="53" t="s">
        <v>308</v>
      </c>
      <c r="P719" s="53" t="s">
        <v>308</v>
      </c>
      <c r="Q719" s="55">
        <v>0.09</v>
      </c>
      <c r="R719" s="55">
        <v>6.0000000000000001E-3</v>
      </c>
      <c r="S719" s="52">
        <v>0</v>
      </c>
      <c r="T719" s="36"/>
      <c r="U719" s="56">
        <v>16005</v>
      </c>
      <c r="V719" s="56">
        <v>0</v>
      </c>
      <c r="W719" s="52">
        <v>0</v>
      </c>
      <c r="X719" s="52">
        <v>893</v>
      </c>
      <c r="Y719" s="52">
        <v>16898</v>
      </c>
      <c r="Z719" s="52">
        <f t="shared" si="11"/>
        <v>6355342</v>
      </c>
    </row>
    <row r="720" spans="1:26" s="13" customFormat="1">
      <c r="A720" s="49">
        <v>497</v>
      </c>
      <c r="B720" s="49">
        <v>497117005</v>
      </c>
      <c r="C720" s="50" t="s">
        <v>290</v>
      </c>
      <c r="D720" s="49">
        <v>117</v>
      </c>
      <c r="E720" s="50" t="s">
        <v>35</v>
      </c>
      <c r="F720" s="49">
        <v>5</v>
      </c>
      <c r="G720" s="50" t="s">
        <v>147</v>
      </c>
      <c r="H720" s="51">
        <v>5</v>
      </c>
      <c r="I720" s="52">
        <v>8710</v>
      </c>
      <c r="J720" s="52">
        <v>3407</v>
      </c>
      <c r="K720" s="52">
        <v>0</v>
      </c>
      <c r="L720" s="52">
        <v>893</v>
      </c>
      <c r="M720" s="52">
        <v>13010</v>
      </c>
      <c r="N720" s="36"/>
      <c r="O720" s="53" t="s">
        <v>308</v>
      </c>
      <c r="P720" s="53" t="s">
        <v>308</v>
      </c>
      <c r="Q720" s="55">
        <v>0.09</v>
      </c>
      <c r="R720" s="55">
        <v>3.0000000000000001E-3</v>
      </c>
      <c r="S720" s="52">
        <v>0</v>
      </c>
      <c r="T720" s="36"/>
      <c r="U720" s="56">
        <v>60585</v>
      </c>
      <c r="V720" s="56">
        <v>0</v>
      </c>
      <c r="W720" s="52">
        <v>0</v>
      </c>
      <c r="X720" s="52">
        <v>4465</v>
      </c>
      <c r="Y720" s="52">
        <v>65050</v>
      </c>
      <c r="Z720" s="52">
        <f t="shared" si="11"/>
        <v>7624085</v>
      </c>
    </row>
    <row r="721" spans="1:26" s="13" customFormat="1">
      <c r="A721" s="49">
        <v>497</v>
      </c>
      <c r="B721" s="49">
        <v>497117008</v>
      </c>
      <c r="C721" s="50" t="s">
        <v>290</v>
      </c>
      <c r="D721" s="49">
        <v>117</v>
      </c>
      <c r="E721" s="50" t="s">
        <v>35</v>
      </c>
      <c r="F721" s="49">
        <v>8</v>
      </c>
      <c r="G721" s="50" t="s">
        <v>186</v>
      </c>
      <c r="H721" s="51">
        <v>84</v>
      </c>
      <c r="I721" s="52">
        <v>9655</v>
      </c>
      <c r="J721" s="52">
        <v>8926</v>
      </c>
      <c r="K721" s="52">
        <v>0</v>
      </c>
      <c r="L721" s="52">
        <v>893</v>
      </c>
      <c r="M721" s="52">
        <v>19474</v>
      </c>
      <c r="N721" s="36"/>
      <c r="O721" s="53" t="s">
        <v>308</v>
      </c>
      <c r="P721" s="53" t="s">
        <v>308</v>
      </c>
      <c r="Q721" s="55">
        <v>0.09</v>
      </c>
      <c r="R721" s="55">
        <v>6.8000000000000005E-2</v>
      </c>
      <c r="S721" s="52">
        <v>0</v>
      </c>
      <c r="T721" s="36"/>
      <c r="U721" s="56">
        <v>1560804</v>
      </c>
      <c r="V721" s="56">
        <v>0</v>
      </c>
      <c r="W721" s="52">
        <v>0</v>
      </c>
      <c r="X721" s="52">
        <v>75012</v>
      </c>
      <c r="Y721" s="52">
        <v>1635816</v>
      </c>
      <c r="Z721" s="52">
        <f t="shared" si="11"/>
        <v>7624085</v>
      </c>
    </row>
    <row r="722" spans="1:26" s="13" customFormat="1">
      <c r="A722" s="49">
        <v>497</v>
      </c>
      <c r="B722" s="49">
        <v>497117024</v>
      </c>
      <c r="C722" s="50" t="s">
        <v>290</v>
      </c>
      <c r="D722" s="49">
        <v>117</v>
      </c>
      <c r="E722" s="50" t="s">
        <v>35</v>
      </c>
      <c r="F722" s="49">
        <v>24</v>
      </c>
      <c r="G722" s="50" t="s">
        <v>33</v>
      </c>
      <c r="H722" s="51">
        <v>22</v>
      </c>
      <c r="I722" s="52">
        <v>9217</v>
      </c>
      <c r="J722" s="52">
        <v>2026</v>
      </c>
      <c r="K722" s="52">
        <v>0</v>
      </c>
      <c r="L722" s="52">
        <v>893</v>
      </c>
      <c r="M722" s="52">
        <v>12136</v>
      </c>
      <c r="N722" s="36"/>
      <c r="O722" s="53" t="s">
        <v>308</v>
      </c>
      <c r="P722" s="53" t="s">
        <v>308</v>
      </c>
      <c r="Q722" s="55">
        <v>0.09</v>
      </c>
      <c r="R722" s="55">
        <v>2.1000000000000001E-2</v>
      </c>
      <c r="S722" s="52">
        <v>0</v>
      </c>
      <c r="T722" s="36"/>
      <c r="U722" s="56">
        <v>247346</v>
      </c>
      <c r="V722" s="56">
        <v>0</v>
      </c>
      <c r="W722" s="52">
        <v>0</v>
      </c>
      <c r="X722" s="52">
        <v>19646</v>
      </c>
      <c r="Y722" s="52">
        <v>266992</v>
      </c>
      <c r="Z722" s="52">
        <f t="shared" si="11"/>
        <v>7624085</v>
      </c>
    </row>
    <row r="723" spans="1:26" s="13" customFormat="1">
      <c r="A723" s="49">
        <v>497</v>
      </c>
      <c r="B723" s="49">
        <v>497117061</v>
      </c>
      <c r="C723" s="50" t="s">
        <v>290</v>
      </c>
      <c r="D723" s="49">
        <v>117</v>
      </c>
      <c r="E723" s="50" t="s">
        <v>35</v>
      </c>
      <c r="F723" s="49">
        <v>61</v>
      </c>
      <c r="G723" s="50" t="s">
        <v>148</v>
      </c>
      <c r="H723" s="51">
        <v>15</v>
      </c>
      <c r="I723" s="52">
        <v>10347</v>
      </c>
      <c r="J723" s="52">
        <v>492</v>
      </c>
      <c r="K723" s="52">
        <v>0</v>
      </c>
      <c r="L723" s="52">
        <v>893</v>
      </c>
      <c r="M723" s="52">
        <v>11732</v>
      </c>
      <c r="N723" s="36"/>
      <c r="O723" s="53" t="s">
        <v>308</v>
      </c>
      <c r="P723" s="53" t="s">
        <v>308</v>
      </c>
      <c r="Q723" s="55">
        <v>0.09</v>
      </c>
      <c r="R723" s="55">
        <v>0.03</v>
      </c>
      <c r="S723" s="52">
        <v>0</v>
      </c>
      <c r="T723" s="36"/>
      <c r="U723" s="56">
        <v>162585</v>
      </c>
      <c r="V723" s="56">
        <v>0</v>
      </c>
      <c r="W723" s="52">
        <v>0</v>
      </c>
      <c r="X723" s="52">
        <v>13395</v>
      </c>
      <c r="Y723" s="52">
        <v>175980</v>
      </c>
      <c r="Z723" s="52">
        <f t="shared" si="11"/>
        <v>7624085</v>
      </c>
    </row>
    <row r="724" spans="1:26" s="13" customFormat="1">
      <c r="A724" s="49">
        <v>497</v>
      </c>
      <c r="B724" s="49">
        <v>497117068</v>
      </c>
      <c r="C724" s="50" t="s">
        <v>290</v>
      </c>
      <c r="D724" s="49">
        <v>117</v>
      </c>
      <c r="E724" s="50" t="s">
        <v>35</v>
      </c>
      <c r="F724" s="49">
        <v>68</v>
      </c>
      <c r="G724" s="50" t="s">
        <v>291</v>
      </c>
      <c r="H724" s="51">
        <v>5</v>
      </c>
      <c r="I724" s="52">
        <v>8450</v>
      </c>
      <c r="J724" s="52">
        <v>6034</v>
      </c>
      <c r="K724" s="52">
        <v>0</v>
      </c>
      <c r="L724" s="52">
        <v>893</v>
      </c>
      <c r="M724" s="52">
        <v>15377</v>
      </c>
      <c r="N724" s="36"/>
      <c r="O724" s="53" t="s">
        <v>308</v>
      </c>
      <c r="P724" s="53" t="s">
        <v>308</v>
      </c>
      <c r="Q724" s="55">
        <v>0.09</v>
      </c>
      <c r="R724" s="55">
        <v>3.2000000000000001E-2</v>
      </c>
      <c r="S724" s="52">
        <v>0</v>
      </c>
      <c r="T724" s="36"/>
      <c r="U724" s="56">
        <v>72420</v>
      </c>
      <c r="V724" s="56">
        <v>0</v>
      </c>
      <c r="W724" s="52">
        <v>0</v>
      </c>
      <c r="X724" s="52">
        <v>4465</v>
      </c>
      <c r="Y724" s="52">
        <v>76885</v>
      </c>
      <c r="Z724" s="52">
        <f t="shared" si="11"/>
        <v>7624085</v>
      </c>
    </row>
    <row r="725" spans="1:26" s="13" customFormat="1">
      <c r="A725" s="49">
        <v>497</v>
      </c>
      <c r="B725" s="49">
        <v>497117074</v>
      </c>
      <c r="C725" s="50" t="s">
        <v>290</v>
      </c>
      <c r="D725" s="49">
        <v>117</v>
      </c>
      <c r="E725" s="50" t="s">
        <v>35</v>
      </c>
      <c r="F725" s="49">
        <v>74</v>
      </c>
      <c r="G725" s="50" t="s">
        <v>292</v>
      </c>
      <c r="H725" s="51">
        <v>8</v>
      </c>
      <c r="I725" s="52">
        <v>8361</v>
      </c>
      <c r="J725" s="52">
        <v>5573</v>
      </c>
      <c r="K725" s="52">
        <v>0</v>
      </c>
      <c r="L725" s="52">
        <v>893</v>
      </c>
      <c r="M725" s="52">
        <v>14827</v>
      </c>
      <c r="N725" s="36"/>
      <c r="O725" s="53" t="s">
        <v>308</v>
      </c>
      <c r="P725" s="53" t="s">
        <v>308</v>
      </c>
      <c r="Q725" s="55">
        <v>0.09</v>
      </c>
      <c r="R725" s="55">
        <v>2.1000000000000001E-2</v>
      </c>
      <c r="S725" s="52">
        <v>0</v>
      </c>
      <c r="T725" s="36"/>
      <c r="U725" s="56">
        <v>111472</v>
      </c>
      <c r="V725" s="56">
        <v>0</v>
      </c>
      <c r="W725" s="52">
        <v>0</v>
      </c>
      <c r="X725" s="52">
        <v>7144</v>
      </c>
      <c r="Y725" s="52">
        <v>118616</v>
      </c>
      <c r="Z725" s="52">
        <f t="shared" si="11"/>
        <v>7624085</v>
      </c>
    </row>
    <row r="726" spans="1:26" s="13" customFormat="1">
      <c r="A726" s="49">
        <v>497</v>
      </c>
      <c r="B726" s="49">
        <v>497117086</v>
      </c>
      <c r="C726" s="50" t="s">
        <v>290</v>
      </c>
      <c r="D726" s="49">
        <v>117</v>
      </c>
      <c r="E726" s="50" t="s">
        <v>35</v>
      </c>
      <c r="F726" s="49">
        <v>86</v>
      </c>
      <c r="G726" s="50" t="s">
        <v>185</v>
      </c>
      <c r="H726" s="51">
        <v>35</v>
      </c>
      <c r="I726" s="52">
        <v>8722</v>
      </c>
      <c r="J726" s="52">
        <v>1249</v>
      </c>
      <c r="K726" s="52">
        <v>0</v>
      </c>
      <c r="L726" s="52">
        <v>893</v>
      </c>
      <c r="M726" s="52">
        <v>10864</v>
      </c>
      <c r="N726" s="36"/>
      <c r="O726" s="53" t="s">
        <v>308</v>
      </c>
      <c r="P726" s="53" t="s">
        <v>308</v>
      </c>
      <c r="Q726" s="55">
        <v>0.09</v>
      </c>
      <c r="R726" s="55">
        <v>5.1999999999999998E-2</v>
      </c>
      <c r="S726" s="52">
        <v>0</v>
      </c>
      <c r="T726" s="36"/>
      <c r="U726" s="56">
        <v>348985</v>
      </c>
      <c r="V726" s="56">
        <v>0</v>
      </c>
      <c r="W726" s="52">
        <v>0</v>
      </c>
      <c r="X726" s="52">
        <v>31255</v>
      </c>
      <c r="Y726" s="52">
        <v>380240</v>
      </c>
      <c r="Z726" s="52">
        <f t="shared" si="11"/>
        <v>7624085</v>
      </c>
    </row>
    <row r="727" spans="1:26" s="13" customFormat="1">
      <c r="A727" s="49">
        <v>497</v>
      </c>
      <c r="B727" s="49">
        <v>497117087</v>
      </c>
      <c r="C727" s="50" t="s">
        <v>290</v>
      </c>
      <c r="D727" s="49">
        <v>117</v>
      </c>
      <c r="E727" s="50" t="s">
        <v>35</v>
      </c>
      <c r="F727" s="49">
        <v>87</v>
      </c>
      <c r="G727" s="50" t="s">
        <v>149</v>
      </c>
      <c r="H727" s="51">
        <v>3</v>
      </c>
      <c r="I727" s="52">
        <v>9033</v>
      </c>
      <c r="J727" s="52">
        <v>3343</v>
      </c>
      <c r="K727" s="52">
        <v>0</v>
      </c>
      <c r="L727" s="52">
        <v>893</v>
      </c>
      <c r="M727" s="52">
        <v>13269</v>
      </c>
      <c r="N727" s="36"/>
      <c r="O727" s="53" t="s">
        <v>308</v>
      </c>
      <c r="P727" s="53" t="s">
        <v>308</v>
      </c>
      <c r="Q727" s="55">
        <v>0.09</v>
      </c>
      <c r="R727" s="55">
        <v>4.0000000000000001E-3</v>
      </c>
      <c r="S727" s="52">
        <v>0</v>
      </c>
      <c r="T727" s="36"/>
      <c r="U727" s="56">
        <v>37128</v>
      </c>
      <c r="V727" s="56">
        <v>0</v>
      </c>
      <c r="W727" s="52">
        <v>0</v>
      </c>
      <c r="X727" s="52">
        <v>2679</v>
      </c>
      <c r="Y727" s="52">
        <v>39807</v>
      </c>
      <c r="Z727" s="52">
        <f t="shared" si="11"/>
        <v>7624085</v>
      </c>
    </row>
    <row r="728" spans="1:26" s="13" customFormat="1">
      <c r="A728" s="49">
        <v>497</v>
      </c>
      <c r="B728" s="49">
        <v>497117111</v>
      </c>
      <c r="C728" s="50" t="s">
        <v>290</v>
      </c>
      <c r="D728" s="49">
        <v>117</v>
      </c>
      <c r="E728" s="50" t="s">
        <v>35</v>
      </c>
      <c r="F728" s="49">
        <v>111</v>
      </c>
      <c r="G728" s="50" t="s">
        <v>237</v>
      </c>
      <c r="H728" s="51">
        <v>13</v>
      </c>
      <c r="I728" s="52">
        <v>9419</v>
      </c>
      <c r="J728" s="52">
        <v>2255</v>
      </c>
      <c r="K728" s="52">
        <v>0</v>
      </c>
      <c r="L728" s="52">
        <v>893</v>
      </c>
      <c r="M728" s="52">
        <v>12567</v>
      </c>
      <c r="N728" s="36"/>
      <c r="O728" s="53" t="s">
        <v>308</v>
      </c>
      <c r="P728" s="53" t="s">
        <v>308</v>
      </c>
      <c r="Q728" s="55">
        <v>0.09</v>
      </c>
      <c r="R728" s="55">
        <v>2.1999999999999999E-2</v>
      </c>
      <c r="S728" s="52">
        <v>0</v>
      </c>
      <c r="T728" s="36"/>
      <c r="U728" s="56">
        <v>151762</v>
      </c>
      <c r="V728" s="56">
        <v>0</v>
      </c>
      <c r="W728" s="52">
        <v>0</v>
      </c>
      <c r="X728" s="52">
        <v>11609</v>
      </c>
      <c r="Y728" s="52">
        <v>163371</v>
      </c>
      <c r="Z728" s="52">
        <f t="shared" si="11"/>
        <v>7624085</v>
      </c>
    </row>
    <row r="729" spans="1:26" s="13" customFormat="1">
      <c r="A729" s="49">
        <v>497</v>
      </c>
      <c r="B729" s="49">
        <v>497117114</v>
      </c>
      <c r="C729" s="50" t="s">
        <v>290</v>
      </c>
      <c r="D729" s="49">
        <v>117</v>
      </c>
      <c r="E729" s="50" t="s">
        <v>35</v>
      </c>
      <c r="F729" s="49">
        <v>114</v>
      </c>
      <c r="G729" s="50" t="s">
        <v>32</v>
      </c>
      <c r="H729" s="51">
        <v>16</v>
      </c>
      <c r="I729" s="52">
        <v>8607</v>
      </c>
      <c r="J729" s="52">
        <v>2168</v>
      </c>
      <c r="K729" s="52">
        <v>0</v>
      </c>
      <c r="L729" s="52">
        <v>893</v>
      </c>
      <c r="M729" s="52">
        <v>11668</v>
      </c>
      <c r="N729" s="36"/>
      <c r="O729" s="53" t="s">
        <v>308</v>
      </c>
      <c r="P729" s="53" t="s">
        <v>308</v>
      </c>
      <c r="Q729" s="55">
        <v>0.18</v>
      </c>
      <c r="R729" s="55">
        <v>4.1000000000000002E-2</v>
      </c>
      <c r="S729" s="52">
        <v>0</v>
      </c>
      <c r="T729" s="36"/>
      <c r="U729" s="56">
        <v>172400</v>
      </c>
      <c r="V729" s="56">
        <v>0</v>
      </c>
      <c r="W729" s="52">
        <v>0</v>
      </c>
      <c r="X729" s="52">
        <v>14288</v>
      </c>
      <c r="Y729" s="52">
        <v>186688</v>
      </c>
      <c r="Z729" s="52">
        <f t="shared" si="11"/>
        <v>7624085</v>
      </c>
    </row>
    <row r="730" spans="1:26" s="13" customFormat="1">
      <c r="A730" s="49">
        <v>497</v>
      </c>
      <c r="B730" s="49">
        <v>497117117</v>
      </c>
      <c r="C730" s="50" t="s">
        <v>290</v>
      </c>
      <c r="D730" s="49">
        <v>117</v>
      </c>
      <c r="E730" s="50" t="s">
        <v>35</v>
      </c>
      <c r="F730" s="49">
        <v>117</v>
      </c>
      <c r="G730" s="50" t="s">
        <v>35</v>
      </c>
      <c r="H730" s="51">
        <v>32</v>
      </c>
      <c r="I730" s="52">
        <v>9124</v>
      </c>
      <c r="J730" s="52">
        <v>3387</v>
      </c>
      <c r="K730" s="52">
        <v>0</v>
      </c>
      <c r="L730" s="52">
        <v>893</v>
      </c>
      <c r="M730" s="52">
        <v>13404</v>
      </c>
      <c r="N730" s="36"/>
      <c r="O730" s="53" t="s">
        <v>308</v>
      </c>
      <c r="P730" s="53" t="s">
        <v>308</v>
      </c>
      <c r="Q730" s="55">
        <v>0.09</v>
      </c>
      <c r="R730" s="55">
        <v>7.6999999999999999E-2</v>
      </c>
      <c r="S730" s="52">
        <v>0</v>
      </c>
      <c r="T730" s="36"/>
      <c r="U730" s="56">
        <v>400352</v>
      </c>
      <c r="V730" s="56">
        <v>0</v>
      </c>
      <c r="W730" s="52">
        <v>0</v>
      </c>
      <c r="X730" s="52">
        <v>28576</v>
      </c>
      <c r="Y730" s="52">
        <v>428928</v>
      </c>
      <c r="Z730" s="52">
        <f t="shared" si="11"/>
        <v>7624085</v>
      </c>
    </row>
    <row r="731" spans="1:26" s="13" customFormat="1">
      <c r="A731" s="49">
        <v>497</v>
      </c>
      <c r="B731" s="49">
        <v>497117137</v>
      </c>
      <c r="C731" s="50" t="s">
        <v>290</v>
      </c>
      <c r="D731" s="49">
        <v>117</v>
      </c>
      <c r="E731" s="50" t="s">
        <v>35</v>
      </c>
      <c r="F731" s="49">
        <v>137</v>
      </c>
      <c r="G731" s="50" t="s">
        <v>196</v>
      </c>
      <c r="H731" s="51">
        <v>29</v>
      </c>
      <c r="I731" s="52">
        <v>8885</v>
      </c>
      <c r="J731" s="52">
        <v>164</v>
      </c>
      <c r="K731" s="52">
        <v>0</v>
      </c>
      <c r="L731" s="52">
        <v>893</v>
      </c>
      <c r="M731" s="52">
        <v>9942</v>
      </c>
      <c r="N731" s="36"/>
      <c r="O731" s="53" t="s">
        <v>308</v>
      </c>
      <c r="P731" s="53" t="s">
        <v>308</v>
      </c>
      <c r="Q731" s="55">
        <v>0.18</v>
      </c>
      <c r="R731" s="55">
        <v>0.121</v>
      </c>
      <c r="S731" s="52">
        <v>0</v>
      </c>
      <c r="T731" s="36"/>
      <c r="U731" s="56">
        <v>262421</v>
      </c>
      <c r="V731" s="56">
        <v>0</v>
      </c>
      <c r="W731" s="52">
        <v>0</v>
      </c>
      <c r="X731" s="52">
        <v>25897</v>
      </c>
      <c r="Y731" s="52">
        <v>288318</v>
      </c>
      <c r="Z731" s="52">
        <f t="shared" si="11"/>
        <v>7624085</v>
      </c>
    </row>
    <row r="732" spans="1:26" s="13" customFormat="1">
      <c r="A732" s="49">
        <v>497</v>
      </c>
      <c r="B732" s="49">
        <v>497117154</v>
      </c>
      <c r="C732" s="50" t="s">
        <v>290</v>
      </c>
      <c r="D732" s="49">
        <v>117</v>
      </c>
      <c r="E732" s="50" t="s">
        <v>35</v>
      </c>
      <c r="F732" s="49">
        <v>154</v>
      </c>
      <c r="G732" s="50" t="s">
        <v>293</v>
      </c>
      <c r="H732" s="51">
        <v>3</v>
      </c>
      <c r="I732" s="52">
        <v>8290</v>
      </c>
      <c r="J732" s="52">
        <v>9910</v>
      </c>
      <c r="K732" s="52">
        <v>0</v>
      </c>
      <c r="L732" s="52">
        <v>893</v>
      </c>
      <c r="M732" s="52">
        <v>19093</v>
      </c>
      <c r="N732" s="36"/>
      <c r="O732" s="53" t="s">
        <v>308</v>
      </c>
      <c r="P732" s="53" t="s">
        <v>308</v>
      </c>
      <c r="Q732" s="55">
        <v>0.09</v>
      </c>
      <c r="R732" s="55">
        <v>2.4E-2</v>
      </c>
      <c r="S732" s="52">
        <v>0</v>
      </c>
      <c r="T732" s="36"/>
      <c r="U732" s="56">
        <v>54600</v>
      </c>
      <c r="V732" s="56">
        <v>0</v>
      </c>
      <c r="W732" s="52">
        <v>0</v>
      </c>
      <c r="X732" s="52">
        <v>2679</v>
      </c>
      <c r="Y732" s="52">
        <v>57279</v>
      </c>
      <c r="Z732" s="52">
        <f t="shared" si="11"/>
        <v>7624085</v>
      </c>
    </row>
    <row r="733" spans="1:26" s="13" customFormat="1">
      <c r="A733" s="49">
        <v>497</v>
      </c>
      <c r="B733" s="49">
        <v>497117159</v>
      </c>
      <c r="C733" s="50" t="s">
        <v>290</v>
      </c>
      <c r="D733" s="49">
        <v>117</v>
      </c>
      <c r="E733" s="50" t="s">
        <v>35</v>
      </c>
      <c r="F733" s="49">
        <v>159</v>
      </c>
      <c r="G733" s="50" t="s">
        <v>150</v>
      </c>
      <c r="H733" s="51">
        <v>5</v>
      </c>
      <c r="I733" s="52">
        <v>9524</v>
      </c>
      <c r="J733" s="52">
        <v>4520</v>
      </c>
      <c r="K733" s="52">
        <v>0</v>
      </c>
      <c r="L733" s="52">
        <v>893</v>
      </c>
      <c r="M733" s="52">
        <v>14937</v>
      </c>
      <c r="N733" s="36"/>
      <c r="O733" s="53" t="s">
        <v>308</v>
      </c>
      <c r="P733" s="53" t="s">
        <v>308</v>
      </c>
      <c r="Q733" s="55">
        <v>0.09</v>
      </c>
      <c r="R733" s="55">
        <v>3.0000000000000001E-3</v>
      </c>
      <c r="S733" s="52">
        <v>0</v>
      </c>
      <c r="T733" s="36"/>
      <c r="U733" s="56">
        <v>70220</v>
      </c>
      <c r="V733" s="56">
        <v>0</v>
      </c>
      <c r="W733" s="52">
        <v>0</v>
      </c>
      <c r="X733" s="52">
        <v>4465</v>
      </c>
      <c r="Y733" s="52">
        <v>74685</v>
      </c>
      <c r="Z733" s="52">
        <f t="shared" si="11"/>
        <v>7624085</v>
      </c>
    </row>
    <row r="734" spans="1:26" s="13" customFormat="1">
      <c r="A734" s="49">
        <v>497</v>
      </c>
      <c r="B734" s="49">
        <v>497117210</v>
      </c>
      <c r="C734" s="50" t="s">
        <v>290</v>
      </c>
      <c r="D734" s="49">
        <v>117</v>
      </c>
      <c r="E734" s="50" t="s">
        <v>35</v>
      </c>
      <c r="F734" s="49">
        <v>210</v>
      </c>
      <c r="G734" s="50" t="s">
        <v>188</v>
      </c>
      <c r="H734" s="51">
        <v>55</v>
      </c>
      <c r="I734" s="52">
        <v>8699</v>
      </c>
      <c r="J734" s="52">
        <v>2794</v>
      </c>
      <c r="K734" s="52">
        <v>0</v>
      </c>
      <c r="L734" s="52">
        <v>893</v>
      </c>
      <c r="M734" s="52">
        <v>12386</v>
      </c>
      <c r="N734" s="36"/>
      <c r="O734" s="53" t="s">
        <v>308</v>
      </c>
      <c r="P734" s="53" t="s">
        <v>308</v>
      </c>
      <c r="Q734" s="55">
        <v>0.09</v>
      </c>
      <c r="R734" s="55">
        <v>5.8999999999999997E-2</v>
      </c>
      <c r="S734" s="52">
        <v>0</v>
      </c>
      <c r="T734" s="36"/>
      <c r="U734" s="56">
        <v>632115</v>
      </c>
      <c r="V734" s="56">
        <v>0</v>
      </c>
      <c r="W734" s="52">
        <v>0</v>
      </c>
      <c r="X734" s="52">
        <v>49115</v>
      </c>
      <c r="Y734" s="52">
        <v>681230</v>
      </c>
      <c r="Z734" s="52">
        <f t="shared" si="11"/>
        <v>7624085</v>
      </c>
    </row>
    <row r="735" spans="1:26" s="13" customFormat="1">
      <c r="A735" s="49">
        <v>497</v>
      </c>
      <c r="B735" s="49">
        <v>497117223</v>
      </c>
      <c r="C735" s="50" t="s">
        <v>290</v>
      </c>
      <c r="D735" s="49">
        <v>117</v>
      </c>
      <c r="E735" s="50" t="s">
        <v>35</v>
      </c>
      <c r="F735" s="49">
        <v>223</v>
      </c>
      <c r="G735" s="50" t="s">
        <v>294</v>
      </c>
      <c r="H735" s="51">
        <v>2</v>
      </c>
      <c r="I735" s="52">
        <v>8406</v>
      </c>
      <c r="J735" s="52">
        <v>1100</v>
      </c>
      <c r="K735" s="52">
        <v>0</v>
      </c>
      <c r="L735" s="52">
        <v>893</v>
      </c>
      <c r="M735" s="52">
        <v>10399</v>
      </c>
      <c r="N735" s="36"/>
      <c r="O735" s="53" t="s">
        <v>308</v>
      </c>
      <c r="P735" s="53" t="s">
        <v>308</v>
      </c>
      <c r="Q735" s="55">
        <v>0.18</v>
      </c>
      <c r="R735" s="55">
        <v>3.0000000000000001E-3</v>
      </c>
      <c r="S735" s="52">
        <v>0</v>
      </c>
      <c r="T735" s="36"/>
      <c r="U735" s="56">
        <v>19012</v>
      </c>
      <c r="V735" s="56">
        <v>0</v>
      </c>
      <c r="W735" s="52">
        <v>0</v>
      </c>
      <c r="X735" s="52">
        <v>1786</v>
      </c>
      <c r="Y735" s="52">
        <v>20798</v>
      </c>
      <c r="Z735" s="52">
        <f t="shared" si="11"/>
        <v>7624085</v>
      </c>
    </row>
    <row r="736" spans="1:26" s="13" customFormat="1">
      <c r="A736" s="49">
        <v>497</v>
      </c>
      <c r="B736" s="49">
        <v>497117230</v>
      </c>
      <c r="C736" s="50" t="s">
        <v>290</v>
      </c>
      <c r="D736" s="49">
        <v>117</v>
      </c>
      <c r="E736" s="50" t="s">
        <v>35</v>
      </c>
      <c r="F736" s="49">
        <v>230</v>
      </c>
      <c r="G736" s="50" t="s">
        <v>347</v>
      </c>
      <c r="H736" s="51">
        <v>3</v>
      </c>
      <c r="I736" s="52">
        <v>10247</v>
      </c>
      <c r="J736" s="52">
        <v>12352</v>
      </c>
      <c r="K736" s="52">
        <v>0</v>
      </c>
      <c r="L736" s="52">
        <v>893</v>
      </c>
      <c r="M736" s="52">
        <v>23492</v>
      </c>
      <c r="N736" s="36"/>
      <c r="O736" s="53" t="s">
        <v>308</v>
      </c>
      <c r="P736" s="53" t="s">
        <v>308</v>
      </c>
      <c r="Q736" s="55">
        <v>0.09</v>
      </c>
      <c r="R736" s="55">
        <v>3.9E-2</v>
      </c>
      <c r="S736" s="52">
        <v>0</v>
      </c>
      <c r="T736" s="36"/>
      <c r="U736" s="56">
        <v>67797</v>
      </c>
      <c r="V736" s="56">
        <v>0</v>
      </c>
      <c r="W736" s="52">
        <v>0</v>
      </c>
      <c r="X736" s="52">
        <v>2679</v>
      </c>
      <c r="Y736" s="52">
        <v>70476</v>
      </c>
      <c r="Z736" s="52">
        <f t="shared" si="11"/>
        <v>7624085</v>
      </c>
    </row>
    <row r="737" spans="1:26" s="13" customFormat="1">
      <c r="A737" s="49">
        <v>497</v>
      </c>
      <c r="B737" s="49">
        <v>497117272</v>
      </c>
      <c r="C737" s="50" t="s">
        <v>290</v>
      </c>
      <c r="D737" s="49">
        <v>117</v>
      </c>
      <c r="E737" s="50" t="s">
        <v>35</v>
      </c>
      <c r="F737" s="49">
        <v>272</v>
      </c>
      <c r="G737" s="50" t="s">
        <v>295</v>
      </c>
      <c r="H737" s="51">
        <v>1</v>
      </c>
      <c r="I737" s="52">
        <v>8406</v>
      </c>
      <c r="J737" s="52">
        <v>9384</v>
      </c>
      <c r="K737" s="52">
        <v>0</v>
      </c>
      <c r="L737" s="52">
        <v>893</v>
      </c>
      <c r="M737" s="52">
        <v>18683</v>
      </c>
      <c r="N737" s="36"/>
      <c r="O737" s="53" t="s">
        <v>308</v>
      </c>
      <c r="P737" s="53" t="s">
        <v>308</v>
      </c>
      <c r="Q737" s="55">
        <v>0.09</v>
      </c>
      <c r="R737" s="55">
        <v>7.0000000000000001E-3</v>
      </c>
      <c r="S737" s="52">
        <v>0</v>
      </c>
      <c r="T737" s="36"/>
      <c r="U737" s="56">
        <v>17790</v>
      </c>
      <c r="V737" s="56">
        <v>0</v>
      </c>
      <c r="W737" s="52">
        <v>0</v>
      </c>
      <c r="X737" s="52">
        <v>893</v>
      </c>
      <c r="Y737" s="52">
        <v>18683</v>
      </c>
      <c r="Z737" s="52">
        <f t="shared" si="11"/>
        <v>7624085</v>
      </c>
    </row>
    <row r="738" spans="1:26" s="13" customFormat="1">
      <c r="A738" s="49">
        <v>497</v>
      </c>
      <c r="B738" s="49">
        <v>497117278</v>
      </c>
      <c r="C738" s="50" t="s">
        <v>290</v>
      </c>
      <c r="D738" s="49">
        <v>117</v>
      </c>
      <c r="E738" s="50" t="s">
        <v>35</v>
      </c>
      <c r="F738" s="49">
        <v>278</v>
      </c>
      <c r="G738" s="50" t="s">
        <v>190</v>
      </c>
      <c r="H738" s="51">
        <v>40</v>
      </c>
      <c r="I738" s="52">
        <v>8864</v>
      </c>
      <c r="J738" s="52">
        <v>2857</v>
      </c>
      <c r="K738" s="52">
        <v>0</v>
      </c>
      <c r="L738" s="52">
        <v>893</v>
      </c>
      <c r="M738" s="52">
        <v>12614</v>
      </c>
      <c r="N738" s="36"/>
      <c r="O738" s="53" t="s">
        <v>308</v>
      </c>
      <c r="P738" s="53" t="s">
        <v>308</v>
      </c>
      <c r="Q738" s="55">
        <v>0.09</v>
      </c>
      <c r="R738" s="55">
        <v>4.5999999999999999E-2</v>
      </c>
      <c r="S738" s="52">
        <v>0</v>
      </c>
      <c r="T738" s="36"/>
      <c r="U738" s="56">
        <v>468840</v>
      </c>
      <c r="V738" s="56">
        <v>0</v>
      </c>
      <c r="W738" s="52">
        <v>0</v>
      </c>
      <c r="X738" s="52">
        <v>35720</v>
      </c>
      <c r="Y738" s="52">
        <v>504560</v>
      </c>
      <c r="Z738" s="52">
        <f t="shared" si="11"/>
        <v>7624085</v>
      </c>
    </row>
    <row r="739" spans="1:26" s="13" customFormat="1">
      <c r="A739" s="49">
        <v>497</v>
      </c>
      <c r="B739" s="49">
        <v>497117281</v>
      </c>
      <c r="C739" s="50" t="s">
        <v>290</v>
      </c>
      <c r="D739" s="49">
        <v>117</v>
      </c>
      <c r="E739" s="50" t="s">
        <v>35</v>
      </c>
      <c r="F739" s="49">
        <v>281</v>
      </c>
      <c r="G739" s="50" t="s">
        <v>146</v>
      </c>
      <c r="H739" s="51">
        <v>52</v>
      </c>
      <c r="I739" s="52">
        <v>11542</v>
      </c>
      <c r="J739" s="52">
        <v>0</v>
      </c>
      <c r="K739" s="52">
        <v>0</v>
      </c>
      <c r="L739" s="52">
        <v>893</v>
      </c>
      <c r="M739" s="52">
        <v>12435</v>
      </c>
      <c r="N739" s="36"/>
      <c r="O739" s="53" t="s">
        <v>308</v>
      </c>
      <c r="P739" s="53" t="s">
        <v>308</v>
      </c>
      <c r="Q739" s="55">
        <v>0.18</v>
      </c>
      <c r="R739" s="55">
        <v>0.11799999999999999</v>
      </c>
      <c r="S739" s="52">
        <v>0</v>
      </c>
      <c r="T739" s="36"/>
      <c r="U739" s="56">
        <v>600184</v>
      </c>
      <c r="V739" s="56">
        <v>0</v>
      </c>
      <c r="W739" s="52">
        <v>0</v>
      </c>
      <c r="X739" s="52">
        <v>46436</v>
      </c>
      <c r="Y739" s="52">
        <v>646620</v>
      </c>
      <c r="Z739" s="52">
        <f t="shared" si="11"/>
        <v>7624085</v>
      </c>
    </row>
    <row r="740" spans="1:26" s="13" customFormat="1">
      <c r="A740" s="49">
        <v>497</v>
      </c>
      <c r="B740" s="49">
        <v>497117289</v>
      </c>
      <c r="C740" s="50" t="s">
        <v>290</v>
      </c>
      <c r="D740" s="49">
        <v>117</v>
      </c>
      <c r="E740" s="50" t="s">
        <v>35</v>
      </c>
      <c r="F740" s="49">
        <v>289</v>
      </c>
      <c r="G740" s="50" t="s">
        <v>348</v>
      </c>
      <c r="H740" s="51">
        <v>1</v>
      </c>
      <c r="I740" s="52">
        <v>10307</v>
      </c>
      <c r="J740" s="52">
        <v>3771</v>
      </c>
      <c r="K740" s="52">
        <v>0</v>
      </c>
      <c r="L740" s="52">
        <v>893</v>
      </c>
      <c r="M740" s="52">
        <v>14971</v>
      </c>
      <c r="N740" s="36"/>
      <c r="O740" s="53" t="s">
        <v>308</v>
      </c>
      <c r="P740" s="53" t="s">
        <v>308</v>
      </c>
      <c r="Q740" s="55">
        <v>0.09</v>
      </c>
      <c r="R740" s="55">
        <v>5.0000000000000001E-3</v>
      </c>
      <c r="S740" s="52">
        <v>0</v>
      </c>
      <c r="T740" s="36"/>
      <c r="U740" s="56">
        <v>14078</v>
      </c>
      <c r="V740" s="56">
        <v>0</v>
      </c>
      <c r="W740" s="52">
        <v>0</v>
      </c>
      <c r="X740" s="52">
        <v>893</v>
      </c>
      <c r="Y740" s="52">
        <v>14971</v>
      </c>
      <c r="Z740" s="52">
        <f t="shared" si="11"/>
        <v>7624085</v>
      </c>
    </row>
    <row r="741" spans="1:26" s="13" customFormat="1">
      <c r="A741" s="49">
        <v>497</v>
      </c>
      <c r="B741" s="49">
        <v>497117325</v>
      </c>
      <c r="C741" s="50" t="s">
        <v>290</v>
      </c>
      <c r="D741" s="49">
        <v>117</v>
      </c>
      <c r="E741" s="50" t="s">
        <v>35</v>
      </c>
      <c r="F741" s="49">
        <v>325</v>
      </c>
      <c r="G741" s="50" t="s">
        <v>198</v>
      </c>
      <c r="H741" s="51">
        <v>5</v>
      </c>
      <c r="I741" s="52">
        <v>8332</v>
      </c>
      <c r="J741" s="52">
        <v>1212</v>
      </c>
      <c r="K741" s="52">
        <v>0</v>
      </c>
      <c r="L741" s="52">
        <v>893</v>
      </c>
      <c r="M741" s="52">
        <v>10437</v>
      </c>
      <c r="N741" s="36"/>
      <c r="O741" s="53" t="s">
        <v>308</v>
      </c>
      <c r="P741" s="53" t="s">
        <v>308</v>
      </c>
      <c r="Q741" s="55">
        <v>0.09</v>
      </c>
      <c r="R741" s="55">
        <v>3.0000000000000001E-3</v>
      </c>
      <c r="S741" s="52">
        <v>0</v>
      </c>
      <c r="T741" s="36"/>
      <c r="U741" s="56">
        <v>47720</v>
      </c>
      <c r="V741" s="56">
        <v>0</v>
      </c>
      <c r="W741" s="52">
        <v>0</v>
      </c>
      <c r="X741" s="52">
        <v>4465</v>
      </c>
      <c r="Y741" s="52">
        <v>52185</v>
      </c>
      <c r="Z741" s="52">
        <f t="shared" si="11"/>
        <v>7624085</v>
      </c>
    </row>
    <row r="742" spans="1:26" s="13" customFormat="1">
      <c r="A742" s="49">
        <v>497</v>
      </c>
      <c r="B742" s="49">
        <v>497117327</v>
      </c>
      <c r="C742" s="50" t="s">
        <v>290</v>
      </c>
      <c r="D742" s="49">
        <v>117</v>
      </c>
      <c r="E742" s="50" t="s">
        <v>35</v>
      </c>
      <c r="F742" s="49">
        <v>327</v>
      </c>
      <c r="G742" s="50" t="s">
        <v>191</v>
      </c>
      <c r="H742" s="51">
        <v>3</v>
      </c>
      <c r="I742" s="52">
        <v>8450</v>
      </c>
      <c r="J742" s="52">
        <v>5686</v>
      </c>
      <c r="K742" s="52">
        <v>0</v>
      </c>
      <c r="L742" s="52">
        <v>893</v>
      </c>
      <c r="M742" s="52">
        <v>15029</v>
      </c>
      <c r="N742" s="36"/>
      <c r="O742" s="53" t="s">
        <v>308</v>
      </c>
      <c r="P742" s="53" t="s">
        <v>308</v>
      </c>
      <c r="Q742" s="55">
        <v>0.09</v>
      </c>
      <c r="R742" s="55">
        <v>3.5999999999999997E-2</v>
      </c>
      <c r="S742" s="52">
        <v>0</v>
      </c>
      <c r="T742" s="36"/>
      <c r="U742" s="56">
        <v>42408</v>
      </c>
      <c r="V742" s="56">
        <v>0</v>
      </c>
      <c r="W742" s="52">
        <v>0</v>
      </c>
      <c r="X742" s="52">
        <v>2679</v>
      </c>
      <c r="Y742" s="52">
        <v>45087</v>
      </c>
      <c r="Z742" s="52">
        <f t="shared" si="11"/>
        <v>7624085</v>
      </c>
    </row>
    <row r="743" spans="1:26" s="13" customFormat="1">
      <c r="A743" s="49">
        <v>497</v>
      </c>
      <c r="B743" s="49">
        <v>497117332</v>
      </c>
      <c r="C743" s="50" t="s">
        <v>290</v>
      </c>
      <c r="D743" s="49">
        <v>117</v>
      </c>
      <c r="E743" s="50" t="s">
        <v>35</v>
      </c>
      <c r="F743" s="49">
        <v>332</v>
      </c>
      <c r="G743" s="50" t="s">
        <v>199</v>
      </c>
      <c r="H743" s="51">
        <v>1</v>
      </c>
      <c r="I743" s="52">
        <v>8428</v>
      </c>
      <c r="J743" s="52">
        <v>829</v>
      </c>
      <c r="K743" s="52">
        <v>0</v>
      </c>
      <c r="L743" s="52">
        <v>893</v>
      </c>
      <c r="M743" s="52">
        <v>10150</v>
      </c>
      <c r="N743" s="36"/>
      <c r="O743" s="53" t="s">
        <v>308</v>
      </c>
      <c r="P743" s="53" t="s">
        <v>308</v>
      </c>
      <c r="Q743" s="55">
        <v>0.09</v>
      </c>
      <c r="R743" s="55">
        <v>1.4E-2</v>
      </c>
      <c r="S743" s="52">
        <v>0</v>
      </c>
      <c r="T743" s="36"/>
      <c r="U743" s="56">
        <v>9257</v>
      </c>
      <c r="V743" s="56">
        <v>0</v>
      </c>
      <c r="W743" s="52">
        <v>0</v>
      </c>
      <c r="X743" s="52">
        <v>893</v>
      </c>
      <c r="Y743" s="52">
        <v>10150</v>
      </c>
      <c r="Z743" s="52">
        <f t="shared" si="11"/>
        <v>7624085</v>
      </c>
    </row>
    <row r="744" spans="1:26" s="13" customFormat="1">
      <c r="A744" s="49">
        <v>497</v>
      </c>
      <c r="B744" s="49">
        <v>497117340</v>
      </c>
      <c r="C744" s="50" t="s">
        <v>290</v>
      </c>
      <c r="D744" s="49">
        <v>117</v>
      </c>
      <c r="E744" s="50" t="s">
        <v>35</v>
      </c>
      <c r="F744" s="49">
        <v>340</v>
      </c>
      <c r="G744" s="50" t="s">
        <v>192</v>
      </c>
      <c r="H744" s="51">
        <v>3</v>
      </c>
      <c r="I744" s="52">
        <v>8450</v>
      </c>
      <c r="J744" s="52">
        <v>5779</v>
      </c>
      <c r="K744" s="52">
        <v>0</v>
      </c>
      <c r="L744" s="52">
        <v>893</v>
      </c>
      <c r="M744" s="52">
        <v>15122</v>
      </c>
      <c r="N744" s="36"/>
      <c r="O744" s="53" t="s">
        <v>308</v>
      </c>
      <c r="P744" s="53" t="s">
        <v>308</v>
      </c>
      <c r="Q744" s="55">
        <v>0.09</v>
      </c>
      <c r="R744" s="55">
        <v>7.6999999999999999E-2</v>
      </c>
      <c r="S744" s="52">
        <v>0</v>
      </c>
      <c r="T744" s="36"/>
      <c r="U744" s="56">
        <v>42687</v>
      </c>
      <c r="V744" s="56">
        <v>0</v>
      </c>
      <c r="W744" s="52">
        <v>0</v>
      </c>
      <c r="X744" s="52">
        <v>2679</v>
      </c>
      <c r="Y744" s="52">
        <v>45366</v>
      </c>
      <c r="Z744" s="52">
        <f t="shared" si="11"/>
        <v>7624085</v>
      </c>
    </row>
    <row r="745" spans="1:26" s="13" customFormat="1">
      <c r="A745" s="49">
        <v>497</v>
      </c>
      <c r="B745" s="49">
        <v>497117605</v>
      </c>
      <c r="C745" s="50" t="s">
        <v>290</v>
      </c>
      <c r="D745" s="49">
        <v>117</v>
      </c>
      <c r="E745" s="50" t="s">
        <v>35</v>
      </c>
      <c r="F745" s="49">
        <v>605</v>
      </c>
      <c r="G745" s="50" t="s">
        <v>193</v>
      </c>
      <c r="H745" s="51">
        <v>59</v>
      </c>
      <c r="I745" s="52">
        <v>8685</v>
      </c>
      <c r="J745" s="52">
        <v>6695</v>
      </c>
      <c r="K745" s="52">
        <v>0</v>
      </c>
      <c r="L745" s="52">
        <v>893</v>
      </c>
      <c r="M745" s="52">
        <v>16273</v>
      </c>
      <c r="N745" s="36"/>
      <c r="O745" s="53" t="s">
        <v>308</v>
      </c>
      <c r="P745" s="53" t="s">
        <v>308</v>
      </c>
      <c r="Q745" s="55">
        <v>0.09</v>
      </c>
      <c r="R745" s="55">
        <v>6.5000000000000002E-2</v>
      </c>
      <c r="S745" s="52">
        <v>0</v>
      </c>
      <c r="T745" s="36"/>
      <c r="U745" s="56">
        <v>907420</v>
      </c>
      <c r="V745" s="56">
        <v>0</v>
      </c>
      <c r="W745" s="52">
        <v>0</v>
      </c>
      <c r="X745" s="52">
        <v>52687</v>
      </c>
      <c r="Y745" s="52">
        <v>960107</v>
      </c>
      <c r="Z745" s="52">
        <f t="shared" si="11"/>
        <v>7624085</v>
      </c>
    </row>
    <row r="746" spans="1:26" s="13" customFormat="1">
      <c r="A746" s="49">
        <v>497</v>
      </c>
      <c r="B746" s="49">
        <v>497117670</v>
      </c>
      <c r="C746" s="50" t="s">
        <v>290</v>
      </c>
      <c r="D746" s="49">
        <v>117</v>
      </c>
      <c r="E746" s="50" t="s">
        <v>35</v>
      </c>
      <c r="F746" s="49">
        <v>670</v>
      </c>
      <c r="G746" s="50" t="s">
        <v>37</v>
      </c>
      <c r="H746" s="51">
        <v>7</v>
      </c>
      <c r="I746" s="52">
        <v>11035</v>
      </c>
      <c r="J746" s="52">
        <v>8408</v>
      </c>
      <c r="K746" s="52">
        <v>0</v>
      </c>
      <c r="L746" s="52">
        <v>893</v>
      </c>
      <c r="M746" s="52">
        <v>20336</v>
      </c>
      <c r="N746" s="36"/>
      <c r="O746" s="53" t="s">
        <v>308</v>
      </c>
      <c r="P746" s="53" t="s">
        <v>308</v>
      </c>
      <c r="Q746" s="55">
        <v>0.09</v>
      </c>
      <c r="R746" s="55">
        <v>7.6999999999999999E-2</v>
      </c>
      <c r="S746" s="52">
        <v>0</v>
      </c>
      <c r="T746" s="36"/>
      <c r="U746" s="56">
        <v>136101</v>
      </c>
      <c r="V746" s="56">
        <v>0</v>
      </c>
      <c r="W746" s="52">
        <v>0</v>
      </c>
      <c r="X746" s="52">
        <v>6251</v>
      </c>
      <c r="Y746" s="52">
        <v>142352</v>
      </c>
      <c r="Z746" s="52">
        <f t="shared" si="11"/>
        <v>7624085</v>
      </c>
    </row>
    <row r="747" spans="1:26" s="13" customFormat="1">
      <c r="A747" s="49">
        <v>497</v>
      </c>
      <c r="B747" s="49">
        <v>497117674</v>
      </c>
      <c r="C747" s="50" t="s">
        <v>290</v>
      </c>
      <c r="D747" s="49">
        <v>117</v>
      </c>
      <c r="E747" s="50" t="s">
        <v>35</v>
      </c>
      <c r="F747" s="49">
        <v>674</v>
      </c>
      <c r="G747" s="50" t="s">
        <v>38</v>
      </c>
      <c r="H747" s="51">
        <v>25</v>
      </c>
      <c r="I747" s="52">
        <v>9018</v>
      </c>
      <c r="J747" s="52">
        <v>3855</v>
      </c>
      <c r="K747" s="52">
        <v>0</v>
      </c>
      <c r="L747" s="52">
        <v>893</v>
      </c>
      <c r="M747" s="52">
        <v>13766</v>
      </c>
      <c r="N747" s="36"/>
      <c r="O747" s="53" t="s">
        <v>308</v>
      </c>
      <c r="P747" s="53" t="s">
        <v>308</v>
      </c>
      <c r="Q747" s="55">
        <v>0.09</v>
      </c>
      <c r="R747" s="55">
        <v>5.8000000000000003E-2</v>
      </c>
      <c r="S747" s="52">
        <v>0</v>
      </c>
      <c r="T747" s="36"/>
      <c r="U747" s="56">
        <v>321825</v>
      </c>
      <c r="V747" s="56">
        <v>0</v>
      </c>
      <c r="W747" s="52">
        <v>0</v>
      </c>
      <c r="X747" s="52">
        <v>22325</v>
      </c>
      <c r="Y747" s="52">
        <v>344150</v>
      </c>
      <c r="Z747" s="52">
        <f t="shared" si="11"/>
        <v>7624085</v>
      </c>
    </row>
    <row r="748" spans="1:26" s="13" customFormat="1">
      <c r="A748" s="49">
        <v>497</v>
      </c>
      <c r="B748" s="49">
        <v>497117683</v>
      </c>
      <c r="C748" s="50" t="s">
        <v>290</v>
      </c>
      <c r="D748" s="49">
        <v>117</v>
      </c>
      <c r="E748" s="50" t="s">
        <v>35</v>
      </c>
      <c r="F748" s="49">
        <v>683</v>
      </c>
      <c r="G748" s="50" t="s">
        <v>39</v>
      </c>
      <c r="H748" s="51">
        <v>3</v>
      </c>
      <c r="I748" s="52">
        <v>10135</v>
      </c>
      <c r="J748" s="52">
        <v>6123</v>
      </c>
      <c r="K748" s="52">
        <v>0</v>
      </c>
      <c r="L748" s="52">
        <v>893</v>
      </c>
      <c r="M748" s="52">
        <v>17151</v>
      </c>
      <c r="N748" s="36"/>
      <c r="O748" s="53" t="s">
        <v>308</v>
      </c>
      <c r="P748" s="53" t="s">
        <v>308</v>
      </c>
      <c r="Q748" s="55">
        <v>0.09</v>
      </c>
      <c r="R748" s="55">
        <v>2.7E-2</v>
      </c>
      <c r="S748" s="52">
        <v>0</v>
      </c>
      <c r="T748" s="36"/>
      <c r="U748" s="56">
        <v>48774</v>
      </c>
      <c r="V748" s="56">
        <v>0</v>
      </c>
      <c r="W748" s="52">
        <v>0</v>
      </c>
      <c r="X748" s="52">
        <v>2679</v>
      </c>
      <c r="Y748" s="52">
        <v>51453</v>
      </c>
      <c r="Z748" s="52">
        <f t="shared" si="11"/>
        <v>7624085</v>
      </c>
    </row>
    <row r="749" spans="1:26" s="13" customFormat="1">
      <c r="A749" s="49">
        <v>497</v>
      </c>
      <c r="B749" s="49">
        <v>497117728</v>
      </c>
      <c r="C749" s="50" t="s">
        <v>290</v>
      </c>
      <c r="D749" s="49">
        <v>117</v>
      </c>
      <c r="E749" s="50" t="s">
        <v>35</v>
      </c>
      <c r="F749" s="49">
        <v>728</v>
      </c>
      <c r="G749" s="50" t="s">
        <v>349</v>
      </c>
      <c r="H749" s="51">
        <v>1</v>
      </c>
      <c r="I749" s="52">
        <v>10401</v>
      </c>
      <c r="J749" s="52">
        <v>4526</v>
      </c>
      <c r="K749" s="52">
        <v>0</v>
      </c>
      <c r="L749" s="52">
        <v>893</v>
      </c>
      <c r="M749" s="52">
        <v>15820</v>
      </c>
      <c r="N749" s="36"/>
      <c r="O749" s="53" t="s">
        <v>308</v>
      </c>
      <c r="P749" s="53" t="s">
        <v>308</v>
      </c>
      <c r="Q749" s="55">
        <v>0.09</v>
      </c>
      <c r="R749" s="55">
        <v>7.0000000000000001E-3</v>
      </c>
      <c r="S749" s="52">
        <v>0</v>
      </c>
      <c r="T749" s="36"/>
      <c r="U749" s="56">
        <v>14927</v>
      </c>
      <c r="V749" s="56">
        <v>0</v>
      </c>
      <c r="W749" s="52">
        <v>0</v>
      </c>
      <c r="X749" s="52">
        <v>893</v>
      </c>
      <c r="Y749" s="52">
        <v>15820</v>
      </c>
      <c r="Z749" s="52">
        <f t="shared" si="11"/>
        <v>7624085</v>
      </c>
    </row>
    <row r="750" spans="1:26" s="13" customFormat="1">
      <c r="A750" s="49">
        <v>497</v>
      </c>
      <c r="B750" s="49">
        <v>497117755</v>
      </c>
      <c r="C750" s="50" t="s">
        <v>290</v>
      </c>
      <c r="D750" s="49">
        <v>117</v>
      </c>
      <c r="E750" s="50" t="s">
        <v>35</v>
      </c>
      <c r="F750" s="49">
        <v>755</v>
      </c>
      <c r="G750" s="50" t="s">
        <v>42</v>
      </c>
      <c r="H750" s="51">
        <v>1</v>
      </c>
      <c r="I750" s="52">
        <v>8094</v>
      </c>
      <c r="J750" s="52">
        <v>3105</v>
      </c>
      <c r="K750" s="52">
        <v>0</v>
      </c>
      <c r="L750" s="52">
        <v>893</v>
      </c>
      <c r="M750" s="52">
        <v>12092</v>
      </c>
      <c r="N750" s="36"/>
      <c r="O750" s="53" t="s">
        <v>308</v>
      </c>
      <c r="P750" s="53" t="s">
        <v>308</v>
      </c>
      <c r="Q750" s="55">
        <v>0.09</v>
      </c>
      <c r="R750" s="55">
        <v>1.4E-2</v>
      </c>
      <c r="S750" s="52">
        <v>0</v>
      </c>
      <c r="T750" s="36"/>
      <c r="U750" s="56">
        <v>11199</v>
      </c>
      <c r="V750" s="56">
        <v>0</v>
      </c>
      <c r="W750" s="52">
        <v>0</v>
      </c>
      <c r="X750" s="52">
        <v>893</v>
      </c>
      <c r="Y750" s="52">
        <v>12092</v>
      </c>
      <c r="Z750" s="52">
        <f t="shared" si="11"/>
        <v>7624085</v>
      </c>
    </row>
    <row r="751" spans="1:26" s="13" customFormat="1">
      <c r="A751" s="49">
        <v>497</v>
      </c>
      <c r="B751" s="49">
        <v>497117766</v>
      </c>
      <c r="C751" s="50" t="s">
        <v>290</v>
      </c>
      <c r="D751" s="49">
        <v>117</v>
      </c>
      <c r="E751" s="50" t="s">
        <v>35</v>
      </c>
      <c r="F751" s="49">
        <v>766</v>
      </c>
      <c r="G751" s="50" t="s">
        <v>240</v>
      </c>
      <c r="H751" s="51">
        <v>2</v>
      </c>
      <c r="I751" s="52">
        <v>10542</v>
      </c>
      <c r="J751" s="52">
        <v>3230</v>
      </c>
      <c r="K751" s="52">
        <v>0</v>
      </c>
      <c r="L751" s="52">
        <v>893</v>
      </c>
      <c r="M751" s="52">
        <v>14665</v>
      </c>
      <c r="N751" s="36"/>
      <c r="O751" s="53" t="s">
        <v>308</v>
      </c>
      <c r="P751" s="53" t="s">
        <v>308</v>
      </c>
      <c r="Q751" s="55">
        <v>0.09</v>
      </c>
      <c r="R751" s="55">
        <v>3.0000000000000001E-3</v>
      </c>
      <c r="S751" s="52">
        <v>0</v>
      </c>
      <c r="T751" s="36"/>
      <c r="U751" s="56">
        <v>27544</v>
      </c>
      <c r="V751" s="56">
        <v>0</v>
      </c>
      <c r="W751" s="52">
        <v>0</v>
      </c>
      <c r="X751" s="52">
        <v>1786</v>
      </c>
      <c r="Y751" s="52">
        <v>29330</v>
      </c>
      <c r="Z751" s="52">
        <f t="shared" si="11"/>
        <v>7624085</v>
      </c>
    </row>
    <row r="752" spans="1:26" s="13" customFormat="1">
      <c r="A752" s="49">
        <v>498</v>
      </c>
      <c r="B752" s="49">
        <v>498281281</v>
      </c>
      <c r="C752" s="50" t="s">
        <v>296</v>
      </c>
      <c r="D752" s="49">
        <v>281</v>
      </c>
      <c r="E752" s="50" t="s">
        <v>146</v>
      </c>
      <c r="F752" s="49">
        <v>281</v>
      </c>
      <c r="G752" s="50" t="s">
        <v>146</v>
      </c>
      <c r="H752" s="51">
        <v>324</v>
      </c>
      <c r="I752" s="52">
        <v>11507</v>
      </c>
      <c r="J752" s="52">
        <v>0</v>
      </c>
      <c r="K752" s="52">
        <v>0</v>
      </c>
      <c r="L752" s="52">
        <v>893</v>
      </c>
      <c r="M752" s="52">
        <v>12400</v>
      </c>
      <c r="N752" s="36"/>
      <c r="O752" s="53" t="s">
        <v>308</v>
      </c>
      <c r="P752" s="53" t="s">
        <v>308</v>
      </c>
      <c r="Q752" s="55">
        <v>0.18</v>
      </c>
      <c r="R752" s="55">
        <v>0.11799999999999999</v>
      </c>
      <c r="S752" s="52">
        <v>0</v>
      </c>
      <c r="T752" s="36"/>
      <c r="U752" s="56">
        <v>3728268</v>
      </c>
      <c r="V752" s="56">
        <v>0</v>
      </c>
      <c r="W752" s="52">
        <v>0</v>
      </c>
      <c r="X752" s="52">
        <v>289332</v>
      </c>
      <c r="Y752" s="52">
        <v>4017600</v>
      </c>
      <c r="Z752" s="52">
        <f t="shared" si="11"/>
        <v>4017600</v>
      </c>
    </row>
    <row r="753" spans="1:26" s="13" customFormat="1">
      <c r="A753" s="49">
        <v>499</v>
      </c>
      <c r="B753" s="49">
        <v>499061061</v>
      </c>
      <c r="C753" s="50" t="s">
        <v>297</v>
      </c>
      <c r="D753" s="49">
        <v>61</v>
      </c>
      <c r="E753" s="50" t="s">
        <v>148</v>
      </c>
      <c r="F753" s="49">
        <v>61</v>
      </c>
      <c r="G753" s="50" t="s">
        <v>148</v>
      </c>
      <c r="H753" s="51">
        <v>123</v>
      </c>
      <c r="I753" s="52">
        <v>10651</v>
      </c>
      <c r="J753" s="52">
        <v>506</v>
      </c>
      <c r="K753" s="52">
        <v>0</v>
      </c>
      <c r="L753" s="52">
        <v>893</v>
      </c>
      <c r="M753" s="52">
        <v>12050</v>
      </c>
      <c r="N753" s="36"/>
      <c r="O753" s="53" t="s">
        <v>308</v>
      </c>
      <c r="P753" s="53" t="s">
        <v>308</v>
      </c>
      <c r="Q753" s="55">
        <v>0.09</v>
      </c>
      <c r="R753" s="55">
        <v>0.03</v>
      </c>
      <c r="S753" s="52">
        <v>0</v>
      </c>
      <c r="T753" s="36"/>
      <c r="U753" s="56">
        <v>1372311</v>
      </c>
      <c r="V753" s="56">
        <v>0</v>
      </c>
      <c r="W753" s="52">
        <v>0</v>
      </c>
      <c r="X753" s="52">
        <v>109839</v>
      </c>
      <c r="Y753" s="52">
        <v>1482150</v>
      </c>
      <c r="Z753" s="52">
        <f t="shared" si="11"/>
        <v>6153111</v>
      </c>
    </row>
    <row r="754" spans="1:26" s="13" customFormat="1">
      <c r="A754" s="49">
        <v>499</v>
      </c>
      <c r="B754" s="49">
        <v>499061161</v>
      </c>
      <c r="C754" s="50" t="s">
        <v>297</v>
      </c>
      <c r="D754" s="49">
        <v>61</v>
      </c>
      <c r="E754" s="50" t="s">
        <v>148</v>
      </c>
      <c r="F754" s="49">
        <v>161</v>
      </c>
      <c r="G754" s="50" t="s">
        <v>151</v>
      </c>
      <c r="H754" s="51">
        <v>12</v>
      </c>
      <c r="I754" s="52">
        <v>11808</v>
      </c>
      <c r="J754" s="52">
        <v>4442</v>
      </c>
      <c r="K754" s="52">
        <v>0</v>
      </c>
      <c r="L754" s="52">
        <v>893</v>
      </c>
      <c r="M754" s="52">
        <v>17143</v>
      </c>
      <c r="N754" s="36"/>
      <c r="O754" s="53" t="s">
        <v>308</v>
      </c>
      <c r="P754" s="53" t="s">
        <v>308</v>
      </c>
      <c r="Q754" s="55">
        <v>0.09</v>
      </c>
      <c r="R754" s="55">
        <v>8.0000000000000002E-3</v>
      </c>
      <c r="S754" s="52">
        <v>0</v>
      </c>
      <c r="T754" s="36"/>
      <c r="U754" s="56">
        <v>195000</v>
      </c>
      <c r="V754" s="56">
        <v>0</v>
      </c>
      <c r="W754" s="52">
        <v>0</v>
      </c>
      <c r="X754" s="52">
        <v>10716</v>
      </c>
      <c r="Y754" s="52">
        <v>205716</v>
      </c>
      <c r="Z754" s="52">
        <f t="shared" si="11"/>
        <v>6153111</v>
      </c>
    </row>
    <row r="755" spans="1:26" s="13" customFormat="1">
      <c r="A755" s="49">
        <v>499</v>
      </c>
      <c r="B755" s="49">
        <v>499061281</v>
      </c>
      <c r="C755" s="50" t="s">
        <v>297</v>
      </c>
      <c r="D755" s="49">
        <v>61</v>
      </c>
      <c r="E755" s="50" t="s">
        <v>148</v>
      </c>
      <c r="F755" s="49">
        <v>281</v>
      </c>
      <c r="G755" s="50" t="s">
        <v>146</v>
      </c>
      <c r="H755" s="51">
        <v>337</v>
      </c>
      <c r="I755" s="52">
        <v>10976</v>
      </c>
      <c r="J755" s="52">
        <v>0</v>
      </c>
      <c r="K755" s="52">
        <v>0</v>
      </c>
      <c r="L755" s="52">
        <v>893</v>
      </c>
      <c r="M755" s="52">
        <v>11869</v>
      </c>
      <c r="N755" s="36"/>
      <c r="O755" s="53" t="s">
        <v>308</v>
      </c>
      <c r="P755" s="53" t="s">
        <v>308</v>
      </c>
      <c r="Q755" s="55">
        <v>0.18</v>
      </c>
      <c r="R755" s="55">
        <v>0.11799999999999999</v>
      </c>
      <c r="S755" s="52">
        <v>0</v>
      </c>
      <c r="T755" s="36"/>
      <c r="U755" s="56">
        <v>3698912</v>
      </c>
      <c r="V755" s="56">
        <v>0</v>
      </c>
      <c r="W755" s="52">
        <v>0</v>
      </c>
      <c r="X755" s="52">
        <v>300941</v>
      </c>
      <c r="Y755" s="52">
        <v>3999853</v>
      </c>
      <c r="Z755" s="52">
        <f t="shared" si="11"/>
        <v>6153111</v>
      </c>
    </row>
    <row r="756" spans="1:26" s="13" customFormat="1">
      <c r="A756" s="49">
        <v>499</v>
      </c>
      <c r="B756" s="49">
        <v>499061332</v>
      </c>
      <c r="C756" s="50" t="s">
        <v>297</v>
      </c>
      <c r="D756" s="49">
        <v>61</v>
      </c>
      <c r="E756" s="50" t="s">
        <v>148</v>
      </c>
      <c r="F756" s="49">
        <v>332</v>
      </c>
      <c r="G756" s="50" t="s">
        <v>199</v>
      </c>
      <c r="H756" s="51">
        <v>34</v>
      </c>
      <c r="I756" s="52">
        <v>11650</v>
      </c>
      <c r="J756" s="52">
        <v>1145</v>
      </c>
      <c r="K756" s="52">
        <v>0</v>
      </c>
      <c r="L756" s="52">
        <v>893</v>
      </c>
      <c r="M756" s="52">
        <v>13688</v>
      </c>
      <c r="N756" s="36"/>
      <c r="O756" s="53" t="s">
        <v>308</v>
      </c>
      <c r="P756" s="53" t="s">
        <v>308</v>
      </c>
      <c r="Q756" s="55">
        <v>0.09</v>
      </c>
      <c r="R756" s="55">
        <v>1.4E-2</v>
      </c>
      <c r="S756" s="52">
        <v>0</v>
      </c>
      <c r="T756" s="36"/>
      <c r="U756" s="56">
        <v>435030</v>
      </c>
      <c r="V756" s="56">
        <v>0</v>
      </c>
      <c r="W756" s="52">
        <v>0</v>
      </c>
      <c r="X756" s="52">
        <v>30362</v>
      </c>
      <c r="Y756" s="52">
        <v>465392</v>
      </c>
      <c r="Z756" s="52">
        <f t="shared" si="11"/>
        <v>6153111</v>
      </c>
    </row>
    <row r="757" spans="1:26" s="13" customFormat="1">
      <c r="A757" s="49">
        <v>3501</v>
      </c>
      <c r="B757" s="49">
        <v>3501137061</v>
      </c>
      <c r="C757" s="50" t="s">
        <v>298</v>
      </c>
      <c r="D757" s="49">
        <v>137</v>
      </c>
      <c r="E757" s="50" t="s">
        <v>196</v>
      </c>
      <c r="F757" s="49">
        <v>61</v>
      </c>
      <c r="G757" s="50" t="s">
        <v>148</v>
      </c>
      <c r="H757" s="51">
        <v>26</v>
      </c>
      <c r="I757" s="52">
        <v>12223</v>
      </c>
      <c r="J757" s="52">
        <v>581</v>
      </c>
      <c r="K757" s="52">
        <v>0</v>
      </c>
      <c r="L757" s="52">
        <v>893</v>
      </c>
      <c r="M757" s="52">
        <v>13697</v>
      </c>
      <c r="N757" s="36"/>
      <c r="O757" s="53" t="s">
        <v>308</v>
      </c>
      <c r="P757" s="53" t="s">
        <v>308</v>
      </c>
      <c r="Q757" s="55">
        <v>0.09</v>
      </c>
      <c r="R757" s="55">
        <v>0.03</v>
      </c>
      <c r="S757" s="52">
        <v>0</v>
      </c>
      <c r="T757" s="36"/>
      <c r="U757" s="56">
        <v>332904</v>
      </c>
      <c r="V757" s="56">
        <v>0</v>
      </c>
      <c r="W757" s="52">
        <v>0</v>
      </c>
      <c r="X757" s="52">
        <v>23218</v>
      </c>
      <c r="Y757" s="52">
        <v>356122</v>
      </c>
      <c r="Z757" s="52">
        <f t="shared" si="11"/>
        <v>5129880</v>
      </c>
    </row>
    <row r="758" spans="1:26" s="13" customFormat="1">
      <c r="A758" s="49">
        <v>3501</v>
      </c>
      <c r="B758" s="49">
        <v>3501137086</v>
      </c>
      <c r="C758" s="50" t="s">
        <v>298</v>
      </c>
      <c r="D758" s="49">
        <v>137</v>
      </c>
      <c r="E758" s="50" t="s">
        <v>196</v>
      </c>
      <c r="F758" s="49">
        <v>86</v>
      </c>
      <c r="G758" s="50" t="s">
        <v>185</v>
      </c>
      <c r="H758" s="51">
        <v>1</v>
      </c>
      <c r="I758" s="52">
        <v>9794</v>
      </c>
      <c r="J758" s="52">
        <v>1403</v>
      </c>
      <c r="K758" s="52">
        <v>0</v>
      </c>
      <c r="L758" s="52">
        <v>893</v>
      </c>
      <c r="M758" s="52">
        <v>12090</v>
      </c>
      <c r="N758" s="36"/>
      <c r="O758" s="53" t="s">
        <v>308</v>
      </c>
      <c r="P758" s="53" t="s">
        <v>308</v>
      </c>
      <c r="Q758" s="55">
        <v>0.09</v>
      </c>
      <c r="R758" s="55">
        <v>5.1999999999999998E-2</v>
      </c>
      <c r="S758" s="52">
        <v>0</v>
      </c>
      <c r="T758" s="36"/>
      <c r="U758" s="56">
        <v>11197</v>
      </c>
      <c r="V758" s="56">
        <v>0</v>
      </c>
      <c r="W758" s="52">
        <v>0</v>
      </c>
      <c r="X758" s="52">
        <v>893</v>
      </c>
      <c r="Y758" s="52">
        <v>12090</v>
      </c>
      <c r="Z758" s="52">
        <f t="shared" si="11"/>
        <v>5129880</v>
      </c>
    </row>
    <row r="759" spans="1:26" s="13" customFormat="1">
      <c r="A759" s="49">
        <v>3501</v>
      </c>
      <c r="B759" s="49">
        <v>3501137127</v>
      </c>
      <c r="C759" s="50" t="s">
        <v>298</v>
      </c>
      <c r="D759" s="49">
        <v>137</v>
      </c>
      <c r="E759" s="50" t="s">
        <v>196</v>
      </c>
      <c r="F759" s="49">
        <v>127</v>
      </c>
      <c r="G759" s="50" t="s">
        <v>187</v>
      </c>
      <c r="H759" s="51">
        <v>1</v>
      </c>
      <c r="I759" s="52">
        <v>9794</v>
      </c>
      <c r="J759" s="52">
        <v>4716</v>
      </c>
      <c r="K759" s="52">
        <v>0</v>
      </c>
      <c r="L759" s="52">
        <v>893</v>
      </c>
      <c r="M759" s="52">
        <v>15403</v>
      </c>
      <c r="N759" s="36"/>
      <c r="O759" s="53" t="s">
        <v>308</v>
      </c>
      <c r="P759" s="53" t="s">
        <v>308</v>
      </c>
      <c r="Q759" s="55">
        <v>0.09</v>
      </c>
      <c r="R759" s="55">
        <v>2.1999999999999999E-2</v>
      </c>
      <c r="S759" s="52">
        <v>0</v>
      </c>
      <c r="T759" s="36"/>
      <c r="U759" s="56">
        <v>14510</v>
      </c>
      <c r="V759" s="56">
        <v>0</v>
      </c>
      <c r="W759" s="52">
        <v>0</v>
      </c>
      <c r="X759" s="52">
        <v>893</v>
      </c>
      <c r="Y759" s="52">
        <v>15403</v>
      </c>
      <c r="Z759" s="52">
        <f t="shared" si="11"/>
        <v>5129880</v>
      </c>
    </row>
    <row r="760" spans="1:26" s="13" customFormat="1">
      <c r="A760" s="49">
        <v>3501</v>
      </c>
      <c r="B760" s="49">
        <v>3501137137</v>
      </c>
      <c r="C760" s="50" t="s">
        <v>298</v>
      </c>
      <c r="D760" s="49">
        <v>137</v>
      </c>
      <c r="E760" s="50" t="s">
        <v>196</v>
      </c>
      <c r="F760" s="49">
        <v>137</v>
      </c>
      <c r="G760" s="50" t="s">
        <v>196</v>
      </c>
      <c r="H760" s="51">
        <v>216</v>
      </c>
      <c r="I760" s="52">
        <v>13007</v>
      </c>
      <c r="J760" s="52">
        <v>239</v>
      </c>
      <c r="K760" s="52">
        <v>1633</v>
      </c>
      <c r="L760" s="52">
        <v>893</v>
      </c>
      <c r="M760" s="52">
        <v>15772</v>
      </c>
      <c r="N760" s="36"/>
      <c r="O760" s="53" t="s">
        <v>308</v>
      </c>
      <c r="P760" s="53" t="s">
        <v>308</v>
      </c>
      <c r="Q760" s="55">
        <v>0.18</v>
      </c>
      <c r="R760" s="55">
        <v>0.121</v>
      </c>
      <c r="S760" s="52">
        <v>0</v>
      </c>
      <c r="T760" s="36"/>
      <c r="U760" s="56">
        <v>2861136</v>
      </c>
      <c r="V760" s="56">
        <v>0</v>
      </c>
      <c r="W760" s="52">
        <v>352696</v>
      </c>
      <c r="X760" s="52">
        <v>192888</v>
      </c>
      <c r="Y760" s="52">
        <v>3406720</v>
      </c>
      <c r="Z760" s="52">
        <f t="shared" si="11"/>
        <v>5129880</v>
      </c>
    </row>
    <row r="761" spans="1:26" s="13" customFormat="1">
      <c r="A761" s="49">
        <v>3501</v>
      </c>
      <c r="B761" s="49">
        <v>3501137161</v>
      </c>
      <c r="C761" s="50" t="s">
        <v>298</v>
      </c>
      <c r="D761" s="49">
        <v>137</v>
      </c>
      <c r="E761" s="50" t="s">
        <v>196</v>
      </c>
      <c r="F761" s="49">
        <v>161</v>
      </c>
      <c r="G761" s="50" t="s">
        <v>151</v>
      </c>
      <c r="H761" s="51">
        <v>1</v>
      </c>
      <c r="I761" s="52">
        <v>10418</v>
      </c>
      <c r="J761" s="52">
        <v>3919</v>
      </c>
      <c r="K761" s="52">
        <v>0</v>
      </c>
      <c r="L761" s="52">
        <v>893</v>
      </c>
      <c r="M761" s="52">
        <v>15230</v>
      </c>
      <c r="N761" s="36"/>
      <c r="O761" s="53" t="s">
        <v>308</v>
      </c>
      <c r="P761" s="53" t="s">
        <v>308</v>
      </c>
      <c r="Q761" s="55">
        <v>0.09</v>
      </c>
      <c r="R761" s="55">
        <v>8.0000000000000002E-3</v>
      </c>
      <c r="S761" s="52">
        <v>0</v>
      </c>
      <c r="T761" s="36"/>
      <c r="U761" s="56">
        <v>14337</v>
      </c>
      <c r="V761" s="56">
        <v>0</v>
      </c>
      <c r="W761" s="52">
        <v>0</v>
      </c>
      <c r="X761" s="52">
        <v>893</v>
      </c>
      <c r="Y761" s="52">
        <v>15230</v>
      </c>
      <c r="Z761" s="52">
        <f t="shared" si="11"/>
        <v>5129880</v>
      </c>
    </row>
    <row r="762" spans="1:26" s="13" customFormat="1">
      <c r="A762" s="49">
        <v>3501</v>
      </c>
      <c r="B762" s="49">
        <v>3501137210</v>
      </c>
      <c r="C762" s="50" t="s">
        <v>298</v>
      </c>
      <c r="D762" s="49">
        <v>137</v>
      </c>
      <c r="E762" s="50" t="s">
        <v>196</v>
      </c>
      <c r="F762" s="49">
        <v>210</v>
      </c>
      <c r="G762" s="50" t="s">
        <v>188</v>
      </c>
      <c r="H762" s="51">
        <v>2</v>
      </c>
      <c r="I762" s="52">
        <v>13975</v>
      </c>
      <c r="J762" s="52">
        <v>4488</v>
      </c>
      <c r="K762" s="52">
        <v>0</v>
      </c>
      <c r="L762" s="52">
        <v>893</v>
      </c>
      <c r="M762" s="52">
        <v>19356</v>
      </c>
      <c r="N762" s="36"/>
      <c r="O762" s="53" t="s">
        <v>308</v>
      </c>
      <c r="P762" s="53" t="s">
        <v>308</v>
      </c>
      <c r="Q762" s="55">
        <v>0.09</v>
      </c>
      <c r="R762" s="55">
        <v>5.8999999999999997E-2</v>
      </c>
      <c r="S762" s="52">
        <v>0</v>
      </c>
      <c r="T762" s="36"/>
      <c r="U762" s="56">
        <v>36926</v>
      </c>
      <c r="V762" s="56">
        <v>0</v>
      </c>
      <c r="W762" s="52">
        <v>0</v>
      </c>
      <c r="X762" s="52">
        <v>1786</v>
      </c>
      <c r="Y762" s="52">
        <v>38712</v>
      </c>
      <c r="Z762" s="52">
        <f t="shared" si="11"/>
        <v>5129880</v>
      </c>
    </row>
    <row r="763" spans="1:26" s="13" customFormat="1">
      <c r="A763" s="49">
        <v>3501</v>
      </c>
      <c r="B763" s="49">
        <v>3501137278</v>
      </c>
      <c r="C763" s="50" t="s">
        <v>298</v>
      </c>
      <c r="D763" s="49">
        <v>137</v>
      </c>
      <c r="E763" s="50" t="s">
        <v>196</v>
      </c>
      <c r="F763" s="49">
        <v>278</v>
      </c>
      <c r="G763" s="50" t="s">
        <v>190</v>
      </c>
      <c r="H763" s="51">
        <v>1</v>
      </c>
      <c r="I763" s="52">
        <v>9794</v>
      </c>
      <c r="J763" s="52">
        <v>3156</v>
      </c>
      <c r="K763" s="52">
        <v>0</v>
      </c>
      <c r="L763" s="52">
        <v>893</v>
      </c>
      <c r="M763" s="52">
        <v>13843</v>
      </c>
      <c r="N763" s="36"/>
      <c r="O763" s="53" t="s">
        <v>308</v>
      </c>
      <c r="P763" s="53" t="s">
        <v>308</v>
      </c>
      <c r="Q763" s="55">
        <v>0.09</v>
      </c>
      <c r="R763" s="55">
        <v>4.5999999999999999E-2</v>
      </c>
      <c r="S763" s="52">
        <v>0</v>
      </c>
      <c r="T763" s="36"/>
      <c r="U763" s="56">
        <v>12950</v>
      </c>
      <c r="V763" s="56">
        <v>0</v>
      </c>
      <c r="W763" s="52">
        <v>0</v>
      </c>
      <c r="X763" s="52">
        <v>893</v>
      </c>
      <c r="Y763" s="52">
        <v>13843</v>
      </c>
      <c r="Z763" s="52">
        <f t="shared" si="11"/>
        <v>5129880</v>
      </c>
    </row>
    <row r="764" spans="1:26" s="13" customFormat="1">
      <c r="A764" s="49">
        <v>3501</v>
      </c>
      <c r="B764" s="49">
        <v>3501137281</v>
      </c>
      <c r="C764" s="50" t="s">
        <v>298</v>
      </c>
      <c r="D764" s="49">
        <v>137</v>
      </c>
      <c r="E764" s="50" t="s">
        <v>196</v>
      </c>
      <c r="F764" s="49">
        <v>281</v>
      </c>
      <c r="G764" s="50" t="s">
        <v>146</v>
      </c>
      <c r="H764" s="51">
        <v>84</v>
      </c>
      <c r="I764" s="52">
        <v>12941</v>
      </c>
      <c r="J764" s="52">
        <v>0</v>
      </c>
      <c r="K764" s="52">
        <v>0</v>
      </c>
      <c r="L764" s="52">
        <v>893</v>
      </c>
      <c r="M764" s="52">
        <v>13834</v>
      </c>
      <c r="N764" s="36"/>
      <c r="O764" s="53" t="s">
        <v>308</v>
      </c>
      <c r="P764" s="53" t="s">
        <v>308</v>
      </c>
      <c r="Q764" s="55">
        <v>0.18</v>
      </c>
      <c r="R764" s="55">
        <v>0.11799999999999999</v>
      </c>
      <c r="S764" s="52">
        <v>0</v>
      </c>
      <c r="T764" s="36"/>
      <c r="U764" s="56">
        <v>1087044</v>
      </c>
      <c r="V764" s="56">
        <v>0</v>
      </c>
      <c r="W764" s="52">
        <v>0</v>
      </c>
      <c r="X764" s="52">
        <v>75012</v>
      </c>
      <c r="Y764" s="52">
        <v>1162056</v>
      </c>
      <c r="Z764" s="52">
        <f t="shared" si="11"/>
        <v>5129880</v>
      </c>
    </row>
    <row r="765" spans="1:26" s="13" customFormat="1">
      <c r="A765" s="49">
        <v>3501</v>
      </c>
      <c r="B765" s="49">
        <v>3501137309</v>
      </c>
      <c r="C765" s="50" t="s">
        <v>298</v>
      </c>
      <c r="D765" s="49">
        <v>137</v>
      </c>
      <c r="E765" s="50" t="s">
        <v>196</v>
      </c>
      <c r="F765" s="49">
        <v>309</v>
      </c>
      <c r="G765" s="50" t="s">
        <v>197</v>
      </c>
      <c r="H765" s="51">
        <v>1</v>
      </c>
      <c r="I765" s="52">
        <v>10900</v>
      </c>
      <c r="J765" s="52">
        <v>608</v>
      </c>
      <c r="K765" s="52">
        <v>0</v>
      </c>
      <c r="L765" s="52">
        <v>893</v>
      </c>
      <c r="M765" s="52">
        <v>12401</v>
      </c>
      <c r="N765" s="36"/>
      <c r="O765" s="53" t="s">
        <v>308</v>
      </c>
      <c r="P765" s="53" t="s">
        <v>308</v>
      </c>
      <c r="Q765" s="55">
        <v>0.09</v>
      </c>
      <c r="R765" s="55">
        <v>4.0000000000000001E-3</v>
      </c>
      <c r="S765" s="52">
        <v>0</v>
      </c>
      <c r="T765" s="36"/>
      <c r="U765" s="56">
        <v>11508</v>
      </c>
      <c r="V765" s="56">
        <v>0</v>
      </c>
      <c r="W765" s="52">
        <v>0</v>
      </c>
      <c r="X765" s="52">
        <v>893</v>
      </c>
      <c r="Y765" s="52">
        <v>12401</v>
      </c>
      <c r="Z765" s="52">
        <f t="shared" si="11"/>
        <v>5129880</v>
      </c>
    </row>
    <row r="766" spans="1:26" s="13" customFormat="1">
      <c r="A766" s="49">
        <v>3501</v>
      </c>
      <c r="B766" s="49">
        <v>3501137325</v>
      </c>
      <c r="C766" s="50" t="s">
        <v>298</v>
      </c>
      <c r="D766" s="49">
        <v>137</v>
      </c>
      <c r="E766" s="50" t="s">
        <v>196</v>
      </c>
      <c r="F766" s="49">
        <v>325</v>
      </c>
      <c r="G766" s="50" t="s">
        <v>198</v>
      </c>
      <c r="H766" s="51">
        <v>3</v>
      </c>
      <c r="I766" s="52">
        <v>13975</v>
      </c>
      <c r="J766" s="52">
        <v>2033</v>
      </c>
      <c r="K766" s="52">
        <v>0</v>
      </c>
      <c r="L766" s="52">
        <v>893</v>
      </c>
      <c r="M766" s="52">
        <v>16901</v>
      </c>
      <c r="N766" s="36"/>
      <c r="O766" s="53" t="s">
        <v>308</v>
      </c>
      <c r="P766" s="53" t="s">
        <v>308</v>
      </c>
      <c r="Q766" s="55">
        <v>0.09</v>
      </c>
      <c r="R766" s="55">
        <v>3.0000000000000001E-3</v>
      </c>
      <c r="S766" s="52">
        <v>0</v>
      </c>
      <c r="T766" s="36"/>
      <c r="U766" s="56">
        <v>48024</v>
      </c>
      <c r="V766" s="56">
        <v>0</v>
      </c>
      <c r="W766" s="52">
        <v>0</v>
      </c>
      <c r="X766" s="52">
        <v>2679</v>
      </c>
      <c r="Y766" s="52">
        <v>50703</v>
      </c>
      <c r="Z766" s="52">
        <f t="shared" si="11"/>
        <v>5129880</v>
      </c>
    </row>
    <row r="767" spans="1:26" s="13" customFormat="1">
      <c r="A767" s="49">
        <v>3501</v>
      </c>
      <c r="B767" s="49">
        <v>3501137332</v>
      </c>
      <c r="C767" s="50" t="s">
        <v>298</v>
      </c>
      <c r="D767" s="49">
        <v>137</v>
      </c>
      <c r="E767" s="50" t="s">
        <v>196</v>
      </c>
      <c r="F767" s="49">
        <v>332</v>
      </c>
      <c r="G767" s="50" t="s">
        <v>199</v>
      </c>
      <c r="H767" s="51">
        <v>4</v>
      </c>
      <c r="I767" s="52">
        <v>9794</v>
      </c>
      <c r="J767" s="52">
        <v>963</v>
      </c>
      <c r="K767" s="52">
        <v>0</v>
      </c>
      <c r="L767" s="52">
        <v>893</v>
      </c>
      <c r="M767" s="52">
        <v>11650</v>
      </c>
      <c r="N767" s="36"/>
      <c r="O767" s="53" t="s">
        <v>308</v>
      </c>
      <c r="P767" s="53" t="s">
        <v>308</v>
      </c>
      <c r="Q767" s="55">
        <v>0.09</v>
      </c>
      <c r="R767" s="55">
        <v>1.4E-2</v>
      </c>
      <c r="S767" s="52">
        <v>0</v>
      </c>
      <c r="T767" s="36"/>
      <c r="U767" s="56">
        <v>43028</v>
      </c>
      <c r="V767" s="56">
        <v>0</v>
      </c>
      <c r="W767" s="52">
        <v>0</v>
      </c>
      <c r="X767" s="52">
        <v>3572</v>
      </c>
      <c r="Y767" s="52">
        <v>46600</v>
      </c>
      <c r="Z767" s="52">
        <f t="shared" si="11"/>
        <v>5129880</v>
      </c>
    </row>
    <row r="768" spans="1:26" s="13" customFormat="1">
      <c r="A768" s="49">
        <v>3502</v>
      </c>
      <c r="B768" s="49">
        <v>3502281061</v>
      </c>
      <c r="C768" s="50" t="s">
        <v>299</v>
      </c>
      <c r="D768" s="49">
        <v>281</v>
      </c>
      <c r="E768" s="50" t="s">
        <v>146</v>
      </c>
      <c r="F768" s="49">
        <v>61</v>
      </c>
      <c r="G768" s="50" t="s">
        <v>148</v>
      </c>
      <c r="H768" s="51">
        <v>1</v>
      </c>
      <c r="I768" s="52">
        <v>12275</v>
      </c>
      <c r="J768" s="52">
        <v>584</v>
      </c>
      <c r="K768" s="52">
        <v>0</v>
      </c>
      <c r="L768" s="52">
        <v>893</v>
      </c>
      <c r="M768" s="52">
        <v>13752</v>
      </c>
      <c r="N768" s="36"/>
      <c r="O768" s="53" t="s">
        <v>308</v>
      </c>
      <c r="P768" s="53" t="s">
        <v>308</v>
      </c>
      <c r="Q768" s="55">
        <v>0.09</v>
      </c>
      <c r="R768" s="55">
        <v>0.03</v>
      </c>
      <c r="S768" s="52">
        <v>0</v>
      </c>
      <c r="T768" s="36"/>
      <c r="U768" s="56">
        <v>12859</v>
      </c>
      <c r="V768" s="56">
        <v>0</v>
      </c>
      <c r="W768" s="52">
        <v>0</v>
      </c>
      <c r="X768" s="52">
        <v>893</v>
      </c>
      <c r="Y768" s="52">
        <v>13752</v>
      </c>
      <c r="Z768" s="52">
        <f t="shared" si="11"/>
        <v>6042242</v>
      </c>
    </row>
    <row r="769" spans="1:26" s="13" customFormat="1">
      <c r="A769" s="49">
        <v>3502</v>
      </c>
      <c r="B769" s="49">
        <v>3502281137</v>
      </c>
      <c r="C769" s="50" t="s">
        <v>299</v>
      </c>
      <c r="D769" s="49">
        <v>281</v>
      </c>
      <c r="E769" s="50" t="s">
        <v>146</v>
      </c>
      <c r="F769" s="49">
        <v>137</v>
      </c>
      <c r="G769" s="50" t="s">
        <v>196</v>
      </c>
      <c r="H769" s="51">
        <v>1</v>
      </c>
      <c r="I769" s="52">
        <v>10413</v>
      </c>
      <c r="J769" s="52">
        <v>192</v>
      </c>
      <c r="K769" s="52">
        <v>0</v>
      </c>
      <c r="L769" s="52">
        <v>893</v>
      </c>
      <c r="M769" s="52">
        <v>11498</v>
      </c>
      <c r="N769" s="36"/>
      <c r="O769" s="53" t="s">
        <v>308</v>
      </c>
      <c r="P769" s="53" t="s">
        <v>308</v>
      </c>
      <c r="Q769" s="55">
        <v>0.18</v>
      </c>
      <c r="R769" s="55">
        <v>0.121</v>
      </c>
      <c r="S769" s="52">
        <v>0</v>
      </c>
      <c r="T769" s="36"/>
      <c r="U769" s="56">
        <v>10605</v>
      </c>
      <c r="V769" s="56">
        <v>0</v>
      </c>
      <c r="W769" s="52">
        <v>0</v>
      </c>
      <c r="X769" s="52">
        <v>893</v>
      </c>
      <c r="Y769" s="52">
        <v>11498</v>
      </c>
      <c r="Z769" s="52">
        <f t="shared" si="11"/>
        <v>6042242</v>
      </c>
    </row>
    <row r="770" spans="1:26" s="13" customFormat="1">
      <c r="A770" s="49">
        <v>3502</v>
      </c>
      <c r="B770" s="49">
        <v>3502281281</v>
      </c>
      <c r="C770" s="50" t="s">
        <v>299</v>
      </c>
      <c r="D770" s="49">
        <v>281</v>
      </c>
      <c r="E770" s="50" t="s">
        <v>146</v>
      </c>
      <c r="F770" s="49">
        <v>281</v>
      </c>
      <c r="G770" s="50" t="s">
        <v>146</v>
      </c>
      <c r="H770" s="51">
        <v>466</v>
      </c>
      <c r="I770" s="52">
        <v>12019</v>
      </c>
      <c r="J770" s="52">
        <v>0</v>
      </c>
      <c r="K770" s="52">
        <v>0</v>
      </c>
      <c r="L770" s="52">
        <v>893</v>
      </c>
      <c r="M770" s="52">
        <v>12912</v>
      </c>
      <c r="N770" s="36"/>
      <c r="O770" s="53" t="s">
        <v>308</v>
      </c>
      <c r="P770" s="53" t="s">
        <v>308</v>
      </c>
      <c r="Q770" s="55">
        <v>0.18</v>
      </c>
      <c r="R770" s="55">
        <v>0.11799999999999999</v>
      </c>
      <c r="S770" s="52">
        <v>0</v>
      </c>
      <c r="T770" s="36"/>
      <c r="U770" s="56">
        <v>5600854</v>
      </c>
      <c r="V770" s="56">
        <v>0</v>
      </c>
      <c r="W770" s="52">
        <v>0</v>
      </c>
      <c r="X770" s="52">
        <v>416138</v>
      </c>
      <c r="Y770" s="52">
        <v>6016992</v>
      </c>
      <c r="Z770" s="52">
        <f t="shared" si="11"/>
        <v>6042242</v>
      </c>
    </row>
    <row r="771" spans="1:26" s="13" customFormat="1">
      <c r="A771" s="49">
        <v>3503</v>
      </c>
      <c r="B771" s="49">
        <v>3503160031</v>
      </c>
      <c r="C771" s="50" t="s">
        <v>374</v>
      </c>
      <c r="D771" s="49">
        <v>160</v>
      </c>
      <c r="E771" s="50" t="s">
        <v>134</v>
      </c>
      <c r="F771" s="49">
        <v>31</v>
      </c>
      <c r="G771" s="50" t="s">
        <v>76</v>
      </c>
      <c r="H771" s="51">
        <v>8</v>
      </c>
      <c r="I771" s="52">
        <v>9953</v>
      </c>
      <c r="J771" s="52">
        <v>4085</v>
      </c>
      <c r="K771" s="52">
        <v>0</v>
      </c>
      <c r="L771" s="52">
        <v>893</v>
      </c>
      <c r="M771" s="52">
        <v>14931</v>
      </c>
      <c r="N771" s="36"/>
      <c r="O771" s="53" t="s">
        <v>308</v>
      </c>
      <c r="P771" s="53" t="s">
        <v>308</v>
      </c>
      <c r="Q771" s="55">
        <v>0.09</v>
      </c>
      <c r="R771" s="55">
        <v>2.9000000000000001E-2</v>
      </c>
      <c r="S771" s="52">
        <v>0</v>
      </c>
      <c r="T771" s="36"/>
      <c r="U771" s="56">
        <v>112304</v>
      </c>
      <c r="V771" s="56">
        <v>0</v>
      </c>
      <c r="W771" s="52">
        <v>0</v>
      </c>
      <c r="X771" s="52">
        <v>7144</v>
      </c>
      <c r="Y771" s="52">
        <v>119448</v>
      </c>
      <c r="Z771" s="52">
        <f t="shared" si="11"/>
        <v>9215565</v>
      </c>
    </row>
    <row r="772" spans="1:26" s="13" customFormat="1">
      <c r="A772" s="49">
        <v>3503</v>
      </c>
      <c r="B772" s="49">
        <v>3503160044</v>
      </c>
      <c r="C772" s="50" t="s">
        <v>374</v>
      </c>
      <c r="D772" s="49">
        <v>160</v>
      </c>
      <c r="E772" s="50" t="s">
        <v>134</v>
      </c>
      <c r="F772" s="49">
        <v>44</v>
      </c>
      <c r="G772" s="50" t="s">
        <v>12</v>
      </c>
      <c r="H772" s="51">
        <v>1</v>
      </c>
      <c r="I772" s="52">
        <v>8406</v>
      </c>
      <c r="J772" s="52">
        <v>554</v>
      </c>
      <c r="K772" s="52">
        <v>0</v>
      </c>
      <c r="L772" s="52">
        <v>893</v>
      </c>
      <c r="M772" s="52">
        <v>9853</v>
      </c>
      <c r="N772" s="36"/>
      <c r="O772" s="53" t="s">
        <v>308</v>
      </c>
      <c r="P772" s="53" t="s">
        <v>308</v>
      </c>
      <c r="Q772" s="55">
        <v>0.09</v>
      </c>
      <c r="R772" s="55">
        <v>4.4999999999999998E-2</v>
      </c>
      <c r="S772" s="52">
        <v>0</v>
      </c>
      <c r="T772" s="36"/>
      <c r="U772" s="56">
        <v>8960</v>
      </c>
      <c r="V772" s="56">
        <v>0</v>
      </c>
      <c r="W772" s="52">
        <v>0</v>
      </c>
      <c r="X772" s="52">
        <v>893</v>
      </c>
      <c r="Y772" s="52">
        <v>9853</v>
      </c>
      <c r="Z772" s="52">
        <f t="shared" si="11"/>
        <v>9215565</v>
      </c>
    </row>
    <row r="773" spans="1:26" s="13" customFormat="1">
      <c r="A773" s="49">
        <v>3503</v>
      </c>
      <c r="B773" s="49">
        <v>3503160048</v>
      </c>
      <c r="C773" s="50" t="s">
        <v>374</v>
      </c>
      <c r="D773" s="49">
        <v>160</v>
      </c>
      <c r="E773" s="50" t="s">
        <v>134</v>
      </c>
      <c r="F773" s="49">
        <v>48</v>
      </c>
      <c r="G773" s="50" t="s">
        <v>217</v>
      </c>
      <c r="H773" s="51">
        <v>1</v>
      </c>
      <c r="I773" s="52">
        <v>8450</v>
      </c>
      <c r="J773" s="52">
        <v>6656</v>
      </c>
      <c r="K773" s="52">
        <v>0</v>
      </c>
      <c r="L773" s="52">
        <v>893</v>
      </c>
      <c r="M773" s="52">
        <v>15999</v>
      </c>
      <c r="N773" s="36"/>
      <c r="O773" s="53" t="s">
        <v>308</v>
      </c>
      <c r="P773" s="53" t="s">
        <v>308</v>
      </c>
      <c r="Q773" s="55">
        <v>0.09</v>
      </c>
      <c r="R773" s="55">
        <v>1E-3</v>
      </c>
      <c r="S773" s="52">
        <v>0</v>
      </c>
      <c r="T773" s="36"/>
      <c r="U773" s="56">
        <v>15106</v>
      </c>
      <c r="V773" s="56">
        <v>0</v>
      </c>
      <c r="W773" s="52">
        <v>0</v>
      </c>
      <c r="X773" s="52">
        <v>893</v>
      </c>
      <c r="Y773" s="52">
        <v>15999</v>
      </c>
      <c r="Z773" s="52">
        <f t="shared" si="11"/>
        <v>9215565</v>
      </c>
    </row>
    <row r="774" spans="1:26" s="13" customFormat="1">
      <c r="A774" s="49">
        <v>3503</v>
      </c>
      <c r="B774" s="49">
        <v>3503160056</v>
      </c>
      <c r="C774" s="50" t="s">
        <v>374</v>
      </c>
      <c r="D774" s="49">
        <v>160</v>
      </c>
      <c r="E774" s="50" t="s">
        <v>134</v>
      </c>
      <c r="F774" s="49">
        <v>56</v>
      </c>
      <c r="G774" s="50" t="s">
        <v>133</v>
      </c>
      <c r="H774" s="51">
        <v>2</v>
      </c>
      <c r="I774" s="52">
        <v>8406</v>
      </c>
      <c r="J774" s="52">
        <v>2940</v>
      </c>
      <c r="K774" s="52">
        <v>0</v>
      </c>
      <c r="L774" s="52">
        <v>893</v>
      </c>
      <c r="M774" s="52">
        <v>12239</v>
      </c>
      <c r="N774" s="36"/>
      <c r="O774" s="53" t="s">
        <v>308</v>
      </c>
      <c r="P774" s="53" t="s">
        <v>308</v>
      </c>
      <c r="Q774" s="55">
        <v>0.09</v>
      </c>
      <c r="R774" s="55">
        <v>2.1000000000000001E-2</v>
      </c>
      <c r="S774" s="52">
        <v>0</v>
      </c>
      <c r="T774" s="36"/>
      <c r="U774" s="56">
        <v>22692</v>
      </c>
      <c r="V774" s="56">
        <v>0</v>
      </c>
      <c r="W774" s="52">
        <v>0</v>
      </c>
      <c r="X774" s="52">
        <v>1786</v>
      </c>
      <c r="Y774" s="52">
        <v>24478</v>
      </c>
      <c r="Z774" s="52">
        <f t="shared" si="11"/>
        <v>9215565</v>
      </c>
    </row>
    <row r="775" spans="1:26" s="13" customFormat="1">
      <c r="A775" s="49">
        <v>3503</v>
      </c>
      <c r="B775" s="49">
        <v>3503160079</v>
      </c>
      <c r="C775" s="50" t="s">
        <v>374</v>
      </c>
      <c r="D775" s="49">
        <v>160</v>
      </c>
      <c r="E775" s="50" t="s">
        <v>134</v>
      </c>
      <c r="F775" s="49">
        <v>79</v>
      </c>
      <c r="G775" s="50" t="s">
        <v>86</v>
      </c>
      <c r="H775" s="51">
        <v>50</v>
      </c>
      <c r="I775" s="52">
        <v>9676</v>
      </c>
      <c r="J775" s="52">
        <v>621</v>
      </c>
      <c r="K775" s="52">
        <v>0</v>
      </c>
      <c r="L775" s="52">
        <v>893</v>
      </c>
      <c r="M775" s="52">
        <v>11190</v>
      </c>
      <c r="N775" s="36"/>
      <c r="O775" s="53" t="s">
        <v>308</v>
      </c>
      <c r="P775" s="53" t="s">
        <v>308</v>
      </c>
      <c r="Q775" s="55">
        <v>0.09</v>
      </c>
      <c r="R775" s="55">
        <v>6.5000000000000002E-2</v>
      </c>
      <c r="S775" s="52">
        <v>0</v>
      </c>
      <c r="T775" s="36"/>
      <c r="U775" s="56">
        <v>514850</v>
      </c>
      <c r="V775" s="56">
        <v>0</v>
      </c>
      <c r="W775" s="52">
        <v>0</v>
      </c>
      <c r="X775" s="52">
        <v>44650</v>
      </c>
      <c r="Y775" s="52">
        <v>559500</v>
      </c>
      <c r="Z775" s="52">
        <f t="shared" si="11"/>
        <v>9215565</v>
      </c>
    </row>
    <row r="776" spans="1:26" s="13" customFormat="1">
      <c r="A776" s="49">
        <v>3503</v>
      </c>
      <c r="B776" s="49">
        <v>3503160149</v>
      </c>
      <c r="C776" s="50" t="s">
        <v>374</v>
      </c>
      <c r="D776" s="49">
        <v>160</v>
      </c>
      <c r="E776" s="50" t="s">
        <v>134</v>
      </c>
      <c r="F776" s="49">
        <v>149</v>
      </c>
      <c r="G776" s="50" t="s">
        <v>77</v>
      </c>
      <c r="H776" s="51">
        <v>1</v>
      </c>
      <c r="I776" s="52">
        <v>12631</v>
      </c>
      <c r="J776" s="52">
        <v>73</v>
      </c>
      <c r="K776" s="52">
        <v>0</v>
      </c>
      <c r="L776" s="52">
        <v>893</v>
      </c>
      <c r="M776" s="52">
        <v>13597</v>
      </c>
      <c r="N776" s="36"/>
      <c r="O776" s="53" t="s">
        <v>308</v>
      </c>
      <c r="P776" s="53" t="s">
        <v>308</v>
      </c>
      <c r="Q776" s="55">
        <v>0.13</v>
      </c>
      <c r="R776" s="55">
        <v>0.10299999999999999</v>
      </c>
      <c r="S776" s="52">
        <v>0</v>
      </c>
      <c r="T776" s="36"/>
      <c r="U776" s="56">
        <v>12704</v>
      </c>
      <c r="V776" s="56">
        <v>0</v>
      </c>
      <c r="W776" s="52">
        <v>0</v>
      </c>
      <c r="X776" s="52">
        <v>893</v>
      </c>
      <c r="Y776" s="52">
        <v>13597</v>
      </c>
      <c r="Z776" s="52">
        <f t="shared" si="11"/>
        <v>9215565</v>
      </c>
    </row>
    <row r="777" spans="1:26" s="13" customFormat="1">
      <c r="A777" s="49">
        <v>3503</v>
      </c>
      <c r="B777" s="49">
        <v>3503160160</v>
      </c>
      <c r="C777" s="50" t="s">
        <v>374</v>
      </c>
      <c r="D777" s="49">
        <v>160</v>
      </c>
      <c r="E777" s="50" t="s">
        <v>134</v>
      </c>
      <c r="F777" s="49">
        <v>160</v>
      </c>
      <c r="G777" s="50" t="s">
        <v>134</v>
      </c>
      <c r="H777" s="51">
        <v>683</v>
      </c>
      <c r="I777" s="52">
        <v>10846</v>
      </c>
      <c r="J777" s="52">
        <v>437</v>
      </c>
      <c r="K777" s="52">
        <v>0</v>
      </c>
      <c r="L777" s="52">
        <v>893</v>
      </c>
      <c r="M777" s="52">
        <v>12176</v>
      </c>
      <c r="N777" s="36"/>
      <c r="O777" s="53" t="s">
        <v>308</v>
      </c>
      <c r="P777" s="53" t="s">
        <v>308</v>
      </c>
      <c r="Q777" s="55">
        <v>0.13</v>
      </c>
      <c r="R777" s="55">
        <v>0.104</v>
      </c>
      <c r="S777" s="52">
        <v>0</v>
      </c>
      <c r="T777" s="36"/>
      <c r="U777" s="56">
        <v>7706289</v>
      </c>
      <c r="V777" s="56">
        <v>0</v>
      </c>
      <c r="W777" s="52">
        <v>0</v>
      </c>
      <c r="X777" s="52">
        <v>609919</v>
      </c>
      <c r="Y777" s="52">
        <v>8316208</v>
      </c>
      <c r="Z777" s="52">
        <f t="shared" si="11"/>
        <v>9215565</v>
      </c>
    </row>
    <row r="778" spans="1:26" s="13" customFormat="1">
      <c r="A778" s="49">
        <v>3503</v>
      </c>
      <c r="B778" s="49">
        <v>3503160274</v>
      </c>
      <c r="C778" s="50" t="s">
        <v>374</v>
      </c>
      <c r="D778" s="49">
        <v>160</v>
      </c>
      <c r="E778" s="50" t="s">
        <v>134</v>
      </c>
      <c r="F778" s="49">
        <v>274</v>
      </c>
      <c r="G778" s="50" t="s">
        <v>60</v>
      </c>
      <c r="H778" s="51">
        <v>1</v>
      </c>
      <c r="I778" s="52">
        <v>11980</v>
      </c>
      <c r="J778" s="52">
        <v>5508</v>
      </c>
      <c r="K778" s="52">
        <v>0</v>
      </c>
      <c r="L778" s="52">
        <v>893</v>
      </c>
      <c r="M778" s="52">
        <v>18381</v>
      </c>
      <c r="N778" s="36"/>
      <c r="O778" s="53" t="s">
        <v>308</v>
      </c>
      <c r="P778" s="53" t="s">
        <v>308</v>
      </c>
      <c r="Q778" s="55">
        <v>0.09</v>
      </c>
      <c r="R778" s="55">
        <v>8.7999999999999995E-2</v>
      </c>
      <c r="S778" s="52">
        <v>0</v>
      </c>
      <c r="T778" s="36"/>
      <c r="U778" s="56">
        <v>17488</v>
      </c>
      <c r="V778" s="56">
        <v>0</v>
      </c>
      <c r="W778" s="52">
        <v>0</v>
      </c>
      <c r="X778" s="52">
        <v>893</v>
      </c>
      <c r="Y778" s="52">
        <v>18381</v>
      </c>
      <c r="Z778" s="52">
        <f t="shared" si="11"/>
        <v>9215565</v>
      </c>
    </row>
    <row r="779" spans="1:26" s="13" customFormat="1">
      <c r="A779" s="49">
        <v>3503</v>
      </c>
      <c r="B779" s="49">
        <v>3503160295</v>
      </c>
      <c r="C779" s="50" t="s">
        <v>374</v>
      </c>
      <c r="D779" s="49">
        <v>160</v>
      </c>
      <c r="E779" s="50" t="s">
        <v>134</v>
      </c>
      <c r="F779" s="49">
        <v>295</v>
      </c>
      <c r="G779" s="50" t="s">
        <v>135</v>
      </c>
      <c r="H779" s="51">
        <v>5</v>
      </c>
      <c r="I779" s="52">
        <v>8442</v>
      </c>
      <c r="J779" s="52">
        <v>3945</v>
      </c>
      <c r="K779" s="52">
        <v>0</v>
      </c>
      <c r="L779" s="52">
        <v>893</v>
      </c>
      <c r="M779" s="52">
        <v>13280</v>
      </c>
      <c r="N779" s="36"/>
      <c r="O779" s="53" t="s">
        <v>308</v>
      </c>
      <c r="P779" s="53" t="s">
        <v>308</v>
      </c>
      <c r="Q779" s="55">
        <v>0.09</v>
      </c>
      <c r="R779" s="55">
        <v>2.1000000000000001E-2</v>
      </c>
      <c r="S779" s="52">
        <v>0</v>
      </c>
      <c r="T779" s="36"/>
      <c r="U779" s="56">
        <v>61935</v>
      </c>
      <c r="V779" s="56">
        <v>0</v>
      </c>
      <c r="W779" s="52">
        <v>0</v>
      </c>
      <c r="X779" s="52">
        <v>4465</v>
      </c>
      <c r="Y779" s="52">
        <v>66400</v>
      </c>
      <c r="Z779" s="52">
        <f t="shared" ref="Z779:Z839" si="12">SUMIF($A$10:$A$839,$A779,$Y$10:$Y$839)</f>
        <v>9215565</v>
      </c>
    </row>
    <row r="780" spans="1:26" s="13" customFormat="1">
      <c r="A780" s="49">
        <v>3503</v>
      </c>
      <c r="B780" s="49">
        <v>3503160301</v>
      </c>
      <c r="C780" s="50" t="s">
        <v>374</v>
      </c>
      <c r="D780" s="49">
        <v>160</v>
      </c>
      <c r="E780" s="50" t="s">
        <v>134</v>
      </c>
      <c r="F780" s="49">
        <v>301</v>
      </c>
      <c r="G780" s="50" t="s">
        <v>132</v>
      </c>
      <c r="H780" s="51">
        <v>1</v>
      </c>
      <c r="I780" s="52">
        <v>12587</v>
      </c>
      <c r="J780" s="52">
        <v>4395</v>
      </c>
      <c r="K780" s="52">
        <v>0</v>
      </c>
      <c r="L780" s="52">
        <v>893</v>
      </c>
      <c r="M780" s="52">
        <v>17875</v>
      </c>
      <c r="N780" s="36"/>
      <c r="O780" s="53" t="s">
        <v>308</v>
      </c>
      <c r="P780" s="53" t="s">
        <v>308</v>
      </c>
      <c r="Q780" s="55">
        <v>0.09</v>
      </c>
      <c r="R780" s="55">
        <v>4.8000000000000001E-2</v>
      </c>
      <c r="S780" s="52">
        <v>0</v>
      </c>
      <c r="T780" s="36"/>
      <c r="U780" s="56">
        <v>16982</v>
      </c>
      <c r="V780" s="56">
        <v>0</v>
      </c>
      <c r="W780" s="52">
        <v>0</v>
      </c>
      <c r="X780" s="52">
        <v>893</v>
      </c>
      <c r="Y780" s="52">
        <v>17875</v>
      </c>
      <c r="Z780" s="52">
        <f t="shared" si="12"/>
        <v>9215565</v>
      </c>
    </row>
    <row r="781" spans="1:26" s="13" customFormat="1">
      <c r="A781" s="49">
        <v>3503</v>
      </c>
      <c r="B781" s="49">
        <v>3503160735</v>
      </c>
      <c r="C781" s="50" t="s">
        <v>374</v>
      </c>
      <c r="D781" s="49">
        <v>160</v>
      </c>
      <c r="E781" s="50" t="s">
        <v>134</v>
      </c>
      <c r="F781" s="49">
        <v>735</v>
      </c>
      <c r="G781" s="50" t="s">
        <v>119</v>
      </c>
      <c r="H781" s="51">
        <v>3</v>
      </c>
      <c r="I781" s="52">
        <v>12609</v>
      </c>
      <c r="J781" s="52">
        <v>4440</v>
      </c>
      <c r="K781" s="52">
        <v>0</v>
      </c>
      <c r="L781" s="52">
        <v>893</v>
      </c>
      <c r="M781" s="52">
        <v>17942</v>
      </c>
      <c r="N781" s="36"/>
      <c r="O781" s="53" t="s">
        <v>308</v>
      </c>
      <c r="P781" s="53" t="s">
        <v>308</v>
      </c>
      <c r="Q781" s="55">
        <v>0.09</v>
      </c>
      <c r="R781" s="55">
        <v>0.02</v>
      </c>
      <c r="S781" s="52">
        <v>0</v>
      </c>
      <c r="T781" s="36"/>
      <c r="U781" s="56">
        <v>51147</v>
      </c>
      <c r="V781" s="56">
        <v>0</v>
      </c>
      <c r="W781" s="52">
        <v>0</v>
      </c>
      <c r="X781" s="52">
        <v>2679</v>
      </c>
      <c r="Y781" s="52">
        <v>53826</v>
      </c>
      <c r="Z781" s="52">
        <f t="shared" si="12"/>
        <v>9215565</v>
      </c>
    </row>
    <row r="782" spans="1:26" s="13" customFormat="1">
      <c r="A782" s="49">
        <v>3504</v>
      </c>
      <c r="B782" s="49">
        <v>3504035035</v>
      </c>
      <c r="C782" s="50" t="s">
        <v>301</v>
      </c>
      <c r="D782" s="49">
        <v>35</v>
      </c>
      <c r="E782" s="50" t="s">
        <v>11</v>
      </c>
      <c r="F782" s="49">
        <v>35</v>
      </c>
      <c r="G782" s="50" t="s">
        <v>11</v>
      </c>
      <c r="H782" s="51">
        <v>274</v>
      </c>
      <c r="I782" s="52">
        <v>13274</v>
      </c>
      <c r="J782" s="52">
        <v>3922</v>
      </c>
      <c r="K782" s="52">
        <v>352</v>
      </c>
      <c r="L782" s="52">
        <v>893</v>
      </c>
      <c r="M782" s="52">
        <v>18441</v>
      </c>
      <c r="N782" s="36"/>
      <c r="O782" s="53" t="s">
        <v>308</v>
      </c>
      <c r="P782" s="53" t="s">
        <v>308</v>
      </c>
      <c r="Q782" s="55">
        <v>0.18</v>
      </c>
      <c r="R782" s="55">
        <v>0.152</v>
      </c>
      <c r="S782" s="52">
        <v>0</v>
      </c>
      <c r="T782" s="36"/>
      <c r="U782" s="56">
        <v>4711704</v>
      </c>
      <c r="V782" s="56">
        <v>0</v>
      </c>
      <c r="W782" s="52">
        <v>96534</v>
      </c>
      <c r="X782" s="52">
        <v>244682</v>
      </c>
      <c r="Y782" s="52">
        <v>5052920</v>
      </c>
      <c r="Z782" s="52">
        <f t="shared" si="12"/>
        <v>5155483</v>
      </c>
    </row>
    <row r="783" spans="1:26" s="13" customFormat="1">
      <c r="A783" s="49">
        <v>3504</v>
      </c>
      <c r="B783" s="49">
        <v>3504035044</v>
      </c>
      <c r="C783" s="50" t="s">
        <v>301</v>
      </c>
      <c r="D783" s="49">
        <v>35</v>
      </c>
      <c r="E783" s="50" t="s">
        <v>11</v>
      </c>
      <c r="F783" s="49">
        <v>44</v>
      </c>
      <c r="G783" s="50" t="s">
        <v>12</v>
      </c>
      <c r="H783" s="51">
        <v>2</v>
      </c>
      <c r="I783" s="52">
        <v>14923</v>
      </c>
      <c r="J783" s="52">
        <v>983</v>
      </c>
      <c r="K783" s="52">
        <v>0</v>
      </c>
      <c r="L783" s="52">
        <v>893</v>
      </c>
      <c r="M783" s="52">
        <v>16799</v>
      </c>
      <c r="N783" s="36"/>
      <c r="O783" s="53" t="s">
        <v>308</v>
      </c>
      <c r="P783" s="53" t="s">
        <v>308</v>
      </c>
      <c r="Q783" s="55">
        <v>0.09</v>
      </c>
      <c r="R783" s="55">
        <v>4.4999999999999998E-2</v>
      </c>
      <c r="S783" s="52">
        <v>0</v>
      </c>
      <c r="T783" s="36"/>
      <c r="U783" s="56">
        <v>31812</v>
      </c>
      <c r="V783" s="56">
        <v>0</v>
      </c>
      <c r="W783" s="52">
        <v>0</v>
      </c>
      <c r="X783" s="52">
        <v>1786</v>
      </c>
      <c r="Y783" s="52">
        <v>33598</v>
      </c>
      <c r="Z783" s="52">
        <f t="shared" si="12"/>
        <v>5155483</v>
      </c>
    </row>
    <row r="784" spans="1:26" s="13" customFormat="1">
      <c r="A784" s="49">
        <v>3504</v>
      </c>
      <c r="B784" s="49">
        <v>3504035057</v>
      </c>
      <c r="C784" s="50" t="s">
        <v>301</v>
      </c>
      <c r="D784" s="49">
        <v>35</v>
      </c>
      <c r="E784" s="50" t="s">
        <v>11</v>
      </c>
      <c r="F784" s="49">
        <v>57</v>
      </c>
      <c r="G784" s="50" t="s">
        <v>13</v>
      </c>
      <c r="H784" s="51">
        <v>1</v>
      </c>
      <c r="I784" s="52">
        <v>10438</v>
      </c>
      <c r="J784" s="52">
        <v>550</v>
      </c>
      <c r="K784" s="52">
        <v>0</v>
      </c>
      <c r="L784" s="52">
        <v>893</v>
      </c>
      <c r="M784" s="52">
        <v>11881</v>
      </c>
      <c r="N784" s="36"/>
      <c r="O784" s="53" t="s">
        <v>308</v>
      </c>
      <c r="P784" s="53" t="s">
        <v>308</v>
      </c>
      <c r="Q784" s="55">
        <v>0.18</v>
      </c>
      <c r="R784" s="55">
        <v>0.126</v>
      </c>
      <c r="S784" s="52">
        <v>0</v>
      </c>
      <c r="T784" s="36"/>
      <c r="U784" s="56">
        <v>10988</v>
      </c>
      <c r="V784" s="56">
        <v>0</v>
      </c>
      <c r="W784" s="52">
        <v>0</v>
      </c>
      <c r="X784" s="52">
        <v>893</v>
      </c>
      <c r="Y784" s="52">
        <v>11881</v>
      </c>
      <c r="Z784" s="52">
        <f t="shared" si="12"/>
        <v>5155483</v>
      </c>
    </row>
    <row r="785" spans="1:26" s="13" customFormat="1">
      <c r="A785" s="49">
        <v>3504</v>
      </c>
      <c r="B785" s="49">
        <v>3504035220</v>
      </c>
      <c r="C785" s="50" t="s">
        <v>301</v>
      </c>
      <c r="D785" s="49">
        <v>35</v>
      </c>
      <c r="E785" s="50" t="s">
        <v>11</v>
      </c>
      <c r="F785" s="49">
        <v>220</v>
      </c>
      <c r="G785" s="50" t="s">
        <v>26</v>
      </c>
      <c r="H785" s="51">
        <v>2</v>
      </c>
      <c r="I785" s="52">
        <v>12680</v>
      </c>
      <c r="J785" s="52">
        <v>4513</v>
      </c>
      <c r="K785" s="52">
        <v>0</v>
      </c>
      <c r="L785" s="52">
        <v>893</v>
      </c>
      <c r="M785" s="52">
        <v>18086</v>
      </c>
      <c r="N785" s="36"/>
      <c r="O785" s="53" t="s">
        <v>308</v>
      </c>
      <c r="P785" s="53" t="s">
        <v>308</v>
      </c>
      <c r="Q785" s="55">
        <v>0.09</v>
      </c>
      <c r="R785" s="55">
        <v>1.4999999999999999E-2</v>
      </c>
      <c r="S785" s="52">
        <v>0</v>
      </c>
      <c r="T785" s="36"/>
      <c r="U785" s="56">
        <v>34386</v>
      </c>
      <c r="V785" s="56">
        <v>0</v>
      </c>
      <c r="W785" s="52">
        <v>0</v>
      </c>
      <c r="X785" s="52">
        <v>1786</v>
      </c>
      <c r="Y785" s="52">
        <v>36172</v>
      </c>
      <c r="Z785" s="52">
        <f t="shared" si="12"/>
        <v>5155483</v>
      </c>
    </row>
    <row r="786" spans="1:26" s="13" customFormat="1">
      <c r="A786" s="49">
        <v>3504</v>
      </c>
      <c r="B786" s="49">
        <v>3504035244</v>
      </c>
      <c r="C786" s="50" t="s">
        <v>301</v>
      </c>
      <c r="D786" s="49">
        <v>35</v>
      </c>
      <c r="E786" s="50" t="s">
        <v>11</v>
      </c>
      <c r="F786" s="49">
        <v>244</v>
      </c>
      <c r="G786" s="50" t="s">
        <v>27</v>
      </c>
      <c r="H786" s="51">
        <v>1</v>
      </c>
      <c r="I786" s="52">
        <v>14923</v>
      </c>
      <c r="J786" s="52">
        <v>5096</v>
      </c>
      <c r="K786" s="52">
        <v>0</v>
      </c>
      <c r="L786" s="52">
        <v>893</v>
      </c>
      <c r="M786" s="52">
        <v>20912</v>
      </c>
      <c r="N786" s="36"/>
      <c r="O786" s="53" t="s">
        <v>308</v>
      </c>
      <c r="P786" s="53" t="s">
        <v>308</v>
      </c>
      <c r="Q786" s="55">
        <v>0.18</v>
      </c>
      <c r="R786" s="55">
        <v>9.0999999999999998E-2</v>
      </c>
      <c r="S786" s="52">
        <v>0</v>
      </c>
      <c r="T786" s="36"/>
      <c r="U786" s="56">
        <v>20019</v>
      </c>
      <c r="V786" s="56">
        <v>0</v>
      </c>
      <c r="W786" s="52">
        <v>0</v>
      </c>
      <c r="X786" s="52">
        <v>893</v>
      </c>
      <c r="Y786" s="52">
        <v>20912</v>
      </c>
      <c r="Z786" s="52">
        <f t="shared" si="12"/>
        <v>5155483</v>
      </c>
    </row>
    <row r="787" spans="1:26" s="13" customFormat="1">
      <c r="A787" s="49">
        <v>3506</v>
      </c>
      <c r="B787" s="49">
        <v>3506262030</v>
      </c>
      <c r="C787" s="50" t="s">
        <v>302</v>
      </c>
      <c r="D787" s="49">
        <v>262</v>
      </c>
      <c r="E787" s="50" t="s">
        <v>19</v>
      </c>
      <c r="F787" s="49">
        <v>30</v>
      </c>
      <c r="G787" s="50" t="s">
        <v>94</v>
      </c>
      <c r="H787" s="51">
        <v>1</v>
      </c>
      <c r="I787" s="52">
        <v>10258</v>
      </c>
      <c r="J787" s="52">
        <v>2338</v>
      </c>
      <c r="K787" s="52">
        <v>0</v>
      </c>
      <c r="L787" s="52">
        <v>893</v>
      </c>
      <c r="M787" s="52">
        <v>13489</v>
      </c>
      <c r="N787" s="36"/>
      <c r="O787" s="53" t="s">
        <v>308</v>
      </c>
      <c r="P787" s="53" t="s">
        <v>308</v>
      </c>
      <c r="Q787" s="55">
        <v>0.09</v>
      </c>
      <c r="R787" s="55">
        <v>3.0000000000000001E-3</v>
      </c>
      <c r="S787" s="52">
        <v>0</v>
      </c>
      <c r="T787" s="36"/>
      <c r="U787" s="56">
        <v>12596</v>
      </c>
      <c r="V787" s="56">
        <v>0</v>
      </c>
      <c r="W787" s="52">
        <v>0</v>
      </c>
      <c r="X787" s="52">
        <v>893</v>
      </c>
      <c r="Y787" s="52">
        <v>13489</v>
      </c>
      <c r="Z787" s="52">
        <f t="shared" si="12"/>
        <v>4701317</v>
      </c>
    </row>
    <row r="788" spans="1:26" s="13" customFormat="1">
      <c r="A788" s="49">
        <v>3506</v>
      </c>
      <c r="B788" s="49">
        <v>3506262035</v>
      </c>
      <c r="C788" s="50" t="s">
        <v>302</v>
      </c>
      <c r="D788" s="49">
        <v>262</v>
      </c>
      <c r="E788" s="50" t="s">
        <v>19</v>
      </c>
      <c r="F788" s="49">
        <v>35</v>
      </c>
      <c r="G788" s="50" t="s">
        <v>11</v>
      </c>
      <c r="H788" s="51">
        <v>2</v>
      </c>
      <c r="I788" s="52">
        <v>10103</v>
      </c>
      <c r="J788" s="52">
        <v>2985</v>
      </c>
      <c r="K788" s="52">
        <v>0</v>
      </c>
      <c r="L788" s="52">
        <v>893</v>
      </c>
      <c r="M788" s="52">
        <v>13981</v>
      </c>
      <c r="N788" s="36"/>
      <c r="O788" s="53" t="s">
        <v>308</v>
      </c>
      <c r="P788" s="53" t="s">
        <v>308</v>
      </c>
      <c r="Q788" s="55">
        <v>0.18</v>
      </c>
      <c r="R788" s="55">
        <v>0.152</v>
      </c>
      <c r="S788" s="52">
        <v>0</v>
      </c>
      <c r="T788" s="36"/>
      <c r="U788" s="56">
        <v>26176</v>
      </c>
      <c r="V788" s="56">
        <v>0</v>
      </c>
      <c r="W788" s="52">
        <v>0</v>
      </c>
      <c r="X788" s="52">
        <v>1786</v>
      </c>
      <c r="Y788" s="52">
        <v>27962</v>
      </c>
      <c r="Z788" s="52">
        <f t="shared" si="12"/>
        <v>4701317</v>
      </c>
    </row>
    <row r="789" spans="1:26" s="13" customFormat="1">
      <c r="A789" s="49">
        <v>3506</v>
      </c>
      <c r="B789" s="49">
        <v>3506262049</v>
      </c>
      <c r="C789" s="50" t="s">
        <v>302</v>
      </c>
      <c r="D789" s="49">
        <v>262</v>
      </c>
      <c r="E789" s="50" t="s">
        <v>19</v>
      </c>
      <c r="F789" s="49">
        <v>49</v>
      </c>
      <c r="G789" s="50" t="s">
        <v>73</v>
      </c>
      <c r="H789" s="51">
        <v>1</v>
      </c>
      <c r="I789" s="52">
        <v>12275</v>
      </c>
      <c r="J789" s="52">
        <v>15185</v>
      </c>
      <c r="K789" s="52">
        <v>0</v>
      </c>
      <c r="L789" s="52">
        <v>893</v>
      </c>
      <c r="M789" s="52">
        <v>28353</v>
      </c>
      <c r="N789" s="36"/>
      <c r="O789" s="53" t="s">
        <v>308</v>
      </c>
      <c r="P789" s="53" t="s">
        <v>308</v>
      </c>
      <c r="Q789" s="55">
        <v>0.09</v>
      </c>
      <c r="R789" s="55">
        <v>7.3999999999999996E-2</v>
      </c>
      <c r="S789" s="52">
        <v>0</v>
      </c>
      <c r="T789" s="36"/>
      <c r="U789" s="56">
        <v>27460</v>
      </c>
      <c r="V789" s="56">
        <v>0</v>
      </c>
      <c r="W789" s="52">
        <v>0</v>
      </c>
      <c r="X789" s="52">
        <v>893</v>
      </c>
      <c r="Y789" s="52">
        <v>28353</v>
      </c>
      <c r="Z789" s="52">
        <f t="shared" si="12"/>
        <v>4701317</v>
      </c>
    </row>
    <row r="790" spans="1:26" s="13" customFormat="1">
      <c r="A790" s="49">
        <v>3506</v>
      </c>
      <c r="B790" s="49">
        <v>3506262057</v>
      </c>
      <c r="C790" s="50" t="s">
        <v>302</v>
      </c>
      <c r="D790" s="49">
        <v>262</v>
      </c>
      <c r="E790" s="50" t="s">
        <v>19</v>
      </c>
      <c r="F790" s="49">
        <v>57</v>
      </c>
      <c r="G790" s="50" t="s">
        <v>13</v>
      </c>
      <c r="H790" s="51">
        <v>2</v>
      </c>
      <c r="I790" s="52">
        <v>11884</v>
      </c>
      <c r="J790" s="52">
        <v>626</v>
      </c>
      <c r="K790" s="52">
        <v>0</v>
      </c>
      <c r="L790" s="52">
        <v>893</v>
      </c>
      <c r="M790" s="52">
        <v>13403</v>
      </c>
      <c r="N790" s="36"/>
      <c r="O790" s="53" t="s">
        <v>308</v>
      </c>
      <c r="P790" s="53" t="s">
        <v>308</v>
      </c>
      <c r="Q790" s="55">
        <v>0.18</v>
      </c>
      <c r="R790" s="55">
        <v>0.126</v>
      </c>
      <c r="S790" s="52">
        <v>0</v>
      </c>
      <c r="T790" s="36"/>
      <c r="U790" s="56">
        <v>25020</v>
      </c>
      <c r="V790" s="56">
        <v>0</v>
      </c>
      <c r="W790" s="52">
        <v>0</v>
      </c>
      <c r="X790" s="52">
        <v>1786</v>
      </c>
      <c r="Y790" s="52">
        <v>26806</v>
      </c>
      <c r="Z790" s="52">
        <f t="shared" si="12"/>
        <v>4701317</v>
      </c>
    </row>
    <row r="791" spans="1:26" s="13" customFormat="1">
      <c r="A791" s="49">
        <v>3506</v>
      </c>
      <c r="B791" s="49">
        <v>3506262071</v>
      </c>
      <c r="C791" s="50" t="s">
        <v>302</v>
      </c>
      <c r="D791" s="49">
        <v>262</v>
      </c>
      <c r="E791" s="50" t="s">
        <v>19</v>
      </c>
      <c r="F791" s="49">
        <v>71</v>
      </c>
      <c r="G791" s="50" t="s">
        <v>218</v>
      </c>
      <c r="H791" s="51">
        <v>2</v>
      </c>
      <c r="I791" s="52">
        <v>13975</v>
      </c>
      <c r="J791" s="52">
        <v>5549</v>
      </c>
      <c r="K791" s="52">
        <v>0</v>
      </c>
      <c r="L791" s="52">
        <v>893</v>
      </c>
      <c r="M791" s="52">
        <v>20417</v>
      </c>
      <c r="N791" s="36"/>
      <c r="O791" s="53" t="s">
        <v>308</v>
      </c>
      <c r="P791" s="53" t="s">
        <v>308</v>
      </c>
      <c r="Q791" s="55">
        <v>0.09</v>
      </c>
      <c r="R791" s="55">
        <v>2E-3</v>
      </c>
      <c r="S791" s="52">
        <v>0</v>
      </c>
      <c r="T791" s="36"/>
      <c r="U791" s="56">
        <v>39048</v>
      </c>
      <c r="V791" s="56">
        <v>0</v>
      </c>
      <c r="W791" s="52">
        <v>0</v>
      </c>
      <c r="X791" s="52">
        <v>1786</v>
      </c>
      <c r="Y791" s="52">
        <v>40834</v>
      </c>
      <c r="Z791" s="52">
        <f t="shared" si="12"/>
        <v>4701317</v>
      </c>
    </row>
    <row r="792" spans="1:26" s="13" customFormat="1">
      <c r="A792" s="49">
        <v>3506</v>
      </c>
      <c r="B792" s="49">
        <v>3506262093</v>
      </c>
      <c r="C792" s="50" t="s">
        <v>302</v>
      </c>
      <c r="D792" s="49">
        <v>262</v>
      </c>
      <c r="E792" s="50" t="s">
        <v>19</v>
      </c>
      <c r="F792" s="49">
        <v>93</v>
      </c>
      <c r="G792" s="50" t="s">
        <v>14</v>
      </c>
      <c r="H792" s="51">
        <v>12</v>
      </c>
      <c r="I792" s="52">
        <v>11442</v>
      </c>
      <c r="J792" s="52">
        <v>345</v>
      </c>
      <c r="K792" s="52">
        <v>0</v>
      </c>
      <c r="L792" s="52">
        <v>893</v>
      </c>
      <c r="M792" s="52">
        <v>12680</v>
      </c>
      <c r="N792" s="36"/>
      <c r="O792" s="53" t="s">
        <v>308</v>
      </c>
      <c r="P792" s="53" t="s">
        <v>308</v>
      </c>
      <c r="Q792" s="55">
        <v>0.09</v>
      </c>
      <c r="R792" s="55">
        <v>0.1</v>
      </c>
      <c r="S792" s="52">
        <v>-1176</v>
      </c>
      <c r="T792" s="36"/>
      <c r="U792" s="56">
        <v>141444</v>
      </c>
      <c r="V792" s="56">
        <v>-14112</v>
      </c>
      <c r="W792" s="52">
        <v>0</v>
      </c>
      <c r="X792" s="52">
        <v>10716</v>
      </c>
      <c r="Y792" s="52">
        <v>138048</v>
      </c>
      <c r="Z792" s="52">
        <f t="shared" si="12"/>
        <v>4701317</v>
      </c>
    </row>
    <row r="793" spans="1:26" s="13" customFormat="1">
      <c r="A793" s="49">
        <v>3506</v>
      </c>
      <c r="B793" s="49">
        <v>3506262149</v>
      </c>
      <c r="C793" s="50" t="s">
        <v>302</v>
      </c>
      <c r="D793" s="49">
        <v>262</v>
      </c>
      <c r="E793" s="50" t="s">
        <v>19</v>
      </c>
      <c r="F793" s="49">
        <v>149</v>
      </c>
      <c r="G793" s="50" t="s">
        <v>77</v>
      </c>
      <c r="H793" s="51">
        <v>3</v>
      </c>
      <c r="I793" s="52">
        <v>12235</v>
      </c>
      <c r="J793" s="52">
        <v>70</v>
      </c>
      <c r="K793" s="52">
        <v>0</v>
      </c>
      <c r="L793" s="52">
        <v>893</v>
      </c>
      <c r="M793" s="52">
        <v>13198</v>
      </c>
      <c r="N793" s="36"/>
      <c r="O793" s="53" t="s">
        <v>308</v>
      </c>
      <c r="P793" s="53" t="s">
        <v>308</v>
      </c>
      <c r="Q793" s="55">
        <v>0.13</v>
      </c>
      <c r="R793" s="55">
        <v>0.10299999999999999</v>
      </c>
      <c r="S793" s="52">
        <v>0</v>
      </c>
      <c r="T793" s="36"/>
      <c r="U793" s="56">
        <v>36915</v>
      </c>
      <c r="V793" s="56">
        <v>0</v>
      </c>
      <c r="W793" s="52">
        <v>0</v>
      </c>
      <c r="X793" s="52">
        <v>2679</v>
      </c>
      <c r="Y793" s="52">
        <v>39594</v>
      </c>
      <c r="Z793" s="52">
        <f t="shared" si="12"/>
        <v>4701317</v>
      </c>
    </row>
    <row r="794" spans="1:26" s="13" customFormat="1">
      <c r="A794" s="49">
        <v>3506</v>
      </c>
      <c r="B794" s="49">
        <v>3506262163</v>
      </c>
      <c r="C794" s="50" t="s">
        <v>302</v>
      </c>
      <c r="D794" s="49">
        <v>262</v>
      </c>
      <c r="E794" s="50" t="s">
        <v>19</v>
      </c>
      <c r="F794" s="49">
        <v>163</v>
      </c>
      <c r="G794" s="50" t="s">
        <v>16</v>
      </c>
      <c r="H794" s="51">
        <v>155</v>
      </c>
      <c r="I794" s="52">
        <v>11349</v>
      </c>
      <c r="J794" s="52">
        <v>221</v>
      </c>
      <c r="K794" s="52">
        <v>0</v>
      </c>
      <c r="L794" s="52">
        <v>893</v>
      </c>
      <c r="M794" s="52">
        <v>12463</v>
      </c>
      <c r="N794" s="36"/>
      <c r="O794" s="53" t="s">
        <v>308</v>
      </c>
      <c r="P794" s="53" t="s">
        <v>308</v>
      </c>
      <c r="Q794" s="55">
        <v>0.18</v>
      </c>
      <c r="R794" s="55">
        <v>9.1999999999999998E-2</v>
      </c>
      <c r="S794" s="52">
        <v>0</v>
      </c>
      <c r="T794" s="36"/>
      <c r="U794" s="56">
        <v>1793350</v>
      </c>
      <c r="V794" s="56">
        <v>0</v>
      </c>
      <c r="W794" s="52">
        <v>0</v>
      </c>
      <c r="X794" s="52">
        <v>138415</v>
      </c>
      <c r="Y794" s="52">
        <v>1931765</v>
      </c>
      <c r="Z794" s="52">
        <f t="shared" si="12"/>
        <v>4701317</v>
      </c>
    </row>
    <row r="795" spans="1:26" s="13" customFormat="1">
      <c r="A795" s="49">
        <v>3506</v>
      </c>
      <c r="B795" s="49">
        <v>3506262165</v>
      </c>
      <c r="C795" s="50" t="s">
        <v>302</v>
      </c>
      <c r="D795" s="49">
        <v>262</v>
      </c>
      <c r="E795" s="50" t="s">
        <v>19</v>
      </c>
      <c r="F795" s="49">
        <v>165</v>
      </c>
      <c r="G795" s="50" t="s">
        <v>17</v>
      </c>
      <c r="H795" s="51">
        <v>53</v>
      </c>
      <c r="I795" s="52">
        <v>10873</v>
      </c>
      <c r="J795" s="52">
        <v>602</v>
      </c>
      <c r="K795" s="52">
        <v>0</v>
      </c>
      <c r="L795" s="52">
        <v>893</v>
      </c>
      <c r="M795" s="52">
        <v>12368</v>
      </c>
      <c r="N795" s="36"/>
      <c r="O795" s="53" t="s">
        <v>308</v>
      </c>
      <c r="P795" s="53" t="s">
        <v>308</v>
      </c>
      <c r="Q795" s="55">
        <v>0.11</v>
      </c>
      <c r="R795" s="55">
        <v>0.113</v>
      </c>
      <c r="S795" s="52">
        <v>-780</v>
      </c>
      <c r="T795" s="36"/>
      <c r="U795" s="56">
        <v>608175</v>
      </c>
      <c r="V795" s="56">
        <v>-41336</v>
      </c>
      <c r="W795" s="52">
        <v>0</v>
      </c>
      <c r="X795" s="52">
        <v>47329</v>
      </c>
      <c r="Y795" s="52">
        <v>614168</v>
      </c>
      <c r="Z795" s="52">
        <f t="shared" si="12"/>
        <v>4701317</v>
      </c>
    </row>
    <row r="796" spans="1:26" s="13" customFormat="1">
      <c r="A796" s="49">
        <v>3506</v>
      </c>
      <c r="B796" s="49">
        <v>3506262176</v>
      </c>
      <c r="C796" s="50" t="s">
        <v>302</v>
      </c>
      <c r="D796" s="49">
        <v>262</v>
      </c>
      <c r="E796" s="50" t="s">
        <v>19</v>
      </c>
      <c r="F796" s="49">
        <v>176</v>
      </c>
      <c r="G796" s="50" t="s">
        <v>78</v>
      </c>
      <c r="H796" s="51">
        <v>11</v>
      </c>
      <c r="I796" s="52">
        <v>10698</v>
      </c>
      <c r="J796" s="52">
        <v>3484</v>
      </c>
      <c r="K796" s="52">
        <v>0</v>
      </c>
      <c r="L796" s="52">
        <v>893</v>
      </c>
      <c r="M796" s="52">
        <v>15075</v>
      </c>
      <c r="N796" s="36"/>
      <c r="O796" s="53" t="s">
        <v>308</v>
      </c>
      <c r="P796" s="53" t="s">
        <v>308</v>
      </c>
      <c r="Q796" s="55">
        <v>0.09</v>
      </c>
      <c r="R796" s="55">
        <v>6.4000000000000001E-2</v>
      </c>
      <c r="S796" s="52">
        <v>0</v>
      </c>
      <c r="T796" s="36"/>
      <c r="U796" s="56">
        <v>156002</v>
      </c>
      <c r="V796" s="56">
        <v>0</v>
      </c>
      <c r="W796" s="52">
        <v>0</v>
      </c>
      <c r="X796" s="52">
        <v>9823</v>
      </c>
      <c r="Y796" s="52">
        <v>165825</v>
      </c>
      <c r="Z796" s="52">
        <f t="shared" si="12"/>
        <v>4701317</v>
      </c>
    </row>
    <row r="797" spans="1:26" s="13" customFormat="1">
      <c r="A797" s="49">
        <v>3506</v>
      </c>
      <c r="B797" s="49">
        <v>3506262178</v>
      </c>
      <c r="C797" s="50" t="s">
        <v>302</v>
      </c>
      <c r="D797" s="49">
        <v>262</v>
      </c>
      <c r="E797" s="50" t="s">
        <v>19</v>
      </c>
      <c r="F797" s="49">
        <v>178</v>
      </c>
      <c r="G797" s="50" t="s">
        <v>219</v>
      </c>
      <c r="H797" s="51">
        <v>4</v>
      </c>
      <c r="I797" s="52">
        <v>12080</v>
      </c>
      <c r="J797" s="52">
        <v>1171</v>
      </c>
      <c r="K797" s="52">
        <v>0</v>
      </c>
      <c r="L797" s="52">
        <v>893</v>
      </c>
      <c r="M797" s="52">
        <v>14144</v>
      </c>
      <c r="N797" s="36"/>
      <c r="O797" s="53" t="s">
        <v>308</v>
      </c>
      <c r="P797" s="53" t="s">
        <v>308</v>
      </c>
      <c r="Q797" s="55">
        <v>0.09</v>
      </c>
      <c r="R797" s="55">
        <v>6.2E-2</v>
      </c>
      <c r="S797" s="52">
        <v>0</v>
      </c>
      <c r="T797" s="36"/>
      <c r="U797" s="56">
        <v>53004</v>
      </c>
      <c r="V797" s="56">
        <v>0</v>
      </c>
      <c r="W797" s="52">
        <v>0</v>
      </c>
      <c r="X797" s="52">
        <v>3572</v>
      </c>
      <c r="Y797" s="52">
        <v>56576</v>
      </c>
      <c r="Z797" s="52">
        <f t="shared" si="12"/>
        <v>4701317</v>
      </c>
    </row>
    <row r="798" spans="1:26" s="13" customFormat="1">
      <c r="A798" s="49">
        <v>3506</v>
      </c>
      <c r="B798" s="49">
        <v>3506262229</v>
      </c>
      <c r="C798" s="50" t="s">
        <v>302</v>
      </c>
      <c r="D798" s="49">
        <v>262</v>
      </c>
      <c r="E798" s="50" t="s">
        <v>19</v>
      </c>
      <c r="F798" s="49">
        <v>229</v>
      </c>
      <c r="G798" s="50" t="s">
        <v>97</v>
      </c>
      <c r="H798" s="51">
        <v>18</v>
      </c>
      <c r="I798" s="52">
        <v>10180</v>
      </c>
      <c r="J798" s="52">
        <v>964</v>
      </c>
      <c r="K798" s="52">
        <v>0</v>
      </c>
      <c r="L798" s="52">
        <v>893</v>
      </c>
      <c r="M798" s="52">
        <v>12037</v>
      </c>
      <c r="N798" s="36"/>
      <c r="O798" s="53" t="s">
        <v>308</v>
      </c>
      <c r="P798" s="53" t="s">
        <v>308</v>
      </c>
      <c r="Q798" s="55">
        <v>0.09</v>
      </c>
      <c r="R798" s="55">
        <v>0.01</v>
      </c>
      <c r="S798" s="52">
        <v>0</v>
      </c>
      <c r="T798" s="36"/>
      <c r="U798" s="56">
        <v>200592</v>
      </c>
      <c r="V798" s="56">
        <v>0</v>
      </c>
      <c r="W798" s="52">
        <v>0</v>
      </c>
      <c r="X798" s="52">
        <v>16074</v>
      </c>
      <c r="Y798" s="52">
        <v>216666</v>
      </c>
      <c r="Z798" s="52">
        <f t="shared" si="12"/>
        <v>4701317</v>
      </c>
    </row>
    <row r="799" spans="1:26" s="13" customFormat="1">
      <c r="A799" s="49">
        <v>3506</v>
      </c>
      <c r="B799" s="49">
        <v>3506262248</v>
      </c>
      <c r="C799" s="50" t="s">
        <v>302</v>
      </c>
      <c r="D799" s="49">
        <v>262</v>
      </c>
      <c r="E799" s="50" t="s">
        <v>19</v>
      </c>
      <c r="F799" s="49">
        <v>248</v>
      </c>
      <c r="G799" s="50" t="s">
        <v>18</v>
      </c>
      <c r="H799" s="51">
        <v>7</v>
      </c>
      <c r="I799" s="52">
        <v>10648</v>
      </c>
      <c r="J799" s="52">
        <v>1155</v>
      </c>
      <c r="K799" s="52">
        <v>0</v>
      </c>
      <c r="L799" s="52">
        <v>893</v>
      </c>
      <c r="M799" s="52">
        <v>12696</v>
      </c>
      <c r="N799" s="36"/>
      <c r="O799" s="53" t="s">
        <v>308</v>
      </c>
      <c r="P799" s="53" t="s">
        <v>308</v>
      </c>
      <c r="Q799" s="55">
        <v>0.09</v>
      </c>
      <c r="R799" s="55">
        <v>4.2000000000000003E-2</v>
      </c>
      <c r="S799" s="52">
        <v>0</v>
      </c>
      <c r="T799" s="36"/>
      <c r="U799" s="56">
        <v>82621</v>
      </c>
      <c r="V799" s="56">
        <v>0</v>
      </c>
      <c r="W799" s="52">
        <v>0</v>
      </c>
      <c r="X799" s="52">
        <v>6251</v>
      </c>
      <c r="Y799" s="52">
        <v>88872</v>
      </c>
      <c r="Z799" s="52">
        <f t="shared" si="12"/>
        <v>4701317</v>
      </c>
    </row>
    <row r="800" spans="1:26" s="13" customFormat="1">
      <c r="A800" s="49">
        <v>3506</v>
      </c>
      <c r="B800" s="49">
        <v>3506262258</v>
      </c>
      <c r="C800" s="50" t="s">
        <v>302</v>
      </c>
      <c r="D800" s="49">
        <v>262</v>
      </c>
      <c r="E800" s="50" t="s">
        <v>19</v>
      </c>
      <c r="F800" s="49">
        <v>258</v>
      </c>
      <c r="G800" s="50" t="s">
        <v>98</v>
      </c>
      <c r="H800" s="51">
        <v>7</v>
      </c>
      <c r="I800" s="52">
        <v>9740</v>
      </c>
      <c r="J800" s="52">
        <v>3812</v>
      </c>
      <c r="K800" s="52">
        <v>0</v>
      </c>
      <c r="L800" s="52">
        <v>893</v>
      </c>
      <c r="M800" s="52">
        <v>14445</v>
      </c>
      <c r="N800" s="36"/>
      <c r="O800" s="53" t="s">
        <v>308</v>
      </c>
      <c r="P800" s="53" t="s">
        <v>308</v>
      </c>
      <c r="Q800" s="55">
        <v>0.18</v>
      </c>
      <c r="R800" s="55">
        <v>9.0999999999999998E-2</v>
      </c>
      <c r="S800" s="52">
        <v>0</v>
      </c>
      <c r="T800" s="36"/>
      <c r="U800" s="56">
        <v>94864</v>
      </c>
      <c r="V800" s="56">
        <v>0</v>
      </c>
      <c r="W800" s="52">
        <v>0</v>
      </c>
      <c r="X800" s="52">
        <v>6251</v>
      </c>
      <c r="Y800" s="52">
        <v>101115</v>
      </c>
      <c r="Z800" s="52">
        <f t="shared" si="12"/>
        <v>4701317</v>
      </c>
    </row>
    <row r="801" spans="1:26" s="13" customFormat="1">
      <c r="A801" s="49">
        <v>3506</v>
      </c>
      <c r="B801" s="49">
        <v>3506262262</v>
      </c>
      <c r="C801" s="50" t="s">
        <v>302</v>
      </c>
      <c r="D801" s="49">
        <v>262</v>
      </c>
      <c r="E801" s="50" t="s">
        <v>19</v>
      </c>
      <c r="F801" s="49">
        <v>262</v>
      </c>
      <c r="G801" s="50" t="s">
        <v>19</v>
      </c>
      <c r="H801" s="51">
        <v>67</v>
      </c>
      <c r="I801" s="52">
        <v>10124</v>
      </c>
      <c r="J801" s="52">
        <v>3771</v>
      </c>
      <c r="K801" s="52">
        <v>0</v>
      </c>
      <c r="L801" s="52">
        <v>893</v>
      </c>
      <c r="M801" s="52">
        <v>14788</v>
      </c>
      <c r="N801" s="36"/>
      <c r="O801" s="53" t="s">
        <v>308</v>
      </c>
      <c r="P801" s="53" t="s">
        <v>308</v>
      </c>
      <c r="Q801" s="55">
        <v>0.09</v>
      </c>
      <c r="R801" s="55">
        <v>5.8999999999999997E-2</v>
      </c>
      <c r="S801" s="52">
        <v>0</v>
      </c>
      <c r="T801" s="36"/>
      <c r="U801" s="56">
        <v>930965</v>
      </c>
      <c r="V801" s="56">
        <v>0</v>
      </c>
      <c r="W801" s="52">
        <v>0</v>
      </c>
      <c r="X801" s="52">
        <v>59831</v>
      </c>
      <c r="Y801" s="52">
        <v>990796</v>
      </c>
      <c r="Z801" s="52">
        <f t="shared" si="12"/>
        <v>4701317</v>
      </c>
    </row>
    <row r="802" spans="1:26" s="13" customFormat="1">
      <c r="A802" s="49">
        <v>3506</v>
      </c>
      <c r="B802" s="49">
        <v>3506262274</v>
      </c>
      <c r="C802" s="50" t="s">
        <v>302</v>
      </c>
      <c r="D802" s="49">
        <v>262</v>
      </c>
      <c r="E802" s="50" t="s">
        <v>19</v>
      </c>
      <c r="F802" s="49">
        <v>274</v>
      </c>
      <c r="G802" s="50" t="s">
        <v>60</v>
      </c>
      <c r="H802" s="51">
        <v>3</v>
      </c>
      <c r="I802" s="52">
        <v>10103</v>
      </c>
      <c r="J802" s="52">
        <v>4645</v>
      </c>
      <c r="K802" s="52">
        <v>0</v>
      </c>
      <c r="L802" s="52">
        <v>893</v>
      </c>
      <c r="M802" s="52">
        <v>15641</v>
      </c>
      <c r="N802" s="36"/>
      <c r="O802" s="53" t="s">
        <v>308</v>
      </c>
      <c r="P802" s="53" t="s">
        <v>308</v>
      </c>
      <c r="Q802" s="55">
        <v>0.09</v>
      </c>
      <c r="R802" s="55">
        <v>8.7999999999999995E-2</v>
      </c>
      <c r="S802" s="52">
        <v>0</v>
      </c>
      <c r="T802" s="36"/>
      <c r="U802" s="56">
        <v>44244</v>
      </c>
      <c r="V802" s="56">
        <v>0</v>
      </c>
      <c r="W802" s="52">
        <v>0</v>
      </c>
      <c r="X802" s="52">
        <v>2679</v>
      </c>
      <c r="Y802" s="52">
        <v>46923</v>
      </c>
      <c r="Z802" s="52">
        <f t="shared" si="12"/>
        <v>4701317</v>
      </c>
    </row>
    <row r="803" spans="1:26" s="13" customFormat="1">
      <c r="A803" s="49">
        <v>3506</v>
      </c>
      <c r="B803" s="49">
        <v>3506262284</v>
      </c>
      <c r="C803" s="50" t="s">
        <v>302</v>
      </c>
      <c r="D803" s="49">
        <v>262</v>
      </c>
      <c r="E803" s="50" t="s">
        <v>19</v>
      </c>
      <c r="F803" s="49">
        <v>284</v>
      </c>
      <c r="G803" s="50" t="s">
        <v>140</v>
      </c>
      <c r="H803" s="51">
        <v>2</v>
      </c>
      <c r="I803" s="52">
        <v>9254</v>
      </c>
      <c r="J803" s="52">
        <v>2990</v>
      </c>
      <c r="K803" s="52">
        <v>0</v>
      </c>
      <c r="L803" s="52">
        <v>893</v>
      </c>
      <c r="M803" s="52">
        <v>13137</v>
      </c>
      <c r="N803" s="36"/>
      <c r="O803" s="53" t="s">
        <v>308</v>
      </c>
      <c r="P803" s="53" t="s">
        <v>308</v>
      </c>
      <c r="Q803" s="55">
        <v>0.09</v>
      </c>
      <c r="R803" s="55">
        <v>3.2000000000000001E-2</v>
      </c>
      <c r="S803" s="52">
        <v>0</v>
      </c>
      <c r="T803" s="36"/>
      <c r="U803" s="56">
        <v>24488</v>
      </c>
      <c r="V803" s="56">
        <v>0</v>
      </c>
      <c r="W803" s="52">
        <v>0</v>
      </c>
      <c r="X803" s="52">
        <v>1786</v>
      </c>
      <c r="Y803" s="52">
        <v>26274</v>
      </c>
      <c r="Z803" s="52">
        <f t="shared" si="12"/>
        <v>4701317</v>
      </c>
    </row>
    <row r="804" spans="1:26" s="13" customFormat="1">
      <c r="A804" s="49">
        <v>3506</v>
      </c>
      <c r="B804" s="49">
        <v>3506262291</v>
      </c>
      <c r="C804" s="50" t="s">
        <v>302</v>
      </c>
      <c r="D804" s="49">
        <v>262</v>
      </c>
      <c r="E804" s="50" t="s">
        <v>19</v>
      </c>
      <c r="F804" s="49">
        <v>291</v>
      </c>
      <c r="G804" s="50" t="s">
        <v>99</v>
      </c>
      <c r="H804" s="51">
        <v>1</v>
      </c>
      <c r="I804" s="52">
        <v>9748</v>
      </c>
      <c r="J804" s="52">
        <v>5461</v>
      </c>
      <c r="K804" s="52">
        <v>0</v>
      </c>
      <c r="L804" s="52">
        <v>893</v>
      </c>
      <c r="M804" s="52">
        <v>16102</v>
      </c>
      <c r="N804" s="36"/>
      <c r="O804" s="53" t="s">
        <v>308</v>
      </c>
      <c r="P804" s="53" t="s">
        <v>308</v>
      </c>
      <c r="Q804" s="55">
        <v>0.09</v>
      </c>
      <c r="R804" s="55">
        <v>7.0000000000000001E-3</v>
      </c>
      <c r="S804" s="52">
        <v>0</v>
      </c>
      <c r="T804" s="36"/>
      <c r="U804" s="56">
        <v>15209</v>
      </c>
      <c r="V804" s="56">
        <v>0</v>
      </c>
      <c r="W804" s="52">
        <v>0</v>
      </c>
      <c r="X804" s="52">
        <v>893</v>
      </c>
      <c r="Y804" s="52">
        <v>16102</v>
      </c>
      <c r="Z804" s="52">
        <f t="shared" si="12"/>
        <v>4701317</v>
      </c>
    </row>
    <row r="805" spans="1:26" s="13" customFormat="1">
      <c r="A805" s="49">
        <v>3506</v>
      </c>
      <c r="B805" s="49">
        <v>3506262295</v>
      </c>
      <c r="C805" s="50" t="s">
        <v>302</v>
      </c>
      <c r="D805" s="49">
        <v>262</v>
      </c>
      <c r="E805" s="50" t="s">
        <v>19</v>
      </c>
      <c r="F805" s="49">
        <v>295</v>
      </c>
      <c r="G805" s="50" t="s">
        <v>135</v>
      </c>
      <c r="H805" s="51">
        <v>2</v>
      </c>
      <c r="I805" s="52">
        <v>9708</v>
      </c>
      <c r="J805" s="52">
        <v>4537</v>
      </c>
      <c r="K805" s="52">
        <v>0</v>
      </c>
      <c r="L805" s="52">
        <v>893</v>
      </c>
      <c r="M805" s="52">
        <v>15138</v>
      </c>
      <c r="N805" s="36"/>
      <c r="O805" s="53" t="s">
        <v>308</v>
      </c>
      <c r="P805" s="53" t="s">
        <v>308</v>
      </c>
      <c r="Q805" s="55">
        <v>0.09</v>
      </c>
      <c r="R805" s="55">
        <v>2.1000000000000001E-2</v>
      </c>
      <c r="S805" s="52">
        <v>0</v>
      </c>
      <c r="T805" s="36"/>
      <c r="U805" s="56">
        <v>28490</v>
      </c>
      <c r="V805" s="56">
        <v>0</v>
      </c>
      <c r="W805" s="52">
        <v>0</v>
      </c>
      <c r="X805" s="52">
        <v>1786</v>
      </c>
      <c r="Y805" s="52">
        <v>30276</v>
      </c>
      <c r="Z805" s="52">
        <f t="shared" si="12"/>
        <v>4701317</v>
      </c>
    </row>
    <row r="806" spans="1:26" s="13" customFormat="1">
      <c r="A806" s="49">
        <v>3506</v>
      </c>
      <c r="B806" s="49">
        <v>3506262305</v>
      </c>
      <c r="C806" s="50" t="s">
        <v>302</v>
      </c>
      <c r="D806" s="49">
        <v>262</v>
      </c>
      <c r="E806" s="50" t="s">
        <v>19</v>
      </c>
      <c r="F806" s="49">
        <v>305</v>
      </c>
      <c r="G806" s="50" t="s">
        <v>221</v>
      </c>
      <c r="H806" s="51">
        <v>2</v>
      </c>
      <c r="I806" s="52">
        <v>8944</v>
      </c>
      <c r="J806" s="52">
        <v>2902</v>
      </c>
      <c r="K806" s="52">
        <v>0</v>
      </c>
      <c r="L806" s="52">
        <v>893</v>
      </c>
      <c r="M806" s="52">
        <v>12739</v>
      </c>
      <c r="N806" s="36"/>
      <c r="O806" s="53" t="s">
        <v>308</v>
      </c>
      <c r="P806" s="53" t="s">
        <v>308</v>
      </c>
      <c r="Q806" s="55">
        <v>0.09</v>
      </c>
      <c r="R806" s="55">
        <v>2.1000000000000001E-2</v>
      </c>
      <c r="S806" s="52">
        <v>0</v>
      </c>
      <c r="T806" s="36"/>
      <c r="U806" s="56">
        <v>23692</v>
      </c>
      <c r="V806" s="56">
        <v>0</v>
      </c>
      <c r="W806" s="52">
        <v>0</v>
      </c>
      <c r="X806" s="52">
        <v>1786</v>
      </c>
      <c r="Y806" s="52">
        <v>25478</v>
      </c>
      <c r="Z806" s="52">
        <f t="shared" si="12"/>
        <v>4701317</v>
      </c>
    </row>
    <row r="807" spans="1:26" s="13" customFormat="1">
      <c r="A807" s="49">
        <v>3506</v>
      </c>
      <c r="B807" s="49">
        <v>3506262346</v>
      </c>
      <c r="C807" s="50" t="s">
        <v>302</v>
      </c>
      <c r="D807" s="49">
        <v>262</v>
      </c>
      <c r="E807" s="50" t="s">
        <v>19</v>
      </c>
      <c r="F807" s="49">
        <v>346</v>
      </c>
      <c r="G807" s="50" t="s">
        <v>21</v>
      </c>
      <c r="H807" s="51">
        <v>2</v>
      </c>
      <c r="I807" s="52">
        <v>12842</v>
      </c>
      <c r="J807" s="52">
        <v>2502</v>
      </c>
      <c r="K807" s="52">
        <v>0</v>
      </c>
      <c r="L807" s="52">
        <v>893</v>
      </c>
      <c r="M807" s="52">
        <v>16237</v>
      </c>
      <c r="N807" s="36"/>
      <c r="O807" s="53" t="s">
        <v>308</v>
      </c>
      <c r="P807" s="53" t="s">
        <v>308</v>
      </c>
      <c r="Q807" s="55">
        <v>0.09</v>
      </c>
      <c r="R807" s="55">
        <v>1.0999999999999999E-2</v>
      </c>
      <c r="S807" s="52">
        <v>0</v>
      </c>
      <c r="T807" s="36"/>
      <c r="U807" s="56">
        <v>30688</v>
      </c>
      <c r="V807" s="56">
        <v>0</v>
      </c>
      <c r="W807" s="52">
        <v>0</v>
      </c>
      <c r="X807" s="52">
        <v>1786</v>
      </c>
      <c r="Y807" s="52">
        <v>32474</v>
      </c>
      <c r="Z807" s="52">
        <f t="shared" si="12"/>
        <v>4701317</v>
      </c>
    </row>
    <row r="808" spans="1:26" s="13" customFormat="1">
      <c r="A808" s="49">
        <v>3506</v>
      </c>
      <c r="B808" s="49">
        <v>3506262347</v>
      </c>
      <c r="C808" s="50" t="s">
        <v>302</v>
      </c>
      <c r="D808" s="49">
        <v>262</v>
      </c>
      <c r="E808" s="50" t="s">
        <v>19</v>
      </c>
      <c r="F808" s="49">
        <v>347</v>
      </c>
      <c r="G808" s="50" t="s">
        <v>82</v>
      </c>
      <c r="H808" s="51">
        <v>3</v>
      </c>
      <c r="I808" s="52">
        <v>9524</v>
      </c>
      <c r="J808" s="52">
        <v>3890</v>
      </c>
      <c r="K808" s="52">
        <v>0</v>
      </c>
      <c r="L808" s="52">
        <v>893</v>
      </c>
      <c r="M808" s="52">
        <v>14307</v>
      </c>
      <c r="N808" s="36"/>
      <c r="O808" s="53" t="s">
        <v>308</v>
      </c>
      <c r="P808" s="53" t="s">
        <v>308</v>
      </c>
      <c r="Q808" s="55">
        <v>0.09</v>
      </c>
      <c r="R808" s="55">
        <v>5.0000000000000001E-3</v>
      </c>
      <c r="S808" s="52">
        <v>0</v>
      </c>
      <c r="T808" s="36"/>
      <c r="U808" s="56">
        <v>40242</v>
      </c>
      <c r="V808" s="56">
        <v>0</v>
      </c>
      <c r="W808" s="52">
        <v>0</v>
      </c>
      <c r="X808" s="52">
        <v>2679</v>
      </c>
      <c r="Y808" s="52">
        <v>42921</v>
      </c>
      <c r="Z808" s="52">
        <f t="shared" si="12"/>
        <v>4701317</v>
      </c>
    </row>
    <row r="809" spans="1:26" s="13" customFormat="1">
      <c r="A809" s="49">
        <v>3507</v>
      </c>
      <c r="B809" s="49">
        <v>3507201072</v>
      </c>
      <c r="C809" s="50" t="s">
        <v>303</v>
      </c>
      <c r="D809" s="49">
        <v>201</v>
      </c>
      <c r="E809" s="50" t="s">
        <v>9</v>
      </c>
      <c r="F809" s="49">
        <v>72</v>
      </c>
      <c r="G809" s="50" t="s">
        <v>280</v>
      </c>
      <c r="H809" s="51">
        <v>3</v>
      </c>
      <c r="I809" s="52">
        <v>9794</v>
      </c>
      <c r="J809" s="52">
        <v>1992</v>
      </c>
      <c r="K809" s="52">
        <v>0</v>
      </c>
      <c r="L809" s="52">
        <v>893</v>
      </c>
      <c r="M809" s="52">
        <v>12679</v>
      </c>
      <c r="N809" s="36"/>
      <c r="O809" s="53" t="s">
        <v>308</v>
      </c>
      <c r="P809" s="53" t="s">
        <v>308</v>
      </c>
      <c r="Q809" s="55">
        <v>0.09</v>
      </c>
      <c r="R809" s="55">
        <v>3.0000000000000001E-3</v>
      </c>
      <c r="S809" s="52">
        <v>0</v>
      </c>
      <c r="T809" s="36"/>
      <c r="U809" s="56">
        <v>35358</v>
      </c>
      <c r="V809" s="56">
        <v>0</v>
      </c>
      <c r="W809" s="52">
        <v>0</v>
      </c>
      <c r="X809" s="52">
        <v>2679</v>
      </c>
      <c r="Y809" s="52">
        <v>38037</v>
      </c>
      <c r="Z809" s="52">
        <f t="shared" si="12"/>
        <v>3337589</v>
      </c>
    </row>
    <row r="810" spans="1:26" s="13" customFormat="1">
      <c r="A810" s="49">
        <v>3507</v>
      </c>
      <c r="B810" s="49">
        <v>3507201095</v>
      </c>
      <c r="C810" s="50" t="s">
        <v>303</v>
      </c>
      <c r="D810" s="49">
        <v>201</v>
      </c>
      <c r="E810" s="50" t="s">
        <v>9</v>
      </c>
      <c r="F810" s="49">
        <v>95</v>
      </c>
      <c r="G810" s="50" t="s">
        <v>279</v>
      </c>
      <c r="H810" s="51">
        <v>5</v>
      </c>
      <c r="I810" s="52">
        <v>11884</v>
      </c>
      <c r="J810" s="52">
        <v>147</v>
      </c>
      <c r="K810" s="52">
        <v>0</v>
      </c>
      <c r="L810" s="52">
        <v>893</v>
      </c>
      <c r="M810" s="52">
        <v>12924</v>
      </c>
      <c r="N810" s="36"/>
      <c r="O810" s="53" t="s">
        <v>308</v>
      </c>
      <c r="P810" s="53" t="s">
        <v>308</v>
      </c>
      <c r="Q810" s="55">
        <v>0.15</v>
      </c>
      <c r="R810" s="55">
        <v>0.125</v>
      </c>
      <c r="S810" s="52">
        <v>0</v>
      </c>
      <c r="T810" s="36"/>
      <c r="U810" s="56">
        <v>60155</v>
      </c>
      <c r="V810" s="56">
        <v>0</v>
      </c>
      <c r="W810" s="52">
        <v>0</v>
      </c>
      <c r="X810" s="52">
        <v>4465</v>
      </c>
      <c r="Y810" s="52">
        <v>64620</v>
      </c>
      <c r="Z810" s="52">
        <f t="shared" si="12"/>
        <v>3337589</v>
      </c>
    </row>
    <row r="811" spans="1:26" s="13" customFormat="1">
      <c r="A811" s="49">
        <v>3507</v>
      </c>
      <c r="B811" s="49">
        <v>3507201201</v>
      </c>
      <c r="C811" s="50" t="s">
        <v>303</v>
      </c>
      <c r="D811" s="49">
        <v>201</v>
      </c>
      <c r="E811" s="50" t="s">
        <v>9</v>
      </c>
      <c r="F811" s="49">
        <v>201</v>
      </c>
      <c r="G811" s="50" t="s">
        <v>9</v>
      </c>
      <c r="H811" s="51">
        <v>221</v>
      </c>
      <c r="I811" s="52">
        <v>13034</v>
      </c>
      <c r="J811" s="52">
        <v>184</v>
      </c>
      <c r="K811" s="52">
        <v>461</v>
      </c>
      <c r="L811" s="52">
        <v>893</v>
      </c>
      <c r="M811" s="52">
        <v>14572</v>
      </c>
      <c r="N811" s="36"/>
      <c r="O811" s="53" t="s">
        <v>308</v>
      </c>
      <c r="P811" s="53" t="s">
        <v>308</v>
      </c>
      <c r="Q811" s="55">
        <v>0.18</v>
      </c>
      <c r="R811" s="55">
        <v>7.9000000000000001E-2</v>
      </c>
      <c r="S811" s="52">
        <v>0</v>
      </c>
      <c r="T811" s="36"/>
      <c r="U811" s="56">
        <v>2921178</v>
      </c>
      <c r="V811" s="56">
        <v>0</v>
      </c>
      <c r="W811" s="52">
        <v>101818</v>
      </c>
      <c r="X811" s="52">
        <v>197353</v>
      </c>
      <c r="Y811" s="52">
        <v>3220349</v>
      </c>
      <c r="Z811" s="52">
        <f t="shared" si="12"/>
        <v>3337589</v>
      </c>
    </row>
    <row r="812" spans="1:26" s="13" customFormat="1">
      <c r="A812" s="49">
        <v>3507</v>
      </c>
      <c r="B812" s="49">
        <v>3507201740</v>
      </c>
      <c r="C812" s="50" t="s">
        <v>303</v>
      </c>
      <c r="D812" s="49">
        <v>201</v>
      </c>
      <c r="E812" s="50" t="s">
        <v>9</v>
      </c>
      <c r="F812" s="49">
        <v>740</v>
      </c>
      <c r="G812" s="50" t="s">
        <v>261</v>
      </c>
      <c r="H812" s="51">
        <v>1</v>
      </c>
      <c r="I812" s="52">
        <v>9794</v>
      </c>
      <c r="J812" s="52">
        <v>3896</v>
      </c>
      <c r="K812" s="52">
        <v>0</v>
      </c>
      <c r="L812" s="52">
        <v>893</v>
      </c>
      <c r="M812" s="52">
        <v>14583</v>
      </c>
      <c r="N812" s="36"/>
      <c r="O812" s="53" t="s">
        <v>308</v>
      </c>
      <c r="P812" s="53" t="s">
        <v>308</v>
      </c>
      <c r="Q812" s="55">
        <v>0.09</v>
      </c>
      <c r="R812" s="55">
        <v>2E-3</v>
      </c>
      <c r="S812" s="52">
        <v>0</v>
      </c>
      <c r="T812" s="36"/>
      <c r="U812" s="56">
        <v>13690</v>
      </c>
      <c r="V812" s="56">
        <v>0</v>
      </c>
      <c r="W812" s="52">
        <v>0</v>
      </c>
      <c r="X812" s="52">
        <v>893</v>
      </c>
      <c r="Y812" s="52">
        <v>14583</v>
      </c>
      <c r="Z812" s="52">
        <f t="shared" si="12"/>
        <v>3337589</v>
      </c>
    </row>
    <row r="813" spans="1:26" s="13" customFormat="1">
      <c r="A813" s="49">
        <v>3508</v>
      </c>
      <c r="B813" s="49">
        <v>3508281061</v>
      </c>
      <c r="C813" s="50" t="s">
        <v>304</v>
      </c>
      <c r="D813" s="49">
        <v>281</v>
      </c>
      <c r="E813" s="50" t="s">
        <v>146</v>
      </c>
      <c r="F813" s="49">
        <v>61</v>
      </c>
      <c r="G813" s="50" t="s">
        <v>148</v>
      </c>
      <c r="H813" s="51">
        <v>6</v>
      </c>
      <c r="I813" s="52">
        <v>11884</v>
      </c>
      <c r="J813" s="52">
        <v>565</v>
      </c>
      <c r="K813" s="52">
        <v>0</v>
      </c>
      <c r="L813" s="52">
        <v>893</v>
      </c>
      <c r="M813" s="52">
        <v>13342</v>
      </c>
      <c r="N813" s="36"/>
      <c r="O813" s="53" t="s">
        <v>308</v>
      </c>
      <c r="P813" s="53" t="s">
        <v>308</v>
      </c>
      <c r="Q813" s="55">
        <v>0.09</v>
      </c>
      <c r="R813" s="55">
        <v>0.03</v>
      </c>
      <c r="S813" s="52">
        <v>0</v>
      </c>
      <c r="T813" s="36"/>
      <c r="U813" s="56">
        <v>74694</v>
      </c>
      <c r="V813" s="56">
        <v>0</v>
      </c>
      <c r="W813" s="52">
        <v>0</v>
      </c>
      <c r="X813" s="52">
        <v>5358</v>
      </c>
      <c r="Y813" s="52">
        <v>80052</v>
      </c>
      <c r="Z813" s="52">
        <f t="shared" si="12"/>
        <v>3083740</v>
      </c>
    </row>
    <row r="814" spans="1:26" s="13" customFormat="1">
      <c r="A814" s="49">
        <v>3508</v>
      </c>
      <c r="B814" s="49">
        <v>3508281137</v>
      </c>
      <c r="C814" s="50" t="s">
        <v>304</v>
      </c>
      <c r="D814" s="49">
        <v>281</v>
      </c>
      <c r="E814" s="50" t="s">
        <v>146</v>
      </c>
      <c r="F814" s="49">
        <v>137</v>
      </c>
      <c r="G814" s="50" t="s">
        <v>196</v>
      </c>
      <c r="H814" s="51">
        <v>6</v>
      </c>
      <c r="I814" s="52">
        <v>12194</v>
      </c>
      <c r="J814" s="52">
        <v>224</v>
      </c>
      <c r="K814" s="52">
        <v>0</v>
      </c>
      <c r="L814" s="52">
        <v>893</v>
      </c>
      <c r="M814" s="52">
        <v>13311</v>
      </c>
      <c r="N814" s="36"/>
      <c r="O814" s="53" t="s">
        <v>308</v>
      </c>
      <c r="P814" s="53" t="s">
        <v>308</v>
      </c>
      <c r="Q814" s="55">
        <v>0.18</v>
      </c>
      <c r="R814" s="55">
        <v>0.121</v>
      </c>
      <c r="S814" s="52">
        <v>0</v>
      </c>
      <c r="T814" s="36"/>
      <c r="U814" s="56">
        <v>74508</v>
      </c>
      <c r="V814" s="56">
        <v>0</v>
      </c>
      <c r="W814" s="52">
        <v>0</v>
      </c>
      <c r="X814" s="52">
        <v>5358</v>
      </c>
      <c r="Y814" s="52">
        <v>79866</v>
      </c>
      <c r="Z814" s="52">
        <f t="shared" si="12"/>
        <v>3083740</v>
      </c>
    </row>
    <row r="815" spans="1:26" s="13" customFormat="1">
      <c r="A815" s="49">
        <v>3508</v>
      </c>
      <c r="B815" s="49">
        <v>3508281281</v>
      </c>
      <c r="C815" s="50" t="s">
        <v>304</v>
      </c>
      <c r="D815" s="49">
        <v>281</v>
      </c>
      <c r="E815" s="50" t="s">
        <v>146</v>
      </c>
      <c r="F815" s="49">
        <v>281</v>
      </c>
      <c r="G815" s="50" t="s">
        <v>146</v>
      </c>
      <c r="H815" s="51">
        <v>201</v>
      </c>
      <c r="I815" s="52">
        <v>13485</v>
      </c>
      <c r="J815" s="52">
        <v>0</v>
      </c>
      <c r="K815" s="52">
        <v>0</v>
      </c>
      <c r="L815" s="52">
        <v>893</v>
      </c>
      <c r="M815" s="52">
        <v>14378</v>
      </c>
      <c r="O815" s="53" t="s">
        <v>308</v>
      </c>
      <c r="P815" s="53" t="s">
        <v>308</v>
      </c>
      <c r="Q815" s="55">
        <v>0.18</v>
      </c>
      <c r="R815" s="55">
        <v>0.11799999999999999</v>
      </c>
      <c r="S815" s="52">
        <v>0</v>
      </c>
      <c r="U815" s="56">
        <v>2710485</v>
      </c>
      <c r="V815" s="56">
        <v>0</v>
      </c>
      <c r="W815" s="52">
        <v>0</v>
      </c>
      <c r="X815" s="52">
        <v>179493</v>
      </c>
      <c r="Y815" s="52">
        <v>2889978</v>
      </c>
      <c r="Z815" s="52">
        <f t="shared" si="12"/>
        <v>3083740</v>
      </c>
    </row>
    <row r="816" spans="1:26">
      <c r="A816" s="49">
        <v>3508</v>
      </c>
      <c r="B816" s="49">
        <v>3508281332</v>
      </c>
      <c r="C816" s="50" t="s">
        <v>304</v>
      </c>
      <c r="D816" s="49">
        <v>281</v>
      </c>
      <c r="E816" s="50" t="s">
        <v>146</v>
      </c>
      <c r="F816" s="49">
        <v>332</v>
      </c>
      <c r="G816" s="50" t="s">
        <v>199</v>
      </c>
      <c r="H816" s="51">
        <v>2</v>
      </c>
      <c r="I816" s="52">
        <v>14594</v>
      </c>
      <c r="J816" s="52">
        <v>1435</v>
      </c>
      <c r="K816" s="52">
        <v>0</v>
      </c>
      <c r="L816" s="52">
        <v>893</v>
      </c>
      <c r="M816" s="52">
        <v>16922</v>
      </c>
      <c r="O816" s="53" t="s">
        <v>308</v>
      </c>
      <c r="P816" s="53" t="s">
        <v>308</v>
      </c>
      <c r="Q816" s="55">
        <v>0.09</v>
      </c>
      <c r="R816" s="55">
        <v>1.4E-2</v>
      </c>
      <c r="S816" s="52">
        <v>0</v>
      </c>
      <c r="U816" s="56">
        <v>32058</v>
      </c>
      <c r="V816" s="56">
        <v>0</v>
      </c>
      <c r="W816" s="52">
        <v>0</v>
      </c>
      <c r="X816" s="52">
        <v>1786</v>
      </c>
      <c r="Y816" s="52">
        <v>33844</v>
      </c>
      <c r="Z816" s="52">
        <f t="shared" si="12"/>
        <v>3083740</v>
      </c>
    </row>
    <row r="817" spans="1:26">
      <c r="A817" s="49">
        <v>3509</v>
      </c>
      <c r="B817" s="49">
        <v>3509095095</v>
      </c>
      <c r="C817" s="50" t="s">
        <v>305</v>
      </c>
      <c r="D817" s="49">
        <v>95</v>
      </c>
      <c r="E817" s="50" t="s">
        <v>279</v>
      </c>
      <c r="F817" s="49">
        <v>95</v>
      </c>
      <c r="G817" s="50" t="s">
        <v>279</v>
      </c>
      <c r="H817" s="51">
        <v>406</v>
      </c>
      <c r="I817" s="52">
        <v>10635</v>
      </c>
      <c r="J817" s="52">
        <v>132</v>
      </c>
      <c r="K817" s="52">
        <v>0</v>
      </c>
      <c r="L817" s="52">
        <v>893</v>
      </c>
      <c r="M817" s="52">
        <v>11660</v>
      </c>
      <c r="O817" s="53" t="s">
        <v>308</v>
      </c>
      <c r="P817" s="53" t="s">
        <v>308</v>
      </c>
      <c r="Q817" s="55">
        <v>0.15</v>
      </c>
      <c r="R817" s="55">
        <v>0.125</v>
      </c>
      <c r="S817" s="52">
        <v>0</v>
      </c>
      <c r="U817" s="56">
        <v>4371402</v>
      </c>
      <c r="V817" s="56">
        <v>0</v>
      </c>
      <c r="W817" s="52">
        <v>0</v>
      </c>
      <c r="X817" s="52">
        <v>362558</v>
      </c>
      <c r="Y817" s="52">
        <v>4733960</v>
      </c>
      <c r="Z817" s="52">
        <f t="shared" si="12"/>
        <v>4780817</v>
      </c>
    </row>
    <row r="818" spans="1:26">
      <c r="A818" s="49">
        <v>3509</v>
      </c>
      <c r="B818" s="49">
        <v>3509095265</v>
      </c>
      <c r="C818" s="50" t="s">
        <v>305</v>
      </c>
      <c r="D818" s="49">
        <v>95</v>
      </c>
      <c r="E818" s="50" t="s">
        <v>279</v>
      </c>
      <c r="F818" s="49">
        <v>265</v>
      </c>
      <c r="G818" s="50" t="s">
        <v>313</v>
      </c>
      <c r="H818" s="51">
        <v>1</v>
      </c>
      <c r="I818" s="52">
        <v>8094</v>
      </c>
      <c r="J818" s="52">
        <v>3625</v>
      </c>
      <c r="K818" s="52">
        <v>0</v>
      </c>
      <c r="L818" s="52">
        <v>893</v>
      </c>
      <c r="M818" s="52">
        <v>12612</v>
      </c>
      <c r="O818" s="53" t="s">
        <v>308</v>
      </c>
      <c r="P818" s="53" t="s">
        <v>308</v>
      </c>
      <c r="Q818" s="55">
        <v>0.09</v>
      </c>
      <c r="R818" s="55">
        <v>0</v>
      </c>
      <c r="S818" s="52">
        <v>0</v>
      </c>
      <c r="U818" s="56">
        <v>11719</v>
      </c>
      <c r="V818" s="56">
        <v>0</v>
      </c>
      <c r="W818" s="52">
        <v>0</v>
      </c>
      <c r="X818" s="52">
        <v>893</v>
      </c>
      <c r="Y818" s="52">
        <v>12612</v>
      </c>
      <c r="Z818" s="52">
        <f t="shared" si="12"/>
        <v>4780817</v>
      </c>
    </row>
    <row r="819" spans="1:26">
      <c r="A819" s="49">
        <v>3509</v>
      </c>
      <c r="B819" s="49">
        <v>3509095331</v>
      </c>
      <c r="C819" s="50" t="s">
        <v>305</v>
      </c>
      <c r="D819" s="49">
        <v>95</v>
      </c>
      <c r="E819" s="50" t="s">
        <v>279</v>
      </c>
      <c r="F819" s="49">
        <v>331</v>
      </c>
      <c r="G819" s="50" t="s">
        <v>283</v>
      </c>
      <c r="H819" s="51">
        <v>3</v>
      </c>
      <c r="I819" s="52">
        <v>8094</v>
      </c>
      <c r="J819" s="52">
        <v>2428</v>
      </c>
      <c r="K819" s="52">
        <v>0</v>
      </c>
      <c r="L819" s="52">
        <v>893</v>
      </c>
      <c r="M819" s="52">
        <v>11415</v>
      </c>
      <c r="O819" s="53" t="s">
        <v>308</v>
      </c>
      <c r="P819" s="53" t="s">
        <v>308</v>
      </c>
      <c r="Q819" s="55">
        <v>0.09</v>
      </c>
      <c r="R819" s="55">
        <v>1.4E-2</v>
      </c>
      <c r="S819" s="52">
        <v>0</v>
      </c>
      <c r="U819" s="56">
        <v>31566</v>
      </c>
      <c r="V819" s="56">
        <v>0</v>
      </c>
      <c r="W819" s="52">
        <v>0</v>
      </c>
      <c r="X819" s="52">
        <v>2679</v>
      </c>
      <c r="Y819" s="52">
        <v>34245</v>
      </c>
      <c r="Z819" s="52">
        <f t="shared" si="12"/>
        <v>4780817</v>
      </c>
    </row>
    <row r="820" spans="1:26">
      <c r="A820" s="49">
        <v>3510</v>
      </c>
      <c r="B820" s="49">
        <v>3510281005</v>
      </c>
      <c r="C820" s="50" t="s">
        <v>306</v>
      </c>
      <c r="D820" s="49">
        <v>281</v>
      </c>
      <c r="E820" s="50" t="s">
        <v>146</v>
      </c>
      <c r="F820" s="49">
        <v>5</v>
      </c>
      <c r="G820" s="50" t="s">
        <v>147</v>
      </c>
      <c r="H820" s="51">
        <v>1</v>
      </c>
      <c r="I820" s="52">
        <v>12631</v>
      </c>
      <c r="J820" s="52">
        <v>4941</v>
      </c>
      <c r="K820" s="52">
        <v>0</v>
      </c>
      <c r="L820" s="52">
        <v>893</v>
      </c>
      <c r="M820" s="52">
        <v>18465</v>
      </c>
      <c r="O820" s="53" t="s">
        <v>308</v>
      </c>
      <c r="P820" s="53" t="s">
        <v>308</v>
      </c>
      <c r="Q820" s="55">
        <v>0.09</v>
      </c>
      <c r="R820" s="55">
        <v>3.0000000000000001E-3</v>
      </c>
      <c r="S820" s="52">
        <v>0</v>
      </c>
      <c r="U820" s="56">
        <v>17572</v>
      </c>
      <c r="V820" s="56">
        <v>0</v>
      </c>
      <c r="W820" s="52">
        <v>0</v>
      </c>
      <c r="X820" s="52">
        <v>893</v>
      </c>
      <c r="Y820" s="52">
        <v>18465</v>
      </c>
      <c r="Z820" s="52">
        <f t="shared" si="12"/>
        <v>2790594</v>
      </c>
    </row>
    <row r="821" spans="1:26">
      <c r="A821" s="49">
        <v>3510</v>
      </c>
      <c r="B821" s="49">
        <v>3510281061</v>
      </c>
      <c r="C821" s="50" t="s">
        <v>306</v>
      </c>
      <c r="D821" s="49">
        <v>281</v>
      </c>
      <c r="E821" s="50" t="s">
        <v>146</v>
      </c>
      <c r="F821" s="49">
        <v>61</v>
      </c>
      <c r="G821" s="50" t="s">
        <v>148</v>
      </c>
      <c r="H821" s="51">
        <v>3</v>
      </c>
      <c r="I821" s="52">
        <v>10413</v>
      </c>
      <c r="J821" s="52">
        <v>495</v>
      </c>
      <c r="K821" s="52">
        <v>0</v>
      </c>
      <c r="L821" s="52">
        <v>893</v>
      </c>
      <c r="M821" s="52">
        <v>11801</v>
      </c>
      <c r="O821" s="53" t="s">
        <v>308</v>
      </c>
      <c r="P821" s="53" t="s">
        <v>308</v>
      </c>
      <c r="Q821" s="55">
        <v>0.09</v>
      </c>
      <c r="R821" s="55">
        <v>0.03</v>
      </c>
      <c r="S821" s="52">
        <v>0</v>
      </c>
      <c r="U821" s="56">
        <v>32724</v>
      </c>
      <c r="V821" s="56">
        <v>0</v>
      </c>
      <c r="W821" s="52">
        <v>0</v>
      </c>
      <c r="X821" s="52">
        <v>2679</v>
      </c>
      <c r="Y821" s="52">
        <v>35403</v>
      </c>
      <c r="Z821" s="52">
        <f t="shared" si="12"/>
        <v>2790594</v>
      </c>
    </row>
    <row r="822" spans="1:26">
      <c r="A822" s="49">
        <v>3510</v>
      </c>
      <c r="B822" s="49">
        <v>3510281281</v>
      </c>
      <c r="C822" s="50" t="s">
        <v>306</v>
      </c>
      <c r="D822" s="49">
        <v>281</v>
      </c>
      <c r="E822" s="50" t="s">
        <v>146</v>
      </c>
      <c r="F822" s="49">
        <v>281</v>
      </c>
      <c r="G822" s="50" t="s">
        <v>146</v>
      </c>
      <c r="H822" s="51">
        <v>210</v>
      </c>
      <c r="I822" s="52">
        <v>12010</v>
      </c>
      <c r="J822" s="52">
        <v>0</v>
      </c>
      <c r="K822" s="52">
        <v>0</v>
      </c>
      <c r="L822" s="52">
        <v>893</v>
      </c>
      <c r="M822" s="52">
        <v>12903</v>
      </c>
      <c r="O822" s="53" t="s">
        <v>308</v>
      </c>
      <c r="P822" s="53" t="s">
        <v>308</v>
      </c>
      <c r="Q822" s="55">
        <v>0.18</v>
      </c>
      <c r="R822" s="55">
        <v>0.11799999999999999</v>
      </c>
      <c r="S822" s="52">
        <v>0</v>
      </c>
      <c r="U822" s="56">
        <v>2522100</v>
      </c>
      <c r="V822" s="56">
        <v>0</v>
      </c>
      <c r="W822" s="52">
        <v>0</v>
      </c>
      <c r="X822" s="52">
        <v>187530</v>
      </c>
      <c r="Y822" s="52">
        <v>2709630</v>
      </c>
      <c r="Z822" s="52">
        <f t="shared" si="12"/>
        <v>2790594</v>
      </c>
    </row>
    <row r="823" spans="1:26">
      <c r="A823" s="49">
        <v>3510</v>
      </c>
      <c r="B823" s="49">
        <v>3510281332</v>
      </c>
      <c r="C823" s="50" t="s">
        <v>306</v>
      </c>
      <c r="D823" s="49">
        <v>281</v>
      </c>
      <c r="E823" s="50" t="s">
        <v>146</v>
      </c>
      <c r="F823" s="49">
        <v>332</v>
      </c>
      <c r="G823" s="50" t="s">
        <v>199</v>
      </c>
      <c r="H823" s="51">
        <v>2</v>
      </c>
      <c r="I823" s="52">
        <v>11522</v>
      </c>
      <c r="J823" s="52">
        <v>1133</v>
      </c>
      <c r="K823" s="52">
        <v>0</v>
      </c>
      <c r="L823" s="52">
        <v>893</v>
      </c>
      <c r="M823" s="52">
        <v>13548</v>
      </c>
      <c r="O823" s="53" t="s">
        <v>308</v>
      </c>
      <c r="P823" s="53" t="s">
        <v>308</v>
      </c>
      <c r="Q823" s="55">
        <v>0.09</v>
      </c>
      <c r="R823" s="55">
        <v>1.4E-2</v>
      </c>
      <c r="S823" s="52">
        <v>0</v>
      </c>
      <c r="U823" s="56">
        <v>25310</v>
      </c>
      <c r="V823" s="56">
        <v>0</v>
      </c>
      <c r="W823" s="52">
        <v>0</v>
      </c>
      <c r="X823" s="52">
        <v>1786</v>
      </c>
      <c r="Y823" s="52">
        <v>27096</v>
      </c>
      <c r="Z823" s="52">
        <f t="shared" si="12"/>
        <v>2790594</v>
      </c>
    </row>
    <row r="824" spans="1:26">
      <c r="A824" s="49">
        <v>3513</v>
      </c>
      <c r="B824" s="49">
        <v>3513044044</v>
      </c>
      <c r="C824" s="50" t="s">
        <v>307</v>
      </c>
      <c r="D824" s="49">
        <v>44</v>
      </c>
      <c r="E824" s="50" t="s">
        <v>12</v>
      </c>
      <c r="F824" s="49">
        <v>44</v>
      </c>
      <c r="G824" s="50" t="s">
        <v>12</v>
      </c>
      <c r="H824" s="51">
        <v>349</v>
      </c>
      <c r="I824" s="52">
        <v>10612</v>
      </c>
      <c r="J824" s="52">
        <v>699</v>
      </c>
      <c r="K824" s="52">
        <v>0</v>
      </c>
      <c r="L824" s="52">
        <v>893</v>
      </c>
      <c r="M824" s="52">
        <v>12204</v>
      </c>
      <c r="O824" s="53" t="s">
        <v>308</v>
      </c>
      <c r="P824" s="53" t="s">
        <v>308</v>
      </c>
      <c r="Q824" s="55">
        <v>0.09</v>
      </c>
      <c r="R824" s="55">
        <v>4.4999999999999998E-2</v>
      </c>
      <c r="S824" s="52">
        <v>0</v>
      </c>
      <c r="U824" s="56">
        <v>3947539</v>
      </c>
      <c r="V824" s="56">
        <v>0</v>
      </c>
      <c r="W824" s="52">
        <v>0</v>
      </c>
      <c r="X824" s="52">
        <v>311657</v>
      </c>
      <c r="Y824" s="52">
        <v>4259196</v>
      </c>
      <c r="Z824" s="52">
        <f t="shared" si="12"/>
        <v>5182201</v>
      </c>
    </row>
    <row r="825" spans="1:26">
      <c r="A825" s="49">
        <v>3513</v>
      </c>
      <c r="B825" s="49">
        <v>3513044133</v>
      </c>
      <c r="C825" s="50" t="s">
        <v>307</v>
      </c>
      <c r="D825" s="49">
        <v>44</v>
      </c>
      <c r="E825" s="50" t="s">
        <v>12</v>
      </c>
      <c r="F825" s="49">
        <v>133</v>
      </c>
      <c r="G825" s="50" t="s">
        <v>59</v>
      </c>
      <c r="H825" s="51">
        <v>1</v>
      </c>
      <c r="I825" s="52">
        <v>12275</v>
      </c>
      <c r="J825" s="52">
        <v>3267</v>
      </c>
      <c r="K825" s="52">
        <v>0</v>
      </c>
      <c r="L825" s="52">
        <v>893</v>
      </c>
      <c r="M825" s="52">
        <v>16435</v>
      </c>
      <c r="O825" s="53" t="s">
        <v>308</v>
      </c>
      <c r="P825" s="53" t="s">
        <v>308</v>
      </c>
      <c r="Q825" s="55">
        <v>0.09</v>
      </c>
      <c r="R825" s="55">
        <v>2.3E-2</v>
      </c>
      <c r="S825" s="52">
        <v>0</v>
      </c>
      <c r="U825" s="56">
        <v>15542</v>
      </c>
      <c r="V825" s="56">
        <v>0</v>
      </c>
      <c r="W825" s="52">
        <v>0</v>
      </c>
      <c r="X825" s="52">
        <v>893</v>
      </c>
      <c r="Y825" s="52">
        <v>16435</v>
      </c>
      <c r="Z825" s="52">
        <f t="shared" si="12"/>
        <v>5182201</v>
      </c>
    </row>
    <row r="826" spans="1:26">
      <c r="A826" s="49">
        <v>3513</v>
      </c>
      <c r="B826" s="49">
        <v>3513044244</v>
      </c>
      <c r="C826" s="50" t="s">
        <v>307</v>
      </c>
      <c r="D826" s="49">
        <v>44</v>
      </c>
      <c r="E826" s="50" t="s">
        <v>12</v>
      </c>
      <c r="F826" s="49">
        <v>244</v>
      </c>
      <c r="G826" s="50" t="s">
        <v>27</v>
      </c>
      <c r="H826" s="51">
        <v>57</v>
      </c>
      <c r="I826" s="52">
        <v>9202</v>
      </c>
      <c r="J826" s="52">
        <v>3142</v>
      </c>
      <c r="K826" s="52">
        <v>0</v>
      </c>
      <c r="L826" s="52">
        <v>893</v>
      </c>
      <c r="M826" s="52">
        <v>13237</v>
      </c>
      <c r="O826" s="53" t="s">
        <v>308</v>
      </c>
      <c r="P826" s="53" t="s">
        <v>308</v>
      </c>
      <c r="Q826" s="55">
        <v>0.18</v>
      </c>
      <c r="R826" s="55">
        <v>9.0999999999999998E-2</v>
      </c>
      <c r="S826" s="52">
        <v>0</v>
      </c>
      <c r="U826" s="56">
        <v>703608</v>
      </c>
      <c r="V826" s="56">
        <v>0</v>
      </c>
      <c r="W826" s="52">
        <v>0</v>
      </c>
      <c r="X826" s="52">
        <v>50901</v>
      </c>
      <c r="Y826" s="52">
        <v>754509</v>
      </c>
      <c r="Z826" s="52">
        <f t="shared" si="12"/>
        <v>5182201</v>
      </c>
    </row>
    <row r="827" spans="1:26">
      <c r="A827" s="49">
        <v>3513</v>
      </c>
      <c r="B827" s="49">
        <v>3513044293</v>
      </c>
      <c r="C827" s="50" t="s">
        <v>307</v>
      </c>
      <c r="D827" s="49">
        <v>44</v>
      </c>
      <c r="E827" s="50" t="s">
        <v>12</v>
      </c>
      <c r="F827" s="49">
        <v>293</v>
      </c>
      <c r="G827" s="50" t="s">
        <v>171</v>
      </c>
      <c r="H827" s="51">
        <v>13</v>
      </c>
      <c r="I827" s="52">
        <v>10185</v>
      </c>
      <c r="J827" s="52">
        <v>619</v>
      </c>
      <c r="K827" s="52">
        <v>0</v>
      </c>
      <c r="L827" s="52">
        <v>893</v>
      </c>
      <c r="M827" s="52">
        <v>11697</v>
      </c>
      <c r="O827" s="53" t="s">
        <v>308</v>
      </c>
      <c r="P827" s="53" t="s">
        <v>308</v>
      </c>
      <c r="Q827" s="55">
        <v>0.18</v>
      </c>
      <c r="R827" s="55">
        <v>3.0000000000000001E-3</v>
      </c>
      <c r="S827" s="52">
        <v>0</v>
      </c>
      <c r="U827" s="56">
        <v>140452</v>
      </c>
      <c r="V827" s="56">
        <v>0</v>
      </c>
      <c r="W827" s="52">
        <v>0</v>
      </c>
      <c r="X827" s="52">
        <v>11609</v>
      </c>
      <c r="Y827" s="52">
        <v>152061</v>
      </c>
      <c r="Z827" s="52">
        <f t="shared" si="12"/>
        <v>5182201</v>
      </c>
    </row>
    <row r="828" spans="1:26">
      <c r="A828" s="49">
        <v>3514</v>
      </c>
      <c r="B828" s="49">
        <v>3514281281</v>
      </c>
      <c r="C828" s="50" t="s">
        <v>332</v>
      </c>
      <c r="D828" s="49">
        <v>281</v>
      </c>
      <c r="E828" s="50" t="s">
        <v>146</v>
      </c>
      <c r="F828" s="49">
        <v>281</v>
      </c>
      <c r="G828" s="50" t="s">
        <v>146</v>
      </c>
      <c r="H828" s="51">
        <v>90</v>
      </c>
      <c r="I828" s="52">
        <v>12541</v>
      </c>
      <c r="J828" s="52">
        <v>0</v>
      </c>
      <c r="K828" s="52">
        <v>0</v>
      </c>
      <c r="L828" s="52">
        <v>893</v>
      </c>
      <c r="M828" s="52">
        <v>13434</v>
      </c>
      <c r="O828" s="53" t="s">
        <v>308</v>
      </c>
      <c r="P828" s="53" t="s">
        <v>308</v>
      </c>
      <c r="Q828" s="55">
        <v>0.18</v>
      </c>
      <c r="R828" s="55">
        <v>0.11799999999999999</v>
      </c>
      <c r="S828" s="52">
        <v>0</v>
      </c>
      <c r="U828" s="56">
        <v>1128690</v>
      </c>
      <c r="V828" s="56">
        <v>0</v>
      </c>
      <c r="W828" s="52">
        <v>0</v>
      </c>
      <c r="X828" s="52">
        <v>80370</v>
      </c>
      <c r="Y828" s="52">
        <v>1209060</v>
      </c>
      <c r="Z828" s="52">
        <f t="shared" si="12"/>
        <v>1209060</v>
      </c>
    </row>
    <row r="829" spans="1:26">
      <c r="A829" s="49">
        <v>3515</v>
      </c>
      <c r="B829" s="49">
        <v>3515287043</v>
      </c>
      <c r="C829" s="50" t="s">
        <v>375</v>
      </c>
      <c r="D829" s="49">
        <v>287</v>
      </c>
      <c r="E829" s="50" t="s">
        <v>335</v>
      </c>
      <c r="F829" s="49">
        <v>43</v>
      </c>
      <c r="G829" s="50" t="s">
        <v>336</v>
      </c>
      <c r="H829" s="51">
        <v>3</v>
      </c>
      <c r="I829" s="52">
        <v>9456</v>
      </c>
      <c r="J829" s="52">
        <v>4845</v>
      </c>
      <c r="K829" s="52">
        <v>0</v>
      </c>
      <c r="L829" s="52">
        <v>893</v>
      </c>
      <c r="M829" s="52">
        <v>15194</v>
      </c>
      <c r="O829" s="53" t="s">
        <v>308</v>
      </c>
      <c r="P829" s="53" t="s">
        <v>308</v>
      </c>
      <c r="Q829" s="55">
        <v>0.09</v>
      </c>
      <c r="R829" s="55">
        <v>1.0999999999999999E-2</v>
      </c>
      <c r="S829" s="52">
        <v>0</v>
      </c>
      <c r="U829" s="56">
        <v>42903</v>
      </c>
      <c r="V829" s="56">
        <v>0</v>
      </c>
      <c r="W829" s="52">
        <v>0</v>
      </c>
      <c r="X829" s="52">
        <v>2679</v>
      </c>
      <c r="Y829" s="52">
        <v>45582</v>
      </c>
      <c r="Z829" s="52">
        <f t="shared" si="12"/>
        <v>2171951</v>
      </c>
    </row>
    <row r="830" spans="1:26">
      <c r="A830" s="49">
        <v>3515</v>
      </c>
      <c r="B830" s="49">
        <v>3515287045</v>
      </c>
      <c r="C830" s="50" t="s">
        <v>375</v>
      </c>
      <c r="D830" s="49">
        <v>287</v>
      </c>
      <c r="E830" s="50" t="s">
        <v>335</v>
      </c>
      <c r="F830" s="49">
        <v>45</v>
      </c>
      <c r="G830" s="50" t="s">
        <v>337</v>
      </c>
      <c r="H830" s="51">
        <v>2</v>
      </c>
      <c r="I830" s="52">
        <v>10227</v>
      </c>
      <c r="J830" s="52">
        <v>3291</v>
      </c>
      <c r="K830" s="52">
        <v>0</v>
      </c>
      <c r="L830" s="52">
        <v>893</v>
      </c>
      <c r="M830" s="52">
        <v>14411</v>
      </c>
      <c r="O830" s="53" t="s">
        <v>308</v>
      </c>
      <c r="P830" s="53" t="s">
        <v>308</v>
      </c>
      <c r="Q830" s="55">
        <v>0.09</v>
      </c>
      <c r="R830" s="55">
        <v>8.0000000000000002E-3</v>
      </c>
      <c r="S830" s="52">
        <v>0</v>
      </c>
      <c r="U830" s="56">
        <v>27036</v>
      </c>
      <c r="V830" s="56">
        <v>0</v>
      </c>
      <c r="W830" s="52">
        <v>0</v>
      </c>
      <c r="X830" s="52">
        <v>1786</v>
      </c>
      <c r="Y830" s="52">
        <v>28822</v>
      </c>
      <c r="Z830" s="52">
        <f t="shared" si="12"/>
        <v>2171951</v>
      </c>
    </row>
    <row r="831" spans="1:26">
      <c r="A831" s="49">
        <v>3515</v>
      </c>
      <c r="B831" s="49">
        <v>3515287135</v>
      </c>
      <c r="C831" s="50" t="s">
        <v>375</v>
      </c>
      <c r="D831" s="49">
        <v>287</v>
      </c>
      <c r="E831" s="50" t="s">
        <v>335</v>
      </c>
      <c r="F831" s="49">
        <v>135</v>
      </c>
      <c r="G831" s="50" t="s">
        <v>338</v>
      </c>
      <c r="H831" s="51">
        <v>2</v>
      </c>
      <c r="I831" s="52">
        <v>10606</v>
      </c>
      <c r="J831" s="52">
        <v>6448</v>
      </c>
      <c r="K831" s="52">
        <v>0</v>
      </c>
      <c r="L831" s="52">
        <v>893</v>
      </c>
      <c r="M831" s="52">
        <v>17947</v>
      </c>
      <c r="O831" s="53" t="s">
        <v>308</v>
      </c>
      <c r="P831" s="53" t="s">
        <v>308</v>
      </c>
      <c r="Q831" s="55">
        <v>0.09</v>
      </c>
      <c r="R831" s="55">
        <v>1.4E-2</v>
      </c>
      <c r="S831" s="52">
        <v>0</v>
      </c>
      <c r="U831" s="56">
        <v>34108</v>
      </c>
      <c r="V831" s="56">
        <v>0</v>
      </c>
      <c r="W831" s="52">
        <v>0</v>
      </c>
      <c r="X831" s="52">
        <v>1786</v>
      </c>
      <c r="Y831" s="52">
        <v>35894</v>
      </c>
      <c r="Z831" s="52">
        <f t="shared" si="12"/>
        <v>2171951</v>
      </c>
    </row>
    <row r="832" spans="1:26">
      <c r="A832" s="49">
        <v>3515</v>
      </c>
      <c r="B832" s="49">
        <v>3515287191</v>
      </c>
      <c r="C832" s="50" t="s">
        <v>375</v>
      </c>
      <c r="D832" s="49">
        <v>287</v>
      </c>
      <c r="E832" s="50" t="s">
        <v>335</v>
      </c>
      <c r="F832" s="49">
        <v>191</v>
      </c>
      <c r="G832" s="50" t="s">
        <v>238</v>
      </c>
      <c r="H832" s="51">
        <v>18</v>
      </c>
      <c r="I832" s="52">
        <v>10099</v>
      </c>
      <c r="J832" s="52">
        <v>3040</v>
      </c>
      <c r="K832" s="52">
        <v>0</v>
      </c>
      <c r="L832" s="52">
        <v>893</v>
      </c>
      <c r="M832" s="52">
        <v>14032</v>
      </c>
      <c r="O832" s="53" t="s">
        <v>308</v>
      </c>
      <c r="P832" s="53" t="s">
        <v>308</v>
      </c>
      <c r="Q832" s="55">
        <v>0.09</v>
      </c>
      <c r="R832" s="55">
        <v>2.1999999999999999E-2</v>
      </c>
      <c r="S832" s="52">
        <v>0</v>
      </c>
      <c r="U832" s="56">
        <v>236502</v>
      </c>
      <c r="V832" s="56">
        <v>0</v>
      </c>
      <c r="W832" s="52">
        <v>0</v>
      </c>
      <c r="X832" s="52">
        <v>16074</v>
      </c>
      <c r="Y832" s="52">
        <v>252576</v>
      </c>
      <c r="Z832" s="52">
        <f t="shared" si="12"/>
        <v>2171951</v>
      </c>
    </row>
    <row r="833" spans="1:26">
      <c r="A833" s="49">
        <v>3515</v>
      </c>
      <c r="B833" s="49">
        <v>3515287215</v>
      </c>
      <c r="C833" s="50" t="s">
        <v>375</v>
      </c>
      <c r="D833" s="49">
        <v>287</v>
      </c>
      <c r="E833" s="50" t="s">
        <v>335</v>
      </c>
      <c r="F833" s="49">
        <v>215</v>
      </c>
      <c r="G833" s="50" t="s">
        <v>339</v>
      </c>
      <c r="H833" s="51">
        <v>6</v>
      </c>
      <c r="I833" s="52">
        <v>10402</v>
      </c>
      <c r="J833" s="52">
        <v>2358</v>
      </c>
      <c r="K833" s="52">
        <v>0</v>
      </c>
      <c r="L833" s="52">
        <v>893</v>
      </c>
      <c r="M833" s="52">
        <v>13653</v>
      </c>
      <c r="O833" s="53" t="s">
        <v>308</v>
      </c>
      <c r="P833" s="53" t="s">
        <v>308</v>
      </c>
      <c r="Q833" s="55">
        <v>0.18</v>
      </c>
      <c r="R833" s="55">
        <v>0.01</v>
      </c>
      <c r="S833" s="52">
        <v>0</v>
      </c>
      <c r="U833" s="56">
        <v>76560</v>
      </c>
      <c r="V833" s="56">
        <v>0</v>
      </c>
      <c r="W833" s="52">
        <v>0</v>
      </c>
      <c r="X833" s="52">
        <v>5358</v>
      </c>
      <c r="Y833" s="52">
        <v>81918</v>
      </c>
      <c r="Z833" s="52">
        <f t="shared" si="12"/>
        <v>2171951</v>
      </c>
    </row>
    <row r="834" spans="1:26">
      <c r="A834" s="49">
        <v>3515</v>
      </c>
      <c r="B834" s="49">
        <v>3515287227</v>
      </c>
      <c r="C834" s="50" t="s">
        <v>375</v>
      </c>
      <c r="D834" s="49">
        <v>287</v>
      </c>
      <c r="E834" s="50" t="s">
        <v>335</v>
      </c>
      <c r="F834" s="49">
        <v>227</v>
      </c>
      <c r="G834" s="50" t="s">
        <v>239</v>
      </c>
      <c r="H834" s="51">
        <v>5</v>
      </c>
      <c r="I834" s="52">
        <v>10660</v>
      </c>
      <c r="J834" s="52">
        <v>2204</v>
      </c>
      <c r="K834" s="52">
        <v>0</v>
      </c>
      <c r="L834" s="52">
        <v>893</v>
      </c>
      <c r="M834" s="52">
        <v>13757</v>
      </c>
      <c r="O834" s="53" t="s">
        <v>308</v>
      </c>
      <c r="P834" s="53" t="s">
        <v>308</v>
      </c>
      <c r="Q834" s="55">
        <v>0.18</v>
      </c>
      <c r="R834" s="55">
        <v>8.0000000000000002E-3</v>
      </c>
      <c r="S834" s="52">
        <v>0</v>
      </c>
      <c r="U834" s="56">
        <v>64320</v>
      </c>
      <c r="V834" s="56">
        <v>0</v>
      </c>
      <c r="W834" s="52">
        <v>0</v>
      </c>
      <c r="X834" s="52">
        <v>4465</v>
      </c>
      <c r="Y834" s="52">
        <v>68785</v>
      </c>
      <c r="Z834" s="52">
        <f t="shared" si="12"/>
        <v>2171951</v>
      </c>
    </row>
    <row r="835" spans="1:26">
      <c r="A835" s="49">
        <v>3515</v>
      </c>
      <c r="B835" s="49">
        <v>3515287277</v>
      </c>
      <c r="C835" s="50" t="s">
        <v>375</v>
      </c>
      <c r="D835" s="49">
        <v>287</v>
      </c>
      <c r="E835" s="50" t="s">
        <v>335</v>
      </c>
      <c r="F835" s="49">
        <v>277</v>
      </c>
      <c r="G835" s="50" t="s">
        <v>340</v>
      </c>
      <c r="H835" s="51">
        <v>67</v>
      </c>
      <c r="I835" s="52">
        <v>11976</v>
      </c>
      <c r="J835" s="52">
        <v>486</v>
      </c>
      <c r="K835" s="52">
        <v>0</v>
      </c>
      <c r="L835" s="52">
        <v>893</v>
      </c>
      <c r="M835" s="52">
        <v>13355</v>
      </c>
      <c r="O835" s="53" t="s">
        <v>308</v>
      </c>
      <c r="P835" s="53" t="s">
        <v>308</v>
      </c>
      <c r="Q835" s="55">
        <v>0.18</v>
      </c>
      <c r="R835" s="55">
        <v>2.8000000000000001E-2</v>
      </c>
      <c r="S835" s="52">
        <v>0</v>
      </c>
      <c r="U835" s="56">
        <v>834954</v>
      </c>
      <c r="V835" s="56">
        <v>0</v>
      </c>
      <c r="W835" s="52">
        <v>0</v>
      </c>
      <c r="X835" s="52">
        <v>59831</v>
      </c>
      <c r="Y835" s="52">
        <v>894785</v>
      </c>
      <c r="Z835" s="52">
        <f t="shared" si="12"/>
        <v>2171951</v>
      </c>
    </row>
    <row r="836" spans="1:26">
      <c r="A836" s="49">
        <v>3515</v>
      </c>
      <c r="B836" s="49">
        <v>3515287287</v>
      </c>
      <c r="C836" s="50" t="s">
        <v>375</v>
      </c>
      <c r="D836" s="49">
        <v>287</v>
      </c>
      <c r="E836" s="50" t="s">
        <v>335</v>
      </c>
      <c r="F836" s="49">
        <v>287</v>
      </c>
      <c r="G836" s="50" t="s">
        <v>335</v>
      </c>
      <c r="H836" s="51">
        <v>15</v>
      </c>
      <c r="I836" s="52">
        <v>9381</v>
      </c>
      <c r="J836" s="52">
        <v>2588</v>
      </c>
      <c r="K836" s="52">
        <v>0</v>
      </c>
      <c r="L836" s="52">
        <v>893</v>
      </c>
      <c r="M836" s="52">
        <v>12862</v>
      </c>
      <c r="O836" s="53" t="s">
        <v>308</v>
      </c>
      <c r="P836" s="53" t="s">
        <v>308</v>
      </c>
      <c r="Q836" s="55">
        <v>0.09</v>
      </c>
      <c r="R836" s="55">
        <v>1.6E-2</v>
      </c>
      <c r="S836" s="52">
        <v>0</v>
      </c>
      <c r="U836" s="56">
        <v>179535</v>
      </c>
      <c r="V836" s="56">
        <v>0</v>
      </c>
      <c r="W836" s="52">
        <v>0</v>
      </c>
      <c r="X836" s="52">
        <v>13395</v>
      </c>
      <c r="Y836" s="52">
        <v>192930</v>
      </c>
      <c r="Z836" s="52">
        <f t="shared" si="12"/>
        <v>2171951</v>
      </c>
    </row>
    <row r="837" spans="1:26">
      <c r="A837" s="49">
        <v>3515</v>
      </c>
      <c r="B837" s="49">
        <v>3515287306</v>
      </c>
      <c r="C837" s="50" t="s">
        <v>375</v>
      </c>
      <c r="D837" s="49">
        <v>287</v>
      </c>
      <c r="E837" s="50" t="s">
        <v>335</v>
      </c>
      <c r="F837" s="49">
        <v>306</v>
      </c>
      <c r="G837" s="50" t="s">
        <v>341</v>
      </c>
      <c r="H837" s="51">
        <v>2</v>
      </c>
      <c r="I837" s="52">
        <v>10064</v>
      </c>
      <c r="J837" s="52">
        <v>1751</v>
      </c>
      <c r="K837" s="52">
        <v>0</v>
      </c>
      <c r="L837" s="52">
        <v>893</v>
      </c>
      <c r="M837" s="52">
        <v>12708</v>
      </c>
      <c r="O837" s="53" t="s">
        <v>308</v>
      </c>
      <c r="P837" s="53" t="s">
        <v>308</v>
      </c>
      <c r="Q837" s="55">
        <v>0.09</v>
      </c>
      <c r="R837" s="55">
        <v>1.2E-2</v>
      </c>
      <c r="S837" s="52">
        <v>0</v>
      </c>
      <c r="U837" s="56">
        <v>23630</v>
      </c>
      <c r="V837" s="56">
        <v>0</v>
      </c>
      <c r="W837" s="52">
        <v>0</v>
      </c>
      <c r="X837" s="52">
        <v>1786</v>
      </c>
      <c r="Y837" s="52">
        <v>25416</v>
      </c>
      <c r="Z837" s="52">
        <f t="shared" si="12"/>
        <v>2171951</v>
      </c>
    </row>
    <row r="838" spans="1:26">
      <c r="A838" s="49">
        <v>3515</v>
      </c>
      <c r="B838" s="49">
        <v>3515287316</v>
      </c>
      <c r="C838" s="50" t="s">
        <v>375</v>
      </c>
      <c r="D838" s="49">
        <v>287</v>
      </c>
      <c r="E838" s="50" t="s">
        <v>335</v>
      </c>
      <c r="F838" s="49">
        <v>316</v>
      </c>
      <c r="G838" s="50" t="s">
        <v>159</v>
      </c>
      <c r="H838" s="51">
        <v>7</v>
      </c>
      <c r="I838" s="52">
        <v>11275</v>
      </c>
      <c r="J838" s="52">
        <v>1091</v>
      </c>
      <c r="K838" s="52">
        <v>0</v>
      </c>
      <c r="L838" s="52">
        <v>893</v>
      </c>
      <c r="M838" s="52">
        <v>13259</v>
      </c>
      <c r="O838" s="53" t="s">
        <v>308</v>
      </c>
      <c r="P838" s="53" t="s">
        <v>308</v>
      </c>
      <c r="Q838" s="55">
        <v>0.18</v>
      </c>
      <c r="R838" s="55">
        <v>7.0000000000000001E-3</v>
      </c>
      <c r="S838" s="52">
        <v>0</v>
      </c>
      <c r="U838" s="56">
        <v>86562</v>
      </c>
      <c r="V838" s="56">
        <v>0</v>
      </c>
      <c r="W838" s="52">
        <v>0</v>
      </c>
      <c r="X838" s="52">
        <v>6251</v>
      </c>
      <c r="Y838" s="52">
        <v>92813</v>
      </c>
      <c r="Z838" s="52">
        <f t="shared" si="12"/>
        <v>2171951</v>
      </c>
    </row>
    <row r="839" spans="1:26">
      <c r="A839" s="49">
        <v>3515</v>
      </c>
      <c r="B839" s="49">
        <v>3515287767</v>
      </c>
      <c r="C839" s="50" t="s">
        <v>375</v>
      </c>
      <c r="D839" s="49">
        <v>287</v>
      </c>
      <c r="E839" s="50" t="s">
        <v>335</v>
      </c>
      <c r="F839" s="49">
        <v>767</v>
      </c>
      <c r="G839" s="50" t="s">
        <v>267</v>
      </c>
      <c r="H839" s="51">
        <v>33</v>
      </c>
      <c r="I839" s="52">
        <v>11213</v>
      </c>
      <c r="J839" s="52">
        <v>1604</v>
      </c>
      <c r="K839" s="52">
        <v>0</v>
      </c>
      <c r="L839" s="52">
        <v>893</v>
      </c>
      <c r="M839" s="52">
        <v>13710</v>
      </c>
      <c r="O839" s="53" t="s">
        <v>308</v>
      </c>
      <c r="P839" s="53" t="s">
        <v>308</v>
      </c>
      <c r="Q839" s="55">
        <v>0.09</v>
      </c>
      <c r="R839" s="55">
        <v>2.1999999999999999E-2</v>
      </c>
      <c r="S839" s="52">
        <v>0</v>
      </c>
      <c r="U839" s="56">
        <v>422961</v>
      </c>
      <c r="V839" s="56">
        <v>0</v>
      </c>
      <c r="W839" s="52">
        <v>0</v>
      </c>
      <c r="X839" s="52">
        <v>29469</v>
      </c>
      <c r="Y839" s="52">
        <v>452430</v>
      </c>
      <c r="Z839" s="52">
        <f t="shared" si="12"/>
        <v>2171951</v>
      </c>
    </row>
    <row r="840" spans="1:26" s="13" customFormat="1" ht="12.75">
      <c r="A840" s="46" t="s">
        <v>308</v>
      </c>
      <c r="B840" s="46" t="s">
        <v>308</v>
      </c>
      <c r="C840" s="46" t="s">
        <v>308</v>
      </c>
      <c r="D840" s="46" t="s">
        <v>308</v>
      </c>
      <c r="E840" s="46" t="s">
        <v>308</v>
      </c>
      <c r="F840" s="46" t="s">
        <v>308</v>
      </c>
      <c r="G840" s="46" t="s">
        <v>308</v>
      </c>
      <c r="H840" s="47">
        <f>SUM(H10:H839)</f>
        <v>42181</v>
      </c>
      <c r="I840" s="46" t="s">
        <v>308</v>
      </c>
      <c r="J840" s="46" t="s">
        <v>308</v>
      </c>
      <c r="K840" s="46" t="s">
        <v>308</v>
      </c>
      <c r="L840" s="46"/>
      <c r="M840" s="46" t="s">
        <v>308</v>
      </c>
      <c r="O840" s="47">
        <f>SUM(O10:O839)</f>
        <v>0</v>
      </c>
      <c r="P840" s="47">
        <f>SUM(P10:P839)</f>
        <v>0</v>
      </c>
      <c r="Q840" s="46" t="s">
        <v>308</v>
      </c>
      <c r="R840" s="46" t="s">
        <v>308</v>
      </c>
      <c r="S840" s="46" t="s">
        <v>308</v>
      </c>
      <c r="U840" s="57">
        <f>SUM(U10:U839)</f>
        <v>557710036</v>
      </c>
      <c r="V840" s="57">
        <f>SUM(V10:V839)</f>
        <v>-2388204</v>
      </c>
      <c r="W840" s="57">
        <f>SUM(W10:W839)</f>
        <v>3517027</v>
      </c>
      <c r="X840" s="57">
        <f>SUM(X10:X839)</f>
        <v>37667633</v>
      </c>
      <c r="Y840" s="47">
        <f>SUM(Y10:Y839)</f>
        <v>596506492</v>
      </c>
      <c r="Z840" s="46" t="s">
        <v>308</v>
      </c>
    </row>
  </sheetData>
  <autoFilter ref="A9:AA84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X863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6.140625" customWidth="1"/>
    <col min="2" max="2" width="13.140625" style="38" customWidth="1"/>
    <col min="3" max="3" width="30.28515625" customWidth="1"/>
    <col min="4" max="4" width="7.140625" customWidth="1"/>
    <col min="5" max="5" width="14.7109375" customWidth="1"/>
    <col min="6" max="6" width="5.5703125" customWidth="1"/>
    <col min="7" max="7" width="13.7109375" customWidth="1"/>
    <col min="14" max="14" width="0.5703125" customWidth="1"/>
    <col min="18" max="18" width="9.5703125" customWidth="1"/>
    <col min="20" max="20" width="0.5703125" customWidth="1"/>
    <col min="21" max="21" width="12.140625" customWidth="1"/>
    <col min="22" max="22" width="10.7109375" customWidth="1"/>
    <col min="23" max="23" width="11.85546875" customWidth="1"/>
    <col min="24" max="24" width="10.28515625" customWidth="1"/>
    <col min="25" max="25" width="13.7109375" customWidth="1"/>
    <col min="26" max="27" width="10.7109375" customWidth="1"/>
  </cols>
  <sheetData>
    <row r="1" spans="1:50" ht="20.25">
      <c r="A1" s="59" t="s">
        <v>368</v>
      </c>
      <c r="D1" s="38"/>
      <c r="F1" s="38"/>
    </row>
    <row r="2" spans="1:50" ht="15.75">
      <c r="A2" s="60" t="s">
        <v>383</v>
      </c>
      <c r="D2" s="38"/>
      <c r="F2" s="38"/>
    </row>
    <row r="3" spans="1:50">
      <c r="D3" s="38"/>
      <c r="F3" s="38"/>
    </row>
    <row r="4" spans="1:50" hidden="1">
      <c r="D4" s="38"/>
      <c r="F4" s="38"/>
    </row>
    <row r="5" spans="1:50" hidden="1">
      <c r="D5" s="38"/>
      <c r="F5" s="38"/>
    </row>
    <row r="6" spans="1:50" hidden="1">
      <c r="D6" s="38"/>
      <c r="F6" s="38"/>
    </row>
    <row r="7" spans="1:50">
      <c r="D7" s="38"/>
      <c r="F7" s="38"/>
    </row>
    <row r="8" spans="1:50" s="14" customFormat="1" ht="66" customHeight="1">
      <c r="A8" s="40" t="s">
        <v>0</v>
      </c>
      <c r="B8" s="40" t="s">
        <v>319</v>
      </c>
      <c r="C8" s="41" t="s">
        <v>351</v>
      </c>
      <c r="D8" s="40" t="s">
        <v>1</v>
      </c>
      <c r="E8" s="41" t="s">
        <v>352</v>
      </c>
      <c r="F8" s="40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350</v>
      </c>
      <c r="L8" s="40" t="s">
        <v>355</v>
      </c>
      <c r="M8" s="40" t="s">
        <v>356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U8" s="40" t="s">
        <v>359</v>
      </c>
      <c r="V8" s="40" t="s">
        <v>386</v>
      </c>
      <c r="W8" s="40" t="s">
        <v>360</v>
      </c>
      <c r="X8" s="40" t="s">
        <v>361</v>
      </c>
      <c r="Y8" s="40" t="s">
        <v>366</v>
      </c>
      <c r="Z8" s="40" t="s">
        <v>367</v>
      </c>
    </row>
    <row r="9" spans="1:50" s="14" customFormat="1" ht="12.75">
      <c r="A9" s="44"/>
      <c r="B9" s="43"/>
      <c r="C9" s="45"/>
      <c r="D9" s="43"/>
      <c r="E9" s="43"/>
      <c r="F9" s="43"/>
      <c r="G9" s="45"/>
      <c r="H9" s="45"/>
      <c r="I9" s="43"/>
      <c r="J9" s="43"/>
      <c r="K9" s="43"/>
      <c r="L9" s="43"/>
      <c r="M9" s="43"/>
      <c r="O9" s="43"/>
      <c r="P9" s="43"/>
      <c r="Q9" s="43"/>
      <c r="R9" s="43"/>
      <c r="S9" s="43"/>
      <c r="U9" s="43"/>
      <c r="V9" s="43"/>
      <c r="W9" s="43"/>
      <c r="X9" s="43"/>
      <c r="Y9" s="43"/>
      <c r="Z9" s="43"/>
      <c r="AA9" s="14" t="s">
        <v>373</v>
      </c>
    </row>
    <row r="10" spans="1:50">
      <c r="A10" s="49">
        <v>409</v>
      </c>
      <c r="B10" s="49">
        <v>409201072</v>
      </c>
      <c r="C10" s="50" t="s">
        <v>8</v>
      </c>
      <c r="D10" s="49">
        <v>201</v>
      </c>
      <c r="E10" s="50" t="s">
        <v>9</v>
      </c>
      <c r="F10" s="49">
        <v>72</v>
      </c>
      <c r="G10" s="50" t="s">
        <v>280</v>
      </c>
      <c r="H10" s="51">
        <v>2</v>
      </c>
      <c r="I10" s="52">
        <v>9927</v>
      </c>
      <c r="J10" s="52">
        <v>2348</v>
      </c>
      <c r="K10" s="52">
        <v>0</v>
      </c>
      <c r="L10" s="52">
        <v>893</v>
      </c>
      <c r="M10" s="52">
        <v>13168</v>
      </c>
      <c r="N10" s="48"/>
      <c r="O10" s="53">
        <v>0</v>
      </c>
      <c r="P10" s="53">
        <v>0</v>
      </c>
      <c r="Q10" s="55">
        <v>0.09</v>
      </c>
      <c r="R10" s="55">
        <v>2.4749488570022767E-3</v>
      </c>
      <c r="S10" s="52">
        <v>0</v>
      </c>
      <c r="T10" s="49"/>
      <c r="U10" s="56">
        <v>24550</v>
      </c>
      <c r="V10" s="56">
        <v>0</v>
      </c>
      <c r="W10" s="52">
        <v>0</v>
      </c>
      <c r="X10" s="52">
        <v>1786</v>
      </c>
      <c r="Y10" s="52">
        <v>26336</v>
      </c>
      <c r="Z10" s="83">
        <f>SUMIF($A$10:$A$862,$A10,$Y$10:$Y$862)</f>
        <v>5040059</v>
      </c>
      <c r="AA10" s="52"/>
      <c r="AB10" s="52"/>
      <c r="AC10" s="52"/>
      <c r="AE10" s="53"/>
      <c r="AF10" s="53"/>
      <c r="AG10" s="54"/>
      <c r="AH10" s="55"/>
      <c r="AI10" s="52"/>
      <c r="AK10" s="56"/>
      <c r="AL10" s="56"/>
      <c r="AM10" s="52"/>
      <c r="AN10" s="52"/>
      <c r="AO10" s="52"/>
      <c r="AQ10" s="52"/>
      <c r="AR10" s="52"/>
      <c r="AS10" s="52"/>
      <c r="AT10" s="52"/>
      <c r="AU10" s="52"/>
      <c r="AV10" s="52"/>
      <c r="AW10" s="52"/>
      <c r="AX10" s="52"/>
    </row>
    <row r="11" spans="1:50">
      <c r="A11" s="49">
        <v>409</v>
      </c>
      <c r="B11" s="49">
        <v>409201094</v>
      </c>
      <c r="C11" s="50" t="s">
        <v>8</v>
      </c>
      <c r="D11" s="49">
        <v>201</v>
      </c>
      <c r="E11" s="50" t="s">
        <v>9</v>
      </c>
      <c r="F11" s="49">
        <v>94</v>
      </c>
      <c r="G11" s="50" t="s">
        <v>289</v>
      </c>
      <c r="H11" s="51">
        <v>1</v>
      </c>
      <c r="I11" s="52">
        <v>10416</v>
      </c>
      <c r="J11" s="52">
        <v>514</v>
      </c>
      <c r="K11" s="52">
        <v>0</v>
      </c>
      <c r="L11" s="52">
        <v>893</v>
      </c>
      <c r="M11" s="52">
        <v>11823</v>
      </c>
      <c r="N11" s="48"/>
      <c r="O11" s="53">
        <v>0</v>
      </c>
      <c r="P11" s="53">
        <v>0</v>
      </c>
      <c r="Q11" s="55">
        <v>0.09</v>
      </c>
      <c r="R11" s="55">
        <v>5.5255362836286392E-4</v>
      </c>
      <c r="S11" s="52">
        <v>0</v>
      </c>
      <c r="T11" s="49"/>
      <c r="U11" s="56">
        <v>10930</v>
      </c>
      <c r="V11" s="56">
        <v>0</v>
      </c>
      <c r="W11" s="52">
        <v>0</v>
      </c>
      <c r="X11" s="52">
        <v>893</v>
      </c>
      <c r="Y11" s="52">
        <v>11823</v>
      </c>
      <c r="Z11" s="83">
        <f t="shared" ref="Z11:Z74" si="0">SUMIF($A$10:$A$862,$A11,$Y$10:$Y$862)</f>
        <v>5040059</v>
      </c>
      <c r="AA11" s="52"/>
      <c r="AB11" s="52"/>
      <c r="AC11" s="52"/>
      <c r="AE11" s="53"/>
      <c r="AF11" s="53"/>
      <c r="AG11" s="54"/>
      <c r="AH11" s="55"/>
      <c r="AI11" s="52"/>
      <c r="AK11" s="56"/>
      <c r="AL11" s="56"/>
      <c r="AM11" s="52"/>
      <c r="AN11" s="52"/>
      <c r="AO11" s="52"/>
      <c r="AQ11" s="52"/>
      <c r="AR11" s="52"/>
      <c r="AS11" s="52"/>
      <c r="AT11" s="52"/>
      <c r="AU11" s="52"/>
      <c r="AV11" s="52"/>
      <c r="AW11" s="52"/>
      <c r="AX11" s="52"/>
    </row>
    <row r="12" spans="1:50">
      <c r="A12" s="49">
        <v>409</v>
      </c>
      <c r="B12" s="49">
        <v>409201201</v>
      </c>
      <c r="C12" s="50" t="s">
        <v>8</v>
      </c>
      <c r="D12" s="49">
        <v>201</v>
      </c>
      <c r="E12" s="50" t="s">
        <v>9</v>
      </c>
      <c r="F12" s="49">
        <v>201</v>
      </c>
      <c r="G12" s="50" t="s">
        <v>9</v>
      </c>
      <c r="H12" s="51">
        <v>408</v>
      </c>
      <c r="I12" s="52">
        <v>11113</v>
      </c>
      <c r="J12" s="52">
        <v>193</v>
      </c>
      <c r="K12" s="52">
        <v>0</v>
      </c>
      <c r="L12" s="52">
        <v>893</v>
      </c>
      <c r="M12" s="52">
        <v>12199</v>
      </c>
      <c r="N12" s="48"/>
      <c r="O12" s="53">
        <v>0</v>
      </c>
      <c r="P12" s="53">
        <v>0</v>
      </c>
      <c r="Q12" s="55">
        <v>0.18</v>
      </c>
      <c r="R12" s="55">
        <v>7.8548202395377034E-2</v>
      </c>
      <c r="S12" s="52">
        <v>0</v>
      </c>
      <c r="T12" s="49"/>
      <c r="U12" s="56">
        <v>4612848</v>
      </c>
      <c r="V12" s="56">
        <v>0</v>
      </c>
      <c r="W12" s="52">
        <v>0</v>
      </c>
      <c r="X12" s="52">
        <v>364344</v>
      </c>
      <c r="Y12" s="52">
        <v>4977192</v>
      </c>
      <c r="Z12" s="83">
        <f t="shared" si="0"/>
        <v>5040059</v>
      </c>
      <c r="AA12" s="52"/>
      <c r="AB12" s="52"/>
      <c r="AC12" s="52"/>
      <c r="AE12" s="53"/>
      <c r="AF12" s="53"/>
      <c r="AG12" s="54"/>
      <c r="AH12" s="55"/>
      <c r="AI12" s="52"/>
      <c r="AK12" s="56"/>
      <c r="AL12" s="56"/>
      <c r="AM12" s="52"/>
      <c r="AN12" s="52"/>
      <c r="AO12" s="52"/>
      <c r="AQ12" s="52"/>
      <c r="AR12" s="52"/>
      <c r="AS12" s="52"/>
      <c r="AT12" s="52"/>
      <c r="AU12" s="52"/>
      <c r="AV12" s="52"/>
      <c r="AW12" s="52"/>
      <c r="AX12" s="52"/>
    </row>
    <row r="13" spans="1:50">
      <c r="A13" s="49">
        <v>409</v>
      </c>
      <c r="B13" s="49">
        <v>409201331</v>
      </c>
      <c r="C13" s="50" t="s">
        <v>8</v>
      </c>
      <c r="D13" s="49">
        <v>201</v>
      </c>
      <c r="E13" s="50" t="s">
        <v>9</v>
      </c>
      <c r="F13" s="49">
        <v>331</v>
      </c>
      <c r="G13" s="50" t="s">
        <v>283</v>
      </c>
      <c r="H13" s="51">
        <v>2</v>
      </c>
      <c r="I13" s="52">
        <v>8450</v>
      </c>
      <c r="J13" s="52">
        <v>3011</v>
      </c>
      <c r="K13" s="52">
        <v>0</v>
      </c>
      <c r="L13" s="52">
        <v>893</v>
      </c>
      <c r="M13" s="52">
        <v>12354</v>
      </c>
      <c r="N13" s="48"/>
      <c r="O13" s="53">
        <v>0</v>
      </c>
      <c r="P13" s="53">
        <v>0</v>
      </c>
      <c r="Q13" s="55">
        <v>0.09</v>
      </c>
      <c r="R13" s="55">
        <v>6.5419669549053264E-3</v>
      </c>
      <c r="S13" s="52">
        <v>0</v>
      </c>
      <c r="T13" s="49"/>
      <c r="U13" s="56">
        <v>22922</v>
      </c>
      <c r="V13" s="56">
        <v>0</v>
      </c>
      <c r="W13" s="52">
        <v>0</v>
      </c>
      <c r="X13" s="52">
        <v>1786</v>
      </c>
      <c r="Y13" s="52">
        <v>24708</v>
      </c>
      <c r="Z13" s="83">
        <f t="shared" si="0"/>
        <v>5040059</v>
      </c>
      <c r="AA13" s="52"/>
      <c r="AB13" s="52"/>
      <c r="AC13" s="52"/>
      <c r="AE13" s="53"/>
      <c r="AF13" s="53"/>
      <c r="AG13" s="54"/>
      <c r="AH13" s="55"/>
      <c r="AI13" s="52"/>
      <c r="AK13" s="56"/>
      <c r="AL13" s="56"/>
      <c r="AM13" s="52"/>
      <c r="AN13" s="52"/>
      <c r="AO13" s="52"/>
      <c r="AQ13" s="52"/>
      <c r="AR13" s="52"/>
      <c r="AS13" s="52"/>
      <c r="AT13" s="52"/>
      <c r="AU13" s="52"/>
      <c r="AV13" s="52"/>
      <c r="AW13" s="52"/>
      <c r="AX13" s="52"/>
    </row>
    <row r="14" spans="1:50">
      <c r="A14" s="49">
        <v>410</v>
      </c>
      <c r="B14" s="49">
        <v>410035035</v>
      </c>
      <c r="C14" s="50" t="s">
        <v>10</v>
      </c>
      <c r="D14" s="49">
        <v>35</v>
      </c>
      <c r="E14" s="50" t="s">
        <v>11</v>
      </c>
      <c r="F14" s="49">
        <v>35</v>
      </c>
      <c r="G14" s="50" t="s">
        <v>11</v>
      </c>
      <c r="H14" s="51">
        <v>492</v>
      </c>
      <c r="I14" s="52">
        <v>11613</v>
      </c>
      <c r="J14" s="52">
        <v>3981</v>
      </c>
      <c r="K14" s="52">
        <v>0</v>
      </c>
      <c r="L14" s="52">
        <v>893</v>
      </c>
      <c r="M14" s="52">
        <v>16487</v>
      </c>
      <c r="N14" s="48"/>
      <c r="O14" s="53">
        <v>0</v>
      </c>
      <c r="P14" s="53">
        <v>0</v>
      </c>
      <c r="Q14" s="55">
        <v>0.18</v>
      </c>
      <c r="R14" s="55">
        <v>0.14507498172994768</v>
      </c>
      <c r="S14" s="52">
        <v>0</v>
      </c>
      <c r="T14" s="49"/>
      <c r="U14" s="56">
        <v>7672248</v>
      </c>
      <c r="V14" s="56">
        <v>0</v>
      </c>
      <c r="W14" s="52">
        <v>0</v>
      </c>
      <c r="X14" s="52">
        <v>439356</v>
      </c>
      <c r="Y14" s="52">
        <v>8111604</v>
      </c>
      <c r="Z14" s="83">
        <f t="shared" si="0"/>
        <v>16467244.034655966</v>
      </c>
      <c r="AA14" s="52"/>
      <c r="AB14" s="52"/>
      <c r="AC14" s="52"/>
      <c r="AE14" s="53"/>
      <c r="AF14" s="53"/>
      <c r="AG14" s="54"/>
      <c r="AH14" s="55"/>
      <c r="AI14" s="52"/>
      <c r="AK14" s="56"/>
      <c r="AL14" s="56"/>
      <c r="AM14" s="52"/>
      <c r="AN14" s="52"/>
      <c r="AO14" s="52"/>
      <c r="AQ14" s="52"/>
      <c r="AR14" s="52"/>
      <c r="AS14" s="52"/>
      <c r="AT14" s="52"/>
      <c r="AU14" s="52"/>
      <c r="AV14" s="52"/>
      <c r="AW14" s="52"/>
      <c r="AX14" s="52"/>
    </row>
    <row r="15" spans="1:50">
      <c r="A15" s="49">
        <v>410</v>
      </c>
      <c r="B15" s="49">
        <v>410035057</v>
      </c>
      <c r="C15" s="50" t="s">
        <v>10</v>
      </c>
      <c r="D15" s="49">
        <v>35</v>
      </c>
      <c r="E15" s="50" t="s">
        <v>11</v>
      </c>
      <c r="F15" s="49">
        <v>57</v>
      </c>
      <c r="G15" s="50" t="s">
        <v>13</v>
      </c>
      <c r="H15" s="51">
        <v>348</v>
      </c>
      <c r="I15" s="52">
        <v>11907</v>
      </c>
      <c r="J15" s="52">
        <v>629</v>
      </c>
      <c r="K15" s="52">
        <v>0</v>
      </c>
      <c r="L15" s="52">
        <v>893</v>
      </c>
      <c r="M15" s="52">
        <v>13429</v>
      </c>
      <c r="N15" s="48"/>
      <c r="O15" s="53">
        <v>0</v>
      </c>
      <c r="P15" s="53">
        <v>0</v>
      </c>
      <c r="Q15" s="55">
        <v>0.18</v>
      </c>
      <c r="R15" s="55">
        <v>0.11614255293759317</v>
      </c>
      <c r="S15" s="52">
        <v>0</v>
      </c>
      <c r="T15" s="49"/>
      <c r="U15" s="56">
        <v>4362528</v>
      </c>
      <c r="V15" s="56">
        <v>0</v>
      </c>
      <c r="W15" s="52">
        <v>0</v>
      </c>
      <c r="X15" s="52">
        <v>310764</v>
      </c>
      <c r="Y15" s="52">
        <v>4673292</v>
      </c>
      <c r="Z15" s="83">
        <f t="shared" si="0"/>
        <v>16467244.034655966</v>
      </c>
      <c r="AA15" s="52"/>
      <c r="AB15" s="52"/>
      <c r="AC15" s="52"/>
      <c r="AE15" s="53"/>
      <c r="AF15" s="53"/>
      <c r="AG15" s="54"/>
      <c r="AH15" s="55"/>
      <c r="AI15" s="52"/>
      <c r="AK15" s="56"/>
      <c r="AL15" s="56"/>
      <c r="AM15" s="52"/>
      <c r="AN15" s="52"/>
      <c r="AO15" s="52"/>
      <c r="AQ15" s="52"/>
      <c r="AR15" s="52"/>
      <c r="AS15" s="52"/>
      <c r="AT15" s="52"/>
      <c r="AU15" s="52"/>
      <c r="AV15" s="52"/>
      <c r="AW15" s="52"/>
      <c r="AX15" s="52"/>
    </row>
    <row r="16" spans="1:50">
      <c r="A16" s="49">
        <v>410</v>
      </c>
      <c r="B16" s="49">
        <v>410035071</v>
      </c>
      <c r="C16" s="50" t="s">
        <v>10</v>
      </c>
      <c r="D16" s="49">
        <v>35</v>
      </c>
      <c r="E16" s="50" t="s">
        <v>11</v>
      </c>
      <c r="F16" s="49">
        <v>71</v>
      </c>
      <c r="G16" s="50" t="s">
        <v>218</v>
      </c>
      <c r="H16" s="51">
        <v>1</v>
      </c>
      <c r="I16" s="52">
        <v>9778</v>
      </c>
      <c r="J16" s="52">
        <v>4947</v>
      </c>
      <c r="K16" s="52">
        <v>0</v>
      </c>
      <c r="L16" s="52">
        <v>893</v>
      </c>
      <c r="M16" s="52">
        <v>15618</v>
      </c>
      <c r="N16" s="48"/>
      <c r="O16" s="53">
        <v>0</v>
      </c>
      <c r="P16" s="53">
        <v>0</v>
      </c>
      <c r="Q16" s="55">
        <v>0.09</v>
      </c>
      <c r="R16" s="55">
        <v>1.7066903874814556E-3</v>
      </c>
      <c r="S16" s="52">
        <v>0</v>
      </c>
      <c r="T16" s="49"/>
      <c r="U16" s="56">
        <v>14725</v>
      </c>
      <c r="V16" s="56">
        <v>0</v>
      </c>
      <c r="W16" s="52">
        <v>0</v>
      </c>
      <c r="X16" s="52">
        <v>893</v>
      </c>
      <c r="Y16" s="52">
        <v>15618</v>
      </c>
      <c r="Z16" s="83">
        <f t="shared" si="0"/>
        <v>16467244.034655966</v>
      </c>
      <c r="AA16" s="52"/>
      <c r="AB16" s="52"/>
      <c r="AC16" s="52"/>
      <c r="AE16" s="53"/>
      <c r="AF16" s="53"/>
      <c r="AG16" s="54"/>
      <c r="AH16" s="55"/>
      <c r="AI16" s="52"/>
      <c r="AK16" s="56"/>
      <c r="AL16" s="56"/>
      <c r="AM16" s="52"/>
      <c r="AN16" s="52"/>
      <c r="AO16" s="52"/>
      <c r="AQ16" s="52"/>
      <c r="AR16" s="52"/>
      <c r="AS16" s="52"/>
      <c r="AT16" s="52"/>
      <c r="AU16" s="52"/>
      <c r="AV16" s="52"/>
      <c r="AW16" s="52"/>
      <c r="AX16" s="52"/>
    </row>
    <row r="17" spans="1:50">
      <c r="A17" s="49">
        <v>410</v>
      </c>
      <c r="B17" s="49">
        <v>410035093</v>
      </c>
      <c r="C17" s="50" t="s">
        <v>10</v>
      </c>
      <c r="D17" s="49">
        <v>35</v>
      </c>
      <c r="E17" s="50" t="s">
        <v>11</v>
      </c>
      <c r="F17" s="49">
        <v>93</v>
      </c>
      <c r="G17" s="50" t="s">
        <v>14</v>
      </c>
      <c r="H17" s="51">
        <v>9</v>
      </c>
      <c r="I17" s="52">
        <v>10969</v>
      </c>
      <c r="J17" s="52">
        <v>307</v>
      </c>
      <c r="K17" s="52">
        <v>0</v>
      </c>
      <c r="L17" s="52">
        <v>893</v>
      </c>
      <c r="M17" s="52">
        <v>12169</v>
      </c>
      <c r="N17" s="48"/>
      <c r="O17" s="53">
        <v>0</v>
      </c>
      <c r="P17" s="53">
        <v>0</v>
      </c>
      <c r="Q17" s="55">
        <v>0.09</v>
      </c>
      <c r="R17" s="55">
        <v>9.832094687748992E-2</v>
      </c>
      <c r="S17" s="52">
        <v>-954.29305728195425</v>
      </c>
      <c r="T17" s="49"/>
      <c r="U17" s="56">
        <v>101484</v>
      </c>
      <c r="V17" s="56">
        <v>0</v>
      </c>
      <c r="W17" s="52">
        <v>-8588.6375155375881</v>
      </c>
      <c r="X17" s="52">
        <v>8037</v>
      </c>
      <c r="Y17" s="52">
        <v>100932.36248446241</v>
      </c>
      <c r="Z17" s="83">
        <f t="shared" si="0"/>
        <v>16467244.034655966</v>
      </c>
      <c r="AA17" s="52"/>
      <c r="AB17" s="52"/>
      <c r="AC17" s="52"/>
      <c r="AE17" s="53"/>
      <c r="AF17" s="53"/>
      <c r="AG17" s="54"/>
      <c r="AH17" s="55"/>
      <c r="AI17" s="52"/>
      <c r="AK17" s="56"/>
      <c r="AL17" s="56"/>
      <c r="AM17" s="52"/>
      <c r="AN17" s="52"/>
      <c r="AO17" s="52"/>
      <c r="AQ17" s="52"/>
      <c r="AR17" s="52"/>
      <c r="AS17" s="52"/>
      <c r="AT17" s="52"/>
      <c r="AU17" s="52"/>
      <c r="AV17" s="52"/>
      <c r="AW17" s="52"/>
      <c r="AX17" s="52"/>
    </row>
    <row r="18" spans="1:50">
      <c r="A18" s="49">
        <v>410</v>
      </c>
      <c r="B18" s="49">
        <v>410035155</v>
      </c>
      <c r="C18" s="50" t="s">
        <v>10</v>
      </c>
      <c r="D18" s="49">
        <v>35</v>
      </c>
      <c r="E18" s="50" t="s">
        <v>11</v>
      </c>
      <c r="F18" s="49">
        <v>155</v>
      </c>
      <c r="G18" s="50" t="s">
        <v>15</v>
      </c>
      <c r="H18" s="51">
        <v>1</v>
      </c>
      <c r="I18" s="52">
        <v>10438</v>
      </c>
      <c r="J18" s="52">
        <v>6913</v>
      </c>
      <c r="K18" s="52">
        <v>0</v>
      </c>
      <c r="L18" s="52">
        <v>893</v>
      </c>
      <c r="M18" s="52">
        <v>18244</v>
      </c>
      <c r="N18" s="48"/>
      <c r="O18" s="53">
        <v>0</v>
      </c>
      <c r="P18" s="53">
        <v>0</v>
      </c>
      <c r="Q18" s="55">
        <v>0.09</v>
      </c>
      <c r="R18" s="55">
        <v>1.3546856614518043E-4</v>
      </c>
      <c r="S18" s="52">
        <v>0</v>
      </c>
      <c r="T18" s="49"/>
      <c r="U18" s="56">
        <v>17351</v>
      </c>
      <c r="V18" s="56">
        <v>0</v>
      </c>
      <c r="W18" s="52">
        <v>0</v>
      </c>
      <c r="X18" s="52">
        <v>893</v>
      </c>
      <c r="Y18" s="52">
        <v>18244</v>
      </c>
      <c r="Z18" s="83">
        <f t="shared" si="0"/>
        <v>16467244.034655966</v>
      </c>
      <c r="AA18" s="52"/>
      <c r="AB18" s="52"/>
      <c r="AC18" s="52"/>
      <c r="AE18" s="53"/>
      <c r="AF18" s="53"/>
      <c r="AG18" s="54"/>
      <c r="AH18" s="55"/>
      <c r="AI18" s="52"/>
      <c r="AK18" s="56"/>
      <c r="AL18" s="56"/>
      <c r="AM18" s="52"/>
      <c r="AN18" s="52"/>
      <c r="AO18" s="52"/>
      <c r="AQ18" s="52"/>
      <c r="AR18" s="52"/>
      <c r="AS18" s="52"/>
      <c r="AT18" s="52"/>
      <c r="AU18" s="52"/>
      <c r="AV18" s="52"/>
      <c r="AW18" s="52"/>
      <c r="AX18" s="52"/>
    </row>
    <row r="19" spans="1:50">
      <c r="A19" s="49">
        <v>410</v>
      </c>
      <c r="B19" s="49">
        <v>410035163</v>
      </c>
      <c r="C19" s="50" t="s">
        <v>10</v>
      </c>
      <c r="D19" s="49">
        <v>35</v>
      </c>
      <c r="E19" s="50" t="s">
        <v>11</v>
      </c>
      <c r="F19" s="49">
        <v>163</v>
      </c>
      <c r="G19" s="50" t="s">
        <v>16</v>
      </c>
      <c r="H19" s="51">
        <v>13</v>
      </c>
      <c r="I19" s="52">
        <v>10671</v>
      </c>
      <c r="J19" s="52">
        <v>577</v>
      </c>
      <c r="K19" s="52">
        <v>0</v>
      </c>
      <c r="L19" s="52">
        <v>893</v>
      </c>
      <c r="M19" s="52">
        <v>12141</v>
      </c>
      <c r="N19" s="48"/>
      <c r="O19" s="53">
        <v>0</v>
      </c>
      <c r="P19" s="53">
        <v>0</v>
      </c>
      <c r="Q19" s="55">
        <v>0.18</v>
      </c>
      <c r="R19" s="55">
        <v>8.7658801294957248E-2</v>
      </c>
      <c r="S19" s="52">
        <v>0</v>
      </c>
      <c r="T19" s="49"/>
      <c r="U19" s="56">
        <v>146224</v>
      </c>
      <c r="V19" s="56">
        <v>0</v>
      </c>
      <c r="W19" s="52">
        <v>0</v>
      </c>
      <c r="X19" s="52">
        <v>11609</v>
      </c>
      <c r="Y19" s="52">
        <v>157833</v>
      </c>
      <c r="Z19" s="83">
        <f t="shared" si="0"/>
        <v>16467244.034655966</v>
      </c>
      <c r="AA19" s="52"/>
      <c r="AB19" s="52"/>
      <c r="AC19" s="52"/>
      <c r="AE19" s="53"/>
      <c r="AF19" s="53"/>
      <c r="AG19" s="54"/>
      <c r="AH19" s="55"/>
      <c r="AI19" s="52"/>
      <c r="AK19" s="56"/>
      <c r="AL19" s="56"/>
      <c r="AM19" s="52"/>
      <c r="AN19" s="52"/>
      <c r="AO19" s="52"/>
      <c r="AQ19" s="52"/>
      <c r="AR19" s="52"/>
      <c r="AS19" s="52"/>
      <c r="AT19" s="52"/>
      <c r="AU19" s="52"/>
      <c r="AV19" s="52"/>
      <c r="AW19" s="52"/>
      <c r="AX19" s="52"/>
    </row>
    <row r="20" spans="1:50">
      <c r="A20" s="49">
        <v>410</v>
      </c>
      <c r="B20" s="49">
        <v>410035165</v>
      </c>
      <c r="C20" s="50" t="s">
        <v>10</v>
      </c>
      <c r="D20" s="49">
        <v>35</v>
      </c>
      <c r="E20" s="50" t="s">
        <v>11</v>
      </c>
      <c r="F20" s="49">
        <v>165</v>
      </c>
      <c r="G20" s="50" t="s">
        <v>17</v>
      </c>
      <c r="H20" s="51">
        <v>3</v>
      </c>
      <c r="I20" s="52">
        <v>9529</v>
      </c>
      <c r="J20" s="52">
        <v>467</v>
      </c>
      <c r="K20" s="52">
        <v>0</v>
      </c>
      <c r="L20" s="52">
        <v>893</v>
      </c>
      <c r="M20" s="52">
        <v>10889</v>
      </c>
      <c r="N20" s="48"/>
      <c r="O20" s="53">
        <v>0</v>
      </c>
      <c r="P20" s="53">
        <v>0</v>
      </c>
      <c r="Q20" s="55">
        <v>0.14000000000000001</v>
      </c>
      <c r="R20" s="55">
        <v>0.11966283017214517</v>
      </c>
      <c r="S20" s="52">
        <v>0</v>
      </c>
      <c r="T20" s="49"/>
      <c r="U20" s="56">
        <v>29988</v>
      </c>
      <c r="V20" s="56">
        <v>0</v>
      </c>
      <c r="W20" s="52">
        <v>0</v>
      </c>
      <c r="X20" s="52">
        <v>2679</v>
      </c>
      <c r="Y20" s="52">
        <v>32667</v>
      </c>
      <c r="Z20" s="83">
        <f t="shared" si="0"/>
        <v>16467244.034655966</v>
      </c>
      <c r="AA20" s="52"/>
      <c r="AB20" s="52"/>
      <c r="AC20" s="52"/>
      <c r="AE20" s="53"/>
      <c r="AF20" s="53"/>
      <c r="AG20" s="54"/>
      <c r="AH20" s="55"/>
      <c r="AI20" s="52"/>
      <c r="AK20" s="56"/>
      <c r="AL20" s="56"/>
      <c r="AM20" s="52"/>
      <c r="AN20" s="52"/>
      <c r="AO20" s="52"/>
      <c r="AQ20" s="52"/>
      <c r="AR20" s="52"/>
      <c r="AS20" s="52"/>
      <c r="AT20" s="52"/>
      <c r="AU20" s="52"/>
      <c r="AV20" s="52"/>
      <c r="AW20" s="52"/>
      <c r="AX20" s="52"/>
    </row>
    <row r="21" spans="1:50">
      <c r="A21" s="49">
        <v>410</v>
      </c>
      <c r="B21" s="49">
        <v>410035176</v>
      </c>
      <c r="C21" s="50" t="s">
        <v>10</v>
      </c>
      <c r="D21" s="49">
        <v>35</v>
      </c>
      <c r="E21" s="50" t="s">
        <v>11</v>
      </c>
      <c r="F21" s="49">
        <v>176</v>
      </c>
      <c r="G21" s="50" t="s">
        <v>78</v>
      </c>
      <c r="H21" s="51">
        <v>1</v>
      </c>
      <c r="I21" s="52">
        <v>11288</v>
      </c>
      <c r="J21" s="52">
        <v>3719</v>
      </c>
      <c r="K21" s="52">
        <v>0</v>
      </c>
      <c r="L21" s="52">
        <v>893</v>
      </c>
      <c r="M21" s="52">
        <v>15900</v>
      </c>
      <c r="N21" s="48"/>
      <c r="O21" s="53">
        <v>0</v>
      </c>
      <c r="P21" s="53">
        <v>0</v>
      </c>
      <c r="Q21" s="55">
        <v>0.09</v>
      </c>
      <c r="R21" s="55">
        <v>6.5733715767592862E-2</v>
      </c>
      <c r="S21" s="52">
        <v>0</v>
      </c>
      <c r="T21" s="49"/>
      <c r="U21" s="56">
        <v>15007</v>
      </c>
      <c r="V21" s="56">
        <v>0</v>
      </c>
      <c r="W21" s="52">
        <v>0</v>
      </c>
      <c r="X21" s="52">
        <v>893</v>
      </c>
      <c r="Y21" s="52">
        <v>15900</v>
      </c>
      <c r="Z21" s="83">
        <f t="shared" si="0"/>
        <v>16467244.034655966</v>
      </c>
      <c r="AA21" s="52"/>
      <c r="AB21" s="52"/>
      <c r="AC21" s="52"/>
      <c r="AE21" s="53"/>
      <c r="AF21" s="53"/>
      <c r="AG21" s="54"/>
      <c r="AH21" s="55"/>
      <c r="AI21" s="52"/>
      <c r="AK21" s="56"/>
      <c r="AL21" s="56"/>
      <c r="AM21" s="52"/>
      <c r="AN21" s="52"/>
      <c r="AO21" s="52"/>
      <c r="AQ21" s="52"/>
      <c r="AR21" s="52"/>
      <c r="AS21" s="52"/>
      <c r="AT21" s="52"/>
      <c r="AU21" s="52"/>
      <c r="AV21" s="52"/>
      <c r="AW21" s="52"/>
      <c r="AX21" s="52"/>
    </row>
    <row r="22" spans="1:50">
      <c r="A22" s="49">
        <v>410</v>
      </c>
      <c r="B22" s="49">
        <v>410035248</v>
      </c>
      <c r="C22" s="50" t="s">
        <v>10</v>
      </c>
      <c r="D22" s="49">
        <v>35</v>
      </c>
      <c r="E22" s="50" t="s">
        <v>11</v>
      </c>
      <c r="F22" s="49">
        <v>248</v>
      </c>
      <c r="G22" s="50" t="s">
        <v>18</v>
      </c>
      <c r="H22" s="51">
        <v>20</v>
      </c>
      <c r="I22" s="52">
        <v>10628</v>
      </c>
      <c r="J22" s="52">
        <v>372</v>
      </c>
      <c r="K22" s="52">
        <v>0</v>
      </c>
      <c r="L22" s="52">
        <v>893</v>
      </c>
      <c r="M22" s="52">
        <v>11893</v>
      </c>
      <c r="N22" s="48"/>
      <c r="O22" s="53">
        <v>0</v>
      </c>
      <c r="P22" s="53">
        <v>0</v>
      </c>
      <c r="Q22" s="55">
        <v>0.09</v>
      </c>
      <c r="R22" s="55">
        <v>3.8622894050938994E-2</v>
      </c>
      <c r="S22" s="52">
        <v>0</v>
      </c>
      <c r="T22" s="49"/>
      <c r="U22" s="56">
        <v>220000</v>
      </c>
      <c r="V22" s="56">
        <v>0</v>
      </c>
      <c r="W22" s="52">
        <v>0</v>
      </c>
      <c r="X22" s="52">
        <v>17860</v>
      </c>
      <c r="Y22" s="52">
        <v>237860</v>
      </c>
      <c r="Z22" s="83">
        <f t="shared" si="0"/>
        <v>16467244.034655966</v>
      </c>
      <c r="AA22" s="52"/>
      <c r="AB22" s="52"/>
      <c r="AC22" s="52"/>
      <c r="AE22" s="53"/>
      <c r="AF22" s="53"/>
      <c r="AG22" s="54"/>
      <c r="AH22" s="55"/>
      <c r="AI22" s="52"/>
      <c r="AK22" s="56"/>
      <c r="AL22" s="56"/>
      <c r="AM22" s="52"/>
      <c r="AN22" s="52"/>
      <c r="AO22" s="52"/>
      <c r="AQ22" s="52"/>
      <c r="AR22" s="52"/>
      <c r="AS22" s="52"/>
      <c r="AT22" s="52"/>
      <c r="AU22" s="52"/>
      <c r="AV22" s="52"/>
      <c r="AW22" s="52"/>
      <c r="AX22" s="52"/>
    </row>
    <row r="23" spans="1:50">
      <c r="A23" s="49">
        <v>410</v>
      </c>
      <c r="B23" s="49">
        <v>410035262</v>
      </c>
      <c r="C23" s="50" t="s">
        <v>10</v>
      </c>
      <c r="D23" s="49">
        <v>35</v>
      </c>
      <c r="E23" s="50" t="s">
        <v>11</v>
      </c>
      <c r="F23" s="49">
        <v>262</v>
      </c>
      <c r="G23" s="50" t="s">
        <v>19</v>
      </c>
      <c r="H23" s="51">
        <v>3</v>
      </c>
      <c r="I23" s="52">
        <v>9721</v>
      </c>
      <c r="J23" s="52">
        <v>4511</v>
      </c>
      <c r="K23" s="52">
        <v>0</v>
      </c>
      <c r="L23" s="52">
        <v>893</v>
      </c>
      <c r="M23" s="52">
        <v>15125</v>
      </c>
      <c r="N23" s="48"/>
      <c r="O23" s="53">
        <v>0</v>
      </c>
      <c r="P23" s="53">
        <v>0</v>
      </c>
      <c r="Q23" s="55">
        <v>0.09</v>
      </c>
      <c r="R23" s="55">
        <v>4.9644729083564425E-2</v>
      </c>
      <c r="S23" s="52">
        <v>0</v>
      </c>
      <c r="T23" s="49"/>
      <c r="U23" s="56">
        <v>42696</v>
      </c>
      <c r="V23" s="56">
        <v>0</v>
      </c>
      <c r="W23" s="52">
        <v>0</v>
      </c>
      <c r="X23" s="52">
        <v>2679</v>
      </c>
      <c r="Y23" s="52">
        <v>45375</v>
      </c>
      <c r="Z23" s="83">
        <f t="shared" si="0"/>
        <v>16467244.034655966</v>
      </c>
      <c r="AA23" s="52"/>
      <c r="AB23" s="52"/>
      <c r="AC23" s="52"/>
      <c r="AE23" s="53"/>
      <c r="AF23" s="53"/>
      <c r="AG23" s="54"/>
      <c r="AH23" s="55"/>
      <c r="AI23" s="52"/>
      <c r="AK23" s="56"/>
      <c r="AL23" s="56"/>
      <c r="AM23" s="52"/>
      <c r="AN23" s="52"/>
      <c r="AO23" s="52"/>
      <c r="AQ23" s="52"/>
      <c r="AR23" s="52"/>
      <c r="AS23" s="52"/>
      <c r="AT23" s="52"/>
      <c r="AU23" s="52"/>
      <c r="AV23" s="52"/>
      <c r="AW23" s="52"/>
      <c r="AX23" s="52"/>
    </row>
    <row r="24" spans="1:50">
      <c r="A24" s="49">
        <v>410</v>
      </c>
      <c r="B24" s="49">
        <v>410035308</v>
      </c>
      <c r="C24" s="50" t="s">
        <v>10</v>
      </c>
      <c r="D24" s="49">
        <v>35</v>
      </c>
      <c r="E24" s="50" t="s">
        <v>11</v>
      </c>
      <c r="F24" s="49">
        <v>308</v>
      </c>
      <c r="G24" s="50" t="s">
        <v>20</v>
      </c>
      <c r="H24" s="51">
        <v>1</v>
      </c>
      <c r="I24" s="52">
        <v>14923</v>
      </c>
      <c r="J24" s="52">
        <v>8673</v>
      </c>
      <c r="K24" s="52">
        <v>0</v>
      </c>
      <c r="L24" s="52">
        <v>893</v>
      </c>
      <c r="M24" s="52">
        <v>24489</v>
      </c>
      <c r="N24" s="48"/>
      <c r="O24" s="53">
        <v>0</v>
      </c>
      <c r="P24" s="53">
        <v>0</v>
      </c>
      <c r="Q24" s="55">
        <v>0.09</v>
      </c>
      <c r="R24" s="55">
        <v>2.0345826222829709E-3</v>
      </c>
      <c r="S24" s="52">
        <v>0</v>
      </c>
      <c r="T24" s="49"/>
      <c r="U24" s="56">
        <v>23596</v>
      </c>
      <c r="V24" s="56">
        <v>0</v>
      </c>
      <c r="W24" s="52">
        <v>0</v>
      </c>
      <c r="X24" s="52">
        <v>893</v>
      </c>
      <c r="Y24" s="52">
        <v>24489</v>
      </c>
      <c r="Z24" s="83">
        <f t="shared" si="0"/>
        <v>16467244.034655966</v>
      </c>
      <c r="AA24" s="52"/>
      <c r="AB24" s="52"/>
      <c r="AC24" s="52"/>
      <c r="AE24" s="53"/>
      <c r="AF24" s="53"/>
      <c r="AG24" s="54"/>
      <c r="AH24" s="55"/>
      <c r="AI24" s="52"/>
      <c r="AK24" s="56"/>
      <c r="AL24" s="56"/>
      <c r="AM24" s="52"/>
      <c r="AN24" s="52"/>
      <c r="AO24" s="52"/>
      <c r="AQ24" s="52"/>
      <c r="AR24" s="52"/>
      <c r="AS24" s="52"/>
      <c r="AT24" s="52"/>
      <c r="AU24" s="52"/>
      <c r="AV24" s="52"/>
      <c r="AW24" s="52"/>
      <c r="AX24" s="52"/>
    </row>
    <row r="25" spans="1:50">
      <c r="A25" s="49">
        <v>410</v>
      </c>
      <c r="B25" s="49">
        <v>410035346</v>
      </c>
      <c r="C25" s="50" t="s">
        <v>10</v>
      </c>
      <c r="D25" s="49">
        <v>35</v>
      </c>
      <c r="E25" s="50" t="s">
        <v>11</v>
      </c>
      <c r="F25" s="49">
        <v>346</v>
      </c>
      <c r="G25" s="50" t="s">
        <v>21</v>
      </c>
      <c r="H25" s="51">
        <v>9</v>
      </c>
      <c r="I25" s="52">
        <v>12519</v>
      </c>
      <c r="J25" s="52">
        <v>1349</v>
      </c>
      <c r="K25" s="52">
        <v>0</v>
      </c>
      <c r="L25" s="52">
        <v>893</v>
      </c>
      <c r="M25" s="52">
        <v>14761</v>
      </c>
      <c r="N25" s="48"/>
      <c r="O25" s="53">
        <v>0</v>
      </c>
      <c r="P25" s="53">
        <v>0</v>
      </c>
      <c r="Q25" s="55">
        <v>0.09</v>
      </c>
      <c r="R25" s="55">
        <v>9.9774464101352652E-3</v>
      </c>
      <c r="S25" s="52">
        <v>0</v>
      </c>
      <c r="T25" s="49"/>
      <c r="U25" s="56">
        <v>124812</v>
      </c>
      <c r="V25" s="56">
        <v>0</v>
      </c>
      <c r="W25" s="52">
        <v>0</v>
      </c>
      <c r="X25" s="52">
        <v>8037</v>
      </c>
      <c r="Y25" s="52">
        <v>132849</v>
      </c>
      <c r="Z25" s="83">
        <f t="shared" si="0"/>
        <v>16467244.034655966</v>
      </c>
      <c r="AA25" s="52"/>
      <c r="AB25" s="52"/>
      <c r="AC25" s="52"/>
      <c r="AE25" s="53"/>
      <c r="AF25" s="53"/>
      <c r="AG25" s="54"/>
      <c r="AH25" s="55"/>
      <c r="AI25" s="52"/>
      <c r="AK25" s="56"/>
      <c r="AL25" s="56"/>
      <c r="AM25" s="52"/>
      <c r="AN25" s="52"/>
      <c r="AO25" s="52"/>
      <c r="AQ25" s="52"/>
      <c r="AR25" s="52"/>
      <c r="AS25" s="52"/>
      <c r="AT25" s="52"/>
      <c r="AU25" s="52"/>
      <c r="AV25" s="52"/>
      <c r="AW25" s="52"/>
      <c r="AX25" s="52"/>
    </row>
    <row r="26" spans="1:50">
      <c r="A26" s="49">
        <v>410</v>
      </c>
      <c r="B26" s="49">
        <v>410057035</v>
      </c>
      <c r="C26" s="50" t="s">
        <v>10</v>
      </c>
      <c r="D26" s="49">
        <v>57</v>
      </c>
      <c r="E26" s="50" t="s">
        <v>13</v>
      </c>
      <c r="F26" s="49">
        <v>35</v>
      </c>
      <c r="G26" s="50" t="s">
        <v>11</v>
      </c>
      <c r="H26" s="51">
        <v>10</v>
      </c>
      <c r="I26" s="52">
        <v>11884</v>
      </c>
      <c r="J26" s="52">
        <v>4074</v>
      </c>
      <c r="K26" s="52">
        <v>0</v>
      </c>
      <c r="L26" s="52">
        <v>893</v>
      </c>
      <c r="M26" s="52">
        <v>16851</v>
      </c>
      <c r="N26" s="48"/>
      <c r="O26" s="53">
        <v>0</v>
      </c>
      <c r="P26" s="53">
        <v>0</v>
      </c>
      <c r="Q26" s="55">
        <v>0.18</v>
      </c>
      <c r="R26" s="55">
        <v>0.14507498172994768</v>
      </c>
      <c r="S26" s="52">
        <v>0</v>
      </c>
      <c r="T26" s="49"/>
      <c r="U26" s="56">
        <v>159580</v>
      </c>
      <c r="V26" s="56">
        <v>0</v>
      </c>
      <c r="W26" s="52">
        <v>0</v>
      </c>
      <c r="X26" s="52">
        <v>8930</v>
      </c>
      <c r="Y26" s="52">
        <v>168510</v>
      </c>
      <c r="Z26" s="83">
        <f t="shared" si="0"/>
        <v>16467244.034655966</v>
      </c>
      <c r="AA26" s="52"/>
      <c r="AB26" s="52"/>
      <c r="AC26" s="52"/>
      <c r="AE26" s="53"/>
      <c r="AF26" s="53"/>
      <c r="AG26" s="54"/>
      <c r="AH26" s="55"/>
      <c r="AI26" s="52"/>
      <c r="AK26" s="56"/>
      <c r="AL26" s="56"/>
      <c r="AM26" s="52"/>
      <c r="AN26" s="52"/>
      <c r="AO26" s="52"/>
      <c r="AQ26" s="52"/>
      <c r="AR26" s="52"/>
      <c r="AS26" s="52"/>
      <c r="AT26" s="52"/>
      <c r="AU26" s="52"/>
      <c r="AV26" s="52"/>
      <c r="AW26" s="52"/>
      <c r="AX26" s="52"/>
    </row>
    <row r="27" spans="1:50">
      <c r="A27" s="49">
        <v>410</v>
      </c>
      <c r="B27" s="49">
        <v>410057057</v>
      </c>
      <c r="C27" s="50" t="s">
        <v>10</v>
      </c>
      <c r="D27" s="49">
        <v>57</v>
      </c>
      <c r="E27" s="50" t="s">
        <v>13</v>
      </c>
      <c r="F27" s="49">
        <v>57</v>
      </c>
      <c r="G27" s="50" t="s">
        <v>13</v>
      </c>
      <c r="H27" s="51">
        <v>197</v>
      </c>
      <c r="I27" s="52">
        <v>11145</v>
      </c>
      <c r="J27" s="52">
        <v>589</v>
      </c>
      <c r="K27" s="52">
        <v>0</v>
      </c>
      <c r="L27" s="52">
        <v>893</v>
      </c>
      <c r="M27" s="52">
        <v>12627</v>
      </c>
      <c r="N27" s="48"/>
      <c r="O27" s="53">
        <v>0</v>
      </c>
      <c r="P27" s="53">
        <v>0</v>
      </c>
      <c r="Q27" s="55">
        <v>0.18</v>
      </c>
      <c r="R27" s="55">
        <v>0.11614255293759317</v>
      </c>
      <c r="S27" s="52">
        <v>0</v>
      </c>
      <c r="T27" s="49"/>
      <c r="U27" s="56">
        <v>2311598</v>
      </c>
      <c r="V27" s="56">
        <v>0</v>
      </c>
      <c r="W27" s="52">
        <v>0</v>
      </c>
      <c r="X27" s="52">
        <v>175921</v>
      </c>
      <c r="Y27" s="52">
        <v>2487519</v>
      </c>
      <c r="Z27" s="83">
        <f t="shared" si="0"/>
        <v>16467244.034655966</v>
      </c>
      <c r="AA27" s="52"/>
      <c r="AB27" s="52"/>
      <c r="AC27" s="52"/>
      <c r="AE27" s="53"/>
      <c r="AF27" s="53"/>
      <c r="AG27" s="54"/>
      <c r="AH27" s="55"/>
      <c r="AI27" s="52"/>
      <c r="AK27" s="56"/>
      <c r="AL27" s="56"/>
      <c r="AM27" s="52"/>
      <c r="AN27" s="52"/>
      <c r="AO27" s="52"/>
      <c r="AQ27" s="52"/>
      <c r="AR27" s="52"/>
      <c r="AS27" s="52"/>
      <c r="AT27" s="52"/>
      <c r="AU27" s="52"/>
      <c r="AV27" s="52"/>
      <c r="AW27" s="52"/>
      <c r="AX27" s="52"/>
    </row>
    <row r="28" spans="1:50">
      <c r="A28" s="49">
        <v>410</v>
      </c>
      <c r="B28" s="49">
        <v>410057093</v>
      </c>
      <c r="C28" s="50" t="s">
        <v>10</v>
      </c>
      <c r="D28" s="49">
        <v>57</v>
      </c>
      <c r="E28" s="50" t="s">
        <v>13</v>
      </c>
      <c r="F28" s="49">
        <v>93</v>
      </c>
      <c r="G28" s="50" t="s">
        <v>14</v>
      </c>
      <c r="H28" s="51">
        <v>5</v>
      </c>
      <c r="I28" s="52">
        <v>12173</v>
      </c>
      <c r="J28" s="52">
        <v>341</v>
      </c>
      <c r="K28" s="52">
        <v>0</v>
      </c>
      <c r="L28" s="52">
        <v>893</v>
      </c>
      <c r="M28" s="52">
        <v>13407</v>
      </c>
      <c r="N28" s="48"/>
      <c r="O28" s="53">
        <v>0</v>
      </c>
      <c r="P28" s="53">
        <v>0</v>
      </c>
      <c r="Q28" s="55">
        <v>0.09</v>
      </c>
      <c r="R28" s="55">
        <v>9.832094687748992E-2</v>
      </c>
      <c r="S28" s="52">
        <v>-1059.0655656993949</v>
      </c>
      <c r="T28" s="49"/>
      <c r="U28" s="56">
        <v>62570</v>
      </c>
      <c r="V28" s="56">
        <v>0</v>
      </c>
      <c r="W28" s="52">
        <v>-5295.3278284969747</v>
      </c>
      <c r="X28" s="52">
        <v>4465</v>
      </c>
      <c r="Y28" s="52">
        <v>61739.672171503029</v>
      </c>
      <c r="Z28" s="83">
        <f t="shared" si="0"/>
        <v>16467244.034655966</v>
      </c>
      <c r="AA28" s="52"/>
      <c r="AB28" s="52"/>
      <c r="AC28" s="52"/>
      <c r="AE28" s="53"/>
      <c r="AF28" s="53"/>
      <c r="AG28" s="54"/>
      <c r="AH28" s="55"/>
      <c r="AI28" s="52"/>
      <c r="AK28" s="56"/>
      <c r="AL28" s="56"/>
      <c r="AM28" s="52"/>
      <c r="AN28" s="52"/>
      <c r="AO28" s="52"/>
      <c r="AQ28" s="52"/>
      <c r="AR28" s="52"/>
      <c r="AS28" s="52"/>
      <c r="AT28" s="52"/>
      <c r="AU28" s="52"/>
      <c r="AV28" s="52"/>
      <c r="AW28" s="52"/>
      <c r="AX28" s="52"/>
    </row>
    <row r="29" spans="1:50">
      <c r="A29" s="49">
        <v>410</v>
      </c>
      <c r="B29" s="49">
        <v>410057163</v>
      </c>
      <c r="C29" s="50" t="s">
        <v>10</v>
      </c>
      <c r="D29" s="49">
        <v>57</v>
      </c>
      <c r="E29" s="50" t="s">
        <v>13</v>
      </c>
      <c r="F29" s="49">
        <v>163</v>
      </c>
      <c r="G29" s="50" t="s">
        <v>16</v>
      </c>
      <c r="H29" s="51">
        <v>2</v>
      </c>
      <c r="I29" s="52">
        <v>10494</v>
      </c>
      <c r="J29" s="52">
        <v>567</v>
      </c>
      <c r="K29" s="52">
        <v>0</v>
      </c>
      <c r="L29" s="52">
        <v>893</v>
      </c>
      <c r="M29" s="52">
        <v>11954</v>
      </c>
      <c r="N29" s="48"/>
      <c r="O29" s="53">
        <v>0</v>
      </c>
      <c r="P29" s="53">
        <v>0</v>
      </c>
      <c r="Q29" s="55">
        <v>0.18</v>
      </c>
      <c r="R29" s="55">
        <v>8.7658801294957248E-2</v>
      </c>
      <c r="S29" s="52">
        <v>0</v>
      </c>
      <c r="T29" s="49"/>
      <c r="U29" s="56">
        <v>22122</v>
      </c>
      <c r="V29" s="56">
        <v>0</v>
      </c>
      <c r="W29" s="52">
        <v>0</v>
      </c>
      <c r="X29" s="52">
        <v>1786</v>
      </c>
      <c r="Y29" s="52">
        <v>23908</v>
      </c>
      <c r="Z29" s="83">
        <f t="shared" si="0"/>
        <v>16467244.034655966</v>
      </c>
      <c r="AA29" s="52"/>
      <c r="AB29" s="52"/>
      <c r="AC29" s="52"/>
      <c r="AE29" s="53"/>
      <c r="AF29" s="53"/>
      <c r="AG29" s="54"/>
      <c r="AH29" s="55"/>
      <c r="AI29" s="52"/>
      <c r="AK29" s="56"/>
      <c r="AL29" s="56"/>
      <c r="AM29" s="52"/>
      <c r="AN29" s="52"/>
      <c r="AO29" s="52"/>
      <c r="AQ29" s="52"/>
      <c r="AR29" s="52"/>
      <c r="AS29" s="52"/>
      <c r="AT29" s="52"/>
      <c r="AU29" s="52"/>
      <c r="AV29" s="52"/>
      <c r="AW29" s="52"/>
      <c r="AX29" s="52"/>
    </row>
    <row r="30" spans="1:50">
      <c r="A30" s="49">
        <v>410</v>
      </c>
      <c r="B30" s="49">
        <v>410057176</v>
      </c>
      <c r="C30" s="50" t="s">
        <v>10</v>
      </c>
      <c r="D30" s="49">
        <v>57</v>
      </c>
      <c r="E30" s="50" t="s">
        <v>13</v>
      </c>
      <c r="F30" s="49">
        <v>176</v>
      </c>
      <c r="G30" s="50" t="s">
        <v>78</v>
      </c>
      <c r="H30" s="51">
        <v>2</v>
      </c>
      <c r="I30" s="52">
        <v>11288</v>
      </c>
      <c r="J30" s="52">
        <v>3719</v>
      </c>
      <c r="K30" s="52">
        <v>0</v>
      </c>
      <c r="L30" s="52">
        <v>893</v>
      </c>
      <c r="M30" s="52">
        <v>15900</v>
      </c>
      <c r="N30" s="48"/>
      <c r="O30" s="53">
        <v>0</v>
      </c>
      <c r="P30" s="53">
        <v>0</v>
      </c>
      <c r="Q30" s="55">
        <v>0.09</v>
      </c>
      <c r="R30" s="55">
        <v>6.5733715767592862E-2</v>
      </c>
      <c r="S30" s="52">
        <v>0</v>
      </c>
      <c r="T30" s="49"/>
      <c r="U30" s="56">
        <v>30014</v>
      </c>
      <c r="V30" s="56">
        <v>0</v>
      </c>
      <c r="W30" s="52">
        <v>0</v>
      </c>
      <c r="X30" s="52">
        <v>1786</v>
      </c>
      <c r="Y30" s="52">
        <v>31800</v>
      </c>
      <c r="Z30" s="83">
        <f t="shared" si="0"/>
        <v>16467244.034655966</v>
      </c>
      <c r="AA30" s="52"/>
      <c r="AB30" s="52"/>
      <c r="AC30" s="52"/>
      <c r="AE30" s="53"/>
      <c r="AF30" s="53"/>
      <c r="AG30" s="54"/>
      <c r="AH30" s="55"/>
      <c r="AI30" s="52"/>
      <c r="AK30" s="56"/>
      <c r="AL30" s="56"/>
      <c r="AM30" s="52"/>
      <c r="AN30" s="52"/>
      <c r="AO30" s="52"/>
      <c r="AQ30" s="52"/>
      <c r="AR30" s="52"/>
      <c r="AS30" s="52"/>
      <c r="AT30" s="52"/>
      <c r="AU30" s="52"/>
      <c r="AV30" s="52"/>
      <c r="AW30" s="52"/>
      <c r="AX30" s="52"/>
    </row>
    <row r="31" spans="1:50">
      <c r="A31" s="49">
        <v>410</v>
      </c>
      <c r="B31" s="49">
        <v>410057248</v>
      </c>
      <c r="C31" s="50" t="s">
        <v>10</v>
      </c>
      <c r="D31" s="49">
        <v>57</v>
      </c>
      <c r="E31" s="50" t="s">
        <v>13</v>
      </c>
      <c r="F31" s="49">
        <v>248</v>
      </c>
      <c r="G31" s="50" t="s">
        <v>18</v>
      </c>
      <c r="H31" s="51">
        <v>8</v>
      </c>
      <c r="I31" s="52">
        <v>10317</v>
      </c>
      <c r="J31" s="52">
        <v>361</v>
      </c>
      <c r="K31" s="52">
        <v>0</v>
      </c>
      <c r="L31" s="52">
        <v>893</v>
      </c>
      <c r="M31" s="52">
        <v>11571</v>
      </c>
      <c r="N31" s="48"/>
      <c r="O31" s="53">
        <v>0</v>
      </c>
      <c r="P31" s="53">
        <v>0</v>
      </c>
      <c r="Q31" s="55">
        <v>0.09</v>
      </c>
      <c r="R31" s="55">
        <v>3.8622894050938994E-2</v>
      </c>
      <c r="S31" s="52">
        <v>0</v>
      </c>
      <c r="T31" s="49"/>
      <c r="U31" s="56">
        <v>85424</v>
      </c>
      <c r="V31" s="56">
        <v>0</v>
      </c>
      <c r="W31" s="52">
        <v>0</v>
      </c>
      <c r="X31" s="52">
        <v>7144</v>
      </c>
      <c r="Y31" s="52">
        <v>92568</v>
      </c>
      <c r="Z31" s="83">
        <f t="shared" si="0"/>
        <v>16467244.034655966</v>
      </c>
      <c r="AA31" s="52"/>
      <c r="AB31" s="52"/>
      <c r="AC31" s="52"/>
      <c r="AE31" s="53"/>
      <c r="AF31" s="53"/>
      <c r="AG31" s="54"/>
      <c r="AH31" s="55"/>
      <c r="AI31" s="52"/>
      <c r="AK31" s="56"/>
      <c r="AL31" s="56"/>
      <c r="AM31" s="52"/>
      <c r="AN31" s="52"/>
      <c r="AO31" s="52"/>
      <c r="AQ31" s="52"/>
      <c r="AR31" s="52"/>
      <c r="AS31" s="52"/>
      <c r="AT31" s="52"/>
      <c r="AU31" s="52"/>
      <c r="AV31" s="52"/>
      <c r="AW31" s="52"/>
      <c r="AX31" s="52"/>
    </row>
    <row r="32" spans="1:50">
      <c r="A32" s="49">
        <v>410</v>
      </c>
      <c r="B32" s="49">
        <v>410057262</v>
      </c>
      <c r="C32" s="50" t="s">
        <v>10</v>
      </c>
      <c r="D32" s="49">
        <v>57</v>
      </c>
      <c r="E32" s="50" t="s">
        <v>13</v>
      </c>
      <c r="F32" s="49">
        <v>262</v>
      </c>
      <c r="G32" s="50" t="s">
        <v>19</v>
      </c>
      <c r="H32" s="51">
        <v>1</v>
      </c>
      <c r="I32" s="52">
        <v>8703</v>
      </c>
      <c r="J32" s="52">
        <v>4038</v>
      </c>
      <c r="K32" s="52">
        <v>0</v>
      </c>
      <c r="L32" s="52">
        <v>893</v>
      </c>
      <c r="M32" s="52">
        <v>13634</v>
      </c>
      <c r="N32" s="48"/>
      <c r="O32" s="53">
        <v>0</v>
      </c>
      <c r="P32" s="53">
        <v>0</v>
      </c>
      <c r="Q32" s="55">
        <v>0.09</v>
      </c>
      <c r="R32" s="55">
        <v>4.9644729083564425E-2</v>
      </c>
      <c r="S32" s="52">
        <v>0</v>
      </c>
      <c r="T32" s="49"/>
      <c r="U32" s="56">
        <v>12741</v>
      </c>
      <c r="V32" s="56">
        <v>0</v>
      </c>
      <c r="W32" s="52">
        <v>0</v>
      </c>
      <c r="X32" s="52">
        <v>893</v>
      </c>
      <c r="Y32" s="52">
        <v>13634</v>
      </c>
      <c r="Z32" s="83">
        <f t="shared" si="0"/>
        <v>16467244.034655966</v>
      </c>
      <c r="AA32" s="52"/>
      <c r="AB32" s="52"/>
      <c r="AC32" s="52"/>
      <c r="AE32" s="53"/>
      <c r="AF32" s="53"/>
      <c r="AG32" s="54"/>
      <c r="AH32" s="55"/>
      <c r="AI32" s="52"/>
      <c r="AK32" s="56"/>
      <c r="AL32" s="56"/>
      <c r="AM32" s="52"/>
      <c r="AN32" s="52"/>
      <c r="AO32" s="52"/>
      <c r="AQ32" s="52"/>
      <c r="AR32" s="52"/>
      <c r="AS32" s="52"/>
      <c r="AT32" s="52"/>
      <c r="AU32" s="52"/>
      <c r="AV32" s="52"/>
      <c r="AW32" s="52"/>
      <c r="AX32" s="52"/>
    </row>
    <row r="33" spans="1:50">
      <c r="A33" s="49">
        <v>410</v>
      </c>
      <c r="B33" s="49">
        <v>410057308</v>
      </c>
      <c r="C33" s="50" t="s">
        <v>10</v>
      </c>
      <c r="D33" s="49">
        <v>57</v>
      </c>
      <c r="E33" s="50" t="s">
        <v>13</v>
      </c>
      <c r="F33" s="49">
        <v>308</v>
      </c>
      <c r="G33" s="50" t="s">
        <v>20</v>
      </c>
      <c r="H33" s="51">
        <v>1</v>
      </c>
      <c r="I33" s="52">
        <v>12654</v>
      </c>
      <c r="J33" s="52">
        <v>7355</v>
      </c>
      <c r="K33" s="52">
        <v>0</v>
      </c>
      <c r="L33" s="52">
        <v>893</v>
      </c>
      <c r="M33" s="52">
        <v>20902</v>
      </c>
      <c r="N33" s="48"/>
      <c r="O33" s="53">
        <v>0</v>
      </c>
      <c r="P33" s="53">
        <v>0</v>
      </c>
      <c r="Q33" s="55">
        <v>0.09</v>
      </c>
      <c r="R33" s="55">
        <v>2.0345826222829709E-3</v>
      </c>
      <c r="S33" s="52">
        <v>0</v>
      </c>
      <c r="T33" s="49"/>
      <c r="U33" s="56">
        <v>20009</v>
      </c>
      <c r="V33" s="56">
        <v>0</v>
      </c>
      <c r="W33" s="52">
        <v>0</v>
      </c>
      <c r="X33" s="52">
        <v>893</v>
      </c>
      <c r="Y33" s="52">
        <v>20902</v>
      </c>
      <c r="Z33" s="83">
        <f t="shared" si="0"/>
        <v>16467244.034655966</v>
      </c>
      <c r="AA33" s="52"/>
      <c r="AB33" s="52"/>
      <c r="AC33" s="52"/>
      <c r="AE33" s="53"/>
      <c r="AF33" s="53"/>
      <c r="AG33" s="54"/>
      <c r="AH33" s="55"/>
      <c r="AI33" s="52"/>
      <c r="AK33" s="56"/>
      <c r="AL33" s="56"/>
      <c r="AM33" s="52"/>
      <c r="AN33" s="52"/>
      <c r="AO33" s="52"/>
      <c r="AQ33" s="52"/>
      <c r="AR33" s="52"/>
      <c r="AS33" s="52"/>
      <c r="AT33" s="52"/>
      <c r="AU33" s="52"/>
      <c r="AV33" s="52"/>
      <c r="AW33" s="52"/>
      <c r="AX33" s="52"/>
    </row>
    <row r="34" spans="1:50">
      <c r="A34" s="49">
        <v>412</v>
      </c>
      <c r="B34" s="49">
        <v>412035035</v>
      </c>
      <c r="C34" s="50" t="s">
        <v>22</v>
      </c>
      <c r="D34" s="49">
        <v>35</v>
      </c>
      <c r="E34" s="50" t="s">
        <v>11</v>
      </c>
      <c r="F34" s="49">
        <v>35</v>
      </c>
      <c r="G34" s="50" t="s">
        <v>11</v>
      </c>
      <c r="H34" s="51">
        <v>481</v>
      </c>
      <c r="I34" s="52">
        <v>11529</v>
      </c>
      <c r="J34" s="52">
        <v>3952</v>
      </c>
      <c r="K34" s="52">
        <v>0</v>
      </c>
      <c r="L34" s="52">
        <v>893</v>
      </c>
      <c r="M34" s="52">
        <v>16374</v>
      </c>
      <c r="N34" s="48"/>
      <c r="O34" s="53">
        <v>0</v>
      </c>
      <c r="P34" s="53">
        <v>0</v>
      </c>
      <c r="Q34" s="55">
        <v>0.18</v>
      </c>
      <c r="R34" s="55">
        <v>0.14507498172994768</v>
      </c>
      <c r="S34" s="52">
        <v>0</v>
      </c>
      <c r="T34" s="49"/>
      <c r="U34" s="56">
        <v>7446361</v>
      </c>
      <c r="V34" s="56">
        <v>0</v>
      </c>
      <c r="W34" s="52">
        <v>0</v>
      </c>
      <c r="X34" s="52">
        <v>429533</v>
      </c>
      <c r="Y34" s="52">
        <v>7875894</v>
      </c>
      <c r="Z34" s="83">
        <f t="shared" si="0"/>
        <v>8520807</v>
      </c>
      <c r="AA34" s="52"/>
      <c r="AB34" s="52"/>
      <c r="AC34" s="52"/>
      <c r="AE34" s="53"/>
      <c r="AF34" s="53"/>
      <c r="AG34" s="54"/>
      <c r="AH34" s="55"/>
      <c r="AI34" s="52"/>
      <c r="AK34" s="56"/>
      <c r="AL34" s="56"/>
      <c r="AM34" s="52"/>
      <c r="AN34" s="52"/>
      <c r="AO34" s="52"/>
      <c r="AQ34" s="52"/>
      <c r="AR34" s="52"/>
      <c r="AS34" s="52"/>
      <c r="AT34" s="52"/>
      <c r="AU34" s="52"/>
      <c r="AV34" s="52"/>
      <c r="AW34" s="52"/>
      <c r="AX34" s="52"/>
    </row>
    <row r="35" spans="1:50">
      <c r="A35" s="49">
        <v>412</v>
      </c>
      <c r="B35" s="49">
        <v>412035044</v>
      </c>
      <c r="C35" s="50" t="s">
        <v>22</v>
      </c>
      <c r="D35" s="49">
        <v>35</v>
      </c>
      <c r="E35" s="50" t="s">
        <v>11</v>
      </c>
      <c r="F35" s="49">
        <v>44</v>
      </c>
      <c r="G35" s="50" t="s">
        <v>12</v>
      </c>
      <c r="H35" s="51">
        <v>7</v>
      </c>
      <c r="I35" s="52">
        <v>8621</v>
      </c>
      <c r="J35" s="52">
        <v>568</v>
      </c>
      <c r="K35" s="52">
        <v>0</v>
      </c>
      <c r="L35" s="52">
        <v>893</v>
      </c>
      <c r="M35" s="52">
        <v>10082</v>
      </c>
      <c r="N35" s="48"/>
      <c r="O35" s="53">
        <v>0</v>
      </c>
      <c r="P35" s="53">
        <v>0</v>
      </c>
      <c r="Q35" s="55">
        <v>0.09</v>
      </c>
      <c r="R35" s="55">
        <v>4.7635608937194533E-2</v>
      </c>
      <c r="S35" s="52">
        <v>0</v>
      </c>
      <c r="T35" s="49"/>
      <c r="U35" s="56">
        <v>64323</v>
      </c>
      <c r="V35" s="56">
        <v>0</v>
      </c>
      <c r="W35" s="52">
        <v>0</v>
      </c>
      <c r="X35" s="52">
        <v>6251</v>
      </c>
      <c r="Y35" s="52">
        <v>70574</v>
      </c>
      <c r="Z35" s="83">
        <f t="shared" si="0"/>
        <v>8520807</v>
      </c>
      <c r="AA35" s="52"/>
      <c r="AB35" s="52"/>
      <c r="AC35" s="52"/>
      <c r="AE35" s="53"/>
      <c r="AF35" s="53"/>
      <c r="AG35" s="54"/>
      <c r="AH35" s="55"/>
      <c r="AI35" s="52"/>
      <c r="AK35" s="56"/>
      <c r="AL35" s="56"/>
      <c r="AM35" s="52"/>
      <c r="AN35" s="52"/>
      <c r="AO35" s="52"/>
      <c r="AQ35" s="52"/>
      <c r="AR35" s="52"/>
      <c r="AS35" s="52"/>
      <c r="AT35" s="52"/>
      <c r="AU35" s="52"/>
      <c r="AV35" s="52"/>
      <c r="AW35" s="52"/>
      <c r="AX35" s="52"/>
    </row>
    <row r="36" spans="1:50">
      <c r="A36" s="49">
        <v>412</v>
      </c>
      <c r="B36" s="49">
        <v>412035046</v>
      </c>
      <c r="C36" s="50" t="s">
        <v>22</v>
      </c>
      <c r="D36" s="49">
        <v>35</v>
      </c>
      <c r="E36" s="50" t="s">
        <v>11</v>
      </c>
      <c r="F36" s="49">
        <v>46</v>
      </c>
      <c r="G36" s="50" t="s">
        <v>89</v>
      </c>
      <c r="H36" s="51">
        <v>1</v>
      </c>
      <c r="I36" s="52">
        <v>10054</v>
      </c>
      <c r="J36" s="52">
        <v>7281</v>
      </c>
      <c r="K36" s="52">
        <v>0</v>
      </c>
      <c r="L36" s="52">
        <v>893</v>
      </c>
      <c r="M36" s="52">
        <v>18228</v>
      </c>
      <c r="N36" s="48"/>
      <c r="O36" s="53">
        <v>0</v>
      </c>
      <c r="P36" s="53">
        <v>0</v>
      </c>
      <c r="Q36" s="55">
        <v>0.09</v>
      </c>
      <c r="R36" s="55">
        <v>5.2905818524849471E-4</v>
      </c>
      <c r="S36" s="52">
        <v>0</v>
      </c>
      <c r="T36" s="49"/>
      <c r="U36" s="56">
        <v>17335</v>
      </c>
      <c r="V36" s="56">
        <v>0</v>
      </c>
      <c r="W36" s="52">
        <v>0</v>
      </c>
      <c r="X36" s="52">
        <v>893</v>
      </c>
      <c r="Y36" s="52">
        <v>18228</v>
      </c>
      <c r="Z36" s="83">
        <f t="shared" si="0"/>
        <v>8520807</v>
      </c>
      <c r="AA36" s="52"/>
      <c r="AB36" s="52"/>
      <c r="AC36" s="52"/>
      <c r="AE36" s="53"/>
      <c r="AF36" s="53"/>
      <c r="AG36" s="54"/>
      <c r="AH36" s="55"/>
      <c r="AI36" s="52"/>
      <c r="AK36" s="56"/>
      <c r="AL36" s="56"/>
      <c r="AM36" s="52"/>
      <c r="AN36" s="52"/>
      <c r="AO36" s="52"/>
      <c r="AQ36" s="52"/>
      <c r="AR36" s="52"/>
      <c r="AS36" s="52"/>
      <c r="AT36" s="52"/>
      <c r="AU36" s="52"/>
      <c r="AV36" s="52"/>
      <c r="AW36" s="52"/>
      <c r="AX36" s="52"/>
    </row>
    <row r="37" spans="1:50">
      <c r="A37" s="49">
        <v>412</v>
      </c>
      <c r="B37" s="49">
        <v>412035057</v>
      </c>
      <c r="C37" s="50" t="s">
        <v>22</v>
      </c>
      <c r="D37" s="49">
        <v>35</v>
      </c>
      <c r="E37" s="50" t="s">
        <v>11</v>
      </c>
      <c r="F37" s="49">
        <v>57</v>
      </c>
      <c r="G37" s="50" t="s">
        <v>13</v>
      </c>
      <c r="H37" s="51">
        <v>1</v>
      </c>
      <c r="I37" s="52">
        <v>12260</v>
      </c>
      <c r="J37" s="52">
        <v>648</v>
      </c>
      <c r="K37" s="52">
        <v>0</v>
      </c>
      <c r="L37" s="52">
        <v>893</v>
      </c>
      <c r="M37" s="52">
        <v>13801</v>
      </c>
      <c r="N37" s="48"/>
      <c r="O37" s="53">
        <v>0</v>
      </c>
      <c r="P37" s="53">
        <v>0</v>
      </c>
      <c r="Q37" s="55">
        <v>0.18</v>
      </c>
      <c r="R37" s="55">
        <v>0.11614255293759317</v>
      </c>
      <c r="S37" s="52">
        <v>0</v>
      </c>
      <c r="T37" s="49"/>
      <c r="U37" s="56">
        <v>12908</v>
      </c>
      <c r="V37" s="56">
        <v>0</v>
      </c>
      <c r="W37" s="52">
        <v>0</v>
      </c>
      <c r="X37" s="52">
        <v>893</v>
      </c>
      <c r="Y37" s="52">
        <v>13801</v>
      </c>
      <c r="Z37" s="83">
        <f t="shared" si="0"/>
        <v>8520807</v>
      </c>
      <c r="AA37" s="52"/>
      <c r="AB37" s="52"/>
      <c r="AC37" s="52"/>
      <c r="AE37" s="53"/>
      <c r="AF37" s="53"/>
      <c r="AG37" s="54"/>
      <c r="AH37" s="55"/>
      <c r="AI37" s="52"/>
      <c r="AK37" s="56"/>
      <c r="AL37" s="56"/>
      <c r="AM37" s="52"/>
      <c r="AN37" s="52"/>
      <c r="AO37" s="52"/>
      <c r="AQ37" s="52"/>
      <c r="AR37" s="52"/>
      <c r="AS37" s="52"/>
      <c r="AT37" s="52"/>
      <c r="AU37" s="52"/>
      <c r="AV37" s="52"/>
      <c r="AW37" s="52"/>
      <c r="AX37" s="52"/>
    </row>
    <row r="38" spans="1:50">
      <c r="A38" s="49">
        <v>412</v>
      </c>
      <c r="B38" s="49">
        <v>412035073</v>
      </c>
      <c r="C38" s="50" t="s">
        <v>22</v>
      </c>
      <c r="D38" s="49">
        <v>35</v>
      </c>
      <c r="E38" s="50" t="s">
        <v>11</v>
      </c>
      <c r="F38" s="49">
        <v>73</v>
      </c>
      <c r="G38" s="50" t="s">
        <v>23</v>
      </c>
      <c r="H38" s="51">
        <v>2</v>
      </c>
      <c r="I38" s="52">
        <v>10347</v>
      </c>
      <c r="J38" s="52">
        <v>7856</v>
      </c>
      <c r="K38" s="52">
        <v>0</v>
      </c>
      <c r="L38" s="52">
        <v>893</v>
      </c>
      <c r="M38" s="52">
        <v>19096</v>
      </c>
      <c r="N38" s="48"/>
      <c r="O38" s="53">
        <v>0</v>
      </c>
      <c r="P38" s="53">
        <v>0</v>
      </c>
      <c r="Q38" s="55">
        <v>0.09</v>
      </c>
      <c r="R38" s="55">
        <v>4.4875222493638333E-3</v>
      </c>
      <c r="S38" s="52">
        <v>0</v>
      </c>
      <c r="T38" s="49"/>
      <c r="U38" s="56">
        <v>36406</v>
      </c>
      <c r="V38" s="56">
        <v>0</v>
      </c>
      <c r="W38" s="52">
        <v>0</v>
      </c>
      <c r="X38" s="52">
        <v>1786</v>
      </c>
      <c r="Y38" s="52">
        <v>38192</v>
      </c>
      <c r="Z38" s="83">
        <f t="shared" si="0"/>
        <v>8520807</v>
      </c>
      <c r="AA38" s="52"/>
      <c r="AB38" s="52"/>
      <c r="AC38" s="52"/>
      <c r="AE38" s="53"/>
      <c r="AF38" s="53"/>
      <c r="AG38" s="54"/>
      <c r="AH38" s="55"/>
      <c r="AI38" s="52"/>
      <c r="AK38" s="56"/>
      <c r="AL38" s="56"/>
      <c r="AM38" s="52"/>
      <c r="AN38" s="52"/>
      <c r="AO38" s="52"/>
      <c r="AQ38" s="52"/>
      <c r="AR38" s="52"/>
      <c r="AS38" s="52"/>
      <c r="AT38" s="52"/>
      <c r="AU38" s="52"/>
      <c r="AV38" s="52"/>
      <c r="AW38" s="52"/>
      <c r="AX38" s="52"/>
    </row>
    <row r="39" spans="1:50">
      <c r="A39" s="49">
        <v>412</v>
      </c>
      <c r="B39" s="49">
        <v>412035165</v>
      </c>
      <c r="C39" s="50" t="s">
        <v>22</v>
      </c>
      <c r="D39" s="49">
        <v>35</v>
      </c>
      <c r="E39" s="50" t="s">
        <v>11</v>
      </c>
      <c r="F39" s="49">
        <v>165</v>
      </c>
      <c r="G39" s="50" t="s">
        <v>17</v>
      </c>
      <c r="H39" s="51">
        <v>1</v>
      </c>
      <c r="I39" s="52">
        <v>11598</v>
      </c>
      <c r="J39" s="52">
        <v>568</v>
      </c>
      <c r="K39" s="52">
        <v>0</v>
      </c>
      <c r="L39" s="52">
        <v>893</v>
      </c>
      <c r="M39" s="52">
        <v>13059</v>
      </c>
      <c r="N39" s="48"/>
      <c r="O39" s="53">
        <v>0</v>
      </c>
      <c r="P39" s="53">
        <v>0</v>
      </c>
      <c r="Q39" s="55">
        <v>0.14000000000000001</v>
      </c>
      <c r="R39" s="55">
        <v>0.11966283017214517</v>
      </c>
      <c r="S39" s="52">
        <v>0</v>
      </c>
      <c r="T39" s="49"/>
      <c r="U39" s="56">
        <v>12166</v>
      </c>
      <c r="V39" s="56">
        <v>0</v>
      </c>
      <c r="W39" s="52">
        <v>0</v>
      </c>
      <c r="X39" s="52">
        <v>893</v>
      </c>
      <c r="Y39" s="52">
        <v>13059</v>
      </c>
      <c r="Z39" s="83">
        <f t="shared" si="0"/>
        <v>8520807</v>
      </c>
      <c r="AA39" s="52"/>
      <c r="AB39" s="52"/>
      <c r="AC39" s="52"/>
      <c r="AE39" s="53"/>
      <c r="AF39" s="53"/>
      <c r="AG39" s="54"/>
      <c r="AH39" s="55"/>
      <c r="AI39" s="52"/>
      <c r="AK39" s="56"/>
      <c r="AL39" s="56"/>
      <c r="AM39" s="52"/>
      <c r="AN39" s="52"/>
      <c r="AO39" s="52"/>
      <c r="AQ39" s="52"/>
      <c r="AR39" s="52"/>
      <c r="AS39" s="52"/>
      <c r="AT39" s="52"/>
      <c r="AU39" s="52"/>
      <c r="AV39" s="52"/>
      <c r="AW39" s="52"/>
      <c r="AX39" s="52"/>
    </row>
    <row r="40" spans="1:50">
      <c r="A40" s="49">
        <v>412</v>
      </c>
      <c r="B40" s="49">
        <v>412035189</v>
      </c>
      <c r="C40" s="50" t="s">
        <v>22</v>
      </c>
      <c r="D40" s="49">
        <v>35</v>
      </c>
      <c r="E40" s="50" t="s">
        <v>11</v>
      </c>
      <c r="F40" s="49">
        <v>189</v>
      </c>
      <c r="G40" s="50" t="s">
        <v>24</v>
      </c>
      <c r="H40" s="51">
        <v>2</v>
      </c>
      <c r="I40" s="52">
        <v>9832</v>
      </c>
      <c r="J40" s="52">
        <v>3863</v>
      </c>
      <c r="K40" s="52">
        <v>0</v>
      </c>
      <c r="L40" s="52">
        <v>893</v>
      </c>
      <c r="M40" s="52">
        <v>14588</v>
      </c>
      <c r="N40" s="48"/>
      <c r="O40" s="53">
        <v>0</v>
      </c>
      <c r="P40" s="53">
        <v>0</v>
      </c>
      <c r="Q40" s="55">
        <v>0.09</v>
      </c>
      <c r="R40" s="55">
        <v>2.4276948694077266E-3</v>
      </c>
      <c r="S40" s="52">
        <v>0</v>
      </c>
      <c r="T40" s="49"/>
      <c r="U40" s="56">
        <v>27390</v>
      </c>
      <c r="V40" s="56">
        <v>0</v>
      </c>
      <c r="W40" s="52">
        <v>0</v>
      </c>
      <c r="X40" s="52">
        <v>1786</v>
      </c>
      <c r="Y40" s="52">
        <v>29176</v>
      </c>
      <c r="Z40" s="83">
        <f t="shared" si="0"/>
        <v>8520807</v>
      </c>
      <c r="AA40" s="52"/>
      <c r="AB40" s="52"/>
      <c r="AC40" s="52"/>
      <c r="AE40" s="53"/>
      <c r="AF40" s="53"/>
      <c r="AG40" s="54"/>
      <c r="AH40" s="55"/>
      <c r="AI40" s="52"/>
      <c r="AK40" s="56"/>
      <c r="AL40" s="56"/>
      <c r="AM40" s="52"/>
      <c r="AN40" s="52"/>
      <c r="AO40" s="52"/>
      <c r="AQ40" s="52"/>
      <c r="AR40" s="52"/>
      <c r="AS40" s="52"/>
      <c r="AT40" s="52"/>
      <c r="AU40" s="52"/>
      <c r="AV40" s="52"/>
      <c r="AW40" s="52"/>
      <c r="AX40" s="52"/>
    </row>
    <row r="41" spans="1:50">
      <c r="A41" s="49">
        <v>412</v>
      </c>
      <c r="B41" s="49">
        <v>412035198</v>
      </c>
      <c r="C41" s="50" t="s">
        <v>22</v>
      </c>
      <c r="D41" s="49">
        <v>35</v>
      </c>
      <c r="E41" s="50" t="s">
        <v>11</v>
      </c>
      <c r="F41" s="49">
        <v>198</v>
      </c>
      <c r="G41" s="50" t="s">
        <v>66</v>
      </c>
      <c r="H41" s="51">
        <v>1</v>
      </c>
      <c r="I41" s="52">
        <v>9705</v>
      </c>
      <c r="J41" s="52">
        <v>3891</v>
      </c>
      <c r="K41" s="52">
        <v>0</v>
      </c>
      <c r="L41" s="52">
        <v>893</v>
      </c>
      <c r="M41" s="52">
        <v>14489</v>
      </c>
      <c r="N41" s="48"/>
      <c r="O41" s="53">
        <v>0</v>
      </c>
      <c r="P41" s="53">
        <v>0</v>
      </c>
      <c r="Q41" s="55">
        <v>0.09</v>
      </c>
      <c r="R41" s="55">
        <v>5.9667150048245262E-3</v>
      </c>
      <c r="S41" s="52">
        <v>0</v>
      </c>
      <c r="T41" s="49"/>
      <c r="U41" s="56">
        <v>13596</v>
      </c>
      <c r="V41" s="56">
        <v>0</v>
      </c>
      <c r="W41" s="52">
        <v>0</v>
      </c>
      <c r="X41" s="52">
        <v>893</v>
      </c>
      <c r="Y41" s="52">
        <v>14489</v>
      </c>
      <c r="Z41" s="83">
        <f t="shared" si="0"/>
        <v>8520807</v>
      </c>
      <c r="AA41" s="52"/>
      <c r="AB41" s="52"/>
      <c r="AC41" s="52"/>
      <c r="AE41" s="53"/>
      <c r="AF41" s="53"/>
      <c r="AG41" s="54"/>
      <c r="AH41" s="55"/>
      <c r="AI41" s="52"/>
      <c r="AK41" s="56"/>
      <c r="AL41" s="56"/>
      <c r="AM41" s="52"/>
      <c r="AN41" s="52"/>
      <c r="AO41" s="52"/>
      <c r="AQ41" s="52"/>
      <c r="AR41" s="52"/>
      <c r="AS41" s="52"/>
      <c r="AT41" s="52"/>
      <c r="AU41" s="52"/>
      <c r="AV41" s="52"/>
      <c r="AW41" s="52"/>
      <c r="AX41" s="52"/>
    </row>
    <row r="42" spans="1:50">
      <c r="A42" s="49">
        <v>412</v>
      </c>
      <c r="B42" s="49">
        <v>412035207</v>
      </c>
      <c r="C42" s="50" t="s">
        <v>22</v>
      </c>
      <c r="D42" s="49">
        <v>35</v>
      </c>
      <c r="E42" s="50" t="s">
        <v>11</v>
      </c>
      <c r="F42" s="49">
        <v>207</v>
      </c>
      <c r="G42" s="50" t="s">
        <v>25</v>
      </c>
      <c r="H42" s="51">
        <v>1</v>
      </c>
      <c r="I42" s="52">
        <v>14923</v>
      </c>
      <c r="J42" s="52">
        <v>9656</v>
      </c>
      <c r="K42" s="52">
        <v>0</v>
      </c>
      <c r="L42" s="52">
        <v>893</v>
      </c>
      <c r="M42" s="52">
        <v>25472</v>
      </c>
      <c r="N42" s="48"/>
      <c r="O42" s="53">
        <v>0</v>
      </c>
      <c r="P42" s="53">
        <v>0</v>
      </c>
      <c r="Q42" s="55">
        <v>0.09</v>
      </c>
      <c r="R42" s="55">
        <v>3.5065897086407105E-4</v>
      </c>
      <c r="S42" s="52">
        <v>0</v>
      </c>
      <c r="T42" s="49"/>
      <c r="U42" s="56">
        <v>24579</v>
      </c>
      <c r="V42" s="56">
        <v>0</v>
      </c>
      <c r="W42" s="52">
        <v>0</v>
      </c>
      <c r="X42" s="52">
        <v>893</v>
      </c>
      <c r="Y42" s="52">
        <v>25472</v>
      </c>
      <c r="Z42" s="83">
        <f t="shared" si="0"/>
        <v>8520807</v>
      </c>
      <c r="AA42" s="52"/>
      <c r="AB42" s="52"/>
      <c r="AC42" s="52"/>
      <c r="AE42" s="53"/>
      <c r="AF42" s="53"/>
      <c r="AG42" s="54"/>
      <c r="AH42" s="55"/>
      <c r="AI42" s="52"/>
      <c r="AK42" s="56"/>
      <c r="AL42" s="56"/>
      <c r="AM42" s="52"/>
      <c r="AN42" s="52"/>
      <c r="AO42" s="52"/>
      <c r="AQ42" s="52"/>
      <c r="AR42" s="52"/>
      <c r="AS42" s="52"/>
      <c r="AT42" s="52"/>
      <c r="AU42" s="52"/>
      <c r="AV42" s="52"/>
      <c r="AW42" s="52"/>
      <c r="AX42" s="52"/>
    </row>
    <row r="43" spans="1:50">
      <c r="A43" s="49">
        <v>412</v>
      </c>
      <c r="B43" s="49">
        <v>412035212</v>
      </c>
      <c r="C43" s="50" t="s">
        <v>22</v>
      </c>
      <c r="D43" s="49">
        <v>35</v>
      </c>
      <c r="E43" s="50" t="s">
        <v>11</v>
      </c>
      <c r="F43" s="49">
        <v>212</v>
      </c>
      <c r="G43" s="50" t="s">
        <v>167</v>
      </c>
      <c r="H43" s="51">
        <v>1</v>
      </c>
      <c r="I43" s="52">
        <v>9711</v>
      </c>
      <c r="J43" s="52">
        <v>1615</v>
      </c>
      <c r="K43" s="52">
        <v>0</v>
      </c>
      <c r="L43" s="52">
        <v>893</v>
      </c>
      <c r="M43" s="52">
        <v>12219</v>
      </c>
      <c r="N43" s="48"/>
      <c r="O43" s="53">
        <v>0</v>
      </c>
      <c r="P43" s="53">
        <v>0</v>
      </c>
      <c r="Q43" s="55">
        <v>0.09</v>
      </c>
      <c r="R43" s="55">
        <v>2.7474897573820621E-2</v>
      </c>
      <c r="S43" s="52">
        <v>0</v>
      </c>
      <c r="T43" s="49"/>
      <c r="U43" s="56">
        <v>11326</v>
      </c>
      <c r="V43" s="56">
        <v>0</v>
      </c>
      <c r="W43" s="52">
        <v>0</v>
      </c>
      <c r="X43" s="52">
        <v>893</v>
      </c>
      <c r="Y43" s="52">
        <v>12219</v>
      </c>
      <c r="Z43" s="83">
        <f t="shared" si="0"/>
        <v>8520807</v>
      </c>
      <c r="AA43" s="52"/>
      <c r="AB43" s="52"/>
      <c r="AC43" s="52"/>
      <c r="AE43" s="53"/>
      <c r="AF43" s="53"/>
      <c r="AG43" s="54"/>
      <c r="AH43" s="55"/>
      <c r="AI43" s="52"/>
      <c r="AK43" s="56"/>
      <c r="AL43" s="56"/>
      <c r="AM43" s="52"/>
      <c r="AN43" s="52"/>
      <c r="AO43" s="52"/>
      <c r="AQ43" s="52"/>
      <c r="AR43" s="52"/>
      <c r="AS43" s="52"/>
      <c r="AT43" s="52"/>
      <c r="AU43" s="52"/>
      <c r="AV43" s="52"/>
      <c r="AW43" s="52"/>
      <c r="AX43" s="52"/>
    </row>
    <row r="44" spans="1:50">
      <c r="A44" s="49">
        <v>412</v>
      </c>
      <c r="B44" s="49">
        <v>412035220</v>
      </c>
      <c r="C44" s="50" t="s">
        <v>22</v>
      </c>
      <c r="D44" s="49">
        <v>35</v>
      </c>
      <c r="E44" s="50" t="s">
        <v>11</v>
      </c>
      <c r="F44" s="49">
        <v>220</v>
      </c>
      <c r="G44" s="50" t="s">
        <v>26</v>
      </c>
      <c r="H44" s="51">
        <v>6</v>
      </c>
      <c r="I44" s="52">
        <v>11904</v>
      </c>
      <c r="J44" s="52">
        <v>3474</v>
      </c>
      <c r="K44" s="52">
        <v>0</v>
      </c>
      <c r="L44" s="52">
        <v>893</v>
      </c>
      <c r="M44" s="52">
        <v>16271</v>
      </c>
      <c r="N44" s="48"/>
      <c r="O44" s="53">
        <v>0</v>
      </c>
      <c r="P44" s="53">
        <v>0</v>
      </c>
      <c r="Q44" s="55">
        <v>0.09</v>
      </c>
      <c r="R44" s="55">
        <v>1.2415537954818295E-2</v>
      </c>
      <c r="S44" s="52">
        <v>0</v>
      </c>
      <c r="T44" s="49"/>
      <c r="U44" s="56">
        <v>92268</v>
      </c>
      <c r="V44" s="56">
        <v>0</v>
      </c>
      <c r="W44" s="52">
        <v>0</v>
      </c>
      <c r="X44" s="52">
        <v>5358</v>
      </c>
      <c r="Y44" s="52">
        <v>97626</v>
      </c>
      <c r="Z44" s="83">
        <f t="shared" si="0"/>
        <v>8520807</v>
      </c>
      <c r="AA44" s="52"/>
      <c r="AB44" s="52"/>
      <c r="AC44" s="52"/>
      <c r="AE44" s="53"/>
      <c r="AF44" s="53"/>
      <c r="AG44" s="54"/>
      <c r="AH44" s="55"/>
      <c r="AI44" s="52"/>
      <c r="AK44" s="56"/>
      <c r="AL44" s="56"/>
      <c r="AM44" s="52"/>
      <c r="AN44" s="52"/>
      <c r="AO44" s="52"/>
      <c r="AQ44" s="52"/>
      <c r="AR44" s="52"/>
      <c r="AS44" s="52"/>
      <c r="AT44" s="52"/>
      <c r="AU44" s="52"/>
      <c r="AV44" s="52"/>
      <c r="AW44" s="52"/>
      <c r="AX44" s="52"/>
    </row>
    <row r="45" spans="1:50">
      <c r="A45" s="49">
        <v>412</v>
      </c>
      <c r="B45" s="49">
        <v>412035244</v>
      </c>
      <c r="C45" s="50" t="s">
        <v>22</v>
      </c>
      <c r="D45" s="49">
        <v>35</v>
      </c>
      <c r="E45" s="50" t="s">
        <v>11</v>
      </c>
      <c r="F45" s="49">
        <v>244</v>
      </c>
      <c r="G45" s="50" t="s">
        <v>27</v>
      </c>
      <c r="H45" s="51">
        <v>8</v>
      </c>
      <c r="I45" s="52">
        <v>11622</v>
      </c>
      <c r="J45" s="52">
        <v>4681</v>
      </c>
      <c r="K45" s="52">
        <v>0</v>
      </c>
      <c r="L45" s="52">
        <v>893</v>
      </c>
      <c r="M45" s="52">
        <v>17196</v>
      </c>
      <c r="N45" s="48"/>
      <c r="O45" s="53">
        <v>0</v>
      </c>
      <c r="P45" s="53">
        <v>0</v>
      </c>
      <c r="Q45" s="55">
        <v>0.18</v>
      </c>
      <c r="R45" s="55">
        <v>9.411627948101306E-2</v>
      </c>
      <c r="S45" s="52">
        <v>0</v>
      </c>
      <c r="T45" s="49"/>
      <c r="U45" s="56">
        <v>130424</v>
      </c>
      <c r="V45" s="56">
        <v>0</v>
      </c>
      <c r="W45" s="52">
        <v>0</v>
      </c>
      <c r="X45" s="52">
        <v>7144</v>
      </c>
      <c r="Y45" s="52">
        <v>137568</v>
      </c>
      <c r="Z45" s="83">
        <f t="shared" si="0"/>
        <v>8520807</v>
      </c>
      <c r="AA45" s="52"/>
      <c r="AB45" s="52"/>
      <c r="AC45" s="52"/>
      <c r="AE45" s="53"/>
      <c r="AF45" s="53"/>
      <c r="AG45" s="54"/>
      <c r="AH45" s="55"/>
      <c r="AI45" s="52"/>
      <c r="AK45" s="56"/>
      <c r="AL45" s="56"/>
      <c r="AM45" s="52"/>
      <c r="AN45" s="52"/>
      <c r="AO45" s="52"/>
      <c r="AQ45" s="52"/>
      <c r="AR45" s="52"/>
      <c r="AS45" s="52"/>
      <c r="AT45" s="52"/>
      <c r="AU45" s="52"/>
      <c r="AV45" s="52"/>
      <c r="AW45" s="52"/>
      <c r="AX45" s="52"/>
    </row>
    <row r="46" spans="1:50">
      <c r="A46" s="49">
        <v>412</v>
      </c>
      <c r="B46" s="49">
        <v>412035285</v>
      </c>
      <c r="C46" s="50" t="s">
        <v>22</v>
      </c>
      <c r="D46" s="49">
        <v>35</v>
      </c>
      <c r="E46" s="50" t="s">
        <v>11</v>
      </c>
      <c r="F46" s="49">
        <v>285</v>
      </c>
      <c r="G46" s="50" t="s">
        <v>28</v>
      </c>
      <c r="H46" s="51">
        <v>7</v>
      </c>
      <c r="I46" s="52">
        <v>9625</v>
      </c>
      <c r="J46" s="52">
        <v>2948</v>
      </c>
      <c r="K46" s="52">
        <v>0</v>
      </c>
      <c r="L46" s="52">
        <v>893</v>
      </c>
      <c r="M46" s="52">
        <v>13466</v>
      </c>
      <c r="N46" s="48"/>
      <c r="O46" s="53">
        <v>0</v>
      </c>
      <c r="P46" s="53">
        <v>0</v>
      </c>
      <c r="Q46" s="55">
        <v>0.09</v>
      </c>
      <c r="R46" s="55">
        <v>3.1536741876176624E-2</v>
      </c>
      <c r="S46" s="52">
        <v>0</v>
      </c>
      <c r="T46" s="49"/>
      <c r="U46" s="56">
        <v>88011</v>
      </c>
      <c r="V46" s="56">
        <v>0</v>
      </c>
      <c r="W46" s="52">
        <v>0</v>
      </c>
      <c r="X46" s="52">
        <v>6251</v>
      </c>
      <c r="Y46" s="52">
        <v>94262</v>
      </c>
      <c r="Z46" s="83">
        <f t="shared" si="0"/>
        <v>8520807</v>
      </c>
      <c r="AA46" s="52"/>
      <c r="AB46" s="52"/>
      <c r="AC46" s="52"/>
      <c r="AE46" s="53"/>
      <c r="AF46" s="53"/>
      <c r="AG46" s="54"/>
      <c r="AH46" s="55"/>
      <c r="AI46" s="52"/>
      <c r="AK46" s="56"/>
      <c r="AL46" s="56"/>
      <c r="AM46" s="52"/>
      <c r="AN46" s="52"/>
      <c r="AO46" s="52"/>
      <c r="AQ46" s="52"/>
      <c r="AR46" s="52"/>
      <c r="AS46" s="52"/>
      <c r="AT46" s="52"/>
      <c r="AU46" s="52"/>
      <c r="AV46" s="52"/>
      <c r="AW46" s="52"/>
      <c r="AX46" s="52"/>
    </row>
    <row r="47" spans="1:50">
      <c r="A47" s="49">
        <v>412</v>
      </c>
      <c r="B47" s="49">
        <v>412035293</v>
      </c>
      <c r="C47" s="50" t="s">
        <v>22</v>
      </c>
      <c r="D47" s="49">
        <v>35</v>
      </c>
      <c r="E47" s="50" t="s">
        <v>11</v>
      </c>
      <c r="F47" s="49">
        <v>293</v>
      </c>
      <c r="G47" s="50" t="s">
        <v>171</v>
      </c>
      <c r="H47" s="51">
        <v>1</v>
      </c>
      <c r="I47" s="52">
        <v>11386</v>
      </c>
      <c r="J47" s="52">
        <v>969</v>
      </c>
      <c r="K47" s="52">
        <v>0</v>
      </c>
      <c r="L47" s="52">
        <v>893</v>
      </c>
      <c r="M47" s="52">
        <v>13248</v>
      </c>
      <c r="N47" s="48"/>
      <c r="O47" s="53">
        <v>0</v>
      </c>
      <c r="P47" s="53">
        <v>0</v>
      </c>
      <c r="Q47" s="55">
        <v>0.18</v>
      </c>
      <c r="R47" s="55">
        <v>3.0139368898322565E-3</v>
      </c>
      <c r="S47" s="52">
        <v>0</v>
      </c>
      <c r="T47" s="49"/>
      <c r="U47" s="56">
        <v>12355</v>
      </c>
      <c r="V47" s="56">
        <v>0</v>
      </c>
      <c r="W47" s="52">
        <v>0</v>
      </c>
      <c r="X47" s="52">
        <v>893</v>
      </c>
      <c r="Y47" s="52">
        <v>13248</v>
      </c>
      <c r="Z47" s="83">
        <f t="shared" si="0"/>
        <v>8520807</v>
      </c>
      <c r="AA47" s="52"/>
      <c r="AB47" s="52"/>
      <c r="AC47" s="52"/>
      <c r="AE47" s="53"/>
      <c r="AF47" s="53"/>
      <c r="AG47" s="54"/>
      <c r="AH47" s="55"/>
      <c r="AI47" s="52"/>
      <c r="AK47" s="56"/>
      <c r="AL47" s="56"/>
      <c r="AM47" s="52"/>
      <c r="AN47" s="52"/>
      <c r="AO47" s="52"/>
      <c r="AQ47" s="52"/>
      <c r="AR47" s="52"/>
      <c r="AS47" s="52"/>
      <c r="AT47" s="52"/>
      <c r="AU47" s="52"/>
      <c r="AV47" s="52"/>
      <c r="AW47" s="52"/>
      <c r="AX47" s="52"/>
    </row>
    <row r="48" spans="1:50">
      <c r="A48" s="49">
        <v>412</v>
      </c>
      <c r="B48" s="49">
        <v>412035314</v>
      </c>
      <c r="C48" s="50" t="s">
        <v>22</v>
      </c>
      <c r="D48" s="49">
        <v>35</v>
      </c>
      <c r="E48" s="50" t="s">
        <v>11</v>
      </c>
      <c r="F48" s="49">
        <v>314</v>
      </c>
      <c r="G48" s="50" t="s">
        <v>29</v>
      </c>
      <c r="H48" s="51">
        <v>1</v>
      </c>
      <c r="I48" s="52">
        <v>13106</v>
      </c>
      <c r="J48" s="52">
        <v>9817</v>
      </c>
      <c r="K48" s="52">
        <v>0</v>
      </c>
      <c r="L48" s="52">
        <v>893</v>
      </c>
      <c r="M48" s="52">
        <v>23816</v>
      </c>
      <c r="N48" s="48"/>
      <c r="O48" s="53">
        <v>0</v>
      </c>
      <c r="P48" s="53">
        <v>0</v>
      </c>
      <c r="Q48" s="55">
        <v>0.09</v>
      </c>
      <c r="R48" s="55">
        <v>4.6977627790953267E-3</v>
      </c>
      <c r="S48" s="52">
        <v>0</v>
      </c>
      <c r="T48" s="49"/>
      <c r="U48" s="56">
        <v>22923</v>
      </c>
      <c r="V48" s="56">
        <v>0</v>
      </c>
      <c r="W48" s="52">
        <v>0</v>
      </c>
      <c r="X48" s="52">
        <v>893</v>
      </c>
      <c r="Y48" s="52">
        <v>23816</v>
      </c>
      <c r="Z48" s="83">
        <f t="shared" si="0"/>
        <v>8520807</v>
      </c>
      <c r="AA48" s="52"/>
      <c r="AB48" s="52"/>
      <c r="AC48" s="52"/>
      <c r="AE48" s="53"/>
      <c r="AF48" s="53"/>
      <c r="AG48" s="54"/>
      <c r="AH48" s="55"/>
      <c r="AI48" s="52"/>
      <c r="AK48" s="56"/>
      <c r="AL48" s="56"/>
      <c r="AM48" s="52"/>
      <c r="AN48" s="52"/>
      <c r="AO48" s="52"/>
      <c r="AQ48" s="52"/>
      <c r="AR48" s="52"/>
      <c r="AS48" s="52"/>
      <c r="AT48" s="52"/>
      <c r="AU48" s="52"/>
      <c r="AV48" s="52"/>
      <c r="AW48" s="52"/>
      <c r="AX48" s="52"/>
    </row>
    <row r="49" spans="1:50">
      <c r="A49" s="49">
        <v>412</v>
      </c>
      <c r="B49" s="49">
        <v>412035335</v>
      </c>
      <c r="C49" s="50" t="s">
        <v>22</v>
      </c>
      <c r="D49" s="49">
        <v>35</v>
      </c>
      <c r="E49" s="50" t="s">
        <v>11</v>
      </c>
      <c r="F49" s="49">
        <v>335</v>
      </c>
      <c r="G49" s="50" t="s">
        <v>312</v>
      </c>
      <c r="H49" s="51">
        <v>1</v>
      </c>
      <c r="I49" s="52">
        <v>9755</v>
      </c>
      <c r="J49" s="52">
        <v>6674</v>
      </c>
      <c r="K49" s="52">
        <v>0</v>
      </c>
      <c r="L49" s="52">
        <v>893</v>
      </c>
      <c r="M49" s="52">
        <v>17322</v>
      </c>
      <c r="N49" s="48"/>
      <c r="O49" s="53">
        <v>0</v>
      </c>
      <c r="P49" s="53">
        <v>0</v>
      </c>
      <c r="Q49" s="55">
        <v>0.09</v>
      </c>
      <c r="R49" s="55">
        <v>3.2162802944130792E-4</v>
      </c>
      <c r="S49" s="52">
        <v>0</v>
      </c>
      <c r="T49" s="49"/>
      <c r="U49" s="56">
        <v>16429</v>
      </c>
      <c r="V49" s="56">
        <v>0</v>
      </c>
      <c r="W49" s="52">
        <v>0</v>
      </c>
      <c r="X49" s="52">
        <v>893</v>
      </c>
      <c r="Y49" s="52">
        <v>17322</v>
      </c>
      <c r="Z49" s="83">
        <f t="shared" si="0"/>
        <v>8520807</v>
      </c>
      <c r="AA49" s="52"/>
      <c r="AB49" s="52"/>
      <c r="AC49" s="52"/>
      <c r="AE49" s="53"/>
      <c r="AF49" s="53"/>
      <c r="AG49" s="54"/>
      <c r="AH49" s="55"/>
      <c r="AI49" s="52"/>
      <c r="AK49" s="56"/>
      <c r="AL49" s="56"/>
      <c r="AM49" s="52"/>
      <c r="AN49" s="52"/>
      <c r="AO49" s="52"/>
      <c r="AQ49" s="52"/>
      <c r="AR49" s="52"/>
      <c r="AS49" s="52"/>
      <c r="AT49" s="52"/>
      <c r="AU49" s="52"/>
      <c r="AV49" s="52"/>
      <c r="AW49" s="52"/>
      <c r="AX49" s="52"/>
    </row>
    <row r="50" spans="1:50">
      <c r="A50" s="49">
        <v>412</v>
      </c>
      <c r="B50" s="49">
        <v>412035336</v>
      </c>
      <c r="C50" s="50" t="s">
        <v>22</v>
      </c>
      <c r="D50" s="49">
        <v>35</v>
      </c>
      <c r="E50" s="50" t="s">
        <v>11</v>
      </c>
      <c r="F50" s="49">
        <v>336</v>
      </c>
      <c r="G50" s="50" t="s">
        <v>30</v>
      </c>
      <c r="H50" s="51">
        <v>1</v>
      </c>
      <c r="I50" s="52">
        <v>11045</v>
      </c>
      <c r="J50" s="52">
        <v>1473</v>
      </c>
      <c r="K50" s="52">
        <v>0</v>
      </c>
      <c r="L50" s="52">
        <v>893</v>
      </c>
      <c r="M50" s="52">
        <v>13411</v>
      </c>
      <c r="N50" s="48"/>
      <c r="O50" s="53">
        <v>0</v>
      </c>
      <c r="P50" s="53">
        <v>0</v>
      </c>
      <c r="Q50" s="55">
        <v>0.09</v>
      </c>
      <c r="R50" s="55">
        <v>3.2866042662978136E-2</v>
      </c>
      <c r="S50" s="52">
        <v>0</v>
      </c>
      <c r="T50" s="49"/>
      <c r="U50" s="56">
        <v>12518</v>
      </c>
      <c r="V50" s="56">
        <v>0</v>
      </c>
      <c r="W50" s="52">
        <v>0</v>
      </c>
      <c r="X50" s="52">
        <v>893</v>
      </c>
      <c r="Y50" s="52">
        <v>13411</v>
      </c>
      <c r="Z50" s="83">
        <f t="shared" si="0"/>
        <v>8520807</v>
      </c>
      <c r="AA50" s="52"/>
      <c r="AB50" s="52"/>
      <c r="AC50" s="52"/>
      <c r="AE50" s="53"/>
      <c r="AF50" s="53"/>
      <c r="AG50" s="54"/>
      <c r="AH50" s="55"/>
      <c r="AI50" s="52"/>
      <c r="AK50" s="56"/>
      <c r="AL50" s="56"/>
      <c r="AM50" s="52"/>
      <c r="AN50" s="52"/>
      <c r="AO50" s="52"/>
      <c r="AQ50" s="52"/>
      <c r="AR50" s="52"/>
      <c r="AS50" s="52"/>
      <c r="AT50" s="52"/>
      <c r="AU50" s="52"/>
      <c r="AV50" s="52"/>
      <c r="AW50" s="52"/>
      <c r="AX50" s="52"/>
    </row>
    <row r="51" spans="1:50">
      <c r="A51" s="49">
        <v>412</v>
      </c>
      <c r="B51" s="49">
        <v>412035625</v>
      </c>
      <c r="C51" s="50" t="s">
        <v>22</v>
      </c>
      <c r="D51" s="49">
        <v>35</v>
      </c>
      <c r="E51" s="50" t="s">
        <v>11</v>
      </c>
      <c r="F51" s="49">
        <v>625</v>
      </c>
      <c r="G51" s="50" t="s">
        <v>92</v>
      </c>
      <c r="H51" s="51">
        <v>1</v>
      </c>
      <c r="I51" s="52">
        <v>9709</v>
      </c>
      <c r="J51" s="52">
        <v>1848</v>
      </c>
      <c r="K51" s="52">
        <v>0</v>
      </c>
      <c r="L51" s="52">
        <v>893</v>
      </c>
      <c r="M51" s="52">
        <v>12450</v>
      </c>
      <c r="N51" s="48"/>
      <c r="O51" s="53">
        <v>0</v>
      </c>
      <c r="P51" s="53">
        <v>0</v>
      </c>
      <c r="Q51" s="55">
        <v>0.09</v>
      </c>
      <c r="R51" s="55">
        <v>2.4383493089387897E-3</v>
      </c>
      <c r="S51" s="52">
        <v>0</v>
      </c>
      <c r="T51" s="49"/>
      <c r="U51" s="56">
        <v>11557</v>
      </c>
      <c r="V51" s="56">
        <v>0</v>
      </c>
      <c r="W51" s="52">
        <v>0</v>
      </c>
      <c r="X51" s="52">
        <v>893</v>
      </c>
      <c r="Y51" s="52">
        <v>12450</v>
      </c>
      <c r="Z51" s="83">
        <f t="shared" si="0"/>
        <v>8520807</v>
      </c>
      <c r="AA51" s="52"/>
      <c r="AB51" s="52"/>
      <c r="AC51" s="52"/>
      <c r="AE51" s="53"/>
      <c r="AF51" s="53"/>
      <c r="AG51" s="54"/>
      <c r="AH51" s="55"/>
      <c r="AI51" s="52"/>
      <c r="AK51" s="56"/>
      <c r="AL51" s="56"/>
      <c r="AM51" s="52"/>
      <c r="AN51" s="52"/>
      <c r="AO51" s="52"/>
      <c r="AQ51" s="52"/>
      <c r="AR51" s="52"/>
      <c r="AS51" s="52"/>
      <c r="AT51" s="52"/>
      <c r="AU51" s="52"/>
      <c r="AV51" s="52"/>
      <c r="AW51" s="52"/>
      <c r="AX51" s="52"/>
    </row>
    <row r="52" spans="1:50">
      <c r="A52" s="49">
        <v>413</v>
      </c>
      <c r="B52" s="49">
        <v>413114091</v>
      </c>
      <c r="C52" s="50" t="s">
        <v>31</v>
      </c>
      <c r="D52" s="49">
        <v>114</v>
      </c>
      <c r="E52" s="50" t="s">
        <v>32</v>
      </c>
      <c r="F52" s="49">
        <v>91</v>
      </c>
      <c r="G52" s="50" t="s">
        <v>34</v>
      </c>
      <c r="H52" s="51">
        <v>6</v>
      </c>
      <c r="I52" s="52">
        <v>11346</v>
      </c>
      <c r="J52" s="52">
        <v>13619</v>
      </c>
      <c r="K52" s="52">
        <v>0</v>
      </c>
      <c r="L52" s="52">
        <v>893</v>
      </c>
      <c r="M52" s="52">
        <v>25858</v>
      </c>
      <c r="N52" s="48"/>
      <c r="O52" s="53">
        <v>5.405405405405405E-2</v>
      </c>
      <c r="P52" s="53">
        <v>0</v>
      </c>
      <c r="Q52" s="55">
        <v>0.09</v>
      </c>
      <c r="R52" s="55">
        <v>2.8190488662819133E-2</v>
      </c>
      <c r="S52" s="52">
        <v>0</v>
      </c>
      <c r="T52" s="49"/>
      <c r="U52" s="56">
        <v>148440</v>
      </c>
      <c r="V52" s="56">
        <v>0</v>
      </c>
      <c r="W52" s="52">
        <v>0</v>
      </c>
      <c r="X52" s="52">
        <v>5310</v>
      </c>
      <c r="Y52" s="52">
        <v>153750</v>
      </c>
      <c r="Z52" s="83">
        <f t="shared" si="0"/>
        <v>3685268</v>
      </c>
      <c r="AA52" s="52"/>
      <c r="AB52" s="52"/>
      <c r="AC52" s="52"/>
      <c r="AE52" s="53"/>
      <c r="AF52" s="53"/>
      <c r="AG52" s="54"/>
      <c r="AH52" s="55"/>
      <c r="AI52" s="52"/>
      <c r="AK52" s="56"/>
      <c r="AL52" s="56"/>
      <c r="AM52" s="52"/>
      <c r="AN52" s="52"/>
      <c r="AO52" s="52"/>
      <c r="AQ52" s="52"/>
      <c r="AR52" s="52"/>
      <c r="AS52" s="52"/>
      <c r="AT52" s="52"/>
      <c r="AU52" s="52"/>
      <c r="AV52" s="52"/>
      <c r="AW52" s="52"/>
      <c r="AX52" s="52"/>
    </row>
    <row r="53" spans="1:50">
      <c r="A53" s="49">
        <v>413</v>
      </c>
      <c r="B53" s="49">
        <v>413114114</v>
      </c>
      <c r="C53" s="50" t="s">
        <v>31</v>
      </c>
      <c r="D53" s="49">
        <v>114</v>
      </c>
      <c r="E53" s="50" t="s">
        <v>32</v>
      </c>
      <c r="F53" s="49">
        <v>114</v>
      </c>
      <c r="G53" s="50" t="s">
        <v>32</v>
      </c>
      <c r="H53" s="51">
        <v>61</v>
      </c>
      <c r="I53" s="52">
        <v>10523</v>
      </c>
      <c r="J53" s="52">
        <v>2866</v>
      </c>
      <c r="K53" s="52">
        <v>0</v>
      </c>
      <c r="L53" s="52">
        <v>893</v>
      </c>
      <c r="M53" s="52">
        <v>14282</v>
      </c>
      <c r="N53" s="48"/>
      <c r="O53" s="53">
        <v>0.54954954954955004</v>
      </c>
      <c r="P53" s="53">
        <v>0</v>
      </c>
      <c r="Q53" s="55">
        <v>0.18</v>
      </c>
      <c r="R53" s="55">
        <v>4.2268608024008461E-2</v>
      </c>
      <c r="S53" s="52">
        <v>0</v>
      </c>
      <c r="T53" s="49"/>
      <c r="U53" s="56">
        <v>809348</v>
      </c>
      <c r="V53" s="56">
        <v>0</v>
      </c>
      <c r="W53" s="52">
        <v>0</v>
      </c>
      <c r="X53" s="52">
        <v>53985</v>
      </c>
      <c r="Y53" s="52">
        <v>863333</v>
      </c>
      <c r="Z53" s="83">
        <f t="shared" si="0"/>
        <v>3685268</v>
      </c>
      <c r="AA53" s="52"/>
      <c r="AB53" s="52"/>
      <c r="AC53" s="52"/>
      <c r="AE53" s="53"/>
      <c r="AF53" s="53"/>
      <c r="AG53" s="54"/>
      <c r="AH53" s="55"/>
      <c r="AI53" s="52"/>
      <c r="AK53" s="56"/>
      <c r="AL53" s="56"/>
      <c r="AM53" s="52"/>
      <c r="AN53" s="52"/>
      <c r="AO53" s="52"/>
      <c r="AQ53" s="52"/>
      <c r="AR53" s="52"/>
      <c r="AS53" s="52"/>
      <c r="AT53" s="52"/>
      <c r="AU53" s="52"/>
      <c r="AV53" s="52"/>
      <c r="AW53" s="52"/>
      <c r="AX53" s="52"/>
    </row>
    <row r="54" spans="1:50">
      <c r="A54" s="49">
        <v>413</v>
      </c>
      <c r="B54" s="49">
        <v>413114117</v>
      </c>
      <c r="C54" s="50" t="s">
        <v>31</v>
      </c>
      <c r="D54" s="49">
        <v>114</v>
      </c>
      <c r="E54" s="50" t="s">
        <v>32</v>
      </c>
      <c r="F54" s="49">
        <v>117</v>
      </c>
      <c r="G54" s="50" t="s">
        <v>35</v>
      </c>
      <c r="H54" s="51">
        <v>1</v>
      </c>
      <c r="I54" s="52">
        <v>13975</v>
      </c>
      <c r="J54" s="52">
        <v>6276</v>
      </c>
      <c r="K54" s="52">
        <v>0</v>
      </c>
      <c r="L54" s="52">
        <v>893</v>
      </c>
      <c r="M54" s="52">
        <v>21144</v>
      </c>
      <c r="N54" s="48"/>
      <c r="O54" s="53">
        <v>9.0090090090090089E-3</v>
      </c>
      <c r="P54" s="53">
        <v>0</v>
      </c>
      <c r="Q54" s="55">
        <v>0.09</v>
      </c>
      <c r="R54" s="55">
        <v>7.581056266940904E-2</v>
      </c>
      <c r="S54" s="52">
        <v>0</v>
      </c>
      <c r="T54" s="49"/>
      <c r="U54" s="56">
        <v>20069</v>
      </c>
      <c r="V54" s="56">
        <v>0</v>
      </c>
      <c r="W54" s="52">
        <v>0</v>
      </c>
      <c r="X54" s="52">
        <v>885</v>
      </c>
      <c r="Y54" s="52">
        <v>20954</v>
      </c>
      <c r="Z54" s="83">
        <f t="shared" si="0"/>
        <v>3685268</v>
      </c>
      <c r="AA54" s="52"/>
      <c r="AB54" s="52"/>
      <c r="AC54" s="52"/>
      <c r="AE54" s="53"/>
      <c r="AF54" s="53"/>
      <c r="AG54" s="54"/>
      <c r="AH54" s="55"/>
      <c r="AI54" s="52"/>
      <c r="AK54" s="56"/>
      <c r="AL54" s="56"/>
      <c r="AM54" s="52"/>
      <c r="AN54" s="52"/>
      <c r="AO54" s="52"/>
      <c r="AQ54" s="52"/>
      <c r="AR54" s="52"/>
      <c r="AS54" s="52"/>
      <c r="AT54" s="52"/>
      <c r="AU54" s="52"/>
      <c r="AV54" s="52"/>
      <c r="AW54" s="52"/>
      <c r="AX54" s="52"/>
    </row>
    <row r="55" spans="1:50">
      <c r="A55" s="49">
        <v>413</v>
      </c>
      <c r="B55" s="49">
        <v>413114210</v>
      </c>
      <c r="C55" s="50" t="s">
        <v>31</v>
      </c>
      <c r="D55" s="49">
        <v>114</v>
      </c>
      <c r="E55" s="50" t="s">
        <v>32</v>
      </c>
      <c r="F55" s="49">
        <v>210</v>
      </c>
      <c r="G55" s="50" t="s">
        <v>188</v>
      </c>
      <c r="H55" s="51">
        <v>3</v>
      </c>
      <c r="I55" s="52">
        <v>9794</v>
      </c>
      <c r="J55" s="52">
        <v>3392</v>
      </c>
      <c r="K55" s="52">
        <v>0</v>
      </c>
      <c r="L55" s="52">
        <v>893</v>
      </c>
      <c r="M55" s="52">
        <v>14079</v>
      </c>
      <c r="N55" s="48"/>
      <c r="O55" s="53">
        <v>2.7027027027027029E-2</v>
      </c>
      <c r="P55" s="53">
        <v>0</v>
      </c>
      <c r="Q55" s="55">
        <v>0.09</v>
      </c>
      <c r="R55" s="55">
        <v>6.1994236194348025E-2</v>
      </c>
      <c r="S55" s="52">
        <v>0</v>
      </c>
      <c r="T55" s="49"/>
      <c r="U55" s="56">
        <v>39201</v>
      </c>
      <c r="V55" s="56">
        <v>0</v>
      </c>
      <c r="W55" s="52">
        <v>0</v>
      </c>
      <c r="X55" s="52">
        <v>2655</v>
      </c>
      <c r="Y55" s="52">
        <v>41856</v>
      </c>
      <c r="Z55" s="83">
        <f t="shared" si="0"/>
        <v>3685268</v>
      </c>
      <c r="AA55" s="52"/>
      <c r="AB55" s="52"/>
      <c r="AC55" s="52"/>
      <c r="AE55" s="53"/>
      <c r="AF55" s="53"/>
      <c r="AG55" s="54"/>
      <c r="AH55" s="55"/>
      <c r="AI55" s="52"/>
      <c r="AK55" s="56"/>
      <c r="AL55" s="56"/>
      <c r="AM55" s="52"/>
      <c r="AN55" s="52"/>
      <c r="AO55" s="52"/>
      <c r="AQ55" s="52"/>
      <c r="AR55" s="52"/>
      <c r="AS55" s="52"/>
      <c r="AT55" s="52"/>
      <c r="AU55" s="52"/>
      <c r="AV55" s="52"/>
      <c r="AW55" s="52"/>
      <c r="AX55" s="52"/>
    </row>
    <row r="56" spans="1:50">
      <c r="A56" s="49">
        <v>413</v>
      </c>
      <c r="B56" s="49">
        <v>413114253</v>
      </c>
      <c r="C56" s="50" t="s">
        <v>31</v>
      </c>
      <c r="D56" s="49">
        <v>114</v>
      </c>
      <c r="E56" s="50" t="s">
        <v>32</v>
      </c>
      <c r="F56" s="49">
        <v>253</v>
      </c>
      <c r="G56" s="50" t="s">
        <v>36</v>
      </c>
      <c r="H56" s="51">
        <v>2</v>
      </c>
      <c r="I56" s="52">
        <v>10028</v>
      </c>
      <c r="J56" s="52">
        <v>19410</v>
      </c>
      <c r="K56" s="52">
        <v>0</v>
      </c>
      <c r="L56" s="52">
        <v>893</v>
      </c>
      <c r="M56" s="52">
        <v>30331</v>
      </c>
      <c r="N56" s="48"/>
      <c r="O56" s="53">
        <v>1.8018018018018018E-2</v>
      </c>
      <c r="P56" s="53">
        <v>0</v>
      </c>
      <c r="Q56" s="55">
        <v>0.09</v>
      </c>
      <c r="R56" s="55">
        <v>3.1077747366666124E-2</v>
      </c>
      <c r="S56" s="52">
        <v>0</v>
      </c>
      <c r="T56" s="49"/>
      <c r="U56" s="56">
        <v>58346</v>
      </c>
      <c r="V56" s="56">
        <v>0</v>
      </c>
      <c r="W56" s="52">
        <v>0</v>
      </c>
      <c r="X56" s="52">
        <v>1770</v>
      </c>
      <c r="Y56" s="52">
        <v>60116</v>
      </c>
      <c r="Z56" s="83">
        <f t="shared" si="0"/>
        <v>3685268</v>
      </c>
      <c r="AA56" s="52"/>
      <c r="AB56" s="52"/>
      <c r="AC56" s="52"/>
      <c r="AE56" s="53"/>
      <c r="AF56" s="53"/>
      <c r="AG56" s="54"/>
      <c r="AH56" s="55"/>
      <c r="AI56" s="52"/>
      <c r="AK56" s="56"/>
      <c r="AL56" s="56"/>
      <c r="AM56" s="52"/>
      <c r="AN56" s="52"/>
      <c r="AO56" s="52"/>
      <c r="AQ56" s="52"/>
      <c r="AR56" s="52"/>
      <c r="AS56" s="52"/>
      <c r="AT56" s="52"/>
      <c r="AU56" s="52"/>
      <c r="AV56" s="52"/>
      <c r="AW56" s="52"/>
      <c r="AX56" s="52"/>
    </row>
    <row r="57" spans="1:50">
      <c r="A57" s="49">
        <v>413</v>
      </c>
      <c r="B57" s="49">
        <v>413114670</v>
      </c>
      <c r="C57" s="50" t="s">
        <v>31</v>
      </c>
      <c r="D57" s="49">
        <v>114</v>
      </c>
      <c r="E57" s="50" t="s">
        <v>32</v>
      </c>
      <c r="F57" s="49">
        <v>670</v>
      </c>
      <c r="G57" s="50" t="s">
        <v>37</v>
      </c>
      <c r="H57" s="51">
        <v>28</v>
      </c>
      <c r="I57" s="52">
        <v>9217</v>
      </c>
      <c r="J57" s="52">
        <v>8081</v>
      </c>
      <c r="K57" s="52">
        <v>0</v>
      </c>
      <c r="L57" s="52">
        <v>893</v>
      </c>
      <c r="M57" s="52">
        <v>18191</v>
      </c>
      <c r="N57" s="48"/>
      <c r="O57" s="53">
        <v>0.25225225225225217</v>
      </c>
      <c r="P57" s="53">
        <v>0</v>
      </c>
      <c r="Q57" s="55">
        <v>0.09</v>
      </c>
      <c r="R57" s="55">
        <v>8.1968619897184208E-2</v>
      </c>
      <c r="S57" s="52">
        <v>0</v>
      </c>
      <c r="T57" s="49"/>
      <c r="U57" s="56">
        <v>479976</v>
      </c>
      <c r="V57" s="56">
        <v>0</v>
      </c>
      <c r="W57" s="52">
        <v>0</v>
      </c>
      <c r="X57" s="52">
        <v>24780</v>
      </c>
      <c r="Y57" s="52">
        <v>504756</v>
      </c>
      <c r="Z57" s="83">
        <f t="shared" si="0"/>
        <v>3685268</v>
      </c>
      <c r="AA57" s="52"/>
      <c r="AB57" s="52"/>
      <c r="AC57" s="52"/>
      <c r="AE57" s="53"/>
      <c r="AF57" s="53"/>
      <c r="AG57" s="54"/>
      <c r="AH57" s="55"/>
      <c r="AI57" s="52"/>
      <c r="AK57" s="56"/>
      <c r="AL57" s="56"/>
      <c r="AM57" s="52"/>
      <c r="AN57" s="52"/>
      <c r="AO57" s="52"/>
      <c r="AQ57" s="52"/>
      <c r="AR57" s="52"/>
      <c r="AS57" s="52"/>
      <c r="AT57" s="52"/>
      <c r="AU57" s="52"/>
      <c r="AV57" s="52"/>
      <c r="AW57" s="52"/>
      <c r="AX57" s="52"/>
    </row>
    <row r="58" spans="1:50">
      <c r="A58" s="49">
        <v>413</v>
      </c>
      <c r="B58" s="49">
        <v>413114674</v>
      </c>
      <c r="C58" s="50" t="s">
        <v>31</v>
      </c>
      <c r="D58" s="49">
        <v>114</v>
      </c>
      <c r="E58" s="50" t="s">
        <v>32</v>
      </c>
      <c r="F58" s="49">
        <v>674</v>
      </c>
      <c r="G58" s="50" t="s">
        <v>38</v>
      </c>
      <c r="H58" s="51">
        <v>41</v>
      </c>
      <c r="I58" s="52">
        <v>10949</v>
      </c>
      <c r="J58" s="52">
        <v>4886</v>
      </c>
      <c r="K58" s="52">
        <v>0</v>
      </c>
      <c r="L58" s="52">
        <v>893</v>
      </c>
      <c r="M58" s="52">
        <v>16728</v>
      </c>
      <c r="N58" s="48"/>
      <c r="O58" s="53">
        <v>0.36936936936936954</v>
      </c>
      <c r="P58" s="53">
        <v>0</v>
      </c>
      <c r="Q58" s="55">
        <v>0.09</v>
      </c>
      <c r="R58" s="55">
        <v>5.3196883398809208E-2</v>
      </c>
      <c r="S58" s="52">
        <v>0</v>
      </c>
      <c r="T58" s="49"/>
      <c r="U58" s="56">
        <v>643372</v>
      </c>
      <c r="V58" s="56">
        <v>0</v>
      </c>
      <c r="W58" s="52">
        <v>0</v>
      </c>
      <c r="X58" s="52">
        <v>36285</v>
      </c>
      <c r="Y58" s="52">
        <v>679657</v>
      </c>
      <c r="Z58" s="83">
        <f t="shared" si="0"/>
        <v>3685268</v>
      </c>
      <c r="AA58" s="52"/>
      <c r="AB58" s="52"/>
      <c r="AC58" s="52"/>
      <c r="AE58" s="53"/>
      <c r="AF58" s="53"/>
      <c r="AG58" s="54"/>
      <c r="AH58" s="55"/>
      <c r="AI58" s="52"/>
      <c r="AK58" s="56"/>
      <c r="AL58" s="56"/>
      <c r="AM58" s="52"/>
      <c r="AN58" s="52"/>
      <c r="AO58" s="52"/>
      <c r="AQ58" s="52"/>
      <c r="AR58" s="52"/>
      <c r="AS58" s="52"/>
      <c r="AT58" s="52"/>
      <c r="AU58" s="52"/>
      <c r="AV58" s="52"/>
      <c r="AW58" s="52"/>
      <c r="AX58" s="52"/>
    </row>
    <row r="59" spans="1:50">
      <c r="A59" s="49">
        <v>413</v>
      </c>
      <c r="B59" s="49">
        <v>413114683</v>
      </c>
      <c r="C59" s="50" t="s">
        <v>31</v>
      </c>
      <c r="D59" s="49">
        <v>114</v>
      </c>
      <c r="E59" s="50" t="s">
        <v>32</v>
      </c>
      <c r="F59" s="49">
        <v>683</v>
      </c>
      <c r="G59" s="50" t="s">
        <v>39</v>
      </c>
      <c r="H59" s="51">
        <v>4</v>
      </c>
      <c r="I59" s="52">
        <v>9794</v>
      </c>
      <c r="J59" s="52">
        <v>6780</v>
      </c>
      <c r="K59" s="52">
        <v>0</v>
      </c>
      <c r="L59" s="52">
        <v>893</v>
      </c>
      <c r="M59" s="52">
        <v>17467</v>
      </c>
      <c r="N59" s="48"/>
      <c r="O59" s="53">
        <v>3.6036036036036036E-2</v>
      </c>
      <c r="P59" s="53">
        <v>0</v>
      </c>
      <c r="Q59" s="55">
        <v>0.09</v>
      </c>
      <c r="R59" s="55">
        <v>2.8960202497055953E-2</v>
      </c>
      <c r="S59" s="52">
        <v>0</v>
      </c>
      <c r="T59" s="49"/>
      <c r="U59" s="56">
        <v>65700</v>
      </c>
      <c r="V59" s="56">
        <v>0</v>
      </c>
      <c r="W59" s="52">
        <v>0</v>
      </c>
      <c r="X59" s="52">
        <v>3540</v>
      </c>
      <c r="Y59" s="52">
        <v>69240</v>
      </c>
      <c r="Z59" s="83">
        <f t="shared" si="0"/>
        <v>3685268</v>
      </c>
      <c r="AA59" s="52"/>
      <c r="AB59" s="52"/>
      <c r="AC59" s="52"/>
      <c r="AE59" s="53"/>
      <c r="AF59" s="53"/>
      <c r="AG59" s="54"/>
      <c r="AH59" s="55"/>
      <c r="AI59" s="52"/>
      <c r="AK59" s="56"/>
      <c r="AL59" s="56"/>
      <c r="AM59" s="52"/>
      <c r="AN59" s="52"/>
      <c r="AO59" s="52"/>
      <c r="AQ59" s="52"/>
      <c r="AR59" s="52"/>
      <c r="AS59" s="52"/>
      <c r="AT59" s="52"/>
      <c r="AU59" s="52"/>
      <c r="AV59" s="52"/>
      <c r="AW59" s="52"/>
      <c r="AX59" s="52"/>
    </row>
    <row r="60" spans="1:50">
      <c r="A60" s="49">
        <v>413</v>
      </c>
      <c r="B60" s="49">
        <v>413114717</v>
      </c>
      <c r="C60" s="50" t="s">
        <v>31</v>
      </c>
      <c r="D60" s="49">
        <v>114</v>
      </c>
      <c r="E60" s="50" t="s">
        <v>32</v>
      </c>
      <c r="F60" s="49">
        <v>717</v>
      </c>
      <c r="G60" s="50" t="s">
        <v>40</v>
      </c>
      <c r="H60" s="51">
        <v>47</v>
      </c>
      <c r="I60" s="52">
        <v>10438</v>
      </c>
      <c r="J60" s="52">
        <v>4938</v>
      </c>
      <c r="K60" s="52">
        <v>0</v>
      </c>
      <c r="L60" s="52">
        <v>893</v>
      </c>
      <c r="M60" s="52">
        <v>16269</v>
      </c>
      <c r="N60" s="48"/>
      <c r="O60" s="53">
        <v>0.42342342342342371</v>
      </c>
      <c r="P60" s="53">
        <v>0</v>
      </c>
      <c r="Q60" s="55">
        <v>0.09</v>
      </c>
      <c r="R60" s="55">
        <v>4.9855364244552211E-2</v>
      </c>
      <c r="S60" s="52">
        <v>0</v>
      </c>
      <c r="T60" s="49"/>
      <c r="U60" s="56">
        <v>716139</v>
      </c>
      <c r="V60" s="56">
        <v>0</v>
      </c>
      <c r="W60" s="52">
        <v>0</v>
      </c>
      <c r="X60" s="52">
        <v>41595</v>
      </c>
      <c r="Y60" s="52">
        <v>757734</v>
      </c>
      <c r="Z60" s="83">
        <f t="shared" si="0"/>
        <v>3685268</v>
      </c>
      <c r="AA60" s="52"/>
      <c r="AB60" s="52"/>
      <c r="AC60" s="52"/>
      <c r="AE60" s="53"/>
      <c r="AF60" s="53"/>
      <c r="AG60" s="54"/>
      <c r="AH60" s="55"/>
      <c r="AI60" s="52"/>
      <c r="AK60" s="56"/>
      <c r="AL60" s="56"/>
      <c r="AM60" s="52"/>
      <c r="AN60" s="52"/>
      <c r="AO60" s="52"/>
      <c r="AQ60" s="52"/>
      <c r="AR60" s="52"/>
      <c r="AS60" s="52"/>
      <c r="AT60" s="52"/>
      <c r="AU60" s="52"/>
      <c r="AV60" s="52"/>
      <c r="AW60" s="52"/>
      <c r="AX60" s="52"/>
    </row>
    <row r="61" spans="1:50">
      <c r="A61" s="49">
        <v>413</v>
      </c>
      <c r="B61" s="49">
        <v>413114720</v>
      </c>
      <c r="C61" s="50" t="s">
        <v>31</v>
      </c>
      <c r="D61" s="49">
        <v>114</v>
      </c>
      <c r="E61" s="50" t="s">
        <v>32</v>
      </c>
      <c r="F61" s="49">
        <v>720</v>
      </c>
      <c r="G61" s="50" t="s">
        <v>230</v>
      </c>
      <c r="H61" s="51">
        <v>1</v>
      </c>
      <c r="I61" s="52">
        <v>9794</v>
      </c>
      <c r="J61" s="52">
        <v>2186</v>
      </c>
      <c r="K61" s="52">
        <v>0</v>
      </c>
      <c r="L61" s="52">
        <v>893</v>
      </c>
      <c r="M61" s="52">
        <v>12873</v>
      </c>
      <c r="N61" s="48"/>
      <c r="O61" s="53">
        <v>9.0090090090090089E-3</v>
      </c>
      <c r="P61" s="53">
        <v>0</v>
      </c>
      <c r="Q61" s="55">
        <v>0.09</v>
      </c>
      <c r="R61" s="55">
        <v>9.6821640485961254E-3</v>
      </c>
      <c r="S61" s="52">
        <v>0</v>
      </c>
      <c r="T61" s="49"/>
      <c r="U61" s="56">
        <v>11872</v>
      </c>
      <c r="V61" s="56">
        <v>0</v>
      </c>
      <c r="W61" s="52">
        <v>0</v>
      </c>
      <c r="X61" s="52">
        <v>885</v>
      </c>
      <c r="Y61" s="52">
        <v>12757</v>
      </c>
      <c r="Z61" s="83">
        <f t="shared" si="0"/>
        <v>3685268</v>
      </c>
      <c r="AA61" s="52"/>
      <c r="AB61" s="52"/>
      <c r="AC61" s="52"/>
      <c r="AE61" s="53"/>
      <c r="AF61" s="53"/>
      <c r="AG61" s="54"/>
      <c r="AH61" s="55"/>
      <c r="AI61" s="52"/>
      <c r="AK61" s="56"/>
      <c r="AL61" s="56"/>
      <c r="AM61" s="52"/>
      <c r="AN61" s="52"/>
      <c r="AO61" s="52"/>
      <c r="AQ61" s="52"/>
      <c r="AR61" s="52"/>
      <c r="AS61" s="52"/>
      <c r="AT61" s="52"/>
      <c r="AU61" s="52"/>
      <c r="AV61" s="52"/>
      <c r="AW61" s="52"/>
      <c r="AX61" s="52"/>
    </row>
    <row r="62" spans="1:50">
      <c r="A62" s="49">
        <v>413</v>
      </c>
      <c r="B62" s="49">
        <v>413114750</v>
      </c>
      <c r="C62" s="50" t="s">
        <v>31</v>
      </c>
      <c r="D62" s="49">
        <v>114</v>
      </c>
      <c r="E62" s="50" t="s">
        <v>32</v>
      </c>
      <c r="F62" s="49">
        <v>750</v>
      </c>
      <c r="G62" s="50" t="s">
        <v>41</v>
      </c>
      <c r="H62" s="51">
        <v>21</v>
      </c>
      <c r="I62" s="52">
        <v>10973</v>
      </c>
      <c r="J62" s="52">
        <v>7962</v>
      </c>
      <c r="K62" s="52">
        <v>0</v>
      </c>
      <c r="L62" s="52">
        <v>893</v>
      </c>
      <c r="M62" s="52">
        <v>19828</v>
      </c>
      <c r="N62" s="48"/>
      <c r="O62" s="53">
        <v>0.18918918918918914</v>
      </c>
      <c r="P62" s="53">
        <v>0</v>
      </c>
      <c r="Q62" s="55">
        <v>0.09</v>
      </c>
      <c r="R62" s="55">
        <v>2.8404085608427949E-2</v>
      </c>
      <c r="S62" s="52">
        <v>0</v>
      </c>
      <c r="T62" s="49"/>
      <c r="U62" s="56">
        <v>394044</v>
      </c>
      <c r="V62" s="56">
        <v>0</v>
      </c>
      <c r="W62" s="52">
        <v>0</v>
      </c>
      <c r="X62" s="52">
        <v>18585</v>
      </c>
      <c r="Y62" s="52">
        <v>412629</v>
      </c>
      <c r="Z62" s="83">
        <f t="shared" si="0"/>
        <v>3685268</v>
      </c>
      <c r="AA62" s="52"/>
      <c r="AB62" s="52"/>
      <c r="AC62" s="52"/>
      <c r="AE62" s="53"/>
      <c r="AF62" s="53"/>
      <c r="AG62" s="54"/>
      <c r="AH62" s="55"/>
      <c r="AI62" s="52"/>
      <c r="AK62" s="56"/>
      <c r="AL62" s="56"/>
      <c r="AM62" s="52"/>
      <c r="AN62" s="52"/>
      <c r="AO62" s="52"/>
      <c r="AQ62" s="52"/>
      <c r="AR62" s="52"/>
      <c r="AS62" s="52"/>
      <c r="AT62" s="52"/>
      <c r="AU62" s="52"/>
      <c r="AV62" s="52"/>
      <c r="AW62" s="52"/>
      <c r="AX62" s="52"/>
    </row>
    <row r="63" spans="1:50">
      <c r="A63" s="49">
        <v>413</v>
      </c>
      <c r="B63" s="49">
        <v>413114755</v>
      </c>
      <c r="C63" s="50" t="s">
        <v>31</v>
      </c>
      <c r="D63" s="49">
        <v>114</v>
      </c>
      <c r="E63" s="50" t="s">
        <v>32</v>
      </c>
      <c r="F63" s="49">
        <v>755</v>
      </c>
      <c r="G63" s="50" t="s">
        <v>42</v>
      </c>
      <c r="H63" s="51">
        <v>7</v>
      </c>
      <c r="I63" s="52">
        <v>10344</v>
      </c>
      <c r="J63" s="52">
        <v>4402</v>
      </c>
      <c r="K63" s="52">
        <v>0</v>
      </c>
      <c r="L63" s="52">
        <v>893</v>
      </c>
      <c r="M63" s="52">
        <v>15639</v>
      </c>
      <c r="N63" s="48"/>
      <c r="O63" s="53">
        <v>6.3063063063063057E-2</v>
      </c>
      <c r="P63" s="53">
        <v>0</v>
      </c>
      <c r="Q63" s="55">
        <v>0.09</v>
      </c>
      <c r="R63" s="55">
        <v>1.1427876784630182E-2</v>
      </c>
      <c r="S63" s="52">
        <v>0</v>
      </c>
      <c r="T63" s="49"/>
      <c r="U63" s="56">
        <v>102291</v>
      </c>
      <c r="V63" s="56">
        <v>0</v>
      </c>
      <c r="W63" s="52">
        <v>0</v>
      </c>
      <c r="X63" s="52">
        <v>6195</v>
      </c>
      <c r="Y63" s="52">
        <v>108486</v>
      </c>
      <c r="Z63" s="83">
        <f t="shared" si="0"/>
        <v>3685268</v>
      </c>
      <c r="AA63" s="52"/>
      <c r="AB63" s="52"/>
      <c r="AC63" s="52"/>
      <c r="AE63" s="53"/>
      <c r="AF63" s="53"/>
      <c r="AG63" s="54"/>
      <c r="AH63" s="55"/>
      <c r="AI63" s="52"/>
      <c r="AK63" s="56"/>
      <c r="AL63" s="56"/>
      <c r="AM63" s="52"/>
      <c r="AN63" s="52"/>
      <c r="AO63" s="52"/>
      <c r="AQ63" s="52"/>
      <c r="AR63" s="52"/>
      <c r="AS63" s="52"/>
      <c r="AT63" s="52"/>
      <c r="AU63" s="52"/>
      <c r="AV63" s="52"/>
      <c r="AW63" s="52"/>
      <c r="AX63" s="52"/>
    </row>
    <row r="64" spans="1:50">
      <c r="A64" s="49">
        <v>414</v>
      </c>
      <c r="B64" s="49">
        <v>414603063</v>
      </c>
      <c r="C64" s="50" t="s">
        <v>43</v>
      </c>
      <c r="D64" s="49">
        <v>603</v>
      </c>
      <c r="E64" s="50" t="s">
        <v>44</v>
      </c>
      <c r="F64" s="49">
        <v>63</v>
      </c>
      <c r="G64" s="50" t="s">
        <v>45</v>
      </c>
      <c r="H64" s="51">
        <v>4</v>
      </c>
      <c r="I64" s="52">
        <v>8944</v>
      </c>
      <c r="J64" s="52">
        <v>3397</v>
      </c>
      <c r="K64" s="52">
        <v>0</v>
      </c>
      <c r="L64" s="52">
        <v>893</v>
      </c>
      <c r="M64" s="52">
        <v>13234</v>
      </c>
      <c r="N64" s="48"/>
      <c r="O64" s="53">
        <v>0</v>
      </c>
      <c r="P64" s="53">
        <v>0</v>
      </c>
      <c r="Q64" s="55">
        <v>0.18</v>
      </c>
      <c r="R64" s="55">
        <v>1.8775609576405262E-2</v>
      </c>
      <c r="S64" s="52">
        <v>0</v>
      </c>
      <c r="T64" s="49"/>
      <c r="U64" s="56">
        <v>49364</v>
      </c>
      <c r="V64" s="56">
        <v>0</v>
      </c>
      <c r="W64" s="52">
        <v>0</v>
      </c>
      <c r="X64" s="52">
        <v>3572</v>
      </c>
      <c r="Y64" s="52">
        <v>52936</v>
      </c>
      <c r="Z64" s="83">
        <f t="shared" si="0"/>
        <v>5026904</v>
      </c>
      <c r="AA64" s="52"/>
      <c r="AB64" s="52"/>
      <c r="AC64" s="52"/>
      <c r="AE64" s="53"/>
      <c r="AF64" s="53"/>
      <c r="AG64" s="54"/>
      <c r="AH64" s="55"/>
      <c r="AI64" s="52"/>
      <c r="AK64" s="56"/>
      <c r="AL64" s="56"/>
      <c r="AM64" s="52"/>
      <c r="AN64" s="52"/>
      <c r="AO64" s="52"/>
      <c r="AQ64" s="52"/>
      <c r="AR64" s="52"/>
      <c r="AS64" s="52"/>
      <c r="AT64" s="52"/>
      <c r="AU64" s="52"/>
      <c r="AV64" s="52"/>
      <c r="AW64" s="52"/>
      <c r="AX64" s="52"/>
    </row>
    <row r="65" spans="1:50">
      <c r="A65" s="49">
        <v>414</v>
      </c>
      <c r="B65" s="49">
        <v>414603209</v>
      </c>
      <c r="C65" s="50" t="s">
        <v>43</v>
      </c>
      <c r="D65" s="49">
        <v>603</v>
      </c>
      <c r="E65" s="50" t="s">
        <v>44</v>
      </c>
      <c r="F65" s="49">
        <v>209</v>
      </c>
      <c r="G65" s="50" t="s">
        <v>48</v>
      </c>
      <c r="H65" s="51">
        <v>62</v>
      </c>
      <c r="I65" s="52">
        <v>11069</v>
      </c>
      <c r="J65" s="52">
        <v>2024</v>
      </c>
      <c r="K65" s="52">
        <v>0</v>
      </c>
      <c r="L65" s="52">
        <v>893</v>
      </c>
      <c r="M65" s="52">
        <v>13986</v>
      </c>
      <c r="N65" s="48"/>
      <c r="O65" s="53">
        <v>0</v>
      </c>
      <c r="P65" s="53">
        <v>0</v>
      </c>
      <c r="Q65" s="55">
        <v>0.18</v>
      </c>
      <c r="R65" s="55">
        <v>3.9360353649062492E-2</v>
      </c>
      <c r="S65" s="52">
        <v>0</v>
      </c>
      <c r="T65" s="49"/>
      <c r="U65" s="56">
        <v>811766</v>
      </c>
      <c r="V65" s="56">
        <v>0</v>
      </c>
      <c r="W65" s="52">
        <v>0</v>
      </c>
      <c r="X65" s="52">
        <v>55366</v>
      </c>
      <c r="Y65" s="52">
        <v>867132</v>
      </c>
      <c r="Z65" s="83">
        <f t="shared" si="0"/>
        <v>5026904</v>
      </c>
      <c r="AA65" s="52"/>
      <c r="AB65" s="52"/>
      <c r="AC65" s="52"/>
      <c r="AE65" s="53"/>
      <c r="AF65" s="53"/>
      <c r="AG65" s="54"/>
      <c r="AH65" s="55"/>
      <c r="AI65" s="52"/>
      <c r="AK65" s="56"/>
      <c r="AL65" s="56"/>
      <c r="AM65" s="52"/>
      <c r="AN65" s="52"/>
      <c r="AO65" s="52"/>
      <c r="AQ65" s="52"/>
      <c r="AR65" s="52"/>
      <c r="AS65" s="52"/>
      <c r="AT65" s="52"/>
      <c r="AU65" s="52"/>
      <c r="AV65" s="52"/>
      <c r="AW65" s="52"/>
      <c r="AX65" s="52"/>
    </row>
    <row r="66" spans="1:50">
      <c r="A66" s="49">
        <v>414</v>
      </c>
      <c r="B66" s="49">
        <v>414603236</v>
      </c>
      <c r="C66" s="50" t="s">
        <v>43</v>
      </c>
      <c r="D66" s="49">
        <v>603</v>
      </c>
      <c r="E66" s="50" t="s">
        <v>44</v>
      </c>
      <c r="F66" s="49">
        <v>236</v>
      </c>
      <c r="G66" s="50" t="s">
        <v>49</v>
      </c>
      <c r="H66" s="51">
        <v>156</v>
      </c>
      <c r="I66" s="52">
        <v>10670</v>
      </c>
      <c r="J66" s="52">
        <v>2307</v>
      </c>
      <c r="K66" s="52">
        <v>0</v>
      </c>
      <c r="L66" s="52">
        <v>893</v>
      </c>
      <c r="M66" s="52">
        <v>13870</v>
      </c>
      <c r="N66" s="48"/>
      <c r="O66" s="53">
        <v>0</v>
      </c>
      <c r="P66" s="53">
        <v>0</v>
      </c>
      <c r="Q66" s="55">
        <v>0.18</v>
      </c>
      <c r="R66" s="55">
        <v>2.3881951097122826E-2</v>
      </c>
      <c r="S66" s="52">
        <v>0</v>
      </c>
      <c r="T66" s="49"/>
      <c r="U66" s="56">
        <v>2024412</v>
      </c>
      <c r="V66" s="56">
        <v>0</v>
      </c>
      <c r="W66" s="52">
        <v>0</v>
      </c>
      <c r="X66" s="52">
        <v>139308</v>
      </c>
      <c r="Y66" s="52">
        <v>2163720</v>
      </c>
      <c r="Z66" s="83">
        <f t="shared" si="0"/>
        <v>5026904</v>
      </c>
      <c r="AA66" s="52"/>
      <c r="AB66" s="52"/>
      <c r="AC66" s="52"/>
      <c r="AE66" s="53"/>
      <c r="AF66" s="53"/>
      <c r="AG66" s="54"/>
      <c r="AH66" s="55"/>
      <c r="AI66" s="52"/>
      <c r="AK66" s="56"/>
      <c r="AL66" s="56"/>
      <c r="AM66" s="52"/>
      <c r="AN66" s="52"/>
      <c r="AO66" s="52"/>
      <c r="AQ66" s="52"/>
      <c r="AR66" s="52"/>
      <c r="AS66" s="52"/>
      <c r="AT66" s="52"/>
      <c r="AU66" s="52"/>
      <c r="AV66" s="52"/>
      <c r="AW66" s="52"/>
      <c r="AX66" s="52"/>
    </row>
    <row r="67" spans="1:50">
      <c r="A67" s="49">
        <v>414</v>
      </c>
      <c r="B67" s="49">
        <v>414603249</v>
      </c>
      <c r="C67" s="50" t="s">
        <v>43</v>
      </c>
      <c r="D67" s="49">
        <v>603</v>
      </c>
      <c r="E67" s="50" t="s">
        <v>44</v>
      </c>
      <c r="F67" s="49">
        <v>249</v>
      </c>
      <c r="G67" s="50" t="s">
        <v>343</v>
      </c>
      <c r="H67" s="51">
        <v>1</v>
      </c>
      <c r="I67" s="52">
        <v>10314</v>
      </c>
      <c r="J67" s="52">
        <v>18333</v>
      </c>
      <c r="K67" s="52">
        <v>0</v>
      </c>
      <c r="L67" s="52">
        <v>893</v>
      </c>
      <c r="M67" s="52">
        <v>29540</v>
      </c>
      <c r="N67" s="48"/>
      <c r="O67" s="53">
        <v>0</v>
      </c>
      <c r="P67" s="53">
        <v>0</v>
      </c>
      <c r="Q67" s="55">
        <v>0.09</v>
      </c>
      <c r="R67" s="55">
        <v>8.3157711399460075E-3</v>
      </c>
      <c r="S67" s="52">
        <v>0</v>
      </c>
      <c r="T67" s="49"/>
      <c r="U67" s="56">
        <v>28647</v>
      </c>
      <c r="V67" s="56">
        <v>0</v>
      </c>
      <c r="W67" s="52">
        <v>0</v>
      </c>
      <c r="X67" s="52">
        <v>893</v>
      </c>
      <c r="Y67" s="52">
        <v>29540</v>
      </c>
      <c r="Z67" s="83">
        <f t="shared" si="0"/>
        <v>5026904</v>
      </c>
      <c r="AA67" s="52"/>
      <c r="AB67" s="52"/>
      <c r="AC67" s="52"/>
      <c r="AE67" s="53"/>
      <c r="AF67" s="53"/>
      <c r="AG67" s="54"/>
      <c r="AH67" s="55"/>
      <c r="AI67" s="52"/>
      <c r="AK67" s="56"/>
      <c r="AL67" s="56"/>
      <c r="AM67" s="52"/>
      <c r="AN67" s="52"/>
      <c r="AO67" s="52"/>
      <c r="AQ67" s="52"/>
      <c r="AR67" s="52"/>
      <c r="AS67" s="52"/>
      <c r="AT67" s="52"/>
      <c r="AU67" s="52"/>
      <c r="AV67" s="52"/>
      <c r="AW67" s="52"/>
      <c r="AX67" s="52"/>
    </row>
    <row r="68" spans="1:50">
      <c r="A68" s="49">
        <v>414</v>
      </c>
      <c r="B68" s="49">
        <v>414603263</v>
      </c>
      <c r="C68" s="50" t="s">
        <v>43</v>
      </c>
      <c r="D68" s="49">
        <v>603</v>
      </c>
      <c r="E68" s="50" t="s">
        <v>44</v>
      </c>
      <c r="F68" s="49">
        <v>263</v>
      </c>
      <c r="G68" s="50" t="s">
        <v>50</v>
      </c>
      <c r="H68" s="51">
        <v>5</v>
      </c>
      <c r="I68" s="52">
        <v>9570</v>
      </c>
      <c r="J68" s="52">
        <v>4560</v>
      </c>
      <c r="K68" s="52">
        <v>0</v>
      </c>
      <c r="L68" s="52">
        <v>893</v>
      </c>
      <c r="M68" s="52">
        <v>15023</v>
      </c>
      <c r="N68" s="48"/>
      <c r="O68" s="53">
        <v>0</v>
      </c>
      <c r="P68" s="53">
        <v>0</v>
      </c>
      <c r="Q68" s="55">
        <v>0.09</v>
      </c>
      <c r="R68" s="55">
        <v>7.3867323589837164E-2</v>
      </c>
      <c r="S68" s="52">
        <v>0</v>
      </c>
      <c r="T68" s="49"/>
      <c r="U68" s="56">
        <v>70650</v>
      </c>
      <c r="V68" s="56">
        <v>0</v>
      </c>
      <c r="W68" s="52">
        <v>0</v>
      </c>
      <c r="X68" s="52">
        <v>4465</v>
      </c>
      <c r="Y68" s="52">
        <v>75115</v>
      </c>
      <c r="Z68" s="83">
        <f t="shared" si="0"/>
        <v>5026904</v>
      </c>
      <c r="AA68" s="52"/>
      <c r="AB68" s="52"/>
      <c r="AC68" s="52"/>
      <c r="AE68" s="53"/>
      <c r="AF68" s="53"/>
      <c r="AG68" s="54"/>
      <c r="AH68" s="55"/>
      <c r="AI68" s="52"/>
      <c r="AK68" s="56"/>
      <c r="AL68" s="56"/>
      <c r="AM68" s="52"/>
      <c r="AN68" s="52"/>
      <c r="AO68" s="52"/>
      <c r="AQ68" s="52"/>
      <c r="AR68" s="52"/>
      <c r="AS68" s="52"/>
      <c r="AT68" s="52"/>
      <c r="AU68" s="52"/>
      <c r="AV68" s="52"/>
      <c r="AW68" s="52"/>
      <c r="AX68" s="52"/>
    </row>
    <row r="69" spans="1:50">
      <c r="A69" s="49">
        <v>414</v>
      </c>
      <c r="B69" s="49">
        <v>414603341</v>
      </c>
      <c r="C69" s="50" t="s">
        <v>43</v>
      </c>
      <c r="D69" s="49">
        <v>603</v>
      </c>
      <c r="E69" s="50" t="s">
        <v>44</v>
      </c>
      <c r="F69" s="49">
        <v>341</v>
      </c>
      <c r="G69" s="50" t="s">
        <v>51</v>
      </c>
      <c r="H69" s="51">
        <v>1</v>
      </c>
      <c r="I69" s="52">
        <v>8094</v>
      </c>
      <c r="J69" s="52">
        <v>4416</v>
      </c>
      <c r="K69" s="52">
        <v>0</v>
      </c>
      <c r="L69" s="52">
        <v>893</v>
      </c>
      <c r="M69" s="52">
        <v>13403</v>
      </c>
      <c r="N69" s="48"/>
      <c r="O69" s="53">
        <v>0</v>
      </c>
      <c r="P69" s="53">
        <v>0</v>
      </c>
      <c r="Q69" s="55">
        <v>0.09</v>
      </c>
      <c r="R69" s="55">
        <v>2.0359409202149502E-3</v>
      </c>
      <c r="S69" s="52">
        <v>0</v>
      </c>
      <c r="T69" s="49"/>
      <c r="U69" s="56">
        <v>12510</v>
      </c>
      <c r="V69" s="56">
        <v>0</v>
      </c>
      <c r="W69" s="52">
        <v>0</v>
      </c>
      <c r="X69" s="52">
        <v>893</v>
      </c>
      <c r="Y69" s="52">
        <v>13403</v>
      </c>
      <c r="Z69" s="83">
        <f t="shared" si="0"/>
        <v>5026904</v>
      </c>
      <c r="AA69" s="52"/>
      <c r="AB69" s="52"/>
      <c r="AC69" s="52"/>
      <c r="AE69" s="53"/>
      <c r="AF69" s="53"/>
      <c r="AG69" s="54"/>
      <c r="AH69" s="55"/>
      <c r="AI69" s="52"/>
      <c r="AK69" s="56"/>
      <c r="AL69" s="56"/>
      <c r="AM69" s="52"/>
      <c r="AN69" s="52"/>
      <c r="AO69" s="52"/>
      <c r="AQ69" s="52"/>
      <c r="AR69" s="52"/>
      <c r="AS69" s="52"/>
      <c r="AT69" s="52"/>
      <c r="AU69" s="52"/>
      <c r="AV69" s="52"/>
      <c r="AW69" s="52"/>
      <c r="AX69" s="52"/>
    </row>
    <row r="70" spans="1:50">
      <c r="A70" s="49">
        <v>414</v>
      </c>
      <c r="B70" s="49">
        <v>414603603</v>
      </c>
      <c r="C70" s="50" t="s">
        <v>43</v>
      </c>
      <c r="D70" s="49">
        <v>603</v>
      </c>
      <c r="E70" s="50" t="s">
        <v>44</v>
      </c>
      <c r="F70" s="49">
        <v>603</v>
      </c>
      <c r="G70" s="50" t="s">
        <v>44</v>
      </c>
      <c r="H70" s="51">
        <v>87</v>
      </c>
      <c r="I70" s="52">
        <v>10774</v>
      </c>
      <c r="J70" s="52">
        <v>1579</v>
      </c>
      <c r="K70" s="52">
        <v>0</v>
      </c>
      <c r="L70" s="52">
        <v>893</v>
      </c>
      <c r="M70" s="52">
        <v>13246</v>
      </c>
      <c r="N70" s="48"/>
      <c r="O70" s="53">
        <v>0</v>
      </c>
      <c r="P70" s="53">
        <v>0</v>
      </c>
      <c r="Q70" s="55">
        <v>0.18</v>
      </c>
      <c r="R70" s="55">
        <v>6.1494790476970845E-2</v>
      </c>
      <c r="S70" s="52">
        <v>0</v>
      </c>
      <c r="T70" s="49"/>
      <c r="U70" s="56">
        <v>1074711</v>
      </c>
      <c r="V70" s="56">
        <v>0</v>
      </c>
      <c r="W70" s="52">
        <v>0</v>
      </c>
      <c r="X70" s="52">
        <v>77691</v>
      </c>
      <c r="Y70" s="52">
        <v>1152402</v>
      </c>
      <c r="Z70" s="83">
        <f t="shared" si="0"/>
        <v>5026904</v>
      </c>
      <c r="AA70" s="52"/>
      <c r="AB70" s="52"/>
      <c r="AC70" s="52"/>
      <c r="AE70" s="53"/>
      <c r="AF70" s="53"/>
      <c r="AG70" s="54"/>
      <c r="AH70" s="55"/>
      <c r="AI70" s="52"/>
      <c r="AK70" s="56"/>
      <c r="AL70" s="56"/>
      <c r="AM70" s="52"/>
      <c r="AN70" s="52"/>
      <c r="AO70" s="52"/>
      <c r="AQ70" s="52"/>
      <c r="AR70" s="52"/>
      <c r="AS70" s="52"/>
      <c r="AT70" s="52"/>
      <c r="AU70" s="52"/>
      <c r="AV70" s="52"/>
      <c r="AW70" s="52"/>
      <c r="AX70" s="52"/>
    </row>
    <row r="71" spans="1:50">
      <c r="A71" s="49">
        <v>414</v>
      </c>
      <c r="B71" s="49">
        <v>414603635</v>
      </c>
      <c r="C71" s="50" t="s">
        <v>43</v>
      </c>
      <c r="D71" s="49">
        <v>603</v>
      </c>
      <c r="E71" s="50" t="s">
        <v>44</v>
      </c>
      <c r="F71" s="49">
        <v>635</v>
      </c>
      <c r="G71" s="50" t="s">
        <v>52</v>
      </c>
      <c r="H71" s="51">
        <v>20</v>
      </c>
      <c r="I71" s="52">
        <v>10056</v>
      </c>
      <c r="J71" s="52">
        <v>5150</v>
      </c>
      <c r="K71" s="52">
        <v>0</v>
      </c>
      <c r="L71" s="52">
        <v>893</v>
      </c>
      <c r="M71" s="52">
        <v>16099</v>
      </c>
      <c r="N71" s="48"/>
      <c r="O71" s="53">
        <v>0</v>
      </c>
      <c r="P71" s="53">
        <v>0</v>
      </c>
      <c r="Q71" s="55">
        <v>0.09</v>
      </c>
      <c r="R71" s="55">
        <v>1.2776799540499172E-2</v>
      </c>
      <c r="S71" s="52">
        <v>0</v>
      </c>
      <c r="T71" s="49"/>
      <c r="U71" s="56">
        <v>304120</v>
      </c>
      <c r="V71" s="56">
        <v>0</v>
      </c>
      <c r="W71" s="52">
        <v>0</v>
      </c>
      <c r="X71" s="52">
        <v>17860</v>
      </c>
      <c r="Y71" s="52">
        <v>321980</v>
      </c>
      <c r="Z71" s="83">
        <f t="shared" si="0"/>
        <v>5026904</v>
      </c>
      <c r="AA71" s="52"/>
      <c r="AB71" s="52"/>
      <c r="AC71" s="52"/>
      <c r="AE71" s="53"/>
      <c r="AF71" s="53"/>
      <c r="AG71" s="54"/>
      <c r="AH71" s="55"/>
      <c r="AI71" s="52"/>
      <c r="AK71" s="56"/>
      <c r="AL71" s="56"/>
      <c r="AM71" s="52"/>
      <c r="AN71" s="52"/>
      <c r="AO71" s="52"/>
      <c r="AQ71" s="52"/>
      <c r="AR71" s="52"/>
      <c r="AS71" s="52"/>
      <c r="AT71" s="52"/>
      <c r="AU71" s="52"/>
      <c r="AV71" s="52"/>
      <c r="AW71" s="52"/>
      <c r="AX71" s="52"/>
    </row>
    <row r="72" spans="1:50">
      <c r="A72" s="49">
        <v>414</v>
      </c>
      <c r="B72" s="49">
        <v>414603715</v>
      </c>
      <c r="C72" s="50" t="s">
        <v>43</v>
      </c>
      <c r="D72" s="49">
        <v>603</v>
      </c>
      <c r="E72" s="50" t="s">
        <v>44</v>
      </c>
      <c r="F72" s="49">
        <v>715</v>
      </c>
      <c r="G72" s="50" t="s">
        <v>54</v>
      </c>
      <c r="H72" s="51">
        <v>18</v>
      </c>
      <c r="I72" s="52">
        <v>10188</v>
      </c>
      <c r="J72" s="52">
        <v>8401</v>
      </c>
      <c r="K72" s="52">
        <v>0</v>
      </c>
      <c r="L72" s="52">
        <v>893</v>
      </c>
      <c r="M72" s="52">
        <v>19482</v>
      </c>
      <c r="N72" s="48"/>
      <c r="O72" s="53">
        <v>0</v>
      </c>
      <c r="P72" s="53">
        <v>0</v>
      </c>
      <c r="Q72" s="55">
        <v>0.09</v>
      </c>
      <c r="R72" s="55">
        <v>3.3397519535336082E-2</v>
      </c>
      <c r="S72" s="52">
        <v>0</v>
      </c>
      <c r="T72" s="49"/>
      <c r="U72" s="56">
        <v>334602</v>
      </c>
      <c r="V72" s="56">
        <v>0</v>
      </c>
      <c r="W72" s="52">
        <v>0</v>
      </c>
      <c r="X72" s="52">
        <v>16074</v>
      </c>
      <c r="Y72" s="52">
        <v>350676</v>
      </c>
      <c r="Z72" s="83">
        <f t="shared" si="0"/>
        <v>5026904</v>
      </c>
      <c r="AA72" s="52"/>
      <c r="AB72" s="52"/>
      <c r="AC72" s="52"/>
      <c r="AE72" s="53"/>
      <c r="AF72" s="53"/>
      <c r="AG72" s="54"/>
      <c r="AH72" s="55"/>
      <c r="AI72" s="52"/>
      <c r="AK72" s="56"/>
      <c r="AL72" s="56"/>
      <c r="AM72" s="52"/>
      <c r="AN72" s="52"/>
      <c r="AO72" s="52"/>
      <c r="AQ72" s="52"/>
      <c r="AR72" s="52"/>
      <c r="AS72" s="52"/>
      <c r="AT72" s="52"/>
      <c r="AU72" s="52"/>
      <c r="AV72" s="52"/>
      <c r="AW72" s="52"/>
      <c r="AX72" s="52"/>
    </row>
    <row r="73" spans="1:50">
      <c r="A73" s="49">
        <v>416</v>
      </c>
      <c r="B73" s="49">
        <v>416035035</v>
      </c>
      <c r="C73" s="50" t="s">
        <v>55</v>
      </c>
      <c r="D73" s="49">
        <v>35</v>
      </c>
      <c r="E73" s="50" t="s">
        <v>11</v>
      </c>
      <c r="F73" s="49">
        <v>35</v>
      </c>
      <c r="G73" s="50" t="s">
        <v>11</v>
      </c>
      <c r="H73" s="51">
        <v>440</v>
      </c>
      <c r="I73" s="52">
        <v>12065</v>
      </c>
      <c r="J73" s="52">
        <v>4136</v>
      </c>
      <c r="K73" s="52">
        <v>0</v>
      </c>
      <c r="L73" s="52">
        <v>893</v>
      </c>
      <c r="M73" s="52">
        <v>17094</v>
      </c>
      <c r="N73" s="48"/>
      <c r="O73" s="53">
        <v>0</v>
      </c>
      <c r="P73" s="53">
        <v>0</v>
      </c>
      <c r="Q73" s="55">
        <v>0.18</v>
      </c>
      <c r="R73" s="55">
        <v>0.14507498172994768</v>
      </c>
      <c r="S73" s="52">
        <v>0</v>
      </c>
      <c r="T73" s="49"/>
      <c r="U73" s="56">
        <v>7128440</v>
      </c>
      <c r="V73" s="56">
        <v>0</v>
      </c>
      <c r="W73" s="52">
        <v>0</v>
      </c>
      <c r="X73" s="52">
        <v>392920</v>
      </c>
      <c r="Y73" s="52">
        <v>7521360</v>
      </c>
      <c r="Z73" s="83">
        <f t="shared" si="0"/>
        <v>7883229</v>
      </c>
      <c r="AA73" s="52"/>
      <c r="AB73" s="52"/>
      <c r="AC73" s="52"/>
      <c r="AE73" s="53"/>
      <c r="AF73" s="53"/>
      <c r="AG73" s="54"/>
      <c r="AH73" s="55"/>
      <c r="AI73" s="52"/>
      <c r="AK73" s="56"/>
      <c r="AL73" s="56"/>
      <c r="AM73" s="52"/>
      <c r="AN73" s="52"/>
      <c r="AO73" s="52"/>
      <c r="AQ73" s="52"/>
      <c r="AR73" s="52"/>
      <c r="AS73" s="52"/>
      <c r="AT73" s="52"/>
      <c r="AU73" s="52"/>
      <c r="AV73" s="52"/>
      <c r="AW73" s="52"/>
      <c r="AX73" s="52"/>
    </row>
    <row r="74" spans="1:50">
      <c r="A74" s="49">
        <v>416</v>
      </c>
      <c r="B74" s="49">
        <v>416035044</v>
      </c>
      <c r="C74" s="50" t="s">
        <v>55</v>
      </c>
      <c r="D74" s="49">
        <v>35</v>
      </c>
      <c r="E74" s="50" t="s">
        <v>11</v>
      </c>
      <c r="F74" s="49">
        <v>44</v>
      </c>
      <c r="G74" s="50" t="s">
        <v>12</v>
      </c>
      <c r="H74" s="51">
        <v>2</v>
      </c>
      <c r="I74" s="52">
        <v>11776</v>
      </c>
      <c r="J74" s="52">
        <v>776</v>
      </c>
      <c r="K74" s="52">
        <v>0</v>
      </c>
      <c r="L74" s="52">
        <v>893</v>
      </c>
      <c r="M74" s="52">
        <v>13445</v>
      </c>
      <c r="N74" s="48"/>
      <c r="O74" s="53">
        <v>0</v>
      </c>
      <c r="P74" s="53">
        <v>0</v>
      </c>
      <c r="Q74" s="55">
        <v>0.09</v>
      </c>
      <c r="R74" s="55">
        <v>4.7635608937194533E-2</v>
      </c>
      <c r="S74" s="52">
        <v>0</v>
      </c>
      <c r="T74" s="49"/>
      <c r="U74" s="56">
        <v>25104</v>
      </c>
      <c r="V74" s="56">
        <v>0</v>
      </c>
      <c r="W74" s="52">
        <v>0</v>
      </c>
      <c r="X74" s="52">
        <v>1786</v>
      </c>
      <c r="Y74" s="52">
        <v>26890</v>
      </c>
      <c r="Z74" s="83">
        <f t="shared" si="0"/>
        <v>7883229</v>
      </c>
      <c r="AA74" s="52"/>
      <c r="AB74" s="52"/>
      <c r="AC74" s="52"/>
      <c r="AE74" s="53"/>
      <c r="AF74" s="53"/>
      <c r="AG74" s="54"/>
      <c r="AH74" s="55"/>
      <c r="AI74" s="52"/>
      <c r="AK74" s="56"/>
      <c r="AL74" s="56"/>
      <c r="AM74" s="52"/>
      <c r="AN74" s="52"/>
      <c r="AO74" s="52"/>
      <c r="AQ74" s="52"/>
      <c r="AR74" s="52"/>
      <c r="AS74" s="52"/>
      <c r="AT74" s="52"/>
      <c r="AU74" s="52"/>
      <c r="AV74" s="52"/>
      <c r="AW74" s="52"/>
      <c r="AX74" s="52"/>
    </row>
    <row r="75" spans="1:50">
      <c r="A75" s="49">
        <v>416</v>
      </c>
      <c r="B75" s="49">
        <v>416035073</v>
      </c>
      <c r="C75" s="50" t="s">
        <v>55</v>
      </c>
      <c r="D75" s="49">
        <v>35</v>
      </c>
      <c r="E75" s="50" t="s">
        <v>11</v>
      </c>
      <c r="F75" s="49">
        <v>73</v>
      </c>
      <c r="G75" s="50" t="s">
        <v>23</v>
      </c>
      <c r="H75" s="51">
        <v>1</v>
      </c>
      <c r="I75" s="52">
        <v>9529</v>
      </c>
      <c r="J75" s="52">
        <v>7235</v>
      </c>
      <c r="K75" s="52">
        <v>0</v>
      </c>
      <c r="L75" s="52">
        <v>893</v>
      </c>
      <c r="M75" s="52">
        <v>17657</v>
      </c>
      <c r="N75" s="48"/>
      <c r="O75" s="53">
        <v>0</v>
      </c>
      <c r="P75" s="53">
        <v>0</v>
      </c>
      <c r="Q75" s="55">
        <v>0.09</v>
      </c>
      <c r="R75" s="55">
        <v>4.4875222493638333E-3</v>
      </c>
      <c r="S75" s="52">
        <v>0</v>
      </c>
      <c r="T75" s="49"/>
      <c r="U75" s="56">
        <v>16764</v>
      </c>
      <c r="V75" s="56">
        <v>0</v>
      </c>
      <c r="W75" s="52">
        <v>0</v>
      </c>
      <c r="X75" s="52">
        <v>893</v>
      </c>
      <c r="Y75" s="52">
        <v>17657</v>
      </c>
      <c r="Z75" s="83">
        <f t="shared" ref="Z75:Z138" si="1">SUMIF($A$10:$A$862,$A75,$Y$10:$Y$862)</f>
        <v>7883229</v>
      </c>
      <c r="AA75" s="52"/>
      <c r="AB75" s="52"/>
      <c r="AC75" s="52"/>
      <c r="AE75" s="53"/>
      <c r="AF75" s="53"/>
      <c r="AG75" s="54"/>
      <c r="AH75" s="55"/>
      <c r="AI75" s="52"/>
      <c r="AK75" s="56"/>
      <c r="AL75" s="56"/>
      <c r="AM75" s="52"/>
      <c r="AN75" s="52"/>
      <c r="AO75" s="52"/>
      <c r="AQ75" s="52"/>
      <c r="AR75" s="52"/>
      <c r="AS75" s="52"/>
      <c r="AT75" s="52"/>
      <c r="AU75" s="52"/>
      <c r="AV75" s="52"/>
      <c r="AW75" s="52"/>
      <c r="AX75" s="52"/>
    </row>
    <row r="76" spans="1:50">
      <c r="A76" s="49">
        <v>416</v>
      </c>
      <c r="B76" s="49">
        <v>416035133</v>
      </c>
      <c r="C76" s="50" t="s">
        <v>55</v>
      </c>
      <c r="D76" s="49">
        <v>35</v>
      </c>
      <c r="E76" s="50" t="s">
        <v>11</v>
      </c>
      <c r="F76" s="49">
        <v>133</v>
      </c>
      <c r="G76" s="50" t="s">
        <v>59</v>
      </c>
      <c r="H76" s="51">
        <v>1</v>
      </c>
      <c r="I76" s="52">
        <v>10840</v>
      </c>
      <c r="J76" s="52">
        <v>3379</v>
      </c>
      <c r="K76" s="52">
        <v>0</v>
      </c>
      <c r="L76" s="52">
        <v>893</v>
      </c>
      <c r="M76" s="52">
        <v>15112</v>
      </c>
      <c r="N76" s="48"/>
      <c r="O76" s="53">
        <v>0</v>
      </c>
      <c r="P76" s="53">
        <v>0</v>
      </c>
      <c r="Q76" s="55">
        <v>0.09</v>
      </c>
      <c r="R76" s="55">
        <v>2.9745812524621534E-2</v>
      </c>
      <c r="S76" s="52">
        <v>0</v>
      </c>
      <c r="T76" s="49"/>
      <c r="U76" s="56">
        <v>14219</v>
      </c>
      <c r="V76" s="56">
        <v>0</v>
      </c>
      <c r="W76" s="52">
        <v>0</v>
      </c>
      <c r="X76" s="52">
        <v>893</v>
      </c>
      <c r="Y76" s="52">
        <v>15112</v>
      </c>
      <c r="Z76" s="83">
        <f t="shared" si="1"/>
        <v>7883229</v>
      </c>
      <c r="AA76" s="52"/>
      <c r="AB76" s="52"/>
      <c r="AC76" s="52"/>
      <c r="AE76" s="53"/>
      <c r="AF76" s="53"/>
      <c r="AG76" s="54"/>
      <c r="AH76" s="55"/>
      <c r="AI76" s="52"/>
      <c r="AK76" s="56"/>
      <c r="AL76" s="56"/>
      <c r="AM76" s="52"/>
      <c r="AN76" s="52"/>
      <c r="AO76" s="52"/>
      <c r="AQ76" s="52"/>
      <c r="AR76" s="52"/>
      <c r="AS76" s="52"/>
      <c r="AT76" s="52"/>
      <c r="AU76" s="52"/>
      <c r="AV76" s="52"/>
      <c r="AW76" s="52"/>
      <c r="AX76" s="52"/>
    </row>
    <row r="77" spans="1:50">
      <c r="A77" s="49">
        <v>416</v>
      </c>
      <c r="B77" s="49">
        <v>416035189</v>
      </c>
      <c r="C77" s="50" t="s">
        <v>55</v>
      </c>
      <c r="D77" s="49">
        <v>35</v>
      </c>
      <c r="E77" s="50" t="s">
        <v>11</v>
      </c>
      <c r="F77" s="49">
        <v>189</v>
      </c>
      <c r="G77" s="50" t="s">
        <v>24</v>
      </c>
      <c r="H77" s="51">
        <v>1</v>
      </c>
      <c r="I77" s="52">
        <v>9699</v>
      </c>
      <c r="J77" s="52">
        <v>3810</v>
      </c>
      <c r="K77" s="52">
        <v>0</v>
      </c>
      <c r="L77" s="52">
        <v>893</v>
      </c>
      <c r="M77" s="52">
        <v>14402</v>
      </c>
      <c r="N77" s="48"/>
      <c r="O77" s="53">
        <v>0</v>
      </c>
      <c r="P77" s="53">
        <v>0</v>
      </c>
      <c r="Q77" s="55">
        <v>0.09</v>
      </c>
      <c r="R77" s="55">
        <v>2.4276948694077266E-3</v>
      </c>
      <c r="S77" s="52">
        <v>0</v>
      </c>
      <c r="T77" s="49"/>
      <c r="U77" s="56">
        <v>13509</v>
      </c>
      <c r="V77" s="56">
        <v>0</v>
      </c>
      <c r="W77" s="52">
        <v>0</v>
      </c>
      <c r="X77" s="52">
        <v>893</v>
      </c>
      <c r="Y77" s="52">
        <v>14402</v>
      </c>
      <c r="Z77" s="83">
        <f t="shared" si="1"/>
        <v>7883229</v>
      </c>
      <c r="AA77" s="52"/>
      <c r="AB77" s="52"/>
      <c r="AC77" s="52"/>
      <c r="AE77" s="53"/>
      <c r="AF77" s="53"/>
      <c r="AG77" s="54"/>
      <c r="AH77" s="55"/>
      <c r="AI77" s="52"/>
      <c r="AK77" s="56"/>
      <c r="AL77" s="56"/>
      <c r="AM77" s="52"/>
      <c r="AN77" s="52"/>
      <c r="AO77" s="52"/>
      <c r="AQ77" s="52"/>
      <c r="AR77" s="52"/>
      <c r="AS77" s="52"/>
      <c r="AT77" s="52"/>
      <c r="AU77" s="52"/>
      <c r="AV77" s="52"/>
      <c r="AW77" s="52"/>
      <c r="AX77" s="52"/>
    </row>
    <row r="78" spans="1:50">
      <c r="A78" s="49">
        <v>416</v>
      </c>
      <c r="B78" s="49">
        <v>416035243</v>
      </c>
      <c r="C78" s="50" t="s">
        <v>55</v>
      </c>
      <c r="D78" s="49">
        <v>35</v>
      </c>
      <c r="E78" s="50" t="s">
        <v>11</v>
      </c>
      <c r="F78" s="49">
        <v>243</v>
      </c>
      <c r="G78" s="50" t="s">
        <v>80</v>
      </c>
      <c r="H78" s="51">
        <v>1</v>
      </c>
      <c r="I78" s="52">
        <v>12066</v>
      </c>
      <c r="J78" s="52">
        <v>2850</v>
      </c>
      <c r="K78" s="52">
        <v>0</v>
      </c>
      <c r="L78" s="52">
        <v>893</v>
      </c>
      <c r="M78" s="52">
        <v>15809</v>
      </c>
      <c r="N78" s="48"/>
      <c r="O78" s="53">
        <v>0</v>
      </c>
      <c r="P78" s="53">
        <v>0</v>
      </c>
      <c r="Q78" s="55">
        <v>0.09</v>
      </c>
      <c r="R78" s="55">
        <v>5.4269554295764532E-3</v>
      </c>
      <c r="S78" s="52">
        <v>0</v>
      </c>
      <c r="T78" s="49"/>
      <c r="U78" s="56">
        <v>14916</v>
      </c>
      <c r="V78" s="56">
        <v>0</v>
      </c>
      <c r="W78" s="52">
        <v>0</v>
      </c>
      <c r="X78" s="52">
        <v>893</v>
      </c>
      <c r="Y78" s="52">
        <v>15809</v>
      </c>
      <c r="Z78" s="83">
        <f t="shared" si="1"/>
        <v>7883229</v>
      </c>
      <c r="AA78" s="52"/>
      <c r="AB78" s="52"/>
      <c r="AC78" s="52"/>
      <c r="AE78" s="53"/>
      <c r="AF78" s="53"/>
      <c r="AG78" s="54"/>
      <c r="AH78" s="55"/>
      <c r="AI78" s="52"/>
      <c r="AK78" s="56"/>
      <c r="AL78" s="56"/>
      <c r="AM78" s="52"/>
      <c r="AN78" s="52"/>
      <c r="AO78" s="52"/>
      <c r="AQ78" s="52"/>
      <c r="AR78" s="52"/>
      <c r="AS78" s="52"/>
      <c r="AT78" s="52"/>
      <c r="AU78" s="52"/>
      <c r="AV78" s="52"/>
      <c r="AW78" s="52"/>
      <c r="AX78" s="52"/>
    </row>
    <row r="79" spans="1:50">
      <c r="A79" s="49">
        <v>416</v>
      </c>
      <c r="B79" s="49">
        <v>416035244</v>
      </c>
      <c r="C79" s="50" t="s">
        <v>55</v>
      </c>
      <c r="D79" s="49">
        <v>35</v>
      </c>
      <c r="E79" s="50" t="s">
        <v>11</v>
      </c>
      <c r="F79" s="49">
        <v>244</v>
      </c>
      <c r="G79" s="50" t="s">
        <v>27</v>
      </c>
      <c r="H79" s="51">
        <v>10</v>
      </c>
      <c r="I79" s="52">
        <v>11163</v>
      </c>
      <c r="J79" s="52">
        <v>4496</v>
      </c>
      <c r="K79" s="52">
        <v>0</v>
      </c>
      <c r="L79" s="52">
        <v>893</v>
      </c>
      <c r="M79" s="52">
        <v>16552</v>
      </c>
      <c r="N79" s="48"/>
      <c r="O79" s="53">
        <v>0</v>
      </c>
      <c r="P79" s="53">
        <v>0</v>
      </c>
      <c r="Q79" s="55">
        <v>0.18</v>
      </c>
      <c r="R79" s="55">
        <v>9.411627948101306E-2</v>
      </c>
      <c r="S79" s="52">
        <v>0</v>
      </c>
      <c r="T79" s="49"/>
      <c r="U79" s="56">
        <v>156590</v>
      </c>
      <c r="V79" s="56">
        <v>0</v>
      </c>
      <c r="W79" s="52">
        <v>0</v>
      </c>
      <c r="X79" s="52">
        <v>8930</v>
      </c>
      <c r="Y79" s="52">
        <v>165520</v>
      </c>
      <c r="Z79" s="83">
        <f t="shared" si="1"/>
        <v>7883229</v>
      </c>
      <c r="AA79" s="52"/>
      <c r="AB79" s="52"/>
      <c r="AC79" s="52"/>
      <c r="AE79" s="53"/>
      <c r="AF79" s="53"/>
      <c r="AG79" s="54"/>
      <c r="AH79" s="55"/>
      <c r="AI79" s="52"/>
      <c r="AK79" s="56"/>
      <c r="AL79" s="56"/>
      <c r="AM79" s="52"/>
      <c r="AN79" s="52"/>
      <c r="AO79" s="52"/>
      <c r="AQ79" s="52"/>
      <c r="AR79" s="52"/>
      <c r="AS79" s="52"/>
      <c r="AT79" s="52"/>
      <c r="AU79" s="52"/>
      <c r="AV79" s="52"/>
      <c r="AW79" s="52"/>
      <c r="AX79" s="52"/>
    </row>
    <row r="80" spans="1:50">
      <c r="A80" s="49">
        <v>416</v>
      </c>
      <c r="B80" s="49">
        <v>416035285</v>
      </c>
      <c r="C80" s="50" t="s">
        <v>55</v>
      </c>
      <c r="D80" s="49">
        <v>35</v>
      </c>
      <c r="E80" s="50" t="s">
        <v>11</v>
      </c>
      <c r="F80" s="49">
        <v>285</v>
      </c>
      <c r="G80" s="50" t="s">
        <v>28</v>
      </c>
      <c r="H80" s="51">
        <v>3</v>
      </c>
      <c r="I80" s="52">
        <v>9529</v>
      </c>
      <c r="J80" s="52">
        <v>2918</v>
      </c>
      <c r="K80" s="52">
        <v>0</v>
      </c>
      <c r="L80" s="52">
        <v>893</v>
      </c>
      <c r="M80" s="52">
        <v>13340</v>
      </c>
      <c r="N80" s="48"/>
      <c r="O80" s="53">
        <v>0</v>
      </c>
      <c r="P80" s="53">
        <v>0</v>
      </c>
      <c r="Q80" s="55">
        <v>0.09</v>
      </c>
      <c r="R80" s="55">
        <v>3.1536741876176624E-2</v>
      </c>
      <c r="S80" s="52">
        <v>0</v>
      </c>
      <c r="T80" s="49"/>
      <c r="U80" s="56">
        <v>37341</v>
      </c>
      <c r="V80" s="56">
        <v>0</v>
      </c>
      <c r="W80" s="52">
        <v>0</v>
      </c>
      <c r="X80" s="52">
        <v>2679</v>
      </c>
      <c r="Y80" s="52">
        <v>40020</v>
      </c>
      <c r="Z80" s="83">
        <f t="shared" si="1"/>
        <v>7883229</v>
      </c>
      <c r="AA80" s="52"/>
      <c r="AB80" s="52"/>
      <c r="AC80" s="52"/>
      <c r="AE80" s="53"/>
      <c r="AF80" s="53"/>
      <c r="AG80" s="54"/>
      <c r="AH80" s="55"/>
      <c r="AI80" s="52"/>
      <c r="AK80" s="56"/>
      <c r="AL80" s="56"/>
      <c r="AM80" s="52"/>
      <c r="AN80" s="52"/>
      <c r="AO80" s="52"/>
      <c r="AQ80" s="52"/>
      <c r="AR80" s="52"/>
      <c r="AS80" s="52"/>
      <c r="AT80" s="52"/>
      <c r="AU80" s="52"/>
      <c r="AV80" s="52"/>
      <c r="AW80" s="52"/>
      <c r="AX80" s="52"/>
    </row>
    <row r="81" spans="1:50">
      <c r="A81" s="49">
        <v>416</v>
      </c>
      <c r="B81" s="49">
        <v>416035305</v>
      </c>
      <c r="C81" s="50" t="s">
        <v>55</v>
      </c>
      <c r="D81" s="49">
        <v>35</v>
      </c>
      <c r="E81" s="50" t="s">
        <v>11</v>
      </c>
      <c r="F81" s="49">
        <v>305</v>
      </c>
      <c r="G81" s="50" t="s">
        <v>221</v>
      </c>
      <c r="H81" s="51">
        <v>2</v>
      </c>
      <c r="I81" s="52">
        <v>14014</v>
      </c>
      <c r="J81" s="52">
        <v>4548</v>
      </c>
      <c r="K81" s="52">
        <v>0</v>
      </c>
      <c r="L81" s="52">
        <v>893</v>
      </c>
      <c r="M81" s="52">
        <v>19455</v>
      </c>
      <c r="N81" s="48"/>
      <c r="O81" s="53">
        <v>0</v>
      </c>
      <c r="P81" s="53">
        <v>0</v>
      </c>
      <c r="Q81" s="55">
        <v>0.09</v>
      </c>
      <c r="R81" s="55">
        <v>1.1725353845621751E-2</v>
      </c>
      <c r="S81" s="52">
        <v>0</v>
      </c>
      <c r="T81" s="49"/>
      <c r="U81" s="56">
        <v>37124</v>
      </c>
      <c r="V81" s="56">
        <v>0</v>
      </c>
      <c r="W81" s="52">
        <v>0</v>
      </c>
      <c r="X81" s="52">
        <v>1786</v>
      </c>
      <c r="Y81" s="52">
        <v>38910</v>
      </c>
      <c r="Z81" s="83">
        <f t="shared" si="1"/>
        <v>7883229</v>
      </c>
      <c r="AA81" s="52"/>
      <c r="AB81" s="52"/>
      <c r="AC81" s="52"/>
      <c r="AE81" s="53"/>
      <c r="AF81" s="53"/>
      <c r="AG81" s="54"/>
      <c r="AH81" s="55"/>
      <c r="AI81" s="52"/>
      <c r="AK81" s="56"/>
      <c r="AL81" s="56"/>
      <c r="AM81" s="52"/>
      <c r="AN81" s="52"/>
      <c r="AO81" s="52"/>
      <c r="AQ81" s="52"/>
      <c r="AR81" s="52"/>
      <c r="AS81" s="52"/>
      <c r="AT81" s="52"/>
      <c r="AU81" s="52"/>
      <c r="AV81" s="52"/>
      <c r="AW81" s="52"/>
      <c r="AX81" s="52"/>
    </row>
    <row r="82" spans="1:50">
      <c r="A82" s="49">
        <v>416</v>
      </c>
      <c r="B82" s="49">
        <v>416035307</v>
      </c>
      <c r="C82" s="50" t="s">
        <v>55</v>
      </c>
      <c r="D82" s="49">
        <v>35</v>
      </c>
      <c r="E82" s="50" t="s">
        <v>11</v>
      </c>
      <c r="F82" s="49">
        <v>307</v>
      </c>
      <c r="G82" s="50" t="s">
        <v>172</v>
      </c>
      <c r="H82" s="51">
        <v>1</v>
      </c>
      <c r="I82" s="52">
        <v>10438</v>
      </c>
      <c r="J82" s="52">
        <v>4004</v>
      </c>
      <c r="K82" s="52">
        <v>0</v>
      </c>
      <c r="L82" s="52">
        <v>893</v>
      </c>
      <c r="M82" s="52">
        <v>15335</v>
      </c>
      <c r="N82" s="48"/>
      <c r="O82" s="53">
        <v>0</v>
      </c>
      <c r="P82" s="53">
        <v>0</v>
      </c>
      <c r="Q82" s="55">
        <v>0.09</v>
      </c>
      <c r="R82" s="55">
        <v>9.1615791176419409E-3</v>
      </c>
      <c r="S82" s="52">
        <v>0</v>
      </c>
      <c r="T82" s="49"/>
      <c r="U82" s="56">
        <v>14442</v>
      </c>
      <c r="V82" s="56">
        <v>0</v>
      </c>
      <c r="W82" s="52">
        <v>0</v>
      </c>
      <c r="X82" s="52">
        <v>893</v>
      </c>
      <c r="Y82" s="52">
        <v>15335</v>
      </c>
      <c r="Z82" s="83">
        <f t="shared" si="1"/>
        <v>7883229</v>
      </c>
      <c r="AA82" s="52"/>
      <c r="AB82" s="52"/>
      <c r="AC82" s="52"/>
      <c r="AE82" s="53"/>
      <c r="AF82" s="53"/>
      <c r="AG82" s="54"/>
      <c r="AH82" s="55"/>
      <c r="AI82" s="52"/>
      <c r="AK82" s="56"/>
      <c r="AL82" s="56"/>
      <c r="AM82" s="52"/>
      <c r="AN82" s="52"/>
      <c r="AO82" s="52"/>
      <c r="AQ82" s="52"/>
      <c r="AR82" s="52"/>
      <c r="AS82" s="52"/>
      <c r="AT82" s="52"/>
      <c r="AU82" s="52"/>
      <c r="AV82" s="52"/>
      <c r="AW82" s="52"/>
      <c r="AX82" s="52"/>
    </row>
    <row r="83" spans="1:50">
      <c r="A83" s="49">
        <v>416</v>
      </c>
      <c r="B83" s="49">
        <v>416035775</v>
      </c>
      <c r="C83" s="50" t="s">
        <v>55</v>
      </c>
      <c r="D83" s="49">
        <v>35</v>
      </c>
      <c r="E83" s="50" t="s">
        <v>11</v>
      </c>
      <c r="F83" s="49">
        <v>775</v>
      </c>
      <c r="G83" s="50" t="s">
        <v>120</v>
      </c>
      <c r="H83" s="51">
        <v>1</v>
      </c>
      <c r="I83" s="52">
        <v>9528</v>
      </c>
      <c r="J83" s="52">
        <v>1793</v>
      </c>
      <c r="K83" s="52">
        <v>0</v>
      </c>
      <c r="L83" s="52">
        <v>893</v>
      </c>
      <c r="M83" s="52">
        <v>12214</v>
      </c>
      <c r="N83" s="48"/>
      <c r="O83" s="53">
        <v>0</v>
      </c>
      <c r="P83" s="53">
        <v>0</v>
      </c>
      <c r="Q83" s="55">
        <v>0.09</v>
      </c>
      <c r="R83" s="55">
        <v>6.0555409084996044E-3</v>
      </c>
      <c r="S83" s="52">
        <v>0</v>
      </c>
      <c r="T83" s="49"/>
      <c r="U83" s="56">
        <v>11321</v>
      </c>
      <c r="V83" s="56">
        <v>0</v>
      </c>
      <c r="W83" s="52">
        <v>0</v>
      </c>
      <c r="X83" s="52">
        <v>893</v>
      </c>
      <c r="Y83" s="52">
        <v>12214</v>
      </c>
      <c r="Z83" s="83">
        <f t="shared" si="1"/>
        <v>7883229</v>
      </c>
      <c r="AA83" s="52"/>
      <c r="AB83" s="52"/>
      <c r="AC83" s="52"/>
      <c r="AE83" s="53"/>
      <c r="AF83" s="53"/>
      <c r="AG83" s="54"/>
      <c r="AH83" s="55"/>
      <c r="AI83" s="52"/>
      <c r="AK83" s="56"/>
      <c r="AL83" s="56"/>
      <c r="AM83" s="52"/>
      <c r="AN83" s="52"/>
      <c r="AO83" s="52"/>
      <c r="AQ83" s="52"/>
      <c r="AR83" s="52"/>
      <c r="AS83" s="52"/>
      <c r="AT83" s="52"/>
      <c r="AU83" s="52"/>
      <c r="AV83" s="52"/>
      <c r="AW83" s="52"/>
      <c r="AX83" s="52"/>
    </row>
    <row r="84" spans="1:50">
      <c r="A84" s="49">
        <v>417</v>
      </c>
      <c r="B84" s="49">
        <v>417035035</v>
      </c>
      <c r="C84" s="50" t="s">
        <v>56</v>
      </c>
      <c r="D84" s="49">
        <v>35</v>
      </c>
      <c r="E84" s="50" t="s">
        <v>11</v>
      </c>
      <c r="F84" s="49">
        <v>35</v>
      </c>
      <c r="G84" s="50" t="s">
        <v>11</v>
      </c>
      <c r="H84" s="51">
        <v>297</v>
      </c>
      <c r="I84" s="52">
        <v>12343</v>
      </c>
      <c r="J84" s="52">
        <v>4231</v>
      </c>
      <c r="K84" s="52">
        <v>0</v>
      </c>
      <c r="L84" s="52">
        <v>893</v>
      </c>
      <c r="M84" s="52">
        <v>17467</v>
      </c>
      <c r="N84" s="48"/>
      <c r="O84" s="53">
        <v>0</v>
      </c>
      <c r="P84" s="53">
        <v>0</v>
      </c>
      <c r="Q84" s="55">
        <v>0.18</v>
      </c>
      <c r="R84" s="55">
        <v>0.14507498172994768</v>
      </c>
      <c r="S84" s="52">
        <v>0</v>
      </c>
      <c r="T84" s="49"/>
      <c r="U84" s="56">
        <v>4922478</v>
      </c>
      <c r="V84" s="56">
        <v>0</v>
      </c>
      <c r="W84" s="52">
        <v>0</v>
      </c>
      <c r="X84" s="52">
        <v>265221</v>
      </c>
      <c r="Y84" s="52">
        <v>5187699</v>
      </c>
      <c r="Z84" s="83">
        <f t="shared" si="1"/>
        <v>5361713</v>
      </c>
      <c r="AA84" s="52"/>
      <c r="AB84" s="52"/>
      <c r="AC84" s="52"/>
      <c r="AE84" s="53"/>
      <c r="AF84" s="53"/>
      <c r="AG84" s="54"/>
      <c r="AH84" s="55"/>
      <c r="AI84" s="52"/>
      <c r="AK84" s="56"/>
      <c r="AL84" s="56"/>
      <c r="AM84" s="52"/>
      <c r="AN84" s="52"/>
      <c r="AO84" s="52"/>
      <c r="AQ84" s="52"/>
      <c r="AR84" s="52"/>
      <c r="AS84" s="52"/>
      <c r="AT84" s="52"/>
      <c r="AU84" s="52"/>
      <c r="AV84" s="52"/>
      <c r="AW84" s="52"/>
      <c r="AX84" s="52"/>
    </row>
    <row r="85" spans="1:50">
      <c r="A85" s="49">
        <v>417</v>
      </c>
      <c r="B85" s="49">
        <v>417035100</v>
      </c>
      <c r="C85" s="50" t="s">
        <v>56</v>
      </c>
      <c r="D85" s="49">
        <v>35</v>
      </c>
      <c r="E85" s="50" t="s">
        <v>11</v>
      </c>
      <c r="F85" s="49">
        <v>100</v>
      </c>
      <c r="G85" s="50" t="s">
        <v>58</v>
      </c>
      <c r="H85" s="51">
        <v>3</v>
      </c>
      <c r="I85" s="52">
        <v>11809</v>
      </c>
      <c r="J85" s="52">
        <v>6080</v>
      </c>
      <c r="K85" s="52">
        <v>0</v>
      </c>
      <c r="L85" s="52">
        <v>893</v>
      </c>
      <c r="M85" s="52">
        <v>18782</v>
      </c>
      <c r="N85" s="48"/>
      <c r="O85" s="53">
        <v>0</v>
      </c>
      <c r="P85" s="53">
        <v>0</v>
      </c>
      <c r="Q85" s="55">
        <v>0.09</v>
      </c>
      <c r="R85" s="55">
        <v>3.1972312624647975E-2</v>
      </c>
      <c r="S85" s="52">
        <v>0</v>
      </c>
      <c r="T85" s="49"/>
      <c r="U85" s="56">
        <v>53667</v>
      </c>
      <c r="V85" s="56">
        <v>0</v>
      </c>
      <c r="W85" s="52">
        <v>0</v>
      </c>
      <c r="X85" s="52">
        <v>2679</v>
      </c>
      <c r="Y85" s="52">
        <v>56346</v>
      </c>
      <c r="Z85" s="83">
        <f t="shared" si="1"/>
        <v>5361713</v>
      </c>
      <c r="AA85" s="52"/>
      <c r="AB85" s="52"/>
      <c r="AC85" s="52"/>
      <c r="AE85" s="53"/>
      <c r="AF85" s="53"/>
      <c r="AG85" s="54"/>
      <c r="AH85" s="55"/>
      <c r="AI85" s="52"/>
      <c r="AK85" s="56"/>
      <c r="AL85" s="56"/>
      <c r="AM85" s="52"/>
      <c r="AN85" s="52"/>
      <c r="AO85" s="52"/>
      <c r="AQ85" s="52"/>
      <c r="AR85" s="52"/>
      <c r="AS85" s="52"/>
      <c r="AT85" s="52"/>
      <c r="AU85" s="52"/>
      <c r="AV85" s="52"/>
      <c r="AW85" s="52"/>
      <c r="AX85" s="52"/>
    </row>
    <row r="86" spans="1:50">
      <c r="A86" s="49">
        <v>417</v>
      </c>
      <c r="B86" s="49">
        <v>417035133</v>
      </c>
      <c r="C86" s="50" t="s">
        <v>56</v>
      </c>
      <c r="D86" s="49">
        <v>35</v>
      </c>
      <c r="E86" s="50" t="s">
        <v>11</v>
      </c>
      <c r="F86" s="49">
        <v>133</v>
      </c>
      <c r="G86" s="50" t="s">
        <v>59</v>
      </c>
      <c r="H86" s="51">
        <v>1</v>
      </c>
      <c r="I86" s="52">
        <v>9004</v>
      </c>
      <c r="J86" s="52">
        <v>2807</v>
      </c>
      <c r="K86" s="52">
        <v>0</v>
      </c>
      <c r="L86" s="52">
        <v>893</v>
      </c>
      <c r="M86" s="52">
        <v>12704</v>
      </c>
      <c r="N86" s="48"/>
      <c r="O86" s="53">
        <v>0</v>
      </c>
      <c r="P86" s="53">
        <v>0</v>
      </c>
      <c r="Q86" s="55">
        <v>0.09</v>
      </c>
      <c r="R86" s="55">
        <v>2.9745812524621534E-2</v>
      </c>
      <c r="S86" s="52">
        <v>0</v>
      </c>
      <c r="T86" s="49"/>
      <c r="U86" s="56">
        <v>11811</v>
      </c>
      <c r="V86" s="56">
        <v>0</v>
      </c>
      <c r="W86" s="52">
        <v>0</v>
      </c>
      <c r="X86" s="52">
        <v>893</v>
      </c>
      <c r="Y86" s="52">
        <v>12704</v>
      </c>
      <c r="Z86" s="83">
        <f t="shared" si="1"/>
        <v>5361713</v>
      </c>
      <c r="AA86" s="52"/>
      <c r="AB86" s="52"/>
      <c r="AC86" s="52"/>
      <c r="AE86" s="53"/>
      <c r="AF86" s="53"/>
      <c r="AG86" s="54"/>
      <c r="AH86" s="55"/>
      <c r="AI86" s="52"/>
      <c r="AK86" s="56"/>
      <c r="AL86" s="56"/>
      <c r="AM86" s="52"/>
      <c r="AN86" s="52"/>
      <c r="AO86" s="52"/>
      <c r="AQ86" s="52"/>
      <c r="AR86" s="52"/>
      <c r="AS86" s="52"/>
      <c r="AT86" s="52"/>
      <c r="AU86" s="52"/>
      <c r="AV86" s="52"/>
      <c r="AW86" s="52"/>
      <c r="AX86" s="52"/>
    </row>
    <row r="87" spans="1:50">
      <c r="A87" s="49">
        <v>417</v>
      </c>
      <c r="B87" s="49">
        <v>417035211</v>
      </c>
      <c r="C87" s="50" t="s">
        <v>56</v>
      </c>
      <c r="D87" s="49">
        <v>35</v>
      </c>
      <c r="E87" s="50" t="s">
        <v>11</v>
      </c>
      <c r="F87" s="49">
        <v>211</v>
      </c>
      <c r="G87" s="50" t="s">
        <v>87</v>
      </c>
      <c r="H87" s="51">
        <v>1</v>
      </c>
      <c r="I87" s="52">
        <v>9627</v>
      </c>
      <c r="J87" s="52">
        <v>1728</v>
      </c>
      <c r="K87" s="52">
        <v>0</v>
      </c>
      <c r="L87" s="52">
        <v>893</v>
      </c>
      <c r="M87" s="52">
        <v>12248</v>
      </c>
      <c r="N87" s="48"/>
      <c r="O87" s="53">
        <v>0</v>
      </c>
      <c r="P87" s="53">
        <v>0</v>
      </c>
      <c r="Q87" s="55">
        <v>0.09</v>
      </c>
      <c r="R87" s="55">
        <v>1.6181693137675814E-3</v>
      </c>
      <c r="S87" s="52">
        <v>0</v>
      </c>
      <c r="T87" s="49"/>
      <c r="U87" s="56">
        <v>11355</v>
      </c>
      <c r="V87" s="56">
        <v>0</v>
      </c>
      <c r="W87" s="52">
        <v>0</v>
      </c>
      <c r="X87" s="52">
        <v>893</v>
      </c>
      <c r="Y87" s="52">
        <v>12248</v>
      </c>
      <c r="Z87" s="83">
        <f t="shared" si="1"/>
        <v>5361713</v>
      </c>
      <c r="AA87" s="52"/>
      <c r="AB87" s="52"/>
      <c r="AC87" s="52"/>
      <c r="AE87" s="53"/>
      <c r="AF87" s="53"/>
      <c r="AG87" s="54"/>
      <c r="AH87" s="55"/>
      <c r="AI87" s="52"/>
      <c r="AK87" s="56"/>
      <c r="AL87" s="56"/>
      <c r="AM87" s="52"/>
      <c r="AN87" s="52"/>
      <c r="AO87" s="52"/>
      <c r="AQ87" s="52"/>
      <c r="AR87" s="52"/>
      <c r="AS87" s="52"/>
      <c r="AT87" s="52"/>
      <c r="AU87" s="52"/>
      <c r="AV87" s="52"/>
      <c r="AW87" s="52"/>
      <c r="AX87" s="52"/>
    </row>
    <row r="88" spans="1:50">
      <c r="A88" s="49">
        <v>417</v>
      </c>
      <c r="B88" s="49">
        <v>417035243</v>
      </c>
      <c r="C88" s="50" t="s">
        <v>56</v>
      </c>
      <c r="D88" s="49">
        <v>35</v>
      </c>
      <c r="E88" s="50" t="s">
        <v>11</v>
      </c>
      <c r="F88" s="49">
        <v>243</v>
      </c>
      <c r="G88" s="50" t="s">
        <v>80</v>
      </c>
      <c r="H88" s="51">
        <v>1</v>
      </c>
      <c r="I88" s="52">
        <v>12066</v>
      </c>
      <c r="J88" s="52">
        <v>2850</v>
      </c>
      <c r="K88" s="52">
        <v>0</v>
      </c>
      <c r="L88" s="52">
        <v>893</v>
      </c>
      <c r="M88" s="52">
        <v>15809</v>
      </c>
      <c r="N88" s="48"/>
      <c r="O88" s="53">
        <v>0</v>
      </c>
      <c r="P88" s="53">
        <v>0</v>
      </c>
      <c r="Q88" s="55">
        <v>0.09</v>
      </c>
      <c r="R88" s="55">
        <v>5.4269554295764532E-3</v>
      </c>
      <c r="S88" s="52">
        <v>0</v>
      </c>
      <c r="T88" s="49"/>
      <c r="U88" s="56">
        <v>14916</v>
      </c>
      <c r="V88" s="56">
        <v>0</v>
      </c>
      <c r="W88" s="52">
        <v>0</v>
      </c>
      <c r="X88" s="52">
        <v>893</v>
      </c>
      <c r="Y88" s="52">
        <v>15809</v>
      </c>
      <c r="Z88" s="83">
        <f t="shared" si="1"/>
        <v>5361713</v>
      </c>
      <c r="AA88" s="52"/>
      <c r="AB88" s="52"/>
      <c r="AC88" s="52"/>
      <c r="AE88" s="53"/>
      <c r="AF88" s="53"/>
      <c r="AG88" s="54"/>
      <c r="AH88" s="55"/>
      <c r="AI88" s="52"/>
      <c r="AK88" s="56"/>
      <c r="AL88" s="56"/>
      <c r="AM88" s="52"/>
      <c r="AN88" s="52"/>
      <c r="AO88" s="52"/>
      <c r="AQ88" s="52"/>
      <c r="AR88" s="52"/>
      <c r="AS88" s="52"/>
      <c r="AT88" s="52"/>
      <c r="AU88" s="52"/>
      <c r="AV88" s="52"/>
      <c r="AW88" s="52"/>
      <c r="AX88" s="52"/>
    </row>
    <row r="89" spans="1:50">
      <c r="A89" s="49">
        <v>417</v>
      </c>
      <c r="B89" s="49">
        <v>417035244</v>
      </c>
      <c r="C89" s="50" t="s">
        <v>56</v>
      </c>
      <c r="D89" s="49">
        <v>35</v>
      </c>
      <c r="E89" s="50" t="s">
        <v>11</v>
      </c>
      <c r="F89" s="49">
        <v>244</v>
      </c>
      <c r="G89" s="50" t="s">
        <v>27</v>
      </c>
      <c r="H89" s="51">
        <v>3</v>
      </c>
      <c r="I89" s="52">
        <v>11109</v>
      </c>
      <c r="J89" s="52">
        <v>4474</v>
      </c>
      <c r="K89" s="52">
        <v>0</v>
      </c>
      <c r="L89" s="52">
        <v>893</v>
      </c>
      <c r="M89" s="52">
        <v>16476</v>
      </c>
      <c r="N89" s="48"/>
      <c r="O89" s="53">
        <v>0</v>
      </c>
      <c r="P89" s="53">
        <v>0</v>
      </c>
      <c r="Q89" s="55">
        <v>0.18</v>
      </c>
      <c r="R89" s="55">
        <v>9.411627948101306E-2</v>
      </c>
      <c r="S89" s="52">
        <v>0</v>
      </c>
      <c r="T89" s="49"/>
      <c r="U89" s="56">
        <v>46749</v>
      </c>
      <c r="V89" s="56">
        <v>0</v>
      </c>
      <c r="W89" s="52">
        <v>0</v>
      </c>
      <c r="X89" s="52">
        <v>2679</v>
      </c>
      <c r="Y89" s="52">
        <v>49428</v>
      </c>
      <c r="Z89" s="83">
        <f t="shared" si="1"/>
        <v>5361713</v>
      </c>
      <c r="AA89" s="52"/>
      <c r="AB89" s="52"/>
      <c r="AC89" s="52"/>
      <c r="AE89" s="53"/>
      <c r="AF89" s="53"/>
      <c r="AG89" s="54"/>
      <c r="AH89" s="55"/>
      <c r="AI89" s="52"/>
      <c r="AK89" s="56"/>
      <c r="AL89" s="56"/>
      <c r="AM89" s="52"/>
      <c r="AN89" s="52"/>
      <c r="AO89" s="52"/>
      <c r="AQ89" s="52"/>
      <c r="AR89" s="52"/>
      <c r="AS89" s="52"/>
      <c r="AT89" s="52"/>
      <c r="AU89" s="52"/>
      <c r="AV89" s="52"/>
      <c r="AW89" s="52"/>
      <c r="AX89" s="52"/>
    </row>
    <row r="90" spans="1:50">
      <c r="A90" s="49">
        <v>417</v>
      </c>
      <c r="B90" s="49">
        <v>417035274</v>
      </c>
      <c r="C90" s="50" t="s">
        <v>56</v>
      </c>
      <c r="D90" s="49">
        <v>35</v>
      </c>
      <c r="E90" s="50" t="s">
        <v>11</v>
      </c>
      <c r="F90" s="49">
        <v>274</v>
      </c>
      <c r="G90" s="50" t="s">
        <v>60</v>
      </c>
      <c r="H90" s="51">
        <v>1</v>
      </c>
      <c r="I90" s="52">
        <v>8980</v>
      </c>
      <c r="J90" s="52">
        <v>4358</v>
      </c>
      <c r="K90" s="52">
        <v>0</v>
      </c>
      <c r="L90" s="52">
        <v>893</v>
      </c>
      <c r="M90" s="52">
        <v>14231</v>
      </c>
      <c r="N90" s="48"/>
      <c r="O90" s="53">
        <v>0</v>
      </c>
      <c r="P90" s="53">
        <v>0</v>
      </c>
      <c r="Q90" s="55">
        <v>0.09</v>
      </c>
      <c r="R90" s="55">
        <v>8.124843184670294E-2</v>
      </c>
      <c r="S90" s="52">
        <v>0</v>
      </c>
      <c r="T90" s="49"/>
      <c r="U90" s="56">
        <v>13338</v>
      </c>
      <c r="V90" s="56">
        <v>0</v>
      </c>
      <c r="W90" s="52">
        <v>0</v>
      </c>
      <c r="X90" s="52">
        <v>893</v>
      </c>
      <c r="Y90" s="52">
        <v>14231</v>
      </c>
      <c r="Z90" s="83">
        <f t="shared" si="1"/>
        <v>5361713</v>
      </c>
      <c r="AA90" s="52"/>
      <c r="AB90" s="52"/>
      <c r="AC90" s="52"/>
      <c r="AE90" s="53"/>
      <c r="AF90" s="53"/>
      <c r="AG90" s="54"/>
      <c r="AH90" s="55"/>
      <c r="AI90" s="52"/>
      <c r="AK90" s="56"/>
      <c r="AL90" s="56"/>
      <c r="AM90" s="52"/>
      <c r="AN90" s="52"/>
      <c r="AO90" s="52"/>
      <c r="AQ90" s="52"/>
      <c r="AR90" s="52"/>
      <c r="AS90" s="52"/>
      <c r="AT90" s="52"/>
      <c r="AU90" s="52"/>
      <c r="AV90" s="52"/>
      <c r="AW90" s="52"/>
      <c r="AX90" s="52"/>
    </row>
    <row r="91" spans="1:50">
      <c r="A91" s="49">
        <v>417</v>
      </c>
      <c r="B91" s="49">
        <v>417035293</v>
      </c>
      <c r="C91" s="50" t="s">
        <v>56</v>
      </c>
      <c r="D91" s="49">
        <v>35</v>
      </c>
      <c r="E91" s="50" t="s">
        <v>11</v>
      </c>
      <c r="F91" s="49">
        <v>293</v>
      </c>
      <c r="G91" s="50" t="s">
        <v>171</v>
      </c>
      <c r="H91" s="51">
        <v>1</v>
      </c>
      <c r="I91" s="52">
        <v>11386</v>
      </c>
      <c r="J91" s="52">
        <v>969</v>
      </c>
      <c r="K91" s="52">
        <v>0</v>
      </c>
      <c r="L91" s="52">
        <v>893</v>
      </c>
      <c r="M91" s="52">
        <v>13248</v>
      </c>
      <c r="N91" s="48"/>
      <c r="O91" s="53">
        <v>0</v>
      </c>
      <c r="P91" s="53">
        <v>0</v>
      </c>
      <c r="Q91" s="55">
        <v>0.18</v>
      </c>
      <c r="R91" s="55">
        <v>3.0139368898322565E-3</v>
      </c>
      <c r="S91" s="52">
        <v>0</v>
      </c>
      <c r="T91" s="49"/>
      <c r="U91" s="56">
        <v>12355</v>
      </c>
      <c r="V91" s="56">
        <v>0</v>
      </c>
      <c r="W91" s="52">
        <v>0</v>
      </c>
      <c r="X91" s="52">
        <v>893</v>
      </c>
      <c r="Y91" s="52">
        <v>13248</v>
      </c>
      <c r="Z91" s="83">
        <f t="shared" si="1"/>
        <v>5361713</v>
      </c>
      <c r="AA91" s="52"/>
      <c r="AB91" s="52"/>
      <c r="AC91" s="52"/>
      <c r="AE91" s="53"/>
      <c r="AF91" s="53"/>
      <c r="AG91" s="54"/>
      <c r="AH91" s="55"/>
      <c r="AI91" s="52"/>
      <c r="AK91" s="56"/>
      <c r="AL91" s="56"/>
      <c r="AM91" s="52"/>
      <c r="AN91" s="52"/>
      <c r="AO91" s="52"/>
      <c r="AQ91" s="52"/>
      <c r="AR91" s="52"/>
      <c r="AS91" s="52"/>
      <c r="AT91" s="52"/>
      <c r="AU91" s="52"/>
      <c r="AV91" s="52"/>
      <c r="AW91" s="52"/>
      <c r="AX91" s="52"/>
    </row>
    <row r="92" spans="1:50">
      <c r="A92" s="49">
        <v>418</v>
      </c>
      <c r="B92" s="49">
        <v>418100014</v>
      </c>
      <c r="C92" s="50" t="s">
        <v>61</v>
      </c>
      <c r="D92" s="49">
        <v>100</v>
      </c>
      <c r="E92" s="50" t="s">
        <v>58</v>
      </c>
      <c r="F92" s="49">
        <v>14</v>
      </c>
      <c r="G92" s="50" t="s">
        <v>62</v>
      </c>
      <c r="H92" s="51">
        <v>13</v>
      </c>
      <c r="I92" s="52">
        <v>8688</v>
      </c>
      <c r="J92" s="52">
        <v>2789</v>
      </c>
      <c r="K92" s="52">
        <v>0</v>
      </c>
      <c r="L92" s="52">
        <v>893</v>
      </c>
      <c r="M92" s="52">
        <v>12370</v>
      </c>
      <c r="N92" s="48"/>
      <c r="O92" s="53">
        <v>0</v>
      </c>
      <c r="P92" s="53">
        <v>0</v>
      </c>
      <c r="Q92" s="55">
        <v>0.09</v>
      </c>
      <c r="R92" s="55">
        <v>9.468517650830446E-3</v>
      </c>
      <c r="S92" s="52">
        <v>0</v>
      </c>
      <c r="T92" s="49"/>
      <c r="U92" s="56">
        <v>149201</v>
      </c>
      <c r="V92" s="56">
        <v>0</v>
      </c>
      <c r="W92" s="52">
        <v>0</v>
      </c>
      <c r="X92" s="52">
        <v>11609</v>
      </c>
      <c r="Y92" s="52">
        <v>160810</v>
      </c>
      <c r="Z92" s="83">
        <f t="shared" si="1"/>
        <v>5863758.3400692036</v>
      </c>
      <c r="AA92" s="52"/>
      <c r="AB92" s="52"/>
      <c r="AC92" s="52"/>
      <c r="AE92" s="53"/>
      <c r="AF92" s="53"/>
      <c r="AG92" s="54"/>
      <c r="AH92" s="55"/>
      <c r="AI92" s="52"/>
      <c r="AK92" s="56"/>
      <c r="AL92" s="56"/>
      <c r="AM92" s="52"/>
      <c r="AN92" s="52"/>
      <c r="AO92" s="52"/>
      <c r="AQ92" s="52"/>
      <c r="AR92" s="52"/>
      <c r="AS92" s="52"/>
      <c r="AT92" s="52"/>
      <c r="AU92" s="52"/>
      <c r="AV92" s="52"/>
      <c r="AW92" s="52"/>
      <c r="AX92" s="52"/>
    </row>
    <row r="93" spans="1:50">
      <c r="A93" s="49">
        <v>418</v>
      </c>
      <c r="B93" s="49">
        <v>418100035</v>
      </c>
      <c r="C93" s="50" t="s">
        <v>61</v>
      </c>
      <c r="D93" s="49">
        <v>100</v>
      </c>
      <c r="E93" s="50" t="s">
        <v>58</v>
      </c>
      <c r="F93" s="49">
        <v>35</v>
      </c>
      <c r="G93" s="50" t="s">
        <v>11</v>
      </c>
      <c r="H93" s="51">
        <v>1</v>
      </c>
      <c r="I93" s="52">
        <v>8368</v>
      </c>
      <c r="J93" s="52">
        <v>2869</v>
      </c>
      <c r="K93" s="52">
        <v>0</v>
      </c>
      <c r="L93" s="52">
        <v>893</v>
      </c>
      <c r="M93" s="52">
        <v>12130</v>
      </c>
      <c r="N93" s="48"/>
      <c r="O93" s="53">
        <v>0</v>
      </c>
      <c r="P93" s="53">
        <v>0</v>
      </c>
      <c r="Q93" s="55">
        <v>0.18</v>
      </c>
      <c r="R93" s="55">
        <v>0.14507498172994768</v>
      </c>
      <c r="S93" s="52">
        <v>0</v>
      </c>
      <c r="T93" s="49"/>
      <c r="U93" s="56">
        <v>11237</v>
      </c>
      <c r="V93" s="56">
        <v>0</v>
      </c>
      <c r="W93" s="52">
        <v>0</v>
      </c>
      <c r="X93" s="52">
        <v>893</v>
      </c>
      <c r="Y93" s="52">
        <v>12130</v>
      </c>
      <c r="Z93" s="83">
        <f t="shared" si="1"/>
        <v>5863758.3400692036</v>
      </c>
      <c r="AA93" s="52"/>
      <c r="AB93" s="52"/>
      <c r="AC93" s="52"/>
      <c r="AE93" s="53"/>
      <c r="AF93" s="53"/>
      <c r="AG93" s="54"/>
      <c r="AH93" s="55"/>
      <c r="AI93" s="52"/>
      <c r="AK93" s="56"/>
      <c r="AL93" s="56"/>
      <c r="AM93" s="52"/>
      <c r="AN93" s="52"/>
      <c r="AO93" s="52"/>
      <c r="AQ93" s="52"/>
      <c r="AR93" s="52"/>
      <c r="AS93" s="52"/>
      <c r="AT93" s="52"/>
      <c r="AU93" s="52"/>
      <c r="AV93" s="52"/>
      <c r="AW93" s="52"/>
      <c r="AX93" s="52"/>
    </row>
    <row r="94" spans="1:50">
      <c r="A94" s="49">
        <v>418</v>
      </c>
      <c r="B94" s="49">
        <v>418100100</v>
      </c>
      <c r="C94" s="50" t="s">
        <v>61</v>
      </c>
      <c r="D94" s="49">
        <v>100</v>
      </c>
      <c r="E94" s="50" t="s">
        <v>58</v>
      </c>
      <c r="F94" s="49">
        <v>100</v>
      </c>
      <c r="G94" s="50" t="s">
        <v>58</v>
      </c>
      <c r="H94" s="51">
        <v>322</v>
      </c>
      <c r="I94" s="52">
        <v>9524</v>
      </c>
      <c r="J94" s="52">
        <v>4903</v>
      </c>
      <c r="K94" s="52">
        <v>0</v>
      </c>
      <c r="L94" s="52">
        <v>893</v>
      </c>
      <c r="M94" s="52">
        <v>15320</v>
      </c>
      <c r="N94" s="48"/>
      <c r="O94" s="53">
        <v>0</v>
      </c>
      <c r="P94" s="53">
        <v>0</v>
      </c>
      <c r="Q94" s="55">
        <v>0.09</v>
      </c>
      <c r="R94" s="55">
        <v>3.1972312624647975E-2</v>
      </c>
      <c r="S94" s="52">
        <v>0</v>
      </c>
      <c r="T94" s="49"/>
      <c r="U94" s="56">
        <v>4645494</v>
      </c>
      <c r="V94" s="56">
        <v>0</v>
      </c>
      <c r="W94" s="52">
        <v>0</v>
      </c>
      <c r="X94" s="52">
        <v>287546</v>
      </c>
      <c r="Y94" s="52">
        <v>4933040</v>
      </c>
      <c r="Z94" s="83">
        <f t="shared" si="1"/>
        <v>5863758.3400692036</v>
      </c>
      <c r="AA94" s="52"/>
      <c r="AB94" s="52"/>
      <c r="AC94" s="52"/>
      <c r="AE94" s="53"/>
      <c r="AF94" s="53"/>
      <c r="AG94" s="54"/>
      <c r="AH94" s="55"/>
      <c r="AI94" s="52"/>
      <c r="AK94" s="56"/>
      <c r="AL94" s="56"/>
      <c r="AM94" s="52"/>
      <c r="AN94" s="52"/>
      <c r="AO94" s="52"/>
      <c r="AQ94" s="52"/>
      <c r="AR94" s="52"/>
      <c r="AS94" s="52"/>
      <c r="AT94" s="52"/>
      <c r="AU94" s="52"/>
      <c r="AV94" s="52"/>
      <c r="AW94" s="52"/>
      <c r="AX94" s="52"/>
    </row>
    <row r="95" spans="1:50">
      <c r="A95" s="49">
        <v>418</v>
      </c>
      <c r="B95" s="49">
        <v>418100101</v>
      </c>
      <c r="C95" s="50" t="s">
        <v>61</v>
      </c>
      <c r="D95" s="49">
        <v>100</v>
      </c>
      <c r="E95" s="50" t="s">
        <v>58</v>
      </c>
      <c r="F95" s="49">
        <v>101</v>
      </c>
      <c r="G95" s="50" t="s">
        <v>103</v>
      </c>
      <c r="H95" s="51">
        <v>1</v>
      </c>
      <c r="I95" s="52">
        <v>8368</v>
      </c>
      <c r="J95" s="52">
        <v>1891</v>
      </c>
      <c r="K95" s="52">
        <v>0</v>
      </c>
      <c r="L95" s="52">
        <v>893</v>
      </c>
      <c r="M95" s="52">
        <v>11152</v>
      </c>
      <c r="N95" s="48"/>
      <c r="O95" s="53">
        <v>0</v>
      </c>
      <c r="P95" s="53">
        <v>0</v>
      </c>
      <c r="Q95" s="55">
        <v>0.09</v>
      </c>
      <c r="R95" s="55">
        <v>5.0062126114760117E-2</v>
      </c>
      <c r="S95" s="52">
        <v>0</v>
      </c>
      <c r="T95" s="49"/>
      <c r="U95" s="56">
        <v>10259</v>
      </c>
      <c r="V95" s="56">
        <v>0</v>
      </c>
      <c r="W95" s="52">
        <v>0</v>
      </c>
      <c r="X95" s="52">
        <v>893</v>
      </c>
      <c r="Y95" s="52">
        <v>11152</v>
      </c>
      <c r="Z95" s="83">
        <f t="shared" si="1"/>
        <v>5863758.3400692036</v>
      </c>
      <c r="AA95" s="52"/>
      <c r="AB95" s="52"/>
      <c r="AC95" s="52"/>
      <c r="AE95" s="53"/>
      <c r="AF95" s="53"/>
      <c r="AG95" s="54"/>
      <c r="AH95" s="55"/>
      <c r="AI95" s="52"/>
      <c r="AK95" s="56"/>
      <c r="AL95" s="56"/>
      <c r="AM95" s="52"/>
      <c r="AN95" s="52"/>
      <c r="AO95" s="52"/>
      <c r="AQ95" s="52"/>
      <c r="AR95" s="52"/>
      <c r="AS95" s="52"/>
      <c r="AT95" s="52"/>
      <c r="AU95" s="52"/>
      <c r="AV95" s="52"/>
      <c r="AW95" s="52"/>
      <c r="AX95" s="52"/>
    </row>
    <row r="96" spans="1:50">
      <c r="A96" s="49">
        <v>418</v>
      </c>
      <c r="B96" s="49">
        <v>418100136</v>
      </c>
      <c r="C96" s="50" t="s">
        <v>61</v>
      </c>
      <c r="D96" s="49">
        <v>100</v>
      </c>
      <c r="E96" s="50" t="s">
        <v>58</v>
      </c>
      <c r="F96" s="49">
        <v>136</v>
      </c>
      <c r="G96" s="50" t="s">
        <v>63</v>
      </c>
      <c r="H96" s="51">
        <v>10</v>
      </c>
      <c r="I96" s="52">
        <v>8945</v>
      </c>
      <c r="J96" s="52">
        <v>2895</v>
      </c>
      <c r="K96" s="52">
        <v>0</v>
      </c>
      <c r="L96" s="52">
        <v>893</v>
      </c>
      <c r="M96" s="52">
        <v>12733</v>
      </c>
      <c r="N96" s="48"/>
      <c r="O96" s="53">
        <v>0</v>
      </c>
      <c r="P96" s="53">
        <v>0</v>
      </c>
      <c r="Q96" s="55">
        <v>0.09</v>
      </c>
      <c r="R96" s="55">
        <v>3.8541498091791255E-3</v>
      </c>
      <c r="S96" s="52">
        <v>0</v>
      </c>
      <c r="T96" s="49"/>
      <c r="U96" s="56">
        <v>118400</v>
      </c>
      <c r="V96" s="56">
        <v>0</v>
      </c>
      <c r="W96" s="52">
        <v>0</v>
      </c>
      <c r="X96" s="52">
        <v>8930</v>
      </c>
      <c r="Y96" s="52">
        <v>127330</v>
      </c>
      <c r="Z96" s="83">
        <f t="shared" si="1"/>
        <v>5863758.3400692036</v>
      </c>
      <c r="AA96" s="52"/>
      <c r="AB96" s="52"/>
      <c r="AC96" s="52"/>
      <c r="AE96" s="53"/>
      <c r="AF96" s="53"/>
      <c r="AG96" s="54"/>
      <c r="AH96" s="55"/>
      <c r="AI96" s="52"/>
      <c r="AK96" s="56"/>
      <c r="AL96" s="56"/>
      <c r="AM96" s="52"/>
      <c r="AN96" s="52"/>
      <c r="AO96" s="52"/>
      <c r="AQ96" s="52"/>
      <c r="AR96" s="52"/>
      <c r="AS96" s="52"/>
      <c r="AT96" s="52"/>
      <c r="AU96" s="52"/>
      <c r="AV96" s="52"/>
      <c r="AW96" s="52"/>
      <c r="AX96" s="52"/>
    </row>
    <row r="97" spans="1:50">
      <c r="A97" s="49">
        <v>418</v>
      </c>
      <c r="B97" s="49">
        <v>418100139</v>
      </c>
      <c r="C97" s="50" t="s">
        <v>61</v>
      </c>
      <c r="D97" s="49">
        <v>100</v>
      </c>
      <c r="E97" s="50" t="s">
        <v>58</v>
      </c>
      <c r="F97" s="49">
        <v>139</v>
      </c>
      <c r="G97" s="50" t="s">
        <v>64</v>
      </c>
      <c r="H97" s="51">
        <v>4</v>
      </c>
      <c r="I97" s="52">
        <v>8368</v>
      </c>
      <c r="J97" s="52">
        <v>3332</v>
      </c>
      <c r="K97" s="52">
        <v>0</v>
      </c>
      <c r="L97" s="52">
        <v>893</v>
      </c>
      <c r="M97" s="52">
        <v>12593</v>
      </c>
      <c r="N97" s="48"/>
      <c r="O97" s="53">
        <v>0</v>
      </c>
      <c r="P97" s="53">
        <v>0</v>
      </c>
      <c r="Q97" s="55">
        <v>0.09</v>
      </c>
      <c r="R97" s="55">
        <v>3.2284502041280685E-3</v>
      </c>
      <c r="S97" s="52">
        <v>0</v>
      </c>
      <c r="T97" s="49"/>
      <c r="U97" s="56">
        <v>46800</v>
      </c>
      <c r="V97" s="56">
        <v>0</v>
      </c>
      <c r="W97" s="52">
        <v>0</v>
      </c>
      <c r="X97" s="52">
        <v>3572</v>
      </c>
      <c r="Y97" s="52">
        <v>50372</v>
      </c>
      <c r="Z97" s="83">
        <f t="shared" si="1"/>
        <v>5863758.3400692036</v>
      </c>
      <c r="AA97" s="52"/>
      <c r="AB97" s="52"/>
      <c r="AC97" s="52"/>
      <c r="AE97" s="53"/>
      <c r="AF97" s="53"/>
      <c r="AG97" s="54"/>
      <c r="AH97" s="55"/>
      <c r="AI97" s="52"/>
      <c r="AK97" s="56"/>
      <c r="AL97" s="56"/>
      <c r="AM97" s="52"/>
      <c r="AN97" s="52"/>
      <c r="AO97" s="52"/>
      <c r="AQ97" s="52"/>
      <c r="AR97" s="52"/>
      <c r="AS97" s="52"/>
      <c r="AT97" s="52"/>
      <c r="AU97" s="52"/>
      <c r="AV97" s="52"/>
      <c r="AW97" s="52"/>
      <c r="AX97" s="52"/>
    </row>
    <row r="98" spans="1:50">
      <c r="A98" s="49">
        <v>418</v>
      </c>
      <c r="B98" s="49">
        <v>418100170</v>
      </c>
      <c r="C98" s="50" t="s">
        <v>61</v>
      </c>
      <c r="D98" s="49">
        <v>100</v>
      </c>
      <c r="E98" s="50" t="s">
        <v>58</v>
      </c>
      <c r="F98" s="49">
        <v>170</v>
      </c>
      <c r="G98" s="50" t="s">
        <v>65</v>
      </c>
      <c r="H98" s="51">
        <v>3</v>
      </c>
      <c r="I98" s="52">
        <v>8368</v>
      </c>
      <c r="J98" s="52">
        <v>3270</v>
      </c>
      <c r="K98" s="52">
        <v>0</v>
      </c>
      <c r="L98" s="52">
        <v>893</v>
      </c>
      <c r="M98" s="52">
        <v>12531</v>
      </c>
      <c r="N98" s="48"/>
      <c r="O98" s="53">
        <v>0</v>
      </c>
      <c r="P98" s="53">
        <v>0</v>
      </c>
      <c r="Q98" s="55">
        <v>0.09</v>
      </c>
      <c r="R98" s="55">
        <v>9.2358726460567864E-2</v>
      </c>
      <c r="S98" s="52">
        <v>-297.21997693210767</v>
      </c>
      <c r="T98" s="49"/>
      <c r="U98" s="56">
        <v>34914</v>
      </c>
      <c r="V98" s="56">
        <v>0</v>
      </c>
      <c r="W98" s="52">
        <v>-891.65993079632301</v>
      </c>
      <c r="X98" s="52">
        <v>2679</v>
      </c>
      <c r="Y98" s="52">
        <v>36701.340069203674</v>
      </c>
      <c r="Z98" s="83">
        <f t="shared" si="1"/>
        <v>5863758.3400692036</v>
      </c>
      <c r="AA98" s="52"/>
      <c r="AB98" s="52"/>
      <c r="AC98" s="52"/>
      <c r="AE98" s="53"/>
      <c r="AF98" s="53"/>
      <c r="AG98" s="54"/>
      <c r="AH98" s="55"/>
      <c r="AI98" s="52"/>
      <c r="AK98" s="56"/>
      <c r="AL98" s="56"/>
      <c r="AM98" s="52"/>
      <c r="AN98" s="52"/>
      <c r="AO98" s="52"/>
      <c r="AQ98" s="52"/>
      <c r="AR98" s="52"/>
      <c r="AS98" s="52"/>
      <c r="AT98" s="52"/>
      <c r="AU98" s="52"/>
      <c r="AV98" s="52"/>
      <c r="AW98" s="52"/>
      <c r="AX98" s="52"/>
    </row>
    <row r="99" spans="1:50">
      <c r="A99" s="49">
        <v>418</v>
      </c>
      <c r="B99" s="49">
        <v>418100185</v>
      </c>
      <c r="C99" s="50" t="s">
        <v>61</v>
      </c>
      <c r="D99" s="49">
        <v>100</v>
      </c>
      <c r="E99" s="50" t="s">
        <v>58</v>
      </c>
      <c r="F99" s="49">
        <v>185</v>
      </c>
      <c r="G99" s="50" t="s">
        <v>180</v>
      </c>
      <c r="H99" s="51">
        <v>4</v>
      </c>
      <c r="I99" s="52">
        <v>8368</v>
      </c>
      <c r="J99" s="52">
        <v>1581</v>
      </c>
      <c r="K99" s="52">
        <v>0</v>
      </c>
      <c r="L99" s="52">
        <v>893</v>
      </c>
      <c r="M99" s="52">
        <v>10842</v>
      </c>
      <c r="N99" s="48"/>
      <c r="O99" s="53">
        <v>0</v>
      </c>
      <c r="P99" s="53">
        <v>0</v>
      </c>
      <c r="Q99" s="55">
        <v>0.09</v>
      </c>
      <c r="R99" s="55">
        <v>5.7280945155677564E-3</v>
      </c>
      <c r="S99" s="52">
        <v>0</v>
      </c>
      <c r="T99" s="49"/>
      <c r="U99" s="56">
        <v>39796</v>
      </c>
      <c r="V99" s="56">
        <v>0</v>
      </c>
      <c r="W99" s="52">
        <v>0</v>
      </c>
      <c r="X99" s="52">
        <v>3572</v>
      </c>
      <c r="Y99" s="52">
        <v>43368</v>
      </c>
      <c r="Z99" s="83">
        <f t="shared" si="1"/>
        <v>5863758.3400692036</v>
      </c>
      <c r="AA99" s="52"/>
      <c r="AB99" s="52"/>
      <c r="AC99" s="52"/>
      <c r="AE99" s="53"/>
      <c r="AF99" s="53"/>
      <c r="AG99" s="54"/>
      <c r="AH99" s="55"/>
      <c r="AI99" s="52"/>
      <c r="AK99" s="56"/>
      <c r="AL99" s="56"/>
      <c r="AM99" s="52"/>
      <c r="AN99" s="52"/>
      <c r="AO99" s="52"/>
      <c r="AQ99" s="52"/>
      <c r="AR99" s="52"/>
      <c r="AS99" s="52"/>
      <c r="AT99" s="52"/>
      <c r="AU99" s="52"/>
      <c r="AV99" s="52"/>
      <c r="AW99" s="52"/>
      <c r="AX99" s="52"/>
    </row>
    <row r="100" spans="1:50">
      <c r="A100" s="49">
        <v>418</v>
      </c>
      <c r="B100" s="49">
        <v>418100187</v>
      </c>
      <c r="C100" s="50" t="s">
        <v>61</v>
      </c>
      <c r="D100" s="49">
        <v>100</v>
      </c>
      <c r="E100" s="50" t="s">
        <v>58</v>
      </c>
      <c r="F100" s="49">
        <v>187</v>
      </c>
      <c r="G100" s="50" t="s">
        <v>181</v>
      </c>
      <c r="H100" s="51">
        <v>1</v>
      </c>
      <c r="I100" s="52">
        <v>9789</v>
      </c>
      <c r="J100" s="52">
        <v>4645</v>
      </c>
      <c r="K100" s="52">
        <v>0</v>
      </c>
      <c r="L100" s="52">
        <v>893</v>
      </c>
      <c r="M100" s="52">
        <v>15327</v>
      </c>
      <c r="N100" s="48"/>
      <c r="O100" s="53">
        <v>0</v>
      </c>
      <c r="P100" s="53">
        <v>0</v>
      </c>
      <c r="Q100" s="55">
        <v>0.09</v>
      </c>
      <c r="R100" s="55">
        <v>4.069362389436804E-3</v>
      </c>
      <c r="S100" s="52">
        <v>0</v>
      </c>
      <c r="T100" s="49"/>
      <c r="U100" s="56">
        <v>14434</v>
      </c>
      <c r="V100" s="56">
        <v>0</v>
      </c>
      <c r="W100" s="52">
        <v>0</v>
      </c>
      <c r="X100" s="52">
        <v>893</v>
      </c>
      <c r="Y100" s="52">
        <v>15327</v>
      </c>
      <c r="Z100" s="83">
        <f t="shared" si="1"/>
        <v>5863758.3400692036</v>
      </c>
      <c r="AA100" s="52"/>
      <c r="AB100" s="52"/>
      <c r="AC100" s="52"/>
      <c r="AE100" s="53"/>
      <c r="AF100" s="53"/>
      <c r="AG100" s="54"/>
      <c r="AH100" s="55"/>
      <c r="AI100" s="52"/>
      <c r="AK100" s="56"/>
      <c r="AL100" s="56"/>
      <c r="AM100" s="52"/>
      <c r="AN100" s="52"/>
      <c r="AO100" s="52"/>
      <c r="AQ100" s="52"/>
      <c r="AR100" s="52"/>
      <c r="AS100" s="52"/>
      <c r="AT100" s="52"/>
      <c r="AU100" s="52"/>
      <c r="AV100" s="52"/>
      <c r="AW100" s="52"/>
      <c r="AX100" s="52"/>
    </row>
    <row r="101" spans="1:50">
      <c r="A101" s="49">
        <v>418</v>
      </c>
      <c r="B101" s="49">
        <v>418100198</v>
      </c>
      <c r="C101" s="50" t="s">
        <v>61</v>
      </c>
      <c r="D101" s="49">
        <v>100</v>
      </c>
      <c r="E101" s="50" t="s">
        <v>58</v>
      </c>
      <c r="F101" s="49">
        <v>198</v>
      </c>
      <c r="G101" s="50" t="s">
        <v>66</v>
      </c>
      <c r="H101" s="51">
        <v>31</v>
      </c>
      <c r="I101" s="52">
        <v>8580</v>
      </c>
      <c r="J101" s="52">
        <v>3440</v>
      </c>
      <c r="K101" s="52">
        <v>0</v>
      </c>
      <c r="L101" s="52">
        <v>893</v>
      </c>
      <c r="M101" s="52">
        <v>12913</v>
      </c>
      <c r="N101" s="48"/>
      <c r="O101" s="53">
        <v>0</v>
      </c>
      <c r="P101" s="53">
        <v>0</v>
      </c>
      <c r="Q101" s="55">
        <v>0.09</v>
      </c>
      <c r="R101" s="55">
        <v>5.9667150048245262E-3</v>
      </c>
      <c r="S101" s="52">
        <v>0</v>
      </c>
      <c r="T101" s="49"/>
      <c r="U101" s="56">
        <v>372620</v>
      </c>
      <c r="V101" s="56">
        <v>0</v>
      </c>
      <c r="W101" s="52">
        <v>0</v>
      </c>
      <c r="X101" s="52">
        <v>27683</v>
      </c>
      <c r="Y101" s="52">
        <v>400303</v>
      </c>
      <c r="Z101" s="83">
        <f t="shared" si="1"/>
        <v>5863758.3400692036</v>
      </c>
      <c r="AA101" s="52"/>
      <c r="AB101" s="52"/>
      <c r="AC101" s="52"/>
      <c r="AE101" s="53"/>
      <c r="AF101" s="53"/>
      <c r="AG101" s="54"/>
      <c r="AH101" s="55"/>
      <c r="AI101" s="52"/>
      <c r="AK101" s="56"/>
      <c r="AL101" s="56"/>
      <c r="AM101" s="52"/>
      <c r="AN101" s="52"/>
      <c r="AO101" s="52"/>
      <c r="AQ101" s="52"/>
      <c r="AR101" s="52"/>
      <c r="AS101" s="52"/>
      <c r="AT101" s="52"/>
      <c r="AU101" s="52"/>
      <c r="AV101" s="52"/>
      <c r="AW101" s="52"/>
      <c r="AX101" s="52"/>
    </row>
    <row r="102" spans="1:50">
      <c r="A102" s="49">
        <v>418</v>
      </c>
      <c r="B102" s="49">
        <v>418100276</v>
      </c>
      <c r="C102" s="50" t="s">
        <v>61</v>
      </c>
      <c r="D102" s="49">
        <v>100</v>
      </c>
      <c r="E102" s="50" t="s">
        <v>58</v>
      </c>
      <c r="F102" s="49">
        <v>276</v>
      </c>
      <c r="G102" s="50" t="s">
        <v>67</v>
      </c>
      <c r="H102" s="51">
        <v>1</v>
      </c>
      <c r="I102" s="52">
        <v>8368</v>
      </c>
      <c r="J102" s="52">
        <v>7992</v>
      </c>
      <c r="K102" s="52">
        <v>0</v>
      </c>
      <c r="L102" s="52">
        <v>893</v>
      </c>
      <c r="M102" s="52">
        <v>17253</v>
      </c>
      <c r="N102" s="48"/>
      <c r="O102" s="53">
        <v>0</v>
      </c>
      <c r="P102" s="53">
        <v>0</v>
      </c>
      <c r="Q102" s="55">
        <v>0.09</v>
      </c>
      <c r="R102" s="55">
        <v>1.4079510245297133E-3</v>
      </c>
      <c r="S102" s="52">
        <v>0</v>
      </c>
      <c r="T102" s="49"/>
      <c r="U102" s="56">
        <v>16360</v>
      </c>
      <c r="V102" s="56">
        <v>0</v>
      </c>
      <c r="W102" s="52">
        <v>0</v>
      </c>
      <c r="X102" s="52">
        <v>893</v>
      </c>
      <c r="Y102" s="52">
        <v>17253</v>
      </c>
      <c r="Z102" s="83">
        <f t="shared" si="1"/>
        <v>5863758.3400692036</v>
      </c>
      <c r="AA102" s="52"/>
      <c r="AB102" s="52"/>
      <c r="AC102" s="52"/>
      <c r="AE102" s="53"/>
      <c r="AF102" s="53"/>
      <c r="AG102" s="54"/>
      <c r="AH102" s="55"/>
      <c r="AI102" s="52"/>
      <c r="AK102" s="56"/>
      <c r="AL102" s="56"/>
      <c r="AM102" s="52"/>
      <c r="AN102" s="52"/>
      <c r="AO102" s="52"/>
      <c r="AQ102" s="52"/>
      <c r="AR102" s="52"/>
      <c r="AS102" s="52"/>
      <c r="AT102" s="52"/>
      <c r="AU102" s="52"/>
      <c r="AV102" s="52"/>
      <c r="AW102" s="52"/>
      <c r="AX102" s="52"/>
    </row>
    <row r="103" spans="1:50">
      <c r="A103" s="49">
        <v>418</v>
      </c>
      <c r="B103" s="49">
        <v>418100288</v>
      </c>
      <c r="C103" s="50" t="s">
        <v>61</v>
      </c>
      <c r="D103" s="49">
        <v>100</v>
      </c>
      <c r="E103" s="50" t="s">
        <v>58</v>
      </c>
      <c r="F103" s="49">
        <v>288</v>
      </c>
      <c r="G103" s="50" t="s">
        <v>68</v>
      </c>
      <c r="H103" s="51">
        <v>1</v>
      </c>
      <c r="I103" s="52">
        <v>8368</v>
      </c>
      <c r="J103" s="52">
        <v>5044</v>
      </c>
      <c r="K103" s="52">
        <v>0</v>
      </c>
      <c r="L103" s="52">
        <v>893</v>
      </c>
      <c r="M103" s="52">
        <v>14305</v>
      </c>
      <c r="N103" s="48"/>
      <c r="O103" s="53">
        <v>0</v>
      </c>
      <c r="P103" s="53">
        <v>0</v>
      </c>
      <c r="Q103" s="55">
        <v>0.09</v>
      </c>
      <c r="R103" s="55">
        <v>1.3737985498165997E-3</v>
      </c>
      <c r="S103" s="52">
        <v>0</v>
      </c>
      <c r="T103" s="49"/>
      <c r="U103" s="56">
        <v>13412</v>
      </c>
      <c r="V103" s="56">
        <v>0</v>
      </c>
      <c r="W103" s="52">
        <v>0</v>
      </c>
      <c r="X103" s="52">
        <v>893</v>
      </c>
      <c r="Y103" s="52">
        <v>14305</v>
      </c>
      <c r="Z103" s="83">
        <f t="shared" si="1"/>
        <v>5863758.3400692036</v>
      </c>
      <c r="AA103" s="52"/>
      <c r="AB103" s="52"/>
      <c r="AC103" s="52"/>
      <c r="AE103" s="53"/>
      <c r="AF103" s="53"/>
      <c r="AG103" s="54"/>
      <c r="AH103" s="55"/>
      <c r="AI103" s="52"/>
      <c r="AK103" s="56"/>
      <c r="AL103" s="56"/>
      <c r="AM103" s="52"/>
      <c r="AN103" s="52"/>
      <c r="AO103" s="52"/>
      <c r="AQ103" s="52"/>
      <c r="AR103" s="52"/>
      <c r="AS103" s="52"/>
      <c r="AT103" s="52"/>
      <c r="AU103" s="52"/>
      <c r="AV103" s="52"/>
      <c r="AW103" s="52"/>
      <c r="AX103" s="52"/>
    </row>
    <row r="104" spans="1:50">
      <c r="A104" s="49">
        <v>418</v>
      </c>
      <c r="B104" s="49">
        <v>418100321</v>
      </c>
      <c r="C104" s="50" t="s">
        <v>61</v>
      </c>
      <c r="D104" s="49">
        <v>100</v>
      </c>
      <c r="E104" s="50" t="s">
        <v>58</v>
      </c>
      <c r="F104" s="49">
        <v>321</v>
      </c>
      <c r="G104" s="50" t="s">
        <v>112</v>
      </c>
      <c r="H104" s="51">
        <v>1</v>
      </c>
      <c r="I104" s="52">
        <v>9511</v>
      </c>
      <c r="J104" s="52">
        <v>4663</v>
      </c>
      <c r="K104" s="52">
        <v>0</v>
      </c>
      <c r="L104" s="52">
        <v>893</v>
      </c>
      <c r="M104" s="52">
        <v>15067</v>
      </c>
      <c r="N104" s="48"/>
      <c r="O104" s="53">
        <v>0</v>
      </c>
      <c r="P104" s="53">
        <v>0</v>
      </c>
      <c r="Q104" s="55">
        <v>0.09</v>
      </c>
      <c r="R104" s="55">
        <v>2.449380801244442E-3</v>
      </c>
      <c r="S104" s="52">
        <v>0</v>
      </c>
      <c r="T104" s="49"/>
      <c r="U104" s="56">
        <v>14174</v>
      </c>
      <c r="V104" s="56">
        <v>0</v>
      </c>
      <c r="W104" s="52">
        <v>0</v>
      </c>
      <c r="X104" s="52">
        <v>893</v>
      </c>
      <c r="Y104" s="52">
        <v>15067</v>
      </c>
      <c r="Z104" s="83">
        <f t="shared" si="1"/>
        <v>5863758.3400692036</v>
      </c>
      <c r="AA104" s="52"/>
      <c r="AB104" s="52"/>
      <c r="AC104" s="52"/>
      <c r="AE104" s="53"/>
      <c r="AF104" s="53"/>
      <c r="AG104" s="54"/>
      <c r="AH104" s="55"/>
      <c r="AI104" s="52"/>
      <c r="AK104" s="56"/>
      <c r="AL104" s="56"/>
      <c r="AM104" s="52"/>
      <c r="AN104" s="52"/>
      <c r="AO104" s="52"/>
      <c r="AQ104" s="52"/>
      <c r="AR104" s="52"/>
      <c r="AS104" s="52"/>
      <c r="AT104" s="52"/>
      <c r="AU104" s="52"/>
      <c r="AV104" s="52"/>
      <c r="AW104" s="52"/>
      <c r="AX104" s="52"/>
    </row>
    <row r="105" spans="1:50">
      <c r="A105" s="49">
        <v>418</v>
      </c>
      <c r="B105" s="49">
        <v>418100710</v>
      </c>
      <c r="C105" s="50" t="s">
        <v>61</v>
      </c>
      <c r="D105" s="49">
        <v>100</v>
      </c>
      <c r="E105" s="50" t="s">
        <v>58</v>
      </c>
      <c r="F105" s="49">
        <v>710</v>
      </c>
      <c r="G105" s="50" t="s">
        <v>70</v>
      </c>
      <c r="H105" s="51">
        <v>2</v>
      </c>
      <c r="I105" s="52">
        <v>8368</v>
      </c>
      <c r="J105" s="52">
        <v>4039</v>
      </c>
      <c r="K105" s="52">
        <v>0</v>
      </c>
      <c r="L105" s="52">
        <v>893</v>
      </c>
      <c r="M105" s="52">
        <v>13300</v>
      </c>
      <c r="N105" s="48"/>
      <c r="O105" s="53">
        <v>0</v>
      </c>
      <c r="P105" s="53">
        <v>0</v>
      </c>
      <c r="Q105" s="55">
        <v>0.09</v>
      </c>
      <c r="R105" s="55">
        <v>3.4951852402839555E-3</v>
      </c>
      <c r="S105" s="52">
        <v>0</v>
      </c>
      <c r="T105" s="49"/>
      <c r="U105" s="56">
        <v>24814</v>
      </c>
      <c r="V105" s="56">
        <v>0</v>
      </c>
      <c r="W105" s="52">
        <v>0</v>
      </c>
      <c r="X105" s="52">
        <v>1786</v>
      </c>
      <c r="Y105" s="52">
        <v>26600</v>
      </c>
      <c r="Z105" s="83">
        <f t="shared" si="1"/>
        <v>5863758.3400692036</v>
      </c>
      <c r="AA105" s="52"/>
      <c r="AB105" s="52"/>
      <c r="AC105" s="52"/>
      <c r="AE105" s="53"/>
      <c r="AF105" s="53"/>
      <c r="AG105" s="54"/>
      <c r="AH105" s="55"/>
      <c r="AI105" s="52"/>
      <c r="AK105" s="56"/>
      <c r="AL105" s="56"/>
      <c r="AM105" s="52"/>
      <c r="AN105" s="52"/>
      <c r="AO105" s="52"/>
      <c r="AQ105" s="52"/>
      <c r="AR105" s="52"/>
      <c r="AS105" s="52"/>
      <c r="AT105" s="52"/>
      <c r="AU105" s="52"/>
      <c r="AV105" s="52"/>
      <c r="AW105" s="52"/>
      <c r="AX105" s="52"/>
    </row>
    <row r="106" spans="1:50">
      <c r="A106" s="49">
        <v>419</v>
      </c>
      <c r="B106" s="49">
        <v>419035035</v>
      </c>
      <c r="C106" s="50" t="s">
        <v>71</v>
      </c>
      <c r="D106" s="49">
        <v>35</v>
      </c>
      <c r="E106" s="50" t="s">
        <v>11</v>
      </c>
      <c r="F106" s="49">
        <v>35</v>
      </c>
      <c r="G106" s="50" t="s">
        <v>11</v>
      </c>
      <c r="H106" s="51">
        <v>193</v>
      </c>
      <c r="I106" s="52">
        <v>11673</v>
      </c>
      <c r="J106" s="52">
        <v>4001</v>
      </c>
      <c r="K106" s="52">
        <v>0</v>
      </c>
      <c r="L106" s="52">
        <v>893</v>
      </c>
      <c r="M106" s="52">
        <v>16567</v>
      </c>
      <c r="N106" s="48"/>
      <c r="O106" s="53">
        <v>0</v>
      </c>
      <c r="P106" s="53">
        <v>0</v>
      </c>
      <c r="Q106" s="55">
        <v>0.18</v>
      </c>
      <c r="R106" s="55">
        <v>0.14507498172994768</v>
      </c>
      <c r="S106" s="52">
        <v>0</v>
      </c>
      <c r="T106" s="49"/>
      <c r="U106" s="56">
        <v>3025082</v>
      </c>
      <c r="V106" s="56">
        <v>0</v>
      </c>
      <c r="W106" s="52">
        <v>0</v>
      </c>
      <c r="X106" s="52">
        <v>172349</v>
      </c>
      <c r="Y106" s="52">
        <v>3197431</v>
      </c>
      <c r="Z106" s="83">
        <f t="shared" si="1"/>
        <v>3528415.3786110445</v>
      </c>
      <c r="AA106" s="52"/>
      <c r="AB106" s="52"/>
      <c r="AC106" s="52"/>
      <c r="AE106" s="53"/>
      <c r="AF106" s="53"/>
      <c r="AG106" s="54"/>
      <c r="AH106" s="55"/>
      <c r="AI106" s="52"/>
      <c r="AK106" s="56"/>
      <c r="AL106" s="56"/>
      <c r="AM106" s="52"/>
      <c r="AN106" s="52"/>
      <c r="AO106" s="52"/>
      <c r="AQ106" s="52"/>
      <c r="AR106" s="52"/>
      <c r="AS106" s="52"/>
      <c r="AT106" s="52"/>
      <c r="AU106" s="52"/>
      <c r="AV106" s="52"/>
      <c r="AW106" s="52"/>
      <c r="AX106" s="52"/>
    </row>
    <row r="107" spans="1:50">
      <c r="A107" s="49">
        <v>419</v>
      </c>
      <c r="B107" s="49">
        <v>419035040</v>
      </c>
      <c r="C107" s="50" t="s">
        <v>71</v>
      </c>
      <c r="D107" s="49">
        <v>35</v>
      </c>
      <c r="E107" s="50" t="s">
        <v>11</v>
      </c>
      <c r="F107" s="49">
        <v>40</v>
      </c>
      <c r="G107" s="50" t="s">
        <v>88</v>
      </c>
      <c r="H107" s="51">
        <v>1</v>
      </c>
      <c r="I107" s="52">
        <v>10256</v>
      </c>
      <c r="J107" s="52">
        <v>2650</v>
      </c>
      <c r="K107" s="52">
        <v>0</v>
      </c>
      <c r="L107" s="52">
        <v>893</v>
      </c>
      <c r="M107" s="52">
        <v>13799</v>
      </c>
      <c r="N107" s="48"/>
      <c r="O107" s="53">
        <v>0</v>
      </c>
      <c r="P107" s="53">
        <v>0</v>
      </c>
      <c r="Q107" s="55">
        <v>0.09</v>
      </c>
      <c r="R107" s="55">
        <v>3.2978653328890198E-3</v>
      </c>
      <c r="S107" s="52">
        <v>0</v>
      </c>
      <c r="T107" s="49"/>
      <c r="U107" s="56">
        <v>12906</v>
      </c>
      <c r="V107" s="56">
        <v>0</v>
      </c>
      <c r="W107" s="52">
        <v>0</v>
      </c>
      <c r="X107" s="52">
        <v>893</v>
      </c>
      <c r="Y107" s="52">
        <v>13799</v>
      </c>
      <c r="Z107" s="83">
        <f t="shared" si="1"/>
        <v>3528415.3786110445</v>
      </c>
      <c r="AA107" s="52"/>
      <c r="AB107" s="52"/>
      <c r="AC107" s="52"/>
      <c r="AE107" s="53"/>
      <c r="AF107" s="53"/>
      <c r="AG107" s="54"/>
      <c r="AH107" s="55"/>
      <c r="AI107" s="52"/>
      <c r="AK107" s="56"/>
      <c r="AL107" s="56"/>
      <c r="AM107" s="52"/>
      <c r="AN107" s="52"/>
      <c r="AO107" s="52"/>
      <c r="AQ107" s="52"/>
      <c r="AR107" s="52"/>
      <c r="AS107" s="52"/>
      <c r="AT107" s="52"/>
      <c r="AU107" s="52"/>
      <c r="AV107" s="52"/>
      <c r="AW107" s="52"/>
      <c r="AX107" s="52"/>
    </row>
    <row r="108" spans="1:50">
      <c r="A108" s="49">
        <v>419</v>
      </c>
      <c r="B108" s="49">
        <v>419035044</v>
      </c>
      <c r="C108" s="50" t="s">
        <v>71</v>
      </c>
      <c r="D108" s="49">
        <v>35</v>
      </c>
      <c r="E108" s="50" t="s">
        <v>11</v>
      </c>
      <c r="F108" s="49">
        <v>44</v>
      </c>
      <c r="G108" s="50" t="s">
        <v>12</v>
      </c>
      <c r="H108" s="51">
        <v>3</v>
      </c>
      <c r="I108" s="52">
        <v>10087</v>
      </c>
      <c r="J108" s="52">
        <v>664</v>
      </c>
      <c r="K108" s="52">
        <v>0</v>
      </c>
      <c r="L108" s="52">
        <v>893</v>
      </c>
      <c r="M108" s="52">
        <v>11644</v>
      </c>
      <c r="N108" s="48"/>
      <c r="O108" s="53">
        <v>0</v>
      </c>
      <c r="P108" s="53">
        <v>0</v>
      </c>
      <c r="Q108" s="55">
        <v>0.09</v>
      </c>
      <c r="R108" s="55">
        <v>4.7635608937194533E-2</v>
      </c>
      <c r="S108" s="52">
        <v>0</v>
      </c>
      <c r="T108" s="49"/>
      <c r="U108" s="56">
        <v>32253</v>
      </c>
      <c r="V108" s="56">
        <v>0</v>
      </c>
      <c r="W108" s="52">
        <v>0</v>
      </c>
      <c r="X108" s="52">
        <v>2679</v>
      </c>
      <c r="Y108" s="52">
        <v>34932</v>
      </c>
      <c r="Z108" s="83">
        <f t="shared" si="1"/>
        <v>3528415.3786110445</v>
      </c>
      <c r="AA108" s="52"/>
      <c r="AB108" s="52"/>
      <c r="AC108" s="52"/>
      <c r="AE108" s="53"/>
      <c r="AF108" s="53"/>
      <c r="AG108" s="54"/>
      <c r="AH108" s="55"/>
      <c r="AI108" s="52"/>
      <c r="AK108" s="56"/>
      <c r="AL108" s="56"/>
      <c r="AM108" s="52"/>
      <c r="AN108" s="52"/>
      <c r="AO108" s="52"/>
      <c r="AQ108" s="52"/>
      <c r="AR108" s="52"/>
      <c r="AS108" s="52"/>
      <c r="AT108" s="52"/>
      <c r="AU108" s="52"/>
      <c r="AV108" s="52"/>
      <c r="AW108" s="52"/>
      <c r="AX108" s="52"/>
    </row>
    <row r="109" spans="1:50">
      <c r="A109" s="49">
        <v>419</v>
      </c>
      <c r="B109" s="49">
        <v>419035049</v>
      </c>
      <c r="C109" s="50" t="s">
        <v>71</v>
      </c>
      <c r="D109" s="49">
        <v>35</v>
      </c>
      <c r="E109" s="50" t="s">
        <v>11</v>
      </c>
      <c r="F109" s="49">
        <v>49</v>
      </c>
      <c r="G109" s="50" t="s">
        <v>73</v>
      </c>
      <c r="H109" s="51">
        <v>3</v>
      </c>
      <c r="I109" s="52">
        <v>10397</v>
      </c>
      <c r="J109" s="52">
        <v>13186</v>
      </c>
      <c r="K109" s="52">
        <v>0</v>
      </c>
      <c r="L109" s="52">
        <v>893</v>
      </c>
      <c r="M109" s="52">
        <v>24476</v>
      </c>
      <c r="N109" s="48"/>
      <c r="O109" s="53">
        <v>0</v>
      </c>
      <c r="P109" s="53">
        <v>0</v>
      </c>
      <c r="Q109" s="55">
        <v>0.09</v>
      </c>
      <c r="R109" s="55">
        <v>6.9838840145100528E-2</v>
      </c>
      <c r="S109" s="52">
        <v>0</v>
      </c>
      <c r="T109" s="49"/>
      <c r="U109" s="56">
        <v>70749</v>
      </c>
      <c r="V109" s="56">
        <v>0</v>
      </c>
      <c r="W109" s="52">
        <v>0</v>
      </c>
      <c r="X109" s="52">
        <v>2679</v>
      </c>
      <c r="Y109" s="52">
        <v>73428</v>
      </c>
      <c r="Z109" s="83">
        <f t="shared" si="1"/>
        <v>3528415.3786110445</v>
      </c>
      <c r="AA109" s="52"/>
      <c r="AB109" s="52"/>
      <c r="AC109" s="52"/>
      <c r="AE109" s="53"/>
      <c r="AF109" s="53"/>
      <c r="AG109" s="54"/>
      <c r="AH109" s="55"/>
      <c r="AI109" s="52"/>
      <c r="AK109" s="56"/>
      <c r="AL109" s="56"/>
      <c r="AM109" s="52"/>
      <c r="AN109" s="52"/>
      <c r="AO109" s="52"/>
      <c r="AQ109" s="52"/>
      <c r="AR109" s="52"/>
      <c r="AS109" s="52"/>
      <c r="AT109" s="52"/>
      <c r="AU109" s="52"/>
      <c r="AV109" s="52"/>
      <c r="AW109" s="52"/>
      <c r="AX109" s="52"/>
    </row>
    <row r="110" spans="1:50">
      <c r="A110" s="49">
        <v>419</v>
      </c>
      <c r="B110" s="49">
        <v>419035093</v>
      </c>
      <c r="C110" s="50" t="s">
        <v>71</v>
      </c>
      <c r="D110" s="49">
        <v>35</v>
      </c>
      <c r="E110" s="50" t="s">
        <v>11</v>
      </c>
      <c r="F110" s="49">
        <v>93</v>
      </c>
      <c r="G110" s="50" t="s">
        <v>14</v>
      </c>
      <c r="H110" s="51">
        <v>2</v>
      </c>
      <c r="I110" s="52">
        <v>12107</v>
      </c>
      <c r="J110" s="52">
        <v>339</v>
      </c>
      <c r="K110" s="52">
        <v>0</v>
      </c>
      <c r="L110" s="52">
        <v>893</v>
      </c>
      <c r="M110" s="52">
        <v>13339</v>
      </c>
      <c r="N110" s="48"/>
      <c r="O110" s="53">
        <v>0</v>
      </c>
      <c r="P110" s="53">
        <v>0</v>
      </c>
      <c r="Q110" s="55">
        <v>0.09</v>
      </c>
      <c r="R110" s="55">
        <v>9.832094687748992E-2</v>
      </c>
      <c r="S110" s="52">
        <v>-1053.3106944777583</v>
      </c>
      <c r="T110" s="49"/>
      <c r="U110" s="56">
        <v>24892</v>
      </c>
      <c r="V110" s="56">
        <v>0</v>
      </c>
      <c r="W110" s="52">
        <v>-2106.6213889555165</v>
      </c>
      <c r="X110" s="52">
        <v>1786</v>
      </c>
      <c r="Y110" s="52">
        <v>24571.378611044485</v>
      </c>
      <c r="Z110" s="83">
        <f t="shared" si="1"/>
        <v>3528415.3786110445</v>
      </c>
      <c r="AA110" s="52"/>
      <c r="AB110" s="52"/>
      <c r="AC110" s="52"/>
      <c r="AE110" s="53"/>
      <c r="AF110" s="53"/>
      <c r="AG110" s="54"/>
      <c r="AH110" s="55"/>
      <c r="AI110" s="52"/>
      <c r="AK110" s="56"/>
      <c r="AL110" s="56"/>
      <c r="AM110" s="52"/>
      <c r="AN110" s="52"/>
      <c r="AO110" s="52"/>
      <c r="AQ110" s="52"/>
      <c r="AR110" s="52"/>
      <c r="AS110" s="52"/>
      <c r="AT110" s="52"/>
      <c r="AU110" s="52"/>
      <c r="AV110" s="52"/>
      <c r="AW110" s="52"/>
      <c r="AX110" s="52"/>
    </row>
    <row r="111" spans="1:50">
      <c r="A111" s="49">
        <v>419</v>
      </c>
      <c r="B111" s="49">
        <v>419035163</v>
      </c>
      <c r="C111" s="50" t="s">
        <v>71</v>
      </c>
      <c r="D111" s="49">
        <v>35</v>
      </c>
      <c r="E111" s="50" t="s">
        <v>11</v>
      </c>
      <c r="F111" s="49">
        <v>163</v>
      </c>
      <c r="G111" s="50" t="s">
        <v>16</v>
      </c>
      <c r="H111" s="51">
        <v>1</v>
      </c>
      <c r="I111" s="52">
        <v>11960</v>
      </c>
      <c r="J111" s="52">
        <v>647</v>
      </c>
      <c r="K111" s="52">
        <v>0</v>
      </c>
      <c r="L111" s="52">
        <v>893</v>
      </c>
      <c r="M111" s="52">
        <v>13500</v>
      </c>
      <c r="N111" s="48"/>
      <c r="O111" s="53">
        <v>0</v>
      </c>
      <c r="P111" s="53">
        <v>0</v>
      </c>
      <c r="Q111" s="55">
        <v>0.18</v>
      </c>
      <c r="R111" s="55">
        <v>8.7658801294957248E-2</v>
      </c>
      <c r="S111" s="52">
        <v>0</v>
      </c>
      <c r="T111" s="49"/>
      <c r="U111" s="56">
        <v>12607</v>
      </c>
      <c r="V111" s="56">
        <v>0</v>
      </c>
      <c r="W111" s="52">
        <v>0</v>
      </c>
      <c r="X111" s="52">
        <v>893</v>
      </c>
      <c r="Y111" s="52">
        <v>13500</v>
      </c>
      <c r="Z111" s="83">
        <f t="shared" si="1"/>
        <v>3528415.3786110445</v>
      </c>
      <c r="AA111" s="52"/>
      <c r="AB111" s="52"/>
      <c r="AC111" s="52"/>
      <c r="AE111" s="53"/>
      <c r="AF111" s="53"/>
      <c r="AG111" s="54"/>
      <c r="AH111" s="55"/>
      <c r="AI111" s="52"/>
      <c r="AK111" s="56"/>
      <c r="AL111" s="56"/>
      <c r="AM111" s="52"/>
      <c r="AN111" s="52"/>
      <c r="AO111" s="52"/>
      <c r="AQ111" s="52"/>
      <c r="AR111" s="52"/>
      <c r="AS111" s="52"/>
      <c r="AT111" s="52"/>
      <c r="AU111" s="52"/>
      <c r="AV111" s="52"/>
      <c r="AW111" s="52"/>
      <c r="AX111" s="52"/>
    </row>
    <row r="112" spans="1:50">
      <c r="A112" s="49">
        <v>419</v>
      </c>
      <c r="B112" s="49">
        <v>419035243</v>
      </c>
      <c r="C112" s="50" t="s">
        <v>71</v>
      </c>
      <c r="D112" s="49">
        <v>35</v>
      </c>
      <c r="E112" s="50" t="s">
        <v>11</v>
      </c>
      <c r="F112" s="49">
        <v>243</v>
      </c>
      <c r="G112" s="50" t="s">
        <v>80</v>
      </c>
      <c r="H112" s="51">
        <v>4</v>
      </c>
      <c r="I112" s="52">
        <v>12706</v>
      </c>
      <c r="J112" s="52">
        <v>3002</v>
      </c>
      <c r="K112" s="52">
        <v>0</v>
      </c>
      <c r="L112" s="52">
        <v>893</v>
      </c>
      <c r="M112" s="52">
        <v>16601</v>
      </c>
      <c r="N112" s="48"/>
      <c r="O112" s="53">
        <v>0</v>
      </c>
      <c r="P112" s="53">
        <v>0</v>
      </c>
      <c r="Q112" s="55">
        <v>0.09</v>
      </c>
      <c r="R112" s="55">
        <v>5.4269554295764532E-3</v>
      </c>
      <c r="S112" s="52">
        <v>0</v>
      </c>
      <c r="T112" s="49"/>
      <c r="U112" s="56">
        <v>62832</v>
      </c>
      <c r="V112" s="56">
        <v>0</v>
      </c>
      <c r="W112" s="52">
        <v>0</v>
      </c>
      <c r="X112" s="52">
        <v>3572</v>
      </c>
      <c r="Y112" s="52">
        <v>66404</v>
      </c>
      <c r="Z112" s="83">
        <f t="shared" si="1"/>
        <v>3528415.3786110445</v>
      </c>
      <c r="AA112" s="52"/>
      <c r="AB112" s="52"/>
      <c r="AC112" s="52"/>
      <c r="AE112" s="53"/>
      <c r="AF112" s="53"/>
      <c r="AG112" s="54"/>
      <c r="AH112" s="55"/>
      <c r="AI112" s="52"/>
      <c r="AK112" s="56"/>
      <c r="AL112" s="56"/>
      <c r="AM112" s="52"/>
      <c r="AN112" s="52"/>
      <c r="AO112" s="52"/>
      <c r="AQ112" s="52"/>
      <c r="AR112" s="52"/>
      <c r="AS112" s="52"/>
      <c r="AT112" s="52"/>
      <c r="AU112" s="52"/>
      <c r="AV112" s="52"/>
      <c r="AW112" s="52"/>
      <c r="AX112" s="52"/>
    </row>
    <row r="113" spans="1:50">
      <c r="A113" s="49">
        <v>419</v>
      </c>
      <c r="B113" s="49">
        <v>419035244</v>
      </c>
      <c r="C113" s="50" t="s">
        <v>71</v>
      </c>
      <c r="D113" s="49">
        <v>35</v>
      </c>
      <c r="E113" s="50" t="s">
        <v>11</v>
      </c>
      <c r="F113" s="49">
        <v>244</v>
      </c>
      <c r="G113" s="50" t="s">
        <v>27</v>
      </c>
      <c r="H113" s="51">
        <v>4</v>
      </c>
      <c r="I113" s="52">
        <v>9243</v>
      </c>
      <c r="J113" s="52">
        <v>3723</v>
      </c>
      <c r="K113" s="52">
        <v>0</v>
      </c>
      <c r="L113" s="52">
        <v>893</v>
      </c>
      <c r="M113" s="52">
        <v>13859</v>
      </c>
      <c r="N113" s="48"/>
      <c r="O113" s="53">
        <v>0</v>
      </c>
      <c r="P113" s="53">
        <v>0</v>
      </c>
      <c r="Q113" s="55">
        <v>0.18</v>
      </c>
      <c r="R113" s="55">
        <v>9.411627948101306E-2</v>
      </c>
      <c r="S113" s="52">
        <v>0</v>
      </c>
      <c r="T113" s="49"/>
      <c r="U113" s="56">
        <v>51864</v>
      </c>
      <c r="V113" s="56">
        <v>0</v>
      </c>
      <c r="W113" s="52">
        <v>0</v>
      </c>
      <c r="X113" s="52">
        <v>3572</v>
      </c>
      <c r="Y113" s="52">
        <v>55436</v>
      </c>
      <c r="Z113" s="83">
        <f t="shared" si="1"/>
        <v>3528415.3786110445</v>
      </c>
      <c r="AA113" s="52"/>
      <c r="AB113" s="52"/>
      <c r="AC113" s="52"/>
      <c r="AE113" s="53"/>
      <c r="AF113" s="53"/>
      <c r="AG113" s="54"/>
      <c r="AH113" s="55"/>
      <c r="AI113" s="52"/>
      <c r="AK113" s="56"/>
      <c r="AL113" s="56"/>
      <c r="AM113" s="52"/>
      <c r="AN113" s="52"/>
      <c r="AO113" s="52"/>
      <c r="AQ113" s="52"/>
      <c r="AR113" s="52"/>
      <c r="AS113" s="52"/>
      <c r="AT113" s="52"/>
      <c r="AU113" s="52"/>
      <c r="AV113" s="52"/>
      <c r="AW113" s="52"/>
      <c r="AX113" s="52"/>
    </row>
    <row r="114" spans="1:50">
      <c r="A114" s="49">
        <v>419</v>
      </c>
      <c r="B114" s="49">
        <v>419035258</v>
      </c>
      <c r="C114" s="50" t="s">
        <v>71</v>
      </c>
      <c r="D114" s="49">
        <v>35</v>
      </c>
      <c r="E114" s="50" t="s">
        <v>11</v>
      </c>
      <c r="F114" s="49">
        <v>258</v>
      </c>
      <c r="G114" s="50" t="s">
        <v>98</v>
      </c>
      <c r="H114" s="51">
        <v>1</v>
      </c>
      <c r="I114" s="52">
        <v>8621</v>
      </c>
      <c r="J114" s="52">
        <v>2700</v>
      </c>
      <c r="K114" s="52">
        <v>0</v>
      </c>
      <c r="L114" s="52">
        <v>893</v>
      </c>
      <c r="M114" s="52">
        <v>12214</v>
      </c>
      <c r="N114" s="48"/>
      <c r="O114" s="53">
        <v>0</v>
      </c>
      <c r="P114" s="53">
        <v>0</v>
      </c>
      <c r="Q114" s="55">
        <v>0.18</v>
      </c>
      <c r="R114" s="55">
        <v>9.0944351844877591E-2</v>
      </c>
      <c r="S114" s="52">
        <v>0</v>
      </c>
      <c r="T114" s="49"/>
      <c r="U114" s="56">
        <v>11321</v>
      </c>
      <c r="V114" s="56">
        <v>0</v>
      </c>
      <c r="W114" s="52">
        <v>0</v>
      </c>
      <c r="X114" s="52">
        <v>893</v>
      </c>
      <c r="Y114" s="52">
        <v>12214</v>
      </c>
      <c r="Z114" s="83">
        <f t="shared" si="1"/>
        <v>3528415.3786110445</v>
      </c>
      <c r="AA114" s="52"/>
      <c r="AB114" s="52"/>
      <c r="AC114" s="52"/>
      <c r="AE114" s="53"/>
      <c r="AF114" s="53"/>
      <c r="AG114" s="54"/>
      <c r="AH114" s="55"/>
      <c r="AI114" s="52"/>
      <c r="AK114" s="56"/>
      <c r="AL114" s="56"/>
      <c r="AM114" s="52"/>
      <c r="AN114" s="52"/>
      <c r="AO114" s="52"/>
      <c r="AQ114" s="52"/>
      <c r="AR114" s="52"/>
      <c r="AS114" s="52"/>
      <c r="AT114" s="52"/>
      <c r="AU114" s="52"/>
      <c r="AV114" s="52"/>
      <c r="AW114" s="52"/>
      <c r="AX114" s="52"/>
    </row>
    <row r="115" spans="1:50">
      <c r="A115" s="49">
        <v>419</v>
      </c>
      <c r="B115" s="49">
        <v>419035274</v>
      </c>
      <c r="C115" s="50" t="s">
        <v>71</v>
      </c>
      <c r="D115" s="49">
        <v>35</v>
      </c>
      <c r="E115" s="50" t="s">
        <v>11</v>
      </c>
      <c r="F115" s="49">
        <v>274</v>
      </c>
      <c r="G115" s="50" t="s">
        <v>60</v>
      </c>
      <c r="H115" s="51">
        <v>1</v>
      </c>
      <c r="I115" s="52">
        <v>11980</v>
      </c>
      <c r="J115" s="52">
        <v>5814</v>
      </c>
      <c r="K115" s="52">
        <v>0</v>
      </c>
      <c r="L115" s="52">
        <v>893</v>
      </c>
      <c r="M115" s="52">
        <v>18687</v>
      </c>
      <c r="N115" s="48"/>
      <c r="O115" s="53">
        <v>0</v>
      </c>
      <c r="P115" s="53">
        <v>0</v>
      </c>
      <c r="Q115" s="55">
        <v>0.09</v>
      </c>
      <c r="R115" s="55">
        <v>8.124843184670294E-2</v>
      </c>
      <c r="S115" s="52">
        <v>0</v>
      </c>
      <c r="T115" s="49"/>
      <c r="U115" s="56">
        <v>17794</v>
      </c>
      <c r="V115" s="56">
        <v>0</v>
      </c>
      <c r="W115" s="52">
        <v>0</v>
      </c>
      <c r="X115" s="52">
        <v>893</v>
      </c>
      <c r="Y115" s="52">
        <v>18687</v>
      </c>
      <c r="Z115" s="83">
        <f t="shared" si="1"/>
        <v>3528415.3786110445</v>
      </c>
      <c r="AA115" s="52"/>
      <c r="AB115" s="52"/>
      <c r="AC115" s="52"/>
      <c r="AE115" s="53"/>
      <c r="AF115" s="53"/>
      <c r="AG115" s="54"/>
      <c r="AH115" s="55"/>
      <c r="AI115" s="52"/>
      <c r="AK115" s="56"/>
      <c r="AL115" s="56"/>
      <c r="AM115" s="52"/>
      <c r="AN115" s="52"/>
      <c r="AO115" s="52"/>
      <c r="AQ115" s="52"/>
      <c r="AR115" s="52"/>
      <c r="AS115" s="52"/>
      <c r="AT115" s="52"/>
      <c r="AU115" s="52"/>
      <c r="AV115" s="52"/>
      <c r="AW115" s="52"/>
      <c r="AX115" s="52"/>
    </row>
    <row r="116" spans="1:50">
      <c r="A116" s="49">
        <v>419</v>
      </c>
      <c r="B116" s="49">
        <v>419035285</v>
      </c>
      <c r="C116" s="50" t="s">
        <v>71</v>
      </c>
      <c r="D116" s="49">
        <v>35</v>
      </c>
      <c r="E116" s="50" t="s">
        <v>11</v>
      </c>
      <c r="F116" s="49">
        <v>285</v>
      </c>
      <c r="G116" s="50" t="s">
        <v>28</v>
      </c>
      <c r="H116" s="51">
        <v>1</v>
      </c>
      <c r="I116" s="52">
        <v>13106</v>
      </c>
      <c r="J116" s="52">
        <v>4014</v>
      </c>
      <c r="K116" s="52">
        <v>0</v>
      </c>
      <c r="L116" s="52">
        <v>893</v>
      </c>
      <c r="M116" s="52">
        <v>18013</v>
      </c>
      <c r="N116" s="48"/>
      <c r="O116" s="53">
        <v>0</v>
      </c>
      <c r="P116" s="53">
        <v>0</v>
      </c>
      <c r="Q116" s="55">
        <v>0.09</v>
      </c>
      <c r="R116" s="55">
        <v>3.1536741876176624E-2</v>
      </c>
      <c r="S116" s="52">
        <v>0</v>
      </c>
      <c r="T116" s="49"/>
      <c r="U116" s="56">
        <v>17120</v>
      </c>
      <c r="V116" s="56">
        <v>0</v>
      </c>
      <c r="W116" s="52">
        <v>0</v>
      </c>
      <c r="X116" s="52">
        <v>893</v>
      </c>
      <c r="Y116" s="52">
        <v>18013</v>
      </c>
      <c r="Z116" s="83">
        <f t="shared" si="1"/>
        <v>3528415.3786110445</v>
      </c>
      <c r="AA116" s="52"/>
      <c r="AB116" s="52"/>
      <c r="AC116" s="52"/>
      <c r="AE116" s="53"/>
      <c r="AF116" s="53"/>
      <c r="AG116" s="54"/>
      <c r="AH116" s="55"/>
      <c r="AI116" s="52"/>
      <c r="AK116" s="56"/>
      <c r="AL116" s="56"/>
      <c r="AM116" s="52"/>
      <c r="AN116" s="52"/>
      <c r="AO116" s="52"/>
      <c r="AQ116" s="52"/>
      <c r="AR116" s="52"/>
      <c r="AS116" s="52"/>
      <c r="AT116" s="52"/>
      <c r="AU116" s="52"/>
      <c r="AV116" s="52"/>
      <c r="AW116" s="52"/>
      <c r="AX116" s="52"/>
    </row>
    <row r="117" spans="1:50">
      <c r="A117" s="49">
        <v>420</v>
      </c>
      <c r="B117" s="49">
        <v>420049010</v>
      </c>
      <c r="C117" s="50" t="s">
        <v>72</v>
      </c>
      <c r="D117" s="49">
        <v>49</v>
      </c>
      <c r="E117" s="50" t="s">
        <v>73</v>
      </c>
      <c r="F117" s="49">
        <v>10</v>
      </c>
      <c r="G117" s="50" t="s">
        <v>74</v>
      </c>
      <c r="H117" s="51">
        <v>5</v>
      </c>
      <c r="I117" s="52">
        <v>10855</v>
      </c>
      <c r="J117" s="52">
        <v>3339</v>
      </c>
      <c r="K117" s="52">
        <v>0</v>
      </c>
      <c r="L117" s="52">
        <v>893</v>
      </c>
      <c r="M117" s="52">
        <v>15087</v>
      </c>
      <c r="N117" s="48"/>
      <c r="O117" s="53">
        <v>5.6497175141242938E-2</v>
      </c>
      <c r="P117" s="53">
        <v>0</v>
      </c>
      <c r="Q117" s="55">
        <v>0.09</v>
      </c>
      <c r="R117" s="55">
        <v>2.0578751873308624E-3</v>
      </c>
      <c r="S117" s="52">
        <v>0</v>
      </c>
      <c r="T117" s="49"/>
      <c r="U117" s="56">
        <v>70170</v>
      </c>
      <c r="V117" s="56">
        <v>0</v>
      </c>
      <c r="W117" s="52">
        <v>0</v>
      </c>
      <c r="X117" s="52">
        <v>4415</v>
      </c>
      <c r="Y117" s="52">
        <v>74585</v>
      </c>
      <c r="Z117" s="83">
        <f t="shared" si="1"/>
        <v>7530982.1069093263</v>
      </c>
      <c r="AA117" s="52"/>
      <c r="AB117" s="52"/>
      <c r="AC117" s="52"/>
      <c r="AE117" s="53"/>
      <c r="AF117" s="53"/>
      <c r="AG117" s="54"/>
      <c r="AH117" s="55"/>
      <c r="AI117" s="52"/>
      <c r="AK117" s="56"/>
      <c r="AL117" s="56"/>
      <c r="AM117" s="52"/>
      <c r="AN117" s="52"/>
      <c r="AO117" s="52"/>
      <c r="AQ117" s="52"/>
      <c r="AR117" s="52"/>
      <c r="AS117" s="52"/>
      <c r="AT117" s="52"/>
      <c r="AU117" s="52"/>
      <c r="AV117" s="52"/>
      <c r="AW117" s="52"/>
      <c r="AX117" s="52"/>
    </row>
    <row r="118" spans="1:50">
      <c r="A118" s="49">
        <v>420</v>
      </c>
      <c r="B118" s="49">
        <v>420049026</v>
      </c>
      <c r="C118" s="50" t="s">
        <v>72</v>
      </c>
      <c r="D118" s="49">
        <v>49</v>
      </c>
      <c r="E118" s="50" t="s">
        <v>73</v>
      </c>
      <c r="F118" s="49">
        <v>26</v>
      </c>
      <c r="G118" s="50" t="s">
        <v>75</v>
      </c>
      <c r="H118" s="51">
        <v>2</v>
      </c>
      <c r="I118" s="52">
        <v>13695</v>
      </c>
      <c r="J118" s="52">
        <v>3718</v>
      </c>
      <c r="K118" s="52">
        <v>0</v>
      </c>
      <c r="L118" s="52">
        <v>893</v>
      </c>
      <c r="M118" s="52">
        <v>18306</v>
      </c>
      <c r="N118" s="48"/>
      <c r="O118" s="53">
        <v>2.2598870056497175E-2</v>
      </c>
      <c r="P118" s="53">
        <v>0</v>
      </c>
      <c r="Q118" s="55">
        <v>0.09</v>
      </c>
      <c r="R118" s="55">
        <v>6.1870055854836936E-4</v>
      </c>
      <c r="S118" s="52">
        <v>0</v>
      </c>
      <c r="T118" s="49"/>
      <c r="U118" s="56">
        <v>34432</v>
      </c>
      <c r="V118" s="56">
        <v>0</v>
      </c>
      <c r="W118" s="52">
        <v>0</v>
      </c>
      <c r="X118" s="52">
        <v>1766</v>
      </c>
      <c r="Y118" s="52">
        <v>36198</v>
      </c>
      <c r="Z118" s="83">
        <f t="shared" si="1"/>
        <v>7530982.1069093263</v>
      </c>
      <c r="AA118" s="52"/>
      <c r="AB118" s="52"/>
      <c r="AC118" s="52"/>
      <c r="AE118" s="53"/>
      <c r="AF118" s="53"/>
      <c r="AG118" s="54"/>
      <c r="AH118" s="55"/>
      <c r="AI118" s="52"/>
      <c r="AK118" s="56"/>
      <c r="AL118" s="56"/>
      <c r="AM118" s="52"/>
      <c r="AN118" s="52"/>
      <c r="AO118" s="52"/>
      <c r="AQ118" s="52"/>
      <c r="AR118" s="52"/>
      <c r="AS118" s="52"/>
      <c r="AT118" s="52"/>
      <c r="AU118" s="52"/>
      <c r="AV118" s="52"/>
      <c r="AW118" s="52"/>
      <c r="AX118" s="52"/>
    </row>
    <row r="119" spans="1:50">
      <c r="A119" s="49">
        <v>420</v>
      </c>
      <c r="B119" s="49">
        <v>420049031</v>
      </c>
      <c r="C119" s="50" t="s">
        <v>72</v>
      </c>
      <c r="D119" s="49">
        <v>49</v>
      </c>
      <c r="E119" s="50" t="s">
        <v>73</v>
      </c>
      <c r="F119" s="49">
        <v>31</v>
      </c>
      <c r="G119" s="50" t="s">
        <v>76</v>
      </c>
      <c r="H119" s="51">
        <v>1</v>
      </c>
      <c r="I119" s="52">
        <v>9137</v>
      </c>
      <c r="J119" s="52">
        <v>4227</v>
      </c>
      <c r="K119" s="52">
        <v>0</v>
      </c>
      <c r="L119" s="52">
        <v>893</v>
      </c>
      <c r="M119" s="52">
        <v>14257</v>
      </c>
      <c r="N119" s="48"/>
      <c r="O119" s="53">
        <v>1.1299435028248588E-2</v>
      </c>
      <c r="P119" s="53">
        <v>0</v>
      </c>
      <c r="Q119" s="55">
        <v>0.09</v>
      </c>
      <c r="R119" s="55">
        <v>3.0867816917937885E-2</v>
      </c>
      <c r="S119" s="52">
        <v>0</v>
      </c>
      <c r="T119" s="49"/>
      <c r="U119" s="56">
        <v>13213</v>
      </c>
      <c r="V119" s="56">
        <v>0</v>
      </c>
      <c r="W119" s="52">
        <v>0</v>
      </c>
      <c r="X119" s="52">
        <v>883</v>
      </c>
      <c r="Y119" s="52">
        <v>14096</v>
      </c>
      <c r="Z119" s="83">
        <f t="shared" si="1"/>
        <v>7530982.1069093263</v>
      </c>
      <c r="AA119" s="52"/>
      <c r="AB119" s="52"/>
      <c r="AC119" s="52"/>
      <c r="AE119" s="53"/>
      <c r="AF119" s="53"/>
      <c r="AG119" s="54"/>
      <c r="AH119" s="55"/>
      <c r="AI119" s="52"/>
      <c r="AK119" s="56"/>
      <c r="AL119" s="56"/>
      <c r="AM119" s="52"/>
      <c r="AN119" s="52"/>
      <c r="AO119" s="52"/>
      <c r="AQ119" s="52"/>
      <c r="AR119" s="52"/>
      <c r="AS119" s="52"/>
      <c r="AT119" s="52"/>
      <c r="AU119" s="52"/>
      <c r="AV119" s="52"/>
      <c r="AW119" s="52"/>
      <c r="AX119" s="52"/>
    </row>
    <row r="120" spans="1:50">
      <c r="A120" s="49">
        <v>420</v>
      </c>
      <c r="B120" s="49">
        <v>420049035</v>
      </c>
      <c r="C120" s="50" t="s">
        <v>72</v>
      </c>
      <c r="D120" s="49">
        <v>49</v>
      </c>
      <c r="E120" s="50" t="s">
        <v>73</v>
      </c>
      <c r="F120" s="49">
        <v>35</v>
      </c>
      <c r="G120" s="50" t="s">
        <v>11</v>
      </c>
      <c r="H120" s="51">
        <v>80</v>
      </c>
      <c r="I120" s="52">
        <v>11685</v>
      </c>
      <c r="J120" s="52">
        <v>4006</v>
      </c>
      <c r="K120" s="52">
        <v>0</v>
      </c>
      <c r="L120" s="52">
        <v>893</v>
      </c>
      <c r="M120" s="52">
        <v>16584</v>
      </c>
      <c r="N120" s="48"/>
      <c r="O120" s="53">
        <v>0.90395480225988745</v>
      </c>
      <c r="P120" s="53">
        <v>0</v>
      </c>
      <c r="Q120" s="55">
        <v>0.18</v>
      </c>
      <c r="R120" s="55">
        <v>0.14507498172994768</v>
      </c>
      <c r="S120" s="52">
        <v>0</v>
      </c>
      <c r="T120" s="49"/>
      <c r="U120" s="56">
        <v>1241120</v>
      </c>
      <c r="V120" s="56">
        <v>0</v>
      </c>
      <c r="W120" s="52">
        <v>0</v>
      </c>
      <c r="X120" s="52">
        <v>70640</v>
      </c>
      <c r="Y120" s="52">
        <v>1311760</v>
      </c>
      <c r="Z120" s="83">
        <f t="shared" si="1"/>
        <v>7530982.1069093263</v>
      </c>
      <c r="AA120" s="52"/>
      <c r="AB120" s="52"/>
      <c r="AC120" s="52"/>
      <c r="AE120" s="53"/>
      <c r="AF120" s="53"/>
      <c r="AG120" s="54"/>
      <c r="AH120" s="55"/>
      <c r="AI120" s="52"/>
      <c r="AK120" s="56"/>
      <c r="AL120" s="56"/>
      <c r="AM120" s="52"/>
      <c r="AN120" s="52"/>
      <c r="AO120" s="52"/>
      <c r="AQ120" s="52"/>
      <c r="AR120" s="52"/>
      <c r="AS120" s="52"/>
      <c r="AT120" s="52"/>
      <c r="AU120" s="52"/>
      <c r="AV120" s="52"/>
      <c r="AW120" s="52"/>
      <c r="AX120" s="52"/>
    </row>
    <row r="121" spans="1:50">
      <c r="A121" s="49">
        <v>420</v>
      </c>
      <c r="B121" s="49">
        <v>420049044</v>
      </c>
      <c r="C121" s="50" t="s">
        <v>72</v>
      </c>
      <c r="D121" s="49">
        <v>49</v>
      </c>
      <c r="E121" s="50" t="s">
        <v>73</v>
      </c>
      <c r="F121" s="49">
        <v>44</v>
      </c>
      <c r="G121" s="50" t="s">
        <v>12</v>
      </c>
      <c r="H121" s="51">
        <v>5</v>
      </c>
      <c r="I121" s="52">
        <v>11221</v>
      </c>
      <c r="J121" s="52">
        <v>739</v>
      </c>
      <c r="K121" s="52">
        <v>0</v>
      </c>
      <c r="L121" s="52">
        <v>893</v>
      </c>
      <c r="M121" s="52">
        <v>12853</v>
      </c>
      <c r="N121" s="48"/>
      <c r="O121" s="53">
        <v>5.6497175141242938E-2</v>
      </c>
      <c r="P121" s="53">
        <v>0</v>
      </c>
      <c r="Q121" s="55">
        <v>0.09</v>
      </c>
      <c r="R121" s="55">
        <v>4.7635608937194533E-2</v>
      </c>
      <c r="S121" s="52">
        <v>0</v>
      </c>
      <c r="T121" s="49"/>
      <c r="U121" s="56">
        <v>59125</v>
      </c>
      <c r="V121" s="56">
        <v>0</v>
      </c>
      <c r="W121" s="52">
        <v>0</v>
      </c>
      <c r="X121" s="52">
        <v>4415</v>
      </c>
      <c r="Y121" s="52">
        <v>63540</v>
      </c>
      <c r="Z121" s="83">
        <f t="shared" si="1"/>
        <v>7530982.1069093263</v>
      </c>
      <c r="AA121" s="52"/>
      <c r="AB121" s="52"/>
      <c r="AC121" s="52"/>
      <c r="AE121" s="53"/>
      <c r="AF121" s="53"/>
      <c r="AG121" s="54"/>
      <c r="AH121" s="55"/>
      <c r="AI121" s="52"/>
      <c r="AK121" s="56"/>
      <c r="AL121" s="56"/>
      <c r="AM121" s="52"/>
      <c r="AN121" s="52"/>
      <c r="AO121" s="52"/>
      <c r="AQ121" s="52"/>
      <c r="AR121" s="52"/>
      <c r="AS121" s="52"/>
      <c r="AT121" s="52"/>
      <c r="AU121" s="52"/>
      <c r="AV121" s="52"/>
      <c r="AW121" s="52"/>
      <c r="AX121" s="52"/>
    </row>
    <row r="122" spans="1:50">
      <c r="A122" s="49">
        <v>420</v>
      </c>
      <c r="B122" s="49">
        <v>420049049</v>
      </c>
      <c r="C122" s="50" t="s">
        <v>72</v>
      </c>
      <c r="D122" s="49">
        <v>49</v>
      </c>
      <c r="E122" s="50" t="s">
        <v>73</v>
      </c>
      <c r="F122" s="49">
        <v>49</v>
      </c>
      <c r="G122" s="50" t="s">
        <v>73</v>
      </c>
      <c r="H122" s="51">
        <v>167</v>
      </c>
      <c r="I122" s="52">
        <v>12346</v>
      </c>
      <c r="J122" s="52">
        <v>15658</v>
      </c>
      <c r="K122" s="52">
        <v>0</v>
      </c>
      <c r="L122" s="52">
        <v>893</v>
      </c>
      <c r="M122" s="52">
        <v>28897</v>
      </c>
      <c r="N122" s="48"/>
      <c r="O122" s="53">
        <v>1.8870056497175065</v>
      </c>
      <c r="P122" s="53">
        <v>0</v>
      </c>
      <c r="Q122" s="55">
        <v>0.09</v>
      </c>
      <c r="R122" s="55">
        <v>6.9838840145100528E-2</v>
      </c>
      <c r="S122" s="52">
        <v>0</v>
      </c>
      <c r="T122" s="49"/>
      <c r="U122" s="56">
        <v>4623896</v>
      </c>
      <c r="V122" s="56">
        <v>0</v>
      </c>
      <c r="W122" s="52">
        <v>0</v>
      </c>
      <c r="X122" s="52">
        <v>147461</v>
      </c>
      <c r="Y122" s="52">
        <v>4771357</v>
      </c>
      <c r="Z122" s="83">
        <f t="shared" si="1"/>
        <v>7530982.1069093263</v>
      </c>
      <c r="AA122" s="52"/>
      <c r="AB122" s="52"/>
      <c r="AC122" s="52"/>
      <c r="AE122" s="53"/>
      <c r="AF122" s="53"/>
      <c r="AG122" s="54"/>
      <c r="AH122" s="55"/>
      <c r="AI122" s="52"/>
      <c r="AK122" s="56"/>
      <c r="AL122" s="56"/>
      <c r="AM122" s="52"/>
      <c r="AN122" s="52"/>
      <c r="AO122" s="52"/>
      <c r="AQ122" s="52"/>
      <c r="AR122" s="52"/>
      <c r="AS122" s="52"/>
      <c r="AT122" s="52"/>
      <c r="AU122" s="52"/>
      <c r="AV122" s="52"/>
      <c r="AW122" s="52"/>
      <c r="AX122" s="52"/>
    </row>
    <row r="123" spans="1:50">
      <c r="A123" s="49">
        <v>420</v>
      </c>
      <c r="B123" s="49">
        <v>420049057</v>
      </c>
      <c r="C123" s="50" t="s">
        <v>72</v>
      </c>
      <c r="D123" s="49">
        <v>49</v>
      </c>
      <c r="E123" s="50" t="s">
        <v>73</v>
      </c>
      <c r="F123" s="49">
        <v>57</v>
      </c>
      <c r="G123" s="50" t="s">
        <v>13</v>
      </c>
      <c r="H123" s="51">
        <v>7</v>
      </c>
      <c r="I123" s="52">
        <v>11575</v>
      </c>
      <c r="J123" s="52">
        <v>612</v>
      </c>
      <c r="K123" s="52">
        <v>0</v>
      </c>
      <c r="L123" s="52">
        <v>893</v>
      </c>
      <c r="M123" s="52">
        <v>13080</v>
      </c>
      <c r="N123" s="48"/>
      <c r="O123" s="53">
        <v>7.9096045197740106E-2</v>
      </c>
      <c r="P123" s="53">
        <v>0</v>
      </c>
      <c r="Q123" s="55">
        <v>0.18</v>
      </c>
      <c r="R123" s="55">
        <v>0.11614255293759317</v>
      </c>
      <c r="S123" s="52">
        <v>0</v>
      </c>
      <c r="T123" s="49"/>
      <c r="U123" s="56">
        <v>84343</v>
      </c>
      <c r="V123" s="56">
        <v>0</v>
      </c>
      <c r="W123" s="52">
        <v>0</v>
      </c>
      <c r="X123" s="52">
        <v>6181</v>
      </c>
      <c r="Y123" s="52">
        <v>90524</v>
      </c>
      <c r="Z123" s="83">
        <f t="shared" si="1"/>
        <v>7530982.1069093263</v>
      </c>
      <c r="AA123" s="52"/>
      <c r="AB123" s="52"/>
      <c r="AC123" s="52"/>
      <c r="AE123" s="53"/>
      <c r="AF123" s="53"/>
      <c r="AG123" s="54"/>
      <c r="AH123" s="55"/>
      <c r="AI123" s="52"/>
      <c r="AK123" s="56"/>
      <c r="AL123" s="56"/>
      <c r="AM123" s="52"/>
      <c r="AN123" s="52"/>
      <c r="AO123" s="52"/>
      <c r="AQ123" s="52"/>
      <c r="AR123" s="52"/>
      <c r="AS123" s="52"/>
      <c r="AT123" s="52"/>
      <c r="AU123" s="52"/>
      <c r="AV123" s="52"/>
      <c r="AW123" s="52"/>
      <c r="AX123" s="52"/>
    </row>
    <row r="124" spans="1:50">
      <c r="A124" s="49">
        <v>420</v>
      </c>
      <c r="B124" s="49">
        <v>420049067</v>
      </c>
      <c r="C124" s="50" t="s">
        <v>72</v>
      </c>
      <c r="D124" s="49">
        <v>49</v>
      </c>
      <c r="E124" s="50" t="s">
        <v>73</v>
      </c>
      <c r="F124" s="49">
        <v>67</v>
      </c>
      <c r="G124" s="50" t="s">
        <v>234</v>
      </c>
      <c r="H124" s="51">
        <v>1</v>
      </c>
      <c r="I124" s="52">
        <v>9268</v>
      </c>
      <c r="J124" s="52">
        <v>8937</v>
      </c>
      <c r="K124" s="52">
        <v>0</v>
      </c>
      <c r="L124" s="52">
        <v>893</v>
      </c>
      <c r="M124" s="52">
        <v>19098</v>
      </c>
      <c r="N124" s="48"/>
      <c r="O124" s="53">
        <v>1.1299435028248588E-2</v>
      </c>
      <c r="P124" s="53">
        <v>0</v>
      </c>
      <c r="Q124" s="55">
        <v>0.09</v>
      </c>
      <c r="R124" s="55">
        <v>4.7211612498604887E-4</v>
      </c>
      <c r="S124" s="52">
        <v>0</v>
      </c>
      <c r="T124" s="49"/>
      <c r="U124" s="56">
        <v>17999</v>
      </c>
      <c r="V124" s="56">
        <v>0</v>
      </c>
      <c r="W124" s="52">
        <v>0</v>
      </c>
      <c r="X124" s="52">
        <v>883</v>
      </c>
      <c r="Y124" s="52">
        <v>18882</v>
      </c>
      <c r="Z124" s="83">
        <f t="shared" si="1"/>
        <v>7530982.1069093263</v>
      </c>
      <c r="AA124" s="52"/>
      <c r="AB124" s="52"/>
      <c r="AC124" s="52"/>
      <c r="AE124" s="53"/>
      <c r="AF124" s="53"/>
      <c r="AG124" s="54"/>
      <c r="AH124" s="55"/>
      <c r="AI124" s="52"/>
      <c r="AK124" s="56"/>
      <c r="AL124" s="56"/>
      <c r="AM124" s="52"/>
      <c r="AN124" s="52"/>
      <c r="AO124" s="52"/>
      <c r="AQ124" s="52"/>
      <c r="AR124" s="52"/>
      <c r="AS124" s="52"/>
      <c r="AT124" s="52"/>
      <c r="AU124" s="52"/>
      <c r="AV124" s="52"/>
      <c r="AW124" s="52"/>
      <c r="AX124" s="52"/>
    </row>
    <row r="125" spans="1:50">
      <c r="A125" s="49">
        <v>420</v>
      </c>
      <c r="B125" s="49">
        <v>420049093</v>
      </c>
      <c r="C125" s="50" t="s">
        <v>72</v>
      </c>
      <c r="D125" s="49">
        <v>49</v>
      </c>
      <c r="E125" s="50" t="s">
        <v>73</v>
      </c>
      <c r="F125" s="49">
        <v>93</v>
      </c>
      <c r="G125" s="50" t="s">
        <v>14</v>
      </c>
      <c r="H125" s="51">
        <v>31</v>
      </c>
      <c r="I125" s="52">
        <v>11646</v>
      </c>
      <c r="J125" s="52">
        <v>326</v>
      </c>
      <c r="K125" s="52">
        <v>0</v>
      </c>
      <c r="L125" s="52">
        <v>893</v>
      </c>
      <c r="M125" s="52">
        <v>12865</v>
      </c>
      <c r="N125" s="48"/>
      <c r="O125" s="53">
        <v>0.35028248587570637</v>
      </c>
      <c r="P125" s="53">
        <v>0</v>
      </c>
      <c r="Q125" s="55">
        <v>0.09</v>
      </c>
      <c r="R125" s="55">
        <v>9.832094687748992E-2</v>
      </c>
      <c r="S125" s="52">
        <v>-1001.7707448604558</v>
      </c>
      <c r="T125" s="49"/>
      <c r="U125" s="56">
        <v>366947</v>
      </c>
      <c r="V125" s="56">
        <v>0</v>
      </c>
      <c r="W125" s="52">
        <v>-31054.89309067413</v>
      </c>
      <c r="X125" s="52">
        <v>27373</v>
      </c>
      <c r="Y125" s="52">
        <v>363265.10690932587</v>
      </c>
      <c r="Z125" s="83">
        <f t="shared" si="1"/>
        <v>7530982.1069093263</v>
      </c>
      <c r="AA125" s="52"/>
      <c r="AB125" s="52"/>
      <c r="AC125" s="52"/>
      <c r="AE125" s="53"/>
      <c r="AF125" s="53"/>
      <c r="AG125" s="54"/>
      <c r="AH125" s="55"/>
      <c r="AI125" s="52"/>
      <c r="AK125" s="56"/>
      <c r="AL125" s="56"/>
      <c r="AM125" s="52"/>
      <c r="AN125" s="52"/>
      <c r="AO125" s="52"/>
      <c r="AQ125" s="52"/>
      <c r="AR125" s="52"/>
      <c r="AS125" s="52"/>
      <c r="AT125" s="52"/>
      <c r="AU125" s="52"/>
      <c r="AV125" s="52"/>
      <c r="AW125" s="52"/>
      <c r="AX125" s="52"/>
    </row>
    <row r="126" spans="1:50">
      <c r="A126" s="49">
        <v>420</v>
      </c>
      <c r="B126" s="49">
        <v>420049149</v>
      </c>
      <c r="C126" s="50" t="s">
        <v>72</v>
      </c>
      <c r="D126" s="49">
        <v>49</v>
      </c>
      <c r="E126" s="50" t="s">
        <v>73</v>
      </c>
      <c r="F126" s="49">
        <v>149</v>
      </c>
      <c r="G126" s="50" t="s">
        <v>77</v>
      </c>
      <c r="H126" s="51">
        <v>1</v>
      </c>
      <c r="I126" s="52">
        <v>9137</v>
      </c>
      <c r="J126" s="52">
        <v>46</v>
      </c>
      <c r="K126" s="52">
        <v>0</v>
      </c>
      <c r="L126" s="52">
        <v>893</v>
      </c>
      <c r="M126" s="52">
        <v>10076</v>
      </c>
      <c r="N126" s="48"/>
      <c r="O126" s="53">
        <v>1.1299435028248588E-2</v>
      </c>
      <c r="P126" s="53">
        <v>0</v>
      </c>
      <c r="Q126" s="55">
        <v>0.16</v>
      </c>
      <c r="R126" s="55">
        <v>0.10176205383806537</v>
      </c>
      <c r="S126" s="52">
        <v>0</v>
      </c>
      <c r="T126" s="49"/>
      <c r="U126" s="56">
        <v>9079</v>
      </c>
      <c r="V126" s="56">
        <v>0</v>
      </c>
      <c r="W126" s="52">
        <v>0</v>
      </c>
      <c r="X126" s="52">
        <v>883</v>
      </c>
      <c r="Y126" s="52">
        <v>9962</v>
      </c>
      <c r="Z126" s="83">
        <f t="shared" si="1"/>
        <v>7530982.1069093263</v>
      </c>
      <c r="AA126" s="52"/>
      <c r="AB126" s="52"/>
      <c r="AC126" s="52"/>
      <c r="AE126" s="53"/>
      <c r="AF126" s="53"/>
      <c r="AG126" s="54"/>
      <c r="AH126" s="55"/>
      <c r="AI126" s="52"/>
      <c r="AK126" s="56"/>
      <c r="AL126" s="56"/>
      <c r="AM126" s="52"/>
      <c r="AN126" s="52"/>
      <c r="AO126" s="52"/>
      <c r="AQ126" s="52"/>
      <c r="AR126" s="52"/>
      <c r="AS126" s="52"/>
      <c r="AT126" s="52"/>
      <c r="AU126" s="52"/>
      <c r="AV126" s="52"/>
      <c r="AW126" s="52"/>
      <c r="AX126" s="52"/>
    </row>
    <row r="127" spans="1:50">
      <c r="A127" s="49">
        <v>420</v>
      </c>
      <c r="B127" s="49">
        <v>420049160</v>
      </c>
      <c r="C127" s="50" t="s">
        <v>72</v>
      </c>
      <c r="D127" s="49">
        <v>49</v>
      </c>
      <c r="E127" s="50" t="s">
        <v>73</v>
      </c>
      <c r="F127" s="49">
        <v>160</v>
      </c>
      <c r="G127" s="50" t="s">
        <v>134</v>
      </c>
      <c r="H127" s="51">
        <v>1</v>
      </c>
      <c r="I127" s="52">
        <v>9137</v>
      </c>
      <c r="J127" s="52">
        <v>296</v>
      </c>
      <c r="K127" s="52">
        <v>0</v>
      </c>
      <c r="L127" s="52">
        <v>893</v>
      </c>
      <c r="M127" s="52">
        <v>10326</v>
      </c>
      <c r="N127" s="48"/>
      <c r="O127" s="53">
        <v>1.1299435028248588E-2</v>
      </c>
      <c r="P127" s="53">
        <v>0</v>
      </c>
      <c r="Q127" s="55">
        <v>0.18</v>
      </c>
      <c r="R127" s="55">
        <v>0.10251797106422691</v>
      </c>
      <c r="S127" s="52">
        <v>0</v>
      </c>
      <c r="T127" s="49"/>
      <c r="U127" s="56">
        <v>9326</v>
      </c>
      <c r="V127" s="56">
        <v>0</v>
      </c>
      <c r="W127" s="52">
        <v>0</v>
      </c>
      <c r="X127" s="52">
        <v>883</v>
      </c>
      <c r="Y127" s="52">
        <v>10209</v>
      </c>
      <c r="Z127" s="83">
        <f t="shared" si="1"/>
        <v>7530982.1069093263</v>
      </c>
      <c r="AA127" s="52"/>
      <c r="AB127" s="52"/>
      <c r="AC127" s="52"/>
      <c r="AE127" s="53"/>
      <c r="AF127" s="53"/>
      <c r="AG127" s="54"/>
      <c r="AH127" s="55"/>
      <c r="AI127" s="52"/>
      <c r="AK127" s="56"/>
      <c r="AL127" s="56"/>
      <c r="AM127" s="52"/>
      <c r="AN127" s="52"/>
      <c r="AO127" s="52"/>
      <c r="AQ127" s="52"/>
      <c r="AR127" s="52"/>
      <c r="AS127" s="52"/>
      <c r="AT127" s="52"/>
      <c r="AU127" s="52"/>
      <c r="AV127" s="52"/>
      <c r="AW127" s="52"/>
      <c r="AX127" s="52"/>
    </row>
    <row r="128" spans="1:50">
      <c r="A128" s="49">
        <v>420</v>
      </c>
      <c r="B128" s="49">
        <v>420049163</v>
      </c>
      <c r="C128" s="50" t="s">
        <v>72</v>
      </c>
      <c r="D128" s="49">
        <v>49</v>
      </c>
      <c r="E128" s="50" t="s">
        <v>73</v>
      </c>
      <c r="F128" s="49">
        <v>163</v>
      </c>
      <c r="G128" s="50" t="s">
        <v>16</v>
      </c>
      <c r="H128" s="51">
        <v>1</v>
      </c>
      <c r="I128" s="52">
        <v>8877</v>
      </c>
      <c r="J128" s="52">
        <v>480</v>
      </c>
      <c r="K128" s="52">
        <v>0</v>
      </c>
      <c r="L128" s="52">
        <v>893</v>
      </c>
      <c r="M128" s="52">
        <v>10250</v>
      </c>
      <c r="N128" s="48"/>
      <c r="O128" s="53">
        <v>1.1299435028248588E-2</v>
      </c>
      <c r="P128" s="53">
        <v>0</v>
      </c>
      <c r="Q128" s="55">
        <v>0.18</v>
      </c>
      <c r="R128" s="55">
        <v>8.7658801294957248E-2</v>
      </c>
      <c r="S128" s="52">
        <v>0</v>
      </c>
      <c r="T128" s="49"/>
      <c r="U128" s="56">
        <v>9251</v>
      </c>
      <c r="V128" s="56">
        <v>0</v>
      </c>
      <c r="W128" s="52">
        <v>0</v>
      </c>
      <c r="X128" s="52">
        <v>883</v>
      </c>
      <c r="Y128" s="52">
        <v>10134</v>
      </c>
      <c r="Z128" s="83">
        <f t="shared" si="1"/>
        <v>7530982.1069093263</v>
      </c>
      <c r="AA128" s="52"/>
      <c r="AB128" s="52"/>
      <c r="AC128" s="52"/>
      <c r="AE128" s="53"/>
      <c r="AF128" s="53"/>
      <c r="AG128" s="54"/>
      <c r="AH128" s="55"/>
      <c r="AI128" s="52"/>
      <c r="AK128" s="56"/>
      <c r="AL128" s="56"/>
      <c r="AM128" s="52"/>
      <c r="AN128" s="52"/>
      <c r="AO128" s="52"/>
      <c r="AQ128" s="52"/>
      <c r="AR128" s="52"/>
      <c r="AS128" s="52"/>
      <c r="AT128" s="52"/>
      <c r="AU128" s="52"/>
      <c r="AV128" s="52"/>
      <c r="AW128" s="52"/>
      <c r="AX128" s="52"/>
    </row>
    <row r="129" spans="1:50">
      <c r="A129" s="49">
        <v>420</v>
      </c>
      <c r="B129" s="49">
        <v>420049165</v>
      </c>
      <c r="C129" s="50" t="s">
        <v>72</v>
      </c>
      <c r="D129" s="49">
        <v>49</v>
      </c>
      <c r="E129" s="50" t="s">
        <v>73</v>
      </c>
      <c r="F129" s="49">
        <v>165</v>
      </c>
      <c r="G129" s="50" t="s">
        <v>17</v>
      </c>
      <c r="H129" s="51">
        <v>8</v>
      </c>
      <c r="I129" s="52">
        <v>13467</v>
      </c>
      <c r="J129" s="52">
        <v>660</v>
      </c>
      <c r="K129" s="52">
        <v>0</v>
      </c>
      <c r="L129" s="52">
        <v>893</v>
      </c>
      <c r="M129" s="52">
        <v>15020</v>
      </c>
      <c r="N129" s="48"/>
      <c r="O129" s="53">
        <v>9.03954802259887E-2</v>
      </c>
      <c r="P129" s="53">
        <v>0</v>
      </c>
      <c r="Q129" s="55">
        <v>0.14000000000000001</v>
      </c>
      <c r="R129" s="55">
        <v>0.11966283017214517</v>
      </c>
      <c r="S129" s="52">
        <v>0</v>
      </c>
      <c r="T129" s="49"/>
      <c r="U129" s="56">
        <v>111736</v>
      </c>
      <c r="V129" s="56">
        <v>0</v>
      </c>
      <c r="W129" s="52">
        <v>0</v>
      </c>
      <c r="X129" s="52">
        <v>7064</v>
      </c>
      <c r="Y129" s="52">
        <v>118800</v>
      </c>
      <c r="Z129" s="83">
        <f t="shared" si="1"/>
        <v>7530982.1069093263</v>
      </c>
      <c r="AA129" s="52"/>
      <c r="AB129" s="52"/>
      <c r="AC129" s="52"/>
      <c r="AE129" s="53"/>
      <c r="AF129" s="53"/>
      <c r="AG129" s="54"/>
      <c r="AH129" s="55"/>
      <c r="AI129" s="52"/>
      <c r="AK129" s="56"/>
      <c r="AL129" s="56"/>
      <c r="AM129" s="52"/>
      <c r="AN129" s="52"/>
      <c r="AO129" s="52"/>
      <c r="AQ129" s="52"/>
      <c r="AR129" s="52"/>
      <c r="AS129" s="52"/>
      <c r="AT129" s="52"/>
      <c r="AU129" s="52"/>
      <c r="AV129" s="52"/>
      <c r="AW129" s="52"/>
      <c r="AX129" s="52"/>
    </row>
    <row r="130" spans="1:50">
      <c r="A130" s="49">
        <v>420</v>
      </c>
      <c r="B130" s="49">
        <v>420049176</v>
      </c>
      <c r="C130" s="50" t="s">
        <v>72</v>
      </c>
      <c r="D130" s="49">
        <v>49</v>
      </c>
      <c r="E130" s="50" t="s">
        <v>73</v>
      </c>
      <c r="F130" s="49">
        <v>176</v>
      </c>
      <c r="G130" s="50" t="s">
        <v>78</v>
      </c>
      <c r="H130" s="51">
        <v>14</v>
      </c>
      <c r="I130" s="52">
        <v>10425</v>
      </c>
      <c r="J130" s="52">
        <v>3435</v>
      </c>
      <c r="K130" s="52">
        <v>0</v>
      </c>
      <c r="L130" s="52">
        <v>893</v>
      </c>
      <c r="M130" s="52">
        <v>14753</v>
      </c>
      <c r="N130" s="48"/>
      <c r="O130" s="53">
        <v>0.15819209039548027</v>
      </c>
      <c r="P130" s="53">
        <v>0</v>
      </c>
      <c r="Q130" s="55">
        <v>0.09</v>
      </c>
      <c r="R130" s="55">
        <v>6.5733715767592862E-2</v>
      </c>
      <c r="S130" s="52">
        <v>0</v>
      </c>
      <c r="T130" s="49"/>
      <c r="U130" s="56">
        <v>191842</v>
      </c>
      <c r="V130" s="56">
        <v>0</v>
      </c>
      <c r="W130" s="52">
        <v>0</v>
      </c>
      <c r="X130" s="52">
        <v>12362</v>
      </c>
      <c r="Y130" s="52">
        <v>204204</v>
      </c>
      <c r="Z130" s="83">
        <f t="shared" si="1"/>
        <v>7530982.1069093263</v>
      </c>
      <c r="AA130" s="52"/>
      <c r="AB130" s="52"/>
      <c r="AC130" s="52"/>
      <c r="AE130" s="53"/>
      <c r="AF130" s="53"/>
      <c r="AG130" s="54"/>
      <c r="AH130" s="55"/>
      <c r="AI130" s="52"/>
      <c r="AK130" s="56"/>
      <c r="AL130" s="56"/>
      <c r="AM130" s="52"/>
      <c r="AN130" s="52"/>
      <c r="AO130" s="52"/>
      <c r="AQ130" s="52"/>
      <c r="AR130" s="52"/>
      <c r="AS130" s="52"/>
      <c r="AT130" s="52"/>
      <c r="AU130" s="52"/>
      <c r="AV130" s="52"/>
      <c r="AW130" s="52"/>
      <c r="AX130" s="52"/>
    </row>
    <row r="131" spans="1:50">
      <c r="A131" s="49">
        <v>420</v>
      </c>
      <c r="B131" s="49">
        <v>420049181</v>
      </c>
      <c r="C131" s="50" t="s">
        <v>72</v>
      </c>
      <c r="D131" s="49">
        <v>49</v>
      </c>
      <c r="E131" s="50" t="s">
        <v>73</v>
      </c>
      <c r="F131" s="49">
        <v>181</v>
      </c>
      <c r="G131" s="50" t="s">
        <v>79</v>
      </c>
      <c r="H131" s="51">
        <v>4</v>
      </c>
      <c r="I131" s="52">
        <v>9113</v>
      </c>
      <c r="J131" s="52">
        <v>616</v>
      </c>
      <c r="K131" s="52">
        <v>0</v>
      </c>
      <c r="L131" s="52">
        <v>893</v>
      </c>
      <c r="M131" s="52">
        <v>10622</v>
      </c>
      <c r="N131" s="48"/>
      <c r="O131" s="53">
        <v>4.519774011299435E-2</v>
      </c>
      <c r="P131" s="53">
        <v>0</v>
      </c>
      <c r="Q131" s="55">
        <v>0.09</v>
      </c>
      <c r="R131" s="55">
        <v>1.3710541832974862E-2</v>
      </c>
      <c r="S131" s="52">
        <v>0</v>
      </c>
      <c r="T131" s="49"/>
      <c r="U131" s="56">
        <v>38476</v>
      </c>
      <c r="V131" s="56">
        <v>0</v>
      </c>
      <c r="W131" s="52">
        <v>0</v>
      </c>
      <c r="X131" s="52">
        <v>3532</v>
      </c>
      <c r="Y131" s="52">
        <v>42008</v>
      </c>
      <c r="Z131" s="83">
        <f t="shared" si="1"/>
        <v>7530982.1069093263</v>
      </c>
      <c r="AA131" s="52"/>
      <c r="AB131" s="52"/>
      <c r="AC131" s="52"/>
      <c r="AE131" s="53"/>
      <c r="AF131" s="53"/>
      <c r="AG131" s="54"/>
      <c r="AH131" s="55"/>
      <c r="AI131" s="52"/>
      <c r="AK131" s="56"/>
      <c r="AL131" s="56"/>
      <c r="AM131" s="52"/>
      <c r="AN131" s="52"/>
      <c r="AO131" s="52"/>
      <c r="AQ131" s="52"/>
      <c r="AR131" s="52"/>
      <c r="AS131" s="52"/>
      <c r="AT131" s="52"/>
      <c r="AU131" s="52"/>
      <c r="AV131" s="52"/>
      <c r="AW131" s="52"/>
      <c r="AX131" s="52"/>
    </row>
    <row r="132" spans="1:50">
      <c r="A132" s="49">
        <v>420</v>
      </c>
      <c r="B132" s="49">
        <v>420049207</v>
      </c>
      <c r="C132" s="50" t="s">
        <v>72</v>
      </c>
      <c r="D132" s="49">
        <v>49</v>
      </c>
      <c r="E132" s="50" t="s">
        <v>73</v>
      </c>
      <c r="F132" s="49">
        <v>207</v>
      </c>
      <c r="G132" s="50" t="s">
        <v>25</v>
      </c>
      <c r="H132" s="51">
        <v>2</v>
      </c>
      <c r="I132" s="52">
        <v>11404</v>
      </c>
      <c r="J132" s="52">
        <v>7379</v>
      </c>
      <c r="K132" s="52">
        <v>0</v>
      </c>
      <c r="L132" s="52">
        <v>893</v>
      </c>
      <c r="M132" s="52">
        <v>19676</v>
      </c>
      <c r="N132" s="48"/>
      <c r="O132" s="53">
        <v>2.2598870056497175E-2</v>
      </c>
      <c r="P132" s="53">
        <v>0</v>
      </c>
      <c r="Q132" s="55">
        <v>0.09</v>
      </c>
      <c r="R132" s="55">
        <v>3.5065897086407105E-4</v>
      </c>
      <c r="S132" s="52">
        <v>0</v>
      </c>
      <c r="T132" s="49"/>
      <c r="U132" s="56">
        <v>37142</v>
      </c>
      <c r="V132" s="56">
        <v>0</v>
      </c>
      <c r="W132" s="52">
        <v>0</v>
      </c>
      <c r="X132" s="52">
        <v>1766</v>
      </c>
      <c r="Y132" s="52">
        <v>38908</v>
      </c>
      <c r="Z132" s="83">
        <f t="shared" si="1"/>
        <v>7530982.1069093263</v>
      </c>
      <c r="AA132" s="52"/>
      <c r="AB132" s="52"/>
      <c r="AC132" s="52"/>
      <c r="AE132" s="53"/>
      <c r="AF132" s="53"/>
      <c r="AG132" s="54"/>
      <c r="AH132" s="55"/>
      <c r="AI132" s="52"/>
      <c r="AK132" s="56"/>
      <c r="AL132" s="56"/>
      <c r="AM132" s="52"/>
      <c r="AN132" s="52"/>
      <c r="AO132" s="52"/>
      <c r="AQ132" s="52"/>
      <c r="AR132" s="52"/>
      <c r="AS132" s="52"/>
      <c r="AT132" s="52"/>
      <c r="AU132" s="52"/>
      <c r="AV132" s="52"/>
      <c r="AW132" s="52"/>
      <c r="AX132" s="52"/>
    </row>
    <row r="133" spans="1:50">
      <c r="A133" s="49">
        <v>420</v>
      </c>
      <c r="B133" s="49">
        <v>420049243</v>
      </c>
      <c r="C133" s="50" t="s">
        <v>72</v>
      </c>
      <c r="D133" s="49">
        <v>49</v>
      </c>
      <c r="E133" s="50" t="s">
        <v>73</v>
      </c>
      <c r="F133" s="49">
        <v>243</v>
      </c>
      <c r="G133" s="50" t="s">
        <v>80</v>
      </c>
      <c r="H133" s="51">
        <v>1</v>
      </c>
      <c r="I133" s="52">
        <v>13411</v>
      </c>
      <c r="J133" s="52">
        <v>3168</v>
      </c>
      <c r="K133" s="52">
        <v>0</v>
      </c>
      <c r="L133" s="52">
        <v>893</v>
      </c>
      <c r="M133" s="52">
        <v>17472</v>
      </c>
      <c r="N133" s="48"/>
      <c r="O133" s="53">
        <v>1.1299435028248588E-2</v>
      </c>
      <c r="P133" s="53">
        <v>0</v>
      </c>
      <c r="Q133" s="55">
        <v>0.09</v>
      </c>
      <c r="R133" s="55">
        <v>5.4269554295764532E-3</v>
      </c>
      <c r="S133" s="52">
        <v>0</v>
      </c>
      <c r="T133" s="49"/>
      <c r="U133" s="56">
        <v>16392</v>
      </c>
      <c r="V133" s="56">
        <v>0</v>
      </c>
      <c r="W133" s="52">
        <v>0</v>
      </c>
      <c r="X133" s="52">
        <v>883</v>
      </c>
      <c r="Y133" s="52">
        <v>17275</v>
      </c>
      <c r="Z133" s="83">
        <f t="shared" si="1"/>
        <v>7530982.1069093263</v>
      </c>
      <c r="AA133" s="52"/>
      <c r="AB133" s="52"/>
      <c r="AC133" s="52"/>
      <c r="AE133" s="53"/>
      <c r="AF133" s="53"/>
      <c r="AG133" s="54"/>
      <c r="AH133" s="55"/>
      <c r="AI133" s="52"/>
      <c r="AK133" s="56"/>
      <c r="AL133" s="56"/>
      <c r="AM133" s="52"/>
      <c r="AN133" s="52"/>
      <c r="AO133" s="52"/>
      <c r="AQ133" s="52"/>
      <c r="AR133" s="52"/>
      <c r="AS133" s="52"/>
      <c r="AT133" s="52"/>
      <c r="AU133" s="52"/>
      <c r="AV133" s="52"/>
      <c r="AW133" s="52"/>
      <c r="AX133" s="52"/>
    </row>
    <row r="134" spans="1:50">
      <c r="A134" s="49">
        <v>420</v>
      </c>
      <c r="B134" s="49">
        <v>420049244</v>
      </c>
      <c r="C134" s="50" t="s">
        <v>72</v>
      </c>
      <c r="D134" s="49">
        <v>49</v>
      </c>
      <c r="E134" s="50" t="s">
        <v>73</v>
      </c>
      <c r="F134" s="49">
        <v>244</v>
      </c>
      <c r="G134" s="50" t="s">
        <v>27</v>
      </c>
      <c r="H134" s="51">
        <v>6</v>
      </c>
      <c r="I134" s="52">
        <v>8984</v>
      </c>
      <c r="J134" s="52">
        <v>3619</v>
      </c>
      <c r="K134" s="52">
        <v>0</v>
      </c>
      <c r="L134" s="52">
        <v>893</v>
      </c>
      <c r="M134" s="52">
        <v>13496</v>
      </c>
      <c r="N134" s="48"/>
      <c r="O134" s="53">
        <v>6.7796610169491525E-2</v>
      </c>
      <c r="P134" s="53">
        <v>0</v>
      </c>
      <c r="Q134" s="55">
        <v>0.18</v>
      </c>
      <c r="R134" s="55">
        <v>9.411627948101306E-2</v>
      </c>
      <c r="S134" s="52">
        <v>0</v>
      </c>
      <c r="T134" s="49"/>
      <c r="U134" s="56">
        <v>74766</v>
      </c>
      <c r="V134" s="56">
        <v>0</v>
      </c>
      <c r="W134" s="52">
        <v>0</v>
      </c>
      <c r="X134" s="52">
        <v>5298</v>
      </c>
      <c r="Y134" s="52">
        <v>80064</v>
      </c>
      <c r="Z134" s="83">
        <f t="shared" si="1"/>
        <v>7530982.1069093263</v>
      </c>
      <c r="AA134" s="52"/>
      <c r="AB134" s="52"/>
      <c r="AC134" s="52"/>
      <c r="AE134" s="53"/>
      <c r="AF134" s="53"/>
      <c r="AG134" s="54"/>
      <c r="AH134" s="55"/>
      <c r="AI134" s="52"/>
      <c r="AK134" s="56"/>
      <c r="AL134" s="56"/>
      <c r="AM134" s="52"/>
      <c r="AN134" s="52"/>
      <c r="AO134" s="52"/>
      <c r="AQ134" s="52"/>
      <c r="AR134" s="52"/>
      <c r="AS134" s="52"/>
      <c r="AT134" s="52"/>
      <c r="AU134" s="52"/>
      <c r="AV134" s="52"/>
      <c r="AW134" s="52"/>
      <c r="AX134" s="52"/>
    </row>
    <row r="135" spans="1:50">
      <c r="A135" s="49">
        <v>420</v>
      </c>
      <c r="B135" s="49">
        <v>420049248</v>
      </c>
      <c r="C135" s="50" t="s">
        <v>72</v>
      </c>
      <c r="D135" s="49">
        <v>49</v>
      </c>
      <c r="E135" s="50" t="s">
        <v>73</v>
      </c>
      <c r="F135" s="49">
        <v>248</v>
      </c>
      <c r="G135" s="50" t="s">
        <v>18</v>
      </c>
      <c r="H135" s="51">
        <v>7</v>
      </c>
      <c r="I135" s="52">
        <v>10627</v>
      </c>
      <c r="J135" s="52">
        <v>372</v>
      </c>
      <c r="K135" s="52">
        <v>0</v>
      </c>
      <c r="L135" s="52">
        <v>893</v>
      </c>
      <c r="M135" s="52">
        <v>11892</v>
      </c>
      <c r="N135" s="48"/>
      <c r="O135" s="53">
        <v>7.9096045197740106E-2</v>
      </c>
      <c r="P135" s="53">
        <v>0</v>
      </c>
      <c r="Q135" s="55">
        <v>0.09</v>
      </c>
      <c r="R135" s="55">
        <v>3.8622894050938994E-2</v>
      </c>
      <c r="S135" s="52">
        <v>0</v>
      </c>
      <c r="T135" s="49"/>
      <c r="U135" s="56">
        <v>76125</v>
      </c>
      <c r="V135" s="56">
        <v>0</v>
      </c>
      <c r="W135" s="52">
        <v>0</v>
      </c>
      <c r="X135" s="52">
        <v>6181</v>
      </c>
      <c r="Y135" s="52">
        <v>82306</v>
      </c>
      <c r="Z135" s="83">
        <f t="shared" si="1"/>
        <v>7530982.1069093263</v>
      </c>
      <c r="AA135" s="52"/>
      <c r="AB135" s="52"/>
      <c r="AC135" s="52"/>
      <c r="AE135" s="53"/>
      <c r="AF135" s="53"/>
      <c r="AG135" s="54"/>
      <c r="AH135" s="55"/>
      <c r="AI135" s="52"/>
      <c r="AK135" s="56"/>
      <c r="AL135" s="56"/>
      <c r="AM135" s="52"/>
      <c r="AN135" s="52"/>
      <c r="AO135" s="52"/>
      <c r="AQ135" s="52"/>
      <c r="AR135" s="52"/>
      <c r="AS135" s="52"/>
      <c r="AT135" s="52"/>
      <c r="AU135" s="52"/>
      <c r="AV135" s="52"/>
      <c r="AW135" s="52"/>
      <c r="AX135" s="52"/>
    </row>
    <row r="136" spans="1:50">
      <c r="A136" s="49">
        <v>420</v>
      </c>
      <c r="B136" s="49">
        <v>420049274</v>
      </c>
      <c r="C136" s="50" t="s">
        <v>72</v>
      </c>
      <c r="D136" s="49">
        <v>49</v>
      </c>
      <c r="E136" s="50" t="s">
        <v>73</v>
      </c>
      <c r="F136" s="49">
        <v>274</v>
      </c>
      <c r="G136" s="50" t="s">
        <v>60</v>
      </c>
      <c r="H136" s="51">
        <v>2</v>
      </c>
      <c r="I136" s="52">
        <v>8942</v>
      </c>
      <c r="J136" s="52">
        <v>4340</v>
      </c>
      <c r="K136" s="52">
        <v>0</v>
      </c>
      <c r="L136" s="52">
        <v>893</v>
      </c>
      <c r="M136" s="52">
        <v>14175</v>
      </c>
      <c r="N136" s="48"/>
      <c r="O136" s="53">
        <v>2.2598870056497175E-2</v>
      </c>
      <c r="P136" s="53">
        <v>0</v>
      </c>
      <c r="Q136" s="55">
        <v>0.09</v>
      </c>
      <c r="R136" s="55">
        <v>8.124843184670294E-2</v>
      </c>
      <c r="S136" s="52">
        <v>0</v>
      </c>
      <c r="T136" s="49"/>
      <c r="U136" s="56">
        <v>26264</v>
      </c>
      <c r="V136" s="56">
        <v>0</v>
      </c>
      <c r="W136" s="52">
        <v>0</v>
      </c>
      <c r="X136" s="52">
        <v>1766</v>
      </c>
      <c r="Y136" s="52">
        <v>28030</v>
      </c>
      <c r="Z136" s="83">
        <f t="shared" si="1"/>
        <v>7530982.1069093263</v>
      </c>
      <c r="AA136" s="52"/>
      <c r="AB136" s="52"/>
      <c r="AC136" s="52"/>
      <c r="AE136" s="53"/>
      <c r="AF136" s="53"/>
      <c r="AG136" s="54"/>
      <c r="AH136" s="55"/>
      <c r="AI136" s="52"/>
      <c r="AK136" s="56"/>
      <c r="AL136" s="56"/>
      <c r="AM136" s="52"/>
      <c r="AN136" s="52"/>
      <c r="AO136" s="52"/>
      <c r="AQ136" s="52"/>
      <c r="AR136" s="52"/>
      <c r="AS136" s="52"/>
      <c r="AT136" s="52"/>
      <c r="AU136" s="52"/>
      <c r="AV136" s="52"/>
      <c r="AW136" s="52"/>
      <c r="AX136" s="52"/>
    </row>
    <row r="137" spans="1:50">
      <c r="A137" s="49">
        <v>420</v>
      </c>
      <c r="B137" s="49">
        <v>420049308</v>
      </c>
      <c r="C137" s="50" t="s">
        <v>72</v>
      </c>
      <c r="D137" s="49">
        <v>49</v>
      </c>
      <c r="E137" s="50" t="s">
        <v>73</v>
      </c>
      <c r="F137" s="49">
        <v>308</v>
      </c>
      <c r="G137" s="50" t="s">
        <v>20</v>
      </c>
      <c r="H137" s="51">
        <v>1</v>
      </c>
      <c r="I137" s="52">
        <v>9137</v>
      </c>
      <c r="J137" s="52">
        <v>5311</v>
      </c>
      <c r="K137" s="52">
        <v>0</v>
      </c>
      <c r="L137" s="52">
        <v>893</v>
      </c>
      <c r="M137" s="52">
        <v>15341</v>
      </c>
      <c r="N137" s="48"/>
      <c r="O137" s="53">
        <v>1.1299435028248588E-2</v>
      </c>
      <c r="P137" s="53">
        <v>0</v>
      </c>
      <c r="Q137" s="55">
        <v>0.09</v>
      </c>
      <c r="R137" s="55">
        <v>2.0345826222829709E-3</v>
      </c>
      <c r="S137" s="52">
        <v>0</v>
      </c>
      <c r="T137" s="49"/>
      <c r="U137" s="56">
        <v>14285</v>
      </c>
      <c r="V137" s="56">
        <v>0</v>
      </c>
      <c r="W137" s="52">
        <v>0</v>
      </c>
      <c r="X137" s="52">
        <v>883</v>
      </c>
      <c r="Y137" s="52">
        <v>15168</v>
      </c>
      <c r="Z137" s="83">
        <f t="shared" si="1"/>
        <v>7530982.1069093263</v>
      </c>
      <c r="AA137" s="52"/>
      <c r="AB137" s="52"/>
      <c r="AC137" s="52"/>
      <c r="AE137" s="53"/>
      <c r="AF137" s="53"/>
      <c r="AG137" s="54"/>
      <c r="AH137" s="55"/>
      <c r="AI137" s="52"/>
      <c r="AK137" s="56"/>
      <c r="AL137" s="56"/>
      <c r="AM137" s="52"/>
      <c r="AN137" s="52"/>
      <c r="AO137" s="52"/>
      <c r="AQ137" s="52"/>
      <c r="AR137" s="52"/>
      <c r="AS137" s="52"/>
      <c r="AT137" s="52"/>
      <c r="AU137" s="52"/>
      <c r="AV137" s="52"/>
      <c r="AW137" s="52"/>
      <c r="AX137" s="52"/>
    </row>
    <row r="138" spans="1:50">
      <c r="A138" s="49">
        <v>420</v>
      </c>
      <c r="B138" s="49">
        <v>420049314</v>
      </c>
      <c r="C138" s="50" t="s">
        <v>72</v>
      </c>
      <c r="D138" s="49">
        <v>49</v>
      </c>
      <c r="E138" s="50" t="s">
        <v>73</v>
      </c>
      <c r="F138" s="49">
        <v>314</v>
      </c>
      <c r="G138" s="50" t="s">
        <v>29</v>
      </c>
      <c r="H138" s="51">
        <v>2</v>
      </c>
      <c r="I138" s="52">
        <v>12605</v>
      </c>
      <c r="J138" s="52">
        <v>9442</v>
      </c>
      <c r="K138" s="52">
        <v>0</v>
      </c>
      <c r="L138" s="52">
        <v>893</v>
      </c>
      <c r="M138" s="52">
        <v>22940</v>
      </c>
      <c r="N138" s="48"/>
      <c r="O138" s="53">
        <v>2.2598870056497175E-2</v>
      </c>
      <c r="P138" s="53">
        <v>0</v>
      </c>
      <c r="Q138" s="55">
        <v>0.09</v>
      </c>
      <c r="R138" s="55">
        <v>4.6977627790953267E-3</v>
      </c>
      <c r="S138" s="52">
        <v>0</v>
      </c>
      <c r="T138" s="49"/>
      <c r="U138" s="56">
        <v>43596</v>
      </c>
      <c r="V138" s="56">
        <v>0</v>
      </c>
      <c r="W138" s="52">
        <v>0</v>
      </c>
      <c r="X138" s="52">
        <v>1766</v>
      </c>
      <c r="Y138" s="52">
        <v>45362</v>
      </c>
      <c r="Z138" s="83">
        <f t="shared" si="1"/>
        <v>7530982.1069093263</v>
      </c>
      <c r="AA138" s="52"/>
      <c r="AB138" s="52"/>
      <c r="AC138" s="52"/>
      <c r="AE138" s="53"/>
      <c r="AF138" s="53"/>
      <c r="AG138" s="54"/>
      <c r="AH138" s="55"/>
      <c r="AI138" s="52"/>
      <c r="AK138" s="56"/>
      <c r="AL138" s="56"/>
      <c r="AM138" s="52"/>
      <c r="AN138" s="52"/>
      <c r="AO138" s="52"/>
      <c r="AQ138" s="52"/>
      <c r="AR138" s="52"/>
      <c r="AS138" s="52"/>
      <c r="AT138" s="52"/>
      <c r="AU138" s="52"/>
      <c r="AV138" s="52"/>
      <c r="AW138" s="52"/>
      <c r="AX138" s="52"/>
    </row>
    <row r="139" spans="1:50">
      <c r="A139" s="49">
        <v>420</v>
      </c>
      <c r="B139" s="49">
        <v>420049347</v>
      </c>
      <c r="C139" s="50" t="s">
        <v>72</v>
      </c>
      <c r="D139" s="49">
        <v>49</v>
      </c>
      <c r="E139" s="50" t="s">
        <v>73</v>
      </c>
      <c r="F139" s="49">
        <v>347</v>
      </c>
      <c r="G139" s="50" t="s">
        <v>82</v>
      </c>
      <c r="H139" s="51">
        <v>5</v>
      </c>
      <c r="I139" s="52">
        <v>11277</v>
      </c>
      <c r="J139" s="52">
        <v>4892</v>
      </c>
      <c r="K139" s="52">
        <v>0</v>
      </c>
      <c r="L139" s="52">
        <v>893</v>
      </c>
      <c r="M139" s="52">
        <v>17062</v>
      </c>
      <c r="N139" s="48"/>
      <c r="O139" s="53">
        <v>5.6497175141242938E-2</v>
      </c>
      <c r="P139" s="53">
        <v>0</v>
      </c>
      <c r="Q139" s="55">
        <v>0.09</v>
      </c>
      <c r="R139" s="55">
        <v>4.0251804408150101E-3</v>
      </c>
      <c r="S139" s="52">
        <v>0</v>
      </c>
      <c r="T139" s="49"/>
      <c r="U139" s="56">
        <v>79930</v>
      </c>
      <c r="V139" s="56">
        <v>0</v>
      </c>
      <c r="W139" s="52">
        <v>0</v>
      </c>
      <c r="X139" s="52">
        <v>4415</v>
      </c>
      <c r="Y139" s="52">
        <v>84345</v>
      </c>
      <c r="Z139" s="83">
        <f t="shared" ref="Z139:Z202" si="2">SUMIF($A$10:$A$862,$A139,$Y$10:$Y$862)</f>
        <v>7530982.1069093263</v>
      </c>
      <c r="AA139" s="52"/>
      <c r="AB139" s="52"/>
      <c r="AC139" s="52"/>
      <c r="AE139" s="53"/>
      <c r="AF139" s="53"/>
      <c r="AG139" s="54"/>
      <c r="AH139" s="55"/>
      <c r="AI139" s="52"/>
      <c r="AK139" s="56"/>
      <c r="AL139" s="56"/>
      <c r="AM139" s="52"/>
      <c r="AN139" s="52"/>
      <c r="AO139" s="52"/>
      <c r="AQ139" s="52"/>
      <c r="AR139" s="52"/>
      <c r="AS139" s="52"/>
      <c r="AT139" s="52"/>
      <c r="AU139" s="52"/>
      <c r="AV139" s="52"/>
      <c r="AW139" s="52"/>
      <c r="AX139" s="52"/>
    </row>
    <row r="140" spans="1:50">
      <c r="A140" s="49">
        <v>426</v>
      </c>
      <c r="B140" s="49">
        <v>426149009</v>
      </c>
      <c r="C140" s="50" t="s">
        <v>84</v>
      </c>
      <c r="D140" s="49">
        <v>149</v>
      </c>
      <c r="E140" s="50" t="s">
        <v>77</v>
      </c>
      <c r="F140" s="49">
        <v>9</v>
      </c>
      <c r="G140" s="50" t="s">
        <v>85</v>
      </c>
      <c r="H140" s="51">
        <v>1</v>
      </c>
      <c r="I140" s="52">
        <v>12587</v>
      </c>
      <c r="J140" s="52">
        <v>6349</v>
      </c>
      <c r="K140" s="52">
        <v>0</v>
      </c>
      <c r="L140" s="52">
        <v>893</v>
      </c>
      <c r="M140" s="52">
        <v>19829</v>
      </c>
      <c r="N140" s="48"/>
      <c r="O140" s="53">
        <v>0</v>
      </c>
      <c r="P140" s="53">
        <v>0</v>
      </c>
      <c r="Q140" s="55">
        <v>0.09</v>
      </c>
      <c r="R140" s="55">
        <v>1.6041036713068755E-3</v>
      </c>
      <c r="S140" s="52">
        <v>0</v>
      </c>
      <c r="T140" s="49"/>
      <c r="U140" s="56">
        <v>18936</v>
      </c>
      <c r="V140" s="56">
        <v>0</v>
      </c>
      <c r="W140" s="52">
        <v>0</v>
      </c>
      <c r="X140" s="52">
        <v>893</v>
      </c>
      <c r="Y140" s="52">
        <v>19829</v>
      </c>
      <c r="Z140" s="83">
        <f t="shared" si="2"/>
        <v>4144667</v>
      </c>
      <c r="AA140" s="52"/>
      <c r="AB140" s="52"/>
      <c r="AC140" s="52"/>
      <c r="AE140" s="53"/>
      <c r="AF140" s="53"/>
      <c r="AG140" s="54"/>
      <c r="AH140" s="55"/>
      <c r="AI140" s="52"/>
      <c r="AK140" s="56"/>
      <c r="AL140" s="56"/>
      <c r="AM140" s="52"/>
      <c r="AN140" s="52"/>
      <c r="AO140" s="52"/>
      <c r="AQ140" s="52"/>
      <c r="AR140" s="52"/>
      <c r="AS140" s="52"/>
      <c r="AT140" s="52"/>
      <c r="AU140" s="52"/>
      <c r="AV140" s="52"/>
      <c r="AW140" s="52"/>
      <c r="AX140" s="52"/>
    </row>
    <row r="141" spans="1:50">
      <c r="A141" s="49">
        <v>426</v>
      </c>
      <c r="B141" s="49">
        <v>426149079</v>
      </c>
      <c r="C141" s="50" t="s">
        <v>84</v>
      </c>
      <c r="D141" s="49">
        <v>149</v>
      </c>
      <c r="E141" s="50" t="s">
        <v>77</v>
      </c>
      <c r="F141" s="49">
        <v>79</v>
      </c>
      <c r="G141" s="50" t="s">
        <v>86</v>
      </c>
      <c r="H141" s="51">
        <v>1</v>
      </c>
      <c r="I141" s="52">
        <v>8450</v>
      </c>
      <c r="J141" s="52">
        <v>862</v>
      </c>
      <c r="K141" s="52">
        <v>0</v>
      </c>
      <c r="L141" s="52">
        <v>893</v>
      </c>
      <c r="M141" s="52">
        <v>10205</v>
      </c>
      <c r="N141" s="48"/>
      <c r="O141" s="53">
        <v>0</v>
      </c>
      <c r="P141" s="53">
        <v>0</v>
      </c>
      <c r="Q141" s="55">
        <v>0.09</v>
      </c>
      <c r="R141" s="55">
        <v>5.9652811568436048E-2</v>
      </c>
      <c r="S141" s="52">
        <v>0</v>
      </c>
      <c r="T141" s="49"/>
      <c r="U141" s="56">
        <v>9312</v>
      </c>
      <c r="V141" s="56">
        <v>0</v>
      </c>
      <c r="W141" s="52">
        <v>0</v>
      </c>
      <c r="X141" s="52">
        <v>893</v>
      </c>
      <c r="Y141" s="52">
        <v>10205</v>
      </c>
      <c r="Z141" s="83">
        <f t="shared" si="2"/>
        <v>4144667</v>
      </c>
      <c r="AA141" s="52"/>
      <c r="AB141" s="52"/>
      <c r="AC141" s="52"/>
      <c r="AE141" s="53"/>
      <c r="AF141" s="53"/>
      <c r="AG141" s="54"/>
      <c r="AH141" s="55"/>
      <c r="AI141" s="52"/>
      <c r="AK141" s="56"/>
      <c r="AL141" s="56"/>
      <c r="AM141" s="52"/>
      <c r="AN141" s="52"/>
      <c r="AO141" s="52"/>
      <c r="AQ141" s="52"/>
      <c r="AR141" s="52"/>
      <c r="AS141" s="52"/>
      <c r="AT141" s="52"/>
      <c r="AU141" s="52"/>
      <c r="AV141" s="52"/>
      <c r="AW141" s="52"/>
      <c r="AX141" s="52"/>
    </row>
    <row r="142" spans="1:50">
      <c r="A142" s="49">
        <v>426</v>
      </c>
      <c r="B142" s="49">
        <v>426149128</v>
      </c>
      <c r="C142" s="50" t="s">
        <v>84</v>
      </c>
      <c r="D142" s="49">
        <v>149</v>
      </c>
      <c r="E142" s="50" t="s">
        <v>77</v>
      </c>
      <c r="F142" s="49">
        <v>128</v>
      </c>
      <c r="G142" s="50" t="s">
        <v>122</v>
      </c>
      <c r="H142" s="51">
        <v>6</v>
      </c>
      <c r="I142" s="52">
        <v>12587</v>
      </c>
      <c r="J142" s="52">
        <v>649</v>
      </c>
      <c r="K142" s="52">
        <v>0</v>
      </c>
      <c r="L142" s="52">
        <v>893</v>
      </c>
      <c r="M142" s="52">
        <v>14129</v>
      </c>
      <c r="N142" s="48"/>
      <c r="O142" s="53">
        <v>0</v>
      </c>
      <c r="P142" s="53">
        <v>0</v>
      </c>
      <c r="Q142" s="55">
        <v>0.18</v>
      </c>
      <c r="R142" s="55">
        <v>3.2906379400218955E-2</v>
      </c>
      <c r="S142" s="52">
        <v>0</v>
      </c>
      <c r="T142" s="49"/>
      <c r="U142" s="56">
        <v>79416</v>
      </c>
      <c r="V142" s="56">
        <v>0</v>
      </c>
      <c r="W142" s="52">
        <v>0</v>
      </c>
      <c r="X142" s="52">
        <v>5358</v>
      </c>
      <c r="Y142" s="52">
        <v>84774</v>
      </c>
      <c r="Z142" s="83">
        <f t="shared" si="2"/>
        <v>4144667</v>
      </c>
      <c r="AA142" s="52"/>
      <c r="AB142" s="52"/>
      <c r="AC142" s="52"/>
      <c r="AE142" s="53"/>
      <c r="AF142" s="53"/>
      <c r="AG142" s="54"/>
      <c r="AH142" s="55"/>
      <c r="AI142" s="52"/>
      <c r="AK142" s="56"/>
      <c r="AL142" s="56"/>
      <c r="AM142" s="52"/>
      <c r="AN142" s="52"/>
      <c r="AO142" s="52"/>
      <c r="AQ142" s="52"/>
      <c r="AR142" s="52"/>
      <c r="AS142" s="52"/>
      <c r="AT142" s="52"/>
      <c r="AU142" s="52"/>
      <c r="AV142" s="52"/>
      <c r="AW142" s="52"/>
      <c r="AX142" s="52"/>
    </row>
    <row r="143" spans="1:50">
      <c r="A143" s="49">
        <v>426</v>
      </c>
      <c r="B143" s="49">
        <v>426149149</v>
      </c>
      <c r="C143" s="50" t="s">
        <v>84</v>
      </c>
      <c r="D143" s="49">
        <v>149</v>
      </c>
      <c r="E143" s="50" t="s">
        <v>77</v>
      </c>
      <c r="F143" s="49">
        <v>149</v>
      </c>
      <c r="G143" s="50" t="s">
        <v>77</v>
      </c>
      <c r="H143" s="51">
        <v>296</v>
      </c>
      <c r="I143" s="52">
        <v>11929</v>
      </c>
      <c r="J143" s="52">
        <v>61</v>
      </c>
      <c r="K143" s="52">
        <v>0</v>
      </c>
      <c r="L143" s="52">
        <v>893</v>
      </c>
      <c r="M143" s="52">
        <v>12883</v>
      </c>
      <c r="N143" s="48"/>
      <c r="O143" s="53">
        <v>0</v>
      </c>
      <c r="P143" s="53">
        <v>0</v>
      </c>
      <c r="Q143" s="55">
        <v>0.16</v>
      </c>
      <c r="R143" s="55">
        <v>0.10176205383806537</v>
      </c>
      <c r="S143" s="52">
        <v>0</v>
      </c>
      <c r="T143" s="49"/>
      <c r="U143" s="56">
        <v>3549040</v>
      </c>
      <c r="V143" s="56">
        <v>0</v>
      </c>
      <c r="W143" s="52">
        <v>0</v>
      </c>
      <c r="X143" s="52">
        <v>264328</v>
      </c>
      <c r="Y143" s="52">
        <v>3813368</v>
      </c>
      <c r="Z143" s="83">
        <f t="shared" si="2"/>
        <v>4144667</v>
      </c>
      <c r="AA143" s="52"/>
      <c r="AB143" s="52"/>
      <c r="AC143" s="52"/>
      <c r="AE143" s="53"/>
      <c r="AF143" s="53"/>
      <c r="AG143" s="54"/>
      <c r="AH143" s="55"/>
      <c r="AI143" s="52"/>
      <c r="AK143" s="56"/>
      <c r="AL143" s="56"/>
      <c r="AM143" s="52"/>
      <c r="AN143" s="52"/>
      <c r="AO143" s="52"/>
      <c r="AQ143" s="52"/>
      <c r="AR143" s="52"/>
      <c r="AS143" s="52"/>
      <c r="AT143" s="52"/>
      <c r="AU143" s="52"/>
      <c r="AV143" s="52"/>
      <c r="AW143" s="52"/>
      <c r="AX143" s="52"/>
    </row>
    <row r="144" spans="1:50">
      <c r="A144" s="49">
        <v>426</v>
      </c>
      <c r="B144" s="49">
        <v>426149181</v>
      </c>
      <c r="C144" s="50" t="s">
        <v>84</v>
      </c>
      <c r="D144" s="49">
        <v>149</v>
      </c>
      <c r="E144" s="50" t="s">
        <v>77</v>
      </c>
      <c r="F144" s="49">
        <v>181</v>
      </c>
      <c r="G144" s="50" t="s">
        <v>79</v>
      </c>
      <c r="H144" s="51">
        <v>13</v>
      </c>
      <c r="I144" s="52">
        <v>10989</v>
      </c>
      <c r="J144" s="52">
        <v>742</v>
      </c>
      <c r="K144" s="52">
        <v>0</v>
      </c>
      <c r="L144" s="52">
        <v>893</v>
      </c>
      <c r="M144" s="52">
        <v>12624</v>
      </c>
      <c r="N144" s="48"/>
      <c r="O144" s="53">
        <v>0</v>
      </c>
      <c r="P144" s="53">
        <v>0</v>
      </c>
      <c r="Q144" s="55">
        <v>0.09</v>
      </c>
      <c r="R144" s="55">
        <v>1.3710541832974862E-2</v>
      </c>
      <c r="S144" s="52">
        <v>0</v>
      </c>
      <c r="T144" s="49"/>
      <c r="U144" s="56">
        <v>152503</v>
      </c>
      <c r="V144" s="56">
        <v>0</v>
      </c>
      <c r="W144" s="52">
        <v>0</v>
      </c>
      <c r="X144" s="52">
        <v>11609</v>
      </c>
      <c r="Y144" s="52">
        <v>164112</v>
      </c>
      <c r="Z144" s="83">
        <f t="shared" si="2"/>
        <v>4144667</v>
      </c>
      <c r="AA144" s="52"/>
      <c r="AB144" s="52"/>
      <c r="AC144" s="52"/>
      <c r="AE144" s="53"/>
      <c r="AF144" s="53"/>
      <c r="AG144" s="54"/>
      <c r="AH144" s="55"/>
      <c r="AI144" s="52"/>
      <c r="AK144" s="56"/>
      <c r="AL144" s="56"/>
      <c r="AM144" s="52"/>
      <c r="AN144" s="52"/>
      <c r="AO144" s="52"/>
      <c r="AQ144" s="52"/>
      <c r="AR144" s="52"/>
      <c r="AS144" s="52"/>
      <c r="AT144" s="52"/>
      <c r="AU144" s="52"/>
      <c r="AV144" s="52"/>
      <c r="AW144" s="52"/>
      <c r="AX144" s="52"/>
    </row>
    <row r="145" spans="1:50">
      <c r="A145" s="49">
        <v>426</v>
      </c>
      <c r="B145" s="49">
        <v>426149211</v>
      </c>
      <c r="C145" s="50" t="s">
        <v>84</v>
      </c>
      <c r="D145" s="49">
        <v>149</v>
      </c>
      <c r="E145" s="50" t="s">
        <v>77</v>
      </c>
      <c r="F145" s="49">
        <v>211</v>
      </c>
      <c r="G145" s="50" t="s">
        <v>87</v>
      </c>
      <c r="H145" s="51">
        <v>2</v>
      </c>
      <c r="I145" s="52">
        <v>14594</v>
      </c>
      <c r="J145" s="52">
        <v>2619</v>
      </c>
      <c r="K145" s="52">
        <v>0</v>
      </c>
      <c r="L145" s="52">
        <v>893</v>
      </c>
      <c r="M145" s="52">
        <v>18106</v>
      </c>
      <c r="N145" s="48"/>
      <c r="O145" s="53">
        <v>0</v>
      </c>
      <c r="P145" s="53">
        <v>0</v>
      </c>
      <c r="Q145" s="55">
        <v>0.09</v>
      </c>
      <c r="R145" s="55">
        <v>1.6181693137675814E-3</v>
      </c>
      <c r="S145" s="52">
        <v>0</v>
      </c>
      <c r="T145" s="49"/>
      <c r="U145" s="56">
        <v>34426</v>
      </c>
      <c r="V145" s="56">
        <v>0</v>
      </c>
      <c r="W145" s="52">
        <v>0</v>
      </c>
      <c r="X145" s="52">
        <v>1786</v>
      </c>
      <c r="Y145" s="52">
        <v>36212</v>
      </c>
      <c r="Z145" s="83">
        <f t="shared" si="2"/>
        <v>4144667</v>
      </c>
      <c r="AA145" s="52"/>
      <c r="AB145" s="52"/>
      <c r="AC145" s="52"/>
      <c r="AE145" s="53"/>
      <c r="AF145" s="53"/>
      <c r="AG145" s="54"/>
      <c r="AH145" s="55"/>
      <c r="AI145" s="52"/>
      <c r="AK145" s="56"/>
      <c r="AL145" s="56"/>
      <c r="AM145" s="52"/>
      <c r="AN145" s="52"/>
      <c r="AO145" s="52"/>
      <c r="AQ145" s="52"/>
      <c r="AR145" s="52"/>
      <c r="AS145" s="52"/>
      <c r="AT145" s="52"/>
      <c r="AU145" s="52"/>
      <c r="AV145" s="52"/>
      <c r="AW145" s="52"/>
      <c r="AX145" s="52"/>
    </row>
    <row r="146" spans="1:50">
      <c r="A146" s="49">
        <v>426</v>
      </c>
      <c r="B146" s="49">
        <v>426149258</v>
      </c>
      <c r="C146" s="50" t="s">
        <v>84</v>
      </c>
      <c r="D146" s="49">
        <v>149</v>
      </c>
      <c r="E146" s="50" t="s">
        <v>77</v>
      </c>
      <c r="F146" s="49">
        <v>258</v>
      </c>
      <c r="G146" s="50" t="s">
        <v>98</v>
      </c>
      <c r="H146" s="51">
        <v>1</v>
      </c>
      <c r="I146" s="52">
        <v>11631</v>
      </c>
      <c r="J146" s="52">
        <v>3643</v>
      </c>
      <c r="K146" s="52">
        <v>0</v>
      </c>
      <c r="L146" s="52">
        <v>893</v>
      </c>
      <c r="M146" s="52">
        <v>16167</v>
      </c>
      <c r="N146" s="48"/>
      <c r="O146" s="53">
        <v>0</v>
      </c>
      <c r="P146" s="53">
        <v>0</v>
      </c>
      <c r="Q146" s="55">
        <v>0.18</v>
      </c>
      <c r="R146" s="55">
        <v>9.0944351844877591E-2</v>
      </c>
      <c r="S146" s="52">
        <v>0</v>
      </c>
      <c r="T146" s="49"/>
      <c r="U146" s="56">
        <v>15274</v>
      </c>
      <c r="V146" s="56">
        <v>0</v>
      </c>
      <c r="W146" s="52">
        <v>0</v>
      </c>
      <c r="X146" s="52">
        <v>893</v>
      </c>
      <c r="Y146" s="52">
        <v>16167</v>
      </c>
      <c r="Z146" s="83">
        <f t="shared" si="2"/>
        <v>4144667</v>
      </c>
      <c r="AA146" s="52"/>
      <c r="AB146" s="52"/>
      <c r="AC146" s="52"/>
      <c r="AE146" s="53"/>
      <c r="AF146" s="53"/>
      <c r="AG146" s="54"/>
      <c r="AH146" s="55"/>
      <c r="AI146" s="52"/>
      <c r="AK146" s="56"/>
      <c r="AL146" s="56"/>
      <c r="AM146" s="52"/>
      <c r="AN146" s="52"/>
      <c r="AO146" s="52"/>
      <c r="AQ146" s="52"/>
      <c r="AR146" s="52"/>
      <c r="AS146" s="52"/>
      <c r="AT146" s="52"/>
      <c r="AU146" s="52"/>
      <c r="AV146" s="52"/>
      <c r="AW146" s="52"/>
      <c r="AX146" s="52"/>
    </row>
    <row r="147" spans="1:50">
      <c r="A147" s="49">
        <v>428</v>
      </c>
      <c r="B147" s="49">
        <v>428035035</v>
      </c>
      <c r="C147" s="50" t="s">
        <v>318</v>
      </c>
      <c r="D147" s="49">
        <v>35</v>
      </c>
      <c r="E147" s="50" t="s">
        <v>11</v>
      </c>
      <c r="F147" s="49">
        <v>35</v>
      </c>
      <c r="G147" s="50" t="s">
        <v>11</v>
      </c>
      <c r="H147" s="51">
        <v>1489</v>
      </c>
      <c r="I147" s="52">
        <v>11455</v>
      </c>
      <c r="J147" s="52">
        <v>3927</v>
      </c>
      <c r="K147" s="52">
        <v>0</v>
      </c>
      <c r="L147" s="52">
        <v>893</v>
      </c>
      <c r="M147" s="52">
        <v>16275</v>
      </c>
      <c r="N147" s="48"/>
      <c r="O147" s="53">
        <v>0</v>
      </c>
      <c r="P147" s="53">
        <v>0</v>
      </c>
      <c r="Q147" s="55">
        <v>0.18</v>
      </c>
      <c r="R147" s="55">
        <v>0.14507498172994768</v>
      </c>
      <c r="S147" s="52">
        <v>0</v>
      </c>
      <c r="T147" s="49"/>
      <c r="U147" s="56">
        <v>22903798</v>
      </c>
      <c r="V147" s="56">
        <v>0</v>
      </c>
      <c r="W147" s="52">
        <v>0</v>
      </c>
      <c r="X147" s="52">
        <v>1329677</v>
      </c>
      <c r="Y147" s="52">
        <v>24233475</v>
      </c>
      <c r="Z147" s="83">
        <f t="shared" si="2"/>
        <v>27544299.321275819</v>
      </c>
      <c r="AA147" s="52"/>
      <c r="AB147" s="52"/>
      <c r="AC147" s="52"/>
      <c r="AE147" s="53"/>
      <c r="AF147" s="53"/>
      <c r="AG147" s="54"/>
      <c r="AH147" s="55"/>
      <c r="AI147" s="52"/>
      <c r="AK147" s="56"/>
      <c r="AL147" s="56"/>
      <c r="AM147" s="52"/>
      <c r="AN147" s="52"/>
      <c r="AO147" s="52"/>
      <c r="AQ147" s="52"/>
      <c r="AR147" s="52"/>
      <c r="AS147" s="52"/>
      <c r="AT147" s="52"/>
      <c r="AU147" s="52"/>
      <c r="AV147" s="52"/>
      <c r="AW147" s="52"/>
      <c r="AX147" s="52"/>
    </row>
    <row r="148" spans="1:50">
      <c r="A148" s="49">
        <v>428</v>
      </c>
      <c r="B148" s="49">
        <v>428035044</v>
      </c>
      <c r="C148" s="50" t="s">
        <v>318</v>
      </c>
      <c r="D148" s="49">
        <v>35</v>
      </c>
      <c r="E148" s="50" t="s">
        <v>11</v>
      </c>
      <c r="F148" s="49">
        <v>44</v>
      </c>
      <c r="G148" s="50" t="s">
        <v>12</v>
      </c>
      <c r="H148" s="51">
        <v>13</v>
      </c>
      <c r="I148" s="52">
        <v>9298</v>
      </c>
      <c r="J148" s="52">
        <v>612</v>
      </c>
      <c r="K148" s="52">
        <v>0</v>
      </c>
      <c r="L148" s="52">
        <v>893</v>
      </c>
      <c r="M148" s="52">
        <v>10803</v>
      </c>
      <c r="N148" s="48"/>
      <c r="O148" s="53">
        <v>0</v>
      </c>
      <c r="P148" s="53">
        <v>0</v>
      </c>
      <c r="Q148" s="55">
        <v>0.09</v>
      </c>
      <c r="R148" s="55">
        <v>4.7635608937194533E-2</v>
      </c>
      <c r="S148" s="52">
        <v>0</v>
      </c>
      <c r="T148" s="49"/>
      <c r="U148" s="56">
        <v>128830</v>
      </c>
      <c r="V148" s="56">
        <v>0</v>
      </c>
      <c r="W148" s="52">
        <v>0</v>
      </c>
      <c r="X148" s="52">
        <v>11609</v>
      </c>
      <c r="Y148" s="52">
        <v>140439</v>
      </c>
      <c r="Z148" s="83">
        <f t="shared" si="2"/>
        <v>27544299.321275819</v>
      </c>
      <c r="AA148" s="52"/>
      <c r="AB148" s="52"/>
      <c r="AC148" s="52"/>
      <c r="AE148" s="53"/>
      <c r="AF148" s="53"/>
      <c r="AG148" s="54"/>
      <c r="AH148" s="55"/>
      <c r="AI148" s="52"/>
      <c r="AK148" s="56"/>
      <c r="AL148" s="56"/>
      <c r="AM148" s="52"/>
      <c r="AN148" s="52"/>
      <c r="AO148" s="52"/>
      <c r="AQ148" s="52"/>
      <c r="AR148" s="52"/>
      <c r="AS148" s="52"/>
      <c r="AT148" s="52"/>
      <c r="AU148" s="52"/>
      <c r="AV148" s="52"/>
      <c r="AW148" s="52"/>
      <c r="AX148" s="52"/>
    </row>
    <row r="149" spans="1:50">
      <c r="A149" s="49">
        <v>428</v>
      </c>
      <c r="B149" s="49">
        <v>428035050</v>
      </c>
      <c r="C149" s="50" t="s">
        <v>318</v>
      </c>
      <c r="D149" s="49">
        <v>35</v>
      </c>
      <c r="E149" s="50" t="s">
        <v>11</v>
      </c>
      <c r="F149" s="49">
        <v>50</v>
      </c>
      <c r="G149" s="50" t="s">
        <v>90</v>
      </c>
      <c r="H149" s="51">
        <v>1</v>
      </c>
      <c r="I149" s="52">
        <v>13489</v>
      </c>
      <c r="J149" s="52">
        <v>6356</v>
      </c>
      <c r="K149" s="52">
        <v>0</v>
      </c>
      <c r="L149" s="52">
        <v>893</v>
      </c>
      <c r="M149" s="52">
        <v>20738</v>
      </c>
      <c r="N149" s="48"/>
      <c r="O149" s="53">
        <v>0</v>
      </c>
      <c r="P149" s="53">
        <v>0</v>
      </c>
      <c r="Q149" s="55">
        <v>0.09</v>
      </c>
      <c r="R149" s="55">
        <v>2.5793945934583138E-3</v>
      </c>
      <c r="S149" s="52">
        <v>0</v>
      </c>
      <c r="T149" s="49"/>
      <c r="U149" s="56">
        <v>19845</v>
      </c>
      <c r="V149" s="56">
        <v>0</v>
      </c>
      <c r="W149" s="52">
        <v>0</v>
      </c>
      <c r="X149" s="52">
        <v>893</v>
      </c>
      <c r="Y149" s="52">
        <v>20738</v>
      </c>
      <c r="Z149" s="83">
        <f t="shared" si="2"/>
        <v>27544299.321275819</v>
      </c>
      <c r="AA149" s="52"/>
      <c r="AB149" s="52"/>
      <c r="AC149" s="52"/>
      <c r="AE149" s="53"/>
      <c r="AF149" s="53"/>
      <c r="AG149" s="54"/>
      <c r="AH149" s="55"/>
      <c r="AI149" s="52"/>
      <c r="AK149" s="56"/>
      <c r="AL149" s="56"/>
      <c r="AM149" s="52"/>
      <c r="AN149" s="52"/>
      <c r="AO149" s="52"/>
      <c r="AQ149" s="52"/>
      <c r="AR149" s="52"/>
      <c r="AS149" s="52"/>
      <c r="AT149" s="52"/>
      <c r="AU149" s="52"/>
      <c r="AV149" s="52"/>
      <c r="AW149" s="52"/>
      <c r="AX149" s="52"/>
    </row>
    <row r="150" spans="1:50">
      <c r="A150" s="49">
        <v>428</v>
      </c>
      <c r="B150" s="49">
        <v>428035057</v>
      </c>
      <c r="C150" s="50" t="s">
        <v>318</v>
      </c>
      <c r="D150" s="49">
        <v>35</v>
      </c>
      <c r="E150" s="50" t="s">
        <v>11</v>
      </c>
      <c r="F150" s="49">
        <v>57</v>
      </c>
      <c r="G150" s="50" t="s">
        <v>13</v>
      </c>
      <c r="H150" s="51">
        <v>152</v>
      </c>
      <c r="I150" s="52">
        <v>11671</v>
      </c>
      <c r="J150" s="52">
        <v>617</v>
      </c>
      <c r="K150" s="52">
        <v>0</v>
      </c>
      <c r="L150" s="52">
        <v>893</v>
      </c>
      <c r="M150" s="52">
        <v>13181</v>
      </c>
      <c r="N150" s="48"/>
      <c r="O150" s="53">
        <v>0</v>
      </c>
      <c r="P150" s="53">
        <v>0</v>
      </c>
      <c r="Q150" s="55">
        <v>0.18</v>
      </c>
      <c r="R150" s="55">
        <v>0.11614255293759317</v>
      </c>
      <c r="S150" s="52">
        <v>0</v>
      </c>
      <c r="T150" s="49"/>
      <c r="U150" s="56">
        <v>1867776</v>
      </c>
      <c r="V150" s="56">
        <v>0</v>
      </c>
      <c r="W150" s="52">
        <v>0</v>
      </c>
      <c r="X150" s="52">
        <v>135736</v>
      </c>
      <c r="Y150" s="52">
        <v>2003512</v>
      </c>
      <c r="Z150" s="83">
        <f t="shared" si="2"/>
        <v>27544299.321275819</v>
      </c>
      <c r="AA150" s="52"/>
      <c r="AB150" s="52"/>
      <c r="AC150" s="52"/>
      <c r="AE150" s="53"/>
      <c r="AF150" s="53"/>
      <c r="AG150" s="54"/>
      <c r="AH150" s="55"/>
      <c r="AI150" s="52"/>
      <c r="AK150" s="56"/>
      <c r="AL150" s="56"/>
      <c r="AM150" s="52"/>
      <c r="AN150" s="52"/>
      <c r="AO150" s="52"/>
      <c r="AQ150" s="52"/>
      <c r="AR150" s="52"/>
      <c r="AS150" s="52"/>
      <c r="AT150" s="52"/>
      <c r="AU150" s="52"/>
      <c r="AV150" s="52"/>
      <c r="AW150" s="52"/>
      <c r="AX150" s="52"/>
    </row>
    <row r="151" spans="1:50">
      <c r="A151" s="49">
        <v>428</v>
      </c>
      <c r="B151" s="49">
        <v>428035073</v>
      </c>
      <c r="C151" s="50" t="s">
        <v>318</v>
      </c>
      <c r="D151" s="49">
        <v>35</v>
      </c>
      <c r="E151" s="50" t="s">
        <v>11</v>
      </c>
      <c r="F151" s="49">
        <v>73</v>
      </c>
      <c r="G151" s="50" t="s">
        <v>23</v>
      </c>
      <c r="H151" s="51">
        <v>7</v>
      </c>
      <c r="I151" s="52">
        <v>9485</v>
      </c>
      <c r="J151" s="52">
        <v>7201</v>
      </c>
      <c r="K151" s="52">
        <v>0</v>
      </c>
      <c r="L151" s="52">
        <v>893</v>
      </c>
      <c r="M151" s="52">
        <v>17579</v>
      </c>
      <c r="N151" s="48"/>
      <c r="O151" s="53">
        <v>0</v>
      </c>
      <c r="P151" s="53">
        <v>0</v>
      </c>
      <c r="Q151" s="55">
        <v>0.09</v>
      </c>
      <c r="R151" s="55">
        <v>4.4875222493638333E-3</v>
      </c>
      <c r="S151" s="52">
        <v>0</v>
      </c>
      <c r="T151" s="49"/>
      <c r="U151" s="56">
        <v>116802</v>
      </c>
      <c r="V151" s="56">
        <v>0</v>
      </c>
      <c r="W151" s="52">
        <v>0</v>
      </c>
      <c r="X151" s="52">
        <v>6251</v>
      </c>
      <c r="Y151" s="52">
        <v>123053</v>
      </c>
      <c r="Z151" s="83">
        <f t="shared" si="2"/>
        <v>27544299.321275819</v>
      </c>
      <c r="AA151" s="52"/>
      <c r="AB151" s="52"/>
      <c r="AC151" s="52"/>
      <c r="AE151" s="53"/>
      <c r="AF151" s="53"/>
      <c r="AG151" s="54"/>
      <c r="AH151" s="55"/>
      <c r="AI151" s="52"/>
      <c r="AK151" s="56"/>
      <c r="AL151" s="56"/>
      <c r="AM151" s="52"/>
      <c r="AN151" s="52"/>
      <c r="AO151" s="52"/>
      <c r="AQ151" s="52"/>
      <c r="AR151" s="52"/>
      <c r="AS151" s="52"/>
      <c r="AT151" s="52"/>
      <c r="AU151" s="52"/>
      <c r="AV151" s="52"/>
      <c r="AW151" s="52"/>
      <c r="AX151" s="52"/>
    </row>
    <row r="152" spans="1:50">
      <c r="A152" s="49">
        <v>428</v>
      </c>
      <c r="B152" s="49">
        <v>428035093</v>
      </c>
      <c r="C152" s="50" t="s">
        <v>318</v>
      </c>
      <c r="D152" s="49">
        <v>35</v>
      </c>
      <c r="E152" s="50" t="s">
        <v>11</v>
      </c>
      <c r="F152" s="49">
        <v>93</v>
      </c>
      <c r="G152" s="50" t="s">
        <v>14</v>
      </c>
      <c r="H152" s="51">
        <v>4</v>
      </c>
      <c r="I152" s="52">
        <v>12439</v>
      </c>
      <c r="J152" s="52">
        <v>348</v>
      </c>
      <c r="K152" s="52">
        <v>0</v>
      </c>
      <c r="L152" s="52">
        <v>893</v>
      </c>
      <c r="M152" s="52">
        <v>13680</v>
      </c>
      <c r="N152" s="48"/>
      <c r="O152" s="53">
        <v>0</v>
      </c>
      <c r="P152" s="53">
        <v>0</v>
      </c>
      <c r="Q152" s="55">
        <v>0.09</v>
      </c>
      <c r="R152" s="55">
        <v>9.832094687748992E-2</v>
      </c>
      <c r="S152" s="52">
        <v>-1082.1696810450824</v>
      </c>
      <c r="T152" s="49"/>
      <c r="U152" s="56">
        <v>51148</v>
      </c>
      <c r="V152" s="56">
        <v>0</v>
      </c>
      <c r="W152" s="52">
        <v>-4328.6787241803295</v>
      </c>
      <c r="X152" s="52">
        <v>3572</v>
      </c>
      <c r="Y152" s="52">
        <v>50391.321275819668</v>
      </c>
      <c r="Z152" s="83">
        <f t="shared" si="2"/>
        <v>27544299.321275819</v>
      </c>
      <c r="AA152" s="52"/>
      <c r="AB152" s="52"/>
      <c r="AC152" s="52"/>
      <c r="AE152" s="53"/>
      <c r="AF152" s="53"/>
      <c r="AG152" s="54"/>
      <c r="AH152" s="55"/>
      <c r="AI152" s="52"/>
      <c r="AK152" s="56"/>
      <c r="AL152" s="56"/>
      <c r="AM152" s="52"/>
      <c r="AN152" s="52"/>
      <c r="AO152" s="52"/>
      <c r="AQ152" s="52"/>
      <c r="AR152" s="52"/>
      <c r="AS152" s="52"/>
      <c r="AT152" s="52"/>
      <c r="AU152" s="52"/>
      <c r="AV152" s="52"/>
      <c r="AW152" s="52"/>
      <c r="AX152" s="52"/>
    </row>
    <row r="153" spans="1:50">
      <c r="A153" s="49">
        <v>428</v>
      </c>
      <c r="B153" s="49">
        <v>428035133</v>
      </c>
      <c r="C153" s="50" t="s">
        <v>318</v>
      </c>
      <c r="D153" s="49">
        <v>35</v>
      </c>
      <c r="E153" s="50" t="s">
        <v>11</v>
      </c>
      <c r="F153" s="49">
        <v>133</v>
      </c>
      <c r="G153" s="50" t="s">
        <v>59</v>
      </c>
      <c r="H153" s="51">
        <v>2</v>
      </c>
      <c r="I153" s="52">
        <v>10840</v>
      </c>
      <c r="J153" s="52">
        <v>3379</v>
      </c>
      <c r="K153" s="52">
        <v>0</v>
      </c>
      <c r="L153" s="52">
        <v>893</v>
      </c>
      <c r="M153" s="52">
        <v>15112</v>
      </c>
      <c r="N153" s="48"/>
      <c r="O153" s="53">
        <v>0</v>
      </c>
      <c r="P153" s="53">
        <v>0</v>
      </c>
      <c r="Q153" s="55">
        <v>0.09</v>
      </c>
      <c r="R153" s="55">
        <v>2.9745812524621534E-2</v>
      </c>
      <c r="S153" s="52">
        <v>0</v>
      </c>
      <c r="T153" s="49"/>
      <c r="U153" s="56">
        <v>28438</v>
      </c>
      <c r="V153" s="56">
        <v>0</v>
      </c>
      <c r="W153" s="52">
        <v>0</v>
      </c>
      <c r="X153" s="52">
        <v>1786</v>
      </c>
      <c r="Y153" s="52">
        <v>30224</v>
      </c>
      <c r="Z153" s="83">
        <f t="shared" si="2"/>
        <v>27544299.321275819</v>
      </c>
      <c r="AA153" s="52"/>
      <c r="AB153" s="52"/>
      <c r="AC153" s="52"/>
      <c r="AE153" s="53"/>
      <c r="AF153" s="53"/>
      <c r="AG153" s="54"/>
      <c r="AH153" s="55"/>
      <c r="AI153" s="52"/>
      <c r="AK153" s="56"/>
      <c r="AL153" s="56"/>
      <c r="AM153" s="52"/>
      <c r="AN153" s="52"/>
      <c r="AO153" s="52"/>
      <c r="AQ153" s="52"/>
      <c r="AR153" s="52"/>
      <c r="AS153" s="52"/>
      <c r="AT153" s="52"/>
      <c r="AU153" s="52"/>
      <c r="AV153" s="52"/>
      <c r="AW153" s="52"/>
      <c r="AX153" s="52"/>
    </row>
    <row r="154" spans="1:50">
      <c r="A154" s="49">
        <v>428</v>
      </c>
      <c r="B154" s="49">
        <v>428035163</v>
      </c>
      <c r="C154" s="50" t="s">
        <v>318</v>
      </c>
      <c r="D154" s="49">
        <v>35</v>
      </c>
      <c r="E154" s="50" t="s">
        <v>11</v>
      </c>
      <c r="F154" s="49">
        <v>163</v>
      </c>
      <c r="G154" s="50" t="s">
        <v>16</v>
      </c>
      <c r="H154" s="51">
        <v>10</v>
      </c>
      <c r="I154" s="52">
        <v>9738</v>
      </c>
      <c r="J154" s="52">
        <v>527</v>
      </c>
      <c r="K154" s="52">
        <v>0</v>
      </c>
      <c r="L154" s="52">
        <v>893</v>
      </c>
      <c r="M154" s="52">
        <v>11158</v>
      </c>
      <c r="N154" s="48"/>
      <c r="O154" s="53">
        <v>0</v>
      </c>
      <c r="P154" s="53">
        <v>0</v>
      </c>
      <c r="Q154" s="55">
        <v>0.18</v>
      </c>
      <c r="R154" s="55">
        <v>8.7658801294957248E-2</v>
      </c>
      <c r="S154" s="52">
        <v>0</v>
      </c>
      <c r="T154" s="49"/>
      <c r="U154" s="56">
        <v>102650</v>
      </c>
      <c r="V154" s="56">
        <v>0</v>
      </c>
      <c r="W154" s="52">
        <v>0</v>
      </c>
      <c r="X154" s="52">
        <v>8930</v>
      </c>
      <c r="Y154" s="52">
        <v>111580</v>
      </c>
      <c r="Z154" s="83">
        <f t="shared" si="2"/>
        <v>27544299.321275819</v>
      </c>
      <c r="AA154" s="52"/>
      <c r="AB154" s="52"/>
      <c r="AC154" s="52"/>
      <c r="AE154" s="53"/>
      <c r="AF154" s="53"/>
      <c r="AG154" s="54"/>
      <c r="AH154" s="55"/>
      <c r="AI154" s="52"/>
      <c r="AK154" s="56"/>
      <c r="AL154" s="56"/>
      <c r="AM154" s="52"/>
      <c r="AN154" s="52"/>
      <c r="AO154" s="52"/>
      <c r="AQ154" s="52"/>
      <c r="AR154" s="52"/>
      <c r="AS154" s="52"/>
      <c r="AT154" s="52"/>
      <c r="AU154" s="52"/>
      <c r="AV154" s="52"/>
      <c r="AW154" s="52"/>
      <c r="AX154" s="52"/>
    </row>
    <row r="155" spans="1:50">
      <c r="A155" s="49">
        <v>428</v>
      </c>
      <c r="B155" s="49">
        <v>428035165</v>
      </c>
      <c r="C155" s="50" t="s">
        <v>318</v>
      </c>
      <c r="D155" s="49">
        <v>35</v>
      </c>
      <c r="E155" s="50" t="s">
        <v>11</v>
      </c>
      <c r="F155" s="49">
        <v>165</v>
      </c>
      <c r="G155" s="50" t="s">
        <v>17</v>
      </c>
      <c r="H155" s="51">
        <v>4</v>
      </c>
      <c r="I155" s="52">
        <v>11739</v>
      </c>
      <c r="J155" s="52">
        <v>575</v>
      </c>
      <c r="K155" s="52">
        <v>0</v>
      </c>
      <c r="L155" s="52">
        <v>893</v>
      </c>
      <c r="M155" s="52">
        <v>13207</v>
      </c>
      <c r="N155" s="48"/>
      <c r="O155" s="53">
        <v>0</v>
      </c>
      <c r="P155" s="53">
        <v>0</v>
      </c>
      <c r="Q155" s="55">
        <v>0.14000000000000001</v>
      </c>
      <c r="R155" s="55">
        <v>0.11966283017214517</v>
      </c>
      <c r="S155" s="52">
        <v>0</v>
      </c>
      <c r="T155" s="49"/>
      <c r="U155" s="56">
        <v>49256</v>
      </c>
      <c r="V155" s="56">
        <v>0</v>
      </c>
      <c r="W155" s="52">
        <v>0</v>
      </c>
      <c r="X155" s="52">
        <v>3572</v>
      </c>
      <c r="Y155" s="52">
        <v>52828</v>
      </c>
      <c r="Z155" s="83">
        <f t="shared" si="2"/>
        <v>27544299.321275819</v>
      </c>
      <c r="AA155" s="52"/>
      <c r="AB155" s="52"/>
      <c r="AC155" s="52"/>
      <c r="AE155" s="53"/>
      <c r="AF155" s="53"/>
      <c r="AG155" s="54"/>
      <c r="AH155" s="55"/>
      <c r="AI155" s="52"/>
      <c r="AK155" s="56"/>
      <c r="AL155" s="56"/>
      <c r="AM155" s="52"/>
      <c r="AN155" s="52"/>
      <c r="AO155" s="52"/>
      <c r="AQ155" s="52"/>
      <c r="AR155" s="52"/>
      <c r="AS155" s="52"/>
      <c r="AT155" s="52"/>
      <c r="AU155" s="52"/>
      <c r="AV155" s="52"/>
      <c r="AW155" s="52"/>
      <c r="AX155" s="52"/>
    </row>
    <row r="156" spans="1:50">
      <c r="A156" s="49">
        <v>428</v>
      </c>
      <c r="B156" s="49">
        <v>428035176</v>
      </c>
      <c r="C156" s="50" t="s">
        <v>318</v>
      </c>
      <c r="D156" s="49">
        <v>35</v>
      </c>
      <c r="E156" s="50" t="s">
        <v>11</v>
      </c>
      <c r="F156" s="49">
        <v>176</v>
      </c>
      <c r="G156" s="50" t="s">
        <v>78</v>
      </c>
      <c r="H156" s="51">
        <v>1</v>
      </c>
      <c r="I156" s="52">
        <v>11109</v>
      </c>
      <c r="J156" s="52">
        <v>3660</v>
      </c>
      <c r="K156" s="52">
        <v>0</v>
      </c>
      <c r="L156" s="52">
        <v>893</v>
      </c>
      <c r="M156" s="52">
        <v>15662</v>
      </c>
      <c r="N156" s="48"/>
      <c r="O156" s="53">
        <v>0</v>
      </c>
      <c r="P156" s="53">
        <v>0</v>
      </c>
      <c r="Q156" s="55">
        <v>0.09</v>
      </c>
      <c r="R156" s="55">
        <v>6.5733715767592862E-2</v>
      </c>
      <c r="S156" s="52">
        <v>0</v>
      </c>
      <c r="T156" s="49"/>
      <c r="U156" s="56">
        <v>14769</v>
      </c>
      <c r="V156" s="56">
        <v>0</v>
      </c>
      <c r="W156" s="52">
        <v>0</v>
      </c>
      <c r="X156" s="52">
        <v>893</v>
      </c>
      <c r="Y156" s="52">
        <v>15662</v>
      </c>
      <c r="Z156" s="83">
        <f t="shared" si="2"/>
        <v>27544299.321275819</v>
      </c>
      <c r="AA156" s="52"/>
      <c r="AB156" s="52"/>
      <c r="AC156" s="52"/>
      <c r="AE156" s="53"/>
      <c r="AF156" s="53"/>
      <c r="AG156" s="54"/>
      <c r="AH156" s="55"/>
      <c r="AI156" s="52"/>
      <c r="AK156" s="56"/>
      <c r="AL156" s="56"/>
      <c r="AM156" s="52"/>
      <c r="AN156" s="52"/>
      <c r="AO156" s="52"/>
      <c r="AQ156" s="52"/>
      <c r="AR156" s="52"/>
      <c r="AS156" s="52"/>
      <c r="AT156" s="52"/>
      <c r="AU156" s="52"/>
      <c r="AV156" s="52"/>
      <c r="AW156" s="52"/>
      <c r="AX156" s="52"/>
    </row>
    <row r="157" spans="1:50">
      <c r="A157" s="49">
        <v>428</v>
      </c>
      <c r="B157" s="49">
        <v>428035189</v>
      </c>
      <c r="C157" s="50" t="s">
        <v>318</v>
      </c>
      <c r="D157" s="49">
        <v>35</v>
      </c>
      <c r="E157" s="50" t="s">
        <v>11</v>
      </c>
      <c r="F157" s="49">
        <v>189</v>
      </c>
      <c r="G157" s="50" t="s">
        <v>24</v>
      </c>
      <c r="H157" s="51">
        <v>2</v>
      </c>
      <c r="I157" s="52">
        <v>10470</v>
      </c>
      <c r="J157" s="52">
        <v>4113</v>
      </c>
      <c r="K157" s="52">
        <v>0</v>
      </c>
      <c r="L157" s="52">
        <v>893</v>
      </c>
      <c r="M157" s="52">
        <v>15476</v>
      </c>
      <c r="N157" s="48"/>
      <c r="O157" s="53">
        <v>0</v>
      </c>
      <c r="P157" s="53">
        <v>0</v>
      </c>
      <c r="Q157" s="55">
        <v>0.09</v>
      </c>
      <c r="R157" s="55">
        <v>2.4276948694077266E-3</v>
      </c>
      <c r="S157" s="52">
        <v>0</v>
      </c>
      <c r="T157" s="49"/>
      <c r="U157" s="56">
        <v>29166</v>
      </c>
      <c r="V157" s="56">
        <v>0</v>
      </c>
      <c r="W157" s="52">
        <v>0</v>
      </c>
      <c r="X157" s="52">
        <v>1786</v>
      </c>
      <c r="Y157" s="52">
        <v>30952</v>
      </c>
      <c r="Z157" s="83">
        <f t="shared" si="2"/>
        <v>27544299.321275819</v>
      </c>
      <c r="AA157" s="52"/>
      <c r="AB157" s="52"/>
      <c r="AC157" s="52"/>
      <c r="AE157" s="53"/>
      <c r="AF157" s="53"/>
      <c r="AG157" s="54"/>
      <c r="AH157" s="55"/>
      <c r="AI157" s="52"/>
      <c r="AK157" s="56"/>
      <c r="AL157" s="56"/>
      <c r="AM157" s="52"/>
      <c r="AN157" s="52"/>
      <c r="AO157" s="52"/>
      <c r="AQ157" s="52"/>
      <c r="AR157" s="52"/>
      <c r="AS157" s="52"/>
      <c r="AT157" s="52"/>
      <c r="AU157" s="52"/>
      <c r="AV157" s="52"/>
      <c r="AW157" s="52"/>
      <c r="AX157" s="52"/>
    </row>
    <row r="158" spans="1:50">
      <c r="A158" s="49">
        <v>428</v>
      </c>
      <c r="B158" s="49">
        <v>428035220</v>
      </c>
      <c r="C158" s="50" t="s">
        <v>318</v>
      </c>
      <c r="D158" s="49">
        <v>35</v>
      </c>
      <c r="E158" s="50" t="s">
        <v>11</v>
      </c>
      <c r="F158" s="49">
        <v>220</v>
      </c>
      <c r="G158" s="50" t="s">
        <v>26</v>
      </c>
      <c r="H158" s="51">
        <v>4</v>
      </c>
      <c r="I158" s="52">
        <v>12080</v>
      </c>
      <c r="J158" s="52">
        <v>3525</v>
      </c>
      <c r="K158" s="52">
        <v>0</v>
      </c>
      <c r="L158" s="52">
        <v>893</v>
      </c>
      <c r="M158" s="52">
        <v>16498</v>
      </c>
      <c r="N158" s="48"/>
      <c r="O158" s="53">
        <v>0</v>
      </c>
      <c r="P158" s="53">
        <v>0</v>
      </c>
      <c r="Q158" s="55">
        <v>0.09</v>
      </c>
      <c r="R158" s="55">
        <v>1.2415537954818295E-2</v>
      </c>
      <c r="S158" s="52">
        <v>0</v>
      </c>
      <c r="T158" s="49"/>
      <c r="U158" s="56">
        <v>62420</v>
      </c>
      <c r="V158" s="56">
        <v>0</v>
      </c>
      <c r="W158" s="52">
        <v>0</v>
      </c>
      <c r="X158" s="52">
        <v>3572</v>
      </c>
      <c r="Y158" s="52">
        <v>65992</v>
      </c>
      <c r="Z158" s="83">
        <f t="shared" si="2"/>
        <v>27544299.321275819</v>
      </c>
      <c r="AA158" s="52"/>
      <c r="AB158" s="52"/>
      <c r="AC158" s="52"/>
      <c r="AE158" s="53"/>
      <c r="AF158" s="53"/>
      <c r="AG158" s="54"/>
      <c r="AH158" s="55"/>
      <c r="AI158" s="52"/>
      <c r="AK158" s="56"/>
      <c r="AL158" s="56"/>
      <c r="AM158" s="52"/>
      <c r="AN158" s="52"/>
      <c r="AO158" s="52"/>
      <c r="AQ158" s="52"/>
      <c r="AR158" s="52"/>
      <c r="AS158" s="52"/>
      <c r="AT158" s="52"/>
      <c r="AU158" s="52"/>
      <c r="AV158" s="52"/>
      <c r="AW158" s="52"/>
      <c r="AX158" s="52"/>
    </row>
    <row r="159" spans="1:50">
      <c r="A159" s="49">
        <v>428</v>
      </c>
      <c r="B159" s="49">
        <v>428035229</v>
      </c>
      <c r="C159" s="50" t="s">
        <v>318</v>
      </c>
      <c r="D159" s="49">
        <v>35</v>
      </c>
      <c r="E159" s="50" t="s">
        <v>11</v>
      </c>
      <c r="F159" s="49">
        <v>229</v>
      </c>
      <c r="G159" s="50" t="s">
        <v>97</v>
      </c>
      <c r="H159" s="51">
        <v>1</v>
      </c>
      <c r="I159" s="52">
        <v>10820</v>
      </c>
      <c r="J159" s="52">
        <v>1024</v>
      </c>
      <c r="K159" s="52">
        <v>0</v>
      </c>
      <c r="L159" s="52">
        <v>893</v>
      </c>
      <c r="M159" s="52">
        <v>12737</v>
      </c>
      <c r="N159" s="48"/>
      <c r="O159" s="53">
        <v>0</v>
      </c>
      <c r="P159" s="53">
        <v>0</v>
      </c>
      <c r="Q159" s="55">
        <v>0.09</v>
      </c>
      <c r="R159" s="55">
        <v>1.0850901083337826E-2</v>
      </c>
      <c r="S159" s="52">
        <v>0</v>
      </c>
      <c r="T159" s="49"/>
      <c r="U159" s="56">
        <v>11844</v>
      </c>
      <c r="V159" s="56">
        <v>0</v>
      </c>
      <c r="W159" s="52">
        <v>0</v>
      </c>
      <c r="X159" s="52">
        <v>893</v>
      </c>
      <c r="Y159" s="52">
        <v>12737</v>
      </c>
      <c r="Z159" s="83">
        <f t="shared" si="2"/>
        <v>27544299.321275819</v>
      </c>
      <c r="AA159" s="52"/>
      <c r="AB159" s="52"/>
      <c r="AC159" s="52"/>
      <c r="AE159" s="53"/>
      <c r="AF159" s="53"/>
      <c r="AG159" s="54"/>
      <c r="AH159" s="55"/>
      <c r="AI159" s="52"/>
      <c r="AK159" s="56"/>
      <c r="AL159" s="56"/>
      <c r="AM159" s="52"/>
      <c r="AN159" s="52"/>
      <c r="AO159" s="52"/>
      <c r="AQ159" s="52"/>
      <c r="AR159" s="52"/>
      <c r="AS159" s="52"/>
      <c r="AT159" s="52"/>
      <c r="AU159" s="52"/>
      <c r="AV159" s="52"/>
      <c r="AW159" s="52"/>
      <c r="AX159" s="52"/>
    </row>
    <row r="160" spans="1:50">
      <c r="A160" s="49">
        <v>428</v>
      </c>
      <c r="B160" s="49">
        <v>428035243</v>
      </c>
      <c r="C160" s="50" t="s">
        <v>318</v>
      </c>
      <c r="D160" s="49">
        <v>35</v>
      </c>
      <c r="E160" s="50" t="s">
        <v>11</v>
      </c>
      <c r="F160" s="49">
        <v>243</v>
      </c>
      <c r="G160" s="50" t="s">
        <v>80</v>
      </c>
      <c r="H160" s="51">
        <v>4</v>
      </c>
      <c r="I160" s="52">
        <v>10694</v>
      </c>
      <c r="J160" s="52">
        <v>2526</v>
      </c>
      <c r="K160" s="52">
        <v>0</v>
      </c>
      <c r="L160" s="52">
        <v>893</v>
      </c>
      <c r="M160" s="52">
        <v>14113</v>
      </c>
      <c r="N160" s="48"/>
      <c r="O160" s="53">
        <v>0</v>
      </c>
      <c r="P160" s="53">
        <v>0</v>
      </c>
      <c r="Q160" s="55">
        <v>0.09</v>
      </c>
      <c r="R160" s="55">
        <v>5.4269554295764532E-3</v>
      </c>
      <c r="S160" s="52">
        <v>0</v>
      </c>
      <c r="T160" s="49"/>
      <c r="U160" s="56">
        <v>52880</v>
      </c>
      <c r="V160" s="56">
        <v>0</v>
      </c>
      <c r="W160" s="52">
        <v>0</v>
      </c>
      <c r="X160" s="52">
        <v>3572</v>
      </c>
      <c r="Y160" s="52">
        <v>56452</v>
      </c>
      <c r="Z160" s="83">
        <f t="shared" si="2"/>
        <v>27544299.321275819</v>
      </c>
      <c r="AA160" s="52"/>
      <c r="AB160" s="52"/>
      <c r="AC160" s="52"/>
      <c r="AE160" s="53"/>
      <c r="AF160" s="53"/>
      <c r="AG160" s="54"/>
      <c r="AH160" s="55"/>
      <c r="AI160" s="52"/>
      <c r="AK160" s="56"/>
      <c r="AL160" s="56"/>
      <c r="AM160" s="52"/>
      <c r="AN160" s="52"/>
      <c r="AO160" s="52"/>
      <c r="AQ160" s="52"/>
      <c r="AR160" s="52"/>
      <c r="AS160" s="52"/>
      <c r="AT160" s="52"/>
      <c r="AU160" s="52"/>
      <c r="AV160" s="52"/>
      <c r="AW160" s="52"/>
      <c r="AX160" s="52"/>
    </row>
    <row r="161" spans="1:50">
      <c r="A161" s="49">
        <v>428</v>
      </c>
      <c r="B161" s="49">
        <v>428035244</v>
      </c>
      <c r="C161" s="50" t="s">
        <v>318</v>
      </c>
      <c r="D161" s="49">
        <v>35</v>
      </c>
      <c r="E161" s="50" t="s">
        <v>11</v>
      </c>
      <c r="F161" s="49">
        <v>244</v>
      </c>
      <c r="G161" s="50" t="s">
        <v>27</v>
      </c>
      <c r="H161" s="51">
        <v>14</v>
      </c>
      <c r="I161" s="52">
        <v>11170</v>
      </c>
      <c r="J161" s="52">
        <v>4499</v>
      </c>
      <c r="K161" s="52">
        <v>0</v>
      </c>
      <c r="L161" s="52">
        <v>893</v>
      </c>
      <c r="M161" s="52">
        <v>16562</v>
      </c>
      <c r="N161" s="48"/>
      <c r="O161" s="53">
        <v>0</v>
      </c>
      <c r="P161" s="53">
        <v>0</v>
      </c>
      <c r="Q161" s="55">
        <v>0.18</v>
      </c>
      <c r="R161" s="55">
        <v>9.411627948101306E-2</v>
      </c>
      <c r="S161" s="52">
        <v>0</v>
      </c>
      <c r="T161" s="49"/>
      <c r="U161" s="56">
        <v>219366</v>
      </c>
      <c r="V161" s="56">
        <v>0</v>
      </c>
      <c r="W161" s="52">
        <v>0</v>
      </c>
      <c r="X161" s="52">
        <v>12502</v>
      </c>
      <c r="Y161" s="52">
        <v>231868</v>
      </c>
      <c r="Z161" s="83">
        <f t="shared" si="2"/>
        <v>27544299.321275819</v>
      </c>
      <c r="AA161" s="52"/>
      <c r="AB161" s="52"/>
      <c r="AC161" s="52"/>
      <c r="AE161" s="53"/>
      <c r="AF161" s="53"/>
      <c r="AG161" s="54"/>
      <c r="AH161" s="55"/>
      <c r="AI161" s="52"/>
      <c r="AK161" s="56"/>
      <c r="AL161" s="56"/>
      <c r="AM161" s="52"/>
      <c r="AN161" s="52"/>
      <c r="AO161" s="52"/>
      <c r="AQ161" s="52"/>
      <c r="AR161" s="52"/>
      <c r="AS161" s="52"/>
      <c r="AT161" s="52"/>
      <c r="AU161" s="52"/>
      <c r="AV161" s="52"/>
      <c r="AW161" s="52"/>
      <c r="AX161" s="52"/>
    </row>
    <row r="162" spans="1:50">
      <c r="A162" s="49">
        <v>428</v>
      </c>
      <c r="B162" s="49">
        <v>428035248</v>
      </c>
      <c r="C162" s="50" t="s">
        <v>318</v>
      </c>
      <c r="D162" s="49">
        <v>35</v>
      </c>
      <c r="E162" s="50" t="s">
        <v>11</v>
      </c>
      <c r="F162" s="49">
        <v>248</v>
      </c>
      <c r="G162" s="50" t="s">
        <v>18</v>
      </c>
      <c r="H162" s="51">
        <v>22</v>
      </c>
      <c r="I162" s="52">
        <v>11924</v>
      </c>
      <c r="J162" s="52">
        <v>417</v>
      </c>
      <c r="K162" s="52">
        <v>0</v>
      </c>
      <c r="L162" s="52">
        <v>893</v>
      </c>
      <c r="M162" s="52">
        <v>13234</v>
      </c>
      <c r="N162" s="48"/>
      <c r="O162" s="53">
        <v>0</v>
      </c>
      <c r="P162" s="53">
        <v>0</v>
      </c>
      <c r="Q162" s="55">
        <v>0.09</v>
      </c>
      <c r="R162" s="55">
        <v>3.8622894050938994E-2</v>
      </c>
      <c r="S162" s="52">
        <v>0</v>
      </c>
      <c r="T162" s="49"/>
      <c r="U162" s="56">
        <v>271502</v>
      </c>
      <c r="V162" s="56">
        <v>0</v>
      </c>
      <c r="W162" s="52">
        <v>0</v>
      </c>
      <c r="X162" s="52">
        <v>19646</v>
      </c>
      <c r="Y162" s="52">
        <v>291148</v>
      </c>
      <c r="Z162" s="83">
        <f t="shared" si="2"/>
        <v>27544299.321275819</v>
      </c>
      <c r="AA162" s="52"/>
      <c r="AB162" s="52"/>
      <c r="AC162" s="52"/>
      <c r="AE162" s="53"/>
      <c r="AF162" s="53"/>
      <c r="AG162" s="54"/>
      <c r="AH162" s="55"/>
      <c r="AI162" s="52"/>
      <c r="AK162" s="56"/>
      <c r="AL162" s="56"/>
      <c r="AM162" s="52"/>
      <c r="AN162" s="52"/>
      <c r="AO162" s="52"/>
      <c r="AQ162" s="52"/>
      <c r="AR162" s="52"/>
      <c r="AS162" s="52"/>
      <c r="AT162" s="52"/>
      <c r="AU162" s="52"/>
      <c r="AV162" s="52"/>
      <c r="AW162" s="52"/>
      <c r="AX162" s="52"/>
    </row>
    <row r="163" spans="1:50">
      <c r="A163" s="49">
        <v>428</v>
      </c>
      <c r="B163" s="49">
        <v>428035346</v>
      </c>
      <c r="C163" s="50" t="s">
        <v>318</v>
      </c>
      <c r="D163" s="49">
        <v>35</v>
      </c>
      <c r="E163" s="50" t="s">
        <v>11</v>
      </c>
      <c r="F163" s="49">
        <v>346</v>
      </c>
      <c r="G163" s="50" t="s">
        <v>21</v>
      </c>
      <c r="H163" s="51">
        <v>6</v>
      </c>
      <c r="I163" s="52">
        <v>10215</v>
      </c>
      <c r="J163" s="52">
        <v>1100</v>
      </c>
      <c r="K163" s="52">
        <v>0</v>
      </c>
      <c r="L163" s="52">
        <v>893</v>
      </c>
      <c r="M163" s="52">
        <v>12208</v>
      </c>
      <c r="N163" s="48"/>
      <c r="O163" s="53">
        <v>0</v>
      </c>
      <c r="P163" s="53">
        <v>0</v>
      </c>
      <c r="Q163" s="55">
        <v>0.09</v>
      </c>
      <c r="R163" s="55">
        <v>9.9774464101352652E-3</v>
      </c>
      <c r="S163" s="52">
        <v>0</v>
      </c>
      <c r="T163" s="49"/>
      <c r="U163" s="56">
        <v>67890</v>
      </c>
      <c r="V163" s="56">
        <v>0</v>
      </c>
      <c r="W163" s="52">
        <v>0</v>
      </c>
      <c r="X163" s="52">
        <v>5358</v>
      </c>
      <c r="Y163" s="52">
        <v>73248</v>
      </c>
      <c r="Z163" s="83">
        <f t="shared" si="2"/>
        <v>27544299.321275819</v>
      </c>
      <c r="AA163" s="52"/>
      <c r="AB163" s="52"/>
      <c r="AC163" s="52"/>
      <c r="AE163" s="53"/>
      <c r="AF163" s="53"/>
      <c r="AG163" s="54"/>
      <c r="AH163" s="55"/>
      <c r="AI163" s="52"/>
      <c r="AK163" s="56"/>
      <c r="AL163" s="56"/>
      <c r="AM163" s="52"/>
      <c r="AN163" s="52"/>
      <c r="AO163" s="52"/>
      <c r="AQ163" s="52"/>
      <c r="AR163" s="52"/>
      <c r="AS163" s="52"/>
      <c r="AT163" s="52"/>
      <c r="AU163" s="52"/>
      <c r="AV163" s="52"/>
      <c r="AW163" s="52"/>
      <c r="AX163" s="52"/>
    </row>
    <row r="164" spans="1:50">
      <c r="A164" s="49">
        <v>429</v>
      </c>
      <c r="B164" s="49">
        <v>429163030</v>
      </c>
      <c r="C164" s="50" t="s">
        <v>93</v>
      </c>
      <c r="D164" s="49">
        <v>163</v>
      </c>
      <c r="E164" s="50" t="s">
        <v>16</v>
      </c>
      <c r="F164" s="49">
        <v>30</v>
      </c>
      <c r="G164" s="50" t="s">
        <v>94</v>
      </c>
      <c r="H164" s="51">
        <v>7</v>
      </c>
      <c r="I164" s="52">
        <v>13295</v>
      </c>
      <c r="J164" s="52">
        <v>3266</v>
      </c>
      <c r="K164" s="52">
        <v>0</v>
      </c>
      <c r="L164" s="52">
        <v>893</v>
      </c>
      <c r="M164" s="52">
        <v>17454</v>
      </c>
      <c r="N164" s="48"/>
      <c r="O164" s="53">
        <v>0</v>
      </c>
      <c r="P164" s="53">
        <v>0</v>
      </c>
      <c r="Q164" s="55">
        <v>0.09</v>
      </c>
      <c r="R164" s="55">
        <v>2.4021042796152749E-3</v>
      </c>
      <c r="S164" s="52">
        <v>0</v>
      </c>
      <c r="T164" s="49"/>
      <c r="U164" s="56">
        <v>115927</v>
      </c>
      <c r="V164" s="56">
        <v>0</v>
      </c>
      <c r="W164" s="52">
        <v>0</v>
      </c>
      <c r="X164" s="52">
        <v>6251</v>
      </c>
      <c r="Y164" s="52">
        <v>122178</v>
      </c>
      <c r="Z164" s="83">
        <f t="shared" si="2"/>
        <v>17799863</v>
      </c>
      <c r="AA164" s="52"/>
      <c r="AB164" s="52"/>
      <c r="AC164" s="52"/>
      <c r="AE164" s="53"/>
      <c r="AF164" s="53"/>
      <c r="AG164" s="54"/>
      <c r="AH164" s="55"/>
      <c r="AI164" s="52"/>
      <c r="AK164" s="56"/>
      <c r="AL164" s="56"/>
      <c r="AM164" s="52"/>
      <c r="AN164" s="52"/>
      <c r="AO164" s="52"/>
      <c r="AQ164" s="52"/>
      <c r="AR164" s="52"/>
      <c r="AS164" s="52"/>
      <c r="AT164" s="52"/>
      <c r="AU164" s="52"/>
      <c r="AV164" s="52"/>
      <c r="AW164" s="52"/>
      <c r="AX164" s="52"/>
    </row>
    <row r="165" spans="1:50">
      <c r="A165" s="49">
        <v>429</v>
      </c>
      <c r="B165" s="49">
        <v>429163035</v>
      </c>
      <c r="C165" s="50" t="s">
        <v>93</v>
      </c>
      <c r="D165" s="49">
        <v>163</v>
      </c>
      <c r="E165" s="50" t="s">
        <v>16</v>
      </c>
      <c r="F165" s="49">
        <v>35</v>
      </c>
      <c r="G165" s="50" t="s">
        <v>11</v>
      </c>
      <c r="H165" s="51">
        <v>2</v>
      </c>
      <c r="I165" s="52">
        <v>14284</v>
      </c>
      <c r="J165" s="52">
        <v>4897</v>
      </c>
      <c r="K165" s="52">
        <v>0</v>
      </c>
      <c r="L165" s="52">
        <v>893</v>
      </c>
      <c r="M165" s="52">
        <v>20074</v>
      </c>
      <c r="N165" s="48"/>
      <c r="O165" s="53">
        <v>0</v>
      </c>
      <c r="P165" s="53">
        <v>0</v>
      </c>
      <c r="Q165" s="55">
        <v>0.18</v>
      </c>
      <c r="R165" s="55">
        <v>0.14507498172994768</v>
      </c>
      <c r="S165" s="52">
        <v>0</v>
      </c>
      <c r="T165" s="49"/>
      <c r="U165" s="56">
        <v>38362</v>
      </c>
      <c r="V165" s="56">
        <v>0</v>
      </c>
      <c r="W165" s="52">
        <v>0</v>
      </c>
      <c r="X165" s="52">
        <v>1786</v>
      </c>
      <c r="Y165" s="52">
        <v>40148</v>
      </c>
      <c r="Z165" s="83">
        <f t="shared" si="2"/>
        <v>17799863</v>
      </c>
      <c r="AA165" s="52"/>
      <c r="AB165" s="52"/>
      <c r="AC165" s="52"/>
      <c r="AE165" s="53"/>
      <c r="AF165" s="53"/>
      <c r="AG165" s="54"/>
      <c r="AH165" s="55"/>
      <c r="AI165" s="52"/>
      <c r="AK165" s="56"/>
      <c r="AL165" s="56"/>
      <c r="AM165" s="52"/>
      <c r="AN165" s="52"/>
      <c r="AO165" s="52"/>
      <c r="AQ165" s="52"/>
      <c r="AR165" s="52"/>
      <c r="AS165" s="52"/>
      <c r="AT165" s="52"/>
      <c r="AU165" s="52"/>
      <c r="AV165" s="52"/>
      <c r="AW165" s="52"/>
      <c r="AX165" s="52"/>
    </row>
    <row r="166" spans="1:50">
      <c r="A166" s="49">
        <v>429</v>
      </c>
      <c r="B166" s="49">
        <v>429163057</v>
      </c>
      <c r="C166" s="50" t="s">
        <v>93</v>
      </c>
      <c r="D166" s="49">
        <v>163</v>
      </c>
      <c r="E166" s="50" t="s">
        <v>16</v>
      </c>
      <c r="F166" s="49">
        <v>57</v>
      </c>
      <c r="G166" s="50" t="s">
        <v>13</v>
      </c>
      <c r="H166" s="51">
        <v>1</v>
      </c>
      <c r="I166" s="52">
        <v>14594</v>
      </c>
      <c r="J166" s="52">
        <v>771</v>
      </c>
      <c r="K166" s="52">
        <v>0</v>
      </c>
      <c r="L166" s="52">
        <v>893</v>
      </c>
      <c r="M166" s="52">
        <v>16258</v>
      </c>
      <c r="N166" s="48"/>
      <c r="O166" s="53">
        <v>0</v>
      </c>
      <c r="P166" s="53">
        <v>0</v>
      </c>
      <c r="Q166" s="55">
        <v>0.18</v>
      </c>
      <c r="R166" s="55">
        <v>0.11614255293759317</v>
      </c>
      <c r="S166" s="52">
        <v>0</v>
      </c>
      <c r="T166" s="49"/>
      <c r="U166" s="56">
        <v>15365</v>
      </c>
      <c r="V166" s="56">
        <v>0</v>
      </c>
      <c r="W166" s="52">
        <v>0</v>
      </c>
      <c r="X166" s="52">
        <v>893</v>
      </c>
      <c r="Y166" s="52">
        <v>16258</v>
      </c>
      <c r="Z166" s="83">
        <f t="shared" si="2"/>
        <v>17799863</v>
      </c>
      <c r="AA166" s="52"/>
      <c r="AB166" s="52"/>
      <c r="AC166" s="52"/>
      <c r="AE166" s="53"/>
      <c r="AF166" s="53"/>
      <c r="AG166" s="54"/>
      <c r="AH166" s="55"/>
      <c r="AI166" s="52"/>
      <c r="AK166" s="56"/>
      <c r="AL166" s="56"/>
      <c r="AM166" s="52"/>
      <c r="AN166" s="52"/>
      <c r="AO166" s="52"/>
      <c r="AQ166" s="52"/>
      <c r="AR166" s="52"/>
      <c r="AS166" s="52"/>
      <c r="AT166" s="52"/>
      <c r="AU166" s="52"/>
      <c r="AV166" s="52"/>
      <c r="AW166" s="52"/>
      <c r="AX166" s="52"/>
    </row>
    <row r="167" spans="1:50">
      <c r="A167" s="49">
        <v>429</v>
      </c>
      <c r="B167" s="49">
        <v>429163149</v>
      </c>
      <c r="C167" s="50" t="s">
        <v>93</v>
      </c>
      <c r="D167" s="49">
        <v>163</v>
      </c>
      <c r="E167" s="50" t="s">
        <v>16</v>
      </c>
      <c r="F167" s="49">
        <v>149</v>
      </c>
      <c r="G167" s="50" t="s">
        <v>77</v>
      </c>
      <c r="H167" s="51">
        <v>1</v>
      </c>
      <c r="I167" s="52">
        <v>12390</v>
      </c>
      <c r="J167" s="52">
        <v>63</v>
      </c>
      <c r="K167" s="52">
        <v>0</v>
      </c>
      <c r="L167" s="52">
        <v>893</v>
      </c>
      <c r="M167" s="52">
        <v>13346</v>
      </c>
      <c r="N167" s="48"/>
      <c r="O167" s="53">
        <v>0</v>
      </c>
      <c r="P167" s="53">
        <v>0</v>
      </c>
      <c r="Q167" s="55">
        <v>0.16</v>
      </c>
      <c r="R167" s="55">
        <v>0.10176205383806537</v>
      </c>
      <c r="S167" s="52">
        <v>0</v>
      </c>
      <c r="T167" s="49"/>
      <c r="U167" s="56">
        <v>12453</v>
      </c>
      <c r="V167" s="56">
        <v>0</v>
      </c>
      <c r="W167" s="52">
        <v>0</v>
      </c>
      <c r="X167" s="52">
        <v>893</v>
      </c>
      <c r="Y167" s="52">
        <v>13346</v>
      </c>
      <c r="Z167" s="83">
        <f t="shared" si="2"/>
        <v>17799863</v>
      </c>
      <c r="AA167" s="52"/>
      <c r="AB167" s="52"/>
      <c r="AC167" s="52"/>
      <c r="AE167" s="53"/>
      <c r="AF167" s="53"/>
      <c r="AG167" s="54"/>
      <c r="AH167" s="55"/>
      <c r="AI167" s="52"/>
      <c r="AK167" s="56"/>
      <c r="AL167" s="56"/>
      <c r="AM167" s="52"/>
      <c r="AN167" s="52"/>
      <c r="AO167" s="52"/>
      <c r="AQ167" s="52"/>
      <c r="AR167" s="52"/>
      <c r="AS167" s="52"/>
      <c r="AT167" s="52"/>
      <c r="AU167" s="52"/>
      <c r="AV167" s="52"/>
      <c r="AW167" s="52"/>
      <c r="AX167" s="52"/>
    </row>
    <row r="168" spans="1:50">
      <c r="A168" s="49">
        <v>429</v>
      </c>
      <c r="B168" s="49">
        <v>429163163</v>
      </c>
      <c r="C168" s="50" t="s">
        <v>93</v>
      </c>
      <c r="D168" s="49">
        <v>163</v>
      </c>
      <c r="E168" s="50" t="s">
        <v>16</v>
      </c>
      <c r="F168" s="49">
        <v>163</v>
      </c>
      <c r="G168" s="50" t="s">
        <v>16</v>
      </c>
      <c r="H168" s="51">
        <v>1277</v>
      </c>
      <c r="I168" s="52">
        <v>11625</v>
      </c>
      <c r="J168" s="52">
        <v>629</v>
      </c>
      <c r="K168" s="52">
        <v>0</v>
      </c>
      <c r="L168" s="52">
        <v>893</v>
      </c>
      <c r="M168" s="52">
        <v>13147</v>
      </c>
      <c r="N168" s="48"/>
      <c r="O168" s="53">
        <v>0</v>
      </c>
      <c r="P168" s="53">
        <v>0</v>
      </c>
      <c r="Q168" s="55">
        <v>0.18</v>
      </c>
      <c r="R168" s="55">
        <v>8.7658801294957248E-2</v>
      </c>
      <c r="S168" s="52">
        <v>0</v>
      </c>
      <c r="T168" s="49"/>
      <c r="U168" s="56">
        <v>15648358</v>
      </c>
      <c r="V168" s="56">
        <v>0</v>
      </c>
      <c r="W168" s="52">
        <v>0</v>
      </c>
      <c r="X168" s="52">
        <v>1140361</v>
      </c>
      <c r="Y168" s="52">
        <v>16788719</v>
      </c>
      <c r="Z168" s="83">
        <f t="shared" si="2"/>
        <v>17799863</v>
      </c>
      <c r="AA168" s="52"/>
      <c r="AB168" s="52"/>
      <c r="AC168" s="52"/>
      <c r="AE168" s="53"/>
      <c r="AF168" s="53"/>
      <c r="AG168" s="54"/>
      <c r="AH168" s="55"/>
      <c r="AI168" s="52"/>
      <c r="AK168" s="56"/>
      <c r="AL168" s="56"/>
      <c r="AM168" s="52"/>
      <c r="AN168" s="52"/>
      <c r="AO168" s="52"/>
      <c r="AQ168" s="52"/>
      <c r="AR168" s="52"/>
      <c r="AS168" s="52"/>
      <c r="AT168" s="52"/>
      <c r="AU168" s="52"/>
      <c r="AV168" s="52"/>
      <c r="AW168" s="52"/>
      <c r="AX168" s="52"/>
    </row>
    <row r="169" spans="1:50">
      <c r="A169" s="49">
        <v>429</v>
      </c>
      <c r="B169" s="49">
        <v>429163164</v>
      </c>
      <c r="C169" s="50" t="s">
        <v>93</v>
      </c>
      <c r="D169" s="49">
        <v>163</v>
      </c>
      <c r="E169" s="50" t="s">
        <v>16</v>
      </c>
      <c r="F169" s="49">
        <v>164</v>
      </c>
      <c r="G169" s="50" t="s">
        <v>95</v>
      </c>
      <c r="H169" s="51">
        <v>2</v>
      </c>
      <c r="I169" s="52">
        <v>12194</v>
      </c>
      <c r="J169" s="52">
        <v>5664</v>
      </c>
      <c r="K169" s="52">
        <v>0</v>
      </c>
      <c r="L169" s="52">
        <v>893</v>
      </c>
      <c r="M169" s="52">
        <v>18751</v>
      </c>
      <c r="N169" s="48"/>
      <c r="O169" s="53">
        <v>0</v>
      </c>
      <c r="P169" s="53">
        <v>0</v>
      </c>
      <c r="Q169" s="55">
        <v>0.09</v>
      </c>
      <c r="R169" s="55">
        <v>1.5885662466795132E-3</v>
      </c>
      <c r="S169" s="52">
        <v>0</v>
      </c>
      <c r="T169" s="49"/>
      <c r="U169" s="56">
        <v>35716</v>
      </c>
      <c r="V169" s="56">
        <v>0</v>
      </c>
      <c r="W169" s="52">
        <v>0</v>
      </c>
      <c r="X169" s="52">
        <v>1786</v>
      </c>
      <c r="Y169" s="52">
        <v>37502</v>
      </c>
      <c r="Z169" s="83">
        <f t="shared" si="2"/>
        <v>17799863</v>
      </c>
      <c r="AA169" s="52"/>
      <c r="AB169" s="52"/>
      <c r="AC169" s="52"/>
      <c r="AE169" s="53"/>
      <c r="AF169" s="53"/>
      <c r="AG169" s="54"/>
      <c r="AH169" s="55"/>
      <c r="AI169" s="52"/>
      <c r="AK169" s="56"/>
      <c r="AL169" s="56"/>
      <c r="AM169" s="52"/>
      <c r="AN169" s="52"/>
      <c r="AO169" s="52"/>
      <c r="AQ169" s="52"/>
      <c r="AR169" s="52"/>
      <c r="AS169" s="52"/>
      <c r="AT169" s="52"/>
      <c r="AU169" s="52"/>
      <c r="AV169" s="52"/>
      <c r="AW169" s="52"/>
      <c r="AX169" s="52"/>
    </row>
    <row r="170" spans="1:50">
      <c r="A170" s="49">
        <v>429</v>
      </c>
      <c r="B170" s="49">
        <v>429163168</v>
      </c>
      <c r="C170" s="50" t="s">
        <v>93</v>
      </c>
      <c r="D170" s="49">
        <v>163</v>
      </c>
      <c r="E170" s="50" t="s">
        <v>16</v>
      </c>
      <c r="F170" s="49">
        <v>168</v>
      </c>
      <c r="G170" s="50" t="s">
        <v>96</v>
      </c>
      <c r="H170" s="51">
        <v>2</v>
      </c>
      <c r="I170" s="52">
        <v>8944</v>
      </c>
      <c r="J170" s="52">
        <v>4528</v>
      </c>
      <c r="K170" s="52">
        <v>0</v>
      </c>
      <c r="L170" s="52">
        <v>893</v>
      </c>
      <c r="M170" s="52">
        <v>14365</v>
      </c>
      <c r="N170" s="48"/>
      <c r="O170" s="53">
        <v>0</v>
      </c>
      <c r="P170" s="53">
        <v>0</v>
      </c>
      <c r="Q170" s="55">
        <v>0.09</v>
      </c>
      <c r="R170" s="55">
        <v>4.7076759011102261E-2</v>
      </c>
      <c r="S170" s="52">
        <v>0</v>
      </c>
      <c r="T170" s="49"/>
      <c r="U170" s="56">
        <v>26944</v>
      </c>
      <c r="V170" s="56">
        <v>0</v>
      </c>
      <c r="W170" s="52">
        <v>0</v>
      </c>
      <c r="X170" s="52">
        <v>1786</v>
      </c>
      <c r="Y170" s="52">
        <v>28730</v>
      </c>
      <c r="Z170" s="83">
        <f t="shared" si="2"/>
        <v>17799863</v>
      </c>
      <c r="AA170" s="52"/>
      <c r="AB170" s="52"/>
      <c r="AC170" s="52"/>
      <c r="AE170" s="53"/>
      <c r="AF170" s="53"/>
      <c r="AG170" s="54"/>
      <c r="AH170" s="55"/>
      <c r="AI170" s="52"/>
      <c r="AK170" s="56"/>
      <c r="AL170" s="56"/>
      <c r="AM170" s="52"/>
      <c r="AN170" s="52"/>
      <c r="AO170" s="52"/>
      <c r="AQ170" s="52"/>
      <c r="AR170" s="52"/>
      <c r="AS170" s="52"/>
      <c r="AT170" s="52"/>
      <c r="AU170" s="52"/>
      <c r="AV170" s="52"/>
      <c r="AW170" s="52"/>
      <c r="AX170" s="52"/>
    </row>
    <row r="171" spans="1:50">
      <c r="A171" s="49">
        <v>429</v>
      </c>
      <c r="B171" s="49">
        <v>429163176</v>
      </c>
      <c r="C171" s="50" t="s">
        <v>93</v>
      </c>
      <c r="D171" s="49">
        <v>163</v>
      </c>
      <c r="E171" s="50" t="s">
        <v>16</v>
      </c>
      <c r="F171" s="49">
        <v>176</v>
      </c>
      <c r="G171" s="50" t="s">
        <v>78</v>
      </c>
      <c r="H171" s="51">
        <v>2</v>
      </c>
      <c r="I171" s="52">
        <v>9794</v>
      </c>
      <c r="J171" s="52">
        <v>3227</v>
      </c>
      <c r="K171" s="52">
        <v>0</v>
      </c>
      <c r="L171" s="52">
        <v>893</v>
      </c>
      <c r="M171" s="52">
        <v>13914</v>
      </c>
      <c r="N171" s="48"/>
      <c r="O171" s="53">
        <v>0</v>
      </c>
      <c r="P171" s="53">
        <v>0</v>
      </c>
      <c r="Q171" s="55">
        <v>0.09</v>
      </c>
      <c r="R171" s="55">
        <v>6.5733715767592862E-2</v>
      </c>
      <c r="S171" s="52">
        <v>0</v>
      </c>
      <c r="T171" s="49"/>
      <c r="U171" s="56">
        <v>26042</v>
      </c>
      <c r="V171" s="56">
        <v>0</v>
      </c>
      <c r="W171" s="52">
        <v>0</v>
      </c>
      <c r="X171" s="52">
        <v>1786</v>
      </c>
      <c r="Y171" s="52">
        <v>27828</v>
      </c>
      <c r="Z171" s="83">
        <f t="shared" si="2"/>
        <v>17799863</v>
      </c>
      <c r="AA171" s="52"/>
      <c r="AB171" s="52"/>
      <c r="AC171" s="52"/>
      <c r="AE171" s="53"/>
      <c r="AF171" s="53"/>
      <c r="AG171" s="54"/>
      <c r="AH171" s="55"/>
      <c r="AI171" s="52"/>
      <c r="AK171" s="56"/>
      <c r="AL171" s="56"/>
      <c r="AM171" s="52"/>
      <c r="AN171" s="52"/>
      <c r="AO171" s="52"/>
      <c r="AQ171" s="52"/>
      <c r="AR171" s="52"/>
      <c r="AS171" s="52"/>
      <c r="AT171" s="52"/>
      <c r="AU171" s="52"/>
      <c r="AV171" s="52"/>
      <c r="AW171" s="52"/>
      <c r="AX171" s="52"/>
    </row>
    <row r="172" spans="1:50">
      <c r="A172" s="49">
        <v>429</v>
      </c>
      <c r="B172" s="49">
        <v>429163229</v>
      </c>
      <c r="C172" s="50" t="s">
        <v>93</v>
      </c>
      <c r="D172" s="49">
        <v>163</v>
      </c>
      <c r="E172" s="50" t="s">
        <v>16</v>
      </c>
      <c r="F172" s="49">
        <v>229</v>
      </c>
      <c r="G172" s="50" t="s">
        <v>97</v>
      </c>
      <c r="H172" s="51">
        <v>11</v>
      </c>
      <c r="I172" s="52">
        <v>13268</v>
      </c>
      <c r="J172" s="52">
        <v>1256</v>
      </c>
      <c r="K172" s="52">
        <v>0</v>
      </c>
      <c r="L172" s="52">
        <v>893</v>
      </c>
      <c r="M172" s="52">
        <v>15417</v>
      </c>
      <c r="N172" s="48"/>
      <c r="O172" s="53">
        <v>0</v>
      </c>
      <c r="P172" s="53">
        <v>0</v>
      </c>
      <c r="Q172" s="55">
        <v>0.09</v>
      </c>
      <c r="R172" s="55">
        <v>1.0850901083337826E-2</v>
      </c>
      <c r="S172" s="52">
        <v>0</v>
      </c>
      <c r="T172" s="49"/>
      <c r="U172" s="56">
        <v>159764</v>
      </c>
      <c r="V172" s="56">
        <v>0</v>
      </c>
      <c r="W172" s="52">
        <v>0</v>
      </c>
      <c r="X172" s="52">
        <v>9823</v>
      </c>
      <c r="Y172" s="52">
        <v>169587</v>
      </c>
      <c r="Z172" s="83">
        <f t="shared" si="2"/>
        <v>17799863</v>
      </c>
      <c r="AA172" s="52"/>
      <c r="AB172" s="52"/>
      <c r="AC172" s="52"/>
      <c r="AE172" s="53"/>
      <c r="AF172" s="53"/>
      <c r="AG172" s="54"/>
      <c r="AH172" s="55"/>
      <c r="AI172" s="52"/>
      <c r="AK172" s="56"/>
      <c r="AL172" s="56"/>
      <c r="AM172" s="52"/>
      <c r="AN172" s="52"/>
      <c r="AO172" s="52"/>
      <c r="AQ172" s="52"/>
      <c r="AR172" s="52"/>
      <c r="AS172" s="52"/>
      <c r="AT172" s="52"/>
      <c r="AU172" s="52"/>
      <c r="AV172" s="52"/>
      <c r="AW172" s="52"/>
      <c r="AX172" s="52"/>
    </row>
    <row r="173" spans="1:50">
      <c r="A173" s="49">
        <v>429</v>
      </c>
      <c r="B173" s="49">
        <v>429163248</v>
      </c>
      <c r="C173" s="50" t="s">
        <v>93</v>
      </c>
      <c r="D173" s="49">
        <v>163</v>
      </c>
      <c r="E173" s="50" t="s">
        <v>16</v>
      </c>
      <c r="F173" s="49">
        <v>248</v>
      </c>
      <c r="G173" s="50" t="s">
        <v>18</v>
      </c>
      <c r="H173" s="51">
        <v>4</v>
      </c>
      <c r="I173" s="52">
        <v>10413</v>
      </c>
      <c r="J173" s="52">
        <v>364</v>
      </c>
      <c r="K173" s="52">
        <v>0</v>
      </c>
      <c r="L173" s="52">
        <v>893</v>
      </c>
      <c r="M173" s="52">
        <v>11670</v>
      </c>
      <c r="N173" s="48"/>
      <c r="O173" s="53">
        <v>0</v>
      </c>
      <c r="P173" s="53">
        <v>0</v>
      </c>
      <c r="Q173" s="55">
        <v>0.09</v>
      </c>
      <c r="R173" s="55">
        <v>3.8622894050938994E-2</v>
      </c>
      <c r="S173" s="52">
        <v>0</v>
      </c>
      <c r="T173" s="49"/>
      <c r="U173" s="56">
        <v>43108</v>
      </c>
      <c r="V173" s="56">
        <v>0</v>
      </c>
      <c r="W173" s="52">
        <v>0</v>
      </c>
      <c r="X173" s="52">
        <v>3572</v>
      </c>
      <c r="Y173" s="52">
        <v>46680</v>
      </c>
      <c r="Z173" s="83">
        <f t="shared" si="2"/>
        <v>17799863</v>
      </c>
      <c r="AA173" s="52"/>
      <c r="AB173" s="52"/>
      <c r="AC173" s="52"/>
      <c r="AE173" s="53"/>
      <c r="AF173" s="53"/>
      <c r="AG173" s="54"/>
      <c r="AH173" s="55"/>
      <c r="AI173" s="52"/>
      <c r="AK173" s="56"/>
      <c r="AL173" s="56"/>
      <c r="AM173" s="52"/>
      <c r="AN173" s="52"/>
      <c r="AO173" s="52"/>
      <c r="AQ173" s="52"/>
      <c r="AR173" s="52"/>
      <c r="AS173" s="52"/>
      <c r="AT173" s="52"/>
      <c r="AU173" s="52"/>
      <c r="AV173" s="52"/>
      <c r="AW173" s="52"/>
      <c r="AX173" s="52"/>
    </row>
    <row r="174" spans="1:50">
      <c r="A174" s="49">
        <v>429</v>
      </c>
      <c r="B174" s="49">
        <v>429163258</v>
      </c>
      <c r="C174" s="50" t="s">
        <v>93</v>
      </c>
      <c r="D174" s="49">
        <v>163</v>
      </c>
      <c r="E174" s="50" t="s">
        <v>16</v>
      </c>
      <c r="F174" s="49">
        <v>258</v>
      </c>
      <c r="G174" s="50" t="s">
        <v>98</v>
      </c>
      <c r="H174" s="51">
        <v>11</v>
      </c>
      <c r="I174" s="52">
        <v>12787</v>
      </c>
      <c r="J174" s="52">
        <v>4005</v>
      </c>
      <c r="K174" s="52">
        <v>0</v>
      </c>
      <c r="L174" s="52">
        <v>893</v>
      </c>
      <c r="M174" s="52">
        <v>17685</v>
      </c>
      <c r="N174" s="48"/>
      <c r="O174" s="53">
        <v>0</v>
      </c>
      <c r="P174" s="53">
        <v>0</v>
      </c>
      <c r="Q174" s="55">
        <v>0.18</v>
      </c>
      <c r="R174" s="55">
        <v>9.0944351844877591E-2</v>
      </c>
      <c r="S174" s="52">
        <v>0</v>
      </c>
      <c r="T174" s="49"/>
      <c r="U174" s="56">
        <v>184712</v>
      </c>
      <c r="V174" s="56">
        <v>0</v>
      </c>
      <c r="W174" s="52">
        <v>0</v>
      </c>
      <c r="X174" s="52">
        <v>9823</v>
      </c>
      <c r="Y174" s="52">
        <v>194535</v>
      </c>
      <c r="Z174" s="83">
        <f t="shared" si="2"/>
        <v>17799863</v>
      </c>
      <c r="AA174" s="52"/>
      <c r="AB174" s="52"/>
      <c r="AC174" s="52"/>
      <c r="AE174" s="53"/>
      <c r="AF174" s="53"/>
      <c r="AG174" s="54"/>
      <c r="AH174" s="55"/>
      <c r="AI174" s="52"/>
      <c r="AK174" s="56"/>
      <c r="AL174" s="56"/>
      <c r="AM174" s="52"/>
      <c r="AN174" s="52"/>
      <c r="AO174" s="52"/>
      <c r="AQ174" s="52"/>
      <c r="AR174" s="52"/>
      <c r="AS174" s="52"/>
      <c r="AT174" s="52"/>
      <c r="AU174" s="52"/>
      <c r="AV174" s="52"/>
      <c r="AW174" s="52"/>
      <c r="AX174" s="52"/>
    </row>
    <row r="175" spans="1:50">
      <c r="A175" s="49">
        <v>429</v>
      </c>
      <c r="B175" s="49">
        <v>429163262</v>
      </c>
      <c r="C175" s="50" t="s">
        <v>93</v>
      </c>
      <c r="D175" s="49">
        <v>163</v>
      </c>
      <c r="E175" s="50" t="s">
        <v>16</v>
      </c>
      <c r="F175" s="49">
        <v>262</v>
      </c>
      <c r="G175" s="50" t="s">
        <v>19</v>
      </c>
      <c r="H175" s="51">
        <v>8</v>
      </c>
      <c r="I175" s="52">
        <v>11746</v>
      </c>
      <c r="J175" s="52">
        <v>5450</v>
      </c>
      <c r="K175" s="52">
        <v>0</v>
      </c>
      <c r="L175" s="52">
        <v>893</v>
      </c>
      <c r="M175" s="52">
        <v>18089</v>
      </c>
      <c r="N175" s="48"/>
      <c r="O175" s="53">
        <v>0</v>
      </c>
      <c r="P175" s="53">
        <v>0</v>
      </c>
      <c r="Q175" s="55">
        <v>0.09</v>
      </c>
      <c r="R175" s="55">
        <v>4.9644729083564425E-2</v>
      </c>
      <c r="S175" s="52">
        <v>0</v>
      </c>
      <c r="T175" s="49"/>
      <c r="U175" s="56">
        <v>137568</v>
      </c>
      <c r="V175" s="56">
        <v>0</v>
      </c>
      <c r="W175" s="52">
        <v>0</v>
      </c>
      <c r="X175" s="52">
        <v>7144</v>
      </c>
      <c r="Y175" s="52">
        <v>144712</v>
      </c>
      <c r="Z175" s="83">
        <f t="shared" si="2"/>
        <v>17799863</v>
      </c>
      <c r="AA175" s="52"/>
      <c r="AB175" s="52"/>
      <c r="AC175" s="52"/>
      <c r="AE175" s="53"/>
      <c r="AF175" s="53"/>
      <c r="AG175" s="54"/>
      <c r="AH175" s="55"/>
      <c r="AI175" s="52"/>
      <c r="AK175" s="56"/>
      <c r="AL175" s="56"/>
      <c r="AM175" s="52"/>
      <c r="AN175" s="52"/>
      <c r="AO175" s="52"/>
      <c r="AQ175" s="52"/>
      <c r="AR175" s="52"/>
      <c r="AS175" s="52"/>
      <c r="AT175" s="52"/>
      <c r="AU175" s="52"/>
      <c r="AV175" s="52"/>
      <c r="AW175" s="52"/>
      <c r="AX175" s="52"/>
    </row>
    <row r="176" spans="1:50">
      <c r="A176" s="49">
        <v>429</v>
      </c>
      <c r="B176" s="49">
        <v>429163291</v>
      </c>
      <c r="C176" s="50" t="s">
        <v>93</v>
      </c>
      <c r="D176" s="49">
        <v>163</v>
      </c>
      <c r="E176" s="50" t="s">
        <v>16</v>
      </c>
      <c r="F176" s="49">
        <v>291</v>
      </c>
      <c r="G176" s="50" t="s">
        <v>99</v>
      </c>
      <c r="H176" s="51">
        <v>8</v>
      </c>
      <c r="I176" s="52">
        <v>12771</v>
      </c>
      <c r="J176" s="52">
        <v>7541</v>
      </c>
      <c r="K176" s="52">
        <v>0</v>
      </c>
      <c r="L176" s="52">
        <v>893</v>
      </c>
      <c r="M176" s="52">
        <v>21205</v>
      </c>
      <c r="N176" s="48"/>
      <c r="O176" s="53">
        <v>0</v>
      </c>
      <c r="P176" s="53">
        <v>0</v>
      </c>
      <c r="Q176" s="55">
        <v>0.09</v>
      </c>
      <c r="R176" s="55">
        <v>1.1734463638920549E-2</v>
      </c>
      <c r="S176" s="52">
        <v>0</v>
      </c>
      <c r="T176" s="49"/>
      <c r="U176" s="56">
        <v>162496</v>
      </c>
      <c r="V176" s="56">
        <v>0</v>
      </c>
      <c r="W176" s="52">
        <v>0</v>
      </c>
      <c r="X176" s="52">
        <v>7144</v>
      </c>
      <c r="Y176" s="52">
        <v>169640</v>
      </c>
      <c r="Z176" s="83">
        <f t="shared" si="2"/>
        <v>17799863</v>
      </c>
      <c r="AA176" s="52"/>
      <c r="AB176" s="52"/>
      <c r="AC176" s="52"/>
      <c r="AE176" s="53"/>
      <c r="AF176" s="53"/>
      <c r="AG176" s="54"/>
      <c r="AH176" s="55"/>
      <c r="AI176" s="52"/>
      <c r="AK176" s="56"/>
      <c r="AL176" s="56"/>
      <c r="AM176" s="52"/>
      <c r="AN176" s="52"/>
      <c r="AO176" s="52"/>
      <c r="AQ176" s="52"/>
      <c r="AR176" s="52"/>
      <c r="AS176" s="52"/>
      <c r="AT176" s="52"/>
      <c r="AU176" s="52"/>
      <c r="AV176" s="52"/>
      <c r="AW176" s="52"/>
      <c r="AX176" s="52"/>
    </row>
    <row r="177" spans="1:50">
      <c r="A177" s="49">
        <v>430</v>
      </c>
      <c r="B177" s="49">
        <v>430170009</v>
      </c>
      <c r="C177" s="50" t="s">
        <v>101</v>
      </c>
      <c r="D177" s="49">
        <v>170</v>
      </c>
      <c r="E177" s="50" t="s">
        <v>65</v>
      </c>
      <c r="F177" s="49">
        <v>9</v>
      </c>
      <c r="G177" s="50" t="s">
        <v>85</v>
      </c>
      <c r="H177" s="51">
        <v>1</v>
      </c>
      <c r="I177" s="52">
        <v>8448</v>
      </c>
      <c r="J177" s="52">
        <v>4261</v>
      </c>
      <c r="K177" s="52">
        <v>0</v>
      </c>
      <c r="L177" s="52">
        <v>893</v>
      </c>
      <c r="M177" s="52">
        <v>13602</v>
      </c>
      <c r="N177" s="48"/>
      <c r="O177" s="53">
        <v>2.7190332326283987E-2</v>
      </c>
      <c r="P177" s="53">
        <v>0</v>
      </c>
      <c r="Q177" s="55">
        <v>0.09</v>
      </c>
      <c r="R177" s="55">
        <v>1.6041036713068755E-3</v>
      </c>
      <c r="S177" s="52">
        <v>0</v>
      </c>
      <c r="T177" s="49"/>
      <c r="U177" s="56">
        <v>12363</v>
      </c>
      <c r="V177" s="56">
        <v>0</v>
      </c>
      <c r="W177" s="52">
        <v>0</v>
      </c>
      <c r="X177" s="52">
        <v>869</v>
      </c>
      <c r="Y177" s="52">
        <v>13232</v>
      </c>
      <c r="Z177" s="83">
        <f t="shared" si="2"/>
        <v>13541314.727527991</v>
      </c>
      <c r="AA177" s="52"/>
      <c r="AB177" s="52"/>
      <c r="AC177" s="52"/>
      <c r="AE177" s="53"/>
      <c r="AF177" s="53"/>
      <c r="AG177" s="54"/>
      <c r="AH177" s="55"/>
      <c r="AI177" s="52"/>
      <c r="AK177" s="56"/>
      <c r="AL177" s="56"/>
      <c r="AM177" s="52"/>
      <c r="AN177" s="52"/>
      <c r="AO177" s="52"/>
      <c r="AQ177" s="52"/>
      <c r="AR177" s="52"/>
      <c r="AS177" s="52"/>
      <c r="AT177" s="52"/>
      <c r="AU177" s="52"/>
      <c r="AV177" s="52"/>
      <c r="AW177" s="52"/>
      <c r="AX177" s="52"/>
    </row>
    <row r="178" spans="1:50">
      <c r="A178" s="49">
        <v>430</v>
      </c>
      <c r="B178" s="49">
        <v>430170014</v>
      </c>
      <c r="C178" s="50" t="s">
        <v>101</v>
      </c>
      <c r="D178" s="49">
        <v>170</v>
      </c>
      <c r="E178" s="50" t="s">
        <v>65</v>
      </c>
      <c r="F178" s="49">
        <v>14</v>
      </c>
      <c r="G178" s="50" t="s">
        <v>62</v>
      </c>
      <c r="H178" s="51">
        <v>13</v>
      </c>
      <c r="I178" s="52">
        <v>10191</v>
      </c>
      <c r="J178" s="52">
        <v>3271</v>
      </c>
      <c r="K178" s="52">
        <v>0</v>
      </c>
      <c r="L178" s="52">
        <v>893</v>
      </c>
      <c r="M178" s="52">
        <v>14355</v>
      </c>
      <c r="N178" s="48"/>
      <c r="O178" s="53">
        <v>0.35347432024169184</v>
      </c>
      <c r="P178" s="53">
        <v>0</v>
      </c>
      <c r="Q178" s="55">
        <v>0.09</v>
      </c>
      <c r="R178" s="55">
        <v>9.468517650830446E-3</v>
      </c>
      <c r="S178" s="52">
        <v>0</v>
      </c>
      <c r="T178" s="49"/>
      <c r="U178" s="56">
        <v>170248</v>
      </c>
      <c r="V178" s="56">
        <v>0</v>
      </c>
      <c r="W178" s="52">
        <v>0</v>
      </c>
      <c r="X178" s="52">
        <v>11297</v>
      </c>
      <c r="Y178" s="52">
        <v>181545</v>
      </c>
      <c r="Z178" s="83">
        <f t="shared" si="2"/>
        <v>13541314.727527991</v>
      </c>
      <c r="AA178" s="52"/>
      <c r="AB178" s="52"/>
      <c r="AC178" s="52"/>
      <c r="AE178" s="53"/>
      <c r="AF178" s="53"/>
      <c r="AG178" s="54"/>
      <c r="AH178" s="55"/>
      <c r="AI178" s="52"/>
      <c r="AK178" s="56"/>
      <c r="AL178" s="56"/>
      <c r="AM178" s="52"/>
      <c r="AN178" s="52"/>
      <c r="AO178" s="52"/>
      <c r="AQ178" s="52"/>
      <c r="AR178" s="52"/>
      <c r="AS178" s="52"/>
      <c r="AT178" s="52"/>
      <c r="AU178" s="52"/>
      <c r="AV178" s="52"/>
      <c r="AW178" s="52"/>
      <c r="AX178" s="52"/>
    </row>
    <row r="179" spans="1:50">
      <c r="A179" s="49">
        <v>430</v>
      </c>
      <c r="B179" s="49">
        <v>430170025</v>
      </c>
      <c r="C179" s="50" t="s">
        <v>101</v>
      </c>
      <c r="D179" s="49">
        <v>170</v>
      </c>
      <c r="E179" s="50" t="s">
        <v>65</v>
      </c>
      <c r="F179" s="49">
        <v>25</v>
      </c>
      <c r="G179" s="50" t="s">
        <v>178</v>
      </c>
      <c r="H179" s="51">
        <v>1</v>
      </c>
      <c r="I179" s="52">
        <v>9839</v>
      </c>
      <c r="J179" s="52">
        <v>3351</v>
      </c>
      <c r="K179" s="52">
        <v>0</v>
      </c>
      <c r="L179" s="52">
        <v>893</v>
      </c>
      <c r="M179" s="52">
        <v>14083</v>
      </c>
      <c r="N179" s="48"/>
      <c r="O179" s="53">
        <v>2.7190332326283987E-2</v>
      </c>
      <c r="P179" s="53">
        <v>0</v>
      </c>
      <c r="Q179" s="55">
        <v>0.09</v>
      </c>
      <c r="R179" s="55">
        <v>1.7333035009974646E-2</v>
      </c>
      <c r="S179" s="52">
        <v>0</v>
      </c>
      <c r="T179" s="49"/>
      <c r="U179" s="56">
        <v>12831</v>
      </c>
      <c r="V179" s="56">
        <v>0</v>
      </c>
      <c r="W179" s="52">
        <v>0</v>
      </c>
      <c r="X179" s="52">
        <v>869</v>
      </c>
      <c r="Y179" s="52">
        <v>13700</v>
      </c>
      <c r="Z179" s="83">
        <f t="shared" si="2"/>
        <v>13541314.727527991</v>
      </c>
      <c r="AA179" s="52"/>
      <c r="AB179" s="52"/>
      <c r="AC179" s="52"/>
      <c r="AE179" s="53"/>
      <c r="AF179" s="53"/>
      <c r="AG179" s="54"/>
      <c r="AH179" s="55"/>
      <c r="AI179" s="52"/>
      <c r="AK179" s="56"/>
      <c r="AL179" s="56"/>
      <c r="AM179" s="52"/>
      <c r="AN179" s="52"/>
      <c r="AO179" s="52"/>
      <c r="AQ179" s="52"/>
      <c r="AR179" s="52"/>
      <c r="AS179" s="52"/>
      <c r="AT179" s="52"/>
      <c r="AU179" s="52"/>
      <c r="AV179" s="52"/>
      <c r="AW179" s="52"/>
      <c r="AX179" s="52"/>
    </row>
    <row r="180" spans="1:50">
      <c r="A180" s="49">
        <v>430</v>
      </c>
      <c r="B180" s="49">
        <v>430170031</v>
      </c>
      <c r="C180" s="50" t="s">
        <v>101</v>
      </c>
      <c r="D180" s="49">
        <v>170</v>
      </c>
      <c r="E180" s="50" t="s">
        <v>65</v>
      </c>
      <c r="F180" s="49">
        <v>31</v>
      </c>
      <c r="G180" s="50" t="s">
        <v>76</v>
      </c>
      <c r="H180" s="51">
        <v>1</v>
      </c>
      <c r="I180" s="52">
        <v>10226</v>
      </c>
      <c r="J180" s="52">
        <v>4731</v>
      </c>
      <c r="K180" s="52">
        <v>0</v>
      </c>
      <c r="L180" s="52">
        <v>893</v>
      </c>
      <c r="M180" s="52">
        <v>15850</v>
      </c>
      <c r="N180" s="48"/>
      <c r="O180" s="53">
        <v>2.7190332326283987E-2</v>
      </c>
      <c r="P180" s="53">
        <v>0</v>
      </c>
      <c r="Q180" s="55">
        <v>0.09</v>
      </c>
      <c r="R180" s="55">
        <v>3.0867816917937885E-2</v>
      </c>
      <c r="S180" s="52">
        <v>0</v>
      </c>
      <c r="T180" s="49"/>
      <c r="U180" s="56">
        <v>14550</v>
      </c>
      <c r="V180" s="56">
        <v>0</v>
      </c>
      <c r="W180" s="52">
        <v>0</v>
      </c>
      <c r="X180" s="52">
        <v>869</v>
      </c>
      <c r="Y180" s="52">
        <v>15419</v>
      </c>
      <c r="Z180" s="83">
        <f t="shared" si="2"/>
        <v>13541314.727527991</v>
      </c>
      <c r="AA180" s="52"/>
      <c r="AB180" s="52"/>
      <c r="AC180" s="52"/>
      <c r="AE180" s="53"/>
      <c r="AF180" s="53"/>
      <c r="AG180" s="54"/>
      <c r="AH180" s="55"/>
      <c r="AI180" s="52"/>
      <c r="AK180" s="56"/>
      <c r="AL180" s="56"/>
      <c r="AM180" s="52"/>
      <c r="AN180" s="52"/>
      <c r="AO180" s="52"/>
      <c r="AQ180" s="52"/>
      <c r="AR180" s="52"/>
      <c r="AS180" s="52"/>
      <c r="AT180" s="52"/>
      <c r="AU180" s="52"/>
      <c r="AV180" s="52"/>
      <c r="AW180" s="52"/>
      <c r="AX180" s="52"/>
    </row>
    <row r="181" spans="1:50">
      <c r="A181" s="49">
        <v>430</v>
      </c>
      <c r="B181" s="49">
        <v>430170064</v>
      </c>
      <c r="C181" s="50" t="s">
        <v>101</v>
      </c>
      <c r="D181" s="49">
        <v>170</v>
      </c>
      <c r="E181" s="50" t="s">
        <v>65</v>
      </c>
      <c r="F181" s="49">
        <v>64</v>
      </c>
      <c r="G181" s="50" t="s">
        <v>102</v>
      </c>
      <c r="H181" s="51">
        <v>60</v>
      </c>
      <c r="I181" s="52">
        <v>9519</v>
      </c>
      <c r="J181" s="52">
        <v>1557</v>
      </c>
      <c r="K181" s="52">
        <v>0</v>
      </c>
      <c r="L181" s="52">
        <v>893</v>
      </c>
      <c r="M181" s="52">
        <v>11969</v>
      </c>
      <c r="N181" s="48"/>
      <c r="O181" s="53">
        <v>1.6314199395770417</v>
      </c>
      <c r="P181" s="53">
        <v>0</v>
      </c>
      <c r="Q181" s="55">
        <v>0.18</v>
      </c>
      <c r="R181" s="55">
        <v>2.7421284361524072E-2</v>
      </c>
      <c r="S181" s="52">
        <v>0</v>
      </c>
      <c r="T181" s="49"/>
      <c r="U181" s="56">
        <v>646500</v>
      </c>
      <c r="V181" s="56">
        <v>0</v>
      </c>
      <c r="W181" s="52">
        <v>0</v>
      </c>
      <c r="X181" s="52">
        <v>52140</v>
      </c>
      <c r="Y181" s="52">
        <v>698640</v>
      </c>
      <c r="Z181" s="83">
        <f t="shared" si="2"/>
        <v>13541314.727527991</v>
      </c>
      <c r="AA181" s="52"/>
      <c r="AB181" s="52"/>
      <c r="AC181" s="52"/>
      <c r="AE181" s="53"/>
      <c r="AF181" s="53"/>
      <c r="AG181" s="54"/>
      <c r="AH181" s="55"/>
      <c r="AI181" s="52"/>
      <c r="AK181" s="56"/>
      <c r="AL181" s="56"/>
      <c r="AM181" s="52"/>
      <c r="AN181" s="52"/>
      <c r="AO181" s="52"/>
      <c r="AQ181" s="52"/>
      <c r="AR181" s="52"/>
      <c r="AS181" s="52"/>
      <c r="AT181" s="52"/>
      <c r="AU181" s="52"/>
      <c r="AV181" s="52"/>
      <c r="AW181" s="52"/>
      <c r="AX181" s="52"/>
    </row>
    <row r="182" spans="1:50">
      <c r="A182" s="49">
        <v>430</v>
      </c>
      <c r="B182" s="49">
        <v>430170100</v>
      </c>
      <c r="C182" s="50" t="s">
        <v>101</v>
      </c>
      <c r="D182" s="49">
        <v>170</v>
      </c>
      <c r="E182" s="50" t="s">
        <v>65</v>
      </c>
      <c r="F182" s="49">
        <v>100</v>
      </c>
      <c r="G182" s="50" t="s">
        <v>58</v>
      </c>
      <c r="H182" s="51">
        <v>24</v>
      </c>
      <c r="I182" s="52">
        <v>9884</v>
      </c>
      <c r="J182" s="52">
        <v>5089</v>
      </c>
      <c r="K182" s="52">
        <v>0</v>
      </c>
      <c r="L182" s="52">
        <v>893</v>
      </c>
      <c r="M182" s="52">
        <v>15866</v>
      </c>
      <c r="N182" s="48"/>
      <c r="O182" s="53">
        <v>0.65256797583081572</v>
      </c>
      <c r="P182" s="53">
        <v>0</v>
      </c>
      <c r="Q182" s="55">
        <v>0.09</v>
      </c>
      <c r="R182" s="55">
        <v>3.1972312624647975E-2</v>
      </c>
      <c r="S182" s="52">
        <v>0</v>
      </c>
      <c r="T182" s="49"/>
      <c r="U182" s="56">
        <v>349584</v>
      </c>
      <c r="V182" s="56">
        <v>0</v>
      </c>
      <c r="W182" s="52">
        <v>0</v>
      </c>
      <c r="X182" s="52">
        <v>20856</v>
      </c>
      <c r="Y182" s="52">
        <v>370440</v>
      </c>
      <c r="Z182" s="83">
        <f t="shared" si="2"/>
        <v>13541314.727527991</v>
      </c>
      <c r="AA182" s="52"/>
      <c r="AB182" s="52"/>
      <c r="AC182" s="52"/>
      <c r="AE182" s="53"/>
      <c r="AF182" s="53"/>
      <c r="AG182" s="54"/>
      <c r="AH182" s="55"/>
      <c r="AI182" s="52"/>
      <c r="AK182" s="56"/>
      <c r="AL182" s="56"/>
      <c r="AM182" s="52"/>
      <c r="AN182" s="52"/>
      <c r="AO182" s="52"/>
      <c r="AQ182" s="52"/>
      <c r="AR182" s="52"/>
      <c r="AS182" s="52"/>
      <c r="AT182" s="52"/>
      <c r="AU182" s="52"/>
      <c r="AV182" s="52"/>
      <c r="AW182" s="52"/>
      <c r="AX182" s="52"/>
    </row>
    <row r="183" spans="1:50">
      <c r="A183" s="49">
        <v>430</v>
      </c>
      <c r="B183" s="49">
        <v>430170101</v>
      </c>
      <c r="C183" s="50" t="s">
        <v>101</v>
      </c>
      <c r="D183" s="49">
        <v>170</v>
      </c>
      <c r="E183" s="50" t="s">
        <v>65</v>
      </c>
      <c r="F183" s="49">
        <v>101</v>
      </c>
      <c r="G183" s="50" t="s">
        <v>103</v>
      </c>
      <c r="H183" s="51">
        <v>1</v>
      </c>
      <c r="I183" s="52">
        <v>8448</v>
      </c>
      <c r="J183" s="52">
        <v>1909</v>
      </c>
      <c r="K183" s="52">
        <v>0</v>
      </c>
      <c r="L183" s="52">
        <v>893</v>
      </c>
      <c r="M183" s="52">
        <v>11250</v>
      </c>
      <c r="N183" s="48"/>
      <c r="O183" s="53">
        <v>2.7190332326283987E-2</v>
      </c>
      <c r="P183" s="53">
        <v>0</v>
      </c>
      <c r="Q183" s="55">
        <v>0.09</v>
      </c>
      <c r="R183" s="55">
        <v>5.0062126114760117E-2</v>
      </c>
      <c r="S183" s="52">
        <v>0</v>
      </c>
      <c r="T183" s="49"/>
      <c r="U183" s="56">
        <v>10075</v>
      </c>
      <c r="V183" s="56">
        <v>0</v>
      </c>
      <c r="W183" s="52">
        <v>0</v>
      </c>
      <c r="X183" s="52">
        <v>869</v>
      </c>
      <c r="Y183" s="52">
        <v>10944</v>
      </c>
      <c r="Z183" s="83">
        <f t="shared" si="2"/>
        <v>13541314.727527991</v>
      </c>
      <c r="AA183" s="52"/>
      <c r="AB183" s="52"/>
      <c r="AC183" s="52"/>
      <c r="AE183" s="53"/>
      <c r="AF183" s="53"/>
      <c r="AG183" s="54"/>
      <c r="AH183" s="55"/>
      <c r="AI183" s="52"/>
      <c r="AK183" s="56"/>
      <c r="AL183" s="56"/>
      <c r="AM183" s="52"/>
      <c r="AN183" s="52"/>
      <c r="AO183" s="52"/>
      <c r="AQ183" s="52"/>
      <c r="AR183" s="52"/>
      <c r="AS183" s="52"/>
      <c r="AT183" s="52"/>
      <c r="AU183" s="52"/>
      <c r="AV183" s="52"/>
      <c r="AW183" s="52"/>
      <c r="AX183" s="52"/>
    </row>
    <row r="184" spans="1:50">
      <c r="A184" s="49">
        <v>430</v>
      </c>
      <c r="B184" s="49">
        <v>430170110</v>
      </c>
      <c r="C184" s="50" t="s">
        <v>101</v>
      </c>
      <c r="D184" s="49">
        <v>170</v>
      </c>
      <c r="E184" s="50" t="s">
        <v>65</v>
      </c>
      <c r="F184" s="49">
        <v>110</v>
      </c>
      <c r="G184" s="50" t="s">
        <v>104</v>
      </c>
      <c r="H184" s="51">
        <v>24</v>
      </c>
      <c r="I184" s="52">
        <v>9929</v>
      </c>
      <c r="J184" s="52">
        <v>1468</v>
      </c>
      <c r="K184" s="52">
        <v>0</v>
      </c>
      <c r="L184" s="52">
        <v>893</v>
      </c>
      <c r="M184" s="52">
        <v>12290</v>
      </c>
      <c r="N184" s="48"/>
      <c r="O184" s="53">
        <v>0.65256797583081572</v>
      </c>
      <c r="P184" s="53">
        <v>0</v>
      </c>
      <c r="Q184" s="55">
        <v>0.09</v>
      </c>
      <c r="R184" s="55">
        <v>8.1900856113933662E-3</v>
      </c>
      <c r="S184" s="52">
        <v>0</v>
      </c>
      <c r="T184" s="49"/>
      <c r="U184" s="56">
        <v>266088</v>
      </c>
      <c r="V184" s="56">
        <v>0</v>
      </c>
      <c r="W184" s="52">
        <v>0</v>
      </c>
      <c r="X184" s="52">
        <v>20856</v>
      </c>
      <c r="Y184" s="52">
        <v>286944</v>
      </c>
      <c r="Z184" s="83">
        <f t="shared" si="2"/>
        <v>13541314.727527991</v>
      </c>
      <c r="AA184" s="52"/>
      <c r="AB184" s="52"/>
      <c r="AC184" s="52"/>
      <c r="AE184" s="53"/>
      <c r="AF184" s="53"/>
      <c r="AG184" s="54"/>
      <c r="AH184" s="55"/>
      <c r="AI184" s="52"/>
      <c r="AK184" s="56"/>
      <c r="AL184" s="56"/>
      <c r="AM184" s="52"/>
      <c r="AN184" s="52"/>
      <c r="AO184" s="52"/>
      <c r="AQ184" s="52"/>
      <c r="AR184" s="52"/>
      <c r="AS184" s="52"/>
      <c r="AT184" s="52"/>
      <c r="AU184" s="52"/>
      <c r="AV184" s="52"/>
      <c r="AW184" s="52"/>
      <c r="AX184" s="52"/>
    </row>
    <row r="185" spans="1:50">
      <c r="A185" s="49">
        <v>430</v>
      </c>
      <c r="B185" s="49">
        <v>430170136</v>
      </c>
      <c r="C185" s="50" t="s">
        <v>101</v>
      </c>
      <c r="D185" s="49">
        <v>170</v>
      </c>
      <c r="E185" s="50" t="s">
        <v>65</v>
      </c>
      <c r="F185" s="49">
        <v>136</v>
      </c>
      <c r="G185" s="50" t="s">
        <v>63</v>
      </c>
      <c r="H185" s="51">
        <v>1</v>
      </c>
      <c r="I185" s="52">
        <v>10226</v>
      </c>
      <c r="J185" s="52">
        <v>3310</v>
      </c>
      <c r="K185" s="52">
        <v>0</v>
      </c>
      <c r="L185" s="52">
        <v>893</v>
      </c>
      <c r="M185" s="52">
        <v>14429</v>
      </c>
      <c r="N185" s="48"/>
      <c r="O185" s="53">
        <v>2.7190332326283987E-2</v>
      </c>
      <c r="P185" s="53">
        <v>0</v>
      </c>
      <c r="Q185" s="55">
        <v>0.09</v>
      </c>
      <c r="R185" s="55">
        <v>3.8541498091791255E-3</v>
      </c>
      <c r="S185" s="52">
        <v>0</v>
      </c>
      <c r="T185" s="49"/>
      <c r="U185" s="56">
        <v>13168</v>
      </c>
      <c r="V185" s="56">
        <v>0</v>
      </c>
      <c r="W185" s="52">
        <v>0</v>
      </c>
      <c r="X185" s="52">
        <v>869</v>
      </c>
      <c r="Y185" s="52">
        <v>14037</v>
      </c>
      <c r="Z185" s="83">
        <f t="shared" si="2"/>
        <v>13541314.727527991</v>
      </c>
      <c r="AA185" s="52"/>
      <c r="AB185" s="52"/>
      <c r="AC185" s="52"/>
      <c r="AE185" s="53"/>
      <c r="AF185" s="53"/>
      <c r="AG185" s="54"/>
      <c r="AH185" s="55"/>
      <c r="AI185" s="52"/>
      <c r="AK185" s="56"/>
      <c r="AL185" s="56"/>
      <c r="AM185" s="52"/>
      <c r="AN185" s="52"/>
      <c r="AO185" s="52"/>
      <c r="AQ185" s="52"/>
      <c r="AR185" s="52"/>
      <c r="AS185" s="52"/>
      <c r="AT185" s="52"/>
      <c r="AU185" s="52"/>
      <c r="AV185" s="52"/>
      <c r="AW185" s="52"/>
      <c r="AX185" s="52"/>
    </row>
    <row r="186" spans="1:50">
      <c r="A186" s="49">
        <v>430</v>
      </c>
      <c r="B186" s="49">
        <v>430170139</v>
      </c>
      <c r="C186" s="50" t="s">
        <v>101</v>
      </c>
      <c r="D186" s="49">
        <v>170</v>
      </c>
      <c r="E186" s="50" t="s">
        <v>65</v>
      </c>
      <c r="F186" s="49">
        <v>139</v>
      </c>
      <c r="G186" s="50" t="s">
        <v>64</v>
      </c>
      <c r="H186" s="51">
        <v>8</v>
      </c>
      <c r="I186" s="52">
        <v>9972</v>
      </c>
      <c r="J186" s="52">
        <v>3970</v>
      </c>
      <c r="K186" s="52">
        <v>0</v>
      </c>
      <c r="L186" s="52">
        <v>893</v>
      </c>
      <c r="M186" s="52">
        <v>14835</v>
      </c>
      <c r="N186" s="48"/>
      <c r="O186" s="53">
        <v>0.2175226586102719</v>
      </c>
      <c r="P186" s="53">
        <v>0</v>
      </c>
      <c r="Q186" s="55">
        <v>0.09</v>
      </c>
      <c r="R186" s="55">
        <v>3.2284502041280685E-3</v>
      </c>
      <c r="S186" s="52">
        <v>0</v>
      </c>
      <c r="T186" s="49"/>
      <c r="U186" s="56">
        <v>108504</v>
      </c>
      <c r="V186" s="56">
        <v>0</v>
      </c>
      <c r="W186" s="52">
        <v>0</v>
      </c>
      <c r="X186" s="52">
        <v>6952</v>
      </c>
      <c r="Y186" s="52">
        <v>115456</v>
      </c>
      <c r="Z186" s="83">
        <f t="shared" si="2"/>
        <v>13541314.727527991</v>
      </c>
      <c r="AA186" s="52"/>
      <c r="AB186" s="52"/>
      <c r="AC186" s="52"/>
      <c r="AE186" s="53"/>
      <c r="AF186" s="53"/>
      <c r="AG186" s="54"/>
      <c r="AH186" s="55"/>
      <c r="AI186" s="52"/>
      <c r="AK186" s="56"/>
      <c r="AL186" s="56"/>
      <c r="AM186" s="52"/>
      <c r="AN186" s="52"/>
      <c r="AO186" s="52"/>
      <c r="AQ186" s="52"/>
      <c r="AR186" s="52"/>
      <c r="AS186" s="52"/>
      <c r="AT186" s="52"/>
      <c r="AU186" s="52"/>
      <c r="AV186" s="52"/>
      <c r="AW186" s="52"/>
      <c r="AX186" s="52"/>
    </row>
    <row r="187" spans="1:50">
      <c r="A187" s="49">
        <v>430</v>
      </c>
      <c r="B187" s="49">
        <v>430170141</v>
      </c>
      <c r="C187" s="50" t="s">
        <v>101</v>
      </c>
      <c r="D187" s="49">
        <v>170</v>
      </c>
      <c r="E187" s="50" t="s">
        <v>65</v>
      </c>
      <c r="F187" s="49">
        <v>141</v>
      </c>
      <c r="G187" s="50" t="s">
        <v>106</v>
      </c>
      <c r="H187" s="51">
        <v>120</v>
      </c>
      <c r="I187" s="52">
        <v>9629</v>
      </c>
      <c r="J187" s="52">
        <v>4525</v>
      </c>
      <c r="K187" s="52">
        <v>0</v>
      </c>
      <c r="L187" s="52">
        <v>893</v>
      </c>
      <c r="M187" s="52">
        <v>15047</v>
      </c>
      <c r="N187" s="48"/>
      <c r="O187" s="53">
        <v>3.2628398791540771</v>
      </c>
      <c r="P187" s="53">
        <v>0</v>
      </c>
      <c r="Q187" s="55">
        <v>0.09</v>
      </c>
      <c r="R187" s="55">
        <v>3.8779430021551764E-2</v>
      </c>
      <c r="S187" s="52">
        <v>0</v>
      </c>
      <c r="T187" s="49"/>
      <c r="U187" s="56">
        <v>1652280</v>
      </c>
      <c r="V187" s="56">
        <v>0</v>
      </c>
      <c r="W187" s="52">
        <v>0</v>
      </c>
      <c r="X187" s="52">
        <v>104280</v>
      </c>
      <c r="Y187" s="52">
        <v>1756560</v>
      </c>
      <c r="Z187" s="83">
        <f t="shared" si="2"/>
        <v>13541314.727527991</v>
      </c>
      <c r="AA187" s="52"/>
      <c r="AB187" s="52"/>
      <c r="AC187" s="52"/>
      <c r="AE187" s="53"/>
      <c r="AF187" s="53"/>
      <c r="AG187" s="54"/>
      <c r="AH187" s="55"/>
      <c r="AI187" s="52"/>
      <c r="AK187" s="56"/>
      <c r="AL187" s="56"/>
      <c r="AM187" s="52"/>
      <c r="AN187" s="52"/>
      <c r="AO187" s="52"/>
      <c r="AQ187" s="52"/>
      <c r="AR187" s="52"/>
      <c r="AS187" s="52"/>
      <c r="AT187" s="52"/>
      <c r="AU187" s="52"/>
      <c r="AV187" s="52"/>
      <c r="AW187" s="52"/>
      <c r="AX187" s="52"/>
    </row>
    <row r="188" spans="1:50">
      <c r="A188" s="49">
        <v>430</v>
      </c>
      <c r="B188" s="49">
        <v>430170153</v>
      </c>
      <c r="C188" s="50" t="s">
        <v>101</v>
      </c>
      <c r="D188" s="49">
        <v>170</v>
      </c>
      <c r="E188" s="50" t="s">
        <v>65</v>
      </c>
      <c r="F188" s="49">
        <v>153</v>
      </c>
      <c r="G188" s="50" t="s">
        <v>107</v>
      </c>
      <c r="H188" s="51">
        <v>2</v>
      </c>
      <c r="I188" s="52">
        <v>11066</v>
      </c>
      <c r="J188" s="52">
        <v>289</v>
      </c>
      <c r="K188" s="52">
        <v>0</v>
      </c>
      <c r="L188" s="52">
        <v>893</v>
      </c>
      <c r="M188" s="52">
        <v>12248</v>
      </c>
      <c r="N188" s="48"/>
      <c r="O188" s="53">
        <v>5.4380664652567974E-2</v>
      </c>
      <c r="P188" s="53">
        <v>0</v>
      </c>
      <c r="Q188" s="55">
        <v>0.09</v>
      </c>
      <c r="R188" s="55">
        <v>1.2565874203826493E-2</v>
      </c>
      <c r="S188" s="52">
        <v>0</v>
      </c>
      <c r="T188" s="49"/>
      <c r="U188" s="56">
        <v>22092</v>
      </c>
      <c r="V188" s="56">
        <v>0</v>
      </c>
      <c r="W188" s="52">
        <v>0</v>
      </c>
      <c r="X188" s="52">
        <v>1738</v>
      </c>
      <c r="Y188" s="52">
        <v>23830</v>
      </c>
      <c r="Z188" s="83">
        <f t="shared" si="2"/>
        <v>13541314.727527991</v>
      </c>
      <c r="AA188" s="52"/>
      <c r="AB188" s="52"/>
      <c r="AC188" s="52"/>
      <c r="AE188" s="53"/>
      <c r="AF188" s="53"/>
      <c r="AG188" s="54"/>
      <c r="AH188" s="55"/>
      <c r="AI188" s="52"/>
      <c r="AK188" s="56"/>
      <c r="AL188" s="56"/>
      <c r="AM188" s="52"/>
      <c r="AN188" s="52"/>
      <c r="AO188" s="52"/>
      <c r="AQ188" s="52"/>
      <c r="AR188" s="52"/>
      <c r="AS188" s="52"/>
      <c r="AT188" s="52"/>
      <c r="AU188" s="52"/>
      <c r="AV188" s="52"/>
      <c r="AW188" s="52"/>
      <c r="AX188" s="52"/>
    </row>
    <row r="189" spans="1:50">
      <c r="A189" s="49">
        <v>430</v>
      </c>
      <c r="B189" s="49">
        <v>430170158</v>
      </c>
      <c r="C189" s="50" t="s">
        <v>101</v>
      </c>
      <c r="D189" s="49">
        <v>170</v>
      </c>
      <c r="E189" s="50" t="s">
        <v>65</v>
      </c>
      <c r="F189" s="49">
        <v>158</v>
      </c>
      <c r="G189" s="50" t="s">
        <v>108</v>
      </c>
      <c r="H189" s="51">
        <v>2</v>
      </c>
      <c r="I189" s="52">
        <v>9337</v>
      </c>
      <c r="J189" s="52">
        <v>4588</v>
      </c>
      <c r="K189" s="52">
        <v>0</v>
      </c>
      <c r="L189" s="52">
        <v>893</v>
      </c>
      <c r="M189" s="52">
        <v>14818</v>
      </c>
      <c r="N189" s="48"/>
      <c r="O189" s="53">
        <v>5.4380664652567974E-2</v>
      </c>
      <c r="P189" s="53">
        <v>0</v>
      </c>
      <c r="Q189" s="55">
        <v>0.09</v>
      </c>
      <c r="R189" s="55">
        <v>3.3989297253908278E-2</v>
      </c>
      <c r="S189" s="52">
        <v>0</v>
      </c>
      <c r="T189" s="49"/>
      <c r="U189" s="56">
        <v>27092</v>
      </c>
      <c r="V189" s="56">
        <v>0</v>
      </c>
      <c r="W189" s="52">
        <v>0</v>
      </c>
      <c r="X189" s="52">
        <v>1738</v>
      </c>
      <c r="Y189" s="52">
        <v>28830</v>
      </c>
      <c r="Z189" s="83">
        <f t="shared" si="2"/>
        <v>13541314.727527991</v>
      </c>
      <c r="AA189" s="52"/>
      <c r="AB189" s="52"/>
      <c r="AC189" s="52"/>
      <c r="AE189" s="53"/>
      <c r="AF189" s="53"/>
      <c r="AG189" s="54"/>
      <c r="AH189" s="55"/>
      <c r="AI189" s="52"/>
      <c r="AK189" s="56"/>
      <c r="AL189" s="56"/>
      <c r="AM189" s="52"/>
      <c r="AN189" s="52"/>
      <c r="AO189" s="52"/>
      <c r="AQ189" s="52"/>
      <c r="AR189" s="52"/>
      <c r="AS189" s="52"/>
      <c r="AT189" s="52"/>
      <c r="AU189" s="52"/>
      <c r="AV189" s="52"/>
      <c r="AW189" s="52"/>
      <c r="AX189" s="52"/>
    </row>
    <row r="190" spans="1:50">
      <c r="A190" s="49">
        <v>430</v>
      </c>
      <c r="B190" s="49">
        <v>430170170</v>
      </c>
      <c r="C190" s="50" t="s">
        <v>101</v>
      </c>
      <c r="D190" s="49">
        <v>170</v>
      </c>
      <c r="E190" s="50" t="s">
        <v>65</v>
      </c>
      <c r="F190" s="49">
        <v>170</v>
      </c>
      <c r="G190" s="50" t="s">
        <v>65</v>
      </c>
      <c r="H190" s="51">
        <v>564</v>
      </c>
      <c r="I190" s="52">
        <v>9677</v>
      </c>
      <c r="J190" s="52">
        <v>3781</v>
      </c>
      <c r="K190" s="52">
        <v>0</v>
      </c>
      <c r="L190" s="52">
        <v>893</v>
      </c>
      <c r="M190" s="52">
        <v>14351</v>
      </c>
      <c r="N190" s="48"/>
      <c r="O190" s="53">
        <v>15.335347432024356</v>
      </c>
      <c r="P190" s="53">
        <v>0</v>
      </c>
      <c r="Q190" s="55">
        <v>0.09</v>
      </c>
      <c r="R190" s="55">
        <v>9.2358726460567864E-2</v>
      </c>
      <c r="S190" s="52">
        <v>-334.35331998583126</v>
      </c>
      <c r="T190" s="49"/>
      <c r="U190" s="56">
        <v>7383888</v>
      </c>
      <c r="V190" s="56">
        <v>0</v>
      </c>
      <c r="W190" s="52">
        <v>-188575.27247200883</v>
      </c>
      <c r="X190" s="52">
        <v>490116</v>
      </c>
      <c r="Y190" s="52">
        <v>7685428.7275279909</v>
      </c>
      <c r="Z190" s="83">
        <f t="shared" si="2"/>
        <v>13541314.727527991</v>
      </c>
      <c r="AA190" s="52"/>
      <c r="AB190" s="52"/>
      <c r="AC190" s="52"/>
      <c r="AE190" s="53"/>
      <c r="AF190" s="53"/>
      <c r="AG190" s="54"/>
      <c r="AH190" s="55"/>
      <c r="AI190" s="52"/>
      <c r="AK190" s="56"/>
      <c r="AL190" s="56"/>
      <c r="AM190" s="52"/>
      <c r="AN190" s="52"/>
      <c r="AO190" s="52"/>
      <c r="AQ190" s="52"/>
      <c r="AR190" s="52"/>
      <c r="AS190" s="52"/>
      <c r="AT190" s="52"/>
      <c r="AU190" s="52"/>
      <c r="AV190" s="52"/>
      <c r="AW190" s="52"/>
      <c r="AX190" s="52"/>
    </row>
    <row r="191" spans="1:50">
      <c r="A191" s="49">
        <v>430</v>
      </c>
      <c r="B191" s="49">
        <v>430170174</v>
      </c>
      <c r="C191" s="50" t="s">
        <v>101</v>
      </c>
      <c r="D191" s="49">
        <v>170</v>
      </c>
      <c r="E191" s="50" t="s">
        <v>65</v>
      </c>
      <c r="F191" s="49">
        <v>174</v>
      </c>
      <c r="G191" s="50" t="s">
        <v>109</v>
      </c>
      <c r="H191" s="51">
        <v>43</v>
      </c>
      <c r="I191" s="52">
        <v>9208</v>
      </c>
      <c r="J191" s="52">
        <v>3476</v>
      </c>
      <c r="K191" s="52">
        <v>0</v>
      </c>
      <c r="L191" s="52">
        <v>893</v>
      </c>
      <c r="M191" s="52">
        <v>13577</v>
      </c>
      <c r="N191" s="48"/>
      <c r="O191" s="53">
        <v>1.1691842900302121</v>
      </c>
      <c r="P191" s="53">
        <v>0</v>
      </c>
      <c r="Q191" s="55">
        <v>0.09</v>
      </c>
      <c r="R191" s="55">
        <v>2.8108585494855193E-2</v>
      </c>
      <c r="S191" s="52">
        <v>0</v>
      </c>
      <c r="T191" s="49"/>
      <c r="U191" s="56">
        <v>530577</v>
      </c>
      <c r="V191" s="56">
        <v>0</v>
      </c>
      <c r="W191" s="52">
        <v>0</v>
      </c>
      <c r="X191" s="52">
        <v>37367</v>
      </c>
      <c r="Y191" s="52">
        <v>567944</v>
      </c>
      <c r="Z191" s="83">
        <f t="shared" si="2"/>
        <v>13541314.727527991</v>
      </c>
      <c r="AA191" s="52"/>
      <c r="AB191" s="52"/>
      <c r="AC191" s="52"/>
      <c r="AE191" s="53"/>
      <c r="AF191" s="53"/>
      <c r="AG191" s="54"/>
      <c r="AH191" s="55"/>
      <c r="AI191" s="52"/>
      <c r="AK191" s="56"/>
      <c r="AL191" s="56"/>
      <c r="AM191" s="52"/>
      <c r="AN191" s="52"/>
      <c r="AO191" s="52"/>
      <c r="AQ191" s="52"/>
      <c r="AR191" s="52"/>
      <c r="AS191" s="52"/>
      <c r="AT191" s="52"/>
      <c r="AU191" s="52"/>
      <c r="AV191" s="52"/>
      <c r="AW191" s="52"/>
      <c r="AX191" s="52"/>
    </row>
    <row r="192" spans="1:50">
      <c r="A192" s="49">
        <v>430</v>
      </c>
      <c r="B192" s="49">
        <v>430170177</v>
      </c>
      <c r="C192" s="50" t="s">
        <v>101</v>
      </c>
      <c r="D192" s="49">
        <v>170</v>
      </c>
      <c r="E192" s="50" t="s">
        <v>65</v>
      </c>
      <c r="F192" s="49">
        <v>177</v>
      </c>
      <c r="G192" s="50" t="s">
        <v>110</v>
      </c>
      <c r="H192" s="51">
        <v>1</v>
      </c>
      <c r="I192" s="52">
        <v>10226</v>
      </c>
      <c r="J192" s="52">
        <v>3717</v>
      </c>
      <c r="K192" s="52">
        <v>0</v>
      </c>
      <c r="L192" s="52">
        <v>893</v>
      </c>
      <c r="M192" s="52">
        <v>14836</v>
      </c>
      <c r="N192" s="48"/>
      <c r="O192" s="53">
        <v>2.7190332326283987E-2</v>
      </c>
      <c r="P192" s="53">
        <v>0</v>
      </c>
      <c r="Q192" s="55">
        <v>0.09</v>
      </c>
      <c r="R192" s="55">
        <v>5.4375695804097911E-3</v>
      </c>
      <c r="S192" s="52">
        <v>0</v>
      </c>
      <c r="T192" s="49"/>
      <c r="U192" s="56">
        <v>13564</v>
      </c>
      <c r="V192" s="56">
        <v>0</v>
      </c>
      <c r="W192" s="52">
        <v>0</v>
      </c>
      <c r="X192" s="52">
        <v>869</v>
      </c>
      <c r="Y192" s="52">
        <v>14433</v>
      </c>
      <c r="Z192" s="83">
        <f t="shared" si="2"/>
        <v>13541314.727527991</v>
      </c>
      <c r="AA192" s="52"/>
      <c r="AB192" s="52"/>
      <c r="AC192" s="52"/>
      <c r="AE192" s="53"/>
      <c r="AF192" s="53"/>
      <c r="AG192" s="54"/>
      <c r="AH192" s="55"/>
      <c r="AI192" s="52"/>
      <c r="AK192" s="56"/>
      <c r="AL192" s="56"/>
      <c r="AM192" s="52"/>
      <c r="AN192" s="52"/>
      <c r="AO192" s="52"/>
      <c r="AQ192" s="52"/>
      <c r="AR192" s="52"/>
      <c r="AS192" s="52"/>
      <c r="AT192" s="52"/>
      <c r="AU192" s="52"/>
      <c r="AV192" s="52"/>
      <c r="AW192" s="52"/>
      <c r="AX192" s="52"/>
    </row>
    <row r="193" spans="1:50">
      <c r="A193" s="49">
        <v>430</v>
      </c>
      <c r="B193" s="49">
        <v>430170185</v>
      </c>
      <c r="C193" s="50" t="s">
        <v>101</v>
      </c>
      <c r="D193" s="49">
        <v>170</v>
      </c>
      <c r="E193" s="50" t="s">
        <v>65</v>
      </c>
      <c r="F193" s="49">
        <v>185</v>
      </c>
      <c r="G193" s="50" t="s">
        <v>180</v>
      </c>
      <c r="H193" s="51">
        <v>1</v>
      </c>
      <c r="I193" s="52">
        <v>10930</v>
      </c>
      <c r="J193" s="52">
        <v>2065</v>
      </c>
      <c r="K193" s="52">
        <v>0</v>
      </c>
      <c r="L193" s="52">
        <v>893</v>
      </c>
      <c r="M193" s="52">
        <v>13888</v>
      </c>
      <c r="N193" s="48"/>
      <c r="O193" s="53">
        <v>2.7190332326283987E-2</v>
      </c>
      <c r="P193" s="53">
        <v>0</v>
      </c>
      <c r="Q193" s="55">
        <v>0.09</v>
      </c>
      <c r="R193" s="55">
        <v>5.7280945155677564E-3</v>
      </c>
      <c r="S193" s="52">
        <v>0</v>
      </c>
      <c r="T193" s="49"/>
      <c r="U193" s="56">
        <v>12642</v>
      </c>
      <c r="V193" s="56">
        <v>0</v>
      </c>
      <c r="W193" s="52">
        <v>0</v>
      </c>
      <c r="X193" s="52">
        <v>869</v>
      </c>
      <c r="Y193" s="52">
        <v>13511</v>
      </c>
      <c r="Z193" s="83">
        <f t="shared" si="2"/>
        <v>13541314.727527991</v>
      </c>
      <c r="AA193" s="52"/>
      <c r="AB193" s="52"/>
      <c r="AC193" s="52"/>
      <c r="AE193" s="53"/>
      <c r="AF193" s="53"/>
      <c r="AG193" s="54"/>
      <c r="AH193" s="55"/>
      <c r="AI193" s="52"/>
      <c r="AK193" s="56"/>
      <c r="AL193" s="56"/>
      <c r="AM193" s="52"/>
      <c r="AN193" s="52"/>
      <c r="AO193" s="52"/>
      <c r="AQ193" s="52"/>
      <c r="AR193" s="52"/>
      <c r="AS193" s="52"/>
      <c r="AT193" s="52"/>
      <c r="AU193" s="52"/>
      <c r="AV193" s="52"/>
      <c r="AW193" s="52"/>
      <c r="AX193" s="52"/>
    </row>
    <row r="194" spans="1:50">
      <c r="A194" s="49">
        <v>430</v>
      </c>
      <c r="B194" s="49">
        <v>430170198</v>
      </c>
      <c r="C194" s="50" t="s">
        <v>101</v>
      </c>
      <c r="D194" s="49">
        <v>170</v>
      </c>
      <c r="E194" s="50" t="s">
        <v>65</v>
      </c>
      <c r="F194" s="49">
        <v>198</v>
      </c>
      <c r="G194" s="50" t="s">
        <v>66</v>
      </c>
      <c r="H194" s="51">
        <v>4</v>
      </c>
      <c r="I194" s="52">
        <v>9781</v>
      </c>
      <c r="J194" s="52">
        <v>3922</v>
      </c>
      <c r="K194" s="52">
        <v>0</v>
      </c>
      <c r="L194" s="52">
        <v>893</v>
      </c>
      <c r="M194" s="52">
        <v>14596</v>
      </c>
      <c r="N194" s="48"/>
      <c r="O194" s="53">
        <v>0.10876132930513595</v>
      </c>
      <c r="P194" s="53">
        <v>0</v>
      </c>
      <c r="Q194" s="55">
        <v>0.09</v>
      </c>
      <c r="R194" s="55">
        <v>5.9667150048245262E-3</v>
      </c>
      <c r="S194" s="52">
        <v>0</v>
      </c>
      <c r="T194" s="49"/>
      <c r="U194" s="56">
        <v>53320</v>
      </c>
      <c r="V194" s="56">
        <v>0</v>
      </c>
      <c r="W194" s="52">
        <v>0</v>
      </c>
      <c r="X194" s="52">
        <v>3476</v>
      </c>
      <c r="Y194" s="52">
        <v>56796</v>
      </c>
      <c r="Z194" s="83">
        <f t="shared" si="2"/>
        <v>13541314.727527991</v>
      </c>
      <c r="AA194" s="52"/>
      <c r="AB194" s="52"/>
      <c r="AC194" s="52"/>
      <c r="AE194" s="53"/>
      <c r="AF194" s="53"/>
      <c r="AG194" s="54"/>
      <c r="AH194" s="55"/>
      <c r="AI194" s="52"/>
      <c r="AK194" s="56"/>
      <c r="AL194" s="56"/>
      <c r="AM194" s="52"/>
      <c r="AN194" s="52"/>
      <c r="AO194" s="52"/>
      <c r="AQ194" s="52"/>
      <c r="AR194" s="52"/>
      <c r="AS194" s="52"/>
      <c r="AT194" s="52"/>
      <c r="AU194" s="52"/>
      <c r="AV194" s="52"/>
      <c r="AW194" s="52"/>
      <c r="AX194" s="52"/>
    </row>
    <row r="195" spans="1:50">
      <c r="A195" s="49">
        <v>430</v>
      </c>
      <c r="B195" s="49">
        <v>430170213</v>
      </c>
      <c r="C195" s="50" t="s">
        <v>101</v>
      </c>
      <c r="D195" s="49">
        <v>170</v>
      </c>
      <c r="E195" s="50" t="s">
        <v>65</v>
      </c>
      <c r="F195" s="49">
        <v>213</v>
      </c>
      <c r="G195" s="50" t="s">
        <v>344</v>
      </c>
      <c r="H195" s="51">
        <v>2</v>
      </c>
      <c r="I195" s="52">
        <v>9145</v>
      </c>
      <c r="J195" s="52">
        <v>7101</v>
      </c>
      <c r="K195" s="52">
        <v>0</v>
      </c>
      <c r="L195" s="52">
        <v>893</v>
      </c>
      <c r="M195" s="52">
        <v>17139</v>
      </c>
      <c r="N195" s="48"/>
      <c r="O195" s="53">
        <v>5.4380664652567974E-2</v>
      </c>
      <c r="P195" s="53">
        <v>0</v>
      </c>
      <c r="Q195" s="55">
        <v>0.09</v>
      </c>
      <c r="R195" s="55">
        <v>1.1514347694790393E-3</v>
      </c>
      <c r="S195" s="52">
        <v>0</v>
      </c>
      <c r="T195" s="49"/>
      <c r="U195" s="56">
        <v>31608</v>
      </c>
      <c r="V195" s="56">
        <v>0</v>
      </c>
      <c r="W195" s="52">
        <v>0</v>
      </c>
      <c r="X195" s="52">
        <v>1738</v>
      </c>
      <c r="Y195" s="52">
        <v>33346</v>
      </c>
      <c r="Z195" s="83">
        <f t="shared" si="2"/>
        <v>13541314.727527991</v>
      </c>
      <c r="AA195" s="52"/>
      <c r="AB195" s="52"/>
      <c r="AC195" s="52"/>
      <c r="AE195" s="53"/>
      <c r="AF195" s="53"/>
      <c r="AG195" s="54"/>
      <c r="AH195" s="55"/>
      <c r="AI195" s="52"/>
      <c r="AK195" s="56"/>
      <c r="AL195" s="56"/>
      <c r="AM195" s="52"/>
      <c r="AN195" s="52"/>
      <c r="AO195" s="52"/>
      <c r="AQ195" s="52"/>
      <c r="AR195" s="52"/>
      <c r="AS195" s="52"/>
      <c r="AT195" s="52"/>
      <c r="AU195" s="52"/>
      <c r="AV195" s="52"/>
      <c r="AW195" s="52"/>
      <c r="AX195" s="52"/>
    </row>
    <row r="196" spans="1:50">
      <c r="A196" s="49">
        <v>430</v>
      </c>
      <c r="B196" s="49">
        <v>430170271</v>
      </c>
      <c r="C196" s="50" t="s">
        <v>101</v>
      </c>
      <c r="D196" s="49">
        <v>170</v>
      </c>
      <c r="E196" s="50" t="s">
        <v>65</v>
      </c>
      <c r="F196" s="49">
        <v>271</v>
      </c>
      <c r="G196" s="50" t="s">
        <v>111</v>
      </c>
      <c r="H196" s="51">
        <v>28</v>
      </c>
      <c r="I196" s="52">
        <v>9965</v>
      </c>
      <c r="J196" s="52">
        <v>2797</v>
      </c>
      <c r="K196" s="52">
        <v>0</v>
      </c>
      <c r="L196" s="52">
        <v>893</v>
      </c>
      <c r="M196" s="52">
        <v>13655</v>
      </c>
      <c r="N196" s="48"/>
      <c r="O196" s="53">
        <v>0.76132930513595165</v>
      </c>
      <c r="P196" s="53">
        <v>0</v>
      </c>
      <c r="Q196" s="55">
        <v>0.09</v>
      </c>
      <c r="R196" s="55">
        <v>5.3688876301586251E-3</v>
      </c>
      <c r="S196" s="52">
        <v>0</v>
      </c>
      <c r="T196" s="49"/>
      <c r="U196" s="56">
        <v>347620</v>
      </c>
      <c r="V196" s="56">
        <v>0</v>
      </c>
      <c r="W196" s="52">
        <v>0</v>
      </c>
      <c r="X196" s="52">
        <v>24332</v>
      </c>
      <c r="Y196" s="52">
        <v>371952</v>
      </c>
      <c r="Z196" s="83">
        <f t="shared" si="2"/>
        <v>13541314.727527991</v>
      </c>
      <c r="AA196" s="52"/>
      <c r="AB196" s="52"/>
      <c r="AC196" s="52"/>
      <c r="AE196" s="53"/>
      <c r="AF196" s="53"/>
      <c r="AG196" s="54"/>
      <c r="AH196" s="55"/>
      <c r="AI196" s="52"/>
      <c r="AK196" s="56"/>
      <c r="AL196" s="56"/>
      <c r="AM196" s="52"/>
      <c r="AN196" s="52"/>
      <c r="AO196" s="52"/>
      <c r="AQ196" s="52"/>
      <c r="AR196" s="52"/>
      <c r="AS196" s="52"/>
      <c r="AT196" s="52"/>
      <c r="AU196" s="52"/>
      <c r="AV196" s="52"/>
      <c r="AW196" s="52"/>
      <c r="AX196" s="52"/>
    </row>
    <row r="197" spans="1:50">
      <c r="A197" s="49">
        <v>430</v>
      </c>
      <c r="B197" s="49">
        <v>430170276</v>
      </c>
      <c r="C197" s="50" t="s">
        <v>101</v>
      </c>
      <c r="D197" s="49">
        <v>170</v>
      </c>
      <c r="E197" s="50" t="s">
        <v>65</v>
      </c>
      <c r="F197" s="49">
        <v>276</v>
      </c>
      <c r="G197" s="50" t="s">
        <v>67</v>
      </c>
      <c r="H197" s="51">
        <v>1</v>
      </c>
      <c r="I197" s="52">
        <v>8448</v>
      </c>
      <c r="J197" s="52">
        <v>8069</v>
      </c>
      <c r="K197" s="52">
        <v>0</v>
      </c>
      <c r="L197" s="52">
        <v>893</v>
      </c>
      <c r="M197" s="52">
        <v>17410</v>
      </c>
      <c r="N197" s="48"/>
      <c r="O197" s="53">
        <v>2.7190332326283987E-2</v>
      </c>
      <c r="P197" s="53">
        <v>0</v>
      </c>
      <c r="Q197" s="55">
        <v>0.09</v>
      </c>
      <c r="R197" s="55">
        <v>1.4079510245297133E-3</v>
      </c>
      <c r="S197" s="52">
        <v>0</v>
      </c>
      <c r="T197" s="49"/>
      <c r="U197" s="56">
        <v>16068</v>
      </c>
      <c r="V197" s="56">
        <v>0</v>
      </c>
      <c r="W197" s="52">
        <v>0</v>
      </c>
      <c r="X197" s="52">
        <v>869</v>
      </c>
      <c r="Y197" s="52">
        <v>16937</v>
      </c>
      <c r="Z197" s="83">
        <f t="shared" si="2"/>
        <v>13541314.727527991</v>
      </c>
      <c r="AA197" s="52"/>
      <c r="AB197" s="52"/>
      <c r="AC197" s="52"/>
      <c r="AE197" s="53"/>
      <c r="AF197" s="53"/>
      <c r="AG197" s="54"/>
      <c r="AH197" s="55"/>
      <c r="AI197" s="52"/>
      <c r="AK197" s="56"/>
      <c r="AL197" s="56"/>
      <c r="AM197" s="52"/>
      <c r="AN197" s="52"/>
      <c r="AO197" s="52"/>
      <c r="AQ197" s="52"/>
      <c r="AR197" s="52"/>
      <c r="AS197" s="52"/>
      <c r="AT197" s="52"/>
      <c r="AU197" s="52"/>
      <c r="AV197" s="52"/>
      <c r="AW197" s="52"/>
      <c r="AX197" s="52"/>
    </row>
    <row r="198" spans="1:50">
      <c r="A198" s="49">
        <v>430</v>
      </c>
      <c r="B198" s="49">
        <v>430170288</v>
      </c>
      <c r="C198" s="50" t="s">
        <v>101</v>
      </c>
      <c r="D198" s="49">
        <v>170</v>
      </c>
      <c r="E198" s="50" t="s">
        <v>65</v>
      </c>
      <c r="F198" s="49">
        <v>288</v>
      </c>
      <c r="G198" s="50" t="s">
        <v>68</v>
      </c>
      <c r="H198" s="51">
        <v>1</v>
      </c>
      <c r="I198" s="52">
        <v>9137</v>
      </c>
      <c r="J198" s="52">
        <v>5507</v>
      </c>
      <c r="K198" s="52">
        <v>0</v>
      </c>
      <c r="L198" s="52">
        <v>893</v>
      </c>
      <c r="M198" s="52">
        <v>15537</v>
      </c>
      <c r="N198" s="48"/>
      <c r="O198" s="53">
        <v>2.7190332326283987E-2</v>
      </c>
      <c r="P198" s="53">
        <v>0</v>
      </c>
      <c r="Q198" s="55">
        <v>0.09</v>
      </c>
      <c r="R198" s="55">
        <v>1.3737985498165997E-3</v>
      </c>
      <c r="S198" s="52">
        <v>0</v>
      </c>
      <c r="T198" s="49"/>
      <c r="U198" s="56">
        <v>14246</v>
      </c>
      <c r="V198" s="56">
        <v>0</v>
      </c>
      <c r="W198" s="52">
        <v>0</v>
      </c>
      <c r="X198" s="52">
        <v>869</v>
      </c>
      <c r="Y198" s="52">
        <v>15115</v>
      </c>
      <c r="Z198" s="83">
        <f t="shared" si="2"/>
        <v>13541314.727527991</v>
      </c>
      <c r="AA198" s="52"/>
      <c r="AB198" s="52"/>
      <c r="AC198" s="52"/>
      <c r="AE198" s="53"/>
      <c r="AF198" s="53"/>
      <c r="AG198" s="54"/>
      <c r="AH198" s="55"/>
      <c r="AI198" s="52"/>
      <c r="AK198" s="56"/>
      <c r="AL198" s="56"/>
      <c r="AM198" s="52"/>
      <c r="AN198" s="52"/>
      <c r="AO198" s="52"/>
      <c r="AQ198" s="52"/>
      <c r="AR198" s="52"/>
      <c r="AS198" s="52"/>
      <c r="AT198" s="52"/>
      <c r="AU198" s="52"/>
      <c r="AV198" s="52"/>
      <c r="AW198" s="52"/>
      <c r="AX198" s="52"/>
    </row>
    <row r="199" spans="1:50">
      <c r="A199" s="49">
        <v>430</v>
      </c>
      <c r="B199" s="49">
        <v>430170304</v>
      </c>
      <c r="C199" s="50" t="s">
        <v>101</v>
      </c>
      <c r="D199" s="49">
        <v>170</v>
      </c>
      <c r="E199" s="50" t="s">
        <v>65</v>
      </c>
      <c r="F199" s="49">
        <v>304</v>
      </c>
      <c r="G199" s="50" t="s">
        <v>69</v>
      </c>
      <c r="H199" s="51">
        <v>1</v>
      </c>
      <c r="I199" s="52">
        <v>10226</v>
      </c>
      <c r="J199" s="52">
        <v>3413</v>
      </c>
      <c r="K199" s="52">
        <v>0</v>
      </c>
      <c r="L199" s="52">
        <v>893</v>
      </c>
      <c r="M199" s="52">
        <v>14532</v>
      </c>
      <c r="N199" s="48"/>
      <c r="O199" s="53">
        <v>2.7190332326283987E-2</v>
      </c>
      <c r="P199" s="53">
        <v>0</v>
      </c>
      <c r="Q199" s="55">
        <v>0.09</v>
      </c>
      <c r="R199" s="55">
        <v>5.1958862428299083E-4</v>
      </c>
      <c r="S199" s="52">
        <v>0</v>
      </c>
      <c r="T199" s="49"/>
      <c r="U199" s="56">
        <v>13268</v>
      </c>
      <c r="V199" s="56">
        <v>0</v>
      </c>
      <c r="W199" s="52">
        <v>0</v>
      </c>
      <c r="X199" s="52">
        <v>869</v>
      </c>
      <c r="Y199" s="52">
        <v>14137</v>
      </c>
      <c r="Z199" s="83">
        <f t="shared" si="2"/>
        <v>13541314.727527991</v>
      </c>
      <c r="AA199" s="52"/>
      <c r="AB199" s="52"/>
      <c r="AC199" s="52"/>
      <c r="AE199" s="53"/>
      <c r="AF199" s="53"/>
      <c r="AG199" s="54"/>
      <c r="AH199" s="55"/>
      <c r="AI199" s="52"/>
      <c r="AK199" s="56"/>
      <c r="AL199" s="56"/>
      <c r="AM199" s="52"/>
      <c r="AN199" s="52"/>
      <c r="AO199" s="52"/>
      <c r="AQ199" s="52"/>
      <c r="AR199" s="52"/>
      <c r="AS199" s="52"/>
      <c r="AT199" s="52"/>
      <c r="AU199" s="52"/>
      <c r="AV199" s="52"/>
      <c r="AW199" s="52"/>
      <c r="AX199" s="52"/>
    </row>
    <row r="200" spans="1:50">
      <c r="A200" s="49">
        <v>430</v>
      </c>
      <c r="B200" s="49">
        <v>430170314</v>
      </c>
      <c r="C200" s="50" t="s">
        <v>101</v>
      </c>
      <c r="D200" s="49">
        <v>170</v>
      </c>
      <c r="E200" s="50" t="s">
        <v>65</v>
      </c>
      <c r="F200" s="49">
        <v>314</v>
      </c>
      <c r="G200" s="50" t="s">
        <v>29</v>
      </c>
      <c r="H200" s="51">
        <v>1</v>
      </c>
      <c r="I200" s="52">
        <v>10226</v>
      </c>
      <c r="J200" s="52">
        <v>7660</v>
      </c>
      <c r="K200" s="52">
        <v>0</v>
      </c>
      <c r="L200" s="52">
        <v>893</v>
      </c>
      <c r="M200" s="52">
        <v>18779</v>
      </c>
      <c r="N200" s="48"/>
      <c r="O200" s="53">
        <v>2.7190332326283987E-2</v>
      </c>
      <c r="P200" s="53">
        <v>0</v>
      </c>
      <c r="Q200" s="55">
        <v>0.09</v>
      </c>
      <c r="R200" s="55">
        <v>4.6977627790953267E-3</v>
      </c>
      <c r="S200" s="52">
        <v>0</v>
      </c>
      <c r="T200" s="49"/>
      <c r="U200" s="56">
        <v>17400</v>
      </c>
      <c r="V200" s="56">
        <v>0</v>
      </c>
      <c r="W200" s="52">
        <v>0</v>
      </c>
      <c r="X200" s="52">
        <v>869</v>
      </c>
      <c r="Y200" s="52">
        <v>18269</v>
      </c>
      <c r="Z200" s="83">
        <f t="shared" si="2"/>
        <v>13541314.727527991</v>
      </c>
      <c r="AA200" s="52"/>
      <c r="AB200" s="52"/>
      <c r="AC200" s="52"/>
      <c r="AE200" s="53"/>
      <c r="AF200" s="53"/>
      <c r="AG200" s="54"/>
      <c r="AH200" s="55"/>
      <c r="AI200" s="52"/>
      <c r="AK200" s="56"/>
      <c r="AL200" s="56"/>
      <c r="AM200" s="52"/>
      <c r="AN200" s="52"/>
      <c r="AO200" s="52"/>
      <c r="AQ200" s="52"/>
      <c r="AR200" s="52"/>
      <c r="AS200" s="52"/>
      <c r="AT200" s="52"/>
      <c r="AU200" s="52"/>
      <c r="AV200" s="52"/>
      <c r="AW200" s="52"/>
      <c r="AX200" s="52"/>
    </row>
    <row r="201" spans="1:50">
      <c r="A201" s="49">
        <v>430</v>
      </c>
      <c r="B201" s="49">
        <v>430170321</v>
      </c>
      <c r="C201" s="50" t="s">
        <v>101</v>
      </c>
      <c r="D201" s="49">
        <v>170</v>
      </c>
      <c r="E201" s="50" t="s">
        <v>65</v>
      </c>
      <c r="F201" s="49">
        <v>321</v>
      </c>
      <c r="G201" s="50" t="s">
        <v>112</v>
      </c>
      <c r="H201" s="51">
        <v>9</v>
      </c>
      <c r="I201" s="52">
        <v>9337</v>
      </c>
      <c r="J201" s="52">
        <v>4577</v>
      </c>
      <c r="K201" s="52">
        <v>0</v>
      </c>
      <c r="L201" s="52">
        <v>893</v>
      </c>
      <c r="M201" s="52">
        <v>14807</v>
      </c>
      <c r="N201" s="48"/>
      <c r="O201" s="53">
        <v>0.24471299093655588</v>
      </c>
      <c r="P201" s="53">
        <v>0</v>
      </c>
      <c r="Q201" s="55">
        <v>0.09</v>
      </c>
      <c r="R201" s="55">
        <v>2.449380801244442E-3</v>
      </c>
      <c r="S201" s="52">
        <v>0</v>
      </c>
      <c r="T201" s="49"/>
      <c r="U201" s="56">
        <v>121824</v>
      </c>
      <c r="V201" s="56">
        <v>0</v>
      </c>
      <c r="W201" s="52">
        <v>0</v>
      </c>
      <c r="X201" s="52">
        <v>7821</v>
      </c>
      <c r="Y201" s="52">
        <v>129645</v>
      </c>
      <c r="Z201" s="83">
        <f t="shared" si="2"/>
        <v>13541314.727527991</v>
      </c>
      <c r="AA201" s="52"/>
      <c r="AB201" s="52"/>
      <c r="AC201" s="52"/>
      <c r="AE201" s="53"/>
      <c r="AF201" s="53"/>
      <c r="AG201" s="54"/>
      <c r="AH201" s="55"/>
      <c r="AI201" s="52"/>
      <c r="AK201" s="56"/>
      <c r="AL201" s="56"/>
      <c r="AM201" s="52"/>
      <c r="AN201" s="52"/>
      <c r="AO201" s="52"/>
      <c r="AQ201" s="52"/>
      <c r="AR201" s="52"/>
      <c r="AS201" s="52"/>
      <c r="AT201" s="52"/>
      <c r="AU201" s="52"/>
      <c r="AV201" s="52"/>
      <c r="AW201" s="52"/>
      <c r="AX201" s="52"/>
    </row>
    <row r="202" spans="1:50">
      <c r="A202" s="49">
        <v>430</v>
      </c>
      <c r="B202" s="49">
        <v>430170322</v>
      </c>
      <c r="C202" s="50" t="s">
        <v>101</v>
      </c>
      <c r="D202" s="49">
        <v>170</v>
      </c>
      <c r="E202" s="50" t="s">
        <v>65</v>
      </c>
      <c r="F202" s="49">
        <v>322</v>
      </c>
      <c r="G202" s="50" t="s">
        <v>113</v>
      </c>
      <c r="H202" s="51">
        <v>9</v>
      </c>
      <c r="I202" s="52">
        <v>9903</v>
      </c>
      <c r="J202" s="52">
        <v>5012</v>
      </c>
      <c r="K202" s="52">
        <v>0</v>
      </c>
      <c r="L202" s="52">
        <v>893</v>
      </c>
      <c r="M202" s="52">
        <v>15808</v>
      </c>
      <c r="N202" s="48"/>
      <c r="O202" s="53">
        <v>0.24471299093655588</v>
      </c>
      <c r="P202" s="53">
        <v>0</v>
      </c>
      <c r="Q202" s="55">
        <v>0.09</v>
      </c>
      <c r="R202" s="55">
        <v>1.069393052841326E-2</v>
      </c>
      <c r="S202" s="52">
        <v>0</v>
      </c>
      <c r="T202" s="49"/>
      <c r="U202" s="56">
        <v>130581</v>
      </c>
      <c r="V202" s="56">
        <v>0</v>
      </c>
      <c r="W202" s="52">
        <v>0</v>
      </c>
      <c r="X202" s="52">
        <v>7821</v>
      </c>
      <c r="Y202" s="52">
        <v>138402</v>
      </c>
      <c r="Z202" s="83">
        <f t="shared" si="2"/>
        <v>13541314.727527991</v>
      </c>
      <c r="AA202" s="52"/>
      <c r="AB202" s="52"/>
      <c r="AC202" s="52"/>
      <c r="AE202" s="53"/>
      <c r="AF202" s="53"/>
      <c r="AG202" s="54"/>
      <c r="AH202" s="55"/>
      <c r="AI202" s="52"/>
      <c r="AK202" s="56"/>
      <c r="AL202" s="56"/>
      <c r="AM202" s="52"/>
      <c r="AN202" s="52"/>
      <c r="AO202" s="52"/>
      <c r="AQ202" s="52"/>
      <c r="AR202" s="52"/>
      <c r="AS202" s="52"/>
      <c r="AT202" s="52"/>
      <c r="AU202" s="52"/>
      <c r="AV202" s="52"/>
      <c r="AW202" s="52"/>
      <c r="AX202" s="52"/>
    </row>
    <row r="203" spans="1:50">
      <c r="A203" s="49">
        <v>430</v>
      </c>
      <c r="B203" s="49">
        <v>430170348</v>
      </c>
      <c r="C203" s="50" t="s">
        <v>101</v>
      </c>
      <c r="D203" s="49">
        <v>170</v>
      </c>
      <c r="E203" s="50" t="s">
        <v>65</v>
      </c>
      <c r="F203" s="49">
        <v>348</v>
      </c>
      <c r="G203" s="50" t="s">
        <v>100</v>
      </c>
      <c r="H203" s="51">
        <v>21</v>
      </c>
      <c r="I203" s="52">
        <v>10541</v>
      </c>
      <c r="J203" s="52">
        <v>43</v>
      </c>
      <c r="K203" s="52">
        <v>0</v>
      </c>
      <c r="L203" s="52">
        <v>893</v>
      </c>
      <c r="M203" s="52">
        <v>11477</v>
      </c>
      <c r="N203" s="48"/>
      <c r="O203" s="53">
        <v>0.57099697885196377</v>
      </c>
      <c r="P203" s="53">
        <v>0</v>
      </c>
      <c r="Q203" s="55">
        <v>0.09</v>
      </c>
      <c r="R203" s="55">
        <v>6.228458551383978E-2</v>
      </c>
      <c r="S203" s="52">
        <v>0</v>
      </c>
      <c r="T203" s="49"/>
      <c r="U203" s="56">
        <v>216216</v>
      </c>
      <c r="V203" s="56">
        <v>0</v>
      </c>
      <c r="W203" s="52">
        <v>0</v>
      </c>
      <c r="X203" s="52">
        <v>18249</v>
      </c>
      <c r="Y203" s="52">
        <v>234465</v>
      </c>
      <c r="Z203" s="83">
        <f t="shared" ref="Z203:Z266" si="3">SUMIF($A$10:$A$862,$A203,$Y$10:$Y$862)</f>
        <v>13541314.727527991</v>
      </c>
      <c r="AA203" s="52"/>
      <c r="AB203" s="52"/>
      <c r="AC203" s="52"/>
      <c r="AE203" s="53"/>
      <c r="AF203" s="53"/>
      <c r="AG203" s="54"/>
      <c r="AH203" s="55"/>
      <c r="AI203" s="52"/>
      <c r="AK203" s="56"/>
      <c r="AL203" s="56"/>
      <c r="AM203" s="52"/>
      <c r="AN203" s="52"/>
      <c r="AO203" s="52"/>
      <c r="AQ203" s="52"/>
      <c r="AR203" s="52"/>
      <c r="AS203" s="52"/>
      <c r="AT203" s="52"/>
      <c r="AU203" s="52"/>
      <c r="AV203" s="52"/>
      <c r="AW203" s="52"/>
      <c r="AX203" s="52"/>
    </row>
    <row r="204" spans="1:50">
      <c r="A204" s="49">
        <v>430</v>
      </c>
      <c r="B204" s="49">
        <v>430170616</v>
      </c>
      <c r="C204" s="50" t="s">
        <v>101</v>
      </c>
      <c r="D204" s="49">
        <v>170</v>
      </c>
      <c r="E204" s="50" t="s">
        <v>65</v>
      </c>
      <c r="F204" s="49">
        <v>616</v>
      </c>
      <c r="G204" s="50" t="s">
        <v>83</v>
      </c>
      <c r="H204" s="51">
        <v>1</v>
      </c>
      <c r="I204" s="52">
        <v>10226</v>
      </c>
      <c r="J204" s="52">
        <v>3396</v>
      </c>
      <c r="K204" s="52">
        <v>0</v>
      </c>
      <c r="L204" s="52">
        <v>893</v>
      </c>
      <c r="M204" s="52">
        <v>14515</v>
      </c>
      <c r="N204" s="48"/>
      <c r="O204" s="53">
        <v>2.7190332326283987E-2</v>
      </c>
      <c r="P204" s="53">
        <v>0</v>
      </c>
      <c r="Q204" s="55">
        <v>0.09</v>
      </c>
      <c r="R204" s="55">
        <v>3.6820405980266042E-2</v>
      </c>
      <c r="S204" s="52">
        <v>0</v>
      </c>
      <c r="T204" s="49"/>
      <c r="U204" s="56">
        <v>13252</v>
      </c>
      <c r="V204" s="56">
        <v>0</v>
      </c>
      <c r="W204" s="52">
        <v>0</v>
      </c>
      <c r="X204" s="52">
        <v>869</v>
      </c>
      <c r="Y204" s="52">
        <v>14121</v>
      </c>
      <c r="Z204" s="83">
        <f t="shared" si="3"/>
        <v>13541314.727527991</v>
      </c>
      <c r="AA204" s="52"/>
      <c r="AB204" s="52"/>
      <c r="AC204" s="52"/>
      <c r="AE204" s="53"/>
      <c r="AF204" s="53"/>
      <c r="AG204" s="54"/>
      <c r="AH204" s="55"/>
      <c r="AI204" s="52"/>
      <c r="AK204" s="56"/>
      <c r="AL204" s="56"/>
      <c r="AM204" s="52"/>
      <c r="AN204" s="52"/>
      <c r="AO204" s="52"/>
      <c r="AQ204" s="52"/>
      <c r="AR204" s="52"/>
      <c r="AS204" s="52"/>
      <c r="AT204" s="52"/>
      <c r="AU204" s="52"/>
      <c r="AV204" s="52"/>
      <c r="AW204" s="52"/>
      <c r="AX204" s="52"/>
    </row>
    <row r="205" spans="1:50">
      <c r="A205" s="49">
        <v>430</v>
      </c>
      <c r="B205" s="49">
        <v>430170620</v>
      </c>
      <c r="C205" s="50" t="s">
        <v>101</v>
      </c>
      <c r="D205" s="49">
        <v>170</v>
      </c>
      <c r="E205" s="50" t="s">
        <v>65</v>
      </c>
      <c r="F205" s="49">
        <v>620</v>
      </c>
      <c r="G205" s="50" t="s">
        <v>115</v>
      </c>
      <c r="H205" s="51">
        <v>8</v>
      </c>
      <c r="I205" s="52">
        <v>10766</v>
      </c>
      <c r="J205" s="52">
        <v>4616</v>
      </c>
      <c r="K205" s="52">
        <v>0</v>
      </c>
      <c r="L205" s="52">
        <v>893</v>
      </c>
      <c r="M205" s="52">
        <v>16275</v>
      </c>
      <c r="N205" s="48"/>
      <c r="O205" s="53">
        <v>0.2175226586102719</v>
      </c>
      <c r="P205" s="53">
        <v>0</v>
      </c>
      <c r="Q205" s="55">
        <v>0.09</v>
      </c>
      <c r="R205" s="55">
        <v>2.037186798360624E-2</v>
      </c>
      <c r="S205" s="52">
        <v>0</v>
      </c>
      <c r="T205" s="49"/>
      <c r="U205" s="56">
        <v>119712</v>
      </c>
      <c r="V205" s="56">
        <v>0</v>
      </c>
      <c r="W205" s="52">
        <v>0</v>
      </c>
      <c r="X205" s="52">
        <v>6952</v>
      </c>
      <c r="Y205" s="52">
        <v>126664</v>
      </c>
      <c r="Z205" s="83">
        <f t="shared" si="3"/>
        <v>13541314.727527991</v>
      </c>
      <c r="AA205" s="52"/>
      <c r="AB205" s="52"/>
      <c r="AC205" s="52"/>
      <c r="AE205" s="53"/>
      <c r="AF205" s="53"/>
      <c r="AG205" s="54"/>
      <c r="AH205" s="55"/>
      <c r="AI205" s="52"/>
      <c r="AK205" s="56"/>
      <c r="AL205" s="56"/>
      <c r="AM205" s="52"/>
      <c r="AN205" s="52"/>
      <c r="AO205" s="52"/>
      <c r="AQ205" s="52"/>
      <c r="AR205" s="52"/>
      <c r="AS205" s="52"/>
      <c r="AT205" s="52"/>
      <c r="AU205" s="52"/>
      <c r="AV205" s="52"/>
      <c r="AW205" s="52"/>
      <c r="AX205" s="52"/>
    </row>
    <row r="206" spans="1:50">
      <c r="A206" s="49">
        <v>430</v>
      </c>
      <c r="B206" s="49">
        <v>430170695</v>
      </c>
      <c r="C206" s="50" t="s">
        <v>101</v>
      </c>
      <c r="D206" s="49">
        <v>170</v>
      </c>
      <c r="E206" s="50" t="s">
        <v>65</v>
      </c>
      <c r="F206" s="49">
        <v>695</v>
      </c>
      <c r="G206" s="50" t="s">
        <v>116</v>
      </c>
      <c r="H206" s="51">
        <v>1</v>
      </c>
      <c r="I206" s="52">
        <v>10226</v>
      </c>
      <c r="J206" s="52">
        <v>5060</v>
      </c>
      <c r="K206" s="52">
        <v>0</v>
      </c>
      <c r="L206" s="52">
        <v>893</v>
      </c>
      <c r="M206" s="52">
        <v>16179</v>
      </c>
      <c r="N206" s="48"/>
      <c r="O206" s="53">
        <v>2.7190332326283987E-2</v>
      </c>
      <c r="P206" s="53">
        <v>0</v>
      </c>
      <c r="Q206" s="55">
        <v>0.09</v>
      </c>
      <c r="R206" s="55">
        <v>5.1654936271807925E-4</v>
      </c>
      <c r="S206" s="52">
        <v>0</v>
      </c>
      <c r="T206" s="49"/>
      <c r="U206" s="56">
        <v>14870</v>
      </c>
      <c r="V206" s="56">
        <v>0</v>
      </c>
      <c r="W206" s="52">
        <v>0</v>
      </c>
      <c r="X206" s="52">
        <v>869</v>
      </c>
      <c r="Y206" s="52">
        <v>15739</v>
      </c>
      <c r="Z206" s="83">
        <f t="shared" si="3"/>
        <v>13541314.727527991</v>
      </c>
      <c r="AA206" s="52"/>
      <c r="AB206" s="52"/>
      <c r="AC206" s="52"/>
      <c r="AE206" s="53"/>
      <c r="AF206" s="53"/>
      <c r="AG206" s="54"/>
      <c r="AH206" s="55"/>
      <c r="AI206" s="52"/>
      <c r="AK206" s="56"/>
      <c r="AL206" s="56"/>
      <c r="AM206" s="52"/>
      <c r="AN206" s="52"/>
      <c r="AO206" s="52"/>
      <c r="AQ206" s="52"/>
      <c r="AR206" s="52"/>
      <c r="AS206" s="52"/>
      <c r="AT206" s="52"/>
      <c r="AU206" s="52"/>
      <c r="AV206" s="52"/>
      <c r="AW206" s="52"/>
      <c r="AX206" s="52"/>
    </row>
    <row r="207" spans="1:50">
      <c r="A207" s="49">
        <v>430</v>
      </c>
      <c r="B207" s="49">
        <v>430170710</v>
      </c>
      <c r="C207" s="50" t="s">
        <v>101</v>
      </c>
      <c r="D207" s="49">
        <v>170</v>
      </c>
      <c r="E207" s="50" t="s">
        <v>65</v>
      </c>
      <c r="F207" s="49">
        <v>710</v>
      </c>
      <c r="G207" s="50" t="s">
        <v>70</v>
      </c>
      <c r="H207" s="51">
        <v>6</v>
      </c>
      <c r="I207" s="52">
        <v>9515</v>
      </c>
      <c r="J207" s="52">
        <v>4593</v>
      </c>
      <c r="K207" s="52">
        <v>0</v>
      </c>
      <c r="L207" s="52">
        <v>893</v>
      </c>
      <c r="M207" s="52">
        <v>15001</v>
      </c>
      <c r="N207" s="48"/>
      <c r="O207" s="53">
        <v>0.16314199395770393</v>
      </c>
      <c r="P207" s="53">
        <v>0</v>
      </c>
      <c r="Q207" s="55">
        <v>0.09</v>
      </c>
      <c r="R207" s="55">
        <v>3.4951852402839555E-3</v>
      </c>
      <c r="S207" s="52">
        <v>0</v>
      </c>
      <c r="T207" s="49"/>
      <c r="U207" s="56">
        <v>82344</v>
      </c>
      <c r="V207" s="56">
        <v>0</v>
      </c>
      <c r="W207" s="52">
        <v>0</v>
      </c>
      <c r="X207" s="52">
        <v>5214</v>
      </c>
      <c r="Y207" s="52">
        <v>87558</v>
      </c>
      <c r="Z207" s="83">
        <f t="shared" si="3"/>
        <v>13541314.727527991</v>
      </c>
      <c r="AA207" s="52"/>
      <c r="AB207" s="52"/>
      <c r="AC207" s="52"/>
      <c r="AE207" s="53"/>
      <c r="AF207" s="53"/>
      <c r="AG207" s="54"/>
      <c r="AH207" s="55"/>
      <c r="AI207" s="52"/>
      <c r="AK207" s="56"/>
      <c r="AL207" s="56"/>
      <c r="AM207" s="52"/>
      <c r="AN207" s="52"/>
      <c r="AO207" s="52"/>
      <c r="AQ207" s="52"/>
      <c r="AR207" s="52"/>
      <c r="AS207" s="52"/>
      <c r="AT207" s="52"/>
      <c r="AU207" s="52"/>
      <c r="AV207" s="52"/>
      <c r="AW207" s="52"/>
      <c r="AX207" s="52"/>
    </row>
    <row r="208" spans="1:50">
      <c r="A208" s="49">
        <v>430</v>
      </c>
      <c r="B208" s="49">
        <v>430170725</v>
      </c>
      <c r="C208" s="50" t="s">
        <v>101</v>
      </c>
      <c r="D208" s="49">
        <v>170</v>
      </c>
      <c r="E208" s="50" t="s">
        <v>65</v>
      </c>
      <c r="F208" s="49">
        <v>725</v>
      </c>
      <c r="G208" s="50" t="s">
        <v>117</v>
      </c>
      <c r="H208" s="51">
        <v>11</v>
      </c>
      <c r="I208" s="52">
        <v>10226</v>
      </c>
      <c r="J208" s="52">
        <v>2938</v>
      </c>
      <c r="K208" s="52">
        <v>0</v>
      </c>
      <c r="L208" s="52">
        <v>893</v>
      </c>
      <c r="M208" s="52">
        <v>14057</v>
      </c>
      <c r="N208" s="48"/>
      <c r="O208" s="53">
        <v>0.29909365558912387</v>
      </c>
      <c r="P208" s="53">
        <v>0</v>
      </c>
      <c r="Q208" s="55">
        <v>0.09</v>
      </c>
      <c r="R208" s="55">
        <v>1.0215492109852948E-2</v>
      </c>
      <c r="S208" s="52">
        <v>0</v>
      </c>
      <c r="T208" s="49"/>
      <c r="U208" s="56">
        <v>140866</v>
      </c>
      <c r="V208" s="56">
        <v>0</v>
      </c>
      <c r="W208" s="52">
        <v>0</v>
      </c>
      <c r="X208" s="52">
        <v>9559</v>
      </c>
      <c r="Y208" s="52">
        <v>150425</v>
      </c>
      <c r="Z208" s="83">
        <f t="shared" si="3"/>
        <v>13541314.727527991</v>
      </c>
      <c r="AA208" s="52"/>
      <c r="AB208" s="52"/>
      <c r="AC208" s="52"/>
      <c r="AE208" s="53"/>
      <c r="AF208" s="53"/>
      <c r="AG208" s="54"/>
      <c r="AH208" s="55"/>
      <c r="AI208" s="52"/>
      <c r="AK208" s="56"/>
      <c r="AL208" s="56"/>
      <c r="AM208" s="52"/>
      <c r="AN208" s="52"/>
      <c r="AO208" s="52"/>
      <c r="AQ208" s="52"/>
      <c r="AR208" s="52"/>
      <c r="AS208" s="52"/>
      <c r="AT208" s="52"/>
      <c r="AU208" s="52"/>
      <c r="AV208" s="52"/>
      <c r="AW208" s="52"/>
      <c r="AX208" s="52"/>
    </row>
    <row r="209" spans="1:50">
      <c r="A209" s="49">
        <v>430</v>
      </c>
      <c r="B209" s="49">
        <v>430170730</v>
      </c>
      <c r="C209" s="50" t="s">
        <v>101</v>
      </c>
      <c r="D209" s="49">
        <v>170</v>
      </c>
      <c r="E209" s="50" t="s">
        <v>65</v>
      </c>
      <c r="F209" s="49">
        <v>730</v>
      </c>
      <c r="G209" s="50" t="s">
        <v>118</v>
      </c>
      <c r="H209" s="51">
        <v>16</v>
      </c>
      <c r="I209" s="52">
        <v>10226</v>
      </c>
      <c r="J209" s="52">
        <v>3530</v>
      </c>
      <c r="K209" s="52">
        <v>0</v>
      </c>
      <c r="L209" s="52">
        <v>893</v>
      </c>
      <c r="M209" s="52">
        <v>14649</v>
      </c>
      <c r="N209" s="48"/>
      <c r="O209" s="53">
        <v>0.43504531722054379</v>
      </c>
      <c r="P209" s="53">
        <v>0</v>
      </c>
      <c r="Q209" s="55">
        <v>0.09</v>
      </c>
      <c r="R209" s="55">
        <v>1.2244128393932947E-2</v>
      </c>
      <c r="S209" s="52">
        <v>0</v>
      </c>
      <c r="T209" s="49"/>
      <c r="U209" s="56">
        <v>214112</v>
      </c>
      <c r="V209" s="56">
        <v>0</v>
      </c>
      <c r="W209" s="52">
        <v>0</v>
      </c>
      <c r="X209" s="52">
        <v>13904</v>
      </c>
      <c r="Y209" s="52">
        <v>228016</v>
      </c>
      <c r="Z209" s="83">
        <f t="shared" si="3"/>
        <v>13541314.727527991</v>
      </c>
      <c r="AA209" s="52"/>
      <c r="AB209" s="52"/>
      <c r="AC209" s="52"/>
      <c r="AE209" s="53"/>
      <c r="AF209" s="53"/>
      <c r="AG209" s="54"/>
      <c r="AH209" s="55"/>
      <c r="AI209" s="52"/>
      <c r="AK209" s="56"/>
      <c r="AL209" s="56"/>
      <c r="AM209" s="52"/>
      <c r="AN209" s="52"/>
      <c r="AO209" s="52"/>
      <c r="AQ209" s="52"/>
      <c r="AR209" s="52"/>
      <c r="AS209" s="52"/>
      <c r="AT209" s="52"/>
      <c r="AU209" s="52"/>
      <c r="AV209" s="52"/>
      <c r="AW209" s="52"/>
      <c r="AX209" s="52"/>
    </row>
    <row r="210" spans="1:50">
      <c r="A210" s="49">
        <v>430</v>
      </c>
      <c r="B210" s="49">
        <v>430170735</v>
      </c>
      <c r="C210" s="50" t="s">
        <v>101</v>
      </c>
      <c r="D210" s="49">
        <v>170</v>
      </c>
      <c r="E210" s="50" t="s">
        <v>65</v>
      </c>
      <c r="F210" s="49">
        <v>735</v>
      </c>
      <c r="G210" s="50" t="s">
        <v>119</v>
      </c>
      <c r="H210" s="51">
        <v>3</v>
      </c>
      <c r="I210" s="52">
        <v>9337</v>
      </c>
      <c r="J210" s="52">
        <v>3737</v>
      </c>
      <c r="K210" s="52">
        <v>0</v>
      </c>
      <c r="L210" s="52">
        <v>893</v>
      </c>
      <c r="M210" s="52">
        <v>13967</v>
      </c>
      <c r="N210" s="48"/>
      <c r="O210" s="53">
        <v>8.1570996978851965E-2</v>
      </c>
      <c r="P210" s="53">
        <v>0</v>
      </c>
      <c r="Q210" s="55">
        <v>0.09</v>
      </c>
      <c r="R210" s="55">
        <v>2.0909391815138168E-2</v>
      </c>
      <c r="S210" s="52">
        <v>0</v>
      </c>
      <c r="T210" s="49"/>
      <c r="U210" s="56">
        <v>38157</v>
      </c>
      <c r="V210" s="56">
        <v>0</v>
      </c>
      <c r="W210" s="52">
        <v>0</v>
      </c>
      <c r="X210" s="52">
        <v>2607</v>
      </c>
      <c r="Y210" s="52">
        <v>40764</v>
      </c>
      <c r="Z210" s="83">
        <f t="shared" si="3"/>
        <v>13541314.727527991</v>
      </c>
      <c r="AA210" s="52"/>
      <c r="AB210" s="52"/>
      <c r="AC210" s="52"/>
      <c r="AE210" s="53"/>
      <c r="AF210" s="53"/>
      <c r="AG210" s="54"/>
      <c r="AH210" s="55"/>
      <c r="AI210" s="52"/>
      <c r="AK210" s="56"/>
      <c r="AL210" s="56"/>
      <c r="AM210" s="52"/>
      <c r="AN210" s="52"/>
      <c r="AO210" s="52"/>
      <c r="AQ210" s="52"/>
      <c r="AR210" s="52"/>
      <c r="AS210" s="52"/>
      <c r="AT210" s="52"/>
      <c r="AU210" s="52"/>
      <c r="AV210" s="52"/>
      <c r="AW210" s="52"/>
      <c r="AX210" s="52"/>
    </row>
    <row r="211" spans="1:50">
      <c r="A211" s="49">
        <v>430</v>
      </c>
      <c r="B211" s="49">
        <v>430170775</v>
      </c>
      <c r="C211" s="50" t="s">
        <v>101</v>
      </c>
      <c r="D211" s="49">
        <v>170</v>
      </c>
      <c r="E211" s="50" t="s">
        <v>65</v>
      </c>
      <c r="F211" s="49">
        <v>775</v>
      </c>
      <c r="G211" s="50" t="s">
        <v>120</v>
      </c>
      <c r="H211" s="51">
        <v>3</v>
      </c>
      <c r="I211" s="52">
        <v>10226</v>
      </c>
      <c r="J211" s="52">
        <v>1925</v>
      </c>
      <c r="K211" s="52">
        <v>0</v>
      </c>
      <c r="L211" s="52">
        <v>893</v>
      </c>
      <c r="M211" s="52">
        <v>13044</v>
      </c>
      <c r="N211" s="48"/>
      <c r="O211" s="53">
        <v>8.1570996978851965E-2</v>
      </c>
      <c r="P211" s="53">
        <v>0</v>
      </c>
      <c r="Q211" s="55">
        <v>0.09</v>
      </c>
      <c r="R211" s="55">
        <v>6.0555409084996044E-3</v>
      </c>
      <c r="S211" s="52">
        <v>0</v>
      </c>
      <c r="T211" s="49"/>
      <c r="U211" s="56">
        <v>35463</v>
      </c>
      <c r="V211" s="56">
        <v>0</v>
      </c>
      <c r="W211" s="52">
        <v>0</v>
      </c>
      <c r="X211" s="52">
        <v>2607</v>
      </c>
      <c r="Y211" s="52">
        <v>38070</v>
      </c>
      <c r="Z211" s="83">
        <f t="shared" si="3"/>
        <v>13541314.727527991</v>
      </c>
      <c r="AA211" s="52"/>
      <c r="AB211" s="52"/>
      <c r="AC211" s="52"/>
      <c r="AE211" s="53"/>
      <c r="AF211" s="53"/>
      <c r="AG211" s="54"/>
      <c r="AH211" s="55"/>
      <c r="AI211" s="52"/>
      <c r="AK211" s="56"/>
      <c r="AL211" s="56"/>
      <c r="AM211" s="52"/>
      <c r="AN211" s="52"/>
      <c r="AO211" s="52"/>
      <c r="AQ211" s="52"/>
      <c r="AR211" s="52"/>
      <c r="AS211" s="52"/>
      <c r="AT211" s="52"/>
      <c r="AU211" s="52"/>
      <c r="AV211" s="52"/>
      <c r="AW211" s="52"/>
      <c r="AX211" s="52"/>
    </row>
    <row r="212" spans="1:50">
      <c r="A212" s="49">
        <v>431</v>
      </c>
      <c r="B212" s="49">
        <v>431149128</v>
      </c>
      <c r="C212" s="50" t="s">
        <v>121</v>
      </c>
      <c r="D212" s="49">
        <v>149</v>
      </c>
      <c r="E212" s="50" t="s">
        <v>77</v>
      </c>
      <c r="F212" s="49">
        <v>128</v>
      </c>
      <c r="G212" s="50" t="s">
        <v>122</v>
      </c>
      <c r="H212" s="51">
        <v>4</v>
      </c>
      <c r="I212" s="52">
        <v>8450</v>
      </c>
      <c r="J212" s="52">
        <v>436</v>
      </c>
      <c r="K212" s="52">
        <v>0</v>
      </c>
      <c r="L212" s="52">
        <v>893</v>
      </c>
      <c r="M212" s="52">
        <v>9779</v>
      </c>
      <c r="N212" s="48"/>
      <c r="O212" s="53">
        <v>0</v>
      </c>
      <c r="P212" s="53">
        <v>0</v>
      </c>
      <c r="Q212" s="55">
        <v>0.18</v>
      </c>
      <c r="R212" s="55">
        <v>3.2906379400218955E-2</v>
      </c>
      <c r="S212" s="52">
        <v>0</v>
      </c>
      <c r="T212" s="49"/>
      <c r="U212" s="56">
        <v>35544</v>
      </c>
      <c r="V212" s="56">
        <v>0</v>
      </c>
      <c r="W212" s="52">
        <v>0</v>
      </c>
      <c r="X212" s="52">
        <v>3572</v>
      </c>
      <c r="Y212" s="52">
        <v>39116</v>
      </c>
      <c r="Z212" s="83">
        <f t="shared" si="3"/>
        <v>4005965</v>
      </c>
      <c r="AA212" s="52"/>
      <c r="AB212" s="52"/>
      <c r="AC212" s="52"/>
      <c r="AE212" s="53"/>
      <c r="AF212" s="53"/>
      <c r="AG212" s="54"/>
      <c r="AH212" s="55"/>
      <c r="AI212" s="52"/>
      <c r="AK212" s="56"/>
      <c r="AL212" s="56"/>
      <c r="AM212" s="52"/>
      <c r="AN212" s="52"/>
      <c r="AO212" s="52"/>
      <c r="AQ212" s="52"/>
      <c r="AR212" s="52"/>
      <c r="AS212" s="52"/>
      <c r="AT212" s="52"/>
      <c r="AU212" s="52"/>
      <c r="AV212" s="52"/>
      <c r="AW212" s="52"/>
      <c r="AX212" s="52"/>
    </row>
    <row r="213" spans="1:50">
      <c r="A213" s="49">
        <v>431</v>
      </c>
      <c r="B213" s="49">
        <v>431149149</v>
      </c>
      <c r="C213" s="50" t="s">
        <v>121</v>
      </c>
      <c r="D213" s="49">
        <v>149</v>
      </c>
      <c r="E213" s="50" t="s">
        <v>77</v>
      </c>
      <c r="F213" s="49">
        <v>149</v>
      </c>
      <c r="G213" s="50" t="s">
        <v>77</v>
      </c>
      <c r="H213" s="51">
        <v>301</v>
      </c>
      <c r="I213" s="52">
        <v>11657</v>
      </c>
      <c r="J213" s="52">
        <v>59</v>
      </c>
      <c r="K213" s="52">
        <v>0</v>
      </c>
      <c r="L213" s="52">
        <v>893</v>
      </c>
      <c r="M213" s="52">
        <v>12609</v>
      </c>
      <c r="N213" s="48"/>
      <c r="O213" s="53">
        <v>0</v>
      </c>
      <c r="P213" s="53">
        <v>0</v>
      </c>
      <c r="Q213" s="55">
        <v>0.16</v>
      </c>
      <c r="R213" s="55">
        <v>0.10176205383806537</v>
      </c>
      <c r="S213" s="52">
        <v>0</v>
      </c>
      <c r="T213" s="49"/>
      <c r="U213" s="56">
        <v>3526516</v>
      </c>
      <c r="V213" s="56">
        <v>0</v>
      </c>
      <c r="W213" s="52">
        <v>0</v>
      </c>
      <c r="X213" s="52">
        <v>268793</v>
      </c>
      <c r="Y213" s="52">
        <v>3795309</v>
      </c>
      <c r="Z213" s="83">
        <f t="shared" si="3"/>
        <v>4005965</v>
      </c>
      <c r="AA213" s="52"/>
      <c r="AB213" s="52"/>
      <c r="AC213" s="52"/>
      <c r="AE213" s="53"/>
      <c r="AF213" s="53"/>
      <c r="AG213" s="54"/>
      <c r="AH213" s="55"/>
      <c r="AI213" s="52"/>
      <c r="AK213" s="56"/>
      <c r="AL213" s="56"/>
      <c r="AM213" s="52"/>
      <c r="AN213" s="52"/>
      <c r="AO213" s="52"/>
      <c r="AQ213" s="52"/>
      <c r="AR213" s="52"/>
      <c r="AS213" s="52"/>
      <c r="AT213" s="52"/>
      <c r="AU213" s="52"/>
      <c r="AV213" s="52"/>
      <c r="AW213" s="52"/>
      <c r="AX213" s="52"/>
    </row>
    <row r="214" spans="1:50">
      <c r="A214" s="49">
        <v>431</v>
      </c>
      <c r="B214" s="49">
        <v>431149181</v>
      </c>
      <c r="C214" s="50" t="s">
        <v>121</v>
      </c>
      <c r="D214" s="49">
        <v>149</v>
      </c>
      <c r="E214" s="50" t="s">
        <v>77</v>
      </c>
      <c r="F214" s="49">
        <v>181</v>
      </c>
      <c r="G214" s="50" t="s">
        <v>79</v>
      </c>
      <c r="H214" s="51">
        <v>15</v>
      </c>
      <c r="I214" s="52">
        <v>9876</v>
      </c>
      <c r="J214" s="52">
        <v>667</v>
      </c>
      <c r="K214" s="52">
        <v>0</v>
      </c>
      <c r="L214" s="52">
        <v>893</v>
      </c>
      <c r="M214" s="52">
        <v>11436</v>
      </c>
      <c r="N214" s="48"/>
      <c r="O214" s="53">
        <v>0</v>
      </c>
      <c r="P214" s="53">
        <v>0</v>
      </c>
      <c r="Q214" s="55">
        <v>0.09</v>
      </c>
      <c r="R214" s="55">
        <v>1.3710541832974862E-2</v>
      </c>
      <c r="S214" s="52">
        <v>0</v>
      </c>
      <c r="T214" s="49"/>
      <c r="U214" s="56">
        <v>158145</v>
      </c>
      <c r="V214" s="56">
        <v>0</v>
      </c>
      <c r="W214" s="52">
        <v>0</v>
      </c>
      <c r="X214" s="52">
        <v>13395</v>
      </c>
      <c r="Y214" s="52">
        <v>171540</v>
      </c>
      <c r="Z214" s="83">
        <f t="shared" si="3"/>
        <v>4005965</v>
      </c>
      <c r="AA214" s="52"/>
      <c r="AB214" s="52"/>
      <c r="AC214" s="52"/>
      <c r="AE214" s="53"/>
      <c r="AF214" s="53"/>
      <c r="AG214" s="54"/>
      <c r="AH214" s="55"/>
      <c r="AI214" s="52"/>
      <c r="AK214" s="56"/>
      <c r="AL214" s="56"/>
      <c r="AM214" s="52"/>
      <c r="AN214" s="52"/>
      <c r="AO214" s="52"/>
      <c r="AQ214" s="52"/>
      <c r="AR214" s="52"/>
      <c r="AS214" s="52"/>
      <c r="AT214" s="52"/>
      <c r="AU214" s="52"/>
      <c r="AV214" s="52"/>
      <c r="AW214" s="52"/>
      <c r="AX214" s="52"/>
    </row>
    <row r="215" spans="1:50">
      <c r="A215" s="49">
        <v>432</v>
      </c>
      <c r="B215" s="49">
        <v>432712020</v>
      </c>
      <c r="C215" s="50" t="s">
        <v>123</v>
      </c>
      <c r="D215" s="49">
        <v>712</v>
      </c>
      <c r="E215" s="50" t="s">
        <v>124</v>
      </c>
      <c r="F215" s="49">
        <v>20</v>
      </c>
      <c r="G215" s="50" t="s">
        <v>125</v>
      </c>
      <c r="H215" s="51">
        <v>59</v>
      </c>
      <c r="I215" s="52">
        <v>8427</v>
      </c>
      <c r="J215" s="52">
        <v>2349</v>
      </c>
      <c r="K215" s="52">
        <v>0</v>
      </c>
      <c r="L215" s="52">
        <v>893</v>
      </c>
      <c r="M215" s="52">
        <v>11669</v>
      </c>
      <c r="N215" s="48"/>
      <c r="O215" s="53">
        <v>0</v>
      </c>
      <c r="P215" s="53">
        <v>0</v>
      </c>
      <c r="Q215" s="55">
        <v>0.09</v>
      </c>
      <c r="R215" s="55">
        <v>3.8110080639324584E-2</v>
      </c>
      <c r="S215" s="52">
        <v>0</v>
      </c>
      <c r="T215" s="49"/>
      <c r="U215" s="56">
        <v>635784</v>
      </c>
      <c r="V215" s="56">
        <v>0</v>
      </c>
      <c r="W215" s="52">
        <v>0</v>
      </c>
      <c r="X215" s="52">
        <v>52687</v>
      </c>
      <c r="Y215" s="52">
        <v>688471</v>
      </c>
      <c r="Z215" s="83">
        <f t="shared" si="3"/>
        <v>3567022</v>
      </c>
      <c r="AA215" s="52"/>
      <c r="AB215" s="52"/>
      <c r="AC215" s="52"/>
      <c r="AE215" s="53"/>
      <c r="AF215" s="53"/>
      <c r="AG215" s="54"/>
      <c r="AH215" s="55"/>
      <c r="AI215" s="52"/>
      <c r="AK215" s="56"/>
      <c r="AL215" s="56"/>
      <c r="AM215" s="52"/>
      <c r="AN215" s="52"/>
      <c r="AO215" s="52"/>
      <c r="AQ215" s="52"/>
      <c r="AR215" s="52"/>
      <c r="AS215" s="52"/>
      <c r="AT215" s="52"/>
      <c r="AU215" s="52"/>
      <c r="AV215" s="52"/>
      <c r="AW215" s="52"/>
      <c r="AX215" s="52"/>
    </row>
    <row r="216" spans="1:50">
      <c r="A216" s="49">
        <v>432</v>
      </c>
      <c r="B216" s="49">
        <v>432712036</v>
      </c>
      <c r="C216" s="50" t="s">
        <v>123</v>
      </c>
      <c r="D216" s="49">
        <v>712</v>
      </c>
      <c r="E216" s="50" t="s">
        <v>124</v>
      </c>
      <c r="F216" s="49">
        <v>36</v>
      </c>
      <c r="G216" s="50" t="s">
        <v>126</v>
      </c>
      <c r="H216" s="51">
        <v>1</v>
      </c>
      <c r="I216" s="52">
        <v>8094</v>
      </c>
      <c r="J216" s="52">
        <v>3470</v>
      </c>
      <c r="K216" s="52">
        <v>0</v>
      </c>
      <c r="L216" s="52">
        <v>893</v>
      </c>
      <c r="M216" s="52">
        <v>12457</v>
      </c>
      <c r="N216" s="48"/>
      <c r="O216" s="53">
        <v>0</v>
      </c>
      <c r="P216" s="53">
        <v>0</v>
      </c>
      <c r="Q216" s="55">
        <v>0.09</v>
      </c>
      <c r="R216" s="55">
        <v>6.6114117154718738E-2</v>
      </c>
      <c r="S216" s="52">
        <v>0</v>
      </c>
      <c r="T216" s="49"/>
      <c r="U216" s="56">
        <v>11564</v>
      </c>
      <c r="V216" s="56">
        <v>0</v>
      </c>
      <c r="W216" s="52">
        <v>0</v>
      </c>
      <c r="X216" s="52">
        <v>893</v>
      </c>
      <c r="Y216" s="52">
        <v>12457</v>
      </c>
      <c r="Z216" s="83">
        <f t="shared" si="3"/>
        <v>3567022</v>
      </c>
      <c r="AA216" s="52"/>
      <c r="AB216" s="52"/>
      <c r="AC216" s="52"/>
      <c r="AE216" s="53"/>
      <c r="AF216" s="53"/>
      <c r="AG216" s="54"/>
      <c r="AH216" s="55"/>
      <c r="AI216" s="52"/>
      <c r="AK216" s="56"/>
      <c r="AL216" s="56"/>
      <c r="AM216" s="52"/>
      <c r="AN216" s="52"/>
      <c r="AO216" s="52"/>
      <c r="AQ216" s="52"/>
      <c r="AR216" s="52"/>
      <c r="AS216" s="52"/>
      <c r="AT216" s="52"/>
      <c r="AU216" s="52"/>
      <c r="AV216" s="52"/>
      <c r="AW216" s="52"/>
      <c r="AX216" s="52"/>
    </row>
    <row r="217" spans="1:50">
      <c r="A217" s="49">
        <v>432</v>
      </c>
      <c r="B217" s="49">
        <v>432712172</v>
      </c>
      <c r="C217" s="50" t="s">
        <v>123</v>
      </c>
      <c r="D217" s="49">
        <v>712</v>
      </c>
      <c r="E217" s="50" t="s">
        <v>124</v>
      </c>
      <c r="F217" s="49">
        <v>172</v>
      </c>
      <c r="G217" s="50" t="s">
        <v>256</v>
      </c>
      <c r="H217" s="51">
        <v>1</v>
      </c>
      <c r="I217" s="52">
        <v>10334</v>
      </c>
      <c r="J217" s="52">
        <v>6793</v>
      </c>
      <c r="K217" s="52">
        <v>0</v>
      </c>
      <c r="L217" s="52">
        <v>893</v>
      </c>
      <c r="M217" s="52">
        <v>18020</v>
      </c>
      <c r="N217" s="48"/>
      <c r="O217" s="53">
        <v>0</v>
      </c>
      <c r="P217" s="53">
        <v>0</v>
      </c>
      <c r="Q217" s="55">
        <v>0.09</v>
      </c>
      <c r="R217" s="55">
        <v>3.2778853979216281E-2</v>
      </c>
      <c r="S217" s="52">
        <v>0</v>
      </c>
      <c r="T217" s="49"/>
      <c r="U217" s="56">
        <v>17127</v>
      </c>
      <c r="V217" s="56">
        <v>0</v>
      </c>
      <c r="W217" s="52">
        <v>0</v>
      </c>
      <c r="X217" s="52">
        <v>893</v>
      </c>
      <c r="Y217" s="52">
        <v>18020</v>
      </c>
      <c r="Z217" s="83">
        <f t="shared" si="3"/>
        <v>3567022</v>
      </c>
      <c r="AA217" s="52"/>
      <c r="AB217" s="52"/>
      <c r="AC217" s="52"/>
      <c r="AE217" s="53"/>
      <c r="AF217" s="53"/>
      <c r="AG217" s="54"/>
      <c r="AH217" s="55"/>
      <c r="AI217" s="52"/>
      <c r="AK217" s="56"/>
      <c r="AL217" s="56"/>
      <c r="AM217" s="52"/>
      <c r="AN217" s="52"/>
      <c r="AO217" s="52"/>
      <c r="AQ217" s="52"/>
      <c r="AR217" s="52"/>
      <c r="AS217" s="52"/>
      <c r="AT217" s="52"/>
      <c r="AU217" s="52"/>
      <c r="AV217" s="52"/>
      <c r="AW217" s="52"/>
      <c r="AX217" s="52"/>
    </row>
    <row r="218" spans="1:50">
      <c r="A218" s="49">
        <v>432</v>
      </c>
      <c r="B218" s="49">
        <v>432712242</v>
      </c>
      <c r="C218" s="50" t="s">
        <v>123</v>
      </c>
      <c r="D218" s="49">
        <v>712</v>
      </c>
      <c r="E218" s="50" t="s">
        <v>124</v>
      </c>
      <c r="F218" s="49">
        <v>242</v>
      </c>
      <c r="G218" s="50" t="s">
        <v>277</v>
      </c>
      <c r="H218" s="51">
        <v>1</v>
      </c>
      <c r="I218" s="52">
        <v>11309</v>
      </c>
      <c r="J218" s="52">
        <v>24749</v>
      </c>
      <c r="K218" s="52">
        <v>0</v>
      </c>
      <c r="L218" s="52">
        <v>893</v>
      </c>
      <c r="M218" s="52">
        <v>36951</v>
      </c>
      <c r="N218" s="48"/>
      <c r="O218" s="53">
        <v>0</v>
      </c>
      <c r="P218" s="53">
        <v>0</v>
      </c>
      <c r="Q218" s="55">
        <v>0.09</v>
      </c>
      <c r="R218" s="55">
        <v>3.0529022391812332E-2</v>
      </c>
      <c r="S218" s="52">
        <v>0</v>
      </c>
      <c r="T218" s="49"/>
      <c r="U218" s="56">
        <v>36058</v>
      </c>
      <c r="V218" s="56">
        <v>0</v>
      </c>
      <c r="W218" s="52">
        <v>0</v>
      </c>
      <c r="X218" s="52">
        <v>893</v>
      </c>
      <c r="Y218" s="52">
        <v>36951</v>
      </c>
      <c r="Z218" s="83">
        <f t="shared" si="3"/>
        <v>3567022</v>
      </c>
      <c r="AA218" s="52"/>
      <c r="AB218" s="52"/>
      <c r="AC218" s="52"/>
      <c r="AE218" s="53"/>
      <c r="AF218" s="53"/>
      <c r="AG218" s="54"/>
      <c r="AH218" s="55"/>
      <c r="AI218" s="52"/>
      <c r="AK218" s="56"/>
      <c r="AL218" s="56"/>
      <c r="AM218" s="52"/>
      <c r="AN218" s="52"/>
      <c r="AO218" s="52"/>
      <c r="AQ218" s="52"/>
      <c r="AR218" s="52"/>
      <c r="AS218" s="52"/>
      <c r="AT218" s="52"/>
      <c r="AU218" s="52"/>
      <c r="AV218" s="52"/>
      <c r="AW218" s="52"/>
      <c r="AX218" s="52"/>
    </row>
    <row r="219" spans="1:50">
      <c r="A219" s="49">
        <v>432</v>
      </c>
      <c r="B219" s="49">
        <v>432712261</v>
      </c>
      <c r="C219" s="50" t="s">
        <v>123</v>
      </c>
      <c r="D219" s="49">
        <v>712</v>
      </c>
      <c r="E219" s="50" t="s">
        <v>124</v>
      </c>
      <c r="F219" s="49">
        <v>261</v>
      </c>
      <c r="G219" s="50" t="s">
        <v>127</v>
      </c>
      <c r="H219" s="51">
        <v>15</v>
      </c>
      <c r="I219" s="52">
        <v>8480</v>
      </c>
      <c r="J219" s="52">
        <v>4515</v>
      </c>
      <c r="K219" s="52">
        <v>0</v>
      </c>
      <c r="L219" s="52">
        <v>893</v>
      </c>
      <c r="M219" s="52">
        <v>13888</v>
      </c>
      <c r="N219" s="48"/>
      <c r="O219" s="53">
        <v>0</v>
      </c>
      <c r="P219" s="53">
        <v>0</v>
      </c>
      <c r="Q219" s="55">
        <v>0.09</v>
      </c>
      <c r="R219" s="55">
        <v>7.0703875657145643E-2</v>
      </c>
      <c r="S219" s="52">
        <v>0</v>
      </c>
      <c r="T219" s="49"/>
      <c r="U219" s="56">
        <v>194925</v>
      </c>
      <c r="V219" s="56">
        <v>0</v>
      </c>
      <c r="W219" s="52">
        <v>0</v>
      </c>
      <c r="X219" s="52">
        <v>13395</v>
      </c>
      <c r="Y219" s="52">
        <v>208320</v>
      </c>
      <c r="Z219" s="83">
        <f t="shared" si="3"/>
        <v>3567022</v>
      </c>
      <c r="AA219" s="52"/>
      <c r="AB219" s="52"/>
      <c r="AC219" s="52"/>
      <c r="AE219" s="53"/>
      <c r="AF219" s="53"/>
      <c r="AG219" s="54"/>
      <c r="AH219" s="55"/>
      <c r="AI219" s="52"/>
      <c r="AK219" s="56"/>
      <c r="AL219" s="56"/>
      <c r="AM219" s="52"/>
      <c r="AN219" s="52"/>
      <c r="AO219" s="52"/>
      <c r="AQ219" s="52"/>
      <c r="AR219" s="52"/>
      <c r="AS219" s="52"/>
      <c r="AT219" s="52"/>
      <c r="AU219" s="52"/>
      <c r="AV219" s="52"/>
      <c r="AW219" s="52"/>
      <c r="AX219" s="52"/>
    </row>
    <row r="220" spans="1:50">
      <c r="A220" s="49">
        <v>432</v>
      </c>
      <c r="B220" s="49">
        <v>432712300</v>
      </c>
      <c r="C220" s="50" t="s">
        <v>123</v>
      </c>
      <c r="D220" s="49">
        <v>712</v>
      </c>
      <c r="E220" s="50" t="s">
        <v>124</v>
      </c>
      <c r="F220" s="49">
        <v>300</v>
      </c>
      <c r="G220" s="50" t="s">
        <v>128</v>
      </c>
      <c r="H220" s="51">
        <v>3</v>
      </c>
      <c r="I220" s="52">
        <v>9099</v>
      </c>
      <c r="J220" s="52">
        <v>18923</v>
      </c>
      <c r="K220" s="52">
        <v>0</v>
      </c>
      <c r="L220" s="52">
        <v>893</v>
      </c>
      <c r="M220" s="52">
        <v>28915</v>
      </c>
      <c r="N220" s="48"/>
      <c r="O220" s="53">
        <v>0</v>
      </c>
      <c r="P220" s="53">
        <v>0</v>
      </c>
      <c r="Q220" s="55">
        <v>0.09</v>
      </c>
      <c r="R220" s="55">
        <v>2.2855001151621899E-2</v>
      </c>
      <c r="S220" s="52">
        <v>0</v>
      </c>
      <c r="T220" s="49"/>
      <c r="U220" s="56">
        <v>84066</v>
      </c>
      <c r="V220" s="56">
        <v>0</v>
      </c>
      <c r="W220" s="52">
        <v>0</v>
      </c>
      <c r="X220" s="52">
        <v>2679</v>
      </c>
      <c r="Y220" s="52">
        <v>86745</v>
      </c>
      <c r="Z220" s="83">
        <f t="shared" si="3"/>
        <v>3567022</v>
      </c>
      <c r="AA220" s="52"/>
      <c r="AB220" s="52"/>
      <c r="AC220" s="52"/>
      <c r="AE220" s="53"/>
      <c r="AF220" s="53"/>
      <c r="AG220" s="54"/>
      <c r="AH220" s="55"/>
      <c r="AI220" s="52"/>
      <c r="AK220" s="56"/>
      <c r="AL220" s="56"/>
      <c r="AM220" s="52"/>
      <c r="AN220" s="52"/>
      <c r="AO220" s="52"/>
      <c r="AQ220" s="52"/>
      <c r="AR220" s="52"/>
      <c r="AS220" s="52"/>
      <c r="AT220" s="52"/>
      <c r="AU220" s="52"/>
      <c r="AV220" s="52"/>
      <c r="AW220" s="52"/>
      <c r="AX220" s="52"/>
    </row>
    <row r="221" spans="1:50">
      <c r="A221" s="49">
        <v>432</v>
      </c>
      <c r="B221" s="49">
        <v>432712645</v>
      </c>
      <c r="C221" s="50" t="s">
        <v>123</v>
      </c>
      <c r="D221" s="49">
        <v>712</v>
      </c>
      <c r="E221" s="50" t="s">
        <v>124</v>
      </c>
      <c r="F221" s="49">
        <v>645</v>
      </c>
      <c r="G221" s="50" t="s">
        <v>129</v>
      </c>
      <c r="H221" s="51">
        <v>58</v>
      </c>
      <c r="I221" s="52">
        <v>9202</v>
      </c>
      <c r="J221" s="52">
        <v>3090</v>
      </c>
      <c r="K221" s="52">
        <v>0</v>
      </c>
      <c r="L221" s="52">
        <v>893</v>
      </c>
      <c r="M221" s="52">
        <v>13185</v>
      </c>
      <c r="N221" s="48"/>
      <c r="O221" s="53">
        <v>0</v>
      </c>
      <c r="P221" s="53">
        <v>0</v>
      </c>
      <c r="Q221" s="55">
        <v>0.09</v>
      </c>
      <c r="R221" s="55">
        <v>3.3804194494714432E-2</v>
      </c>
      <c r="S221" s="52">
        <v>0</v>
      </c>
      <c r="T221" s="49"/>
      <c r="U221" s="56">
        <v>712936</v>
      </c>
      <c r="V221" s="56">
        <v>0</v>
      </c>
      <c r="W221" s="52">
        <v>0</v>
      </c>
      <c r="X221" s="52">
        <v>51794</v>
      </c>
      <c r="Y221" s="52">
        <v>764730</v>
      </c>
      <c r="Z221" s="83">
        <f t="shared" si="3"/>
        <v>3567022</v>
      </c>
      <c r="AA221" s="52"/>
      <c r="AB221" s="52"/>
      <c r="AC221" s="52"/>
      <c r="AE221" s="53"/>
      <c r="AF221" s="53"/>
      <c r="AG221" s="54"/>
      <c r="AH221" s="55"/>
      <c r="AI221" s="52"/>
      <c r="AK221" s="56"/>
      <c r="AL221" s="56"/>
      <c r="AM221" s="52"/>
      <c r="AN221" s="52"/>
      <c r="AO221" s="52"/>
      <c r="AQ221" s="52"/>
      <c r="AR221" s="52"/>
      <c r="AS221" s="52"/>
      <c r="AT221" s="52"/>
      <c r="AU221" s="52"/>
      <c r="AV221" s="52"/>
      <c r="AW221" s="52"/>
      <c r="AX221" s="52"/>
    </row>
    <row r="222" spans="1:50">
      <c r="A222" s="49">
        <v>432</v>
      </c>
      <c r="B222" s="49">
        <v>432712660</v>
      </c>
      <c r="C222" s="50" t="s">
        <v>123</v>
      </c>
      <c r="D222" s="49">
        <v>712</v>
      </c>
      <c r="E222" s="50" t="s">
        <v>124</v>
      </c>
      <c r="F222" s="49">
        <v>660</v>
      </c>
      <c r="G222" s="50" t="s">
        <v>130</v>
      </c>
      <c r="H222" s="51">
        <v>67</v>
      </c>
      <c r="I222" s="52">
        <v>8335</v>
      </c>
      <c r="J222" s="52">
        <v>7643</v>
      </c>
      <c r="K222" s="52">
        <v>0</v>
      </c>
      <c r="L222" s="52">
        <v>893</v>
      </c>
      <c r="M222" s="52">
        <v>16871</v>
      </c>
      <c r="N222" s="48"/>
      <c r="O222" s="53">
        <v>0</v>
      </c>
      <c r="P222" s="53">
        <v>0</v>
      </c>
      <c r="Q222" s="55">
        <v>0.09</v>
      </c>
      <c r="R222" s="55">
        <v>5.6317117767093396E-2</v>
      </c>
      <c r="S222" s="52">
        <v>0</v>
      </c>
      <c r="T222" s="49"/>
      <c r="U222" s="56">
        <v>1070526</v>
      </c>
      <c r="V222" s="56">
        <v>0</v>
      </c>
      <c r="W222" s="52">
        <v>0</v>
      </c>
      <c r="X222" s="52">
        <v>59831</v>
      </c>
      <c r="Y222" s="52">
        <v>1130357</v>
      </c>
      <c r="Z222" s="83">
        <f t="shared" si="3"/>
        <v>3567022</v>
      </c>
      <c r="AA222" s="52"/>
      <c r="AB222" s="52"/>
      <c r="AC222" s="52"/>
      <c r="AE222" s="53"/>
      <c r="AF222" s="53"/>
      <c r="AG222" s="54"/>
      <c r="AH222" s="55"/>
      <c r="AI222" s="52"/>
      <c r="AK222" s="56"/>
      <c r="AL222" s="56"/>
      <c r="AM222" s="52"/>
      <c r="AN222" s="52"/>
      <c r="AO222" s="52"/>
      <c r="AQ222" s="52"/>
      <c r="AR222" s="52"/>
      <c r="AS222" s="52"/>
      <c r="AT222" s="52"/>
      <c r="AU222" s="52"/>
      <c r="AV222" s="52"/>
      <c r="AW222" s="52"/>
      <c r="AX222" s="52"/>
    </row>
    <row r="223" spans="1:50">
      <c r="A223" s="49">
        <v>432</v>
      </c>
      <c r="B223" s="49">
        <v>432712712</v>
      </c>
      <c r="C223" s="50" t="s">
        <v>123</v>
      </c>
      <c r="D223" s="49">
        <v>712</v>
      </c>
      <c r="E223" s="50" t="s">
        <v>124</v>
      </c>
      <c r="F223" s="49">
        <v>712</v>
      </c>
      <c r="G223" s="50" t="s">
        <v>124</v>
      </c>
      <c r="H223" s="51">
        <v>37</v>
      </c>
      <c r="I223" s="52">
        <v>9194</v>
      </c>
      <c r="J223" s="52">
        <v>6696</v>
      </c>
      <c r="K223" s="52">
        <v>0</v>
      </c>
      <c r="L223" s="52">
        <v>893</v>
      </c>
      <c r="M223" s="52">
        <v>16783</v>
      </c>
      <c r="N223" s="48"/>
      <c r="O223" s="53">
        <v>0</v>
      </c>
      <c r="P223" s="53">
        <v>0</v>
      </c>
      <c r="Q223" s="55">
        <v>0.09</v>
      </c>
      <c r="R223" s="55">
        <v>3.4568884918145901E-2</v>
      </c>
      <c r="S223" s="52">
        <v>0</v>
      </c>
      <c r="T223" s="49"/>
      <c r="U223" s="56">
        <v>587930</v>
      </c>
      <c r="V223" s="56">
        <v>0</v>
      </c>
      <c r="W223" s="52">
        <v>0</v>
      </c>
      <c r="X223" s="52">
        <v>33041</v>
      </c>
      <c r="Y223" s="52">
        <v>620971</v>
      </c>
      <c r="Z223" s="83">
        <f t="shared" si="3"/>
        <v>3567022</v>
      </c>
      <c r="AA223" s="52"/>
      <c r="AB223" s="52"/>
      <c r="AC223" s="52"/>
      <c r="AE223" s="53"/>
      <c r="AF223" s="53"/>
      <c r="AG223" s="54"/>
      <c r="AH223" s="55"/>
      <c r="AI223" s="52"/>
      <c r="AK223" s="56"/>
      <c r="AL223" s="56"/>
      <c r="AM223" s="52"/>
      <c r="AN223" s="52"/>
      <c r="AO223" s="52"/>
      <c r="AQ223" s="52"/>
      <c r="AR223" s="52"/>
      <c r="AS223" s="52"/>
      <c r="AT223" s="52"/>
      <c r="AU223" s="52"/>
      <c r="AV223" s="52"/>
      <c r="AW223" s="52"/>
      <c r="AX223" s="52"/>
    </row>
    <row r="224" spans="1:50">
      <c r="A224" s="49">
        <v>435</v>
      </c>
      <c r="B224" s="49">
        <v>435301031</v>
      </c>
      <c r="C224" s="50" t="s">
        <v>131</v>
      </c>
      <c r="D224" s="49">
        <v>301</v>
      </c>
      <c r="E224" s="50" t="s">
        <v>132</v>
      </c>
      <c r="F224" s="49">
        <v>31</v>
      </c>
      <c r="G224" s="50" t="s">
        <v>76</v>
      </c>
      <c r="H224" s="51">
        <v>139</v>
      </c>
      <c r="I224" s="52">
        <v>9466</v>
      </c>
      <c r="J224" s="52">
        <v>4379</v>
      </c>
      <c r="K224" s="52">
        <v>0</v>
      </c>
      <c r="L224" s="52">
        <v>893</v>
      </c>
      <c r="M224" s="52">
        <v>14738</v>
      </c>
      <c r="N224" s="48"/>
      <c r="O224" s="53">
        <v>0.34663341645885376</v>
      </c>
      <c r="P224" s="53">
        <v>0</v>
      </c>
      <c r="Q224" s="55">
        <v>0.09</v>
      </c>
      <c r="R224" s="55">
        <v>3.0867816917937885E-2</v>
      </c>
      <c r="S224" s="52">
        <v>0</v>
      </c>
      <c r="T224" s="49"/>
      <c r="U224" s="56">
        <v>1919590</v>
      </c>
      <c r="V224" s="56">
        <v>0</v>
      </c>
      <c r="W224" s="52">
        <v>0</v>
      </c>
      <c r="X224" s="52">
        <v>123849</v>
      </c>
      <c r="Y224" s="52">
        <v>2043439</v>
      </c>
      <c r="Z224" s="83">
        <f t="shared" si="3"/>
        <v>10156769</v>
      </c>
      <c r="AA224" s="52"/>
      <c r="AB224" s="52"/>
      <c r="AC224" s="52"/>
      <c r="AE224" s="53"/>
      <c r="AF224" s="53"/>
      <c r="AG224" s="54"/>
      <c r="AH224" s="55"/>
      <c r="AI224" s="52"/>
      <c r="AK224" s="56"/>
      <c r="AL224" s="56"/>
      <c r="AM224" s="52"/>
      <c r="AN224" s="52"/>
      <c r="AO224" s="52"/>
      <c r="AQ224" s="52"/>
      <c r="AR224" s="52"/>
      <c r="AS224" s="52"/>
      <c r="AT224" s="52"/>
      <c r="AU224" s="52"/>
      <c r="AV224" s="52"/>
      <c r="AW224" s="52"/>
      <c r="AX224" s="52"/>
    </row>
    <row r="225" spans="1:50">
      <c r="A225" s="49">
        <v>435</v>
      </c>
      <c r="B225" s="49">
        <v>435301048</v>
      </c>
      <c r="C225" s="50" t="s">
        <v>131</v>
      </c>
      <c r="D225" s="49">
        <v>301</v>
      </c>
      <c r="E225" s="50" t="s">
        <v>132</v>
      </c>
      <c r="F225" s="49">
        <v>48</v>
      </c>
      <c r="G225" s="50" t="s">
        <v>217</v>
      </c>
      <c r="H225" s="51">
        <v>1</v>
      </c>
      <c r="I225" s="52">
        <v>9794</v>
      </c>
      <c r="J225" s="52">
        <v>7785</v>
      </c>
      <c r="K225" s="52">
        <v>0</v>
      </c>
      <c r="L225" s="52">
        <v>893</v>
      </c>
      <c r="M225" s="52">
        <v>18472</v>
      </c>
      <c r="N225" s="48"/>
      <c r="O225" s="53">
        <v>2.4937655860349127E-3</v>
      </c>
      <c r="P225" s="53">
        <v>0</v>
      </c>
      <c r="Q225" s="55">
        <v>0.09</v>
      </c>
      <c r="R225" s="55">
        <v>9.4648229660281556E-4</v>
      </c>
      <c r="S225" s="52">
        <v>0</v>
      </c>
      <c r="T225" s="49"/>
      <c r="U225" s="56">
        <v>17535</v>
      </c>
      <c r="V225" s="56">
        <v>0</v>
      </c>
      <c r="W225" s="52">
        <v>0</v>
      </c>
      <c r="X225" s="52">
        <v>891</v>
      </c>
      <c r="Y225" s="52">
        <v>18426</v>
      </c>
      <c r="Z225" s="83">
        <f t="shared" si="3"/>
        <v>10156769</v>
      </c>
      <c r="AA225" s="52"/>
      <c r="AB225" s="52"/>
      <c r="AC225" s="52"/>
      <c r="AE225" s="53"/>
      <c r="AF225" s="53"/>
      <c r="AG225" s="54"/>
      <c r="AH225" s="55"/>
      <c r="AI225" s="52"/>
      <c r="AK225" s="56"/>
      <c r="AL225" s="56"/>
      <c r="AM225" s="52"/>
      <c r="AN225" s="52"/>
      <c r="AO225" s="52"/>
      <c r="AQ225" s="52"/>
      <c r="AR225" s="52"/>
      <c r="AS225" s="52"/>
      <c r="AT225" s="52"/>
      <c r="AU225" s="52"/>
      <c r="AV225" s="52"/>
      <c r="AW225" s="52"/>
      <c r="AX225" s="52"/>
    </row>
    <row r="226" spans="1:50">
      <c r="A226" s="49">
        <v>435</v>
      </c>
      <c r="B226" s="49">
        <v>435301056</v>
      </c>
      <c r="C226" s="50" t="s">
        <v>131</v>
      </c>
      <c r="D226" s="49">
        <v>301</v>
      </c>
      <c r="E226" s="50" t="s">
        <v>132</v>
      </c>
      <c r="F226" s="49">
        <v>56</v>
      </c>
      <c r="G226" s="50" t="s">
        <v>133</v>
      </c>
      <c r="H226" s="51">
        <v>97</v>
      </c>
      <c r="I226" s="52">
        <v>9158</v>
      </c>
      <c r="J226" s="52">
        <v>3569</v>
      </c>
      <c r="K226" s="52">
        <v>0</v>
      </c>
      <c r="L226" s="52">
        <v>893</v>
      </c>
      <c r="M226" s="52">
        <v>13620</v>
      </c>
      <c r="N226" s="48"/>
      <c r="O226" s="53">
        <v>0.24189526184538696</v>
      </c>
      <c r="P226" s="53">
        <v>0</v>
      </c>
      <c r="Q226" s="55">
        <v>0.09</v>
      </c>
      <c r="R226" s="55">
        <v>1.9872567991981813E-2</v>
      </c>
      <c r="S226" s="52">
        <v>0</v>
      </c>
      <c r="T226" s="49"/>
      <c r="U226" s="56">
        <v>1231415</v>
      </c>
      <c r="V226" s="56">
        <v>0</v>
      </c>
      <c r="W226" s="52">
        <v>0</v>
      </c>
      <c r="X226" s="52">
        <v>86427</v>
      </c>
      <c r="Y226" s="52">
        <v>1317842</v>
      </c>
      <c r="Z226" s="83">
        <f t="shared" si="3"/>
        <v>10156769</v>
      </c>
      <c r="AA226" s="52"/>
      <c r="AB226" s="52"/>
      <c r="AC226" s="52"/>
      <c r="AE226" s="53"/>
      <c r="AF226" s="53"/>
      <c r="AG226" s="54"/>
      <c r="AH226" s="55"/>
      <c r="AI226" s="52"/>
      <c r="AK226" s="56"/>
      <c r="AL226" s="56"/>
      <c r="AM226" s="52"/>
      <c r="AN226" s="52"/>
      <c r="AO226" s="52"/>
      <c r="AQ226" s="52"/>
      <c r="AR226" s="52"/>
      <c r="AS226" s="52"/>
      <c r="AT226" s="52"/>
      <c r="AU226" s="52"/>
      <c r="AV226" s="52"/>
      <c r="AW226" s="52"/>
      <c r="AX226" s="52"/>
    </row>
    <row r="227" spans="1:50">
      <c r="A227" s="49">
        <v>435</v>
      </c>
      <c r="B227" s="49">
        <v>435301079</v>
      </c>
      <c r="C227" s="50" t="s">
        <v>131</v>
      </c>
      <c r="D227" s="49">
        <v>301</v>
      </c>
      <c r="E227" s="50" t="s">
        <v>132</v>
      </c>
      <c r="F227" s="49">
        <v>79</v>
      </c>
      <c r="G227" s="50" t="s">
        <v>86</v>
      </c>
      <c r="H227" s="51">
        <v>153</v>
      </c>
      <c r="I227" s="52">
        <v>9182</v>
      </c>
      <c r="J227" s="52">
        <v>937</v>
      </c>
      <c r="K227" s="52">
        <v>0</v>
      </c>
      <c r="L227" s="52">
        <v>893</v>
      </c>
      <c r="M227" s="52">
        <v>11012</v>
      </c>
      <c r="N227" s="48"/>
      <c r="O227" s="53">
        <v>0.3815461346633427</v>
      </c>
      <c r="P227" s="53">
        <v>0</v>
      </c>
      <c r="Q227" s="55">
        <v>0.09</v>
      </c>
      <c r="R227" s="55">
        <v>5.9652811568436048E-2</v>
      </c>
      <c r="S227" s="52">
        <v>0</v>
      </c>
      <c r="T227" s="49"/>
      <c r="U227" s="56">
        <v>1544382</v>
      </c>
      <c r="V227" s="56">
        <v>0</v>
      </c>
      <c r="W227" s="52">
        <v>0</v>
      </c>
      <c r="X227" s="52">
        <v>136323</v>
      </c>
      <c r="Y227" s="52">
        <v>1680705</v>
      </c>
      <c r="Z227" s="83">
        <f t="shared" si="3"/>
        <v>10156769</v>
      </c>
      <c r="AA227" s="52"/>
      <c r="AB227" s="52"/>
      <c r="AC227" s="52"/>
      <c r="AE227" s="53"/>
      <c r="AF227" s="53"/>
      <c r="AG227" s="54"/>
      <c r="AH227" s="55"/>
      <c r="AI227" s="52"/>
      <c r="AK227" s="56"/>
      <c r="AL227" s="56"/>
      <c r="AM227" s="52"/>
      <c r="AN227" s="52"/>
      <c r="AO227" s="52"/>
      <c r="AQ227" s="52"/>
      <c r="AR227" s="52"/>
      <c r="AS227" s="52"/>
      <c r="AT227" s="52"/>
      <c r="AU227" s="52"/>
      <c r="AV227" s="52"/>
      <c r="AW227" s="52"/>
      <c r="AX227" s="52"/>
    </row>
    <row r="228" spans="1:50">
      <c r="A228" s="49">
        <v>435</v>
      </c>
      <c r="B228" s="49">
        <v>435301125</v>
      </c>
      <c r="C228" s="50" t="s">
        <v>131</v>
      </c>
      <c r="D228" s="49">
        <v>301</v>
      </c>
      <c r="E228" s="50" t="s">
        <v>132</v>
      </c>
      <c r="F228" s="49">
        <v>125</v>
      </c>
      <c r="G228" s="50" t="s">
        <v>105</v>
      </c>
      <c r="H228" s="51">
        <v>1</v>
      </c>
      <c r="I228" s="52">
        <v>9794</v>
      </c>
      <c r="J228" s="52">
        <v>4829</v>
      </c>
      <c r="K228" s="52">
        <v>0</v>
      </c>
      <c r="L228" s="52">
        <v>893</v>
      </c>
      <c r="M228" s="52">
        <v>15516</v>
      </c>
      <c r="N228" s="48"/>
      <c r="O228" s="53">
        <v>2.4937655860349127E-3</v>
      </c>
      <c r="P228" s="53">
        <v>0</v>
      </c>
      <c r="Q228" s="55">
        <v>0.09</v>
      </c>
      <c r="R228" s="55">
        <v>1.7464099583596536E-2</v>
      </c>
      <c r="S228" s="52">
        <v>0</v>
      </c>
      <c r="T228" s="49"/>
      <c r="U228" s="56">
        <v>14587</v>
      </c>
      <c r="V228" s="56">
        <v>0</v>
      </c>
      <c r="W228" s="52">
        <v>0</v>
      </c>
      <c r="X228" s="52">
        <v>891</v>
      </c>
      <c r="Y228" s="52">
        <v>15478</v>
      </c>
      <c r="Z228" s="83">
        <f t="shared" si="3"/>
        <v>10156769</v>
      </c>
      <c r="AA228" s="52"/>
      <c r="AB228" s="52"/>
      <c r="AC228" s="52"/>
      <c r="AE228" s="53"/>
      <c r="AF228" s="53"/>
      <c r="AG228" s="54"/>
      <c r="AH228" s="55"/>
      <c r="AI228" s="52"/>
      <c r="AK228" s="56"/>
      <c r="AL228" s="56"/>
      <c r="AM228" s="52"/>
      <c r="AN228" s="52"/>
      <c r="AO228" s="52"/>
      <c r="AQ228" s="52"/>
      <c r="AR228" s="52"/>
      <c r="AS228" s="52"/>
      <c r="AT228" s="52"/>
      <c r="AU228" s="52"/>
      <c r="AV228" s="52"/>
      <c r="AW228" s="52"/>
      <c r="AX228" s="52"/>
    </row>
    <row r="229" spans="1:50">
      <c r="A229" s="49">
        <v>435</v>
      </c>
      <c r="B229" s="49">
        <v>435301128</v>
      </c>
      <c r="C229" s="50" t="s">
        <v>131</v>
      </c>
      <c r="D229" s="49">
        <v>301</v>
      </c>
      <c r="E229" s="50" t="s">
        <v>132</v>
      </c>
      <c r="F229" s="49">
        <v>128</v>
      </c>
      <c r="G229" s="50" t="s">
        <v>122</v>
      </c>
      <c r="H229" s="51">
        <v>1</v>
      </c>
      <c r="I229" s="52">
        <v>11023</v>
      </c>
      <c r="J229" s="52">
        <v>568</v>
      </c>
      <c r="K229" s="52">
        <v>0</v>
      </c>
      <c r="L229" s="52">
        <v>893</v>
      </c>
      <c r="M229" s="52">
        <v>12484</v>
      </c>
      <c r="N229" s="48"/>
      <c r="O229" s="53">
        <v>2.4937655860349127E-3</v>
      </c>
      <c r="P229" s="53">
        <v>0</v>
      </c>
      <c r="Q229" s="55">
        <v>0.18</v>
      </c>
      <c r="R229" s="55">
        <v>3.2906379400218955E-2</v>
      </c>
      <c r="S229" s="52">
        <v>0</v>
      </c>
      <c r="T229" s="49"/>
      <c r="U229" s="56">
        <v>11562</v>
      </c>
      <c r="V229" s="56">
        <v>0</v>
      </c>
      <c r="W229" s="52">
        <v>0</v>
      </c>
      <c r="X229" s="52">
        <v>891</v>
      </c>
      <c r="Y229" s="52">
        <v>12453</v>
      </c>
      <c r="Z229" s="83">
        <f t="shared" si="3"/>
        <v>10156769</v>
      </c>
      <c r="AA229" s="52"/>
      <c r="AB229" s="52"/>
      <c r="AC229" s="52"/>
      <c r="AE229" s="53"/>
      <c r="AF229" s="53"/>
      <c r="AG229" s="54"/>
      <c r="AH229" s="55"/>
      <c r="AI229" s="52"/>
      <c r="AK229" s="56"/>
      <c r="AL229" s="56"/>
      <c r="AM229" s="52"/>
      <c r="AN229" s="52"/>
      <c r="AO229" s="52"/>
      <c r="AQ229" s="52"/>
      <c r="AR229" s="52"/>
      <c r="AS229" s="52"/>
      <c r="AT229" s="52"/>
      <c r="AU229" s="52"/>
      <c r="AV229" s="52"/>
      <c r="AW229" s="52"/>
      <c r="AX229" s="52"/>
    </row>
    <row r="230" spans="1:50">
      <c r="A230" s="49">
        <v>435</v>
      </c>
      <c r="B230" s="49">
        <v>435301160</v>
      </c>
      <c r="C230" s="50" t="s">
        <v>131</v>
      </c>
      <c r="D230" s="49">
        <v>301</v>
      </c>
      <c r="E230" s="50" t="s">
        <v>132</v>
      </c>
      <c r="F230" s="49">
        <v>160</v>
      </c>
      <c r="G230" s="50" t="s">
        <v>134</v>
      </c>
      <c r="H230" s="51">
        <v>237</v>
      </c>
      <c r="I230" s="52">
        <v>9865</v>
      </c>
      <c r="J230" s="52">
        <v>319</v>
      </c>
      <c r="K230" s="52">
        <v>0</v>
      </c>
      <c r="L230" s="52">
        <v>893</v>
      </c>
      <c r="M230" s="52">
        <v>11077</v>
      </c>
      <c r="N230" s="48"/>
      <c r="O230" s="53">
        <v>0.59102244389027425</v>
      </c>
      <c r="P230" s="53">
        <v>0</v>
      </c>
      <c r="Q230" s="55">
        <v>0.18</v>
      </c>
      <c r="R230" s="55">
        <v>0.10251797106422691</v>
      </c>
      <c r="S230" s="52">
        <v>0</v>
      </c>
      <c r="T230" s="49"/>
      <c r="U230" s="56">
        <v>2407683</v>
      </c>
      <c r="V230" s="56">
        <v>0</v>
      </c>
      <c r="W230" s="52">
        <v>0</v>
      </c>
      <c r="X230" s="52">
        <v>211167</v>
      </c>
      <c r="Y230" s="52">
        <v>2618850</v>
      </c>
      <c r="Z230" s="83">
        <f t="shared" si="3"/>
        <v>10156769</v>
      </c>
      <c r="AA230" s="52"/>
      <c r="AB230" s="52"/>
      <c r="AC230" s="52"/>
      <c r="AE230" s="53"/>
      <c r="AF230" s="53"/>
      <c r="AG230" s="54"/>
      <c r="AH230" s="55"/>
      <c r="AI230" s="52"/>
      <c r="AK230" s="56"/>
      <c r="AL230" s="56"/>
      <c r="AM230" s="52"/>
      <c r="AN230" s="52"/>
      <c r="AO230" s="52"/>
      <c r="AQ230" s="52"/>
      <c r="AR230" s="52"/>
      <c r="AS230" s="52"/>
      <c r="AT230" s="52"/>
      <c r="AU230" s="52"/>
      <c r="AV230" s="52"/>
      <c r="AW230" s="52"/>
      <c r="AX230" s="52"/>
    </row>
    <row r="231" spans="1:50">
      <c r="A231" s="49">
        <v>435</v>
      </c>
      <c r="B231" s="49">
        <v>435301181</v>
      </c>
      <c r="C231" s="50" t="s">
        <v>131</v>
      </c>
      <c r="D231" s="49">
        <v>301</v>
      </c>
      <c r="E231" s="50" t="s">
        <v>132</v>
      </c>
      <c r="F231" s="49">
        <v>181</v>
      </c>
      <c r="G231" s="50" t="s">
        <v>79</v>
      </c>
      <c r="H231" s="51">
        <v>1</v>
      </c>
      <c r="I231" s="52">
        <v>9794</v>
      </c>
      <c r="J231" s="52">
        <v>662</v>
      </c>
      <c r="K231" s="52">
        <v>0</v>
      </c>
      <c r="L231" s="52">
        <v>893</v>
      </c>
      <c r="M231" s="52">
        <v>11349</v>
      </c>
      <c r="N231" s="48"/>
      <c r="O231" s="53">
        <v>2.4937655860349127E-3</v>
      </c>
      <c r="P231" s="53">
        <v>0</v>
      </c>
      <c r="Q231" s="55">
        <v>0.09</v>
      </c>
      <c r="R231" s="55">
        <v>1.3710541832974862E-2</v>
      </c>
      <c r="S231" s="52">
        <v>0</v>
      </c>
      <c r="T231" s="49"/>
      <c r="U231" s="56">
        <v>10430</v>
      </c>
      <c r="V231" s="56">
        <v>0</v>
      </c>
      <c r="W231" s="52">
        <v>0</v>
      </c>
      <c r="X231" s="52">
        <v>891</v>
      </c>
      <c r="Y231" s="52">
        <v>11321</v>
      </c>
      <c r="Z231" s="83">
        <f t="shared" si="3"/>
        <v>10156769</v>
      </c>
      <c r="AA231" s="52"/>
      <c r="AB231" s="52"/>
      <c r="AC231" s="52"/>
      <c r="AE231" s="53"/>
      <c r="AF231" s="53"/>
      <c r="AG231" s="54"/>
      <c r="AH231" s="55"/>
      <c r="AI231" s="52"/>
      <c r="AK231" s="56"/>
      <c r="AL231" s="56"/>
      <c r="AM231" s="52"/>
      <c r="AN231" s="52"/>
      <c r="AO231" s="52"/>
      <c r="AQ231" s="52"/>
      <c r="AR231" s="52"/>
      <c r="AS231" s="52"/>
      <c r="AT231" s="52"/>
      <c r="AU231" s="52"/>
      <c r="AV231" s="52"/>
      <c r="AW231" s="52"/>
      <c r="AX231" s="52"/>
    </row>
    <row r="232" spans="1:50">
      <c r="A232" s="49">
        <v>435</v>
      </c>
      <c r="B232" s="49">
        <v>435301211</v>
      </c>
      <c r="C232" s="50" t="s">
        <v>131</v>
      </c>
      <c r="D232" s="49">
        <v>301</v>
      </c>
      <c r="E232" s="50" t="s">
        <v>132</v>
      </c>
      <c r="F232" s="49">
        <v>211</v>
      </c>
      <c r="G232" s="50" t="s">
        <v>87</v>
      </c>
      <c r="H232" s="51">
        <v>2</v>
      </c>
      <c r="I232" s="52">
        <v>8094</v>
      </c>
      <c r="J232" s="52">
        <v>1452</v>
      </c>
      <c r="K232" s="52">
        <v>0</v>
      </c>
      <c r="L232" s="52">
        <v>893</v>
      </c>
      <c r="M232" s="52">
        <v>10439</v>
      </c>
      <c r="N232" s="48"/>
      <c r="O232" s="53">
        <v>4.9875311720698253E-3</v>
      </c>
      <c r="P232" s="53">
        <v>0</v>
      </c>
      <c r="Q232" s="55">
        <v>0.09</v>
      </c>
      <c r="R232" s="55">
        <v>1.6181693137675814E-3</v>
      </c>
      <c r="S232" s="52">
        <v>0</v>
      </c>
      <c r="T232" s="49"/>
      <c r="U232" s="56">
        <v>19044</v>
      </c>
      <c r="V232" s="56">
        <v>0</v>
      </c>
      <c r="W232" s="52">
        <v>0</v>
      </c>
      <c r="X232" s="52">
        <v>1782</v>
      </c>
      <c r="Y232" s="52">
        <v>20826</v>
      </c>
      <c r="Z232" s="83">
        <f t="shared" si="3"/>
        <v>10156769</v>
      </c>
      <c r="AA232" s="52"/>
      <c r="AB232" s="52"/>
      <c r="AC232" s="52"/>
      <c r="AE232" s="53"/>
      <c r="AF232" s="53"/>
      <c r="AG232" s="54"/>
      <c r="AH232" s="55"/>
      <c r="AI232" s="52"/>
      <c r="AK232" s="56"/>
      <c r="AL232" s="56"/>
      <c r="AM232" s="52"/>
      <c r="AN232" s="52"/>
      <c r="AO232" s="52"/>
      <c r="AQ232" s="52"/>
      <c r="AR232" s="52"/>
      <c r="AS232" s="52"/>
      <c r="AT232" s="52"/>
      <c r="AU232" s="52"/>
      <c r="AV232" s="52"/>
      <c r="AW232" s="52"/>
      <c r="AX232" s="52"/>
    </row>
    <row r="233" spans="1:50">
      <c r="A233" s="49">
        <v>435</v>
      </c>
      <c r="B233" s="49">
        <v>435301295</v>
      </c>
      <c r="C233" s="50" t="s">
        <v>131</v>
      </c>
      <c r="D233" s="49">
        <v>301</v>
      </c>
      <c r="E233" s="50" t="s">
        <v>132</v>
      </c>
      <c r="F233" s="49">
        <v>295</v>
      </c>
      <c r="G233" s="50" t="s">
        <v>135</v>
      </c>
      <c r="H233" s="51">
        <v>67</v>
      </c>
      <c r="I233" s="52">
        <v>9203</v>
      </c>
      <c r="J233" s="52">
        <v>4390</v>
      </c>
      <c r="K233" s="52">
        <v>0</v>
      </c>
      <c r="L233" s="52">
        <v>893</v>
      </c>
      <c r="M233" s="52">
        <v>14486</v>
      </c>
      <c r="N233" s="48"/>
      <c r="O233" s="53">
        <v>0.16708229426433924</v>
      </c>
      <c r="P233" s="53">
        <v>0</v>
      </c>
      <c r="Q233" s="55">
        <v>0.09</v>
      </c>
      <c r="R233" s="55">
        <v>2.0444393392159928E-2</v>
      </c>
      <c r="S233" s="52">
        <v>0</v>
      </c>
      <c r="T233" s="49"/>
      <c r="U233" s="56">
        <v>908453</v>
      </c>
      <c r="V233" s="56">
        <v>0</v>
      </c>
      <c r="W233" s="52">
        <v>0</v>
      </c>
      <c r="X233" s="52">
        <v>59697</v>
      </c>
      <c r="Y233" s="52">
        <v>968150</v>
      </c>
      <c r="Z233" s="83">
        <f t="shared" si="3"/>
        <v>10156769</v>
      </c>
      <c r="AA233" s="52"/>
      <c r="AB233" s="52"/>
      <c r="AC233" s="52"/>
      <c r="AE233" s="53"/>
      <c r="AF233" s="53"/>
      <c r="AG233" s="54"/>
      <c r="AH233" s="55"/>
      <c r="AI233" s="52"/>
      <c r="AK233" s="56"/>
      <c r="AL233" s="56"/>
      <c r="AM233" s="52"/>
      <c r="AN233" s="52"/>
      <c r="AO233" s="52"/>
      <c r="AQ233" s="52"/>
      <c r="AR233" s="52"/>
      <c r="AS233" s="52"/>
      <c r="AT233" s="52"/>
      <c r="AU233" s="52"/>
      <c r="AV233" s="52"/>
      <c r="AW233" s="52"/>
      <c r="AX233" s="52"/>
    </row>
    <row r="234" spans="1:50">
      <c r="A234" s="49">
        <v>435</v>
      </c>
      <c r="B234" s="49">
        <v>435301301</v>
      </c>
      <c r="C234" s="50" t="s">
        <v>131</v>
      </c>
      <c r="D234" s="49">
        <v>301</v>
      </c>
      <c r="E234" s="50" t="s">
        <v>132</v>
      </c>
      <c r="F234" s="49">
        <v>301</v>
      </c>
      <c r="G234" s="50" t="s">
        <v>132</v>
      </c>
      <c r="H234" s="51">
        <v>70</v>
      </c>
      <c r="I234" s="52">
        <v>9691</v>
      </c>
      <c r="J234" s="52">
        <v>3496</v>
      </c>
      <c r="K234" s="52">
        <v>0</v>
      </c>
      <c r="L234" s="52">
        <v>893</v>
      </c>
      <c r="M234" s="52">
        <v>14080</v>
      </c>
      <c r="N234" s="48"/>
      <c r="O234" s="53">
        <v>0.17456359102244401</v>
      </c>
      <c r="P234" s="53">
        <v>0</v>
      </c>
      <c r="Q234" s="55">
        <v>0.09</v>
      </c>
      <c r="R234" s="55">
        <v>4.3539321532278505E-2</v>
      </c>
      <c r="S234" s="52">
        <v>0</v>
      </c>
      <c r="T234" s="49"/>
      <c r="U234" s="56">
        <v>920780</v>
      </c>
      <c r="V234" s="56">
        <v>0</v>
      </c>
      <c r="W234" s="52">
        <v>0</v>
      </c>
      <c r="X234" s="52">
        <v>62370</v>
      </c>
      <c r="Y234" s="52">
        <v>983150</v>
      </c>
      <c r="Z234" s="83">
        <f t="shared" si="3"/>
        <v>10156769</v>
      </c>
      <c r="AA234" s="52"/>
      <c r="AB234" s="52"/>
      <c r="AC234" s="52"/>
      <c r="AE234" s="53"/>
      <c r="AF234" s="53"/>
      <c r="AG234" s="54"/>
      <c r="AH234" s="55"/>
      <c r="AI234" s="52"/>
      <c r="AK234" s="56"/>
      <c r="AL234" s="56"/>
      <c r="AM234" s="52"/>
      <c r="AN234" s="52"/>
      <c r="AO234" s="52"/>
      <c r="AQ234" s="52"/>
      <c r="AR234" s="52"/>
      <c r="AS234" s="52"/>
      <c r="AT234" s="52"/>
      <c r="AU234" s="52"/>
      <c r="AV234" s="52"/>
      <c r="AW234" s="52"/>
      <c r="AX234" s="52"/>
    </row>
    <row r="235" spans="1:50">
      <c r="A235" s="49">
        <v>435</v>
      </c>
      <c r="B235" s="49">
        <v>435301326</v>
      </c>
      <c r="C235" s="50" t="s">
        <v>131</v>
      </c>
      <c r="D235" s="49">
        <v>301</v>
      </c>
      <c r="E235" s="50" t="s">
        <v>132</v>
      </c>
      <c r="F235" s="49">
        <v>326</v>
      </c>
      <c r="G235" s="50" t="s">
        <v>114</v>
      </c>
      <c r="H235" s="51">
        <v>9</v>
      </c>
      <c r="I235" s="52">
        <v>10105</v>
      </c>
      <c r="J235" s="52">
        <v>3816</v>
      </c>
      <c r="K235" s="52">
        <v>0</v>
      </c>
      <c r="L235" s="52">
        <v>893</v>
      </c>
      <c r="M235" s="52">
        <v>14814</v>
      </c>
      <c r="N235" s="48"/>
      <c r="O235" s="53">
        <v>2.2443890274314218E-2</v>
      </c>
      <c r="P235" s="53">
        <v>0</v>
      </c>
      <c r="Q235" s="55">
        <v>0.09</v>
      </c>
      <c r="R235" s="55">
        <v>2.836946234843778E-3</v>
      </c>
      <c r="S235" s="52">
        <v>0</v>
      </c>
      <c r="T235" s="49"/>
      <c r="U235" s="56">
        <v>124974</v>
      </c>
      <c r="V235" s="56">
        <v>0</v>
      </c>
      <c r="W235" s="52">
        <v>0</v>
      </c>
      <c r="X235" s="52">
        <v>8019</v>
      </c>
      <c r="Y235" s="52">
        <v>132993</v>
      </c>
      <c r="Z235" s="83">
        <f t="shared" si="3"/>
        <v>10156769</v>
      </c>
      <c r="AA235" s="52"/>
      <c r="AB235" s="52"/>
      <c r="AC235" s="52"/>
      <c r="AE235" s="53"/>
      <c r="AF235" s="53"/>
      <c r="AG235" s="54"/>
      <c r="AH235" s="55"/>
      <c r="AI235" s="52"/>
      <c r="AK235" s="56"/>
      <c r="AL235" s="56"/>
      <c r="AM235" s="52"/>
      <c r="AN235" s="52"/>
      <c r="AO235" s="52"/>
      <c r="AQ235" s="52"/>
      <c r="AR235" s="52"/>
      <c r="AS235" s="52"/>
      <c r="AT235" s="52"/>
      <c r="AU235" s="52"/>
      <c r="AV235" s="52"/>
      <c r="AW235" s="52"/>
      <c r="AX235" s="52"/>
    </row>
    <row r="236" spans="1:50">
      <c r="A236" s="49">
        <v>435</v>
      </c>
      <c r="B236" s="49">
        <v>435301600</v>
      </c>
      <c r="C236" s="50" t="s">
        <v>131</v>
      </c>
      <c r="D236" s="49">
        <v>301</v>
      </c>
      <c r="E236" s="50" t="s">
        <v>132</v>
      </c>
      <c r="F236" s="49">
        <v>600</v>
      </c>
      <c r="G236" s="50" t="s">
        <v>136</v>
      </c>
      <c r="H236" s="51">
        <v>1</v>
      </c>
      <c r="I236" s="52">
        <v>8944</v>
      </c>
      <c r="J236" s="52">
        <v>3665</v>
      </c>
      <c r="K236" s="52">
        <v>0</v>
      </c>
      <c r="L236" s="52">
        <v>893</v>
      </c>
      <c r="M236" s="52">
        <v>13502</v>
      </c>
      <c r="N236" s="48"/>
      <c r="O236" s="53">
        <v>2.4937655860349127E-3</v>
      </c>
      <c r="P236" s="53">
        <v>0</v>
      </c>
      <c r="Q236" s="55">
        <v>0.09</v>
      </c>
      <c r="R236" s="55">
        <v>3.9655592909870361E-3</v>
      </c>
      <c r="S236" s="52">
        <v>0</v>
      </c>
      <c r="T236" s="49"/>
      <c r="U236" s="56">
        <v>12578</v>
      </c>
      <c r="V236" s="56">
        <v>0</v>
      </c>
      <c r="W236" s="52">
        <v>0</v>
      </c>
      <c r="X236" s="52">
        <v>891</v>
      </c>
      <c r="Y236" s="52">
        <v>13469</v>
      </c>
      <c r="Z236" s="83">
        <f t="shared" si="3"/>
        <v>10156769</v>
      </c>
      <c r="AA236" s="52"/>
      <c r="AB236" s="52"/>
      <c r="AC236" s="52"/>
      <c r="AE236" s="53"/>
      <c r="AF236" s="53"/>
      <c r="AG236" s="54"/>
      <c r="AH236" s="55"/>
      <c r="AI236" s="52"/>
      <c r="AK236" s="56"/>
      <c r="AL236" s="56"/>
      <c r="AM236" s="52"/>
      <c r="AN236" s="52"/>
      <c r="AO236" s="52"/>
      <c r="AQ236" s="52"/>
      <c r="AR236" s="52"/>
      <c r="AS236" s="52"/>
      <c r="AT236" s="52"/>
      <c r="AU236" s="52"/>
      <c r="AV236" s="52"/>
      <c r="AW236" s="52"/>
      <c r="AX236" s="52"/>
    </row>
    <row r="237" spans="1:50">
      <c r="A237" s="49">
        <v>435</v>
      </c>
      <c r="B237" s="49">
        <v>435301610</v>
      </c>
      <c r="C237" s="50" t="s">
        <v>131</v>
      </c>
      <c r="D237" s="49">
        <v>301</v>
      </c>
      <c r="E237" s="50" t="s">
        <v>132</v>
      </c>
      <c r="F237" s="49">
        <v>610</v>
      </c>
      <c r="G237" s="50" t="s">
        <v>228</v>
      </c>
      <c r="H237" s="51">
        <v>2</v>
      </c>
      <c r="I237" s="52">
        <v>9781</v>
      </c>
      <c r="J237" s="52">
        <v>1905</v>
      </c>
      <c r="K237" s="52">
        <v>0</v>
      </c>
      <c r="L237" s="52">
        <v>893</v>
      </c>
      <c r="M237" s="52">
        <v>12579</v>
      </c>
      <c r="N237" s="48"/>
      <c r="O237" s="53">
        <v>4.9875311720698253E-3</v>
      </c>
      <c r="P237" s="53">
        <v>0</v>
      </c>
      <c r="Q237" s="55">
        <v>0.09</v>
      </c>
      <c r="R237" s="55">
        <v>5.4498250955166911E-3</v>
      </c>
      <c r="S237" s="52">
        <v>0</v>
      </c>
      <c r="T237" s="49"/>
      <c r="U237" s="56">
        <v>23314</v>
      </c>
      <c r="V237" s="56">
        <v>0</v>
      </c>
      <c r="W237" s="52">
        <v>0</v>
      </c>
      <c r="X237" s="52">
        <v>1782</v>
      </c>
      <c r="Y237" s="52">
        <v>25096</v>
      </c>
      <c r="Z237" s="83">
        <f t="shared" si="3"/>
        <v>10156769</v>
      </c>
      <c r="AA237" s="52"/>
      <c r="AB237" s="52"/>
      <c r="AC237" s="52"/>
      <c r="AE237" s="53"/>
      <c r="AF237" s="53"/>
      <c r="AG237" s="54"/>
      <c r="AH237" s="55"/>
      <c r="AI237" s="52"/>
      <c r="AK237" s="56"/>
      <c r="AL237" s="56"/>
      <c r="AM237" s="52"/>
      <c r="AN237" s="52"/>
      <c r="AO237" s="52"/>
      <c r="AQ237" s="52"/>
      <c r="AR237" s="52"/>
      <c r="AS237" s="52"/>
      <c r="AT237" s="52"/>
      <c r="AU237" s="52"/>
      <c r="AV237" s="52"/>
      <c r="AW237" s="52"/>
      <c r="AX237" s="52"/>
    </row>
    <row r="238" spans="1:50">
      <c r="A238" s="49">
        <v>435</v>
      </c>
      <c r="B238" s="49">
        <v>435301673</v>
      </c>
      <c r="C238" s="50" t="s">
        <v>131</v>
      </c>
      <c r="D238" s="49">
        <v>301</v>
      </c>
      <c r="E238" s="50" t="s">
        <v>132</v>
      </c>
      <c r="F238" s="49">
        <v>673</v>
      </c>
      <c r="G238" s="50" t="s">
        <v>137</v>
      </c>
      <c r="H238" s="51">
        <v>17</v>
      </c>
      <c r="I238" s="52">
        <v>8940</v>
      </c>
      <c r="J238" s="52">
        <v>4243</v>
      </c>
      <c r="K238" s="52">
        <v>0</v>
      </c>
      <c r="L238" s="52">
        <v>893</v>
      </c>
      <c r="M238" s="52">
        <v>14076</v>
      </c>
      <c r="N238" s="48"/>
      <c r="O238" s="53">
        <v>4.2394014962593513E-2</v>
      </c>
      <c r="P238" s="53">
        <v>0</v>
      </c>
      <c r="Q238" s="55">
        <v>0.09</v>
      </c>
      <c r="R238" s="55">
        <v>1.7875393644949462E-2</v>
      </c>
      <c r="S238" s="52">
        <v>0</v>
      </c>
      <c r="T238" s="49"/>
      <c r="U238" s="56">
        <v>223550</v>
      </c>
      <c r="V238" s="56">
        <v>0</v>
      </c>
      <c r="W238" s="52">
        <v>0</v>
      </c>
      <c r="X238" s="52">
        <v>15147</v>
      </c>
      <c r="Y238" s="52">
        <v>238697</v>
      </c>
      <c r="Z238" s="83">
        <f t="shared" si="3"/>
        <v>10156769</v>
      </c>
      <c r="AA238" s="52"/>
      <c r="AB238" s="52"/>
      <c r="AC238" s="52"/>
      <c r="AE238" s="53"/>
      <c r="AF238" s="53"/>
      <c r="AG238" s="54"/>
      <c r="AH238" s="55"/>
      <c r="AI238" s="52"/>
      <c r="AK238" s="56"/>
      <c r="AL238" s="56"/>
      <c r="AM238" s="52"/>
      <c r="AN238" s="52"/>
      <c r="AO238" s="52"/>
      <c r="AQ238" s="52"/>
      <c r="AR238" s="52"/>
      <c r="AS238" s="52"/>
      <c r="AT238" s="52"/>
      <c r="AU238" s="52"/>
      <c r="AV238" s="52"/>
      <c r="AW238" s="52"/>
      <c r="AX238" s="52"/>
    </row>
    <row r="239" spans="1:50">
      <c r="A239" s="49">
        <v>435</v>
      </c>
      <c r="B239" s="49">
        <v>435301725</v>
      </c>
      <c r="C239" s="50" t="s">
        <v>131</v>
      </c>
      <c r="D239" s="49">
        <v>301</v>
      </c>
      <c r="E239" s="50" t="s">
        <v>132</v>
      </c>
      <c r="F239" s="49">
        <v>725</v>
      </c>
      <c r="G239" s="50" t="s">
        <v>117</v>
      </c>
      <c r="H239" s="51">
        <v>1</v>
      </c>
      <c r="I239" s="52">
        <v>9704</v>
      </c>
      <c r="J239" s="52">
        <v>2788</v>
      </c>
      <c r="K239" s="52">
        <v>0</v>
      </c>
      <c r="L239" s="52">
        <v>893</v>
      </c>
      <c r="M239" s="52">
        <v>13385</v>
      </c>
      <c r="N239" s="48"/>
      <c r="O239" s="53">
        <v>2.4937655860349127E-3</v>
      </c>
      <c r="P239" s="53">
        <v>0</v>
      </c>
      <c r="Q239" s="55">
        <v>0.09</v>
      </c>
      <c r="R239" s="55">
        <v>1.0215492109852948E-2</v>
      </c>
      <c r="S239" s="52">
        <v>0</v>
      </c>
      <c r="T239" s="49"/>
      <c r="U239" s="56">
        <v>12461</v>
      </c>
      <c r="V239" s="56">
        <v>0</v>
      </c>
      <c r="W239" s="52">
        <v>0</v>
      </c>
      <c r="X239" s="52">
        <v>891</v>
      </c>
      <c r="Y239" s="52">
        <v>13352</v>
      </c>
      <c r="Z239" s="83">
        <f t="shared" si="3"/>
        <v>10156769</v>
      </c>
      <c r="AA239" s="52"/>
      <c r="AB239" s="52"/>
      <c r="AC239" s="52"/>
      <c r="AE239" s="53"/>
      <c r="AF239" s="53"/>
      <c r="AG239" s="54"/>
      <c r="AH239" s="55"/>
      <c r="AI239" s="52"/>
      <c r="AK239" s="56"/>
      <c r="AL239" s="56"/>
      <c r="AM239" s="52"/>
      <c r="AN239" s="52"/>
      <c r="AO239" s="52"/>
      <c r="AQ239" s="52"/>
      <c r="AR239" s="52"/>
      <c r="AS239" s="52"/>
      <c r="AT239" s="52"/>
      <c r="AU239" s="52"/>
      <c r="AV239" s="52"/>
      <c r="AW239" s="52"/>
      <c r="AX239" s="52"/>
    </row>
    <row r="240" spans="1:50">
      <c r="A240" s="49">
        <v>435</v>
      </c>
      <c r="B240" s="49">
        <v>435301735</v>
      </c>
      <c r="C240" s="50" t="s">
        <v>131</v>
      </c>
      <c r="D240" s="49">
        <v>301</v>
      </c>
      <c r="E240" s="50" t="s">
        <v>132</v>
      </c>
      <c r="F240" s="49">
        <v>735</v>
      </c>
      <c r="G240" s="50" t="s">
        <v>119</v>
      </c>
      <c r="H240" s="51">
        <v>3</v>
      </c>
      <c r="I240" s="52">
        <v>9510</v>
      </c>
      <c r="J240" s="52">
        <v>3806</v>
      </c>
      <c r="K240" s="52">
        <v>0</v>
      </c>
      <c r="L240" s="52">
        <v>893</v>
      </c>
      <c r="M240" s="52">
        <v>14209</v>
      </c>
      <c r="N240" s="48"/>
      <c r="O240" s="53">
        <v>7.481296758104738E-3</v>
      </c>
      <c r="P240" s="53">
        <v>0</v>
      </c>
      <c r="Q240" s="55">
        <v>0.09</v>
      </c>
      <c r="R240" s="55">
        <v>2.0909391815138168E-2</v>
      </c>
      <c r="S240" s="52">
        <v>0</v>
      </c>
      <c r="T240" s="49"/>
      <c r="U240" s="56">
        <v>39849</v>
      </c>
      <c r="V240" s="56">
        <v>0</v>
      </c>
      <c r="W240" s="52">
        <v>0</v>
      </c>
      <c r="X240" s="52">
        <v>2673</v>
      </c>
      <c r="Y240" s="52">
        <v>42522</v>
      </c>
      <c r="Z240" s="83">
        <f t="shared" si="3"/>
        <v>10156769</v>
      </c>
      <c r="AA240" s="52"/>
      <c r="AB240" s="52"/>
      <c r="AC240" s="52"/>
      <c r="AE240" s="53"/>
      <c r="AF240" s="53"/>
      <c r="AG240" s="54"/>
      <c r="AH240" s="55"/>
      <c r="AI240" s="52"/>
      <c r="AK240" s="56"/>
      <c r="AL240" s="56"/>
      <c r="AM240" s="52"/>
      <c r="AN240" s="52"/>
      <c r="AO240" s="52"/>
      <c r="AQ240" s="52"/>
      <c r="AR240" s="52"/>
      <c r="AS240" s="52"/>
      <c r="AT240" s="52"/>
      <c r="AU240" s="52"/>
      <c r="AV240" s="52"/>
      <c r="AW240" s="52"/>
      <c r="AX240" s="52"/>
    </row>
    <row r="241" spans="1:50">
      <c r="A241" s="49">
        <v>436</v>
      </c>
      <c r="B241" s="49">
        <v>436049001</v>
      </c>
      <c r="C241" s="50" t="s">
        <v>138</v>
      </c>
      <c r="D241" s="49">
        <v>49</v>
      </c>
      <c r="E241" s="50" t="s">
        <v>73</v>
      </c>
      <c r="F241" s="49">
        <v>1</v>
      </c>
      <c r="G241" s="50" t="s">
        <v>57</v>
      </c>
      <c r="H241" s="51">
        <v>1</v>
      </c>
      <c r="I241" s="52">
        <v>10593</v>
      </c>
      <c r="J241" s="52">
        <v>2749</v>
      </c>
      <c r="K241" s="52">
        <v>0</v>
      </c>
      <c r="L241" s="52">
        <v>893</v>
      </c>
      <c r="M241" s="52">
        <v>14235</v>
      </c>
      <c r="N241" s="48"/>
      <c r="O241" s="53">
        <v>0</v>
      </c>
      <c r="P241" s="53">
        <v>0</v>
      </c>
      <c r="Q241" s="55">
        <v>0.09</v>
      </c>
      <c r="R241" s="55">
        <v>1.3304817022844629E-2</v>
      </c>
      <c r="S241" s="52">
        <v>0</v>
      </c>
      <c r="T241" s="49"/>
      <c r="U241" s="56">
        <v>13342</v>
      </c>
      <c r="V241" s="56">
        <v>0</v>
      </c>
      <c r="W241" s="52">
        <v>0</v>
      </c>
      <c r="X241" s="52">
        <v>893</v>
      </c>
      <c r="Y241" s="52">
        <v>14235</v>
      </c>
      <c r="Z241" s="83">
        <f t="shared" si="3"/>
        <v>7924364.2698748456</v>
      </c>
      <c r="AA241" s="52"/>
      <c r="AB241" s="52"/>
      <c r="AC241" s="52"/>
      <c r="AE241" s="53"/>
      <c r="AF241" s="53"/>
      <c r="AG241" s="54"/>
      <c r="AH241" s="55"/>
      <c r="AI241" s="52"/>
      <c r="AK241" s="56"/>
      <c r="AL241" s="56"/>
      <c r="AM241" s="52"/>
      <c r="AN241" s="52"/>
      <c r="AO241" s="52"/>
      <c r="AQ241" s="52"/>
      <c r="AR241" s="52"/>
      <c r="AS241" s="52"/>
      <c r="AT241" s="52"/>
      <c r="AU241" s="52"/>
      <c r="AV241" s="52"/>
      <c r="AW241" s="52"/>
      <c r="AX241" s="52"/>
    </row>
    <row r="242" spans="1:50">
      <c r="A242" s="49">
        <v>436</v>
      </c>
      <c r="B242" s="49">
        <v>436049010</v>
      </c>
      <c r="C242" s="50" t="s">
        <v>138</v>
      </c>
      <c r="D242" s="49">
        <v>49</v>
      </c>
      <c r="E242" s="50" t="s">
        <v>73</v>
      </c>
      <c r="F242" s="49">
        <v>10</v>
      </c>
      <c r="G242" s="50" t="s">
        <v>74</v>
      </c>
      <c r="H242" s="51">
        <v>6</v>
      </c>
      <c r="I242" s="52">
        <v>8747</v>
      </c>
      <c r="J242" s="52">
        <v>2690</v>
      </c>
      <c r="K242" s="52">
        <v>0</v>
      </c>
      <c r="L242" s="52">
        <v>893</v>
      </c>
      <c r="M242" s="52">
        <v>12330</v>
      </c>
      <c r="N242" s="48"/>
      <c r="O242" s="53">
        <v>0</v>
      </c>
      <c r="P242" s="53">
        <v>0</v>
      </c>
      <c r="Q242" s="55">
        <v>0.09</v>
      </c>
      <c r="R242" s="55">
        <v>2.0578751873308624E-3</v>
      </c>
      <c r="S242" s="52">
        <v>0</v>
      </c>
      <c r="T242" s="49"/>
      <c r="U242" s="56">
        <v>68622</v>
      </c>
      <c r="V242" s="56">
        <v>0</v>
      </c>
      <c r="W242" s="52">
        <v>0</v>
      </c>
      <c r="X242" s="52">
        <v>5358</v>
      </c>
      <c r="Y242" s="52">
        <v>73980</v>
      </c>
      <c r="Z242" s="83">
        <f t="shared" si="3"/>
        <v>7924364.2698748456</v>
      </c>
      <c r="AA242" s="52"/>
      <c r="AB242" s="52"/>
      <c r="AC242" s="52"/>
      <c r="AE242" s="53"/>
      <c r="AF242" s="53"/>
      <c r="AG242" s="54"/>
      <c r="AH242" s="55"/>
      <c r="AI242" s="52"/>
      <c r="AK242" s="56"/>
      <c r="AL242" s="56"/>
      <c r="AM242" s="52"/>
      <c r="AN242" s="52"/>
      <c r="AO242" s="52"/>
      <c r="AQ242" s="52"/>
      <c r="AR242" s="52"/>
      <c r="AS242" s="52"/>
      <c r="AT242" s="52"/>
      <c r="AU242" s="52"/>
      <c r="AV242" s="52"/>
      <c r="AW242" s="52"/>
      <c r="AX242" s="52"/>
    </row>
    <row r="243" spans="1:50">
      <c r="A243" s="49">
        <v>436</v>
      </c>
      <c r="B243" s="49">
        <v>436049035</v>
      </c>
      <c r="C243" s="50" t="s">
        <v>138</v>
      </c>
      <c r="D243" s="49">
        <v>49</v>
      </c>
      <c r="E243" s="50" t="s">
        <v>73</v>
      </c>
      <c r="F243" s="49">
        <v>35</v>
      </c>
      <c r="G243" s="50" t="s">
        <v>11</v>
      </c>
      <c r="H243" s="51">
        <v>74</v>
      </c>
      <c r="I243" s="52">
        <v>11948</v>
      </c>
      <c r="J243" s="52">
        <v>4096</v>
      </c>
      <c r="K243" s="52">
        <v>0</v>
      </c>
      <c r="L243" s="52">
        <v>893</v>
      </c>
      <c r="M243" s="52">
        <v>16937</v>
      </c>
      <c r="N243" s="48"/>
      <c r="O243" s="53">
        <v>0</v>
      </c>
      <c r="P243" s="53">
        <v>0</v>
      </c>
      <c r="Q243" s="55">
        <v>0.18</v>
      </c>
      <c r="R243" s="55">
        <v>0.14507498172994768</v>
      </c>
      <c r="S243" s="52">
        <v>0</v>
      </c>
      <c r="T243" s="49"/>
      <c r="U243" s="56">
        <v>1187256</v>
      </c>
      <c r="V243" s="56">
        <v>0</v>
      </c>
      <c r="W243" s="52">
        <v>0</v>
      </c>
      <c r="X243" s="52">
        <v>66082</v>
      </c>
      <c r="Y243" s="52">
        <v>1253338</v>
      </c>
      <c r="Z243" s="83">
        <f t="shared" si="3"/>
        <v>7924364.2698748456</v>
      </c>
      <c r="AA243" s="52"/>
      <c r="AB243" s="52"/>
      <c r="AC243" s="52"/>
      <c r="AE243" s="53"/>
      <c r="AF243" s="53"/>
      <c r="AG243" s="54"/>
      <c r="AH243" s="55"/>
      <c r="AI243" s="52"/>
      <c r="AK243" s="56"/>
      <c r="AL243" s="56"/>
      <c r="AM243" s="52"/>
      <c r="AN243" s="52"/>
      <c r="AO243" s="52"/>
      <c r="AQ243" s="52"/>
      <c r="AR243" s="52"/>
      <c r="AS243" s="52"/>
      <c r="AT243" s="52"/>
      <c r="AU243" s="52"/>
      <c r="AV243" s="52"/>
      <c r="AW243" s="52"/>
      <c r="AX243" s="52"/>
    </row>
    <row r="244" spans="1:50">
      <c r="A244" s="49">
        <v>436</v>
      </c>
      <c r="B244" s="49">
        <v>436049044</v>
      </c>
      <c r="C244" s="50" t="s">
        <v>138</v>
      </c>
      <c r="D244" s="49">
        <v>49</v>
      </c>
      <c r="E244" s="50" t="s">
        <v>73</v>
      </c>
      <c r="F244" s="49">
        <v>44</v>
      </c>
      <c r="G244" s="50" t="s">
        <v>12</v>
      </c>
      <c r="H244" s="51">
        <v>4</v>
      </c>
      <c r="I244" s="52">
        <v>10593</v>
      </c>
      <c r="J244" s="52">
        <v>698</v>
      </c>
      <c r="K244" s="52">
        <v>0</v>
      </c>
      <c r="L244" s="52">
        <v>893</v>
      </c>
      <c r="M244" s="52">
        <v>12184</v>
      </c>
      <c r="N244" s="48"/>
      <c r="O244" s="53">
        <v>0</v>
      </c>
      <c r="P244" s="53">
        <v>0</v>
      </c>
      <c r="Q244" s="55">
        <v>0.09</v>
      </c>
      <c r="R244" s="55">
        <v>4.7635608937194533E-2</v>
      </c>
      <c r="S244" s="52">
        <v>0</v>
      </c>
      <c r="T244" s="49"/>
      <c r="U244" s="56">
        <v>45164</v>
      </c>
      <c r="V244" s="56">
        <v>0</v>
      </c>
      <c r="W244" s="52">
        <v>0</v>
      </c>
      <c r="X244" s="52">
        <v>3572</v>
      </c>
      <c r="Y244" s="52">
        <v>48736</v>
      </c>
      <c r="Z244" s="83">
        <f t="shared" si="3"/>
        <v>7924364.2698748456</v>
      </c>
      <c r="AA244" s="52"/>
      <c r="AB244" s="52"/>
      <c r="AC244" s="52"/>
      <c r="AE244" s="53"/>
      <c r="AF244" s="53"/>
      <c r="AG244" s="54"/>
      <c r="AH244" s="55"/>
      <c r="AI244" s="52"/>
      <c r="AK244" s="56"/>
      <c r="AL244" s="56"/>
      <c r="AM244" s="52"/>
      <c r="AN244" s="52"/>
      <c r="AO244" s="52"/>
      <c r="AQ244" s="52"/>
      <c r="AR244" s="52"/>
      <c r="AS244" s="52"/>
      <c r="AT244" s="52"/>
      <c r="AU244" s="52"/>
      <c r="AV244" s="52"/>
      <c r="AW244" s="52"/>
      <c r="AX244" s="52"/>
    </row>
    <row r="245" spans="1:50">
      <c r="A245" s="49">
        <v>436</v>
      </c>
      <c r="B245" s="49">
        <v>436049046</v>
      </c>
      <c r="C245" s="50" t="s">
        <v>138</v>
      </c>
      <c r="D245" s="49">
        <v>49</v>
      </c>
      <c r="E245" s="50" t="s">
        <v>73</v>
      </c>
      <c r="F245" s="49">
        <v>46</v>
      </c>
      <c r="G245" s="50" t="s">
        <v>89</v>
      </c>
      <c r="H245" s="51">
        <v>1</v>
      </c>
      <c r="I245" s="52">
        <v>8747</v>
      </c>
      <c r="J245" s="52">
        <v>6335</v>
      </c>
      <c r="K245" s="52">
        <v>0</v>
      </c>
      <c r="L245" s="52">
        <v>893</v>
      </c>
      <c r="M245" s="52">
        <v>15975</v>
      </c>
      <c r="N245" s="48"/>
      <c r="O245" s="53">
        <v>0</v>
      </c>
      <c r="P245" s="53">
        <v>0</v>
      </c>
      <c r="Q245" s="55">
        <v>0.09</v>
      </c>
      <c r="R245" s="55">
        <v>5.2905818524849471E-4</v>
      </c>
      <c r="S245" s="52">
        <v>0</v>
      </c>
      <c r="T245" s="49"/>
      <c r="U245" s="56">
        <v>15082</v>
      </c>
      <c r="V245" s="56">
        <v>0</v>
      </c>
      <c r="W245" s="52">
        <v>0</v>
      </c>
      <c r="X245" s="52">
        <v>893</v>
      </c>
      <c r="Y245" s="52">
        <v>15975</v>
      </c>
      <c r="Z245" s="83">
        <f t="shared" si="3"/>
        <v>7924364.2698748456</v>
      </c>
      <c r="AA245" s="52"/>
      <c r="AB245" s="52"/>
      <c r="AC245" s="52"/>
      <c r="AE245" s="53"/>
      <c r="AF245" s="53"/>
      <c r="AG245" s="54"/>
      <c r="AH245" s="55"/>
      <c r="AI245" s="52"/>
      <c r="AK245" s="56"/>
      <c r="AL245" s="56"/>
      <c r="AM245" s="52"/>
      <c r="AN245" s="52"/>
      <c r="AO245" s="52"/>
      <c r="AQ245" s="52"/>
      <c r="AR245" s="52"/>
      <c r="AS245" s="52"/>
      <c r="AT245" s="52"/>
      <c r="AU245" s="52"/>
      <c r="AV245" s="52"/>
      <c r="AW245" s="52"/>
      <c r="AX245" s="52"/>
    </row>
    <row r="246" spans="1:50">
      <c r="A246" s="49">
        <v>436</v>
      </c>
      <c r="B246" s="49">
        <v>436049049</v>
      </c>
      <c r="C246" s="50" t="s">
        <v>138</v>
      </c>
      <c r="D246" s="49">
        <v>49</v>
      </c>
      <c r="E246" s="50" t="s">
        <v>73</v>
      </c>
      <c r="F246" s="49">
        <v>49</v>
      </c>
      <c r="G246" s="50" t="s">
        <v>73</v>
      </c>
      <c r="H246" s="51">
        <v>175</v>
      </c>
      <c r="I246" s="52">
        <v>12352</v>
      </c>
      <c r="J246" s="52">
        <v>15666</v>
      </c>
      <c r="K246" s="52">
        <v>0</v>
      </c>
      <c r="L246" s="52">
        <v>893</v>
      </c>
      <c r="M246" s="52">
        <v>28911</v>
      </c>
      <c r="N246" s="48"/>
      <c r="O246" s="53">
        <v>0</v>
      </c>
      <c r="P246" s="53">
        <v>0</v>
      </c>
      <c r="Q246" s="55">
        <v>0.09</v>
      </c>
      <c r="R246" s="55">
        <v>6.9838840145100528E-2</v>
      </c>
      <c r="S246" s="52">
        <v>0</v>
      </c>
      <c r="T246" s="49"/>
      <c r="U246" s="56">
        <v>4903150</v>
      </c>
      <c r="V246" s="56">
        <v>0</v>
      </c>
      <c r="W246" s="52">
        <v>0</v>
      </c>
      <c r="X246" s="52">
        <v>156275</v>
      </c>
      <c r="Y246" s="52">
        <v>5059425</v>
      </c>
      <c r="Z246" s="83">
        <f t="shared" si="3"/>
        <v>7924364.2698748456</v>
      </c>
      <c r="AA246" s="52"/>
      <c r="AB246" s="52"/>
      <c r="AC246" s="52"/>
      <c r="AE246" s="53"/>
      <c r="AF246" s="53"/>
      <c r="AG246" s="54"/>
      <c r="AH246" s="55"/>
      <c r="AI246" s="52"/>
      <c r="AK246" s="56"/>
      <c r="AL246" s="56"/>
      <c r="AM246" s="52"/>
      <c r="AN246" s="52"/>
      <c r="AO246" s="52"/>
      <c r="AQ246" s="52"/>
      <c r="AR246" s="52"/>
      <c r="AS246" s="52"/>
      <c r="AT246" s="52"/>
      <c r="AU246" s="52"/>
      <c r="AV246" s="52"/>
      <c r="AW246" s="52"/>
      <c r="AX246" s="52"/>
    </row>
    <row r="247" spans="1:50">
      <c r="A247" s="49">
        <v>436</v>
      </c>
      <c r="B247" s="49">
        <v>436049056</v>
      </c>
      <c r="C247" s="50" t="s">
        <v>138</v>
      </c>
      <c r="D247" s="49">
        <v>49</v>
      </c>
      <c r="E247" s="50" t="s">
        <v>73</v>
      </c>
      <c r="F247" s="49">
        <v>56</v>
      </c>
      <c r="G247" s="50" t="s">
        <v>133</v>
      </c>
      <c r="H247" s="51">
        <v>1</v>
      </c>
      <c r="I247" s="52">
        <v>9612</v>
      </c>
      <c r="J247" s="52">
        <v>3746</v>
      </c>
      <c r="K247" s="52">
        <v>0</v>
      </c>
      <c r="L247" s="52">
        <v>893</v>
      </c>
      <c r="M247" s="52">
        <v>14251</v>
      </c>
      <c r="N247" s="48"/>
      <c r="O247" s="53">
        <v>0</v>
      </c>
      <c r="P247" s="53">
        <v>0</v>
      </c>
      <c r="Q247" s="55">
        <v>0.09</v>
      </c>
      <c r="R247" s="55">
        <v>1.9872567991981813E-2</v>
      </c>
      <c r="S247" s="52">
        <v>0</v>
      </c>
      <c r="T247" s="49"/>
      <c r="U247" s="56">
        <v>13358</v>
      </c>
      <c r="V247" s="56">
        <v>0</v>
      </c>
      <c r="W247" s="52">
        <v>0</v>
      </c>
      <c r="X247" s="52">
        <v>893</v>
      </c>
      <c r="Y247" s="52">
        <v>14251</v>
      </c>
      <c r="Z247" s="83">
        <f t="shared" si="3"/>
        <v>7924364.2698748456</v>
      </c>
      <c r="AA247" s="52"/>
      <c r="AB247" s="52"/>
      <c r="AC247" s="52"/>
      <c r="AE247" s="53"/>
      <c r="AF247" s="53"/>
      <c r="AG247" s="54"/>
      <c r="AH247" s="55"/>
      <c r="AI247" s="52"/>
      <c r="AK247" s="56"/>
      <c r="AL247" s="56"/>
      <c r="AM247" s="52"/>
      <c r="AN247" s="52"/>
      <c r="AO247" s="52"/>
      <c r="AQ247" s="52"/>
      <c r="AR247" s="52"/>
      <c r="AS247" s="52"/>
      <c r="AT247" s="52"/>
      <c r="AU247" s="52"/>
      <c r="AV247" s="52"/>
      <c r="AW247" s="52"/>
      <c r="AX247" s="52"/>
    </row>
    <row r="248" spans="1:50">
      <c r="A248" s="49">
        <v>436</v>
      </c>
      <c r="B248" s="49">
        <v>436049057</v>
      </c>
      <c r="C248" s="50" t="s">
        <v>138</v>
      </c>
      <c r="D248" s="49">
        <v>49</v>
      </c>
      <c r="E248" s="50" t="s">
        <v>73</v>
      </c>
      <c r="F248" s="49">
        <v>57</v>
      </c>
      <c r="G248" s="50" t="s">
        <v>13</v>
      </c>
      <c r="H248" s="51">
        <v>5</v>
      </c>
      <c r="I248" s="52">
        <v>13870</v>
      </c>
      <c r="J248" s="52">
        <v>733</v>
      </c>
      <c r="K248" s="52">
        <v>0</v>
      </c>
      <c r="L248" s="52">
        <v>893</v>
      </c>
      <c r="M248" s="52">
        <v>15496</v>
      </c>
      <c r="N248" s="48"/>
      <c r="O248" s="53">
        <v>0</v>
      </c>
      <c r="P248" s="53">
        <v>0</v>
      </c>
      <c r="Q248" s="55">
        <v>0.18</v>
      </c>
      <c r="R248" s="55">
        <v>0.11614255293759317</v>
      </c>
      <c r="S248" s="52">
        <v>0</v>
      </c>
      <c r="T248" s="49"/>
      <c r="U248" s="56">
        <v>73015</v>
      </c>
      <c r="V248" s="56">
        <v>0</v>
      </c>
      <c r="W248" s="52">
        <v>0</v>
      </c>
      <c r="X248" s="52">
        <v>4465</v>
      </c>
      <c r="Y248" s="52">
        <v>77480</v>
      </c>
      <c r="Z248" s="83">
        <f t="shared" si="3"/>
        <v>7924364.2698748456</v>
      </c>
      <c r="AA248" s="52"/>
      <c r="AB248" s="52"/>
      <c r="AC248" s="52"/>
      <c r="AE248" s="53"/>
      <c r="AF248" s="53"/>
      <c r="AG248" s="54"/>
      <c r="AH248" s="55"/>
      <c r="AI248" s="52"/>
      <c r="AK248" s="56"/>
      <c r="AL248" s="56"/>
      <c r="AM248" s="52"/>
      <c r="AN248" s="52"/>
      <c r="AO248" s="52"/>
      <c r="AQ248" s="52"/>
      <c r="AR248" s="52"/>
      <c r="AS248" s="52"/>
      <c r="AT248" s="52"/>
      <c r="AU248" s="52"/>
      <c r="AV248" s="52"/>
      <c r="AW248" s="52"/>
      <c r="AX248" s="52"/>
    </row>
    <row r="249" spans="1:50">
      <c r="A249" s="49">
        <v>436</v>
      </c>
      <c r="B249" s="49">
        <v>436049073</v>
      </c>
      <c r="C249" s="50" t="s">
        <v>138</v>
      </c>
      <c r="D249" s="49">
        <v>49</v>
      </c>
      <c r="E249" s="50" t="s">
        <v>73</v>
      </c>
      <c r="F249" s="49">
        <v>73</v>
      </c>
      <c r="G249" s="50" t="s">
        <v>23</v>
      </c>
      <c r="H249" s="51">
        <v>1</v>
      </c>
      <c r="I249" s="52">
        <v>10347</v>
      </c>
      <c r="J249" s="52">
        <v>7856</v>
      </c>
      <c r="K249" s="52">
        <v>0</v>
      </c>
      <c r="L249" s="52">
        <v>893</v>
      </c>
      <c r="M249" s="52">
        <v>19096</v>
      </c>
      <c r="N249" s="48"/>
      <c r="O249" s="53">
        <v>0</v>
      </c>
      <c r="P249" s="53">
        <v>0</v>
      </c>
      <c r="Q249" s="55">
        <v>0.09</v>
      </c>
      <c r="R249" s="55">
        <v>4.4875222493638333E-3</v>
      </c>
      <c r="S249" s="52">
        <v>0</v>
      </c>
      <c r="T249" s="49"/>
      <c r="U249" s="56">
        <v>18203</v>
      </c>
      <c r="V249" s="56">
        <v>0</v>
      </c>
      <c r="W249" s="52">
        <v>0</v>
      </c>
      <c r="X249" s="52">
        <v>893</v>
      </c>
      <c r="Y249" s="52">
        <v>19096</v>
      </c>
      <c r="Z249" s="83">
        <f t="shared" si="3"/>
        <v>7924364.2698748456</v>
      </c>
      <c r="AA249" s="52"/>
      <c r="AB249" s="52"/>
      <c r="AC249" s="52"/>
      <c r="AE249" s="53"/>
      <c r="AF249" s="53"/>
      <c r="AG249" s="54"/>
      <c r="AH249" s="55"/>
      <c r="AI249" s="52"/>
      <c r="AK249" s="56"/>
      <c r="AL249" s="56"/>
      <c r="AM249" s="52"/>
      <c r="AN249" s="52"/>
      <c r="AO249" s="52"/>
      <c r="AQ249" s="52"/>
      <c r="AR249" s="52"/>
      <c r="AS249" s="52"/>
      <c r="AT249" s="52"/>
      <c r="AU249" s="52"/>
      <c r="AV249" s="52"/>
      <c r="AW249" s="52"/>
      <c r="AX249" s="52"/>
    </row>
    <row r="250" spans="1:50">
      <c r="A250" s="49">
        <v>436</v>
      </c>
      <c r="B250" s="49">
        <v>436049093</v>
      </c>
      <c r="C250" s="50" t="s">
        <v>138</v>
      </c>
      <c r="D250" s="49">
        <v>49</v>
      </c>
      <c r="E250" s="50" t="s">
        <v>73</v>
      </c>
      <c r="F250" s="49">
        <v>93</v>
      </c>
      <c r="G250" s="50" t="s">
        <v>14</v>
      </c>
      <c r="H250" s="51">
        <v>12</v>
      </c>
      <c r="I250" s="52">
        <v>10545</v>
      </c>
      <c r="J250" s="52">
        <v>295</v>
      </c>
      <c r="K250" s="52">
        <v>0</v>
      </c>
      <c r="L250" s="52">
        <v>893</v>
      </c>
      <c r="M250" s="52">
        <v>11733</v>
      </c>
      <c r="N250" s="48"/>
      <c r="O250" s="53">
        <v>0</v>
      </c>
      <c r="P250" s="53">
        <v>0</v>
      </c>
      <c r="Q250" s="55">
        <v>0.09</v>
      </c>
      <c r="R250" s="55">
        <v>9.832094687748992E-2</v>
      </c>
      <c r="S250" s="52">
        <v>-917.39417709616771</v>
      </c>
      <c r="T250" s="49"/>
      <c r="U250" s="56">
        <v>130080</v>
      </c>
      <c r="V250" s="56">
        <v>0</v>
      </c>
      <c r="W250" s="52">
        <v>-11008.730125154012</v>
      </c>
      <c r="X250" s="52">
        <v>10716</v>
      </c>
      <c r="Y250" s="52">
        <v>129787.26987484598</v>
      </c>
      <c r="Z250" s="83">
        <f t="shared" si="3"/>
        <v>7924364.2698748456</v>
      </c>
      <c r="AA250" s="52"/>
      <c r="AB250" s="52"/>
      <c r="AC250" s="52"/>
      <c r="AE250" s="53"/>
      <c r="AF250" s="53"/>
      <c r="AG250" s="54"/>
      <c r="AH250" s="55"/>
      <c r="AI250" s="52"/>
      <c r="AK250" s="56"/>
      <c r="AL250" s="56"/>
      <c r="AM250" s="52"/>
      <c r="AN250" s="52"/>
      <c r="AO250" s="52"/>
      <c r="AQ250" s="52"/>
      <c r="AR250" s="52"/>
      <c r="AS250" s="52"/>
      <c r="AT250" s="52"/>
      <c r="AU250" s="52"/>
      <c r="AV250" s="52"/>
      <c r="AW250" s="52"/>
      <c r="AX250" s="52"/>
    </row>
    <row r="251" spans="1:50">
      <c r="A251" s="49">
        <v>436</v>
      </c>
      <c r="B251" s="49">
        <v>436049133</v>
      </c>
      <c r="C251" s="50" t="s">
        <v>138</v>
      </c>
      <c r="D251" s="49">
        <v>49</v>
      </c>
      <c r="E251" s="50" t="s">
        <v>73</v>
      </c>
      <c r="F251" s="49">
        <v>133</v>
      </c>
      <c r="G251" s="50" t="s">
        <v>59</v>
      </c>
      <c r="H251" s="51">
        <v>2</v>
      </c>
      <c r="I251" s="52">
        <v>8747</v>
      </c>
      <c r="J251" s="52">
        <v>2727</v>
      </c>
      <c r="K251" s="52">
        <v>0</v>
      </c>
      <c r="L251" s="52">
        <v>893</v>
      </c>
      <c r="M251" s="52">
        <v>12367</v>
      </c>
      <c r="N251" s="48"/>
      <c r="O251" s="53">
        <v>0</v>
      </c>
      <c r="P251" s="53">
        <v>0</v>
      </c>
      <c r="Q251" s="55">
        <v>0.09</v>
      </c>
      <c r="R251" s="55">
        <v>2.9745812524621534E-2</v>
      </c>
      <c r="S251" s="52">
        <v>0</v>
      </c>
      <c r="T251" s="49"/>
      <c r="U251" s="56">
        <v>22948</v>
      </c>
      <c r="V251" s="56">
        <v>0</v>
      </c>
      <c r="W251" s="52">
        <v>0</v>
      </c>
      <c r="X251" s="52">
        <v>1786</v>
      </c>
      <c r="Y251" s="52">
        <v>24734</v>
      </c>
      <c r="Z251" s="83">
        <f t="shared" si="3"/>
        <v>7924364.2698748456</v>
      </c>
      <c r="AA251" s="52"/>
      <c r="AB251" s="52"/>
      <c r="AC251" s="52"/>
      <c r="AE251" s="53"/>
      <c r="AF251" s="53"/>
      <c r="AG251" s="54"/>
      <c r="AH251" s="55"/>
      <c r="AI251" s="52"/>
      <c r="AK251" s="56"/>
      <c r="AL251" s="56"/>
      <c r="AM251" s="52"/>
      <c r="AN251" s="52"/>
      <c r="AO251" s="52"/>
      <c r="AQ251" s="52"/>
      <c r="AR251" s="52"/>
      <c r="AS251" s="52"/>
      <c r="AT251" s="52"/>
      <c r="AU251" s="52"/>
      <c r="AV251" s="52"/>
      <c r="AW251" s="52"/>
      <c r="AX251" s="52"/>
    </row>
    <row r="252" spans="1:50">
      <c r="A252" s="49">
        <v>436</v>
      </c>
      <c r="B252" s="49">
        <v>436049149</v>
      </c>
      <c r="C252" s="50" t="s">
        <v>138</v>
      </c>
      <c r="D252" s="49">
        <v>49</v>
      </c>
      <c r="E252" s="50" t="s">
        <v>73</v>
      </c>
      <c r="F252" s="49">
        <v>149</v>
      </c>
      <c r="G252" s="50" t="s">
        <v>77</v>
      </c>
      <c r="H252" s="51">
        <v>2</v>
      </c>
      <c r="I252" s="52">
        <v>9670</v>
      </c>
      <c r="J252" s="52">
        <v>49</v>
      </c>
      <c r="K252" s="52">
        <v>0</v>
      </c>
      <c r="L252" s="52">
        <v>893</v>
      </c>
      <c r="M252" s="52">
        <v>10612</v>
      </c>
      <c r="N252" s="48"/>
      <c r="O252" s="53">
        <v>0</v>
      </c>
      <c r="P252" s="53">
        <v>0</v>
      </c>
      <c r="Q252" s="55">
        <v>0.16</v>
      </c>
      <c r="R252" s="55">
        <v>0.10176205383806537</v>
      </c>
      <c r="S252" s="52">
        <v>0</v>
      </c>
      <c r="T252" s="49"/>
      <c r="U252" s="56">
        <v>19438</v>
      </c>
      <c r="V252" s="56">
        <v>0</v>
      </c>
      <c r="W252" s="52">
        <v>0</v>
      </c>
      <c r="X252" s="52">
        <v>1786</v>
      </c>
      <c r="Y252" s="52">
        <v>21224</v>
      </c>
      <c r="Z252" s="83">
        <f t="shared" si="3"/>
        <v>7924364.2698748456</v>
      </c>
      <c r="AA252" s="52"/>
      <c r="AB252" s="52"/>
      <c r="AC252" s="52"/>
      <c r="AE252" s="53"/>
      <c r="AF252" s="53"/>
      <c r="AG252" s="54"/>
      <c r="AH252" s="55"/>
      <c r="AI252" s="52"/>
      <c r="AK252" s="56"/>
      <c r="AL252" s="56"/>
      <c r="AM252" s="52"/>
      <c r="AN252" s="52"/>
      <c r="AO252" s="52"/>
      <c r="AQ252" s="52"/>
      <c r="AR252" s="52"/>
      <c r="AS252" s="52"/>
      <c r="AT252" s="52"/>
      <c r="AU252" s="52"/>
      <c r="AV252" s="52"/>
      <c r="AW252" s="52"/>
      <c r="AX252" s="52"/>
    </row>
    <row r="253" spans="1:50">
      <c r="A253" s="49">
        <v>436</v>
      </c>
      <c r="B253" s="49">
        <v>436049163</v>
      </c>
      <c r="C253" s="50" t="s">
        <v>138</v>
      </c>
      <c r="D253" s="49">
        <v>49</v>
      </c>
      <c r="E253" s="50" t="s">
        <v>73</v>
      </c>
      <c r="F253" s="49">
        <v>163</v>
      </c>
      <c r="G253" s="50" t="s">
        <v>16</v>
      </c>
      <c r="H253" s="51">
        <v>2</v>
      </c>
      <c r="I253" s="52">
        <v>11960</v>
      </c>
      <c r="J253" s="52">
        <v>647</v>
      </c>
      <c r="K253" s="52">
        <v>0</v>
      </c>
      <c r="L253" s="52">
        <v>893</v>
      </c>
      <c r="M253" s="52">
        <v>13500</v>
      </c>
      <c r="N253" s="48"/>
      <c r="O253" s="53">
        <v>0</v>
      </c>
      <c r="P253" s="53">
        <v>0</v>
      </c>
      <c r="Q253" s="55">
        <v>0.18</v>
      </c>
      <c r="R253" s="55">
        <v>8.7658801294957248E-2</v>
      </c>
      <c r="S253" s="52">
        <v>0</v>
      </c>
      <c r="T253" s="49"/>
      <c r="U253" s="56">
        <v>25214</v>
      </c>
      <c r="V253" s="56">
        <v>0</v>
      </c>
      <c r="W253" s="52">
        <v>0</v>
      </c>
      <c r="X253" s="52">
        <v>1786</v>
      </c>
      <c r="Y253" s="52">
        <v>27000</v>
      </c>
      <c r="Z253" s="83">
        <f t="shared" si="3"/>
        <v>7924364.2698748456</v>
      </c>
      <c r="AA253" s="52"/>
      <c r="AB253" s="52"/>
      <c r="AC253" s="52"/>
      <c r="AE253" s="53"/>
      <c r="AF253" s="53"/>
      <c r="AG253" s="54"/>
      <c r="AH253" s="55"/>
      <c r="AI253" s="52"/>
      <c r="AK253" s="56"/>
      <c r="AL253" s="56"/>
      <c r="AM253" s="52"/>
      <c r="AN253" s="52"/>
      <c r="AO253" s="52"/>
      <c r="AQ253" s="52"/>
      <c r="AR253" s="52"/>
      <c r="AS253" s="52"/>
      <c r="AT253" s="52"/>
      <c r="AU253" s="52"/>
      <c r="AV253" s="52"/>
      <c r="AW253" s="52"/>
      <c r="AX253" s="52"/>
    </row>
    <row r="254" spans="1:50">
      <c r="A254" s="49">
        <v>436</v>
      </c>
      <c r="B254" s="49">
        <v>436049165</v>
      </c>
      <c r="C254" s="50" t="s">
        <v>138</v>
      </c>
      <c r="D254" s="49">
        <v>49</v>
      </c>
      <c r="E254" s="50" t="s">
        <v>73</v>
      </c>
      <c r="F254" s="49">
        <v>165</v>
      </c>
      <c r="G254" s="50" t="s">
        <v>17</v>
      </c>
      <c r="H254" s="51">
        <v>29</v>
      </c>
      <c r="I254" s="52">
        <v>11045</v>
      </c>
      <c r="J254" s="52">
        <v>541</v>
      </c>
      <c r="K254" s="52">
        <v>0</v>
      </c>
      <c r="L254" s="52">
        <v>893</v>
      </c>
      <c r="M254" s="52">
        <v>12479</v>
      </c>
      <c r="N254" s="48"/>
      <c r="O254" s="53">
        <v>0</v>
      </c>
      <c r="P254" s="53">
        <v>0</v>
      </c>
      <c r="Q254" s="55">
        <v>0.14000000000000001</v>
      </c>
      <c r="R254" s="55">
        <v>0.11966283017214517</v>
      </c>
      <c r="S254" s="52">
        <v>0</v>
      </c>
      <c r="T254" s="49"/>
      <c r="U254" s="56">
        <v>335994</v>
      </c>
      <c r="V254" s="56">
        <v>0</v>
      </c>
      <c r="W254" s="52">
        <v>0</v>
      </c>
      <c r="X254" s="52">
        <v>25897</v>
      </c>
      <c r="Y254" s="52">
        <v>361891</v>
      </c>
      <c r="Z254" s="83">
        <f t="shared" si="3"/>
        <v>7924364.2698748456</v>
      </c>
      <c r="AA254" s="52"/>
      <c r="AB254" s="52"/>
      <c r="AC254" s="52"/>
      <c r="AE254" s="53"/>
      <c r="AF254" s="53"/>
      <c r="AG254" s="54"/>
      <c r="AH254" s="55"/>
      <c r="AI254" s="52"/>
      <c r="AK254" s="56"/>
      <c r="AL254" s="56"/>
      <c r="AM254" s="52"/>
      <c r="AN254" s="52"/>
      <c r="AO254" s="52"/>
      <c r="AQ254" s="52"/>
      <c r="AR254" s="52"/>
      <c r="AS254" s="52"/>
      <c r="AT254" s="52"/>
      <c r="AU254" s="52"/>
      <c r="AV254" s="52"/>
      <c r="AW254" s="52"/>
      <c r="AX254" s="52"/>
    </row>
    <row r="255" spans="1:50">
      <c r="A255" s="49">
        <v>436</v>
      </c>
      <c r="B255" s="49">
        <v>436049176</v>
      </c>
      <c r="C255" s="50" t="s">
        <v>138</v>
      </c>
      <c r="D255" s="49">
        <v>49</v>
      </c>
      <c r="E255" s="50" t="s">
        <v>73</v>
      </c>
      <c r="F255" s="49">
        <v>176</v>
      </c>
      <c r="G255" s="50" t="s">
        <v>78</v>
      </c>
      <c r="H255" s="51">
        <v>13</v>
      </c>
      <c r="I255" s="52">
        <v>10891</v>
      </c>
      <c r="J255" s="52">
        <v>3588</v>
      </c>
      <c r="K255" s="52">
        <v>0</v>
      </c>
      <c r="L255" s="52">
        <v>893</v>
      </c>
      <c r="M255" s="52">
        <v>15372</v>
      </c>
      <c r="N255" s="48"/>
      <c r="O255" s="53">
        <v>0</v>
      </c>
      <c r="P255" s="53">
        <v>0</v>
      </c>
      <c r="Q255" s="55">
        <v>0.09</v>
      </c>
      <c r="R255" s="55">
        <v>6.5733715767592862E-2</v>
      </c>
      <c r="S255" s="52">
        <v>0</v>
      </c>
      <c r="T255" s="49"/>
      <c r="U255" s="56">
        <v>188227</v>
      </c>
      <c r="V255" s="56">
        <v>0</v>
      </c>
      <c r="W255" s="52">
        <v>0</v>
      </c>
      <c r="X255" s="52">
        <v>11609</v>
      </c>
      <c r="Y255" s="52">
        <v>199836</v>
      </c>
      <c r="Z255" s="83">
        <f t="shared" si="3"/>
        <v>7924364.2698748456</v>
      </c>
      <c r="AA255" s="52"/>
      <c r="AB255" s="52"/>
      <c r="AC255" s="52"/>
      <c r="AE255" s="53"/>
      <c r="AF255" s="53"/>
      <c r="AG255" s="54"/>
      <c r="AH255" s="55"/>
      <c r="AI255" s="52"/>
      <c r="AK255" s="56"/>
      <c r="AL255" s="56"/>
      <c r="AM255" s="52"/>
      <c r="AN255" s="52"/>
      <c r="AO255" s="52"/>
      <c r="AQ255" s="52"/>
      <c r="AR255" s="52"/>
      <c r="AS255" s="52"/>
      <c r="AT255" s="52"/>
      <c r="AU255" s="52"/>
      <c r="AV255" s="52"/>
      <c r="AW255" s="52"/>
      <c r="AX255" s="52"/>
    </row>
    <row r="256" spans="1:50">
      <c r="A256" s="49">
        <v>436</v>
      </c>
      <c r="B256" s="49">
        <v>436049199</v>
      </c>
      <c r="C256" s="50" t="s">
        <v>138</v>
      </c>
      <c r="D256" s="49">
        <v>49</v>
      </c>
      <c r="E256" s="50" t="s">
        <v>73</v>
      </c>
      <c r="F256" s="49">
        <v>199</v>
      </c>
      <c r="G256" s="50" t="s">
        <v>139</v>
      </c>
      <c r="H256" s="51">
        <v>1</v>
      </c>
      <c r="I256" s="52">
        <v>9914</v>
      </c>
      <c r="J256" s="52">
        <v>6353</v>
      </c>
      <c r="K256" s="52">
        <v>0</v>
      </c>
      <c r="L256" s="52">
        <v>893</v>
      </c>
      <c r="M256" s="52">
        <v>17160</v>
      </c>
      <c r="N256" s="48"/>
      <c r="O256" s="53">
        <v>0</v>
      </c>
      <c r="P256" s="53">
        <v>0</v>
      </c>
      <c r="Q256" s="55">
        <v>0.09</v>
      </c>
      <c r="R256" s="55">
        <v>5.3673056081855719E-4</v>
      </c>
      <c r="S256" s="52">
        <v>0</v>
      </c>
      <c r="T256" s="49"/>
      <c r="U256" s="56">
        <v>16267</v>
      </c>
      <c r="V256" s="56">
        <v>0</v>
      </c>
      <c r="W256" s="52">
        <v>0</v>
      </c>
      <c r="X256" s="52">
        <v>893</v>
      </c>
      <c r="Y256" s="52">
        <v>17160</v>
      </c>
      <c r="Z256" s="83">
        <f t="shared" si="3"/>
        <v>7924364.2698748456</v>
      </c>
      <c r="AA256" s="52"/>
      <c r="AB256" s="52"/>
      <c r="AC256" s="52"/>
      <c r="AE256" s="53"/>
      <c r="AF256" s="53"/>
      <c r="AG256" s="54"/>
      <c r="AH256" s="55"/>
      <c r="AI256" s="52"/>
      <c r="AK256" s="56"/>
      <c r="AL256" s="56"/>
      <c r="AM256" s="52"/>
      <c r="AN256" s="52"/>
      <c r="AO256" s="52"/>
      <c r="AQ256" s="52"/>
      <c r="AR256" s="52"/>
      <c r="AS256" s="52"/>
      <c r="AT256" s="52"/>
      <c r="AU256" s="52"/>
      <c r="AV256" s="52"/>
      <c r="AW256" s="52"/>
      <c r="AX256" s="52"/>
    </row>
    <row r="257" spans="1:50">
      <c r="A257" s="49">
        <v>436</v>
      </c>
      <c r="B257" s="49">
        <v>436049244</v>
      </c>
      <c r="C257" s="50" t="s">
        <v>138</v>
      </c>
      <c r="D257" s="49">
        <v>49</v>
      </c>
      <c r="E257" s="50" t="s">
        <v>73</v>
      </c>
      <c r="F257" s="49">
        <v>244</v>
      </c>
      <c r="G257" s="50" t="s">
        <v>27</v>
      </c>
      <c r="H257" s="51">
        <v>11</v>
      </c>
      <c r="I257" s="52">
        <v>11594</v>
      </c>
      <c r="J257" s="52">
        <v>4670</v>
      </c>
      <c r="K257" s="52">
        <v>0</v>
      </c>
      <c r="L257" s="52">
        <v>893</v>
      </c>
      <c r="M257" s="52">
        <v>17157</v>
      </c>
      <c r="N257" s="48"/>
      <c r="O257" s="53">
        <v>0</v>
      </c>
      <c r="P257" s="53">
        <v>0</v>
      </c>
      <c r="Q257" s="55">
        <v>0.18</v>
      </c>
      <c r="R257" s="55">
        <v>9.411627948101306E-2</v>
      </c>
      <c r="S257" s="52">
        <v>0</v>
      </c>
      <c r="T257" s="49"/>
      <c r="U257" s="56">
        <v>178904</v>
      </c>
      <c r="V257" s="56">
        <v>0</v>
      </c>
      <c r="W257" s="52">
        <v>0</v>
      </c>
      <c r="X257" s="52">
        <v>9823</v>
      </c>
      <c r="Y257" s="52">
        <v>188727</v>
      </c>
      <c r="Z257" s="83">
        <f t="shared" si="3"/>
        <v>7924364.2698748456</v>
      </c>
      <c r="AA257" s="52"/>
      <c r="AB257" s="52"/>
      <c r="AC257" s="52"/>
      <c r="AE257" s="53"/>
      <c r="AF257" s="53"/>
      <c r="AG257" s="54"/>
      <c r="AH257" s="55"/>
      <c r="AI257" s="52"/>
      <c r="AK257" s="56"/>
      <c r="AL257" s="56"/>
      <c r="AM257" s="52"/>
      <c r="AN257" s="52"/>
      <c r="AO257" s="52"/>
      <c r="AQ257" s="52"/>
      <c r="AR257" s="52"/>
      <c r="AS257" s="52"/>
      <c r="AT257" s="52"/>
      <c r="AU257" s="52"/>
      <c r="AV257" s="52"/>
      <c r="AW257" s="52"/>
      <c r="AX257" s="52"/>
    </row>
    <row r="258" spans="1:50">
      <c r="A258" s="49">
        <v>436</v>
      </c>
      <c r="B258" s="49">
        <v>436049248</v>
      </c>
      <c r="C258" s="50" t="s">
        <v>138</v>
      </c>
      <c r="D258" s="49">
        <v>49</v>
      </c>
      <c r="E258" s="50" t="s">
        <v>73</v>
      </c>
      <c r="F258" s="49">
        <v>248</v>
      </c>
      <c r="G258" s="50" t="s">
        <v>18</v>
      </c>
      <c r="H258" s="51">
        <v>4</v>
      </c>
      <c r="I258" s="52">
        <v>11091</v>
      </c>
      <c r="J258" s="52">
        <v>388</v>
      </c>
      <c r="K258" s="52">
        <v>0</v>
      </c>
      <c r="L258" s="52">
        <v>893</v>
      </c>
      <c r="M258" s="52">
        <v>12372</v>
      </c>
      <c r="N258" s="48"/>
      <c r="O258" s="53">
        <v>0</v>
      </c>
      <c r="P258" s="53">
        <v>0</v>
      </c>
      <c r="Q258" s="55">
        <v>0.09</v>
      </c>
      <c r="R258" s="55">
        <v>3.8622894050938994E-2</v>
      </c>
      <c r="S258" s="52">
        <v>0</v>
      </c>
      <c r="T258" s="49"/>
      <c r="U258" s="56">
        <v>45916</v>
      </c>
      <c r="V258" s="56">
        <v>0</v>
      </c>
      <c r="W258" s="52">
        <v>0</v>
      </c>
      <c r="X258" s="52">
        <v>3572</v>
      </c>
      <c r="Y258" s="52">
        <v>49488</v>
      </c>
      <c r="Z258" s="83">
        <f t="shared" si="3"/>
        <v>7924364.2698748456</v>
      </c>
      <c r="AA258" s="52"/>
      <c r="AB258" s="52"/>
      <c r="AC258" s="52"/>
      <c r="AE258" s="53"/>
      <c r="AF258" s="53"/>
      <c r="AG258" s="54"/>
      <c r="AH258" s="55"/>
      <c r="AI258" s="52"/>
      <c r="AK258" s="56"/>
      <c r="AL258" s="56"/>
      <c r="AM258" s="52"/>
      <c r="AN258" s="52"/>
      <c r="AO258" s="52"/>
      <c r="AQ258" s="52"/>
      <c r="AR258" s="52"/>
      <c r="AS258" s="52"/>
      <c r="AT258" s="52"/>
      <c r="AU258" s="52"/>
      <c r="AV258" s="52"/>
      <c r="AW258" s="52"/>
      <c r="AX258" s="52"/>
    </row>
    <row r="259" spans="1:50">
      <c r="A259" s="49">
        <v>436</v>
      </c>
      <c r="B259" s="49">
        <v>436049258</v>
      </c>
      <c r="C259" s="50" t="s">
        <v>138</v>
      </c>
      <c r="D259" s="49">
        <v>49</v>
      </c>
      <c r="E259" s="50" t="s">
        <v>73</v>
      </c>
      <c r="F259" s="49">
        <v>258</v>
      </c>
      <c r="G259" s="50" t="s">
        <v>98</v>
      </c>
      <c r="H259" s="51">
        <v>1</v>
      </c>
      <c r="I259" s="52">
        <v>10593</v>
      </c>
      <c r="J259" s="52">
        <v>3318</v>
      </c>
      <c r="K259" s="52">
        <v>0</v>
      </c>
      <c r="L259" s="52">
        <v>893</v>
      </c>
      <c r="M259" s="52">
        <v>14804</v>
      </c>
      <c r="N259" s="48"/>
      <c r="O259" s="53">
        <v>0</v>
      </c>
      <c r="P259" s="53">
        <v>0</v>
      </c>
      <c r="Q259" s="55">
        <v>0.18</v>
      </c>
      <c r="R259" s="55">
        <v>9.0944351844877591E-2</v>
      </c>
      <c r="S259" s="52">
        <v>0</v>
      </c>
      <c r="T259" s="49"/>
      <c r="U259" s="56">
        <v>13911</v>
      </c>
      <c r="V259" s="56">
        <v>0</v>
      </c>
      <c r="W259" s="52">
        <v>0</v>
      </c>
      <c r="X259" s="52">
        <v>893</v>
      </c>
      <c r="Y259" s="52">
        <v>14804</v>
      </c>
      <c r="Z259" s="83">
        <f t="shared" si="3"/>
        <v>7924364.2698748456</v>
      </c>
      <c r="AA259" s="52"/>
      <c r="AB259" s="52"/>
      <c r="AC259" s="52"/>
      <c r="AE259" s="53"/>
      <c r="AF259" s="53"/>
      <c r="AG259" s="54"/>
      <c r="AH259" s="55"/>
      <c r="AI259" s="52"/>
      <c r="AK259" s="56"/>
      <c r="AL259" s="56"/>
      <c r="AM259" s="52"/>
      <c r="AN259" s="52"/>
      <c r="AO259" s="52"/>
      <c r="AQ259" s="52"/>
      <c r="AR259" s="52"/>
      <c r="AS259" s="52"/>
      <c r="AT259" s="52"/>
      <c r="AU259" s="52"/>
      <c r="AV259" s="52"/>
      <c r="AW259" s="52"/>
      <c r="AX259" s="52"/>
    </row>
    <row r="260" spans="1:50">
      <c r="A260" s="49">
        <v>436</v>
      </c>
      <c r="B260" s="49">
        <v>436049262</v>
      </c>
      <c r="C260" s="50" t="s">
        <v>138</v>
      </c>
      <c r="D260" s="49">
        <v>49</v>
      </c>
      <c r="E260" s="50" t="s">
        <v>73</v>
      </c>
      <c r="F260" s="49">
        <v>262</v>
      </c>
      <c r="G260" s="50" t="s">
        <v>19</v>
      </c>
      <c r="H260" s="51">
        <v>2</v>
      </c>
      <c r="I260" s="52">
        <v>11949</v>
      </c>
      <c r="J260" s="52">
        <v>5544</v>
      </c>
      <c r="K260" s="52">
        <v>0</v>
      </c>
      <c r="L260" s="52">
        <v>893</v>
      </c>
      <c r="M260" s="52">
        <v>18386</v>
      </c>
      <c r="N260" s="48"/>
      <c r="O260" s="53">
        <v>0</v>
      </c>
      <c r="P260" s="53">
        <v>0</v>
      </c>
      <c r="Q260" s="55">
        <v>0.09</v>
      </c>
      <c r="R260" s="55">
        <v>4.9644729083564425E-2</v>
      </c>
      <c r="S260" s="52">
        <v>0</v>
      </c>
      <c r="T260" s="49"/>
      <c r="U260" s="56">
        <v>34986</v>
      </c>
      <c r="V260" s="56">
        <v>0</v>
      </c>
      <c r="W260" s="52">
        <v>0</v>
      </c>
      <c r="X260" s="52">
        <v>1786</v>
      </c>
      <c r="Y260" s="52">
        <v>36772</v>
      </c>
      <c r="Z260" s="83">
        <f t="shared" si="3"/>
        <v>7924364.2698748456</v>
      </c>
      <c r="AA260" s="52"/>
      <c r="AB260" s="52"/>
      <c r="AC260" s="52"/>
      <c r="AE260" s="53"/>
      <c r="AF260" s="53"/>
      <c r="AG260" s="54"/>
      <c r="AH260" s="55"/>
      <c r="AI260" s="52"/>
      <c r="AK260" s="56"/>
      <c r="AL260" s="56"/>
      <c r="AM260" s="52"/>
      <c r="AN260" s="52"/>
      <c r="AO260" s="52"/>
      <c r="AQ260" s="52"/>
      <c r="AR260" s="52"/>
      <c r="AS260" s="52"/>
      <c r="AT260" s="52"/>
      <c r="AU260" s="52"/>
      <c r="AV260" s="52"/>
      <c r="AW260" s="52"/>
      <c r="AX260" s="52"/>
    </row>
    <row r="261" spans="1:50">
      <c r="A261" s="49">
        <v>436</v>
      </c>
      <c r="B261" s="49">
        <v>436049274</v>
      </c>
      <c r="C261" s="50" t="s">
        <v>138</v>
      </c>
      <c r="D261" s="49">
        <v>49</v>
      </c>
      <c r="E261" s="50" t="s">
        <v>73</v>
      </c>
      <c r="F261" s="49">
        <v>274</v>
      </c>
      <c r="G261" s="50" t="s">
        <v>60</v>
      </c>
      <c r="H261" s="51">
        <v>7</v>
      </c>
      <c r="I261" s="52">
        <v>9209</v>
      </c>
      <c r="J261" s="52">
        <v>4469</v>
      </c>
      <c r="K261" s="52">
        <v>0</v>
      </c>
      <c r="L261" s="52">
        <v>893</v>
      </c>
      <c r="M261" s="52">
        <v>14571</v>
      </c>
      <c r="N261" s="48"/>
      <c r="O261" s="53">
        <v>0</v>
      </c>
      <c r="P261" s="53">
        <v>0</v>
      </c>
      <c r="Q261" s="55">
        <v>0.09</v>
      </c>
      <c r="R261" s="55">
        <v>8.124843184670294E-2</v>
      </c>
      <c r="S261" s="52">
        <v>0</v>
      </c>
      <c r="T261" s="49"/>
      <c r="U261" s="56">
        <v>95746</v>
      </c>
      <c r="V261" s="56">
        <v>0</v>
      </c>
      <c r="W261" s="52">
        <v>0</v>
      </c>
      <c r="X261" s="52">
        <v>6251</v>
      </c>
      <c r="Y261" s="52">
        <v>101997</v>
      </c>
      <c r="Z261" s="83">
        <f t="shared" si="3"/>
        <v>7924364.2698748456</v>
      </c>
      <c r="AA261" s="52"/>
      <c r="AB261" s="52"/>
      <c r="AC261" s="52"/>
      <c r="AE261" s="53"/>
      <c r="AF261" s="53"/>
      <c r="AG261" s="54"/>
      <c r="AH261" s="55"/>
      <c r="AI261" s="52"/>
      <c r="AK261" s="56"/>
      <c r="AL261" s="56"/>
      <c r="AM261" s="52"/>
      <c r="AN261" s="52"/>
      <c r="AO261" s="52"/>
      <c r="AQ261" s="52"/>
      <c r="AR261" s="52"/>
      <c r="AS261" s="52"/>
      <c r="AT261" s="52"/>
      <c r="AU261" s="52"/>
      <c r="AV261" s="52"/>
      <c r="AW261" s="52"/>
      <c r="AX261" s="52"/>
    </row>
    <row r="262" spans="1:50">
      <c r="A262" s="49">
        <v>436</v>
      </c>
      <c r="B262" s="49">
        <v>436049284</v>
      </c>
      <c r="C262" s="50" t="s">
        <v>138</v>
      </c>
      <c r="D262" s="49">
        <v>49</v>
      </c>
      <c r="E262" s="50" t="s">
        <v>73</v>
      </c>
      <c r="F262" s="49">
        <v>284</v>
      </c>
      <c r="G262" s="50" t="s">
        <v>140</v>
      </c>
      <c r="H262" s="51">
        <v>2</v>
      </c>
      <c r="I262" s="52">
        <v>10593</v>
      </c>
      <c r="J262" s="52">
        <v>3498</v>
      </c>
      <c r="K262" s="52">
        <v>0</v>
      </c>
      <c r="L262" s="52">
        <v>893</v>
      </c>
      <c r="M262" s="52">
        <v>14984</v>
      </c>
      <c r="N262" s="48"/>
      <c r="O262" s="53">
        <v>0</v>
      </c>
      <c r="P262" s="53">
        <v>0</v>
      </c>
      <c r="Q262" s="55">
        <v>0.09</v>
      </c>
      <c r="R262" s="55">
        <v>2.5055563792605481E-2</v>
      </c>
      <c r="S262" s="52">
        <v>0</v>
      </c>
      <c r="T262" s="49"/>
      <c r="U262" s="56">
        <v>28182</v>
      </c>
      <c r="V262" s="56">
        <v>0</v>
      </c>
      <c r="W262" s="52">
        <v>0</v>
      </c>
      <c r="X262" s="52">
        <v>1786</v>
      </c>
      <c r="Y262" s="52">
        <v>29968</v>
      </c>
      <c r="Z262" s="83">
        <f t="shared" si="3"/>
        <v>7924364.2698748456</v>
      </c>
      <c r="AA262" s="52"/>
      <c r="AB262" s="52"/>
      <c r="AC262" s="52"/>
      <c r="AE262" s="53"/>
      <c r="AF262" s="53"/>
      <c r="AG262" s="54"/>
      <c r="AH262" s="55"/>
      <c r="AI262" s="52"/>
      <c r="AK262" s="56"/>
      <c r="AL262" s="56"/>
      <c r="AM262" s="52"/>
      <c r="AN262" s="52"/>
      <c r="AO262" s="52"/>
      <c r="AQ262" s="52"/>
      <c r="AR262" s="52"/>
      <c r="AS262" s="52"/>
      <c r="AT262" s="52"/>
      <c r="AU262" s="52"/>
      <c r="AV262" s="52"/>
      <c r="AW262" s="52"/>
      <c r="AX262" s="52"/>
    </row>
    <row r="263" spans="1:50">
      <c r="A263" s="49">
        <v>436</v>
      </c>
      <c r="B263" s="49">
        <v>436049308</v>
      </c>
      <c r="C263" s="50" t="s">
        <v>138</v>
      </c>
      <c r="D263" s="49">
        <v>49</v>
      </c>
      <c r="E263" s="50" t="s">
        <v>73</v>
      </c>
      <c r="F263" s="49">
        <v>308</v>
      </c>
      <c r="G263" s="50" t="s">
        <v>20</v>
      </c>
      <c r="H263" s="51">
        <v>4</v>
      </c>
      <c r="I263" s="52">
        <v>11227</v>
      </c>
      <c r="J263" s="52">
        <v>6525</v>
      </c>
      <c r="K263" s="52">
        <v>0</v>
      </c>
      <c r="L263" s="52">
        <v>893</v>
      </c>
      <c r="M263" s="52">
        <v>18645</v>
      </c>
      <c r="N263" s="48"/>
      <c r="O263" s="53">
        <v>0</v>
      </c>
      <c r="P263" s="53">
        <v>0</v>
      </c>
      <c r="Q263" s="55">
        <v>0.09</v>
      </c>
      <c r="R263" s="55">
        <v>2.0345826222829709E-3</v>
      </c>
      <c r="S263" s="52">
        <v>0</v>
      </c>
      <c r="T263" s="49"/>
      <c r="U263" s="56">
        <v>71008</v>
      </c>
      <c r="V263" s="56">
        <v>0</v>
      </c>
      <c r="W263" s="52">
        <v>0</v>
      </c>
      <c r="X263" s="52">
        <v>3572</v>
      </c>
      <c r="Y263" s="52">
        <v>74580</v>
      </c>
      <c r="Z263" s="83">
        <f t="shared" si="3"/>
        <v>7924364.2698748456</v>
      </c>
      <c r="AA263" s="52"/>
      <c r="AB263" s="52"/>
      <c r="AC263" s="52"/>
      <c r="AE263" s="53"/>
      <c r="AF263" s="53"/>
      <c r="AG263" s="54"/>
      <c r="AH263" s="55"/>
      <c r="AI263" s="52"/>
      <c r="AK263" s="56"/>
      <c r="AL263" s="56"/>
      <c r="AM263" s="52"/>
      <c r="AN263" s="52"/>
      <c r="AO263" s="52"/>
      <c r="AQ263" s="52"/>
      <c r="AR263" s="52"/>
      <c r="AS263" s="52"/>
      <c r="AT263" s="52"/>
      <c r="AU263" s="52"/>
      <c r="AV263" s="52"/>
      <c r="AW263" s="52"/>
      <c r="AX263" s="52"/>
    </row>
    <row r="264" spans="1:50">
      <c r="A264" s="49">
        <v>436</v>
      </c>
      <c r="B264" s="49">
        <v>436049336</v>
      </c>
      <c r="C264" s="50" t="s">
        <v>138</v>
      </c>
      <c r="D264" s="49">
        <v>49</v>
      </c>
      <c r="E264" s="50" t="s">
        <v>73</v>
      </c>
      <c r="F264" s="49">
        <v>336</v>
      </c>
      <c r="G264" s="50" t="s">
        <v>30</v>
      </c>
      <c r="H264" s="51">
        <v>2</v>
      </c>
      <c r="I264" s="52">
        <v>10593</v>
      </c>
      <c r="J264" s="52">
        <v>1413</v>
      </c>
      <c r="K264" s="52">
        <v>0</v>
      </c>
      <c r="L264" s="52">
        <v>893</v>
      </c>
      <c r="M264" s="52">
        <v>12899</v>
      </c>
      <c r="N264" s="48"/>
      <c r="O264" s="53">
        <v>0</v>
      </c>
      <c r="P264" s="53">
        <v>0</v>
      </c>
      <c r="Q264" s="55">
        <v>0.09</v>
      </c>
      <c r="R264" s="55">
        <v>3.2866042662978136E-2</v>
      </c>
      <c r="S264" s="52">
        <v>0</v>
      </c>
      <c r="T264" s="49"/>
      <c r="U264" s="56">
        <v>24012</v>
      </c>
      <c r="V264" s="56">
        <v>0</v>
      </c>
      <c r="W264" s="52">
        <v>0</v>
      </c>
      <c r="X264" s="52">
        <v>1786</v>
      </c>
      <c r="Y264" s="52">
        <v>25798</v>
      </c>
      <c r="Z264" s="83">
        <f t="shared" si="3"/>
        <v>7924364.2698748456</v>
      </c>
      <c r="AA264" s="52"/>
      <c r="AB264" s="52"/>
      <c r="AC264" s="52"/>
      <c r="AE264" s="53"/>
      <c r="AF264" s="53"/>
      <c r="AG264" s="54"/>
      <c r="AH264" s="55"/>
      <c r="AI264" s="52"/>
      <c r="AK264" s="56"/>
      <c r="AL264" s="56"/>
      <c r="AM264" s="52"/>
      <c r="AN264" s="52"/>
      <c r="AO264" s="52"/>
      <c r="AQ264" s="52"/>
      <c r="AR264" s="52"/>
      <c r="AS264" s="52"/>
      <c r="AT264" s="52"/>
      <c r="AU264" s="52"/>
      <c r="AV264" s="52"/>
      <c r="AW264" s="52"/>
      <c r="AX264" s="52"/>
    </row>
    <row r="265" spans="1:50">
      <c r="A265" s="49">
        <v>436</v>
      </c>
      <c r="B265" s="49">
        <v>436049346</v>
      </c>
      <c r="C265" s="50" t="s">
        <v>138</v>
      </c>
      <c r="D265" s="49">
        <v>49</v>
      </c>
      <c r="E265" s="50" t="s">
        <v>73</v>
      </c>
      <c r="F265" s="49">
        <v>346</v>
      </c>
      <c r="G265" s="50" t="s">
        <v>21</v>
      </c>
      <c r="H265" s="51">
        <v>1</v>
      </c>
      <c r="I265" s="52">
        <v>10593</v>
      </c>
      <c r="J265" s="52">
        <v>1141</v>
      </c>
      <c r="K265" s="52">
        <v>0</v>
      </c>
      <c r="L265" s="52">
        <v>893</v>
      </c>
      <c r="M265" s="52">
        <v>12627</v>
      </c>
      <c r="N265" s="48"/>
      <c r="O265" s="53">
        <v>0</v>
      </c>
      <c r="P265" s="53">
        <v>0</v>
      </c>
      <c r="Q265" s="55">
        <v>0.09</v>
      </c>
      <c r="R265" s="55">
        <v>9.9774464101352652E-3</v>
      </c>
      <c r="S265" s="52">
        <v>0</v>
      </c>
      <c r="T265" s="49"/>
      <c r="U265" s="56">
        <v>11734</v>
      </c>
      <c r="V265" s="56">
        <v>0</v>
      </c>
      <c r="W265" s="52">
        <v>0</v>
      </c>
      <c r="X265" s="52">
        <v>893</v>
      </c>
      <c r="Y265" s="52">
        <v>12627</v>
      </c>
      <c r="Z265" s="83">
        <f t="shared" si="3"/>
        <v>7924364.2698748456</v>
      </c>
      <c r="AA265" s="52"/>
      <c r="AB265" s="52"/>
      <c r="AC265" s="52"/>
      <c r="AE265" s="53"/>
      <c r="AF265" s="53"/>
      <c r="AG265" s="54"/>
      <c r="AH265" s="55"/>
      <c r="AI265" s="52"/>
      <c r="AK265" s="56"/>
      <c r="AL265" s="56"/>
      <c r="AM265" s="52"/>
      <c r="AN265" s="52"/>
      <c r="AO265" s="52"/>
      <c r="AQ265" s="52"/>
      <c r="AR265" s="52"/>
      <c r="AS265" s="52"/>
      <c r="AT265" s="52"/>
      <c r="AU265" s="52"/>
      <c r="AV265" s="52"/>
      <c r="AW265" s="52"/>
      <c r="AX265" s="52"/>
    </row>
    <row r="266" spans="1:50">
      <c r="A266" s="49">
        <v>436</v>
      </c>
      <c r="B266" s="49">
        <v>436049347</v>
      </c>
      <c r="C266" s="50" t="s">
        <v>138</v>
      </c>
      <c r="D266" s="49">
        <v>49</v>
      </c>
      <c r="E266" s="50" t="s">
        <v>73</v>
      </c>
      <c r="F266" s="49">
        <v>347</v>
      </c>
      <c r="G266" s="50" t="s">
        <v>82</v>
      </c>
      <c r="H266" s="51">
        <v>1</v>
      </c>
      <c r="I266" s="52">
        <v>10754</v>
      </c>
      <c r="J266" s="52">
        <v>4665</v>
      </c>
      <c r="K266" s="52">
        <v>0</v>
      </c>
      <c r="L266" s="52">
        <v>893</v>
      </c>
      <c r="M266" s="52">
        <v>16312</v>
      </c>
      <c r="N266" s="48"/>
      <c r="O266" s="53">
        <v>0</v>
      </c>
      <c r="P266" s="53">
        <v>0</v>
      </c>
      <c r="Q266" s="55">
        <v>0.09</v>
      </c>
      <c r="R266" s="55">
        <v>4.0251804408150101E-3</v>
      </c>
      <c r="S266" s="52">
        <v>0</v>
      </c>
      <c r="T266" s="49"/>
      <c r="U266" s="56">
        <v>15419</v>
      </c>
      <c r="V266" s="56">
        <v>0</v>
      </c>
      <c r="W266" s="52">
        <v>0</v>
      </c>
      <c r="X266" s="52">
        <v>893</v>
      </c>
      <c r="Y266" s="52">
        <v>16312</v>
      </c>
      <c r="Z266" s="83">
        <f t="shared" si="3"/>
        <v>7924364.2698748456</v>
      </c>
      <c r="AA266" s="52"/>
      <c r="AB266" s="52"/>
      <c r="AC266" s="52"/>
      <c r="AE266" s="53"/>
      <c r="AF266" s="53"/>
      <c r="AG266" s="54"/>
      <c r="AH266" s="55"/>
      <c r="AI266" s="52"/>
      <c r="AK266" s="56"/>
      <c r="AL266" s="56"/>
      <c r="AM266" s="52"/>
      <c r="AN266" s="52"/>
      <c r="AO266" s="52"/>
      <c r="AQ266" s="52"/>
      <c r="AR266" s="52"/>
      <c r="AS266" s="52"/>
      <c r="AT266" s="52"/>
      <c r="AU266" s="52"/>
      <c r="AV266" s="52"/>
      <c r="AW266" s="52"/>
      <c r="AX266" s="52"/>
    </row>
    <row r="267" spans="1:50">
      <c r="A267" s="49">
        <v>436</v>
      </c>
      <c r="B267" s="49">
        <v>436049730</v>
      </c>
      <c r="C267" s="50" t="s">
        <v>138</v>
      </c>
      <c r="D267" s="49">
        <v>49</v>
      </c>
      <c r="E267" s="50" t="s">
        <v>73</v>
      </c>
      <c r="F267" s="49">
        <v>730</v>
      </c>
      <c r="G267" s="50" t="s">
        <v>118</v>
      </c>
      <c r="H267" s="51">
        <v>1</v>
      </c>
      <c r="I267" s="52">
        <v>10593</v>
      </c>
      <c r="J267" s="52">
        <v>3657</v>
      </c>
      <c r="K267" s="52">
        <v>0</v>
      </c>
      <c r="L267" s="52">
        <v>893</v>
      </c>
      <c r="M267" s="52">
        <v>15143</v>
      </c>
      <c r="N267" s="48"/>
      <c r="O267" s="53">
        <v>0</v>
      </c>
      <c r="P267" s="53">
        <v>0</v>
      </c>
      <c r="Q267" s="55">
        <v>0.09</v>
      </c>
      <c r="R267" s="55">
        <v>1.2244128393932947E-2</v>
      </c>
      <c r="S267" s="52">
        <v>0</v>
      </c>
      <c r="T267" s="49"/>
      <c r="U267" s="56">
        <v>14250</v>
      </c>
      <c r="V267" s="56">
        <v>0</v>
      </c>
      <c r="W267" s="52">
        <v>0</v>
      </c>
      <c r="X267" s="52">
        <v>893</v>
      </c>
      <c r="Y267" s="52">
        <v>15143</v>
      </c>
      <c r="Z267" s="83">
        <f t="shared" ref="Z267:Z330" si="4">SUMIF($A$10:$A$862,$A267,$Y$10:$Y$862)</f>
        <v>7924364.2698748456</v>
      </c>
      <c r="AA267" s="52"/>
      <c r="AB267" s="52"/>
      <c r="AC267" s="52"/>
      <c r="AE267" s="53"/>
      <c r="AF267" s="53"/>
      <c r="AG267" s="54"/>
      <c r="AH267" s="55"/>
      <c r="AI267" s="52"/>
      <c r="AK267" s="56"/>
      <c r="AL267" s="56"/>
      <c r="AM267" s="52"/>
      <c r="AN267" s="52"/>
      <c r="AO267" s="52"/>
      <c r="AQ267" s="52"/>
      <c r="AR267" s="52"/>
      <c r="AS267" s="52"/>
      <c r="AT267" s="52"/>
      <c r="AU267" s="52"/>
      <c r="AV267" s="52"/>
      <c r="AW267" s="52"/>
      <c r="AX267" s="52"/>
    </row>
    <row r="268" spans="1:50">
      <c r="A268" s="49">
        <v>437</v>
      </c>
      <c r="B268" s="49">
        <v>437035035</v>
      </c>
      <c r="C268" s="50" t="s">
        <v>141</v>
      </c>
      <c r="D268" s="49">
        <v>35</v>
      </c>
      <c r="E268" s="50" t="s">
        <v>11</v>
      </c>
      <c r="F268" s="49">
        <v>35</v>
      </c>
      <c r="G268" s="50" t="s">
        <v>11</v>
      </c>
      <c r="H268" s="51">
        <v>279</v>
      </c>
      <c r="I268" s="52">
        <v>13263</v>
      </c>
      <c r="J268" s="52">
        <v>4547</v>
      </c>
      <c r="K268" s="52">
        <v>0</v>
      </c>
      <c r="L268" s="52">
        <v>893</v>
      </c>
      <c r="M268" s="52">
        <v>18703</v>
      </c>
      <c r="N268" s="48"/>
      <c r="O268" s="53">
        <v>2.9575971731448889</v>
      </c>
      <c r="P268" s="53">
        <v>0</v>
      </c>
      <c r="Q268" s="55">
        <v>0.18</v>
      </c>
      <c r="R268" s="55">
        <v>0.14507498172994768</v>
      </c>
      <c r="S268" s="52">
        <v>0</v>
      </c>
      <c r="T268" s="49"/>
      <c r="U268" s="56">
        <v>4916259</v>
      </c>
      <c r="V268" s="56">
        <v>0</v>
      </c>
      <c r="W268" s="52">
        <v>0</v>
      </c>
      <c r="X268" s="52">
        <v>246636</v>
      </c>
      <c r="Y268" s="52">
        <v>5162895</v>
      </c>
      <c r="Z268" s="83">
        <f t="shared" si="4"/>
        <v>5233760</v>
      </c>
      <c r="AA268" s="52"/>
      <c r="AB268" s="52"/>
      <c r="AC268" s="52"/>
      <c r="AE268" s="53"/>
      <c r="AF268" s="53"/>
      <c r="AG268" s="54"/>
      <c r="AH268" s="55"/>
      <c r="AI268" s="52"/>
      <c r="AK268" s="56"/>
      <c r="AL268" s="56"/>
      <c r="AM268" s="52"/>
      <c r="AN268" s="52"/>
      <c r="AO268" s="52"/>
      <c r="AQ268" s="52"/>
      <c r="AR268" s="52"/>
      <c r="AS268" s="52"/>
      <c r="AT268" s="52"/>
      <c r="AU268" s="52"/>
      <c r="AV268" s="52"/>
      <c r="AW268" s="52"/>
      <c r="AX268" s="52"/>
    </row>
    <row r="269" spans="1:50">
      <c r="A269" s="49">
        <v>437</v>
      </c>
      <c r="B269" s="49">
        <v>437035100</v>
      </c>
      <c r="C269" s="50" t="s">
        <v>141</v>
      </c>
      <c r="D269" s="49">
        <v>35</v>
      </c>
      <c r="E269" s="50" t="s">
        <v>11</v>
      </c>
      <c r="F269" s="49">
        <v>100</v>
      </c>
      <c r="G269" s="50" t="s">
        <v>58</v>
      </c>
      <c r="H269" s="51">
        <v>1</v>
      </c>
      <c r="I269" s="52">
        <v>14923</v>
      </c>
      <c r="J269" s="52">
        <v>7683</v>
      </c>
      <c r="K269" s="52">
        <v>0</v>
      </c>
      <c r="L269" s="52">
        <v>893</v>
      </c>
      <c r="M269" s="52">
        <v>23499</v>
      </c>
      <c r="N269" s="48"/>
      <c r="O269" s="53">
        <v>1.0600706713780919E-2</v>
      </c>
      <c r="P269" s="53">
        <v>0</v>
      </c>
      <c r="Q269" s="55">
        <v>0.09</v>
      </c>
      <c r="R269" s="55">
        <v>3.1972312624647975E-2</v>
      </c>
      <c r="S269" s="52">
        <v>0</v>
      </c>
      <c r="T269" s="49"/>
      <c r="U269" s="56">
        <v>22366</v>
      </c>
      <c r="V269" s="56">
        <v>0</v>
      </c>
      <c r="W269" s="52">
        <v>0</v>
      </c>
      <c r="X269" s="52">
        <v>884</v>
      </c>
      <c r="Y269" s="52">
        <v>23250</v>
      </c>
      <c r="Z269" s="83">
        <f t="shared" si="4"/>
        <v>5233760</v>
      </c>
      <c r="AA269" s="52"/>
      <c r="AB269" s="52"/>
      <c r="AC269" s="52"/>
      <c r="AE269" s="53"/>
      <c r="AF269" s="53"/>
      <c r="AG269" s="54"/>
      <c r="AH269" s="55"/>
      <c r="AI269" s="52"/>
      <c r="AK269" s="56"/>
      <c r="AL269" s="56"/>
      <c r="AM269" s="52"/>
      <c r="AN269" s="52"/>
      <c r="AO269" s="52"/>
      <c r="AQ269" s="52"/>
      <c r="AR269" s="52"/>
      <c r="AS269" s="52"/>
      <c r="AT269" s="52"/>
      <c r="AU269" s="52"/>
      <c r="AV269" s="52"/>
      <c r="AW269" s="52"/>
      <c r="AX269" s="52"/>
    </row>
    <row r="270" spans="1:50">
      <c r="A270" s="49">
        <v>437</v>
      </c>
      <c r="B270" s="49">
        <v>437035163</v>
      </c>
      <c r="C270" s="50" t="s">
        <v>141</v>
      </c>
      <c r="D270" s="49">
        <v>35</v>
      </c>
      <c r="E270" s="50" t="s">
        <v>11</v>
      </c>
      <c r="F270" s="49">
        <v>163</v>
      </c>
      <c r="G270" s="50" t="s">
        <v>16</v>
      </c>
      <c r="H270" s="51">
        <v>1</v>
      </c>
      <c r="I270" s="52">
        <v>10438</v>
      </c>
      <c r="J270" s="52">
        <v>564</v>
      </c>
      <c r="K270" s="52">
        <v>0</v>
      </c>
      <c r="L270" s="52">
        <v>893</v>
      </c>
      <c r="M270" s="52">
        <v>11895</v>
      </c>
      <c r="N270" s="48"/>
      <c r="O270" s="53">
        <v>1.0600706713780919E-2</v>
      </c>
      <c r="P270" s="53">
        <v>0</v>
      </c>
      <c r="Q270" s="55">
        <v>0.18</v>
      </c>
      <c r="R270" s="55">
        <v>8.7658801294957248E-2</v>
      </c>
      <c r="S270" s="52">
        <v>0</v>
      </c>
      <c r="T270" s="49"/>
      <c r="U270" s="56">
        <v>10885</v>
      </c>
      <c r="V270" s="56">
        <v>0</v>
      </c>
      <c r="W270" s="52">
        <v>0</v>
      </c>
      <c r="X270" s="52">
        <v>884</v>
      </c>
      <c r="Y270" s="52">
        <v>11769</v>
      </c>
      <c r="Z270" s="83">
        <f t="shared" si="4"/>
        <v>5233760</v>
      </c>
      <c r="AA270" s="52"/>
      <c r="AB270" s="52"/>
      <c r="AC270" s="52"/>
      <c r="AE270" s="53"/>
      <c r="AF270" s="53"/>
      <c r="AG270" s="54"/>
      <c r="AH270" s="55"/>
      <c r="AI270" s="52"/>
      <c r="AK270" s="56"/>
      <c r="AL270" s="56"/>
      <c r="AM270" s="52"/>
      <c r="AN270" s="52"/>
      <c r="AO270" s="52"/>
      <c r="AQ270" s="52"/>
      <c r="AR270" s="52"/>
      <c r="AS270" s="52"/>
      <c r="AT270" s="52"/>
      <c r="AU270" s="52"/>
      <c r="AV270" s="52"/>
      <c r="AW270" s="52"/>
      <c r="AX270" s="52"/>
    </row>
    <row r="271" spans="1:50">
      <c r="A271" s="49">
        <v>437</v>
      </c>
      <c r="B271" s="49">
        <v>437035189</v>
      </c>
      <c r="C271" s="50" t="s">
        <v>141</v>
      </c>
      <c r="D271" s="49">
        <v>35</v>
      </c>
      <c r="E271" s="50" t="s">
        <v>11</v>
      </c>
      <c r="F271" s="49">
        <v>189</v>
      </c>
      <c r="G271" s="50" t="s">
        <v>24</v>
      </c>
      <c r="H271" s="51">
        <v>1</v>
      </c>
      <c r="I271" s="52">
        <v>9699</v>
      </c>
      <c r="J271" s="52">
        <v>3810</v>
      </c>
      <c r="K271" s="52">
        <v>0</v>
      </c>
      <c r="L271" s="52">
        <v>893</v>
      </c>
      <c r="M271" s="52">
        <v>14402</v>
      </c>
      <c r="N271" s="48"/>
      <c r="O271" s="53">
        <v>1.0600706713780919E-2</v>
      </c>
      <c r="P271" s="53">
        <v>0</v>
      </c>
      <c r="Q271" s="55">
        <v>0.09</v>
      </c>
      <c r="R271" s="55">
        <v>2.4276948694077266E-3</v>
      </c>
      <c r="S271" s="52">
        <v>0</v>
      </c>
      <c r="T271" s="49"/>
      <c r="U271" s="56">
        <v>13366</v>
      </c>
      <c r="V271" s="56">
        <v>0</v>
      </c>
      <c r="W271" s="52">
        <v>0</v>
      </c>
      <c r="X271" s="52">
        <v>884</v>
      </c>
      <c r="Y271" s="52">
        <v>14250</v>
      </c>
      <c r="Z271" s="83">
        <f t="shared" si="4"/>
        <v>5233760</v>
      </c>
      <c r="AA271" s="52"/>
      <c r="AB271" s="52"/>
      <c r="AC271" s="52"/>
      <c r="AE271" s="53"/>
      <c r="AF271" s="53"/>
      <c r="AG271" s="54"/>
      <c r="AH271" s="55"/>
      <c r="AI271" s="52"/>
      <c r="AK271" s="56"/>
      <c r="AL271" s="56"/>
      <c r="AM271" s="52"/>
      <c r="AN271" s="52"/>
      <c r="AO271" s="52"/>
      <c r="AQ271" s="52"/>
      <c r="AR271" s="52"/>
      <c r="AS271" s="52"/>
      <c r="AT271" s="52"/>
      <c r="AU271" s="52"/>
      <c r="AV271" s="52"/>
      <c r="AW271" s="52"/>
      <c r="AX271" s="52"/>
    </row>
    <row r="272" spans="1:50">
      <c r="A272" s="49">
        <v>437</v>
      </c>
      <c r="B272" s="49">
        <v>437035244</v>
      </c>
      <c r="C272" s="50" t="s">
        <v>141</v>
      </c>
      <c r="D272" s="49">
        <v>35</v>
      </c>
      <c r="E272" s="50" t="s">
        <v>11</v>
      </c>
      <c r="F272" s="49">
        <v>244</v>
      </c>
      <c r="G272" s="50" t="s">
        <v>27</v>
      </c>
      <c r="H272" s="51">
        <v>1</v>
      </c>
      <c r="I272" s="52">
        <v>14923</v>
      </c>
      <c r="J272" s="52">
        <v>6011</v>
      </c>
      <c r="K272" s="52">
        <v>0</v>
      </c>
      <c r="L272" s="52">
        <v>893</v>
      </c>
      <c r="M272" s="52">
        <v>21827</v>
      </c>
      <c r="N272" s="48"/>
      <c r="O272" s="53">
        <v>1.0600706713780919E-2</v>
      </c>
      <c r="P272" s="53">
        <v>0</v>
      </c>
      <c r="Q272" s="55">
        <v>0.18</v>
      </c>
      <c r="R272" s="55">
        <v>9.411627948101306E-2</v>
      </c>
      <c r="S272" s="52">
        <v>0</v>
      </c>
      <c r="T272" s="49"/>
      <c r="U272" s="56">
        <v>20712</v>
      </c>
      <c r="V272" s="56">
        <v>0</v>
      </c>
      <c r="W272" s="52">
        <v>0</v>
      </c>
      <c r="X272" s="52">
        <v>884</v>
      </c>
      <c r="Y272" s="52">
        <v>21596</v>
      </c>
      <c r="Z272" s="83">
        <f t="shared" si="4"/>
        <v>5233760</v>
      </c>
      <c r="AA272" s="52"/>
      <c r="AB272" s="52"/>
      <c r="AC272" s="52"/>
      <c r="AE272" s="53"/>
      <c r="AF272" s="53"/>
      <c r="AG272" s="54"/>
      <c r="AH272" s="55"/>
      <c r="AI272" s="52"/>
      <c r="AK272" s="56"/>
      <c r="AL272" s="56"/>
      <c r="AM272" s="52"/>
      <c r="AN272" s="52"/>
      <c r="AO272" s="52"/>
      <c r="AQ272" s="52"/>
      <c r="AR272" s="52"/>
      <c r="AS272" s="52"/>
      <c r="AT272" s="52"/>
      <c r="AU272" s="52"/>
      <c r="AV272" s="52"/>
      <c r="AW272" s="52"/>
      <c r="AX272" s="52"/>
    </row>
    <row r="273" spans="1:50">
      <c r="A273" s="49">
        <v>438</v>
      </c>
      <c r="B273" s="49">
        <v>438035035</v>
      </c>
      <c r="C273" s="50" t="s">
        <v>142</v>
      </c>
      <c r="D273" s="49">
        <v>35</v>
      </c>
      <c r="E273" s="50" t="s">
        <v>11</v>
      </c>
      <c r="F273" s="49">
        <v>35</v>
      </c>
      <c r="G273" s="50" t="s">
        <v>11</v>
      </c>
      <c r="H273" s="51">
        <v>333</v>
      </c>
      <c r="I273" s="52">
        <v>12236</v>
      </c>
      <c r="J273" s="52">
        <v>4194</v>
      </c>
      <c r="K273" s="52">
        <v>0</v>
      </c>
      <c r="L273" s="52">
        <v>893</v>
      </c>
      <c r="M273" s="52">
        <v>17323</v>
      </c>
      <c r="N273" s="48"/>
      <c r="O273" s="53">
        <v>0</v>
      </c>
      <c r="P273" s="53">
        <v>0</v>
      </c>
      <c r="Q273" s="55">
        <v>0.18</v>
      </c>
      <c r="R273" s="55">
        <v>0.14507498172994768</v>
      </c>
      <c r="S273" s="52">
        <v>0</v>
      </c>
      <c r="T273" s="49"/>
      <c r="U273" s="56">
        <v>5471190</v>
      </c>
      <c r="V273" s="56">
        <v>0</v>
      </c>
      <c r="W273" s="52">
        <v>0</v>
      </c>
      <c r="X273" s="52">
        <v>297369</v>
      </c>
      <c r="Y273" s="52">
        <v>5768559</v>
      </c>
      <c r="Z273" s="83">
        <f t="shared" si="4"/>
        <v>5940153</v>
      </c>
      <c r="AA273" s="52"/>
      <c r="AB273" s="52"/>
      <c r="AC273" s="52"/>
      <c r="AE273" s="53"/>
      <c r="AF273" s="53"/>
      <c r="AG273" s="54"/>
      <c r="AH273" s="55"/>
      <c r="AI273" s="52"/>
      <c r="AK273" s="56"/>
      <c r="AL273" s="56"/>
      <c r="AM273" s="52"/>
      <c r="AN273" s="52"/>
      <c r="AO273" s="52"/>
      <c r="AQ273" s="52"/>
      <c r="AR273" s="52"/>
      <c r="AS273" s="52"/>
      <c r="AT273" s="52"/>
      <c r="AU273" s="52"/>
      <c r="AV273" s="52"/>
      <c r="AW273" s="52"/>
      <c r="AX273" s="52"/>
    </row>
    <row r="274" spans="1:50">
      <c r="A274" s="49">
        <v>438</v>
      </c>
      <c r="B274" s="49">
        <v>438035057</v>
      </c>
      <c r="C274" s="50" t="s">
        <v>142</v>
      </c>
      <c r="D274" s="49">
        <v>35</v>
      </c>
      <c r="E274" s="50" t="s">
        <v>11</v>
      </c>
      <c r="F274" s="49">
        <v>57</v>
      </c>
      <c r="G274" s="50" t="s">
        <v>13</v>
      </c>
      <c r="H274" s="51">
        <v>2</v>
      </c>
      <c r="I274" s="52">
        <v>3965</v>
      </c>
      <c r="J274" s="52">
        <v>210</v>
      </c>
      <c r="K274" s="52">
        <v>0</v>
      </c>
      <c r="L274" s="52">
        <v>893</v>
      </c>
      <c r="M274" s="52">
        <v>5068</v>
      </c>
      <c r="N274" s="48"/>
      <c r="O274" s="53">
        <v>0</v>
      </c>
      <c r="P274" s="53">
        <v>0</v>
      </c>
      <c r="Q274" s="55">
        <v>0.18</v>
      </c>
      <c r="R274" s="55">
        <v>0.11614255293759317</v>
      </c>
      <c r="S274" s="52">
        <v>0</v>
      </c>
      <c r="T274" s="49"/>
      <c r="U274" s="56">
        <v>8350</v>
      </c>
      <c r="V274" s="56">
        <v>0</v>
      </c>
      <c r="W274" s="52">
        <v>0</v>
      </c>
      <c r="X274" s="52">
        <v>1786</v>
      </c>
      <c r="Y274" s="52">
        <v>10136</v>
      </c>
      <c r="Z274" s="83">
        <f t="shared" si="4"/>
        <v>5940153</v>
      </c>
      <c r="AA274" s="52"/>
      <c r="AB274" s="52"/>
      <c r="AC274" s="52"/>
      <c r="AE274" s="53"/>
      <c r="AF274" s="53"/>
      <c r="AG274" s="54"/>
      <c r="AH274" s="55"/>
      <c r="AI274" s="52"/>
      <c r="AK274" s="56"/>
      <c r="AL274" s="56"/>
      <c r="AM274" s="52"/>
      <c r="AN274" s="52"/>
      <c r="AO274" s="52"/>
      <c r="AQ274" s="52"/>
      <c r="AR274" s="52"/>
      <c r="AS274" s="52"/>
      <c r="AT274" s="52"/>
      <c r="AU274" s="52"/>
      <c r="AV274" s="52"/>
      <c r="AW274" s="52"/>
      <c r="AX274" s="52"/>
    </row>
    <row r="275" spans="1:50">
      <c r="A275" s="49">
        <v>438</v>
      </c>
      <c r="B275" s="49">
        <v>438035220</v>
      </c>
      <c r="C275" s="50" t="s">
        <v>142</v>
      </c>
      <c r="D275" s="49">
        <v>35</v>
      </c>
      <c r="E275" s="50" t="s">
        <v>11</v>
      </c>
      <c r="F275" s="49">
        <v>220</v>
      </c>
      <c r="G275" s="50" t="s">
        <v>26</v>
      </c>
      <c r="H275" s="51">
        <v>2</v>
      </c>
      <c r="I275" s="52">
        <v>13489</v>
      </c>
      <c r="J275" s="52">
        <v>3936</v>
      </c>
      <c r="K275" s="52">
        <v>0</v>
      </c>
      <c r="L275" s="52">
        <v>893</v>
      </c>
      <c r="M275" s="52">
        <v>18318</v>
      </c>
      <c r="N275" s="48"/>
      <c r="O275" s="53">
        <v>0</v>
      </c>
      <c r="P275" s="53">
        <v>0</v>
      </c>
      <c r="Q275" s="55">
        <v>0.09</v>
      </c>
      <c r="R275" s="55">
        <v>1.2415537954818295E-2</v>
      </c>
      <c r="S275" s="52">
        <v>0</v>
      </c>
      <c r="T275" s="49"/>
      <c r="U275" s="56">
        <v>34850</v>
      </c>
      <c r="V275" s="56">
        <v>0</v>
      </c>
      <c r="W275" s="52">
        <v>0</v>
      </c>
      <c r="X275" s="52">
        <v>1786</v>
      </c>
      <c r="Y275" s="52">
        <v>36636</v>
      </c>
      <c r="Z275" s="83">
        <f t="shared" si="4"/>
        <v>5940153</v>
      </c>
      <c r="AA275" s="52"/>
      <c r="AB275" s="52"/>
      <c r="AC275" s="52"/>
      <c r="AE275" s="53"/>
      <c r="AF275" s="53"/>
      <c r="AG275" s="54"/>
      <c r="AH275" s="55"/>
      <c r="AI275" s="52"/>
      <c r="AK275" s="56"/>
      <c r="AL275" s="56"/>
      <c r="AM275" s="52"/>
      <c r="AN275" s="52"/>
      <c r="AO275" s="52"/>
      <c r="AQ275" s="52"/>
      <c r="AR275" s="52"/>
      <c r="AS275" s="52"/>
      <c r="AT275" s="52"/>
      <c r="AU275" s="52"/>
      <c r="AV275" s="52"/>
      <c r="AW275" s="52"/>
      <c r="AX275" s="52"/>
    </row>
    <row r="276" spans="1:50">
      <c r="A276" s="49">
        <v>438</v>
      </c>
      <c r="B276" s="49">
        <v>438035244</v>
      </c>
      <c r="C276" s="50" t="s">
        <v>142</v>
      </c>
      <c r="D276" s="49">
        <v>35</v>
      </c>
      <c r="E276" s="50" t="s">
        <v>11</v>
      </c>
      <c r="F276" s="49">
        <v>244</v>
      </c>
      <c r="G276" s="50" t="s">
        <v>27</v>
      </c>
      <c r="H276" s="51">
        <v>6</v>
      </c>
      <c r="I276" s="52">
        <v>11662</v>
      </c>
      <c r="J276" s="52">
        <v>4697</v>
      </c>
      <c r="K276" s="52">
        <v>0</v>
      </c>
      <c r="L276" s="52">
        <v>893</v>
      </c>
      <c r="M276" s="52">
        <v>17252</v>
      </c>
      <c r="N276" s="48"/>
      <c r="O276" s="53">
        <v>0</v>
      </c>
      <c r="P276" s="53">
        <v>0</v>
      </c>
      <c r="Q276" s="55">
        <v>0.18</v>
      </c>
      <c r="R276" s="55">
        <v>9.411627948101306E-2</v>
      </c>
      <c r="S276" s="52">
        <v>0</v>
      </c>
      <c r="T276" s="49"/>
      <c r="U276" s="56">
        <v>98154</v>
      </c>
      <c r="V276" s="56">
        <v>0</v>
      </c>
      <c r="W276" s="52">
        <v>0</v>
      </c>
      <c r="X276" s="52">
        <v>5358</v>
      </c>
      <c r="Y276" s="52">
        <v>103512</v>
      </c>
      <c r="Z276" s="83">
        <f t="shared" si="4"/>
        <v>5940153</v>
      </c>
      <c r="AA276" s="52"/>
      <c r="AB276" s="52"/>
      <c r="AC276" s="52"/>
      <c r="AE276" s="53"/>
      <c r="AF276" s="53"/>
      <c r="AG276" s="54"/>
      <c r="AH276" s="55"/>
      <c r="AI276" s="52"/>
      <c r="AK276" s="56"/>
      <c r="AL276" s="56"/>
      <c r="AM276" s="52"/>
      <c r="AN276" s="52"/>
      <c r="AO276" s="52"/>
      <c r="AQ276" s="52"/>
      <c r="AR276" s="52"/>
      <c r="AS276" s="52"/>
      <c r="AT276" s="52"/>
      <c r="AU276" s="52"/>
      <c r="AV276" s="52"/>
      <c r="AW276" s="52"/>
      <c r="AX276" s="52"/>
    </row>
    <row r="277" spans="1:50">
      <c r="A277" s="49">
        <v>438</v>
      </c>
      <c r="B277" s="49">
        <v>438035248</v>
      </c>
      <c r="C277" s="50" t="s">
        <v>142</v>
      </c>
      <c r="D277" s="49">
        <v>35</v>
      </c>
      <c r="E277" s="50" t="s">
        <v>11</v>
      </c>
      <c r="F277" s="49">
        <v>248</v>
      </c>
      <c r="G277" s="50" t="s">
        <v>18</v>
      </c>
      <c r="H277" s="51">
        <v>1</v>
      </c>
      <c r="I277" s="52">
        <v>9004</v>
      </c>
      <c r="J277" s="52">
        <v>315</v>
      </c>
      <c r="K277" s="52">
        <v>0</v>
      </c>
      <c r="L277" s="52">
        <v>893</v>
      </c>
      <c r="M277" s="52">
        <v>10212</v>
      </c>
      <c r="N277" s="48"/>
      <c r="O277" s="53">
        <v>0</v>
      </c>
      <c r="P277" s="53">
        <v>0</v>
      </c>
      <c r="Q277" s="55">
        <v>0.09</v>
      </c>
      <c r="R277" s="55">
        <v>3.8622894050938994E-2</v>
      </c>
      <c r="S277" s="52">
        <v>0</v>
      </c>
      <c r="T277" s="49"/>
      <c r="U277" s="56">
        <v>9319</v>
      </c>
      <c r="V277" s="56">
        <v>0</v>
      </c>
      <c r="W277" s="52">
        <v>0</v>
      </c>
      <c r="X277" s="52">
        <v>893</v>
      </c>
      <c r="Y277" s="52">
        <v>10212</v>
      </c>
      <c r="Z277" s="83">
        <f t="shared" si="4"/>
        <v>5940153</v>
      </c>
      <c r="AA277" s="52"/>
      <c r="AB277" s="52"/>
      <c r="AC277" s="52"/>
      <c r="AE277" s="53"/>
      <c r="AF277" s="53"/>
      <c r="AG277" s="54"/>
      <c r="AH277" s="55"/>
      <c r="AI277" s="52"/>
      <c r="AK277" s="56"/>
      <c r="AL277" s="56"/>
      <c r="AM277" s="52"/>
      <c r="AN277" s="52"/>
      <c r="AO277" s="52"/>
      <c r="AQ277" s="52"/>
      <c r="AR277" s="52"/>
      <c r="AS277" s="52"/>
      <c r="AT277" s="52"/>
      <c r="AU277" s="52"/>
      <c r="AV277" s="52"/>
      <c r="AW277" s="52"/>
      <c r="AX277" s="52"/>
    </row>
    <row r="278" spans="1:50">
      <c r="A278" s="49">
        <v>438</v>
      </c>
      <c r="B278" s="49">
        <v>438035336</v>
      </c>
      <c r="C278" s="50" t="s">
        <v>142</v>
      </c>
      <c r="D278" s="49">
        <v>35</v>
      </c>
      <c r="E278" s="50" t="s">
        <v>11</v>
      </c>
      <c r="F278" s="49">
        <v>336</v>
      </c>
      <c r="G278" s="50" t="s">
        <v>30</v>
      </c>
      <c r="H278" s="51">
        <v>1</v>
      </c>
      <c r="I278" s="52">
        <v>9004</v>
      </c>
      <c r="J278" s="52">
        <v>1201</v>
      </c>
      <c r="K278" s="52">
        <v>0</v>
      </c>
      <c r="L278" s="52">
        <v>893</v>
      </c>
      <c r="M278" s="52">
        <v>11098</v>
      </c>
      <c r="N278" s="48"/>
      <c r="O278" s="53">
        <v>0</v>
      </c>
      <c r="P278" s="53">
        <v>0</v>
      </c>
      <c r="Q278" s="55">
        <v>0.09</v>
      </c>
      <c r="R278" s="55">
        <v>3.2866042662978136E-2</v>
      </c>
      <c r="S278" s="52">
        <v>0</v>
      </c>
      <c r="T278" s="49"/>
      <c r="U278" s="56">
        <v>10205</v>
      </c>
      <c r="V278" s="56">
        <v>0</v>
      </c>
      <c r="W278" s="52">
        <v>0</v>
      </c>
      <c r="X278" s="52">
        <v>893</v>
      </c>
      <c r="Y278" s="52">
        <v>11098</v>
      </c>
      <c r="Z278" s="83">
        <f t="shared" si="4"/>
        <v>5940153</v>
      </c>
      <c r="AA278" s="52"/>
      <c r="AB278" s="52"/>
      <c r="AC278" s="52"/>
      <c r="AE278" s="53"/>
      <c r="AF278" s="53"/>
      <c r="AG278" s="54"/>
      <c r="AH278" s="55"/>
      <c r="AI278" s="52"/>
      <c r="AK278" s="56"/>
      <c r="AL278" s="56"/>
      <c r="AM278" s="52"/>
      <c r="AN278" s="52"/>
      <c r="AO278" s="52"/>
      <c r="AQ278" s="52"/>
      <c r="AR278" s="52"/>
      <c r="AS278" s="52"/>
      <c r="AT278" s="52"/>
      <c r="AU278" s="52"/>
      <c r="AV278" s="52"/>
      <c r="AW278" s="52"/>
      <c r="AX278" s="52"/>
    </row>
    <row r="279" spans="1:50">
      <c r="A279" s="49">
        <v>439</v>
      </c>
      <c r="B279" s="49">
        <v>439035035</v>
      </c>
      <c r="C279" s="50" t="s">
        <v>143</v>
      </c>
      <c r="D279" s="49">
        <v>35</v>
      </c>
      <c r="E279" s="50" t="s">
        <v>11</v>
      </c>
      <c r="F279" s="49">
        <v>35</v>
      </c>
      <c r="G279" s="50" t="s">
        <v>11</v>
      </c>
      <c r="H279" s="51">
        <v>446</v>
      </c>
      <c r="I279" s="52">
        <v>11279</v>
      </c>
      <c r="J279" s="52">
        <v>3866</v>
      </c>
      <c r="K279" s="52">
        <v>0</v>
      </c>
      <c r="L279" s="52">
        <v>893</v>
      </c>
      <c r="M279" s="52">
        <v>16038</v>
      </c>
      <c r="N279" s="48"/>
      <c r="O279" s="53">
        <v>5.9466666666666956</v>
      </c>
      <c r="P279" s="53">
        <v>0</v>
      </c>
      <c r="Q279" s="55">
        <v>0.18</v>
      </c>
      <c r="R279" s="55">
        <v>0.14507498172994768</v>
      </c>
      <c r="S279" s="52">
        <v>0</v>
      </c>
      <c r="T279" s="49"/>
      <c r="U279" s="56">
        <v>6664578</v>
      </c>
      <c r="V279" s="56">
        <v>0</v>
      </c>
      <c r="W279" s="52">
        <v>0</v>
      </c>
      <c r="X279" s="52">
        <v>392926</v>
      </c>
      <c r="Y279" s="52">
        <v>7057504</v>
      </c>
      <c r="Z279" s="83">
        <f t="shared" si="4"/>
        <v>7116513</v>
      </c>
      <c r="AA279" s="52"/>
      <c r="AB279" s="52"/>
      <c r="AC279" s="52"/>
      <c r="AE279" s="53"/>
      <c r="AF279" s="53"/>
      <c r="AG279" s="54"/>
      <c r="AH279" s="55"/>
      <c r="AI279" s="52"/>
      <c r="AK279" s="56"/>
      <c r="AL279" s="56"/>
      <c r="AM279" s="52"/>
      <c r="AN279" s="52"/>
      <c r="AO279" s="52"/>
      <c r="AQ279" s="52"/>
      <c r="AR279" s="52"/>
      <c r="AS279" s="52"/>
      <c r="AT279" s="52"/>
      <c r="AU279" s="52"/>
      <c r="AV279" s="52"/>
      <c r="AW279" s="52"/>
      <c r="AX279" s="52"/>
    </row>
    <row r="280" spans="1:50">
      <c r="A280" s="49">
        <v>439</v>
      </c>
      <c r="B280" s="49">
        <v>439035044</v>
      </c>
      <c r="C280" s="50" t="s">
        <v>143</v>
      </c>
      <c r="D280" s="49">
        <v>35</v>
      </c>
      <c r="E280" s="50" t="s">
        <v>11</v>
      </c>
      <c r="F280" s="49">
        <v>44</v>
      </c>
      <c r="G280" s="50" t="s">
        <v>12</v>
      </c>
      <c r="H280" s="51">
        <v>1</v>
      </c>
      <c r="I280" s="52">
        <v>11776</v>
      </c>
      <c r="J280" s="52">
        <v>776</v>
      </c>
      <c r="K280" s="52">
        <v>0</v>
      </c>
      <c r="L280" s="52">
        <v>893</v>
      </c>
      <c r="M280" s="52">
        <v>13445</v>
      </c>
      <c r="N280" s="48"/>
      <c r="O280" s="53">
        <v>1.3333333333333334E-2</v>
      </c>
      <c r="P280" s="53">
        <v>0</v>
      </c>
      <c r="Q280" s="55">
        <v>0.09</v>
      </c>
      <c r="R280" s="55">
        <v>4.7635608937194533E-2</v>
      </c>
      <c r="S280" s="52">
        <v>0</v>
      </c>
      <c r="T280" s="49"/>
      <c r="U280" s="56">
        <v>12385</v>
      </c>
      <c r="V280" s="56">
        <v>0</v>
      </c>
      <c r="W280" s="52">
        <v>0</v>
      </c>
      <c r="X280" s="52">
        <v>881</v>
      </c>
      <c r="Y280" s="52">
        <v>13266</v>
      </c>
      <c r="Z280" s="83">
        <f t="shared" si="4"/>
        <v>7116513</v>
      </c>
      <c r="AA280" s="52"/>
      <c r="AB280" s="52"/>
      <c r="AC280" s="52"/>
      <c r="AE280" s="53"/>
      <c r="AF280" s="53"/>
      <c r="AG280" s="54"/>
      <c r="AH280" s="55"/>
      <c r="AI280" s="52"/>
      <c r="AK280" s="56"/>
      <c r="AL280" s="56"/>
      <c r="AM280" s="52"/>
      <c r="AN280" s="52"/>
      <c r="AO280" s="52"/>
      <c r="AQ280" s="52"/>
      <c r="AR280" s="52"/>
      <c r="AS280" s="52"/>
      <c r="AT280" s="52"/>
      <c r="AU280" s="52"/>
      <c r="AV280" s="52"/>
      <c r="AW280" s="52"/>
      <c r="AX280" s="52"/>
    </row>
    <row r="281" spans="1:50">
      <c r="A281" s="49">
        <v>439</v>
      </c>
      <c r="B281" s="49">
        <v>439035133</v>
      </c>
      <c r="C281" s="50" t="s">
        <v>143</v>
      </c>
      <c r="D281" s="49">
        <v>35</v>
      </c>
      <c r="E281" s="50" t="s">
        <v>11</v>
      </c>
      <c r="F281" s="49">
        <v>133</v>
      </c>
      <c r="G281" s="50" t="s">
        <v>59</v>
      </c>
      <c r="H281" s="51">
        <v>1</v>
      </c>
      <c r="I281" s="52">
        <v>13297</v>
      </c>
      <c r="J281" s="52">
        <v>4145</v>
      </c>
      <c r="K281" s="52">
        <v>0</v>
      </c>
      <c r="L281" s="52">
        <v>893</v>
      </c>
      <c r="M281" s="52">
        <v>18335</v>
      </c>
      <c r="N281" s="48"/>
      <c r="O281" s="53">
        <v>1.3333333333333334E-2</v>
      </c>
      <c r="P281" s="53">
        <v>0</v>
      </c>
      <c r="Q281" s="55">
        <v>0.09</v>
      </c>
      <c r="R281" s="55">
        <v>2.9745812524621534E-2</v>
      </c>
      <c r="S281" s="52">
        <v>0</v>
      </c>
      <c r="T281" s="49"/>
      <c r="U281" s="56">
        <v>17209</v>
      </c>
      <c r="V281" s="56">
        <v>0</v>
      </c>
      <c r="W281" s="52">
        <v>0</v>
      </c>
      <c r="X281" s="52">
        <v>881</v>
      </c>
      <c r="Y281" s="52">
        <v>18090</v>
      </c>
      <c r="Z281" s="83">
        <f t="shared" si="4"/>
        <v>7116513</v>
      </c>
      <c r="AA281" s="52"/>
      <c r="AB281" s="52"/>
      <c r="AC281" s="52"/>
      <c r="AE281" s="53"/>
      <c r="AF281" s="53"/>
      <c r="AG281" s="54"/>
      <c r="AH281" s="55"/>
      <c r="AI281" s="52"/>
      <c r="AK281" s="56"/>
      <c r="AL281" s="56"/>
      <c r="AM281" s="52"/>
      <c r="AN281" s="52"/>
      <c r="AO281" s="52"/>
      <c r="AQ281" s="52"/>
      <c r="AR281" s="52"/>
      <c r="AS281" s="52"/>
      <c r="AT281" s="52"/>
      <c r="AU281" s="52"/>
      <c r="AV281" s="52"/>
      <c r="AW281" s="52"/>
      <c r="AX281" s="52"/>
    </row>
    <row r="282" spans="1:50">
      <c r="A282" s="49">
        <v>439</v>
      </c>
      <c r="B282" s="49">
        <v>439035243</v>
      </c>
      <c r="C282" s="50" t="s">
        <v>143</v>
      </c>
      <c r="D282" s="49">
        <v>35</v>
      </c>
      <c r="E282" s="50" t="s">
        <v>11</v>
      </c>
      <c r="F282" s="49">
        <v>243</v>
      </c>
      <c r="G282" s="50" t="s">
        <v>80</v>
      </c>
      <c r="H282" s="51">
        <v>1</v>
      </c>
      <c r="I282" s="52">
        <v>8621</v>
      </c>
      <c r="J282" s="52">
        <v>2037</v>
      </c>
      <c r="K282" s="52">
        <v>0</v>
      </c>
      <c r="L282" s="52">
        <v>893</v>
      </c>
      <c r="M282" s="52">
        <v>11551</v>
      </c>
      <c r="N282" s="48"/>
      <c r="O282" s="53">
        <v>1.3333333333333334E-2</v>
      </c>
      <c r="P282" s="53">
        <v>0</v>
      </c>
      <c r="Q282" s="55">
        <v>0.09</v>
      </c>
      <c r="R282" s="55">
        <v>5.4269554295764532E-3</v>
      </c>
      <c r="S282" s="52">
        <v>0</v>
      </c>
      <c r="T282" s="49"/>
      <c r="U282" s="56">
        <v>10516</v>
      </c>
      <c r="V282" s="56">
        <v>0</v>
      </c>
      <c r="W282" s="52">
        <v>0</v>
      </c>
      <c r="X282" s="52">
        <v>881</v>
      </c>
      <c r="Y282" s="52">
        <v>11397</v>
      </c>
      <c r="Z282" s="83">
        <f t="shared" si="4"/>
        <v>7116513</v>
      </c>
      <c r="AA282" s="52"/>
      <c r="AB282" s="52"/>
      <c r="AC282" s="52"/>
      <c r="AE282" s="53"/>
      <c r="AF282" s="53"/>
      <c r="AG282" s="54"/>
      <c r="AH282" s="55"/>
      <c r="AI282" s="52"/>
      <c r="AK282" s="56"/>
      <c r="AL282" s="56"/>
      <c r="AM282" s="52"/>
      <c r="AN282" s="52"/>
      <c r="AO282" s="52"/>
      <c r="AQ282" s="52"/>
      <c r="AR282" s="52"/>
      <c r="AS282" s="52"/>
      <c r="AT282" s="52"/>
      <c r="AU282" s="52"/>
      <c r="AV282" s="52"/>
      <c r="AW282" s="52"/>
      <c r="AX282" s="52"/>
    </row>
    <row r="283" spans="1:50">
      <c r="A283" s="49">
        <v>439</v>
      </c>
      <c r="B283" s="49">
        <v>439035244</v>
      </c>
      <c r="C283" s="50" t="s">
        <v>143</v>
      </c>
      <c r="D283" s="49">
        <v>35</v>
      </c>
      <c r="E283" s="50" t="s">
        <v>11</v>
      </c>
      <c r="F283" s="49">
        <v>244</v>
      </c>
      <c r="G283" s="50" t="s">
        <v>27</v>
      </c>
      <c r="H283" s="51">
        <v>1</v>
      </c>
      <c r="I283" s="52">
        <v>11109</v>
      </c>
      <c r="J283" s="52">
        <v>4474</v>
      </c>
      <c r="K283" s="52">
        <v>0</v>
      </c>
      <c r="L283" s="52">
        <v>893</v>
      </c>
      <c r="M283" s="52">
        <v>16476</v>
      </c>
      <c r="N283" s="48"/>
      <c r="O283" s="53">
        <v>1.3333333333333334E-2</v>
      </c>
      <c r="P283" s="53">
        <v>0</v>
      </c>
      <c r="Q283" s="55">
        <v>0.18</v>
      </c>
      <c r="R283" s="55">
        <v>9.411627948101306E-2</v>
      </c>
      <c r="S283" s="52">
        <v>0</v>
      </c>
      <c r="T283" s="49"/>
      <c r="U283" s="56">
        <v>15375</v>
      </c>
      <c r="V283" s="56">
        <v>0</v>
      </c>
      <c r="W283" s="52">
        <v>0</v>
      </c>
      <c r="X283" s="52">
        <v>881</v>
      </c>
      <c r="Y283" s="52">
        <v>16256</v>
      </c>
      <c r="Z283" s="83">
        <f t="shared" si="4"/>
        <v>7116513</v>
      </c>
      <c r="AA283" s="52"/>
      <c r="AB283" s="52"/>
      <c r="AC283" s="52"/>
      <c r="AE283" s="53"/>
      <c r="AF283" s="53"/>
      <c r="AG283" s="54"/>
      <c r="AH283" s="55"/>
      <c r="AI283" s="52"/>
      <c r="AK283" s="56"/>
      <c r="AL283" s="56"/>
      <c r="AM283" s="52"/>
      <c r="AN283" s="52"/>
      <c r="AO283" s="52"/>
      <c r="AQ283" s="52"/>
      <c r="AR283" s="52"/>
      <c r="AS283" s="52"/>
      <c r="AT283" s="52"/>
      <c r="AU283" s="52"/>
      <c r="AV283" s="52"/>
      <c r="AW283" s="52"/>
      <c r="AX283" s="52"/>
    </row>
    <row r="284" spans="1:50">
      <c r="A284" s="49">
        <v>440</v>
      </c>
      <c r="B284" s="49">
        <v>440149009</v>
      </c>
      <c r="C284" s="50" t="s">
        <v>144</v>
      </c>
      <c r="D284" s="49">
        <v>149</v>
      </c>
      <c r="E284" s="50" t="s">
        <v>77</v>
      </c>
      <c r="F284" s="49">
        <v>9</v>
      </c>
      <c r="G284" s="50" t="s">
        <v>85</v>
      </c>
      <c r="H284" s="51">
        <v>2</v>
      </c>
      <c r="I284" s="52">
        <v>10018</v>
      </c>
      <c r="J284" s="52">
        <v>5053</v>
      </c>
      <c r="K284" s="52">
        <v>0</v>
      </c>
      <c r="L284" s="52">
        <v>893</v>
      </c>
      <c r="M284" s="52">
        <v>15964</v>
      </c>
      <c r="N284" s="48"/>
      <c r="O284" s="53">
        <v>0</v>
      </c>
      <c r="P284" s="53">
        <v>0</v>
      </c>
      <c r="Q284" s="55">
        <v>0.09</v>
      </c>
      <c r="R284" s="55">
        <v>1.6041036713068755E-3</v>
      </c>
      <c r="S284" s="52">
        <v>0</v>
      </c>
      <c r="T284" s="49"/>
      <c r="U284" s="56">
        <v>30142</v>
      </c>
      <c r="V284" s="56">
        <v>0</v>
      </c>
      <c r="W284" s="52">
        <v>0</v>
      </c>
      <c r="X284" s="52">
        <v>1786</v>
      </c>
      <c r="Y284" s="52">
        <v>31928</v>
      </c>
      <c r="Z284" s="83">
        <f t="shared" si="4"/>
        <v>4980061</v>
      </c>
      <c r="AA284" s="52"/>
      <c r="AB284" s="52"/>
      <c r="AC284" s="52"/>
      <c r="AE284" s="53"/>
      <c r="AF284" s="53"/>
      <c r="AG284" s="54"/>
      <c r="AH284" s="55"/>
      <c r="AI284" s="52"/>
      <c r="AK284" s="56"/>
      <c r="AL284" s="56"/>
      <c r="AM284" s="52"/>
      <c r="AN284" s="52"/>
      <c r="AO284" s="52"/>
      <c r="AQ284" s="52"/>
      <c r="AR284" s="52"/>
      <c r="AS284" s="52"/>
      <c r="AT284" s="52"/>
      <c r="AU284" s="52"/>
      <c r="AV284" s="52"/>
      <c r="AW284" s="52"/>
      <c r="AX284" s="52"/>
    </row>
    <row r="285" spans="1:50">
      <c r="A285" s="49">
        <v>440</v>
      </c>
      <c r="B285" s="49">
        <v>440149128</v>
      </c>
      <c r="C285" s="50" t="s">
        <v>144</v>
      </c>
      <c r="D285" s="49">
        <v>149</v>
      </c>
      <c r="E285" s="50" t="s">
        <v>77</v>
      </c>
      <c r="F285" s="49">
        <v>128</v>
      </c>
      <c r="G285" s="50" t="s">
        <v>122</v>
      </c>
      <c r="H285" s="51">
        <v>1</v>
      </c>
      <c r="I285" s="52">
        <v>12275</v>
      </c>
      <c r="J285" s="52">
        <v>633</v>
      </c>
      <c r="K285" s="52">
        <v>0</v>
      </c>
      <c r="L285" s="52">
        <v>893</v>
      </c>
      <c r="M285" s="52">
        <v>13801</v>
      </c>
      <c r="N285" s="48"/>
      <c r="O285" s="53">
        <v>0</v>
      </c>
      <c r="P285" s="53">
        <v>0</v>
      </c>
      <c r="Q285" s="55">
        <v>0.18</v>
      </c>
      <c r="R285" s="55">
        <v>3.2906379400218955E-2</v>
      </c>
      <c r="S285" s="52">
        <v>0</v>
      </c>
      <c r="T285" s="49"/>
      <c r="U285" s="56">
        <v>12908</v>
      </c>
      <c r="V285" s="56">
        <v>0</v>
      </c>
      <c r="W285" s="52">
        <v>0</v>
      </c>
      <c r="X285" s="52">
        <v>893</v>
      </c>
      <c r="Y285" s="52">
        <v>13801</v>
      </c>
      <c r="Z285" s="83">
        <f t="shared" si="4"/>
        <v>4980061</v>
      </c>
      <c r="AA285" s="52"/>
      <c r="AB285" s="52"/>
      <c r="AC285" s="52"/>
      <c r="AE285" s="53"/>
      <c r="AF285" s="53"/>
      <c r="AG285" s="54"/>
      <c r="AH285" s="55"/>
      <c r="AI285" s="52"/>
      <c r="AK285" s="56"/>
      <c r="AL285" s="56"/>
      <c r="AM285" s="52"/>
      <c r="AN285" s="52"/>
      <c r="AO285" s="52"/>
      <c r="AQ285" s="52"/>
      <c r="AR285" s="52"/>
      <c r="AS285" s="52"/>
      <c r="AT285" s="52"/>
      <c r="AU285" s="52"/>
      <c r="AV285" s="52"/>
      <c r="AW285" s="52"/>
      <c r="AX285" s="52"/>
    </row>
    <row r="286" spans="1:50">
      <c r="A286" s="49">
        <v>440</v>
      </c>
      <c r="B286" s="49">
        <v>440149149</v>
      </c>
      <c r="C286" s="50" t="s">
        <v>144</v>
      </c>
      <c r="D286" s="49">
        <v>149</v>
      </c>
      <c r="E286" s="50" t="s">
        <v>77</v>
      </c>
      <c r="F286" s="49">
        <v>149</v>
      </c>
      <c r="G286" s="50" t="s">
        <v>77</v>
      </c>
      <c r="H286" s="51">
        <v>378</v>
      </c>
      <c r="I286" s="52">
        <v>11534</v>
      </c>
      <c r="J286" s="52">
        <v>59</v>
      </c>
      <c r="K286" s="52">
        <v>0</v>
      </c>
      <c r="L286" s="52">
        <v>893</v>
      </c>
      <c r="M286" s="52">
        <v>12486</v>
      </c>
      <c r="N286" s="48"/>
      <c r="O286" s="53">
        <v>0</v>
      </c>
      <c r="P286" s="53">
        <v>0</v>
      </c>
      <c r="Q286" s="55">
        <v>0.16</v>
      </c>
      <c r="R286" s="55">
        <v>0.10176205383806537</v>
      </c>
      <c r="S286" s="52">
        <v>0</v>
      </c>
      <c r="T286" s="49"/>
      <c r="U286" s="56">
        <v>4382154</v>
      </c>
      <c r="V286" s="56">
        <v>0</v>
      </c>
      <c r="W286" s="52">
        <v>0</v>
      </c>
      <c r="X286" s="52">
        <v>337554</v>
      </c>
      <c r="Y286" s="52">
        <v>4719708</v>
      </c>
      <c r="Z286" s="83">
        <f t="shared" si="4"/>
        <v>4980061</v>
      </c>
      <c r="AA286" s="52"/>
      <c r="AB286" s="52"/>
      <c r="AC286" s="52"/>
      <c r="AE286" s="53"/>
      <c r="AF286" s="53"/>
      <c r="AG286" s="54"/>
      <c r="AH286" s="55"/>
      <c r="AI286" s="52"/>
      <c r="AK286" s="56"/>
      <c r="AL286" s="56"/>
      <c r="AM286" s="52"/>
      <c r="AN286" s="52"/>
      <c r="AO286" s="52"/>
      <c r="AQ286" s="52"/>
      <c r="AR286" s="52"/>
      <c r="AS286" s="52"/>
      <c r="AT286" s="52"/>
      <c r="AU286" s="52"/>
      <c r="AV286" s="52"/>
      <c r="AW286" s="52"/>
      <c r="AX286" s="52"/>
    </row>
    <row r="287" spans="1:50">
      <c r="A287" s="49">
        <v>440</v>
      </c>
      <c r="B287" s="49">
        <v>440149181</v>
      </c>
      <c r="C287" s="50" t="s">
        <v>144</v>
      </c>
      <c r="D287" s="49">
        <v>149</v>
      </c>
      <c r="E287" s="50" t="s">
        <v>77</v>
      </c>
      <c r="F287" s="49">
        <v>181</v>
      </c>
      <c r="G287" s="50" t="s">
        <v>79</v>
      </c>
      <c r="H287" s="51">
        <v>18</v>
      </c>
      <c r="I287" s="52">
        <v>10058</v>
      </c>
      <c r="J287" s="52">
        <v>679</v>
      </c>
      <c r="K287" s="52">
        <v>0</v>
      </c>
      <c r="L287" s="52">
        <v>893</v>
      </c>
      <c r="M287" s="52">
        <v>11630</v>
      </c>
      <c r="N287" s="48"/>
      <c r="O287" s="53">
        <v>0</v>
      </c>
      <c r="P287" s="53">
        <v>0</v>
      </c>
      <c r="Q287" s="55">
        <v>0.09</v>
      </c>
      <c r="R287" s="55">
        <v>1.3710541832974862E-2</v>
      </c>
      <c r="S287" s="52">
        <v>0</v>
      </c>
      <c r="T287" s="49"/>
      <c r="U287" s="56">
        <v>193266</v>
      </c>
      <c r="V287" s="56">
        <v>0</v>
      </c>
      <c r="W287" s="52">
        <v>0</v>
      </c>
      <c r="X287" s="52">
        <v>16074</v>
      </c>
      <c r="Y287" s="52">
        <v>209340</v>
      </c>
      <c r="Z287" s="83">
        <f t="shared" si="4"/>
        <v>4980061</v>
      </c>
      <c r="AA287" s="52"/>
      <c r="AB287" s="52"/>
      <c r="AC287" s="52"/>
      <c r="AE287" s="53"/>
      <c r="AF287" s="53"/>
      <c r="AG287" s="54"/>
      <c r="AH287" s="55"/>
      <c r="AI287" s="52"/>
      <c r="AK287" s="56"/>
      <c r="AL287" s="56"/>
      <c r="AM287" s="52"/>
      <c r="AN287" s="52"/>
      <c r="AO287" s="52"/>
      <c r="AQ287" s="52"/>
      <c r="AR287" s="52"/>
      <c r="AS287" s="52"/>
      <c r="AT287" s="52"/>
      <c r="AU287" s="52"/>
      <c r="AV287" s="52"/>
      <c r="AW287" s="52"/>
      <c r="AX287" s="52"/>
    </row>
    <row r="288" spans="1:50">
      <c r="A288" s="49">
        <v>440</v>
      </c>
      <c r="B288" s="49">
        <v>440149211</v>
      </c>
      <c r="C288" s="50" t="s">
        <v>144</v>
      </c>
      <c r="D288" s="49">
        <v>149</v>
      </c>
      <c r="E288" s="50" t="s">
        <v>77</v>
      </c>
      <c r="F288" s="49">
        <v>211</v>
      </c>
      <c r="G288" s="50" t="s">
        <v>87</v>
      </c>
      <c r="H288" s="51">
        <v>1</v>
      </c>
      <c r="I288" s="52">
        <v>3723</v>
      </c>
      <c r="J288" s="52">
        <v>668</v>
      </c>
      <c r="K288" s="52">
        <v>0</v>
      </c>
      <c r="L288" s="52">
        <v>893</v>
      </c>
      <c r="M288" s="52">
        <v>5284</v>
      </c>
      <c r="N288" s="48"/>
      <c r="O288" s="53">
        <v>0</v>
      </c>
      <c r="P288" s="53">
        <v>0</v>
      </c>
      <c r="Q288" s="55">
        <v>0.09</v>
      </c>
      <c r="R288" s="55">
        <v>1.6181693137675814E-3</v>
      </c>
      <c r="S288" s="52">
        <v>0</v>
      </c>
      <c r="T288" s="49"/>
      <c r="U288" s="56">
        <v>4391</v>
      </c>
      <c r="V288" s="56">
        <v>0</v>
      </c>
      <c r="W288" s="52">
        <v>0</v>
      </c>
      <c r="X288" s="52">
        <v>893</v>
      </c>
      <c r="Y288" s="52">
        <v>5284</v>
      </c>
      <c r="Z288" s="83">
        <f t="shared" si="4"/>
        <v>4980061</v>
      </c>
      <c r="AA288" s="52"/>
      <c r="AB288" s="52"/>
      <c r="AC288" s="52"/>
      <c r="AE288" s="53"/>
      <c r="AF288" s="53"/>
      <c r="AG288" s="54"/>
      <c r="AH288" s="55"/>
      <c r="AI288" s="52"/>
      <c r="AK288" s="56"/>
      <c r="AL288" s="56"/>
      <c r="AM288" s="52"/>
      <c r="AN288" s="52"/>
      <c r="AO288" s="52"/>
      <c r="AQ288" s="52"/>
      <c r="AR288" s="52"/>
      <c r="AS288" s="52"/>
      <c r="AT288" s="52"/>
      <c r="AU288" s="52"/>
      <c r="AV288" s="52"/>
      <c r="AW288" s="52"/>
      <c r="AX288" s="52"/>
    </row>
    <row r="289" spans="1:50">
      <c r="A289" s="49">
        <v>441</v>
      </c>
      <c r="B289" s="49">
        <v>441281061</v>
      </c>
      <c r="C289" s="50" t="s">
        <v>145</v>
      </c>
      <c r="D289" s="49">
        <v>281</v>
      </c>
      <c r="E289" s="50" t="s">
        <v>146</v>
      </c>
      <c r="F289" s="49">
        <v>61</v>
      </c>
      <c r="G289" s="50" t="s">
        <v>148</v>
      </c>
      <c r="H289" s="51">
        <v>2</v>
      </c>
      <c r="I289" s="52">
        <v>9817</v>
      </c>
      <c r="J289" s="52">
        <v>467</v>
      </c>
      <c r="K289" s="52">
        <v>0</v>
      </c>
      <c r="L289" s="52">
        <v>893</v>
      </c>
      <c r="M289" s="52">
        <v>11177</v>
      </c>
      <c r="N289" s="48"/>
      <c r="O289" s="53">
        <v>0</v>
      </c>
      <c r="P289" s="53">
        <v>0</v>
      </c>
      <c r="Q289" s="55">
        <v>0.09</v>
      </c>
      <c r="R289" s="55">
        <v>3.0113909723363003E-2</v>
      </c>
      <c r="S289" s="52">
        <v>0</v>
      </c>
      <c r="T289" s="49"/>
      <c r="U289" s="56">
        <v>20568</v>
      </c>
      <c r="V289" s="56">
        <v>0</v>
      </c>
      <c r="W289" s="52">
        <v>0</v>
      </c>
      <c r="X289" s="52">
        <v>1786</v>
      </c>
      <c r="Y289" s="52">
        <v>22354</v>
      </c>
      <c r="Z289" s="83">
        <f t="shared" si="4"/>
        <v>18125996</v>
      </c>
      <c r="AA289" s="52"/>
      <c r="AB289" s="52"/>
      <c r="AC289" s="52"/>
      <c r="AE289" s="53"/>
      <c r="AF289" s="53"/>
      <c r="AG289" s="54"/>
      <c r="AH289" s="55"/>
      <c r="AI289" s="52"/>
      <c r="AK289" s="56"/>
      <c r="AL289" s="56"/>
      <c r="AM289" s="52"/>
      <c r="AN289" s="52"/>
      <c r="AO289" s="52"/>
      <c r="AQ289" s="52"/>
      <c r="AR289" s="52"/>
      <c r="AS289" s="52"/>
      <c r="AT289" s="52"/>
      <c r="AU289" s="52"/>
      <c r="AV289" s="52"/>
      <c r="AW289" s="52"/>
      <c r="AX289" s="52"/>
    </row>
    <row r="290" spans="1:50">
      <c r="A290" s="49">
        <v>441</v>
      </c>
      <c r="B290" s="49">
        <v>441281087</v>
      </c>
      <c r="C290" s="50" t="s">
        <v>145</v>
      </c>
      <c r="D290" s="49">
        <v>281</v>
      </c>
      <c r="E290" s="50" t="s">
        <v>146</v>
      </c>
      <c r="F290" s="49">
        <v>87</v>
      </c>
      <c r="G290" s="50" t="s">
        <v>149</v>
      </c>
      <c r="H290" s="51">
        <v>3</v>
      </c>
      <c r="I290" s="52">
        <v>9346</v>
      </c>
      <c r="J290" s="52">
        <v>3578</v>
      </c>
      <c r="K290" s="52">
        <v>0</v>
      </c>
      <c r="L290" s="52">
        <v>893</v>
      </c>
      <c r="M290" s="52">
        <v>13817</v>
      </c>
      <c r="N290" s="48"/>
      <c r="O290" s="53">
        <v>0</v>
      </c>
      <c r="P290" s="53">
        <v>0</v>
      </c>
      <c r="Q290" s="55">
        <v>0.09</v>
      </c>
      <c r="R290" s="55">
        <v>3.153834629153088E-3</v>
      </c>
      <c r="S290" s="52">
        <v>0</v>
      </c>
      <c r="T290" s="49"/>
      <c r="U290" s="56">
        <v>38772</v>
      </c>
      <c r="V290" s="56">
        <v>0</v>
      </c>
      <c r="W290" s="52">
        <v>0</v>
      </c>
      <c r="X290" s="52">
        <v>2679</v>
      </c>
      <c r="Y290" s="52">
        <v>41451</v>
      </c>
      <c r="Z290" s="83">
        <f t="shared" si="4"/>
        <v>18125996</v>
      </c>
      <c r="AA290" s="52"/>
      <c r="AB290" s="52"/>
      <c r="AC290" s="52"/>
      <c r="AE290" s="53"/>
      <c r="AF290" s="53"/>
      <c r="AG290" s="54"/>
      <c r="AH290" s="55"/>
      <c r="AI290" s="52"/>
      <c r="AK290" s="56"/>
      <c r="AL290" s="56"/>
      <c r="AM290" s="52"/>
      <c r="AN290" s="52"/>
      <c r="AO290" s="52"/>
      <c r="AQ290" s="52"/>
      <c r="AR290" s="52"/>
      <c r="AS290" s="52"/>
      <c r="AT290" s="52"/>
      <c r="AU290" s="52"/>
      <c r="AV290" s="52"/>
      <c r="AW290" s="52"/>
      <c r="AX290" s="52"/>
    </row>
    <row r="291" spans="1:50">
      <c r="A291" s="49">
        <v>441</v>
      </c>
      <c r="B291" s="49">
        <v>441281159</v>
      </c>
      <c r="C291" s="50" t="s">
        <v>145</v>
      </c>
      <c r="D291" s="49">
        <v>281</v>
      </c>
      <c r="E291" s="50" t="s">
        <v>146</v>
      </c>
      <c r="F291" s="49">
        <v>159</v>
      </c>
      <c r="G291" s="50" t="s">
        <v>150</v>
      </c>
      <c r="H291" s="51">
        <v>1</v>
      </c>
      <c r="I291" s="52">
        <v>12631</v>
      </c>
      <c r="J291" s="52">
        <v>5964</v>
      </c>
      <c r="K291" s="52">
        <v>0</v>
      </c>
      <c r="L291" s="52">
        <v>893</v>
      </c>
      <c r="M291" s="52">
        <v>19488</v>
      </c>
      <c r="N291" s="48"/>
      <c r="O291" s="53">
        <v>0</v>
      </c>
      <c r="P291" s="53">
        <v>0</v>
      </c>
      <c r="Q291" s="55">
        <v>0.09</v>
      </c>
      <c r="R291" s="55">
        <v>4.5655939289458549E-3</v>
      </c>
      <c r="S291" s="52">
        <v>0</v>
      </c>
      <c r="T291" s="49"/>
      <c r="U291" s="56">
        <v>18595</v>
      </c>
      <c r="V291" s="56">
        <v>0</v>
      </c>
      <c r="W291" s="52">
        <v>0</v>
      </c>
      <c r="X291" s="52">
        <v>893</v>
      </c>
      <c r="Y291" s="52">
        <v>19488</v>
      </c>
      <c r="Z291" s="83">
        <f t="shared" si="4"/>
        <v>18125996</v>
      </c>
      <c r="AA291" s="52"/>
      <c r="AB291" s="52"/>
      <c r="AC291" s="52"/>
      <c r="AE291" s="53"/>
      <c r="AF291" s="53"/>
      <c r="AG291" s="54"/>
      <c r="AH291" s="55"/>
      <c r="AI291" s="52"/>
      <c r="AK291" s="56"/>
      <c r="AL291" s="56"/>
      <c r="AM291" s="52"/>
      <c r="AN291" s="52"/>
      <c r="AO291" s="52"/>
      <c r="AQ291" s="52"/>
      <c r="AR291" s="52"/>
      <c r="AS291" s="52"/>
      <c r="AT291" s="52"/>
      <c r="AU291" s="52"/>
      <c r="AV291" s="52"/>
      <c r="AW291" s="52"/>
      <c r="AX291" s="52"/>
    </row>
    <row r="292" spans="1:50">
      <c r="A292" s="49">
        <v>441</v>
      </c>
      <c r="B292" s="49">
        <v>441281161</v>
      </c>
      <c r="C292" s="50" t="s">
        <v>145</v>
      </c>
      <c r="D292" s="49">
        <v>281</v>
      </c>
      <c r="E292" s="50" t="s">
        <v>146</v>
      </c>
      <c r="F292" s="49">
        <v>161</v>
      </c>
      <c r="G292" s="50" t="s">
        <v>151</v>
      </c>
      <c r="H292" s="51">
        <v>1</v>
      </c>
      <c r="I292" s="52">
        <v>12631</v>
      </c>
      <c r="J292" s="52">
        <v>5364</v>
      </c>
      <c r="K292" s="52">
        <v>0</v>
      </c>
      <c r="L292" s="52">
        <v>893</v>
      </c>
      <c r="M292" s="52">
        <v>18888</v>
      </c>
      <c r="N292" s="48"/>
      <c r="O292" s="53">
        <v>0</v>
      </c>
      <c r="P292" s="53">
        <v>0</v>
      </c>
      <c r="Q292" s="55">
        <v>0.09</v>
      </c>
      <c r="R292" s="55">
        <v>7.3260796268015561E-3</v>
      </c>
      <c r="S292" s="52">
        <v>0</v>
      </c>
      <c r="T292" s="49"/>
      <c r="U292" s="56">
        <v>17995</v>
      </c>
      <c r="V292" s="56">
        <v>0</v>
      </c>
      <c r="W292" s="52">
        <v>0</v>
      </c>
      <c r="X292" s="52">
        <v>893</v>
      </c>
      <c r="Y292" s="52">
        <v>18888</v>
      </c>
      <c r="Z292" s="83">
        <f t="shared" si="4"/>
        <v>18125996</v>
      </c>
      <c r="AA292" s="52"/>
      <c r="AB292" s="52"/>
      <c r="AC292" s="52"/>
      <c r="AE292" s="53"/>
      <c r="AF292" s="53"/>
      <c r="AG292" s="54"/>
      <c r="AH292" s="55"/>
      <c r="AI292" s="52"/>
      <c r="AK292" s="56"/>
      <c r="AL292" s="56"/>
      <c r="AM292" s="52"/>
      <c r="AN292" s="52"/>
      <c r="AO292" s="52"/>
      <c r="AQ292" s="52"/>
      <c r="AR292" s="52"/>
      <c r="AS292" s="52"/>
      <c r="AT292" s="52"/>
      <c r="AU292" s="52"/>
      <c r="AV292" s="52"/>
      <c r="AW292" s="52"/>
      <c r="AX292" s="52"/>
    </row>
    <row r="293" spans="1:50">
      <c r="A293" s="49">
        <v>441</v>
      </c>
      <c r="B293" s="49">
        <v>441281281</v>
      </c>
      <c r="C293" s="50" t="s">
        <v>145</v>
      </c>
      <c r="D293" s="49">
        <v>281</v>
      </c>
      <c r="E293" s="50" t="s">
        <v>146</v>
      </c>
      <c r="F293" s="49">
        <v>281</v>
      </c>
      <c r="G293" s="50" t="s">
        <v>146</v>
      </c>
      <c r="H293" s="51">
        <v>1566</v>
      </c>
      <c r="I293" s="52">
        <v>10602</v>
      </c>
      <c r="J293" s="52">
        <v>3</v>
      </c>
      <c r="K293" s="52">
        <v>0</v>
      </c>
      <c r="L293" s="52">
        <v>893</v>
      </c>
      <c r="M293" s="52">
        <v>11498</v>
      </c>
      <c r="N293" s="48"/>
      <c r="O293" s="53">
        <v>0</v>
      </c>
      <c r="P293" s="53">
        <v>0</v>
      </c>
      <c r="Q293" s="55">
        <v>0.18</v>
      </c>
      <c r="R293" s="55">
        <v>0.11514562138064952</v>
      </c>
      <c r="S293" s="52">
        <v>0</v>
      </c>
      <c r="T293" s="49"/>
      <c r="U293" s="56">
        <v>16607430</v>
      </c>
      <c r="V293" s="56">
        <v>0</v>
      </c>
      <c r="W293" s="52">
        <v>0</v>
      </c>
      <c r="X293" s="52">
        <v>1398438</v>
      </c>
      <c r="Y293" s="52">
        <v>18005868</v>
      </c>
      <c r="Z293" s="83">
        <f t="shared" si="4"/>
        <v>18125996</v>
      </c>
      <c r="AA293" s="52"/>
      <c r="AB293" s="52"/>
      <c r="AC293" s="52"/>
      <c r="AE293" s="53"/>
      <c r="AF293" s="53"/>
      <c r="AG293" s="54"/>
      <c r="AH293" s="55"/>
      <c r="AI293" s="52"/>
      <c r="AK293" s="56"/>
      <c r="AL293" s="56"/>
      <c r="AM293" s="52"/>
      <c r="AN293" s="52"/>
      <c r="AO293" s="52"/>
      <c r="AQ293" s="52"/>
      <c r="AR293" s="52"/>
      <c r="AS293" s="52"/>
      <c r="AT293" s="52"/>
      <c r="AU293" s="52"/>
      <c r="AV293" s="52"/>
      <c r="AW293" s="52"/>
      <c r="AX293" s="52"/>
    </row>
    <row r="294" spans="1:50">
      <c r="A294" s="49">
        <v>441</v>
      </c>
      <c r="B294" s="49">
        <v>441281680</v>
      </c>
      <c r="C294" s="50" t="s">
        <v>145</v>
      </c>
      <c r="D294" s="49">
        <v>281</v>
      </c>
      <c r="E294" s="50" t="s">
        <v>146</v>
      </c>
      <c r="F294" s="49">
        <v>680</v>
      </c>
      <c r="G294" s="50" t="s">
        <v>152</v>
      </c>
      <c r="H294" s="51">
        <v>1</v>
      </c>
      <c r="I294" s="52">
        <v>12631</v>
      </c>
      <c r="J294" s="52">
        <v>4423</v>
      </c>
      <c r="K294" s="52">
        <v>0</v>
      </c>
      <c r="L294" s="52">
        <v>893</v>
      </c>
      <c r="M294" s="52">
        <v>17947</v>
      </c>
      <c r="N294" s="48"/>
      <c r="O294" s="53">
        <v>0</v>
      </c>
      <c r="P294" s="53">
        <v>0</v>
      </c>
      <c r="Q294" s="55">
        <v>0.09</v>
      </c>
      <c r="R294" s="55">
        <v>1.3757337017634692E-3</v>
      </c>
      <c r="S294" s="52">
        <v>0</v>
      </c>
      <c r="T294" s="49"/>
      <c r="U294" s="56">
        <v>17054</v>
      </c>
      <c r="V294" s="56">
        <v>0</v>
      </c>
      <c r="W294" s="52">
        <v>0</v>
      </c>
      <c r="X294" s="52">
        <v>893</v>
      </c>
      <c r="Y294" s="52">
        <v>17947</v>
      </c>
      <c r="Z294" s="83">
        <f t="shared" si="4"/>
        <v>18125996</v>
      </c>
      <c r="AA294" s="52"/>
      <c r="AB294" s="52"/>
      <c r="AC294" s="52"/>
      <c r="AE294" s="53"/>
      <c r="AF294" s="53"/>
      <c r="AG294" s="54"/>
      <c r="AH294" s="55"/>
      <c r="AI294" s="52"/>
      <c r="AK294" s="56"/>
      <c r="AL294" s="56"/>
      <c r="AM294" s="52"/>
      <c r="AN294" s="52"/>
      <c r="AO294" s="52"/>
      <c r="AQ294" s="52"/>
      <c r="AR294" s="52"/>
      <c r="AS294" s="52"/>
      <c r="AT294" s="52"/>
      <c r="AU294" s="52"/>
      <c r="AV294" s="52"/>
      <c r="AW294" s="52"/>
      <c r="AX294" s="52"/>
    </row>
    <row r="295" spans="1:50">
      <c r="A295" s="49">
        <v>444</v>
      </c>
      <c r="B295" s="49">
        <v>444035001</v>
      </c>
      <c r="C295" s="50" t="s">
        <v>153</v>
      </c>
      <c r="D295" s="49">
        <v>35</v>
      </c>
      <c r="E295" s="50" t="s">
        <v>11</v>
      </c>
      <c r="F295" s="49">
        <v>1</v>
      </c>
      <c r="G295" s="50" t="s">
        <v>57</v>
      </c>
      <c r="H295" s="51">
        <v>1</v>
      </c>
      <c r="I295" s="52">
        <v>9004</v>
      </c>
      <c r="J295" s="52">
        <v>2337</v>
      </c>
      <c r="K295" s="52">
        <v>0</v>
      </c>
      <c r="L295" s="52">
        <v>893</v>
      </c>
      <c r="M295" s="52">
        <v>12234</v>
      </c>
      <c r="N295" s="48"/>
      <c r="O295" s="53">
        <v>0</v>
      </c>
      <c r="P295" s="53">
        <v>0</v>
      </c>
      <c r="Q295" s="55">
        <v>0.09</v>
      </c>
      <c r="R295" s="55">
        <v>1.3304817022844629E-2</v>
      </c>
      <c r="S295" s="52">
        <v>0</v>
      </c>
      <c r="T295" s="49"/>
      <c r="U295" s="56">
        <v>11341</v>
      </c>
      <c r="V295" s="56">
        <v>0</v>
      </c>
      <c r="W295" s="52">
        <v>0</v>
      </c>
      <c r="X295" s="52">
        <v>893</v>
      </c>
      <c r="Y295" s="52">
        <v>12234</v>
      </c>
      <c r="Z295" s="83">
        <f t="shared" si="4"/>
        <v>8138007</v>
      </c>
      <c r="AA295" s="52"/>
      <c r="AB295" s="52"/>
      <c r="AC295" s="52"/>
      <c r="AE295" s="53"/>
      <c r="AF295" s="53"/>
      <c r="AG295" s="54"/>
      <c r="AH295" s="55"/>
      <c r="AI295" s="52"/>
      <c r="AK295" s="56"/>
      <c r="AL295" s="56"/>
      <c r="AM295" s="52"/>
      <c r="AN295" s="52"/>
      <c r="AO295" s="52"/>
      <c r="AQ295" s="52"/>
      <c r="AR295" s="52"/>
      <c r="AS295" s="52"/>
      <c r="AT295" s="52"/>
      <c r="AU295" s="52"/>
      <c r="AV295" s="52"/>
      <c r="AW295" s="52"/>
      <c r="AX295" s="52"/>
    </row>
    <row r="296" spans="1:50">
      <c r="A296" s="49">
        <v>444</v>
      </c>
      <c r="B296" s="49">
        <v>444035035</v>
      </c>
      <c r="C296" s="50" t="s">
        <v>153</v>
      </c>
      <c r="D296" s="49">
        <v>35</v>
      </c>
      <c r="E296" s="50" t="s">
        <v>11</v>
      </c>
      <c r="F296" s="49">
        <v>35</v>
      </c>
      <c r="G296" s="50" t="s">
        <v>11</v>
      </c>
      <c r="H296" s="51">
        <v>521</v>
      </c>
      <c r="I296" s="52">
        <v>10741</v>
      </c>
      <c r="J296" s="52">
        <v>3682</v>
      </c>
      <c r="K296" s="52">
        <v>0</v>
      </c>
      <c r="L296" s="52">
        <v>893</v>
      </c>
      <c r="M296" s="52">
        <v>15316</v>
      </c>
      <c r="N296" s="48"/>
      <c r="O296" s="53">
        <v>0</v>
      </c>
      <c r="P296" s="53">
        <v>0</v>
      </c>
      <c r="Q296" s="55">
        <v>0.18</v>
      </c>
      <c r="R296" s="55">
        <v>0.14507498172994768</v>
      </c>
      <c r="S296" s="52">
        <v>0</v>
      </c>
      <c r="T296" s="49"/>
      <c r="U296" s="56">
        <v>7514383</v>
      </c>
      <c r="V296" s="56">
        <v>0</v>
      </c>
      <c r="W296" s="52">
        <v>0</v>
      </c>
      <c r="X296" s="52">
        <v>465253</v>
      </c>
      <c r="Y296" s="52">
        <v>7979636</v>
      </c>
      <c r="Z296" s="83">
        <f t="shared" si="4"/>
        <v>8138007</v>
      </c>
      <c r="AA296" s="52"/>
      <c r="AB296" s="52"/>
      <c r="AC296" s="52"/>
      <c r="AE296" s="53"/>
      <c r="AF296" s="53"/>
      <c r="AG296" s="54"/>
      <c r="AH296" s="55"/>
      <c r="AI296" s="52"/>
      <c r="AK296" s="56"/>
      <c r="AL296" s="56"/>
      <c r="AM296" s="52"/>
      <c r="AN296" s="52"/>
      <c r="AO296" s="52"/>
      <c r="AQ296" s="52"/>
      <c r="AR296" s="52"/>
      <c r="AS296" s="52"/>
      <c r="AT296" s="52"/>
      <c r="AU296" s="52"/>
      <c r="AV296" s="52"/>
      <c r="AW296" s="52"/>
      <c r="AX296" s="52"/>
    </row>
    <row r="297" spans="1:50">
      <c r="A297" s="49">
        <v>444</v>
      </c>
      <c r="B297" s="49">
        <v>444035040</v>
      </c>
      <c r="C297" s="50" t="s">
        <v>153</v>
      </c>
      <c r="D297" s="49">
        <v>35</v>
      </c>
      <c r="E297" s="50" t="s">
        <v>11</v>
      </c>
      <c r="F297" s="49">
        <v>40</v>
      </c>
      <c r="G297" s="50" t="s">
        <v>88</v>
      </c>
      <c r="H297" s="51">
        <v>1</v>
      </c>
      <c r="I297" s="52">
        <v>9865</v>
      </c>
      <c r="J297" s="52">
        <v>2549</v>
      </c>
      <c r="K297" s="52">
        <v>0</v>
      </c>
      <c r="L297" s="52">
        <v>893</v>
      </c>
      <c r="M297" s="52">
        <v>13307</v>
      </c>
      <c r="N297" s="48"/>
      <c r="O297" s="53">
        <v>0</v>
      </c>
      <c r="P297" s="53">
        <v>0</v>
      </c>
      <c r="Q297" s="55">
        <v>0.09</v>
      </c>
      <c r="R297" s="55">
        <v>3.2978653328890198E-3</v>
      </c>
      <c r="S297" s="52">
        <v>0</v>
      </c>
      <c r="T297" s="49"/>
      <c r="U297" s="56">
        <v>12414</v>
      </c>
      <c r="V297" s="56">
        <v>0</v>
      </c>
      <c r="W297" s="52">
        <v>0</v>
      </c>
      <c r="X297" s="52">
        <v>893</v>
      </c>
      <c r="Y297" s="52">
        <v>13307</v>
      </c>
      <c r="Z297" s="83">
        <f t="shared" si="4"/>
        <v>8138007</v>
      </c>
      <c r="AA297" s="52"/>
      <c r="AB297" s="52"/>
      <c r="AC297" s="52"/>
      <c r="AE297" s="53"/>
      <c r="AF297" s="53"/>
      <c r="AG297" s="54"/>
      <c r="AH297" s="55"/>
      <c r="AI297" s="52"/>
      <c r="AK297" s="56"/>
      <c r="AL297" s="56"/>
      <c r="AM297" s="52"/>
      <c r="AN297" s="52"/>
      <c r="AO297" s="52"/>
      <c r="AQ297" s="52"/>
      <c r="AR297" s="52"/>
      <c r="AS297" s="52"/>
      <c r="AT297" s="52"/>
      <c r="AU297" s="52"/>
      <c r="AV297" s="52"/>
      <c r="AW297" s="52"/>
      <c r="AX297" s="52"/>
    </row>
    <row r="298" spans="1:50">
      <c r="A298" s="49">
        <v>444</v>
      </c>
      <c r="B298" s="49">
        <v>444035044</v>
      </c>
      <c r="C298" s="50" t="s">
        <v>153</v>
      </c>
      <c r="D298" s="49">
        <v>35</v>
      </c>
      <c r="E298" s="50" t="s">
        <v>11</v>
      </c>
      <c r="F298" s="49">
        <v>44</v>
      </c>
      <c r="G298" s="50" t="s">
        <v>12</v>
      </c>
      <c r="H298" s="51">
        <v>3</v>
      </c>
      <c r="I298" s="52">
        <v>11172</v>
      </c>
      <c r="J298" s="52">
        <v>736</v>
      </c>
      <c r="K298" s="52">
        <v>0</v>
      </c>
      <c r="L298" s="52">
        <v>893</v>
      </c>
      <c r="M298" s="52">
        <v>12801</v>
      </c>
      <c r="N298" s="48"/>
      <c r="O298" s="53">
        <v>0</v>
      </c>
      <c r="P298" s="53">
        <v>0</v>
      </c>
      <c r="Q298" s="55">
        <v>0.09</v>
      </c>
      <c r="R298" s="55">
        <v>4.7635608937194533E-2</v>
      </c>
      <c r="S298" s="52">
        <v>0</v>
      </c>
      <c r="T298" s="49"/>
      <c r="U298" s="56">
        <v>35724</v>
      </c>
      <c r="V298" s="56">
        <v>0</v>
      </c>
      <c r="W298" s="52">
        <v>0</v>
      </c>
      <c r="X298" s="52">
        <v>2679</v>
      </c>
      <c r="Y298" s="52">
        <v>38403</v>
      </c>
      <c r="Z298" s="83">
        <f t="shared" si="4"/>
        <v>8138007</v>
      </c>
      <c r="AA298" s="52"/>
      <c r="AB298" s="52"/>
      <c r="AC298" s="52"/>
      <c r="AE298" s="53"/>
      <c r="AF298" s="53"/>
      <c r="AG298" s="54"/>
      <c r="AH298" s="55"/>
      <c r="AI298" s="52"/>
      <c r="AK298" s="56"/>
      <c r="AL298" s="56"/>
      <c r="AM298" s="52"/>
      <c r="AN298" s="52"/>
      <c r="AO298" s="52"/>
      <c r="AQ298" s="52"/>
      <c r="AR298" s="52"/>
      <c r="AS298" s="52"/>
      <c r="AT298" s="52"/>
      <c r="AU298" s="52"/>
      <c r="AV298" s="52"/>
      <c r="AW298" s="52"/>
      <c r="AX298" s="52"/>
    </row>
    <row r="299" spans="1:50">
      <c r="A299" s="49">
        <v>444</v>
      </c>
      <c r="B299" s="49">
        <v>444035198</v>
      </c>
      <c r="C299" s="50" t="s">
        <v>153</v>
      </c>
      <c r="D299" s="49">
        <v>35</v>
      </c>
      <c r="E299" s="50" t="s">
        <v>11</v>
      </c>
      <c r="F299" s="49">
        <v>198</v>
      </c>
      <c r="G299" s="50" t="s">
        <v>66</v>
      </c>
      <c r="H299" s="51">
        <v>1</v>
      </c>
      <c r="I299" s="52">
        <v>9705</v>
      </c>
      <c r="J299" s="52">
        <v>3891</v>
      </c>
      <c r="K299" s="52">
        <v>0</v>
      </c>
      <c r="L299" s="52">
        <v>893</v>
      </c>
      <c r="M299" s="52">
        <v>14489</v>
      </c>
      <c r="N299" s="48"/>
      <c r="O299" s="53">
        <v>0</v>
      </c>
      <c r="P299" s="53">
        <v>0</v>
      </c>
      <c r="Q299" s="55">
        <v>0.09</v>
      </c>
      <c r="R299" s="55">
        <v>5.9667150048245262E-3</v>
      </c>
      <c r="S299" s="52">
        <v>0</v>
      </c>
      <c r="T299" s="49"/>
      <c r="U299" s="56">
        <v>13596</v>
      </c>
      <c r="V299" s="56">
        <v>0</v>
      </c>
      <c r="W299" s="52">
        <v>0</v>
      </c>
      <c r="X299" s="52">
        <v>893</v>
      </c>
      <c r="Y299" s="52">
        <v>14489</v>
      </c>
      <c r="Z299" s="83">
        <f t="shared" si="4"/>
        <v>8138007</v>
      </c>
      <c r="AA299" s="52"/>
      <c r="AB299" s="52"/>
      <c r="AC299" s="52"/>
      <c r="AE299" s="53"/>
      <c r="AF299" s="53"/>
      <c r="AG299" s="54"/>
      <c r="AH299" s="55"/>
      <c r="AI299" s="52"/>
      <c r="AK299" s="56"/>
      <c r="AL299" s="56"/>
      <c r="AM299" s="52"/>
      <c r="AN299" s="52"/>
      <c r="AO299" s="52"/>
      <c r="AQ299" s="52"/>
      <c r="AR299" s="52"/>
      <c r="AS299" s="52"/>
      <c r="AT299" s="52"/>
      <c r="AU299" s="52"/>
      <c r="AV299" s="52"/>
      <c r="AW299" s="52"/>
      <c r="AX299" s="52"/>
    </row>
    <row r="300" spans="1:50">
      <c r="A300" s="49">
        <v>444</v>
      </c>
      <c r="B300" s="49">
        <v>444035244</v>
      </c>
      <c r="C300" s="50" t="s">
        <v>153</v>
      </c>
      <c r="D300" s="49">
        <v>35</v>
      </c>
      <c r="E300" s="50" t="s">
        <v>11</v>
      </c>
      <c r="F300" s="49">
        <v>244</v>
      </c>
      <c r="G300" s="50" t="s">
        <v>27</v>
      </c>
      <c r="H300" s="51">
        <v>3</v>
      </c>
      <c r="I300" s="52">
        <v>9004</v>
      </c>
      <c r="J300" s="52">
        <v>3627</v>
      </c>
      <c r="K300" s="52">
        <v>0</v>
      </c>
      <c r="L300" s="52">
        <v>893</v>
      </c>
      <c r="M300" s="52">
        <v>13524</v>
      </c>
      <c r="N300" s="48"/>
      <c r="O300" s="53">
        <v>0</v>
      </c>
      <c r="P300" s="53">
        <v>0</v>
      </c>
      <c r="Q300" s="55">
        <v>0.18</v>
      </c>
      <c r="R300" s="55">
        <v>9.411627948101306E-2</v>
      </c>
      <c r="S300" s="52">
        <v>0</v>
      </c>
      <c r="T300" s="49"/>
      <c r="U300" s="56">
        <v>37893</v>
      </c>
      <c r="V300" s="56">
        <v>0</v>
      </c>
      <c r="W300" s="52">
        <v>0</v>
      </c>
      <c r="X300" s="52">
        <v>2679</v>
      </c>
      <c r="Y300" s="52">
        <v>40572</v>
      </c>
      <c r="Z300" s="83">
        <f t="shared" si="4"/>
        <v>8138007</v>
      </c>
      <c r="AA300" s="52"/>
      <c r="AB300" s="52"/>
      <c r="AC300" s="52"/>
      <c r="AE300" s="53"/>
      <c r="AF300" s="53"/>
      <c r="AG300" s="54"/>
      <c r="AH300" s="55"/>
      <c r="AI300" s="52"/>
      <c r="AK300" s="56"/>
      <c r="AL300" s="56"/>
      <c r="AM300" s="52"/>
      <c r="AN300" s="52"/>
      <c r="AO300" s="52"/>
      <c r="AQ300" s="52"/>
      <c r="AR300" s="52"/>
      <c r="AS300" s="52"/>
      <c r="AT300" s="52"/>
      <c r="AU300" s="52"/>
      <c r="AV300" s="52"/>
      <c r="AW300" s="52"/>
      <c r="AX300" s="52"/>
    </row>
    <row r="301" spans="1:50">
      <c r="A301" s="49">
        <v>444</v>
      </c>
      <c r="B301" s="49">
        <v>444035285</v>
      </c>
      <c r="C301" s="50" t="s">
        <v>153</v>
      </c>
      <c r="D301" s="49">
        <v>35</v>
      </c>
      <c r="E301" s="50" t="s">
        <v>11</v>
      </c>
      <c r="F301" s="49">
        <v>285</v>
      </c>
      <c r="G301" s="50" t="s">
        <v>28</v>
      </c>
      <c r="H301" s="51">
        <v>1</v>
      </c>
      <c r="I301" s="52">
        <v>10636</v>
      </c>
      <c r="J301" s="52">
        <v>3257</v>
      </c>
      <c r="K301" s="52">
        <v>0</v>
      </c>
      <c r="L301" s="52">
        <v>893</v>
      </c>
      <c r="M301" s="52">
        <v>14786</v>
      </c>
      <c r="N301" s="48"/>
      <c r="O301" s="53">
        <v>0</v>
      </c>
      <c r="P301" s="53">
        <v>0</v>
      </c>
      <c r="Q301" s="55">
        <v>0.09</v>
      </c>
      <c r="R301" s="55">
        <v>3.1536741876176624E-2</v>
      </c>
      <c r="S301" s="52">
        <v>0</v>
      </c>
      <c r="T301" s="49"/>
      <c r="U301" s="56">
        <v>13893</v>
      </c>
      <c r="V301" s="56">
        <v>0</v>
      </c>
      <c r="W301" s="52">
        <v>0</v>
      </c>
      <c r="X301" s="52">
        <v>893</v>
      </c>
      <c r="Y301" s="52">
        <v>14786</v>
      </c>
      <c r="Z301" s="83">
        <f t="shared" si="4"/>
        <v>8138007</v>
      </c>
      <c r="AA301" s="52"/>
      <c r="AB301" s="52"/>
      <c r="AC301" s="52"/>
      <c r="AE301" s="53"/>
      <c r="AF301" s="53"/>
      <c r="AG301" s="54"/>
      <c r="AH301" s="55"/>
      <c r="AI301" s="52"/>
      <c r="AK301" s="56"/>
      <c r="AL301" s="56"/>
      <c r="AM301" s="52"/>
      <c r="AN301" s="52"/>
      <c r="AO301" s="52"/>
      <c r="AQ301" s="52"/>
      <c r="AR301" s="52"/>
      <c r="AS301" s="52"/>
      <c r="AT301" s="52"/>
      <c r="AU301" s="52"/>
      <c r="AV301" s="52"/>
      <c r="AW301" s="52"/>
      <c r="AX301" s="52"/>
    </row>
    <row r="302" spans="1:50">
      <c r="A302" s="49">
        <v>444</v>
      </c>
      <c r="B302" s="49">
        <v>444035336</v>
      </c>
      <c r="C302" s="50" t="s">
        <v>153</v>
      </c>
      <c r="D302" s="49">
        <v>35</v>
      </c>
      <c r="E302" s="50" t="s">
        <v>11</v>
      </c>
      <c r="F302" s="49">
        <v>336</v>
      </c>
      <c r="G302" s="50" t="s">
        <v>30</v>
      </c>
      <c r="H302" s="51">
        <v>2</v>
      </c>
      <c r="I302" s="52">
        <v>10056</v>
      </c>
      <c r="J302" s="52">
        <v>1341</v>
      </c>
      <c r="K302" s="52">
        <v>0</v>
      </c>
      <c r="L302" s="52">
        <v>893</v>
      </c>
      <c r="M302" s="52">
        <v>12290</v>
      </c>
      <c r="N302" s="48"/>
      <c r="O302" s="53">
        <v>0</v>
      </c>
      <c r="P302" s="53">
        <v>0</v>
      </c>
      <c r="Q302" s="55">
        <v>0.09</v>
      </c>
      <c r="R302" s="55">
        <v>3.2866042662978136E-2</v>
      </c>
      <c r="S302" s="52">
        <v>0</v>
      </c>
      <c r="T302" s="49"/>
      <c r="U302" s="56">
        <v>22794</v>
      </c>
      <c r="V302" s="56">
        <v>0</v>
      </c>
      <c r="W302" s="52">
        <v>0</v>
      </c>
      <c r="X302" s="52">
        <v>1786</v>
      </c>
      <c r="Y302" s="52">
        <v>24580</v>
      </c>
      <c r="Z302" s="83">
        <f t="shared" si="4"/>
        <v>8138007</v>
      </c>
      <c r="AA302" s="52"/>
      <c r="AB302" s="52"/>
      <c r="AC302" s="52"/>
      <c r="AE302" s="53"/>
      <c r="AF302" s="53"/>
      <c r="AG302" s="54"/>
      <c r="AH302" s="55"/>
      <c r="AI302" s="52"/>
      <c r="AK302" s="56"/>
      <c r="AL302" s="56"/>
      <c r="AM302" s="52"/>
      <c r="AN302" s="52"/>
      <c r="AO302" s="52"/>
      <c r="AQ302" s="52"/>
      <c r="AR302" s="52"/>
      <c r="AS302" s="52"/>
      <c r="AT302" s="52"/>
      <c r="AU302" s="52"/>
      <c r="AV302" s="52"/>
      <c r="AW302" s="52"/>
      <c r="AX302" s="52"/>
    </row>
    <row r="303" spans="1:50">
      <c r="A303" s="49">
        <v>445</v>
      </c>
      <c r="B303" s="49">
        <v>445348017</v>
      </c>
      <c r="C303" s="50" t="s">
        <v>154</v>
      </c>
      <c r="D303" s="49">
        <v>348</v>
      </c>
      <c r="E303" s="50" t="s">
        <v>100</v>
      </c>
      <c r="F303" s="49">
        <v>17</v>
      </c>
      <c r="G303" s="50" t="s">
        <v>155</v>
      </c>
      <c r="H303" s="51">
        <v>12</v>
      </c>
      <c r="I303" s="52">
        <v>10749</v>
      </c>
      <c r="J303" s="52">
        <v>3104</v>
      </c>
      <c r="K303" s="52">
        <v>0</v>
      </c>
      <c r="L303" s="52">
        <v>893</v>
      </c>
      <c r="M303" s="52">
        <v>14746</v>
      </c>
      <c r="N303" s="48"/>
      <c r="O303" s="53">
        <v>0</v>
      </c>
      <c r="P303" s="53">
        <v>0</v>
      </c>
      <c r="Q303" s="55">
        <v>0.09</v>
      </c>
      <c r="R303" s="55">
        <v>5.8397127586153714E-3</v>
      </c>
      <c r="S303" s="52">
        <v>0</v>
      </c>
      <c r="T303" s="49"/>
      <c r="U303" s="56">
        <v>166236</v>
      </c>
      <c r="V303" s="56">
        <v>0</v>
      </c>
      <c r="W303" s="52">
        <v>0</v>
      </c>
      <c r="X303" s="52">
        <v>10716</v>
      </c>
      <c r="Y303" s="52">
        <v>176952</v>
      </c>
      <c r="Z303" s="83">
        <f t="shared" si="4"/>
        <v>16772103</v>
      </c>
      <c r="AA303" s="52"/>
      <c r="AB303" s="52"/>
      <c r="AC303" s="52"/>
      <c r="AE303" s="53"/>
      <c r="AF303" s="53"/>
      <c r="AG303" s="54"/>
      <c r="AH303" s="55"/>
      <c r="AI303" s="52"/>
      <c r="AK303" s="56"/>
      <c r="AL303" s="56"/>
      <c r="AM303" s="52"/>
      <c r="AN303" s="52"/>
      <c r="AO303" s="52"/>
      <c r="AQ303" s="52"/>
      <c r="AR303" s="52"/>
      <c r="AS303" s="52"/>
      <c r="AT303" s="52"/>
      <c r="AU303" s="52"/>
      <c r="AV303" s="52"/>
      <c r="AW303" s="52"/>
      <c r="AX303" s="52"/>
    </row>
    <row r="304" spans="1:50">
      <c r="A304" s="49">
        <v>445</v>
      </c>
      <c r="B304" s="49">
        <v>445348064</v>
      </c>
      <c r="C304" s="50" t="s">
        <v>154</v>
      </c>
      <c r="D304" s="49">
        <v>348</v>
      </c>
      <c r="E304" s="50" t="s">
        <v>100</v>
      </c>
      <c r="F304" s="49">
        <v>64</v>
      </c>
      <c r="G304" s="50" t="s">
        <v>102</v>
      </c>
      <c r="H304" s="51">
        <v>2</v>
      </c>
      <c r="I304" s="52">
        <v>8944</v>
      </c>
      <c r="J304" s="52">
        <v>1463</v>
      </c>
      <c r="K304" s="52">
        <v>0</v>
      </c>
      <c r="L304" s="52">
        <v>893</v>
      </c>
      <c r="M304" s="52">
        <v>11300</v>
      </c>
      <c r="N304" s="48"/>
      <c r="O304" s="53">
        <v>0</v>
      </c>
      <c r="P304" s="53">
        <v>0</v>
      </c>
      <c r="Q304" s="55">
        <v>0.18</v>
      </c>
      <c r="R304" s="55">
        <v>2.7421284361524072E-2</v>
      </c>
      <c r="S304" s="52">
        <v>0</v>
      </c>
      <c r="T304" s="49"/>
      <c r="U304" s="56">
        <v>20814</v>
      </c>
      <c r="V304" s="56">
        <v>0</v>
      </c>
      <c r="W304" s="52">
        <v>0</v>
      </c>
      <c r="X304" s="52">
        <v>1786</v>
      </c>
      <c r="Y304" s="52">
        <v>22600</v>
      </c>
      <c r="Z304" s="83">
        <f t="shared" si="4"/>
        <v>16772103</v>
      </c>
      <c r="AA304" s="52"/>
      <c r="AB304" s="52"/>
      <c r="AC304" s="52"/>
      <c r="AE304" s="53"/>
      <c r="AF304" s="53"/>
      <c r="AG304" s="54"/>
      <c r="AH304" s="55"/>
      <c r="AI304" s="52"/>
      <c r="AK304" s="56"/>
      <c r="AL304" s="56"/>
      <c r="AM304" s="52"/>
      <c r="AN304" s="52"/>
      <c r="AO304" s="52"/>
      <c r="AQ304" s="52"/>
      <c r="AR304" s="52"/>
      <c r="AS304" s="52"/>
      <c r="AT304" s="52"/>
      <c r="AU304" s="52"/>
      <c r="AV304" s="52"/>
      <c r="AW304" s="52"/>
      <c r="AX304" s="52"/>
    </row>
    <row r="305" spans="1:50">
      <c r="A305" s="49">
        <v>445</v>
      </c>
      <c r="B305" s="49">
        <v>445348110</v>
      </c>
      <c r="C305" s="50" t="s">
        <v>154</v>
      </c>
      <c r="D305" s="49">
        <v>348</v>
      </c>
      <c r="E305" s="50" t="s">
        <v>100</v>
      </c>
      <c r="F305" s="49">
        <v>110</v>
      </c>
      <c r="G305" s="50" t="s">
        <v>104</v>
      </c>
      <c r="H305" s="51">
        <v>1</v>
      </c>
      <c r="I305" s="52">
        <v>9523</v>
      </c>
      <c r="J305" s="52">
        <v>1408</v>
      </c>
      <c r="K305" s="52">
        <v>0</v>
      </c>
      <c r="L305" s="52">
        <v>893</v>
      </c>
      <c r="M305" s="52">
        <v>11824</v>
      </c>
      <c r="N305" s="48"/>
      <c r="O305" s="53">
        <v>0</v>
      </c>
      <c r="P305" s="53">
        <v>0</v>
      </c>
      <c r="Q305" s="55">
        <v>0.09</v>
      </c>
      <c r="R305" s="55">
        <v>8.1900856113933662E-3</v>
      </c>
      <c r="S305" s="52">
        <v>0</v>
      </c>
      <c r="T305" s="49"/>
      <c r="U305" s="56">
        <v>10931</v>
      </c>
      <c r="V305" s="56">
        <v>0</v>
      </c>
      <c r="W305" s="52">
        <v>0</v>
      </c>
      <c r="X305" s="52">
        <v>893</v>
      </c>
      <c r="Y305" s="52">
        <v>11824</v>
      </c>
      <c r="Z305" s="83">
        <f t="shared" si="4"/>
        <v>16772103</v>
      </c>
      <c r="AA305" s="52"/>
      <c r="AB305" s="52"/>
      <c r="AC305" s="52"/>
      <c r="AE305" s="53"/>
      <c r="AF305" s="53"/>
      <c r="AG305" s="54"/>
      <c r="AH305" s="55"/>
      <c r="AI305" s="52"/>
      <c r="AK305" s="56"/>
      <c r="AL305" s="56"/>
      <c r="AM305" s="52"/>
      <c r="AN305" s="52"/>
      <c r="AO305" s="52"/>
      <c r="AQ305" s="52"/>
      <c r="AR305" s="52"/>
      <c r="AS305" s="52"/>
      <c r="AT305" s="52"/>
      <c r="AU305" s="52"/>
      <c r="AV305" s="52"/>
      <c r="AW305" s="52"/>
      <c r="AX305" s="52"/>
    </row>
    <row r="306" spans="1:50">
      <c r="A306" s="49">
        <v>445</v>
      </c>
      <c r="B306" s="49">
        <v>445348151</v>
      </c>
      <c r="C306" s="50" t="s">
        <v>154</v>
      </c>
      <c r="D306" s="49">
        <v>348</v>
      </c>
      <c r="E306" s="50" t="s">
        <v>100</v>
      </c>
      <c r="F306" s="49">
        <v>151</v>
      </c>
      <c r="G306" s="50" t="s">
        <v>156</v>
      </c>
      <c r="H306" s="51">
        <v>10</v>
      </c>
      <c r="I306" s="52">
        <v>9813</v>
      </c>
      <c r="J306" s="52">
        <v>2133</v>
      </c>
      <c r="K306" s="52">
        <v>0</v>
      </c>
      <c r="L306" s="52">
        <v>893</v>
      </c>
      <c r="M306" s="52">
        <v>12839</v>
      </c>
      <c r="N306" s="48"/>
      <c r="O306" s="53">
        <v>0</v>
      </c>
      <c r="P306" s="53">
        <v>0</v>
      </c>
      <c r="Q306" s="55">
        <v>0.09</v>
      </c>
      <c r="R306" s="55">
        <v>7.1003049600912669E-3</v>
      </c>
      <c r="S306" s="52">
        <v>0</v>
      </c>
      <c r="T306" s="49"/>
      <c r="U306" s="56">
        <v>119460</v>
      </c>
      <c r="V306" s="56">
        <v>0</v>
      </c>
      <c r="W306" s="52">
        <v>0</v>
      </c>
      <c r="X306" s="52">
        <v>8930</v>
      </c>
      <c r="Y306" s="52">
        <v>128390</v>
      </c>
      <c r="Z306" s="83">
        <f t="shared" si="4"/>
        <v>16772103</v>
      </c>
      <c r="AA306" s="52"/>
      <c r="AB306" s="52"/>
      <c r="AC306" s="52"/>
      <c r="AE306" s="53"/>
      <c r="AF306" s="53"/>
      <c r="AG306" s="54"/>
      <c r="AH306" s="55"/>
      <c r="AI306" s="52"/>
      <c r="AK306" s="56"/>
      <c r="AL306" s="56"/>
      <c r="AM306" s="52"/>
      <c r="AN306" s="52"/>
      <c r="AO306" s="52"/>
      <c r="AQ306" s="52"/>
      <c r="AR306" s="52"/>
      <c r="AS306" s="52"/>
      <c r="AT306" s="52"/>
      <c r="AU306" s="52"/>
      <c r="AV306" s="52"/>
      <c r="AW306" s="52"/>
      <c r="AX306" s="52"/>
    </row>
    <row r="307" spans="1:50">
      <c r="A307" s="49">
        <v>445</v>
      </c>
      <c r="B307" s="49">
        <v>445348153</v>
      </c>
      <c r="C307" s="50" t="s">
        <v>154</v>
      </c>
      <c r="D307" s="49">
        <v>348</v>
      </c>
      <c r="E307" s="50" t="s">
        <v>100</v>
      </c>
      <c r="F307" s="49">
        <v>153</v>
      </c>
      <c r="G307" s="50" t="s">
        <v>107</v>
      </c>
      <c r="H307" s="51">
        <v>1</v>
      </c>
      <c r="I307" s="52">
        <v>8944</v>
      </c>
      <c r="J307" s="52">
        <v>234</v>
      </c>
      <c r="K307" s="52">
        <v>0</v>
      </c>
      <c r="L307" s="52">
        <v>893</v>
      </c>
      <c r="M307" s="52">
        <v>10071</v>
      </c>
      <c r="N307" s="48"/>
      <c r="O307" s="53">
        <v>0</v>
      </c>
      <c r="P307" s="53">
        <v>0</v>
      </c>
      <c r="Q307" s="55">
        <v>0.09</v>
      </c>
      <c r="R307" s="55">
        <v>1.2565874203826493E-2</v>
      </c>
      <c r="S307" s="52">
        <v>0</v>
      </c>
      <c r="T307" s="49"/>
      <c r="U307" s="56">
        <v>9178</v>
      </c>
      <c r="V307" s="56">
        <v>0</v>
      </c>
      <c r="W307" s="52">
        <v>0</v>
      </c>
      <c r="X307" s="52">
        <v>893</v>
      </c>
      <c r="Y307" s="52">
        <v>10071</v>
      </c>
      <c r="Z307" s="83">
        <f t="shared" si="4"/>
        <v>16772103</v>
      </c>
      <c r="AA307" s="52"/>
      <c r="AB307" s="52"/>
      <c r="AC307" s="52"/>
      <c r="AE307" s="53"/>
      <c r="AF307" s="53"/>
      <c r="AG307" s="54"/>
      <c r="AH307" s="55"/>
      <c r="AI307" s="52"/>
      <c r="AK307" s="56"/>
      <c r="AL307" s="56"/>
      <c r="AM307" s="52"/>
      <c r="AN307" s="52"/>
      <c r="AO307" s="52"/>
      <c r="AQ307" s="52"/>
      <c r="AR307" s="52"/>
      <c r="AS307" s="52"/>
      <c r="AT307" s="52"/>
      <c r="AU307" s="52"/>
      <c r="AV307" s="52"/>
      <c r="AW307" s="52"/>
      <c r="AX307" s="52"/>
    </row>
    <row r="308" spans="1:50">
      <c r="A308" s="49">
        <v>445</v>
      </c>
      <c r="B308" s="49">
        <v>445348162</v>
      </c>
      <c r="C308" s="50" t="s">
        <v>154</v>
      </c>
      <c r="D308" s="49">
        <v>348</v>
      </c>
      <c r="E308" s="50" t="s">
        <v>100</v>
      </c>
      <c r="F308" s="49">
        <v>162</v>
      </c>
      <c r="G308" s="50" t="s">
        <v>226</v>
      </c>
      <c r="H308" s="51">
        <v>1</v>
      </c>
      <c r="I308" s="52">
        <v>9122</v>
      </c>
      <c r="J308" s="52">
        <v>2525</v>
      </c>
      <c r="K308" s="52">
        <v>0</v>
      </c>
      <c r="L308" s="52">
        <v>893</v>
      </c>
      <c r="M308" s="52">
        <v>12540</v>
      </c>
      <c r="N308" s="48"/>
      <c r="O308" s="53">
        <v>0</v>
      </c>
      <c r="P308" s="53">
        <v>0</v>
      </c>
      <c r="Q308" s="55">
        <v>0.09</v>
      </c>
      <c r="R308" s="55">
        <v>1.7156845355811023E-2</v>
      </c>
      <c r="S308" s="52">
        <v>0</v>
      </c>
      <c r="T308" s="49"/>
      <c r="U308" s="56">
        <v>11647</v>
      </c>
      <c r="V308" s="56">
        <v>0</v>
      </c>
      <c r="W308" s="52">
        <v>0</v>
      </c>
      <c r="X308" s="52">
        <v>893</v>
      </c>
      <c r="Y308" s="52">
        <v>12540</v>
      </c>
      <c r="Z308" s="83">
        <f t="shared" si="4"/>
        <v>16772103</v>
      </c>
      <c r="AA308" s="52"/>
      <c r="AB308" s="52"/>
      <c r="AC308" s="52"/>
      <c r="AE308" s="53"/>
      <c r="AF308" s="53"/>
      <c r="AG308" s="54"/>
      <c r="AH308" s="55"/>
      <c r="AI308" s="52"/>
      <c r="AK308" s="56"/>
      <c r="AL308" s="56"/>
      <c r="AM308" s="52"/>
      <c r="AN308" s="52"/>
      <c r="AO308" s="52"/>
      <c r="AQ308" s="52"/>
      <c r="AR308" s="52"/>
      <c r="AS308" s="52"/>
      <c r="AT308" s="52"/>
      <c r="AU308" s="52"/>
      <c r="AV308" s="52"/>
      <c r="AW308" s="52"/>
      <c r="AX308" s="52"/>
    </row>
    <row r="309" spans="1:50">
      <c r="A309" s="49">
        <v>445</v>
      </c>
      <c r="B309" s="49">
        <v>445348186</v>
      </c>
      <c r="C309" s="50" t="s">
        <v>154</v>
      </c>
      <c r="D309" s="49">
        <v>348</v>
      </c>
      <c r="E309" s="50" t="s">
        <v>100</v>
      </c>
      <c r="F309" s="49">
        <v>186</v>
      </c>
      <c r="G309" s="50" t="s">
        <v>157</v>
      </c>
      <c r="H309" s="51">
        <v>4</v>
      </c>
      <c r="I309" s="52">
        <v>9794</v>
      </c>
      <c r="J309" s="52">
        <v>4271</v>
      </c>
      <c r="K309" s="52">
        <v>0</v>
      </c>
      <c r="L309" s="52">
        <v>893</v>
      </c>
      <c r="M309" s="52">
        <v>14958</v>
      </c>
      <c r="N309" s="48"/>
      <c r="O309" s="53">
        <v>0</v>
      </c>
      <c r="P309" s="53">
        <v>0</v>
      </c>
      <c r="Q309" s="55">
        <v>0.09</v>
      </c>
      <c r="R309" s="55">
        <v>2.9352083080660687E-3</v>
      </c>
      <c r="S309" s="52">
        <v>0</v>
      </c>
      <c r="T309" s="49"/>
      <c r="U309" s="56">
        <v>56260</v>
      </c>
      <c r="V309" s="56">
        <v>0</v>
      </c>
      <c r="W309" s="52">
        <v>0</v>
      </c>
      <c r="X309" s="52">
        <v>3572</v>
      </c>
      <c r="Y309" s="52">
        <v>59832</v>
      </c>
      <c r="Z309" s="83">
        <f t="shared" si="4"/>
        <v>16772103</v>
      </c>
      <c r="AA309" s="52"/>
      <c r="AB309" s="52"/>
      <c r="AC309" s="52"/>
      <c r="AE309" s="53"/>
      <c r="AF309" s="53"/>
      <c r="AG309" s="54"/>
      <c r="AH309" s="55"/>
      <c r="AI309" s="52"/>
      <c r="AK309" s="56"/>
      <c r="AL309" s="56"/>
      <c r="AM309" s="52"/>
      <c r="AN309" s="52"/>
      <c r="AO309" s="52"/>
      <c r="AQ309" s="52"/>
      <c r="AR309" s="52"/>
      <c r="AS309" s="52"/>
      <c r="AT309" s="52"/>
      <c r="AU309" s="52"/>
      <c r="AV309" s="52"/>
      <c r="AW309" s="52"/>
      <c r="AX309" s="52"/>
    </row>
    <row r="310" spans="1:50">
      <c r="A310" s="49">
        <v>445</v>
      </c>
      <c r="B310" s="49">
        <v>445348226</v>
      </c>
      <c r="C310" s="50" t="s">
        <v>154</v>
      </c>
      <c r="D310" s="49">
        <v>348</v>
      </c>
      <c r="E310" s="50" t="s">
        <v>100</v>
      </c>
      <c r="F310" s="49">
        <v>226</v>
      </c>
      <c r="G310" s="50" t="s">
        <v>158</v>
      </c>
      <c r="H310" s="51">
        <v>28</v>
      </c>
      <c r="I310" s="52">
        <v>10536</v>
      </c>
      <c r="J310" s="52">
        <v>1158</v>
      </c>
      <c r="K310" s="52">
        <v>0</v>
      </c>
      <c r="L310" s="52">
        <v>893</v>
      </c>
      <c r="M310" s="52">
        <v>12587</v>
      </c>
      <c r="N310" s="48"/>
      <c r="O310" s="53">
        <v>0</v>
      </c>
      <c r="P310" s="53">
        <v>0</v>
      </c>
      <c r="Q310" s="55">
        <v>0.09</v>
      </c>
      <c r="R310" s="55">
        <v>1.5308236260891867E-2</v>
      </c>
      <c r="S310" s="52">
        <v>0</v>
      </c>
      <c r="T310" s="49"/>
      <c r="U310" s="56">
        <v>327432</v>
      </c>
      <c r="V310" s="56">
        <v>0</v>
      </c>
      <c r="W310" s="52">
        <v>0</v>
      </c>
      <c r="X310" s="52">
        <v>25004</v>
      </c>
      <c r="Y310" s="52">
        <v>352436</v>
      </c>
      <c r="Z310" s="83">
        <f t="shared" si="4"/>
        <v>16772103</v>
      </c>
      <c r="AA310" s="52"/>
      <c r="AB310" s="52"/>
      <c r="AC310" s="52"/>
      <c r="AE310" s="53"/>
      <c r="AF310" s="53"/>
      <c r="AG310" s="54"/>
      <c r="AH310" s="55"/>
      <c r="AI310" s="52"/>
      <c r="AK310" s="56"/>
      <c r="AL310" s="56"/>
      <c r="AM310" s="52"/>
      <c r="AN310" s="52"/>
      <c r="AO310" s="52"/>
      <c r="AQ310" s="52"/>
      <c r="AR310" s="52"/>
      <c r="AS310" s="52"/>
      <c r="AT310" s="52"/>
      <c r="AU310" s="52"/>
      <c r="AV310" s="52"/>
      <c r="AW310" s="52"/>
      <c r="AX310" s="52"/>
    </row>
    <row r="311" spans="1:50">
      <c r="A311" s="49">
        <v>445</v>
      </c>
      <c r="B311" s="49">
        <v>445348271</v>
      </c>
      <c r="C311" s="50" t="s">
        <v>154</v>
      </c>
      <c r="D311" s="49">
        <v>348</v>
      </c>
      <c r="E311" s="50" t="s">
        <v>100</v>
      </c>
      <c r="F311" s="49">
        <v>271</v>
      </c>
      <c r="G311" s="50" t="s">
        <v>111</v>
      </c>
      <c r="H311" s="51">
        <v>4</v>
      </c>
      <c r="I311" s="52">
        <v>8910</v>
      </c>
      <c r="J311" s="52">
        <v>2501</v>
      </c>
      <c r="K311" s="52">
        <v>0</v>
      </c>
      <c r="L311" s="52">
        <v>893</v>
      </c>
      <c r="M311" s="52">
        <v>12304</v>
      </c>
      <c r="N311" s="48"/>
      <c r="O311" s="53">
        <v>0</v>
      </c>
      <c r="P311" s="53">
        <v>0</v>
      </c>
      <c r="Q311" s="55">
        <v>0.09</v>
      </c>
      <c r="R311" s="55">
        <v>5.3688876301586251E-3</v>
      </c>
      <c r="S311" s="52">
        <v>0</v>
      </c>
      <c r="T311" s="49"/>
      <c r="U311" s="56">
        <v>45644</v>
      </c>
      <c r="V311" s="56">
        <v>0</v>
      </c>
      <c r="W311" s="52">
        <v>0</v>
      </c>
      <c r="X311" s="52">
        <v>3572</v>
      </c>
      <c r="Y311" s="52">
        <v>49216</v>
      </c>
      <c r="Z311" s="83">
        <f t="shared" si="4"/>
        <v>16772103</v>
      </c>
      <c r="AA311" s="52"/>
      <c r="AB311" s="52"/>
      <c r="AC311" s="52"/>
      <c r="AE311" s="53"/>
      <c r="AF311" s="53"/>
      <c r="AG311" s="54"/>
      <c r="AH311" s="55"/>
      <c r="AI311" s="52"/>
      <c r="AK311" s="56"/>
      <c r="AL311" s="56"/>
      <c r="AM311" s="52"/>
      <c r="AN311" s="52"/>
      <c r="AO311" s="52"/>
      <c r="AQ311" s="52"/>
      <c r="AR311" s="52"/>
      <c r="AS311" s="52"/>
      <c r="AT311" s="52"/>
      <c r="AU311" s="52"/>
      <c r="AV311" s="52"/>
      <c r="AW311" s="52"/>
      <c r="AX311" s="52"/>
    </row>
    <row r="312" spans="1:50">
      <c r="A312" s="49">
        <v>445</v>
      </c>
      <c r="B312" s="49">
        <v>445348316</v>
      </c>
      <c r="C312" s="50" t="s">
        <v>154</v>
      </c>
      <c r="D312" s="49">
        <v>348</v>
      </c>
      <c r="E312" s="50" t="s">
        <v>100</v>
      </c>
      <c r="F312" s="49">
        <v>316</v>
      </c>
      <c r="G312" s="50" t="s">
        <v>159</v>
      </c>
      <c r="H312" s="51">
        <v>6</v>
      </c>
      <c r="I312" s="52">
        <v>10167</v>
      </c>
      <c r="J312" s="52">
        <v>1317</v>
      </c>
      <c r="K312" s="52">
        <v>0</v>
      </c>
      <c r="L312" s="52">
        <v>893</v>
      </c>
      <c r="M312" s="52">
        <v>12377</v>
      </c>
      <c r="N312" s="48"/>
      <c r="O312" s="53">
        <v>0</v>
      </c>
      <c r="P312" s="53">
        <v>0</v>
      </c>
      <c r="Q312" s="55">
        <v>0.18</v>
      </c>
      <c r="R312" s="55">
        <v>6.5435902363018784E-3</v>
      </c>
      <c r="S312" s="52">
        <v>0</v>
      </c>
      <c r="T312" s="49"/>
      <c r="U312" s="56">
        <v>68904</v>
      </c>
      <c r="V312" s="56">
        <v>0</v>
      </c>
      <c r="W312" s="52">
        <v>0</v>
      </c>
      <c r="X312" s="52">
        <v>5358</v>
      </c>
      <c r="Y312" s="52">
        <v>74262</v>
      </c>
      <c r="Z312" s="83">
        <f t="shared" si="4"/>
        <v>16772103</v>
      </c>
      <c r="AA312" s="52"/>
      <c r="AB312" s="52"/>
      <c r="AC312" s="52"/>
      <c r="AE312" s="53"/>
      <c r="AF312" s="53"/>
      <c r="AG312" s="54"/>
      <c r="AH312" s="55"/>
      <c r="AI312" s="52"/>
      <c r="AK312" s="56"/>
      <c r="AL312" s="56"/>
      <c r="AM312" s="52"/>
      <c r="AN312" s="52"/>
      <c r="AO312" s="52"/>
      <c r="AQ312" s="52"/>
      <c r="AR312" s="52"/>
      <c r="AS312" s="52"/>
      <c r="AT312" s="52"/>
      <c r="AU312" s="52"/>
      <c r="AV312" s="52"/>
      <c r="AW312" s="52"/>
      <c r="AX312" s="52"/>
    </row>
    <row r="313" spans="1:50">
      <c r="A313" s="49">
        <v>445</v>
      </c>
      <c r="B313" s="49">
        <v>445348322</v>
      </c>
      <c r="C313" s="50" t="s">
        <v>154</v>
      </c>
      <c r="D313" s="49">
        <v>348</v>
      </c>
      <c r="E313" s="50" t="s">
        <v>100</v>
      </c>
      <c r="F313" s="49">
        <v>322</v>
      </c>
      <c r="G313" s="50" t="s">
        <v>113</v>
      </c>
      <c r="H313" s="51">
        <v>1</v>
      </c>
      <c r="I313" s="52">
        <v>9248</v>
      </c>
      <c r="J313" s="52">
        <v>4681</v>
      </c>
      <c r="K313" s="52">
        <v>0</v>
      </c>
      <c r="L313" s="52">
        <v>893</v>
      </c>
      <c r="M313" s="52">
        <v>14822</v>
      </c>
      <c r="N313" s="48"/>
      <c r="O313" s="53">
        <v>0</v>
      </c>
      <c r="P313" s="53">
        <v>0</v>
      </c>
      <c r="Q313" s="55">
        <v>0.09</v>
      </c>
      <c r="R313" s="55">
        <v>1.069393052841326E-2</v>
      </c>
      <c r="S313" s="52">
        <v>0</v>
      </c>
      <c r="T313" s="49"/>
      <c r="U313" s="56">
        <v>13929</v>
      </c>
      <c r="V313" s="56">
        <v>0</v>
      </c>
      <c r="W313" s="52">
        <v>0</v>
      </c>
      <c r="X313" s="52">
        <v>893</v>
      </c>
      <c r="Y313" s="52">
        <v>14822</v>
      </c>
      <c r="Z313" s="83">
        <f t="shared" si="4"/>
        <v>16772103</v>
      </c>
      <c r="AA313" s="52"/>
      <c r="AB313" s="52"/>
      <c r="AC313" s="52"/>
      <c r="AE313" s="53"/>
      <c r="AF313" s="53"/>
      <c r="AG313" s="54"/>
      <c r="AH313" s="55"/>
      <c r="AI313" s="52"/>
      <c r="AK313" s="56"/>
      <c r="AL313" s="56"/>
      <c r="AM313" s="52"/>
      <c r="AN313" s="52"/>
      <c r="AO313" s="52"/>
      <c r="AQ313" s="52"/>
      <c r="AR313" s="52"/>
      <c r="AS313" s="52"/>
      <c r="AT313" s="52"/>
      <c r="AU313" s="52"/>
      <c r="AV313" s="52"/>
      <c r="AW313" s="52"/>
      <c r="AX313" s="52"/>
    </row>
    <row r="314" spans="1:50">
      <c r="A314" s="49">
        <v>445</v>
      </c>
      <c r="B314" s="49">
        <v>445348348</v>
      </c>
      <c r="C314" s="50" t="s">
        <v>154</v>
      </c>
      <c r="D314" s="49">
        <v>348</v>
      </c>
      <c r="E314" s="50" t="s">
        <v>100</v>
      </c>
      <c r="F314" s="49">
        <v>348</v>
      </c>
      <c r="G314" s="50" t="s">
        <v>100</v>
      </c>
      <c r="H314" s="51">
        <v>1334</v>
      </c>
      <c r="I314" s="52">
        <v>10754</v>
      </c>
      <c r="J314" s="52">
        <v>44</v>
      </c>
      <c r="K314" s="52">
        <v>0</v>
      </c>
      <c r="L314" s="52">
        <v>893</v>
      </c>
      <c r="M314" s="52">
        <v>11691</v>
      </c>
      <c r="N314" s="48"/>
      <c r="O314" s="53">
        <v>0</v>
      </c>
      <c r="P314" s="53">
        <v>0</v>
      </c>
      <c r="Q314" s="55">
        <v>0.09</v>
      </c>
      <c r="R314" s="55">
        <v>6.228458551383978E-2</v>
      </c>
      <c r="S314" s="52">
        <v>0</v>
      </c>
      <c r="T314" s="49"/>
      <c r="U314" s="56">
        <v>14404532</v>
      </c>
      <c r="V314" s="56">
        <v>0</v>
      </c>
      <c r="W314" s="52">
        <v>0</v>
      </c>
      <c r="X314" s="52">
        <v>1191262</v>
      </c>
      <c r="Y314" s="52">
        <v>15595794</v>
      </c>
      <c r="Z314" s="83">
        <f t="shared" si="4"/>
        <v>16772103</v>
      </c>
      <c r="AA314" s="52"/>
      <c r="AB314" s="52"/>
      <c r="AC314" s="52"/>
      <c r="AE314" s="53"/>
      <c r="AF314" s="53"/>
      <c r="AG314" s="54"/>
      <c r="AH314" s="55"/>
      <c r="AI314" s="52"/>
      <c r="AK314" s="56"/>
      <c r="AL314" s="56"/>
      <c r="AM314" s="52"/>
      <c r="AN314" s="52"/>
      <c r="AO314" s="52"/>
      <c r="AQ314" s="52"/>
      <c r="AR314" s="52"/>
      <c r="AS314" s="52"/>
      <c r="AT314" s="52"/>
      <c r="AU314" s="52"/>
      <c r="AV314" s="52"/>
      <c r="AW314" s="52"/>
      <c r="AX314" s="52"/>
    </row>
    <row r="315" spans="1:50">
      <c r="A315" s="49">
        <v>445</v>
      </c>
      <c r="B315" s="49">
        <v>445348616</v>
      </c>
      <c r="C315" s="50" t="s">
        <v>154</v>
      </c>
      <c r="D315" s="49">
        <v>348</v>
      </c>
      <c r="E315" s="50" t="s">
        <v>100</v>
      </c>
      <c r="F315" s="49">
        <v>616</v>
      </c>
      <c r="G315" s="50" t="s">
        <v>83</v>
      </c>
      <c r="H315" s="51">
        <v>1</v>
      </c>
      <c r="I315" s="52">
        <v>10085</v>
      </c>
      <c r="J315" s="52">
        <v>3349</v>
      </c>
      <c r="K315" s="52">
        <v>0</v>
      </c>
      <c r="L315" s="52">
        <v>893</v>
      </c>
      <c r="M315" s="52">
        <v>14327</v>
      </c>
      <c r="N315" s="48"/>
      <c r="O315" s="53">
        <v>0</v>
      </c>
      <c r="P315" s="53">
        <v>0</v>
      </c>
      <c r="Q315" s="55">
        <v>0.09</v>
      </c>
      <c r="R315" s="55">
        <v>3.6820405980266042E-2</v>
      </c>
      <c r="S315" s="52">
        <v>0</v>
      </c>
      <c r="T315" s="49"/>
      <c r="U315" s="56">
        <v>13434</v>
      </c>
      <c r="V315" s="56">
        <v>0</v>
      </c>
      <c r="W315" s="52">
        <v>0</v>
      </c>
      <c r="X315" s="52">
        <v>893</v>
      </c>
      <c r="Y315" s="52">
        <v>14327</v>
      </c>
      <c r="Z315" s="83">
        <f t="shared" si="4"/>
        <v>16772103</v>
      </c>
      <c r="AA315" s="52"/>
      <c r="AB315" s="52"/>
      <c r="AC315" s="52"/>
      <c r="AE315" s="53"/>
      <c r="AF315" s="53"/>
      <c r="AG315" s="54"/>
      <c r="AH315" s="55"/>
      <c r="AI315" s="52"/>
      <c r="AK315" s="56"/>
      <c r="AL315" s="56"/>
      <c r="AM315" s="52"/>
      <c r="AN315" s="52"/>
      <c r="AO315" s="52"/>
      <c r="AQ315" s="52"/>
      <c r="AR315" s="52"/>
      <c r="AS315" s="52"/>
      <c r="AT315" s="52"/>
      <c r="AU315" s="52"/>
      <c r="AV315" s="52"/>
      <c r="AW315" s="52"/>
      <c r="AX315" s="52"/>
    </row>
    <row r="316" spans="1:50">
      <c r="A316" s="49">
        <v>445</v>
      </c>
      <c r="B316" s="49">
        <v>445348658</v>
      </c>
      <c r="C316" s="50" t="s">
        <v>154</v>
      </c>
      <c r="D316" s="49">
        <v>348</v>
      </c>
      <c r="E316" s="50" t="s">
        <v>100</v>
      </c>
      <c r="F316" s="49">
        <v>658</v>
      </c>
      <c r="G316" s="50" t="s">
        <v>345</v>
      </c>
      <c r="H316" s="51">
        <v>1</v>
      </c>
      <c r="I316" s="52">
        <v>9921</v>
      </c>
      <c r="J316" s="52">
        <v>1215</v>
      </c>
      <c r="K316" s="52">
        <v>0</v>
      </c>
      <c r="L316" s="52">
        <v>893</v>
      </c>
      <c r="M316" s="52">
        <v>12029</v>
      </c>
      <c r="N316" s="48"/>
      <c r="O316" s="53">
        <v>0</v>
      </c>
      <c r="P316" s="53">
        <v>0</v>
      </c>
      <c r="Q316" s="55">
        <v>0.09</v>
      </c>
      <c r="R316" s="55">
        <v>1.3076090068709593E-3</v>
      </c>
      <c r="S316" s="52">
        <v>0</v>
      </c>
      <c r="T316" s="49"/>
      <c r="U316" s="56">
        <v>11136</v>
      </c>
      <c r="V316" s="56">
        <v>0</v>
      </c>
      <c r="W316" s="52">
        <v>0</v>
      </c>
      <c r="X316" s="52">
        <v>893</v>
      </c>
      <c r="Y316" s="52">
        <v>12029</v>
      </c>
      <c r="Z316" s="83">
        <f t="shared" si="4"/>
        <v>16772103</v>
      </c>
      <c r="AA316" s="52"/>
      <c r="AB316" s="52"/>
      <c r="AC316" s="52"/>
      <c r="AE316" s="53"/>
      <c r="AF316" s="53"/>
      <c r="AG316" s="54"/>
      <c r="AH316" s="55"/>
      <c r="AI316" s="52"/>
      <c r="AK316" s="56"/>
      <c r="AL316" s="56"/>
      <c r="AM316" s="52"/>
      <c r="AN316" s="52"/>
      <c r="AO316" s="52"/>
      <c r="AQ316" s="52"/>
      <c r="AR316" s="52"/>
      <c r="AS316" s="52"/>
      <c r="AT316" s="52"/>
      <c r="AU316" s="52"/>
      <c r="AV316" s="52"/>
      <c r="AW316" s="52"/>
      <c r="AX316" s="52"/>
    </row>
    <row r="317" spans="1:50">
      <c r="A317" s="49">
        <v>445</v>
      </c>
      <c r="B317" s="49">
        <v>445348735</v>
      </c>
      <c r="C317" s="50" t="s">
        <v>154</v>
      </c>
      <c r="D317" s="49">
        <v>348</v>
      </c>
      <c r="E317" s="50" t="s">
        <v>100</v>
      </c>
      <c r="F317" s="49">
        <v>735</v>
      </c>
      <c r="G317" s="50" t="s">
        <v>119</v>
      </c>
      <c r="H317" s="51">
        <v>2</v>
      </c>
      <c r="I317" s="52">
        <v>9799</v>
      </c>
      <c r="J317" s="52">
        <v>3922</v>
      </c>
      <c r="K317" s="52">
        <v>0</v>
      </c>
      <c r="L317" s="52">
        <v>893</v>
      </c>
      <c r="M317" s="52">
        <v>14614</v>
      </c>
      <c r="N317" s="48"/>
      <c r="O317" s="53">
        <v>0</v>
      </c>
      <c r="P317" s="53">
        <v>0</v>
      </c>
      <c r="Q317" s="55">
        <v>0.09</v>
      </c>
      <c r="R317" s="55">
        <v>2.0909391815138168E-2</v>
      </c>
      <c r="S317" s="52">
        <v>0</v>
      </c>
      <c r="T317" s="49"/>
      <c r="U317" s="56">
        <v>27442</v>
      </c>
      <c r="V317" s="56">
        <v>0</v>
      </c>
      <c r="W317" s="52">
        <v>0</v>
      </c>
      <c r="X317" s="52">
        <v>1786</v>
      </c>
      <c r="Y317" s="52">
        <v>29228</v>
      </c>
      <c r="Z317" s="83">
        <f t="shared" si="4"/>
        <v>16772103</v>
      </c>
      <c r="AA317" s="52"/>
      <c r="AB317" s="52"/>
      <c r="AC317" s="52"/>
      <c r="AE317" s="53"/>
      <c r="AF317" s="53"/>
      <c r="AG317" s="54"/>
      <c r="AH317" s="55"/>
      <c r="AI317" s="52"/>
      <c r="AK317" s="56"/>
      <c r="AL317" s="56"/>
      <c r="AM317" s="52"/>
      <c r="AN317" s="52"/>
      <c r="AO317" s="52"/>
      <c r="AQ317" s="52"/>
      <c r="AR317" s="52"/>
      <c r="AS317" s="52"/>
      <c r="AT317" s="52"/>
      <c r="AU317" s="52"/>
      <c r="AV317" s="52"/>
      <c r="AW317" s="52"/>
      <c r="AX317" s="52"/>
    </row>
    <row r="318" spans="1:50">
      <c r="A318" s="49">
        <v>445</v>
      </c>
      <c r="B318" s="49">
        <v>445348767</v>
      </c>
      <c r="C318" s="50" t="s">
        <v>154</v>
      </c>
      <c r="D318" s="49">
        <v>348</v>
      </c>
      <c r="E318" s="50" t="s">
        <v>100</v>
      </c>
      <c r="F318" s="49">
        <v>767</v>
      </c>
      <c r="G318" s="50" t="s">
        <v>267</v>
      </c>
      <c r="H318" s="51">
        <v>4</v>
      </c>
      <c r="I318" s="52">
        <v>8883</v>
      </c>
      <c r="J318" s="52">
        <v>1271</v>
      </c>
      <c r="K318" s="52">
        <v>0</v>
      </c>
      <c r="L318" s="52">
        <v>893</v>
      </c>
      <c r="M318" s="52">
        <v>11047</v>
      </c>
      <c r="N318" s="48"/>
      <c r="O318" s="53">
        <v>0</v>
      </c>
      <c r="P318" s="53">
        <v>0</v>
      </c>
      <c r="Q318" s="55">
        <v>0.09</v>
      </c>
      <c r="R318" s="55">
        <v>2.1373973252867197E-2</v>
      </c>
      <c r="S318" s="52">
        <v>0</v>
      </c>
      <c r="T318" s="49"/>
      <c r="U318" s="56">
        <v>40616</v>
      </c>
      <c r="V318" s="56">
        <v>0</v>
      </c>
      <c r="W318" s="52">
        <v>0</v>
      </c>
      <c r="X318" s="52">
        <v>3572</v>
      </c>
      <c r="Y318" s="52">
        <v>44188</v>
      </c>
      <c r="Z318" s="83">
        <f t="shared" si="4"/>
        <v>16772103</v>
      </c>
      <c r="AA318" s="52"/>
      <c r="AB318" s="52"/>
      <c r="AC318" s="52"/>
      <c r="AE318" s="53"/>
      <c r="AF318" s="53"/>
      <c r="AG318" s="54"/>
      <c r="AH318" s="55"/>
      <c r="AI318" s="52"/>
      <c r="AK318" s="56"/>
      <c r="AL318" s="56"/>
      <c r="AM318" s="52"/>
      <c r="AN318" s="52"/>
      <c r="AO318" s="52"/>
      <c r="AQ318" s="52"/>
      <c r="AR318" s="52"/>
      <c r="AS318" s="52"/>
      <c r="AT318" s="52"/>
      <c r="AU318" s="52"/>
      <c r="AV318" s="52"/>
      <c r="AW318" s="52"/>
      <c r="AX318" s="52"/>
    </row>
    <row r="319" spans="1:50">
      <c r="A319" s="49">
        <v>445</v>
      </c>
      <c r="B319" s="49">
        <v>445348775</v>
      </c>
      <c r="C319" s="50" t="s">
        <v>154</v>
      </c>
      <c r="D319" s="49">
        <v>348</v>
      </c>
      <c r="E319" s="50" t="s">
        <v>100</v>
      </c>
      <c r="F319" s="49">
        <v>775</v>
      </c>
      <c r="G319" s="50" t="s">
        <v>120</v>
      </c>
      <c r="H319" s="51">
        <v>13</v>
      </c>
      <c r="I319" s="52">
        <v>9839</v>
      </c>
      <c r="J319" s="52">
        <v>1852</v>
      </c>
      <c r="K319" s="52">
        <v>0</v>
      </c>
      <c r="L319" s="52">
        <v>893</v>
      </c>
      <c r="M319" s="52">
        <v>12584</v>
      </c>
      <c r="N319" s="48"/>
      <c r="O319" s="53">
        <v>0</v>
      </c>
      <c r="P319" s="53">
        <v>0</v>
      </c>
      <c r="Q319" s="55">
        <v>0.09</v>
      </c>
      <c r="R319" s="55">
        <v>6.0555409084996044E-3</v>
      </c>
      <c r="S319" s="52">
        <v>0</v>
      </c>
      <c r="T319" s="49"/>
      <c r="U319" s="56">
        <v>151983</v>
      </c>
      <c r="V319" s="56">
        <v>0</v>
      </c>
      <c r="W319" s="52">
        <v>0</v>
      </c>
      <c r="X319" s="52">
        <v>11609</v>
      </c>
      <c r="Y319" s="52">
        <v>163592</v>
      </c>
      <c r="Z319" s="83">
        <f t="shared" si="4"/>
        <v>16772103</v>
      </c>
      <c r="AA319" s="52"/>
      <c r="AB319" s="52"/>
      <c r="AC319" s="52"/>
      <c r="AE319" s="53"/>
      <c r="AF319" s="53"/>
      <c r="AG319" s="54"/>
      <c r="AH319" s="55"/>
      <c r="AI319" s="52"/>
      <c r="AK319" s="56"/>
      <c r="AL319" s="56"/>
      <c r="AM319" s="52"/>
      <c r="AN319" s="52"/>
      <c r="AO319" s="52"/>
      <c r="AQ319" s="52"/>
      <c r="AR319" s="52"/>
      <c r="AS319" s="52"/>
      <c r="AT319" s="52"/>
      <c r="AU319" s="52"/>
      <c r="AV319" s="52"/>
      <c r="AW319" s="52"/>
      <c r="AX319" s="52"/>
    </row>
    <row r="320" spans="1:50">
      <c r="A320" s="49">
        <v>446</v>
      </c>
      <c r="B320" s="49">
        <v>446099016</v>
      </c>
      <c r="C320" s="50" t="s">
        <v>160</v>
      </c>
      <c r="D320" s="49">
        <v>99</v>
      </c>
      <c r="E320" s="50" t="s">
        <v>161</v>
      </c>
      <c r="F320" s="49">
        <v>16</v>
      </c>
      <c r="G320" s="50" t="s">
        <v>162</v>
      </c>
      <c r="H320" s="51">
        <v>331</v>
      </c>
      <c r="I320" s="52">
        <v>9602</v>
      </c>
      <c r="J320" s="52">
        <v>403</v>
      </c>
      <c r="K320" s="52">
        <v>0</v>
      </c>
      <c r="L320" s="52">
        <v>893</v>
      </c>
      <c r="M320" s="52">
        <v>10898</v>
      </c>
      <c r="N320" s="48"/>
      <c r="O320" s="53">
        <v>0</v>
      </c>
      <c r="P320" s="53">
        <v>0</v>
      </c>
      <c r="Q320" s="55">
        <v>0.09</v>
      </c>
      <c r="R320" s="55">
        <v>4.5991193013178236E-2</v>
      </c>
      <c r="S320" s="52">
        <v>0</v>
      </c>
      <c r="T320" s="49"/>
      <c r="U320" s="56">
        <v>3311655</v>
      </c>
      <c r="V320" s="56">
        <v>0</v>
      </c>
      <c r="W320" s="52">
        <v>0</v>
      </c>
      <c r="X320" s="52">
        <v>295583</v>
      </c>
      <c r="Y320" s="52">
        <v>3607238</v>
      </c>
      <c r="Z320" s="83">
        <f t="shared" si="4"/>
        <v>19242495.229974084</v>
      </c>
      <c r="AA320" s="52"/>
      <c r="AB320" s="52"/>
      <c r="AC320" s="52"/>
      <c r="AE320" s="53"/>
      <c r="AF320" s="53"/>
      <c r="AG320" s="54"/>
      <c r="AH320" s="55"/>
      <c r="AI320" s="52"/>
      <c r="AK320" s="56"/>
      <c r="AL320" s="56"/>
      <c r="AM320" s="52"/>
      <c r="AN320" s="52"/>
      <c r="AO320" s="52"/>
      <c r="AQ320" s="52"/>
      <c r="AR320" s="52"/>
      <c r="AS320" s="52"/>
      <c r="AT320" s="52"/>
      <c r="AU320" s="52"/>
      <c r="AV320" s="52"/>
      <c r="AW320" s="52"/>
      <c r="AX320" s="52"/>
    </row>
    <row r="321" spans="1:50">
      <c r="A321" s="49">
        <v>446</v>
      </c>
      <c r="B321" s="49">
        <v>446099018</v>
      </c>
      <c r="C321" s="50" t="s">
        <v>160</v>
      </c>
      <c r="D321" s="49">
        <v>99</v>
      </c>
      <c r="E321" s="50" t="s">
        <v>161</v>
      </c>
      <c r="F321" s="49">
        <v>18</v>
      </c>
      <c r="G321" s="50" t="s">
        <v>163</v>
      </c>
      <c r="H321" s="51">
        <v>9</v>
      </c>
      <c r="I321" s="52">
        <v>11045</v>
      </c>
      <c r="J321" s="52">
        <v>10486</v>
      </c>
      <c r="K321" s="52">
        <v>0</v>
      </c>
      <c r="L321" s="52">
        <v>893</v>
      </c>
      <c r="M321" s="52">
        <v>22424</v>
      </c>
      <c r="N321" s="48"/>
      <c r="O321" s="53">
        <v>0</v>
      </c>
      <c r="P321" s="53">
        <v>0</v>
      </c>
      <c r="Q321" s="55">
        <v>0.09</v>
      </c>
      <c r="R321" s="55">
        <v>1.7064433568984509E-2</v>
      </c>
      <c r="S321" s="52">
        <v>0</v>
      </c>
      <c r="T321" s="49"/>
      <c r="U321" s="56">
        <v>193779</v>
      </c>
      <c r="V321" s="56">
        <v>0</v>
      </c>
      <c r="W321" s="52">
        <v>0</v>
      </c>
      <c r="X321" s="52">
        <v>8037</v>
      </c>
      <c r="Y321" s="52">
        <v>201816</v>
      </c>
      <c r="Z321" s="83">
        <f t="shared" si="4"/>
        <v>19242495.229974084</v>
      </c>
      <c r="AA321" s="52"/>
      <c r="AB321" s="52"/>
      <c r="AC321" s="52"/>
      <c r="AE321" s="53"/>
      <c r="AF321" s="53"/>
      <c r="AG321" s="54"/>
      <c r="AH321" s="55"/>
      <c r="AI321" s="52"/>
      <c r="AK321" s="56"/>
      <c r="AL321" s="56"/>
      <c r="AM321" s="52"/>
      <c r="AN321" s="52"/>
      <c r="AO321" s="52"/>
      <c r="AQ321" s="52"/>
      <c r="AR321" s="52"/>
      <c r="AS321" s="52"/>
      <c r="AT321" s="52"/>
      <c r="AU321" s="52"/>
      <c r="AV321" s="52"/>
      <c r="AW321" s="52"/>
      <c r="AX321" s="52"/>
    </row>
    <row r="322" spans="1:50">
      <c r="A322" s="49">
        <v>446</v>
      </c>
      <c r="B322" s="49">
        <v>446099035</v>
      </c>
      <c r="C322" s="50" t="s">
        <v>160</v>
      </c>
      <c r="D322" s="49">
        <v>99</v>
      </c>
      <c r="E322" s="50" t="s">
        <v>161</v>
      </c>
      <c r="F322" s="49">
        <v>35</v>
      </c>
      <c r="G322" s="50" t="s">
        <v>11</v>
      </c>
      <c r="H322" s="51">
        <v>3</v>
      </c>
      <c r="I322" s="52">
        <v>15277</v>
      </c>
      <c r="J322" s="52">
        <v>5237</v>
      </c>
      <c r="K322" s="52">
        <v>0</v>
      </c>
      <c r="L322" s="52">
        <v>893</v>
      </c>
      <c r="M322" s="52">
        <v>21407</v>
      </c>
      <c r="N322" s="48"/>
      <c r="O322" s="53">
        <v>0</v>
      </c>
      <c r="P322" s="53">
        <v>0</v>
      </c>
      <c r="Q322" s="55">
        <v>0.18</v>
      </c>
      <c r="R322" s="55">
        <v>0.14507498172994768</v>
      </c>
      <c r="S322" s="52">
        <v>0</v>
      </c>
      <c r="T322" s="49"/>
      <c r="U322" s="56">
        <v>61542</v>
      </c>
      <c r="V322" s="56">
        <v>0</v>
      </c>
      <c r="W322" s="52">
        <v>0</v>
      </c>
      <c r="X322" s="52">
        <v>2679</v>
      </c>
      <c r="Y322" s="52">
        <v>64221</v>
      </c>
      <c r="Z322" s="83">
        <f t="shared" si="4"/>
        <v>19242495.229974084</v>
      </c>
      <c r="AA322" s="52"/>
      <c r="AB322" s="52"/>
      <c r="AC322" s="52"/>
      <c r="AE322" s="53"/>
      <c r="AF322" s="53"/>
      <c r="AG322" s="54"/>
      <c r="AH322" s="55"/>
      <c r="AI322" s="52"/>
      <c r="AK322" s="56"/>
      <c r="AL322" s="56"/>
      <c r="AM322" s="52"/>
      <c r="AN322" s="52"/>
      <c r="AO322" s="52"/>
      <c r="AQ322" s="52"/>
      <c r="AR322" s="52"/>
      <c r="AS322" s="52"/>
      <c r="AT322" s="52"/>
      <c r="AU322" s="52"/>
      <c r="AV322" s="52"/>
      <c r="AW322" s="52"/>
      <c r="AX322" s="52"/>
    </row>
    <row r="323" spans="1:50">
      <c r="A323" s="49">
        <v>446</v>
      </c>
      <c r="B323" s="49">
        <v>446099044</v>
      </c>
      <c r="C323" s="50" t="s">
        <v>160</v>
      </c>
      <c r="D323" s="49">
        <v>99</v>
      </c>
      <c r="E323" s="50" t="s">
        <v>161</v>
      </c>
      <c r="F323" s="49">
        <v>44</v>
      </c>
      <c r="G323" s="50" t="s">
        <v>12</v>
      </c>
      <c r="H323" s="51">
        <v>439</v>
      </c>
      <c r="I323" s="52">
        <v>11012</v>
      </c>
      <c r="J323" s="52">
        <v>725</v>
      </c>
      <c r="K323" s="52">
        <v>0</v>
      </c>
      <c r="L323" s="52">
        <v>893</v>
      </c>
      <c r="M323" s="52">
        <v>12630</v>
      </c>
      <c r="N323" s="48"/>
      <c r="O323" s="53">
        <v>0</v>
      </c>
      <c r="P323" s="53">
        <v>0</v>
      </c>
      <c r="Q323" s="55">
        <v>0.09</v>
      </c>
      <c r="R323" s="55">
        <v>4.7635608937194533E-2</v>
      </c>
      <c r="S323" s="52">
        <v>0</v>
      </c>
      <c r="T323" s="49"/>
      <c r="U323" s="56">
        <v>5152543</v>
      </c>
      <c r="V323" s="56">
        <v>0</v>
      </c>
      <c r="W323" s="52">
        <v>0</v>
      </c>
      <c r="X323" s="52">
        <v>392027</v>
      </c>
      <c r="Y323" s="52">
        <v>5544570</v>
      </c>
      <c r="Z323" s="83">
        <f t="shared" si="4"/>
        <v>19242495.229974084</v>
      </c>
      <c r="AA323" s="52"/>
      <c r="AB323" s="52"/>
      <c r="AC323" s="52"/>
      <c r="AE323" s="53"/>
      <c r="AF323" s="53"/>
      <c r="AG323" s="54"/>
      <c r="AH323" s="55"/>
      <c r="AI323" s="52"/>
      <c r="AK323" s="56"/>
      <c r="AL323" s="56"/>
      <c r="AM323" s="52"/>
      <c r="AN323" s="52"/>
      <c r="AO323" s="52"/>
      <c r="AQ323" s="52"/>
      <c r="AR323" s="52"/>
      <c r="AS323" s="52"/>
      <c r="AT323" s="52"/>
      <c r="AU323" s="52"/>
      <c r="AV323" s="52"/>
      <c r="AW323" s="52"/>
      <c r="AX323" s="52"/>
    </row>
    <row r="324" spans="1:50">
      <c r="A324" s="49">
        <v>446</v>
      </c>
      <c r="B324" s="49">
        <v>446099050</v>
      </c>
      <c r="C324" s="50" t="s">
        <v>160</v>
      </c>
      <c r="D324" s="49">
        <v>99</v>
      </c>
      <c r="E324" s="50" t="s">
        <v>161</v>
      </c>
      <c r="F324" s="49">
        <v>50</v>
      </c>
      <c r="G324" s="50" t="s">
        <v>90</v>
      </c>
      <c r="H324" s="51">
        <v>5</v>
      </c>
      <c r="I324" s="52">
        <v>9655</v>
      </c>
      <c r="J324" s="52">
        <v>4549</v>
      </c>
      <c r="K324" s="52">
        <v>0</v>
      </c>
      <c r="L324" s="52">
        <v>893</v>
      </c>
      <c r="M324" s="52">
        <v>15097</v>
      </c>
      <c r="N324" s="48"/>
      <c r="O324" s="53">
        <v>0</v>
      </c>
      <c r="P324" s="53">
        <v>0</v>
      </c>
      <c r="Q324" s="55">
        <v>0.09</v>
      </c>
      <c r="R324" s="55">
        <v>2.5793945934583138E-3</v>
      </c>
      <c r="S324" s="52">
        <v>0</v>
      </c>
      <c r="T324" s="49"/>
      <c r="U324" s="56">
        <v>71020</v>
      </c>
      <c r="V324" s="56">
        <v>0</v>
      </c>
      <c r="W324" s="52">
        <v>0</v>
      </c>
      <c r="X324" s="52">
        <v>4465</v>
      </c>
      <c r="Y324" s="52">
        <v>75485</v>
      </c>
      <c r="Z324" s="83">
        <f t="shared" si="4"/>
        <v>19242495.229974084</v>
      </c>
      <c r="AA324" s="52"/>
      <c r="AB324" s="52"/>
      <c r="AC324" s="52"/>
      <c r="AE324" s="53"/>
      <c r="AF324" s="53"/>
      <c r="AG324" s="54"/>
      <c r="AH324" s="55"/>
      <c r="AI324" s="52"/>
      <c r="AK324" s="56"/>
      <c r="AL324" s="56"/>
      <c r="AM324" s="52"/>
      <c r="AN324" s="52"/>
      <c r="AO324" s="52"/>
      <c r="AQ324" s="52"/>
      <c r="AR324" s="52"/>
      <c r="AS324" s="52"/>
      <c r="AT324" s="52"/>
      <c r="AU324" s="52"/>
      <c r="AV324" s="52"/>
      <c r="AW324" s="52"/>
      <c r="AX324" s="52"/>
    </row>
    <row r="325" spans="1:50">
      <c r="A325" s="49">
        <v>446</v>
      </c>
      <c r="B325" s="49">
        <v>446099083</v>
      </c>
      <c r="C325" s="50" t="s">
        <v>160</v>
      </c>
      <c r="D325" s="49">
        <v>99</v>
      </c>
      <c r="E325" s="50" t="s">
        <v>161</v>
      </c>
      <c r="F325" s="49">
        <v>83</v>
      </c>
      <c r="G325" s="50" t="s">
        <v>253</v>
      </c>
      <c r="H325" s="51">
        <v>3</v>
      </c>
      <c r="I325" s="52">
        <v>9803</v>
      </c>
      <c r="J325" s="52">
        <v>1660</v>
      </c>
      <c r="K325" s="52">
        <v>0</v>
      </c>
      <c r="L325" s="52">
        <v>893</v>
      </c>
      <c r="M325" s="52">
        <v>12356</v>
      </c>
      <c r="N325" s="48"/>
      <c r="O325" s="53">
        <v>0</v>
      </c>
      <c r="P325" s="53">
        <v>0</v>
      </c>
      <c r="Q325" s="55">
        <v>0.09</v>
      </c>
      <c r="R325" s="55">
        <v>3.8443370615810529E-3</v>
      </c>
      <c r="S325" s="52">
        <v>0</v>
      </c>
      <c r="T325" s="49"/>
      <c r="U325" s="56">
        <v>34389</v>
      </c>
      <c r="V325" s="56">
        <v>0</v>
      </c>
      <c r="W325" s="52">
        <v>0</v>
      </c>
      <c r="X325" s="52">
        <v>2679</v>
      </c>
      <c r="Y325" s="52">
        <v>37068</v>
      </c>
      <c r="Z325" s="83">
        <f t="shared" si="4"/>
        <v>19242495.229974084</v>
      </c>
      <c r="AA325" s="52"/>
      <c r="AB325" s="52"/>
      <c r="AC325" s="52"/>
      <c r="AE325" s="53"/>
      <c r="AF325" s="53"/>
      <c r="AG325" s="54"/>
      <c r="AH325" s="55"/>
      <c r="AI325" s="52"/>
      <c r="AK325" s="56"/>
      <c r="AL325" s="56"/>
      <c r="AM325" s="52"/>
      <c r="AN325" s="52"/>
      <c r="AO325" s="52"/>
      <c r="AQ325" s="52"/>
      <c r="AR325" s="52"/>
      <c r="AS325" s="52"/>
      <c r="AT325" s="52"/>
      <c r="AU325" s="52"/>
      <c r="AV325" s="52"/>
      <c r="AW325" s="52"/>
      <c r="AX325" s="52"/>
    </row>
    <row r="326" spans="1:50">
      <c r="A326" s="49">
        <v>446</v>
      </c>
      <c r="B326" s="49">
        <v>446099088</v>
      </c>
      <c r="C326" s="50" t="s">
        <v>160</v>
      </c>
      <c r="D326" s="49">
        <v>99</v>
      </c>
      <c r="E326" s="50" t="s">
        <v>161</v>
      </c>
      <c r="F326" s="49">
        <v>88</v>
      </c>
      <c r="G326" s="50" t="s">
        <v>91</v>
      </c>
      <c r="H326" s="51">
        <v>16</v>
      </c>
      <c r="I326" s="52">
        <v>9969</v>
      </c>
      <c r="J326" s="52">
        <v>2983</v>
      </c>
      <c r="K326" s="52">
        <v>0</v>
      </c>
      <c r="L326" s="52">
        <v>893</v>
      </c>
      <c r="M326" s="52">
        <v>13845</v>
      </c>
      <c r="N326" s="48"/>
      <c r="O326" s="53">
        <v>0</v>
      </c>
      <c r="P326" s="53">
        <v>0</v>
      </c>
      <c r="Q326" s="55">
        <v>0.09</v>
      </c>
      <c r="R326" s="55">
        <v>4.7452423492426394E-3</v>
      </c>
      <c r="S326" s="52">
        <v>0</v>
      </c>
      <c r="T326" s="49"/>
      <c r="U326" s="56">
        <v>207232</v>
      </c>
      <c r="V326" s="56">
        <v>0</v>
      </c>
      <c r="W326" s="52">
        <v>0</v>
      </c>
      <c r="X326" s="52">
        <v>14288</v>
      </c>
      <c r="Y326" s="52">
        <v>221520</v>
      </c>
      <c r="Z326" s="83">
        <f t="shared" si="4"/>
        <v>19242495.229974084</v>
      </c>
      <c r="AA326" s="52"/>
      <c r="AB326" s="52"/>
      <c r="AC326" s="52"/>
      <c r="AE326" s="53"/>
      <c r="AF326" s="53"/>
      <c r="AG326" s="54"/>
      <c r="AH326" s="55"/>
      <c r="AI326" s="52"/>
      <c r="AK326" s="56"/>
      <c r="AL326" s="56"/>
      <c r="AM326" s="52"/>
      <c r="AN326" s="52"/>
      <c r="AO326" s="52"/>
      <c r="AQ326" s="52"/>
      <c r="AR326" s="52"/>
      <c r="AS326" s="52"/>
      <c r="AT326" s="52"/>
      <c r="AU326" s="52"/>
      <c r="AV326" s="52"/>
      <c r="AW326" s="52"/>
      <c r="AX326" s="52"/>
    </row>
    <row r="327" spans="1:50">
      <c r="A327" s="49">
        <v>446</v>
      </c>
      <c r="B327" s="49">
        <v>446099099</v>
      </c>
      <c r="C327" s="50" t="s">
        <v>160</v>
      </c>
      <c r="D327" s="49">
        <v>99</v>
      </c>
      <c r="E327" s="50" t="s">
        <v>161</v>
      </c>
      <c r="F327" s="49">
        <v>99</v>
      </c>
      <c r="G327" s="50" t="s">
        <v>161</v>
      </c>
      <c r="H327" s="51">
        <v>117</v>
      </c>
      <c r="I327" s="52">
        <v>9745</v>
      </c>
      <c r="J327" s="52">
        <v>5666</v>
      </c>
      <c r="K327" s="52">
        <v>0</v>
      </c>
      <c r="L327" s="52">
        <v>893</v>
      </c>
      <c r="M327" s="52">
        <v>16304</v>
      </c>
      <c r="N327" s="48"/>
      <c r="O327" s="53">
        <v>0</v>
      </c>
      <c r="P327" s="53">
        <v>0</v>
      </c>
      <c r="Q327" s="55">
        <v>0.09</v>
      </c>
      <c r="R327" s="55">
        <v>4.231754990350927E-2</v>
      </c>
      <c r="S327" s="52">
        <v>0</v>
      </c>
      <c r="T327" s="49"/>
      <c r="U327" s="56">
        <v>1803087</v>
      </c>
      <c r="V327" s="56">
        <v>0</v>
      </c>
      <c r="W327" s="52">
        <v>0</v>
      </c>
      <c r="X327" s="52">
        <v>104481</v>
      </c>
      <c r="Y327" s="52">
        <v>1907568</v>
      </c>
      <c r="Z327" s="83">
        <f t="shared" si="4"/>
        <v>19242495.229974084</v>
      </c>
      <c r="AA327" s="52"/>
      <c r="AB327" s="52"/>
      <c r="AC327" s="52"/>
      <c r="AE327" s="53"/>
      <c r="AF327" s="53"/>
      <c r="AG327" s="54"/>
      <c r="AH327" s="55"/>
      <c r="AI327" s="52"/>
      <c r="AK327" s="56"/>
      <c r="AL327" s="56"/>
      <c r="AM327" s="52"/>
      <c r="AN327" s="52"/>
      <c r="AO327" s="52"/>
      <c r="AQ327" s="52"/>
      <c r="AR327" s="52"/>
      <c r="AS327" s="52"/>
      <c r="AT327" s="52"/>
      <c r="AU327" s="52"/>
      <c r="AV327" s="52"/>
      <c r="AW327" s="52"/>
      <c r="AX327" s="52"/>
    </row>
    <row r="328" spans="1:50">
      <c r="A328" s="49">
        <v>446</v>
      </c>
      <c r="B328" s="49">
        <v>446099133</v>
      </c>
      <c r="C328" s="50" t="s">
        <v>160</v>
      </c>
      <c r="D328" s="49">
        <v>99</v>
      </c>
      <c r="E328" s="50" t="s">
        <v>161</v>
      </c>
      <c r="F328" s="49">
        <v>133</v>
      </c>
      <c r="G328" s="50" t="s">
        <v>59</v>
      </c>
      <c r="H328" s="51">
        <v>4</v>
      </c>
      <c r="I328" s="52">
        <v>8454</v>
      </c>
      <c r="J328" s="52">
        <v>2635</v>
      </c>
      <c r="K328" s="52">
        <v>0</v>
      </c>
      <c r="L328" s="52">
        <v>893</v>
      </c>
      <c r="M328" s="52">
        <v>11982</v>
      </c>
      <c r="N328" s="48"/>
      <c r="O328" s="53">
        <v>0</v>
      </c>
      <c r="P328" s="53">
        <v>0</v>
      </c>
      <c r="Q328" s="55">
        <v>0.09</v>
      </c>
      <c r="R328" s="55">
        <v>2.9745812524621534E-2</v>
      </c>
      <c r="S328" s="52">
        <v>0</v>
      </c>
      <c r="T328" s="49"/>
      <c r="U328" s="56">
        <v>44356</v>
      </c>
      <c r="V328" s="56">
        <v>0</v>
      </c>
      <c r="W328" s="52">
        <v>0</v>
      </c>
      <c r="X328" s="52">
        <v>3572</v>
      </c>
      <c r="Y328" s="52">
        <v>47928</v>
      </c>
      <c r="Z328" s="83">
        <f t="shared" si="4"/>
        <v>19242495.229974084</v>
      </c>
      <c r="AA328" s="52"/>
      <c r="AB328" s="52"/>
      <c r="AC328" s="52"/>
      <c r="AE328" s="53"/>
      <c r="AF328" s="53"/>
      <c r="AG328" s="54"/>
      <c r="AH328" s="55"/>
      <c r="AI328" s="52"/>
      <c r="AK328" s="56"/>
      <c r="AL328" s="56"/>
      <c r="AM328" s="52"/>
      <c r="AN328" s="52"/>
      <c r="AO328" s="52"/>
      <c r="AQ328" s="52"/>
      <c r="AR328" s="52"/>
      <c r="AS328" s="52"/>
      <c r="AT328" s="52"/>
      <c r="AU328" s="52"/>
      <c r="AV328" s="52"/>
      <c r="AW328" s="52"/>
      <c r="AX328" s="52"/>
    </row>
    <row r="329" spans="1:50">
      <c r="A329" s="49">
        <v>446</v>
      </c>
      <c r="B329" s="49">
        <v>446099167</v>
      </c>
      <c r="C329" s="50" t="s">
        <v>160</v>
      </c>
      <c r="D329" s="49">
        <v>99</v>
      </c>
      <c r="E329" s="50" t="s">
        <v>161</v>
      </c>
      <c r="F329" s="49">
        <v>167</v>
      </c>
      <c r="G329" s="50" t="s">
        <v>164</v>
      </c>
      <c r="H329" s="51">
        <v>80</v>
      </c>
      <c r="I329" s="52">
        <v>9950</v>
      </c>
      <c r="J329" s="52">
        <v>3602</v>
      </c>
      <c r="K329" s="52">
        <v>0</v>
      </c>
      <c r="L329" s="52">
        <v>893</v>
      </c>
      <c r="M329" s="52">
        <v>14445</v>
      </c>
      <c r="N329" s="48"/>
      <c r="O329" s="53">
        <v>0</v>
      </c>
      <c r="P329" s="53">
        <v>0</v>
      </c>
      <c r="Q329" s="55">
        <v>0.09</v>
      </c>
      <c r="R329" s="55">
        <v>1.952555658758948E-2</v>
      </c>
      <c r="S329" s="52">
        <v>0</v>
      </c>
      <c r="T329" s="49"/>
      <c r="U329" s="56">
        <v>1084160</v>
      </c>
      <c r="V329" s="56">
        <v>0</v>
      </c>
      <c r="W329" s="52">
        <v>0</v>
      </c>
      <c r="X329" s="52">
        <v>71440</v>
      </c>
      <c r="Y329" s="52">
        <v>1155600</v>
      </c>
      <c r="Z329" s="83">
        <f t="shared" si="4"/>
        <v>19242495.229974084</v>
      </c>
      <c r="AA329" s="52"/>
      <c r="AB329" s="52"/>
      <c r="AC329" s="52"/>
      <c r="AE329" s="53"/>
      <c r="AF329" s="53"/>
      <c r="AG329" s="54"/>
      <c r="AH329" s="55"/>
      <c r="AI329" s="52"/>
      <c r="AK329" s="56"/>
      <c r="AL329" s="56"/>
      <c r="AM329" s="52"/>
      <c r="AN329" s="52"/>
      <c r="AO329" s="52"/>
      <c r="AQ329" s="52"/>
      <c r="AR329" s="52"/>
      <c r="AS329" s="52"/>
      <c r="AT329" s="52"/>
      <c r="AU329" s="52"/>
      <c r="AV329" s="52"/>
      <c r="AW329" s="52"/>
      <c r="AX329" s="52"/>
    </row>
    <row r="330" spans="1:50">
      <c r="A330" s="49">
        <v>446</v>
      </c>
      <c r="B330" s="49">
        <v>446099170</v>
      </c>
      <c r="C330" s="50" t="s">
        <v>160</v>
      </c>
      <c r="D330" s="49">
        <v>99</v>
      </c>
      <c r="E330" s="50" t="s">
        <v>161</v>
      </c>
      <c r="F330" s="49">
        <v>170</v>
      </c>
      <c r="G330" s="50" t="s">
        <v>65</v>
      </c>
      <c r="H330" s="51">
        <v>1</v>
      </c>
      <c r="I330" s="52">
        <v>11171</v>
      </c>
      <c r="J330" s="52">
        <v>4365</v>
      </c>
      <c r="K330" s="52">
        <v>0</v>
      </c>
      <c r="L330" s="52">
        <v>893</v>
      </c>
      <c r="M330" s="52">
        <v>16429</v>
      </c>
      <c r="N330" s="48"/>
      <c r="O330" s="53">
        <v>0</v>
      </c>
      <c r="P330" s="53">
        <v>0</v>
      </c>
      <c r="Q330" s="55">
        <v>0.09</v>
      </c>
      <c r="R330" s="55">
        <v>9.2358726460567864E-2</v>
      </c>
      <c r="S330" s="52">
        <v>-396.77002591658572</v>
      </c>
      <c r="T330" s="49"/>
      <c r="U330" s="56">
        <v>15536</v>
      </c>
      <c r="V330" s="56">
        <v>0</v>
      </c>
      <c r="W330" s="52">
        <v>-396.77002591658572</v>
      </c>
      <c r="X330" s="52">
        <v>893</v>
      </c>
      <c r="Y330" s="52">
        <v>16032.229974083415</v>
      </c>
      <c r="Z330" s="83">
        <f t="shared" si="4"/>
        <v>19242495.229974084</v>
      </c>
      <c r="AA330" s="52"/>
      <c r="AB330" s="52"/>
      <c r="AC330" s="52"/>
      <c r="AE330" s="53"/>
      <c r="AF330" s="53"/>
      <c r="AG330" s="54"/>
      <c r="AH330" s="55"/>
      <c r="AI330" s="52"/>
      <c r="AK330" s="56"/>
      <c r="AL330" s="56"/>
      <c r="AM330" s="52"/>
      <c r="AN330" s="52"/>
      <c r="AO330" s="52"/>
      <c r="AQ330" s="52"/>
      <c r="AR330" s="52"/>
      <c r="AS330" s="52"/>
      <c r="AT330" s="52"/>
      <c r="AU330" s="52"/>
      <c r="AV330" s="52"/>
      <c r="AW330" s="52"/>
      <c r="AX330" s="52"/>
    </row>
    <row r="331" spans="1:50">
      <c r="A331" s="49">
        <v>446</v>
      </c>
      <c r="B331" s="49">
        <v>446099177</v>
      </c>
      <c r="C331" s="50" t="s">
        <v>160</v>
      </c>
      <c r="D331" s="49">
        <v>99</v>
      </c>
      <c r="E331" s="50" t="s">
        <v>161</v>
      </c>
      <c r="F331" s="49">
        <v>177</v>
      </c>
      <c r="G331" s="50" t="s">
        <v>110</v>
      </c>
      <c r="H331" s="51">
        <v>5</v>
      </c>
      <c r="I331" s="52">
        <v>9166</v>
      </c>
      <c r="J331" s="52">
        <v>3332</v>
      </c>
      <c r="K331" s="52">
        <v>0</v>
      </c>
      <c r="L331" s="52">
        <v>893</v>
      </c>
      <c r="M331" s="52">
        <v>13391</v>
      </c>
      <c r="N331" s="48"/>
      <c r="O331" s="53">
        <v>0</v>
      </c>
      <c r="P331" s="53">
        <v>0</v>
      </c>
      <c r="Q331" s="55">
        <v>0.09</v>
      </c>
      <c r="R331" s="55">
        <v>5.4375695804097911E-3</v>
      </c>
      <c r="S331" s="52">
        <v>0</v>
      </c>
      <c r="T331" s="49"/>
      <c r="U331" s="56">
        <v>62490</v>
      </c>
      <c r="V331" s="56">
        <v>0</v>
      </c>
      <c r="W331" s="52">
        <v>0</v>
      </c>
      <c r="X331" s="52">
        <v>4465</v>
      </c>
      <c r="Y331" s="52">
        <v>66955</v>
      </c>
      <c r="Z331" s="83">
        <f t="shared" ref="Z331:Z394" si="5">SUMIF($A$10:$A$862,$A331,$Y$10:$Y$862)</f>
        <v>19242495.229974084</v>
      </c>
      <c r="AA331" s="52"/>
      <c r="AB331" s="52"/>
      <c r="AC331" s="52"/>
      <c r="AE331" s="53"/>
      <c r="AF331" s="53"/>
      <c r="AG331" s="54"/>
      <c r="AH331" s="55"/>
      <c r="AI331" s="52"/>
      <c r="AK331" s="56"/>
      <c r="AL331" s="56"/>
      <c r="AM331" s="52"/>
      <c r="AN331" s="52"/>
      <c r="AO331" s="52"/>
      <c r="AQ331" s="52"/>
      <c r="AR331" s="52"/>
      <c r="AS331" s="52"/>
      <c r="AT331" s="52"/>
      <c r="AU331" s="52"/>
      <c r="AV331" s="52"/>
      <c r="AW331" s="52"/>
      <c r="AX331" s="52"/>
    </row>
    <row r="332" spans="1:50">
      <c r="A332" s="49">
        <v>446</v>
      </c>
      <c r="B332" s="49">
        <v>446099208</v>
      </c>
      <c r="C332" s="50" t="s">
        <v>160</v>
      </c>
      <c r="D332" s="49">
        <v>99</v>
      </c>
      <c r="E332" s="50" t="s">
        <v>161</v>
      </c>
      <c r="F332" s="49">
        <v>208</v>
      </c>
      <c r="G332" s="50" t="s">
        <v>166</v>
      </c>
      <c r="H332" s="51">
        <v>2</v>
      </c>
      <c r="I332" s="52">
        <v>8454</v>
      </c>
      <c r="J332" s="52">
        <v>5222</v>
      </c>
      <c r="K332" s="52">
        <v>0</v>
      </c>
      <c r="L332" s="52">
        <v>893</v>
      </c>
      <c r="M332" s="52">
        <v>14569</v>
      </c>
      <c r="N332" s="48"/>
      <c r="O332" s="53">
        <v>0</v>
      </c>
      <c r="P332" s="53">
        <v>0</v>
      </c>
      <c r="Q332" s="55">
        <v>0.09</v>
      </c>
      <c r="R332" s="55">
        <v>2.0269930669777592E-3</v>
      </c>
      <c r="S332" s="52">
        <v>0</v>
      </c>
      <c r="T332" s="49"/>
      <c r="U332" s="56">
        <v>27352</v>
      </c>
      <c r="V332" s="56">
        <v>0</v>
      </c>
      <c r="W332" s="52">
        <v>0</v>
      </c>
      <c r="X332" s="52">
        <v>1786</v>
      </c>
      <c r="Y332" s="52">
        <v>29138</v>
      </c>
      <c r="Z332" s="83">
        <f t="shared" si="5"/>
        <v>19242495.229974084</v>
      </c>
      <c r="AA332" s="52"/>
      <c r="AB332" s="52"/>
      <c r="AC332" s="52"/>
      <c r="AE332" s="53"/>
      <c r="AF332" s="53"/>
      <c r="AG332" s="54"/>
      <c r="AH332" s="55"/>
      <c r="AI332" s="52"/>
      <c r="AK332" s="56"/>
      <c r="AL332" s="56"/>
      <c r="AM332" s="52"/>
      <c r="AN332" s="52"/>
      <c r="AO332" s="52"/>
      <c r="AQ332" s="52"/>
      <c r="AR332" s="52"/>
      <c r="AS332" s="52"/>
      <c r="AT332" s="52"/>
      <c r="AU332" s="52"/>
      <c r="AV332" s="52"/>
      <c r="AW332" s="52"/>
      <c r="AX332" s="52"/>
    </row>
    <row r="333" spans="1:50">
      <c r="A333" s="49">
        <v>446</v>
      </c>
      <c r="B333" s="49">
        <v>446099212</v>
      </c>
      <c r="C333" s="50" t="s">
        <v>160</v>
      </c>
      <c r="D333" s="49">
        <v>99</v>
      </c>
      <c r="E333" s="50" t="s">
        <v>161</v>
      </c>
      <c r="F333" s="49">
        <v>212</v>
      </c>
      <c r="G333" s="50" t="s">
        <v>167</v>
      </c>
      <c r="H333" s="51">
        <v>119</v>
      </c>
      <c r="I333" s="52">
        <v>9616</v>
      </c>
      <c r="J333" s="52">
        <v>1599</v>
      </c>
      <c r="K333" s="52">
        <v>0</v>
      </c>
      <c r="L333" s="52">
        <v>893</v>
      </c>
      <c r="M333" s="52">
        <v>12108</v>
      </c>
      <c r="N333" s="48"/>
      <c r="O333" s="53">
        <v>0</v>
      </c>
      <c r="P333" s="53">
        <v>0</v>
      </c>
      <c r="Q333" s="55">
        <v>0.09</v>
      </c>
      <c r="R333" s="55">
        <v>2.7474897573820621E-2</v>
      </c>
      <c r="S333" s="52">
        <v>0</v>
      </c>
      <c r="T333" s="49"/>
      <c r="U333" s="56">
        <v>1334585</v>
      </c>
      <c r="V333" s="56">
        <v>0</v>
      </c>
      <c r="W333" s="52">
        <v>0</v>
      </c>
      <c r="X333" s="52">
        <v>106267</v>
      </c>
      <c r="Y333" s="52">
        <v>1440852</v>
      </c>
      <c r="Z333" s="83">
        <f t="shared" si="5"/>
        <v>19242495.229974084</v>
      </c>
      <c r="AA333" s="52"/>
      <c r="AB333" s="52"/>
      <c r="AC333" s="52"/>
      <c r="AE333" s="53"/>
      <c r="AF333" s="53"/>
      <c r="AG333" s="54"/>
      <c r="AH333" s="55"/>
      <c r="AI333" s="52"/>
      <c r="AK333" s="56"/>
      <c r="AL333" s="56"/>
      <c r="AM333" s="52"/>
      <c r="AN333" s="52"/>
      <c r="AO333" s="52"/>
      <c r="AQ333" s="52"/>
      <c r="AR333" s="52"/>
      <c r="AS333" s="52"/>
      <c r="AT333" s="52"/>
      <c r="AU333" s="52"/>
      <c r="AV333" s="52"/>
      <c r="AW333" s="52"/>
      <c r="AX333" s="52"/>
    </row>
    <row r="334" spans="1:50">
      <c r="A334" s="49">
        <v>446</v>
      </c>
      <c r="B334" s="49">
        <v>446099218</v>
      </c>
      <c r="C334" s="50" t="s">
        <v>160</v>
      </c>
      <c r="D334" s="49">
        <v>99</v>
      </c>
      <c r="E334" s="50" t="s">
        <v>161</v>
      </c>
      <c r="F334" s="49">
        <v>218</v>
      </c>
      <c r="G334" s="50" t="s">
        <v>168</v>
      </c>
      <c r="H334" s="51">
        <v>108</v>
      </c>
      <c r="I334" s="52">
        <v>9347</v>
      </c>
      <c r="J334" s="52">
        <v>2971</v>
      </c>
      <c r="K334" s="52">
        <v>0</v>
      </c>
      <c r="L334" s="52">
        <v>893</v>
      </c>
      <c r="M334" s="52">
        <v>13211</v>
      </c>
      <c r="N334" s="48"/>
      <c r="O334" s="53">
        <v>0</v>
      </c>
      <c r="P334" s="53">
        <v>0</v>
      </c>
      <c r="Q334" s="55">
        <v>0.09</v>
      </c>
      <c r="R334" s="55">
        <v>4.1003177874781513E-2</v>
      </c>
      <c r="S334" s="52">
        <v>0</v>
      </c>
      <c r="T334" s="49"/>
      <c r="U334" s="56">
        <v>1330344</v>
      </c>
      <c r="V334" s="56">
        <v>0</v>
      </c>
      <c r="W334" s="52">
        <v>0</v>
      </c>
      <c r="X334" s="52">
        <v>96444</v>
      </c>
      <c r="Y334" s="52">
        <v>1426788</v>
      </c>
      <c r="Z334" s="83">
        <f t="shared" si="5"/>
        <v>19242495.229974084</v>
      </c>
      <c r="AA334" s="52"/>
      <c r="AB334" s="52"/>
      <c r="AC334" s="52"/>
      <c r="AE334" s="53"/>
      <c r="AF334" s="53"/>
      <c r="AG334" s="54"/>
      <c r="AH334" s="55"/>
      <c r="AI334" s="52"/>
      <c r="AK334" s="56"/>
      <c r="AL334" s="56"/>
      <c r="AM334" s="52"/>
      <c r="AN334" s="52"/>
      <c r="AO334" s="52"/>
      <c r="AQ334" s="52"/>
      <c r="AR334" s="52"/>
      <c r="AS334" s="52"/>
      <c r="AT334" s="52"/>
      <c r="AU334" s="52"/>
      <c r="AV334" s="52"/>
      <c r="AW334" s="52"/>
      <c r="AX334" s="52"/>
    </row>
    <row r="335" spans="1:50">
      <c r="A335" s="49">
        <v>446</v>
      </c>
      <c r="B335" s="49">
        <v>446099220</v>
      </c>
      <c r="C335" s="50" t="s">
        <v>160</v>
      </c>
      <c r="D335" s="49">
        <v>99</v>
      </c>
      <c r="E335" s="50" t="s">
        <v>161</v>
      </c>
      <c r="F335" s="49">
        <v>220</v>
      </c>
      <c r="G335" s="50" t="s">
        <v>26</v>
      </c>
      <c r="H335" s="51">
        <v>22</v>
      </c>
      <c r="I335" s="52">
        <v>11730</v>
      </c>
      <c r="J335" s="52">
        <v>3423</v>
      </c>
      <c r="K335" s="52">
        <v>0</v>
      </c>
      <c r="L335" s="52">
        <v>893</v>
      </c>
      <c r="M335" s="52">
        <v>16046</v>
      </c>
      <c r="N335" s="48"/>
      <c r="O335" s="53">
        <v>0</v>
      </c>
      <c r="P335" s="53">
        <v>0</v>
      </c>
      <c r="Q335" s="55">
        <v>0.09</v>
      </c>
      <c r="R335" s="55">
        <v>1.2415537954818295E-2</v>
      </c>
      <c r="S335" s="52">
        <v>0</v>
      </c>
      <c r="T335" s="49"/>
      <c r="U335" s="56">
        <v>333366</v>
      </c>
      <c r="V335" s="56">
        <v>0</v>
      </c>
      <c r="W335" s="52">
        <v>0</v>
      </c>
      <c r="X335" s="52">
        <v>19646</v>
      </c>
      <c r="Y335" s="52">
        <v>353012</v>
      </c>
      <c r="Z335" s="83">
        <f t="shared" si="5"/>
        <v>19242495.229974084</v>
      </c>
      <c r="AA335" s="52"/>
      <c r="AB335" s="52"/>
      <c r="AC335" s="52"/>
      <c r="AE335" s="53"/>
      <c r="AF335" s="53"/>
      <c r="AG335" s="54"/>
      <c r="AH335" s="55"/>
      <c r="AI335" s="52"/>
      <c r="AK335" s="56"/>
      <c r="AL335" s="56"/>
      <c r="AM335" s="52"/>
      <c r="AN335" s="52"/>
      <c r="AO335" s="52"/>
      <c r="AQ335" s="52"/>
      <c r="AR335" s="52"/>
      <c r="AS335" s="52"/>
      <c r="AT335" s="52"/>
      <c r="AU335" s="52"/>
      <c r="AV335" s="52"/>
      <c r="AW335" s="52"/>
      <c r="AX335" s="52"/>
    </row>
    <row r="336" spans="1:50">
      <c r="A336" s="49">
        <v>446</v>
      </c>
      <c r="B336" s="49">
        <v>446099238</v>
      </c>
      <c r="C336" s="50" t="s">
        <v>160</v>
      </c>
      <c r="D336" s="49">
        <v>99</v>
      </c>
      <c r="E336" s="50" t="s">
        <v>161</v>
      </c>
      <c r="F336" s="49">
        <v>238</v>
      </c>
      <c r="G336" s="50" t="s">
        <v>169</v>
      </c>
      <c r="H336" s="51">
        <v>19</v>
      </c>
      <c r="I336" s="52">
        <v>10737</v>
      </c>
      <c r="J336" s="52">
        <v>6636</v>
      </c>
      <c r="K336" s="52">
        <v>0</v>
      </c>
      <c r="L336" s="52">
        <v>893</v>
      </c>
      <c r="M336" s="52">
        <v>18266</v>
      </c>
      <c r="N336" s="48"/>
      <c r="O336" s="53">
        <v>0</v>
      </c>
      <c r="P336" s="53">
        <v>0</v>
      </c>
      <c r="Q336" s="55">
        <v>0.09</v>
      </c>
      <c r="R336" s="55">
        <v>3.8435299760389771E-2</v>
      </c>
      <c r="S336" s="52">
        <v>0</v>
      </c>
      <c r="T336" s="49"/>
      <c r="U336" s="56">
        <v>330087</v>
      </c>
      <c r="V336" s="56">
        <v>0</v>
      </c>
      <c r="W336" s="52">
        <v>0</v>
      </c>
      <c r="X336" s="52">
        <v>16967</v>
      </c>
      <c r="Y336" s="52">
        <v>347054</v>
      </c>
      <c r="Z336" s="83">
        <f t="shared" si="5"/>
        <v>19242495.229974084</v>
      </c>
      <c r="AA336" s="52"/>
      <c r="AB336" s="52"/>
      <c r="AC336" s="52"/>
      <c r="AE336" s="53"/>
      <c r="AF336" s="53"/>
      <c r="AG336" s="54"/>
      <c r="AH336" s="55"/>
      <c r="AI336" s="52"/>
      <c r="AK336" s="56"/>
      <c r="AL336" s="56"/>
      <c r="AM336" s="52"/>
      <c r="AN336" s="52"/>
      <c r="AO336" s="52"/>
      <c r="AQ336" s="52"/>
      <c r="AR336" s="52"/>
      <c r="AS336" s="52"/>
      <c r="AT336" s="52"/>
      <c r="AU336" s="52"/>
      <c r="AV336" s="52"/>
      <c r="AW336" s="52"/>
      <c r="AX336" s="52"/>
    </row>
    <row r="337" spans="1:50">
      <c r="A337" s="49">
        <v>446</v>
      </c>
      <c r="B337" s="49">
        <v>446099244</v>
      </c>
      <c r="C337" s="50" t="s">
        <v>160</v>
      </c>
      <c r="D337" s="49">
        <v>99</v>
      </c>
      <c r="E337" s="50" t="s">
        <v>161</v>
      </c>
      <c r="F337" s="49">
        <v>244</v>
      </c>
      <c r="G337" s="50" t="s">
        <v>27</v>
      </c>
      <c r="H337" s="51">
        <v>12</v>
      </c>
      <c r="I337" s="52">
        <v>11710</v>
      </c>
      <c r="J337" s="52">
        <v>4716</v>
      </c>
      <c r="K337" s="52">
        <v>0</v>
      </c>
      <c r="L337" s="52">
        <v>893</v>
      </c>
      <c r="M337" s="52">
        <v>17319</v>
      </c>
      <c r="N337" s="48"/>
      <c r="O337" s="53">
        <v>0</v>
      </c>
      <c r="P337" s="53">
        <v>0</v>
      </c>
      <c r="Q337" s="55">
        <v>0.18</v>
      </c>
      <c r="R337" s="55">
        <v>9.411627948101306E-2</v>
      </c>
      <c r="S337" s="52">
        <v>0</v>
      </c>
      <c r="T337" s="49"/>
      <c r="U337" s="56">
        <v>197112</v>
      </c>
      <c r="V337" s="56">
        <v>0</v>
      </c>
      <c r="W337" s="52">
        <v>0</v>
      </c>
      <c r="X337" s="52">
        <v>10716</v>
      </c>
      <c r="Y337" s="52">
        <v>207828</v>
      </c>
      <c r="Z337" s="83">
        <f t="shared" si="5"/>
        <v>19242495.229974084</v>
      </c>
      <c r="AA337" s="52"/>
      <c r="AB337" s="52"/>
      <c r="AC337" s="52"/>
      <c r="AE337" s="53"/>
      <c r="AF337" s="53"/>
      <c r="AG337" s="54"/>
      <c r="AH337" s="55"/>
      <c r="AI337" s="52"/>
      <c r="AK337" s="56"/>
      <c r="AL337" s="56"/>
      <c r="AM337" s="52"/>
      <c r="AN337" s="52"/>
      <c r="AO337" s="52"/>
      <c r="AQ337" s="52"/>
      <c r="AR337" s="52"/>
      <c r="AS337" s="52"/>
      <c r="AT337" s="52"/>
      <c r="AU337" s="52"/>
      <c r="AV337" s="52"/>
      <c r="AW337" s="52"/>
      <c r="AX337" s="52"/>
    </row>
    <row r="338" spans="1:50">
      <c r="A338" s="49">
        <v>446</v>
      </c>
      <c r="B338" s="49">
        <v>446099266</v>
      </c>
      <c r="C338" s="50" t="s">
        <v>160</v>
      </c>
      <c r="D338" s="49">
        <v>99</v>
      </c>
      <c r="E338" s="50" t="s">
        <v>161</v>
      </c>
      <c r="F338" s="49">
        <v>266</v>
      </c>
      <c r="G338" s="50" t="s">
        <v>170</v>
      </c>
      <c r="H338" s="51">
        <v>6</v>
      </c>
      <c r="I338" s="52">
        <v>9194</v>
      </c>
      <c r="J338" s="52">
        <v>4828</v>
      </c>
      <c r="K338" s="52">
        <v>0</v>
      </c>
      <c r="L338" s="52">
        <v>893</v>
      </c>
      <c r="M338" s="52">
        <v>14915</v>
      </c>
      <c r="N338" s="48"/>
      <c r="O338" s="53">
        <v>0</v>
      </c>
      <c r="P338" s="53">
        <v>0</v>
      </c>
      <c r="Q338" s="55">
        <v>0.09</v>
      </c>
      <c r="R338" s="55">
        <v>1.6384209199059214E-3</v>
      </c>
      <c r="S338" s="52">
        <v>0</v>
      </c>
      <c r="T338" s="49"/>
      <c r="U338" s="56">
        <v>84132</v>
      </c>
      <c r="V338" s="56">
        <v>0</v>
      </c>
      <c r="W338" s="52">
        <v>0</v>
      </c>
      <c r="X338" s="52">
        <v>5358</v>
      </c>
      <c r="Y338" s="52">
        <v>89490</v>
      </c>
      <c r="Z338" s="83">
        <f t="shared" si="5"/>
        <v>19242495.229974084</v>
      </c>
      <c r="AA338" s="52"/>
      <c r="AB338" s="52"/>
      <c r="AC338" s="52"/>
      <c r="AE338" s="53"/>
      <c r="AF338" s="53"/>
      <c r="AG338" s="54"/>
      <c r="AH338" s="55"/>
      <c r="AI338" s="52"/>
      <c r="AK338" s="56"/>
      <c r="AL338" s="56"/>
      <c r="AM338" s="52"/>
      <c r="AN338" s="52"/>
      <c r="AO338" s="52"/>
      <c r="AQ338" s="52"/>
      <c r="AR338" s="52"/>
      <c r="AS338" s="52"/>
      <c r="AT338" s="52"/>
      <c r="AU338" s="52"/>
      <c r="AV338" s="52"/>
      <c r="AW338" s="52"/>
      <c r="AX338" s="52"/>
    </row>
    <row r="339" spans="1:50">
      <c r="A339" s="49">
        <v>446</v>
      </c>
      <c r="B339" s="49">
        <v>446099285</v>
      </c>
      <c r="C339" s="50" t="s">
        <v>160</v>
      </c>
      <c r="D339" s="49">
        <v>99</v>
      </c>
      <c r="E339" s="50" t="s">
        <v>161</v>
      </c>
      <c r="F339" s="49">
        <v>285</v>
      </c>
      <c r="G339" s="50" t="s">
        <v>28</v>
      </c>
      <c r="H339" s="51">
        <v>104</v>
      </c>
      <c r="I339" s="52">
        <v>9953</v>
      </c>
      <c r="J339" s="52">
        <v>3048</v>
      </c>
      <c r="K339" s="52">
        <v>0</v>
      </c>
      <c r="L339" s="52">
        <v>893</v>
      </c>
      <c r="M339" s="52">
        <v>13894</v>
      </c>
      <c r="N339" s="48"/>
      <c r="O339" s="53">
        <v>0</v>
      </c>
      <c r="P339" s="53">
        <v>0</v>
      </c>
      <c r="Q339" s="55">
        <v>0.09</v>
      </c>
      <c r="R339" s="55">
        <v>3.1536741876176624E-2</v>
      </c>
      <c r="S339" s="52">
        <v>0</v>
      </c>
      <c r="T339" s="49"/>
      <c r="U339" s="56">
        <v>1352104</v>
      </c>
      <c r="V339" s="56">
        <v>0</v>
      </c>
      <c r="W339" s="52">
        <v>0</v>
      </c>
      <c r="X339" s="52">
        <v>92872</v>
      </c>
      <c r="Y339" s="52">
        <v>1444976</v>
      </c>
      <c r="Z339" s="83">
        <f t="shared" si="5"/>
        <v>19242495.229974084</v>
      </c>
      <c r="AA339" s="52"/>
      <c r="AB339" s="52"/>
      <c r="AC339" s="52"/>
      <c r="AE339" s="53"/>
      <c r="AF339" s="53"/>
      <c r="AG339" s="54"/>
      <c r="AH339" s="55"/>
      <c r="AI339" s="52"/>
      <c r="AK339" s="56"/>
      <c r="AL339" s="56"/>
      <c r="AM339" s="52"/>
      <c r="AN339" s="52"/>
      <c r="AO339" s="52"/>
      <c r="AQ339" s="52"/>
      <c r="AR339" s="52"/>
      <c r="AS339" s="52"/>
      <c r="AT339" s="52"/>
      <c r="AU339" s="52"/>
      <c r="AV339" s="52"/>
      <c r="AW339" s="52"/>
      <c r="AX339" s="52"/>
    </row>
    <row r="340" spans="1:50">
      <c r="A340" s="49">
        <v>446</v>
      </c>
      <c r="B340" s="49">
        <v>446099293</v>
      </c>
      <c r="C340" s="50" t="s">
        <v>160</v>
      </c>
      <c r="D340" s="49">
        <v>99</v>
      </c>
      <c r="E340" s="50" t="s">
        <v>161</v>
      </c>
      <c r="F340" s="49">
        <v>293</v>
      </c>
      <c r="G340" s="50" t="s">
        <v>171</v>
      </c>
      <c r="H340" s="51">
        <v>9</v>
      </c>
      <c r="I340" s="52">
        <v>10317</v>
      </c>
      <c r="J340" s="52">
        <v>878</v>
      </c>
      <c r="K340" s="52">
        <v>0</v>
      </c>
      <c r="L340" s="52">
        <v>893</v>
      </c>
      <c r="M340" s="52">
        <v>12088</v>
      </c>
      <c r="N340" s="48"/>
      <c r="O340" s="53">
        <v>0</v>
      </c>
      <c r="P340" s="53">
        <v>0</v>
      </c>
      <c r="Q340" s="55">
        <v>0.18</v>
      </c>
      <c r="R340" s="55">
        <v>3.0139368898322565E-3</v>
      </c>
      <c r="S340" s="52">
        <v>0</v>
      </c>
      <c r="T340" s="49"/>
      <c r="U340" s="56">
        <v>100755</v>
      </c>
      <c r="V340" s="56">
        <v>0</v>
      </c>
      <c r="W340" s="52">
        <v>0</v>
      </c>
      <c r="X340" s="52">
        <v>8037</v>
      </c>
      <c r="Y340" s="52">
        <v>108792</v>
      </c>
      <c r="Z340" s="83">
        <f t="shared" si="5"/>
        <v>19242495.229974084</v>
      </c>
      <c r="AA340" s="52"/>
      <c r="AB340" s="52"/>
      <c r="AC340" s="52"/>
      <c r="AE340" s="53"/>
      <c r="AF340" s="53"/>
      <c r="AG340" s="54"/>
      <c r="AH340" s="55"/>
      <c r="AI340" s="52"/>
      <c r="AK340" s="56"/>
      <c r="AL340" s="56"/>
      <c r="AM340" s="52"/>
      <c r="AN340" s="52"/>
      <c r="AO340" s="52"/>
      <c r="AQ340" s="52"/>
      <c r="AR340" s="52"/>
      <c r="AS340" s="52"/>
      <c r="AT340" s="52"/>
      <c r="AU340" s="52"/>
      <c r="AV340" s="52"/>
      <c r="AW340" s="52"/>
      <c r="AX340" s="52"/>
    </row>
    <row r="341" spans="1:50">
      <c r="A341" s="49">
        <v>446</v>
      </c>
      <c r="B341" s="49">
        <v>446099307</v>
      </c>
      <c r="C341" s="50" t="s">
        <v>160</v>
      </c>
      <c r="D341" s="49">
        <v>99</v>
      </c>
      <c r="E341" s="50" t="s">
        <v>161</v>
      </c>
      <c r="F341" s="49">
        <v>307</v>
      </c>
      <c r="G341" s="50" t="s">
        <v>172</v>
      </c>
      <c r="H341" s="51">
        <v>25</v>
      </c>
      <c r="I341" s="52">
        <v>10311</v>
      </c>
      <c r="J341" s="52">
        <v>3956</v>
      </c>
      <c r="K341" s="52">
        <v>0</v>
      </c>
      <c r="L341" s="52">
        <v>893</v>
      </c>
      <c r="M341" s="52">
        <v>15160</v>
      </c>
      <c r="N341" s="48"/>
      <c r="O341" s="53">
        <v>0</v>
      </c>
      <c r="P341" s="53">
        <v>0</v>
      </c>
      <c r="Q341" s="55">
        <v>0.09</v>
      </c>
      <c r="R341" s="55">
        <v>9.1615791176419409E-3</v>
      </c>
      <c r="S341" s="52">
        <v>0</v>
      </c>
      <c r="T341" s="49"/>
      <c r="U341" s="56">
        <v>356675</v>
      </c>
      <c r="V341" s="56">
        <v>0</v>
      </c>
      <c r="W341" s="52">
        <v>0</v>
      </c>
      <c r="X341" s="52">
        <v>22325</v>
      </c>
      <c r="Y341" s="52">
        <v>379000</v>
      </c>
      <c r="Z341" s="83">
        <f t="shared" si="5"/>
        <v>19242495.229974084</v>
      </c>
      <c r="AA341" s="52"/>
      <c r="AB341" s="52"/>
      <c r="AC341" s="52"/>
      <c r="AE341" s="53"/>
      <c r="AF341" s="53"/>
      <c r="AG341" s="54"/>
      <c r="AH341" s="55"/>
      <c r="AI341" s="52"/>
      <c r="AK341" s="56"/>
      <c r="AL341" s="56"/>
      <c r="AM341" s="52"/>
      <c r="AN341" s="52"/>
      <c r="AO341" s="52"/>
      <c r="AQ341" s="52"/>
      <c r="AR341" s="52"/>
      <c r="AS341" s="52"/>
      <c r="AT341" s="52"/>
      <c r="AU341" s="52"/>
      <c r="AV341" s="52"/>
      <c r="AW341" s="52"/>
      <c r="AX341" s="52"/>
    </row>
    <row r="342" spans="1:50">
      <c r="A342" s="49">
        <v>446</v>
      </c>
      <c r="B342" s="49">
        <v>446099323</v>
      </c>
      <c r="C342" s="50" t="s">
        <v>160</v>
      </c>
      <c r="D342" s="49">
        <v>99</v>
      </c>
      <c r="E342" s="50" t="s">
        <v>161</v>
      </c>
      <c r="F342" s="49">
        <v>323</v>
      </c>
      <c r="G342" s="50" t="s">
        <v>173</v>
      </c>
      <c r="H342" s="51">
        <v>3</v>
      </c>
      <c r="I342" s="52">
        <v>12301</v>
      </c>
      <c r="J342" s="52">
        <v>4394</v>
      </c>
      <c r="K342" s="52">
        <v>0</v>
      </c>
      <c r="L342" s="52">
        <v>893</v>
      </c>
      <c r="M342" s="52">
        <v>17588</v>
      </c>
      <c r="N342" s="48"/>
      <c r="O342" s="53">
        <v>0</v>
      </c>
      <c r="P342" s="53">
        <v>0</v>
      </c>
      <c r="Q342" s="55">
        <v>0.09</v>
      </c>
      <c r="R342" s="55">
        <v>3.4794546744730576E-3</v>
      </c>
      <c r="S342" s="52">
        <v>0</v>
      </c>
      <c r="T342" s="49"/>
      <c r="U342" s="56">
        <v>50085</v>
      </c>
      <c r="V342" s="56">
        <v>0</v>
      </c>
      <c r="W342" s="52">
        <v>0</v>
      </c>
      <c r="X342" s="52">
        <v>2679</v>
      </c>
      <c r="Y342" s="52">
        <v>52764</v>
      </c>
      <c r="Z342" s="83">
        <f t="shared" si="5"/>
        <v>19242495.229974084</v>
      </c>
      <c r="AA342" s="52"/>
      <c r="AB342" s="52"/>
      <c r="AC342" s="52"/>
      <c r="AE342" s="53"/>
      <c r="AF342" s="53"/>
      <c r="AG342" s="54"/>
      <c r="AH342" s="55"/>
      <c r="AI342" s="52"/>
      <c r="AK342" s="56"/>
      <c r="AL342" s="56"/>
      <c r="AM342" s="52"/>
      <c r="AN342" s="52"/>
      <c r="AO342" s="52"/>
      <c r="AQ342" s="52"/>
      <c r="AR342" s="52"/>
      <c r="AS342" s="52"/>
      <c r="AT342" s="52"/>
      <c r="AU342" s="52"/>
      <c r="AV342" s="52"/>
      <c r="AW342" s="52"/>
      <c r="AX342" s="52"/>
    </row>
    <row r="343" spans="1:50">
      <c r="A343" s="49">
        <v>446</v>
      </c>
      <c r="B343" s="49">
        <v>446099336</v>
      </c>
      <c r="C343" s="50" t="s">
        <v>160</v>
      </c>
      <c r="D343" s="49">
        <v>99</v>
      </c>
      <c r="E343" s="50" t="s">
        <v>161</v>
      </c>
      <c r="F343" s="49">
        <v>336</v>
      </c>
      <c r="G343" s="50" t="s">
        <v>30</v>
      </c>
      <c r="H343" s="51">
        <v>2</v>
      </c>
      <c r="I343" s="52">
        <v>11045</v>
      </c>
      <c r="J343" s="52">
        <v>1473</v>
      </c>
      <c r="K343" s="52">
        <v>0</v>
      </c>
      <c r="L343" s="52">
        <v>893</v>
      </c>
      <c r="M343" s="52">
        <v>13411</v>
      </c>
      <c r="N343" s="48"/>
      <c r="O343" s="53">
        <v>0</v>
      </c>
      <c r="P343" s="53">
        <v>0</v>
      </c>
      <c r="Q343" s="55">
        <v>0.09</v>
      </c>
      <c r="R343" s="55">
        <v>3.2866042662978136E-2</v>
      </c>
      <c r="S343" s="52">
        <v>0</v>
      </c>
      <c r="T343" s="49"/>
      <c r="U343" s="56">
        <v>25036</v>
      </c>
      <c r="V343" s="56">
        <v>0</v>
      </c>
      <c r="W343" s="52">
        <v>0</v>
      </c>
      <c r="X343" s="52">
        <v>1786</v>
      </c>
      <c r="Y343" s="52">
        <v>26822</v>
      </c>
      <c r="Z343" s="83">
        <f t="shared" si="5"/>
        <v>19242495.229974084</v>
      </c>
      <c r="AA343" s="52"/>
      <c r="AB343" s="52"/>
      <c r="AC343" s="52"/>
      <c r="AE343" s="53"/>
      <c r="AF343" s="53"/>
      <c r="AG343" s="54"/>
      <c r="AH343" s="55"/>
      <c r="AI343" s="52"/>
      <c r="AK343" s="56"/>
      <c r="AL343" s="56"/>
      <c r="AM343" s="52"/>
      <c r="AN343" s="52"/>
      <c r="AO343" s="52"/>
      <c r="AQ343" s="52"/>
      <c r="AR343" s="52"/>
      <c r="AS343" s="52"/>
      <c r="AT343" s="52"/>
      <c r="AU343" s="52"/>
      <c r="AV343" s="52"/>
      <c r="AW343" s="52"/>
      <c r="AX343" s="52"/>
    </row>
    <row r="344" spans="1:50">
      <c r="A344" s="49">
        <v>446</v>
      </c>
      <c r="B344" s="49">
        <v>446099350</v>
      </c>
      <c r="C344" s="50" t="s">
        <v>160</v>
      </c>
      <c r="D344" s="49">
        <v>99</v>
      </c>
      <c r="E344" s="50" t="s">
        <v>161</v>
      </c>
      <c r="F344" s="49">
        <v>350</v>
      </c>
      <c r="G344" s="50" t="s">
        <v>174</v>
      </c>
      <c r="H344" s="51">
        <v>3</v>
      </c>
      <c r="I344" s="52">
        <v>12097</v>
      </c>
      <c r="J344" s="52">
        <v>6970</v>
      </c>
      <c r="K344" s="52">
        <v>0</v>
      </c>
      <c r="L344" s="52">
        <v>893</v>
      </c>
      <c r="M344" s="52">
        <v>19960</v>
      </c>
      <c r="N344" s="48"/>
      <c r="O344" s="53">
        <v>0</v>
      </c>
      <c r="P344" s="53">
        <v>0</v>
      </c>
      <c r="Q344" s="55">
        <v>0.09</v>
      </c>
      <c r="R344" s="55">
        <v>1.9751124773399201E-2</v>
      </c>
      <c r="S344" s="52">
        <v>0</v>
      </c>
      <c r="T344" s="49"/>
      <c r="U344" s="56">
        <v>57201</v>
      </c>
      <c r="V344" s="56">
        <v>0</v>
      </c>
      <c r="W344" s="52">
        <v>0</v>
      </c>
      <c r="X344" s="52">
        <v>2679</v>
      </c>
      <c r="Y344" s="52">
        <v>59880</v>
      </c>
      <c r="Z344" s="83">
        <f t="shared" si="5"/>
        <v>19242495.229974084</v>
      </c>
      <c r="AA344" s="52"/>
      <c r="AB344" s="52"/>
      <c r="AC344" s="52"/>
      <c r="AE344" s="53"/>
      <c r="AF344" s="53"/>
      <c r="AG344" s="54"/>
      <c r="AH344" s="55"/>
      <c r="AI344" s="52"/>
      <c r="AK344" s="56"/>
      <c r="AL344" s="56"/>
      <c r="AM344" s="52"/>
      <c r="AN344" s="52"/>
      <c r="AO344" s="52"/>
      <c r="AQ344" s="52"/>
      <c r="AR344" s="52"/>
      <c r="AS344" s="52"/>
      <c r="AT344" s="52"/>
      <c r="AU344" s="52"/>
      <c r="AV344" s="52"/>
      <c r="AW344" s="52"/>
      <c r="AX344" s="52"/>
    </row>
    <row r="345" spans="1:50">
      <c r="A345" s="49">
        <v>446</v>
      </c>
      <c r="B345" s="49">
        <v>446099352</v>
      </c>
      <c r="C345" s="50" t="s">
        <v>160</v>
      </c>
      <c r="D345" s="49">
        <v>99</v>
      </c>
      <c r="E345" s="50" t="s">
        <v>161</v>
      </c>
      <c r="F345" s="49">
        <v>352</v>
      </c>
      <c r="G345" s="50" t="s">
        <v>233</v>
      </c>
      <c r="H345" s="51">
        <v>2</v>
      </c>
      <c r="I345" s="52">
        <v>9464</v>
      </c>
      <c r="J345" s="52">
        <v>4666</v>
      </c>
      <c r="K345" s="52">
        <v>0</v>
      </c>
      <c r="L345" s="52">
        <v>893</v>
      </c>
      <c r="M345" s="52">
        <v>15023</v>
      </c>
      <c r="N345" s="48"/>
      <c r="O345" s="53">
        <v>0</v>
      </c>
      <c r="P345" s="53">
        <v>0</v>
      </c>
      <c r="Q345" s="55">
        <v>0.09</v>
      </c>
      <c r="R345" s="55">
        <v>1.0152E-2</v>
      </c>
      <c r="S345" s="52">
        <v>0</v>
      </c>
      <c r="T345" s="49"/>
      <c r="U345" s="56">
        <v>28260</v>
      </c>
      <c r="V345" s="56">
        <v>0</v>
      </c>
      <c r="W345" s="52">
        <v>0</v>
      </c>
      <c r="X345" s="52">
        <v>1786</v>
      </c>
      <c r="Y345" s="52">
        <v>30046</v>
      </c>
      <c r="Z345" s="83">
        <f t="shared" si="5"/>
        <v>19242495.229974084</v>
      </c>
      <c r="AA345" s="52"/>
      <c r="AB345" s="52"/>
      <c r="AC345" s="52"/>
      <c r="AE345" s="53"/>
      <c r="AF345" s="53"/>
      <c r="AG345" s="54"/>
      <c r="AH345" s="55"/>
      <c r="AI345" s="52"/>
      <c r="AK345" s="56"/>
      <c r="AL345" s="56"/>
      <c r="AM345" s="52"/>
      <c r="AN345" s="52"/>
      <c r="AO345" s="52"/>
      <c r="AQ345" s="52"/>
      <c r="AR345" s="52"/>
      <c r="AS345" s="52"/>
      <c r="AT345" s="52"/>
      <c r="AU345" s="52"/>
      <c r="AV345" s="52"/>
      <c r="AW345" s="52"/>
      <c r="AX345" s="52"/>
    </row>
    <row r="346" spans="1:50">
      <c r="A346" s="49">
        <v>446</v>
      </c>
      <c r="B346" s="49">
        <v>446099625</v>
      </c>
      <c r="C346" s="50" t="s">
        <v>160</v>
      </c>
      <c r="D346" s="49">
        <v>99</v>
      </c>
      <c r="E346" s="50" t="s">
        <v>161</v>
      </c>
      <c r="F346" s="49">
        <v>625</v>
      </c>
      <c r="G346" s="50" t="s">
        <v>92</v>
      </c>
      <c r="H346" s="51">
        <v>9</v>
      </c>
      <c r="I346" s="52">
        <v>11387</v>
      </c>
      <c r="J346" s="52">
        <v>2167</v>
      </c>
      <c r="K346" s="52">
        <v>0</v>
      </c>
      <c r="L346" s="52">
        <v>893</v>
      </c>
      <c r="M346" s="52">
        <v>14447</v>
      </c>
      <c r="N346" s="48"/>
      <c r="O346" s="53">
        <v>0</v>
      </c>
      <c r="P346" s="53">
        <v>0</v>
      </c>
      <c r="Q346" s="55">
        <v>0.09</v>
      </c>
      <c r="R346" s="55">
        <v>2.4383493089387897E-3</v>
      </c>
      <c r="S346" s="52">
        <v>0</v>
      </c>
      <c r="T346" s="49"/>
      <c r="U346" s="56">
        <v>121986</v>
      </c>
      <c r="V346" s="56">
        <v>0</v>
      </c>
      <c r="W346" s="52">
        <v>0</v>
      </c>
      <c r="X346" s="52">
        <v>8037</v>
      </c>
      <c r="Y346" s="52">
        <v>130023</v>
      </c>
      <c r="Z346" s="83">
        <f t="shared" si="5"/>
        <v>19242495.229974084</v>
      </c>
      <c r="AA346" s="52"/>
      <c r="AB346" s="52"/>
      <c r="AC346" s="52"/>
      <c r="AE346" s="53"/>
      <c r="AF346" s="53"/>
      <c r="AG346" s="54"/>
      <c r="AH346" s="55"/>
      <c r="AI346" s="52"/>
      <c r="AK346" s="56"/>
      <c r="AL346" s="56"/>
      <c r="AM346" s="52"/>
      <c r="AN346" s="52"/>
      <c r="AO346" s="52"/>
      <c r="AQ346" s="52"/>
      <c r="AR346" s="52"/>
      <c r="AS346" s="52"/>
      <c r="AT346" s="52"/>
      <c r="AU346" s="52"/>
      <c r="AV346" s="52"/>
      <c r="AW346" s="52"/>
      <c r="AX346" s="52"/>
    </row>
    <row r="347" spans="1:50">
      <c r="A347" s="49">
        <v>446</v>
      </c>
      <c r="B347" s="49">
        <v>446099650</v>
      </c>
      <c r="C347" s="50" t="s">
        <v>160</v>
      </c>
      <c r="D347" s="49">
        <v>99</v>
      </c>
      <c r="E347" s="50" t="s">
        <v>161</v>
      </c>
      <c r="F347" s="49">
        <v>650</v>
      </c>
      <c r="G347" s="50" t="s">
        <v>175</v>
      </c>
      <c r="H347" s="51">
        <v>1</v>
      </c>
      <c r="I347" s="52">
        <v>10004</v>
      </c>
      <c r="J347" s="52">
        <v>2832</v>
      </c>
      <c r="K347" s="52">
        <v>0</v>
      </c>
      <c r="L347" s="52">
        <v>893</v>
      </c>
      <c r="M347" s="52">
        <v>13729</v>
      </c>
      <c r="N347" s="48"/>
      <c r="O347" s="53">
        <v>0</v>
      </c>
      <c r="P347" s="53">
        <v>0</v>
      </c>
      <c r="Q347" s="55">
        <v>0.09</v>
      </c>
      <c r="R347" s="55">
        <v>3.4381950686597056E-4</v>
      </c>
      <c r="S347" s="52">
        <v>0</v>
      </c>
      <c r="T347" s="49"/>
      <c r="U347" s="56">
        <v>12836</v>
      </c>
      <c r="V347" s="56">
        <v>0</v>
      </c>
      <c r="W347" s="52">
        <v>0</v>
      </c>
      <c r="X347" s="52">
        <v>893</v>
      </c>
      <c r="Y347" s="52">
        <v>13729</v>
      </c>
      <c r="Z347" s="83">
        <f t="shared" si="5"/>
        <v>19242495.229974084</v>
      </c>
      <c r="AA347" s="52"/>
      <c r="AB347" s="52"/>
      <c r="AC347" s="52"/>
      <c r="AE347" s="53"/>
      <c r="AF347" s="53"/>
      <c r="AG347" s="54"/>
      <c r="AH347" s="55"/>
      <c r="AI347" s="52"/>
      <c r="AK347" s="56"/>
      <c r="AL347" s="56"/>
      <c r="AM347" s="52"/>
      <c r="AN347" s="52"/>
      <c r="AO347" s="52"/>
      <c r="AQ347" s="52"/>
      <c r="AR347" s="52"/>
      <c r="AS347" s="52"/>
      <c r="AT347" s="52"/>
      <c r="AU347" s="52"/>
      <c r="AV347" s="52"/>
      <c r="AW347" s="52"/>
      <c r="AX347" s="52"/>
    </row>
    <row r="348" spans="1:50">
      <c r="A348" s="49">
        <v>446</v>
      </c>
      <c r="B348" s="49">
        <v>446099690</v>
      </c>
      <c r="C348" s="50" t="s">
        <v>160</v>
      </c>
      <c r="D348" s="49">
        <v>99</v>
      </c>
      <c r="E348" s="50" t="s">
        <v>161</v>
      </c>
      <c r="F348" s="49">
        <v>690</v>
      </c>
      <c r="G348" s="50" t="s">
        <v>176</v>
      </c>
      <c r="H348" s="51">
        <v>10</v>
      </c>
      <c r="I348" s="52">
        <v>11439</v>
      </c>
      <c r="J348" s="52">
        <v>3298</v>
      </c>
      <c r="K348" s="52">
        <v>0</v>
      </c>
      <c r="L348" s="52">
        <v>893</v>
      </c>
      <c r="M348" s="52">
        <v>15630</v>
      </c>
      <c r="N348" s="48"/>
      <c r="O348" s="53">
        <v>0</v>
      </c>
      <c r="P348" s="53">
        <v>0</v>
      </c>
      <c r="Q348" s="55">
        <v>0.09</v>
      </c>
      <c r="R348" s="55">
        <v>8.0440688232681599E-3</v>
      </c>
      <c r="S348" s="52">
        <v>0</v>
      </c>
      <c r="T348" s="49"/>
      <c r="U348" s="56">
        <v>147370</v>
      </c>
      <c r="V348" s="56">
        <v>0</v>
      </c>
      <c r="W348" s="52">
        <v>0</v>
      </c>
      <c r="X348" s="52">
        <v>8930</v>
      </c>
      <c r="Y348" s="52">
        <v>156300</v>
      </c>
      <c r="Z348" s="83">
        <f t="shared" si="5"/>
        <v>19242495.229974084</v>
      </c>
      <c r="AA348" s="52"/>
      <c r="AB348" s="52"/>
      <c r="AC348" s="52"/>
      <c r="AE348" s="53"/>
      <c r="AF348" s="53"/>
      <c r="AG348" s="54"/>
      <c r="AH348" s="55"/>
      <c r="AI348" s="52"/>
      <c r="AK348" s="56"/>
      <c r="AL348" s="56"/>
      <c r="AM348" s="52"/>
      <c r="AN348" s="52"/>
      <c r="AO348" s="52"/>
      <c r="AQ348" s="52"/>
      <c r="AR348" s="52"/>
      <c r="AS348" s="52"/>
      <c r="AT348" s="52"/>
      <c r="AU348" s="52"/>
      <c r="AV348" s="52"/>
      <c r="AW348" s="52"/>
      <c r="AX348" s="52"/>
    </row>
    <row r="349" spans="1:50">
      <c r="A349" s="49">
        <v>447</v>
      </c>
      <c r="B349" s="49">
        <v>447101016</v>
      </c>
      <c r="C349" s="50" t="s">
        <v>177</v>
      </c>
      <c r="D349" s="49">
        <v>101</v>
      </c>
      <c r="E349" s="50" t="s">
        <v>103</v>
      </c>
      <c r="F349" s="49">
        <v>16</v>
      </c>
      <c r="G349" s="50" t="s">
        <v>162</v>
      </c>
      <c r="H349" s="51">
        <v>1</v>
      </c>
      <c r="I349" s="52">
        <v>11118</v>
      </c>
      <c r="J349" s="52">
        <v>467</v>
      </c>
      <c r="K349" s="52">
        <v>0</v>
      </c>
      <c r="L349" s="52">
        <v>893</v>
      </c>
      <c r="M349" s="52">
        <v>12478</v>
      </c>
      <c r="N349" s="48"/>
      <c r="O349" s="53">
        <v>0</v>
      </c>
      <c r="P349" s="53">
        <v>0</v>
      </c>
      <c r="Q349" s="55">
        <v>0.09</v>
      </c>
      <c r="R349" s="55">
        <v>4.5991193013178236E-2</v>
      </c>
      <c r="S349" s="52">
        <v>0</v>
      </c>
      <c r="T349" s="49"/>
      <c r="U349" s="56">
        <v>11585</v>
      </c>
      <c r="V349" s="56">
        <v>0</v>
      </c>
      <c r="W349" s="52">
        <v>0</v>
      </c>
      <c r="X349" s="52">
        <v>893</v>
      </c>
      <c r="Y349" s="52">
        <v>12478</v>
      </c>
      <c r="Z349" s="83">
        <f t="shared" si="5"/>
        <v>5438150</v>
      </c>
      <c r="AA349" s="52"/>
      <c r="AB349" s="52"/>
      <c r="AC349" s="52"/>
      <c r="AE349" s="53"/>
      <c r="AF349" s="53"/>
      <c r="AG349" s="54"/>
      <c r="AH349" s="55"/>
      <c r="AI349" s="52"/>
      <c r="AK349" s="56"/>
      <c r="AL349" s="56"/>
      <c r="AM349" s="52"/>
      <c r="AN349" s="52"/>
      <c r="AO349" s="52"/>
      <c r="AQ349" s="52"/>
      <c r="AR349" s="52"/>
      <c r="AS349" s="52"/>
      <c r="AT349" s="52"/>
      <c r="AU349" s="52"/>
      <c r="AV349" s="52"/>
      <c r="AW349" s="52"/>
      <c r="AX349" s="52"/>
    </row>
    <row r="350" spans="1:50">
      <c r="A350" s="49">
        <v>447</v>
      </c>
      <c r="B350" s="49">
        <v>447101025</v>
      </c>
      <c r="C350" s="50" t="s">
        <v>177</v>
      </c>
      <c r="D350" s="49">
        <v>101</v>
      </c>
      <c r="E350" s="50" t="s">
        <v>103</v>
      </c>
      <c r="F350" s="49">
        <v>25</v>
      </c>
      <c r="G350" s="50" t="s">
        <v>178</v>
      </c>
      <c r="H350" s="51">
        <v>41</v>
      </c>
      <c r="I350" s="52">
        <v>9673</v>
      </c>
      <c r="J350" s="52">
        <v>3295</v>
      </c>
      <c r="K350" s="52">
        <v>0</v>
      </c>
      <c r="L350" s="52">
        <v>893</v>
      </c>
      <c r="M350" s="52">
        <v>13861</v>
      </c>
      <c r="N350" s="48"/>
      <c r="O350" s="53">
        <v>0</v>
      </c>
      <c r="P350" s="53">
        <v>0</v>
      </c>
      <c r="Q350" s="55">
        <v>0.09</v>
      </c>
      <c r="R350" s="55">
        <v>1.7333035009974646E-2</v>
      </c>
      <c r="S350" s="52">
        <v>0</v>
      </c>
      <c r="T350" s="49"/>
      <c r="U350" s="56">
        <v>531688</v>
      </c>
      <c r="V350" s="56">
        <v>0</v>
      </c>
      <c r="W350" s="52">
        <v>0</v>
      </c>
      <c r="X350" s="52">
        <v>36613</v>
      </c>
      <c r="Y350" s="52">
        <v>568301</v>
      </c>
      <c r="Z350" s="83">
        <f t="shared" si="5"/>
        <v>5438150</v>
      </c>
      <c r="AA350" s="52"/>
      <c r="AB350" s="52"/>
      <c r="AC350" s="52"/>
      <c r="AE350" s="53"/>
      <c r="AF350" s="53"/>
      <c r="AG350" s="54"/>
      <c r="AH350" s="55"/>
      <c r="AI350" s="52"/>
      <c r="AK350" s="56"/>
      <c r="AL350" s="56"/>
      <c r="AM350" s="52"/>
      <c r="AN350" s="52"/>
      <c r="AO350" s="52"/>
      <c r="AQ350" s="52"/>
      <c r="AR350" s="52"/>
      <c r="AS350" s="52"/>
      <c r="AT350" s="52"/>
      <c r="AU350" s="52"/>
      <c r="AV350" s="52"/>
      <c r="AW350" s="52"/>
      <c r="AX350" s="52"/>
    </row>
    <row r="351" spans="1:50">
      <c r="A351" s="49">
        <v>447</v>
      </c>
      <c r="B351" s="49">
        <v>447101101</v>
      </c>
      <c r="C351" s="50" t="s">
        <v>177</v>
      </c>
      <c r="D351" s="49">
        <v>101</v>
      </c>
      <c r="E351" s="50" t="s">
        <v>103</v>
      </c>
      <c r="F351" s="49">
        <v>101</v>
      </c>
      <c r="G351" s="50" t="s">
        <v>103</v>
      </c>
      <c r="H351" s="51">
        <v>324</v>
      </c>
      <c r="I351" s="52">
        <v>8926</v>
      </c>
      <c r="J351" s="52">
        <v>2017</v>
      </c>
      <c r="K351" s="52">
        <v>0</v>
      </c>
      <c r="L351" s="52">
        <v>893</v>
      </c>
      <c r="M351" s="52">
        <v>11836</v>
      </c>
      <c r="N351" s="48"/>
      <c r="O351" s="53">
        <v>0</v>
      </c>
      <c r="P351" s="53">
        <v>0</v>
      </c>
      <c r="Q351" s="55">
        <v>0.09</v>
      </c>
      <c r="R351" s="55">
        <v>5.0062126114760117E-2</v>
      </c>
      <c r="S351" s="52">
        <v>0</v>
      </c>
      <c r="T351" s="49"/>
      <c r="U351" s="56">
        <v>3545532</v>
      </c>
      <c r="V351" s="56">
        <v>0</v>
      </c>
      <c r="W351" s="52">
        <v>0</v>
      </c>
      <c r="X351" s="52">
        <v>289332</v>
      </c>
      <c r="Y351" s="52">
        <v>3834864</v>
      </c>
      <c r="Z351" s="83">
        <f t="shared" si="5"/>
        <v>5438150</v>
      </c>
      <c r="AA351" s="52"/>
      <c r="AB351" s="52"/>
      <c r="AC351" s="52"/>
      <c r="AE351" s="53"/>
      <c r="AF351" s="53"/>
      <c r="AG351" s="54"/>
      <c r="AH351" s="55"/>
      <c r="AI351" s="52"/>
      <c r="AK351" s="56"/>
      <c r="AL351" s="56"/>
      <c r="AM351" s="52"/>
      <c r="AN351" s="52"/>
      <c r="AO351" s="52"/>
      <c r="AQ351" s="52"/>
      <c r="AR351" s="52"/>
      <c r="AS351" s="52"/>
      <c r="AT351" s="52"/>
      <c r="AU351" s="52"/>
      <c r="AV351" s="52"/>
      <c r="AW351" s="52"/>
      <c r="AX351" s="52"/>
    </row>
    <row r="352" spans="1:50">
      <c r="A352" s="49">
        <v>447</v>
      </c>
      <c r="B352" s="49">
        <v>447101138</v>
      </c>
      <c r="C352" s="50" t="s">
        <v>177</v>
      </c>
      <c r="D352" s="49">
        <v>101</v>
      </c>
      <c r="E352" s="50" t="s">
        <v>103</v>
      </c>
      <c r="F352" s="49">
        <v>138</v>
      </c>
      <c r="G352" s="50" t="s">
        <v>179</v>
      </c>
      <c r="H352" s="51">
        <v>4</v>
      </c>
      <c r="I352" s="52">
        <v>8836</v>
      </c>
      <c r="J352" s="52">
        <v>3812</v>
      </c>
      <c r="K352" s="52">
        <v>0</v>
      </c>
      <c r="L352" s="52">
        <v>893</v>
      </c>
      <c r="M352" s="52">
        <v>13541</v>
      </c>
      <c r="N352" s="48"/>
      <c r="O352" s="53">
        <v>0</v>
      </c>
      <c r="P352" s="53">
        <v>0</v>
      </c>
      <c r="Q352" s="55">
        <v>0.09</v>
      </c>
      <c r="R352" s="55">
        <v>3.5396812704242956E-3</v>
      </c>
      <c r="S352" s="52">
        <v>0</v>
      </c>
      <c r="T352" s="49"/>
      <c r="U352" s="56">
        <v>50592</v>
      </c>
      <c r="V352" s="56">
        <v>0</v>
      </c>
      <c r="W352" s="52">
        <v>0</v>
      </c>
      <c r="X352" s="52">
        <v>3572</v>
      </c>
      <c r="Y352" s="52">
        <v>54164</v>
      </c>
      <c r="Z352" s="83">
        <f t="shared" si="5"/>
        <v>5438150</v>
      </c>
      <c r="AA352" s="52"/>
      <c r="AB352" s="52"/>
      <c r="AC352" s="52"/>
      <c r="AE352" s="53"/>
      <c r="AF352" s="53"/>
      <c r="AG352" s="54"/>
      <c r="AH352" s="55"/>
      <c r="AI352" s="52"/>
      <c r="AK352" s="56"/>
      <c r="AL352" s="56"/>
      <c r="AM352" s="52"/>
      <c r="AN352" s="52"/>
      <c r="AO352" s="52"/>
      <c r="AQ352" s="52"/>
      <c r="AR352" s="52"/>
      <c r="AS352" s="52"/>
      <c r="AT352" s="52"/>
      <c r="AU352" s="52"/>
      <c r="AV352" s="52"/>
      <c r="AW352" s="52"/>
      <c r="AX352" s="52"/>
    </row>
    <row r="353" spans="1:50">
      <c r="A353" s="49">
        <v>447</v>
      </c>
      <c r="B353" s="49">
        <v>447101177</v>
      </c>
      <c r="C353" s="50" t="s">
        <v>177</v>
      </c>
      <c r="D353" s="49">
        <v>101</v>
      </c>
      <c r="E353" s="50" t="s">
        <v>103</v>
      </c>
      <c r="F353" s="49">
        <v>177</v>
      </c>
      <c r="G353" s="50" t="s">
        <v>110</v>
      </c>
      <c r="H353" s="51">
        <v>7</v>
      </c>
      <c r="I353" s="52">
        <v>9338</v>
      </c>
      <c r="J353" s="52">
        <v>3394</v>
      </c>
      <c r="K353" s="52">
        <v>0</v>
      </c>
      <c r="L353" s="52">
        <v>893</v>
      </c>
      <c r="M353" s="52">
        <v>13625</v>
      </c>
      <c r="N353" s="48"/>
      <c r="O353" s="53">
        <v>0</v>
      </c>
      <c r="P353" s="53">
        <v>0</v>
      </c>
      <c r="Q353" s="55">
        <v>0.09</v>
      </c>
      <c r="R353" s="55">
        <v>5.4375695804097911E-3</v>
      </c>
      <c r="S353" s="52">
        <v>0</v>
      </c>
      <c r="T353" s="49"/>
      <c r="U353" s="56">
        <v>89124</v>
      </c>
      <c r="V353" s="56">
        <v>0</v>
      </c>
      <c r="W353" s="52">
        <v>0</v>
      </c>
      <c r="X353" s="52">
        <v>6251</v>
      </c>
      <c r="Y353" s="52">
        <v>95375</v>
      </c>
      <c r="Z353" s="83">
        <f t="shared" si="5"/>
        <v>5438150</v>
      </c>
      <c r="AA353" s="52"/>
      <c r="AB353" s="52"/>
      <c r="AC353" s="52"/>
      <c r="AE353" s="53"/>
      <c r="AF353" s="53"/>
      <c r="AG353" s="54"/>
      <c r="AH353" s="55"/>
      <c r="AI353" s="52"/>
      <c r="AK353" s="56"/>
      <c r="AL353" s="56"/>
      <c r="AM353" s="52"/>
      <c r="AN353" s="52"/>
      <c r="AO353" s="52"/>
      <c r="AQ353" s="52"/>
      <c r="AR353" s="52"/>
      <c r="AS353" s="52"/>
      <c r="AT353" s="52"/>
      <c r="AU353" s="52"/>
      <c r="AV353" s="52"/>
      <c r="AW353" s="52"/>
      <c r="AX353" s="52"/>
    </row>
    <row r="354" spans="1:50">
      <c r="A354" s="49">
        <v>447</v>
      </c>
      <c r="B354" s="49">
        <v>447101185</v>
      </c>
      <c r="C354" s="50" t="s">
        <v>177</v>
      </c>
      <c r="D354" s="49">
        <v>101</v>
      </c>
      <c r="E354" s="50" t="s">
        <v>103</v>
      </c>
      <c r="F354" s="49">
        <v>185</v>
      </c>
      <c r="G354" s="50" t="s">
        <v>180</v>
      </c>
      <c r="H354" s="51">
        <v>24</v>
      </c>
      <c r="I354" s="52">
        <v>9351</v>
      </c>
      <c r="J354" s="52">
        <v>1767</v>
      </c>
      <c r="K354" s="52">
        <v>0</v>
      </c>
      <c r="L354" s="52">
        <v>893</v>
      </c>
      <c r="M354" s="52">
        <v>12011</v>
      </c>
      <c r="N354" s="48"/>
      <c r="O354" s="53">
        <v>0</v>
      </c>
      <c r="P354" s="53">
        <v>0</v>
      </c>
      <c r="Q354" s="55">
        <v>0.09</v>
      </c>
      <c r="R354" s="55">
        <v>5.7280945155677564E-3</v>
      </c>
      <c r="S354" s="52">
        <v>0</v>
      </c>
      <c r="T354" s="49"/>
      <c r="U354" s="56">
        <v>266832</v>
      </c>
      <c r="V354" s="56">
        <v>0</v>
      </c>
      <c r="W354" s="52">
        <v>0</v>
      </c>
      <c r="X354" s="52">
        <v>21432</v>
      </c>
      <c r="Y354" s="52">
        <v>288264</v>
      </c>
      <c r="Z354" s="83">
        <f t="shared" si="5"/>
        <v>5438150</v>
      </c>
      <c r="AA354" s="52"/>
      <c r="AB354" s="52"/>
      <c r="AC354" s="52"/>
      <c r="AE354" s="53"/>
      <c r="AF354" s="53"/>
      <c r="AG354" s="54"/>
      <c r="AH354" s="55"/>
      <c r="AI354" s="52"/>
      <c r="AK354" s="56"/>
      <c r="AL354" s="56"/>
      <c r="AM354" s="52"/>
      <c r="AN354" s="52"/>
      <c r="AO354" s="52"/>
      <c r="AQ354" s="52"/>
      <c r="AR354" s="52"/>
      <c r="AS354" s="52"/>
      <c r="AT354" s="52"/>
      <c r="AU354" s="52"/>
      <c r="AV354" s="52"/>
      <c r="AW354" s="52"/>
      <c r="AX354" s="52"/>
    </row>
    <row r="355" spans="1:50">
      <c r="A355" s="49">
        <v>447</v>
      </c>
      <c r="B355" s="49">
        <v>447101187</v>
      </c>
      <c r="C355" s="50" t="s">
        <v>177</v>
      </c>
      <c r="D355" s="49">
        <v>101</v>
      </c>
      <c r="E355" s="50" t="s">
        <v>103</v>
      </c>
      <c r="F355" s="49">
        <v>187</v>
      </c>
      <c r="G355" s="50" t="s">
        <v>181</v>
      </c>
      <c r="H355" s="51">
        <v>4</v>
      </c>
      <c r="I355" s="52">
        <v>9610</v>
      </c>
      <c r="J355" s="52">
        <v>4560</v>
      </c>
      <c r="K355" s="52">
        <v>0</v>
      </c>
      <c r="L355" s="52">
        <v>893</v>
      </c>
      <c r="M355" s="52">
        <v>15063</v>
      </c>
      <c r="N355" s="48"/>
      <c r="O355" s="53">
        <v>0</v>
      </c>
      <c r="P355" s="53">
        <v>0</v>
      </c>
      <c r="Q355" s="55">
        <v>0.09</v>
      </c>
      <c r="R355" s="55">
        <v>4.069362389436804E-3</v>
      </c>
      <c r="S355" s="52">
        <v>0</v>
      </c>
      <c r="T355" s="49"/>
      <c r="U355" s="56">
        <v>56680</v>
      </c>
      <c r="V355" s="56">
        <v>0</v>
      </c>
      <c r="W355" s="52">
        <v>0</v>
      </c>
      <c r="X355" s="52">
        <v>3572</v>
      </c>
      <c r="Y355" s="52">
        <v>60252</v>
      </c>
      <c r="Z355" s="83">
        <f t="shared" si="5"/>
        <v>5438150</v>
      </c>
      <c r="AA355" s="52"/>
      <c r="AB355" s="52"/>
      <c r="AC355" s="52"/>
      <c r="AE355" s="53"/>
      <c r="AF355" s="53"/>
      <c r="AG355" s="54"/>
      <c r="AH355" s="55"/>
      <c r="AI355" s="52"/>
      <c r="AK355" s="56"/>
      <c r="AL355" s="56"/>
      <c r="AM355" s="52"/>
      <c r="AN355" s="52"/>
      <c r="AO355" s="52"/>
      <c r="AQ355" s="52"/>
      <c r="AR355" s="52"/>
      <c r="AS355" s="52"/>
      <c r="AT355" s="52"/>
      <c r="AU355" s="52"/>
      <c r="AV355" s="52"/>
      <c r="AW355" s="52"/>
      <c r="AX355" s="52"/>
    </row>
    <row r="356" spans="1:50">
      <c r="A356" s="49">
        <v>447</v>
      </c>
      <c r="B356" s="49">
        <v>447101212</v>
      </c>
      <c r="C356" s="50" t="s">
        <v>177</v>
      </c>
      <c r="D356" s="49">
        <v>101</v>
      </c>
      <c r="E356" s="50" t="s">
        <v>103</v>
      </c>
      <c r="F356" s="49">
        <v>212</v>
      </c>
      <c r="G356" s="50" t="s">
        <v>167</v>
      </c>
      <c r="H356" s="51">
        <v>1</v>
      </c>
      <c r="I356" s="52">
        <v>8461</v>
      </c>
      <c r="J356" s="52">
        <v>1407</v>
      </c>
      <c r="K356" s="52">
        <v>0</v>
      </c>
      <c r="L356" s="52">
        <v>893</v>
      </c>
      <c r="M356" s="52">
        <v>10761</v>
      </c>
      <c r="N356" s="48"/>
      <c r="O356" s="53">
        <v>0</v>
      </c>
      <c r="P356" s="53">
        <v>0</v>
      </c>
      <c r="Q356" s="55">
        <v>0.09</v>
      </c>
      <c r="R356" s="55">
        <v>2.7474897573820621E-2</v>
      </c>
      <c r="S356" s="52">
        <v>0</v>
      </c>
      <c r="T356" s="49"/>
      <c r="U356" s="56">
        <v>9868</v>
      </c>
      <c r="V356" s="56">
        <v>0</v>
      </c>
      <c r="W356" s="52">
        <v>0</v>
      </c>
      <c r="X356" s="52">
        <v>893</v>
      </c>
      <c r="Y356" s="52">
        <v>10761</v>
      </c>
      <c r="Z356" s="83">
        <f t="shared" si="5"/>
        <v>5438150</v>
      </c>
      <c r="AA356" s="52"/>
      <c r="AB356" s="52"/>
      <c r="AC356" s="52"/>
      <c r="AE356" s="53"/>
      <c r="AF356" s="53"/>
      <c r="AG356" s="54"/>
      <c r="AH356" s="55"/>
      <c r="AI356" s="52"/>
      <c r="AK356" s="56"/>
      <c r="AL356" s="56"/>
      <c r="AM356" s="52"/>
      <c r="AN356" s="52"/>
      <c r="AO356" s="52"/>
      <c r="AQ356" s="52"/>
      <c r="AR356" s="52"/>
      <c r="AS356" s="52"/>
      <c r="AT356" s="52"/>
      <c r="AU356" s="52"/>
      <c r="AV356" s="52"/>
      <c r="AW356" s="52"/>
      <c r="AX356" s="52"/>
    </row>
    <row r="357" spans="1:50">
      <c r="A357" s="49">
        <v>447</v>
      </c>
      <c r="B357" s="49">
        <v>447101214</v>
      </c>
      <c r="C357" s="50" t="s">
        <v>177</v>
      </c>
      <c r="D357" s="49">
        <v>101</v>
      </c>
      <c r="E357" s="50" t="s">
        <v>103</v>
      </c>
      <c r="F357" s="49">
        <v>214</v>
      </c>
      <c r="G357" s="50" t="s">
        <v>266</v>
      </c>
      <c r="H357" s="51">
        <v>1</v>
      </c>
      <c r="I357" s="52">
        <v>8461</v>
      </c>
      <c r="J357" s="52">
        <v>1550</v>
      </c>
      <c r="K357" s="52">
        <v>0</v>
      </c>
      <c r="L357" s="52">
        <v>893</v>
      </c>
      <c r="M357" s="52">
        <v>10904</v>
      </c>
      <c r="N357" s="48"/>
      <c r="O357" s="53">
        <v>0</v>
      </c>
      <c r="P357" s="53">
        <v>0</v>
      </c>
      <c r="Q357" s="55">
        <v>0.09</v>
      </c>
      <c r="R357" s="55">
        <v>7.0581883189575235E-4</v>
      </c>
      <c r="S357" s="52">
        <v>0</v>
      </c>
      <c r="T357" s="49"/>
      <c r="U357" s="56">
        <v>10011</v>
      </c>
      <c r="V357" s="56">
        <v>0</v>
      </c>
      <c r="W357" s="52">
        <v>0</v>
      </c>
      <c r="X357" s="52">
        <v>893</v>
      </c>
      <c r="Y357" s="52">
        <v>10904</v>
      </c>
      <c r="Z357" s="83">
        <f t="shared" si="5"/>
        <v>5438150</v>
      </c>
      <c r="AA357" s="52"/>
      <c r="AB357" s="52"/>
      <c r="AC357" s="52"/>
      <c r="AE357" s="53"/>
      <c r="AF357" s="53"/>
      <c r="AG357" s="54"/>
      <c r="AH357" s="55"/>
      <c r="AI357" s="52"/>
      <c r="AK357" s="56"/>
      <c r="AL357" s="56"/>
      <c r="AM357" s="52"/>
      <c r="AN357" s="52"/>
      <c r="AO357" s="52"/>
      <c r="AQ357" s="52"/>
      <c r="AR357" s="52"/>
      <c r="AS357" s="52"/>
      <c r="AT357" s="52"/>
      <c r="AU357" s="52"/>
      <c r="AV357" s="52"/>
      <c r="AW357" s="52"/>
      <c r="AX357" s="52"/>
    </row>
    <row r="358" spans="1:50">
      <c r="A358" s="49">
        <v>447</v>
      </c>
      <c r="B358" s="49">
        <v>447101218</v>
      </c>
      <c r="C358" s="50" t="s">
        <v>177</v>
      </c>
      <c r="D358" s="49">
        <v>101</v>
      </c>
      <c r="E358" s="50" t="s">
        <v>103</v>
      </c>
      <c r="F358" s="49">
        <v>218</v>
      </c>
      <c r="G358" s="50" t="s">
        <v>168</v>
      </c>
      <c r="H358" s="51">
        <v>1</v>
      </c>
      <c r="I358" s="52">
        <v>12853</v>
      </c>
      <c r="J358" s="52">
        <v>4085</v>
      </c>
      <c r="K358" s="52">
        <v>0</v>
      </c>
      <c r="L358" s="52">
        <v>893</v>
      </c>
      <c r="M358" s="52">
        <v>17831</v>
      </c>
      <c r="N358" s="48"/>
      <c r="O358" s="53">
        <v>0</v>
      </c>
      <c r="P358" s="53">
        <v>0</v>
      </c>
      <c r="Q358" s="55">
        <v>0.09</v>
      </c>
      <c r="R358" s="55">
        <v>4.1003177874781513E-2</v>
      </c>
      <c r="S358" s="52">
        <v>0</v>
      </c>
      <c r="T358" s="49"/>
      <c r="U358" s="56">
        <v>16938</v>
      </c>
      <c r="V358" s="56">
        <v>0</v>
      </c>
      <c r="W358" s="52">
        <v>0</v>
      </c>
      <c r="X358" s="52">
        <v>893</v>
      </c>
      <c r="Y358" s="52">
        <v>17831</v>
      </c>
      <c r="Z358" s="83">
        <f t="shared" si="5"/>
        <v>5438150</v>
      </c>
      <c r="AA358" s="52"/>
      <c r="AB358" s="52"/>
      <c r="AC358" s="52"/>
      <c r="AE358" s="53"/>
      <c r="AF358" s="53"/>
      <c r="AG358" s="54"/>
      <c r="AH358" s="55"/>
      <c r="AI358" s="52"/>
      <c r="AK358" s="56"/>
      <c r="AL358" s="56"/>
      <c r="AM358" s="52"/>
      <c r="AN358" s="52"/>
      <c r="AO358" s="52"/>
      <c r="AQ358" s="52"/>
      <c r="AR358" s="52"/>
      <c r="AS358" s="52"/>
      <c r="AT358" s="52"/>
      <c r="AU358" s="52"/>
      <c r="AV358" s="52"/>
      <c r="AW358" s="52"/>
      <c r="AX358" s="52"/>
    </row>
    <row r="359" spans="1:50">
      <c r="A359" s="49">
        <v>447</v>
      </c>
      <c r="B359" s="49">
        <v>447101238</v>
      </c>
      <c r="C359" s="50" t="s">
        <v>177</v>
      </c>
      <c r="D359" s="49">
        <v>101</v>
      </c>
      <c r="E359" s="50" t="s">
        <v>103</v>
      </c>
      <c r="F359" s="49">
        <v>238</v>
      </c>
      <c r="G359" s="50" t="s">
        <v>169</v>
      </c>
      <c r="H359" s="51">
        <v>6</v>
      </c>
      <c r="I359" s="52">
        <v>9569</v>
      </c>
      <c r="J359" s="52">
        <v>5914</v>
      </c>
      <c r="K359" s="52">
        <v>0</v>
      </c>
      <c r="L359" s="52">
        <v>893</v>
      </c>
      <c r="M359" s="52">
        <v>16376</v>
      </c>
      <c r="N359" s="48"/>
      <c r="O359" s="53">
        <v>0</v>
      </c>
      <c r="P359" s="53">
        <v>0</v>
      </c>
      <c r="Q359" s="55">
        <v>0.09</v>
      </c>
      <c r="R359" s="55">
        <v>3.8435299760389771E-2</v>
      </c>
      <c r="S359" s="52">
        <v>0</v>
      </c>
      <c r="T359" s="49"/>
      <c r="U359" s="56">
        <v>92898</v>
      </c>
      <c r="V359" s="56">
        <v>0</v>
      </c>
      <c r="W359" s="52">
        <v>0</v>
      </c>
      <c r="X359" s="52">
        <v>5358</v>
      </c>
      <c r="Y359" s="52">
        <v>98256</v>
      </c>
      <c r="Z359" s="83">
        <f t="shared" si="5"/>
        <v>5438150</v>
      </c>
      <c r="AA359" s="52"/>
      <c r="AB359" s="52"/>
      <c r="AC359" s="52"/>
      <c r="AE359" s="53"/>
      <c r="AF359" s="53"/>
      <c r="AG359" s="54"/>
      <c r="AH359" s="55"/>
      <c r="AI359" s="52"/>
      <c r="AK359" s="56"/>
      <c r="AL359" s="56"/>
      <c r="AM359" s="52"/>
      <c r="AN359" s="52"/>
      <c r="AO359" s="52"/>
      <c r="AQ359" s="52"/>
      <c r="AR359" s="52"/>
      <c r="AS359" s="52"/>
      <c r="AT359" s="52"/>
      <c r="AU359" s="52"/>
      <c r="AV359" s="52"/>
      <c r="AW359" s="52"/>
      <c r="AX359" s="52"/>
    </row>
    <row r="360" spans="1:50">
      <c r="A360" s="49">
        <v>447</v>
      </c>
      <c r="B360" s="49">
        <v>447101307</v>
      </c>
      <c r="C360" s="50" t="s">
        <v>177</v>
      </c>
      <c r="D360" s="49">
        <v>101</v>
      </c>
      <c r="E360" s="50" t="s">
        <v>103</v>
      </c>
      <c r="F360" s="49">
        <v>307</v>
      </c>
      <c r="G360" s="50" t="s">
        <v>172</v>
      </c>
      <c r="H360" s="51">
        <v>7</v>
      </c>
      <c r="I360" s="52">
        <v>8578</v>
      </c>
      <c r="J360" s="52">
        <v>3291</v>
      </c>
      <c r="K360" s="52">
        <v>0</v>
      </c>
      <c r="L360" s="52">
        <v>893</v>
      </c>
      <c r="M360" s="52">
        <v>12762</v>
      </c>
      <c r="N360" s="48"/>
      <c r="O360" s="53">
        <v>0</v>
      </c>
      <c r="P360" s="53">
        <v>0</v>
      </c>
      <c r="Q360" s="55">
        <v>0.09</v>
      </c>
      <c r="R360" s="55">
        <v>9.1615791176419409E-3</v>
      </c>
      <c r="S360" s="52">
        <v>0</v>
      </c>
      <c r="T360" s="49"/>
      <c r="U360" s="56">
        <v>83083</v>
      </c>
      <c r="V360" s="56">
        <v>0</v>
      </c>
      <c r="W360" s="52">
        <v>0</v>
      </c>
      <c r="X360" s="52">
        <v>6251</v>
      </c>
      <c r="Y360" s="52">
        <v>89334</v>
      </c>
      <c r="Z360" s="83">
        <f t="shared" si="5"/>
        <v>5438150</v>
      </c>
      <c r="AA360" s="52"/>
      <c r="AB360" s="52"/>
      <c r="AC360" s="52"/>
      <c r="AE360" s="53"/>
      <c r="AF360" s="53"/>
      <c r="AG360" s="54"/>
      <c r="AH360" s="55"/>
      <c r="AI360" s="52"/>
      <c r="AK360" s="56"/>
      <c r="AL360" s="56"/>
      <c r="AM360" s="52"/>
      <c r="AN360" s="52"/>
      <c r="AO360" s="52"/>
      <c r="AQ360" s="52"/>
      <c r="AR360" s="52"/>
      <c r="AS360" s="52"/>
      <c r="AT360" s="52"/>
      <c r="AU360" s="52"/>
      <c r="AV360" s="52"/>
      <c r="AW360" s="52"/>
      <c r="AX360" s="52"/>
    </row>
    <row r="361" spans="1:50">
      <c r="A361" s="49">
        <v>447</v>
      </c>
      <c r="B361" s="49">
        <v>447101350</v>
      </c>
      <c r="C361" s="50" t="s">
        <v>177</v>
      </c>
      <c r="D361" s="49">
        <v>101</v>
      </c>
      <c r="E361" s="50" t="s">
        <v>103</v>
      </c>
      <c r="F361" s="49">
        <v>350</v>
      </c>
      <c r="G361" s="50" t="s">
        <v>174</v>
      </c>
      <c r="H361" s="51">
        <v>12</v>
      </c>
      <c r="I361" s="52">
        <v>8971</v>
      </c>
      <c r="J361" s="52">
        <v>5169</v>
      </c>
      <c r="K361" s="52">
        <v>0</v>
      </c>
      <c r="L361" s="52">
        <v>893</v>
      </c>
      <c r="M361" s="52">
        <v>15033</v>
      </c>
      <c r="N361" s="48"/>
      <c r="O361" s="53">
        <v>0</v>
      </c>
      <c r="P361" s="53">
        <v>0</v>
      </c>
      <c r="Q361" s="55">
        <v>0.09</v>
      </c>
      <c r="R361" s="55">
        <v>1.9751124773399201E-2</v>
      </c>
      <c r="S361" s="52">
        <v>0</v>
      </c>
      <c r="T361" s="49"/>
      <c r="U361" s="56">
        <v>169680</v>
      </c>
      <c r="V361" s="56">
        <v>0</v>
      </c>
      <c r="W361" s="52">
        <v>0</v>
      </c>
      <c r="X361" s="52">
        <v>10716</v>
      </c>
      <c r="Y361" s="52">
        <v>180396</v>
      </c>
      <c r="Z361" s="83">
        <f t="shared" si="5"/>
        <v>5438150</v>
      </c>
      <c r="AA361" s="52"/>
      <c r="AB361" s="52"/>
      <c r="AC361" s="52"/>
      <c r="AE361" s="53"/>
      <c r="AF361" s="53"/>
      <c r="AG361" s="54"/>
      <c r="AH361" s="55"/>
      <c r="AI361" s="52"/>
      <c r="AK361" s="56"/>
      <c r="AL361" s="56"/>
      <c r="AM361" s="52"/>
      <c r="AN361" s="52"/>
      <c r="AO361" s="52"/>
      <c r="AQ361" s="52"/>
      <c r="AR361" s="52"/>
      <c r="AS361" s="52"/>
      <c r="AT361" s="52"/>
      <c r="AU361" s="52"/>
      <c r="AV361" s="52"/>
      <c r="AW361" s="52"/>
      <c r="AX361" s="52"/>
    </row>
    <row r="362" spans="1:50">
      <c r="A362" s="49">
        <v>447</v>
      </c>
      <c r="B362" s="49">
        <v>447101622</v>
      </c>
      <c r="C362" s="50" t="s">
        <v>177</v>
      </c>
      <c r="D362" s="49">
        <v>101</v>
      </c>
      <c r="E362" s="50" t="s">
        <v>103</v>
      </c>
      <c r="F362" s="49">
        <v>622</v>
      </c>
      <c r="G362" s="50" t="s">
        <v>182</v>
      </c>
      <c r="H362" s="51">
        <v>2</v>
      </c>
      <c r="I362" s="52">
        <v>8789</v>
      </c>
      <c r="J362" s="52">
        <v>1631</v>
      </c>
      <c r="K362" s="52">
        <v>0</v>
      </c>
      <c r="L362" s="52">
        <v>893</v>
      </c>
      <c r="M362" s="52">
        <v>11313</v>
      </c>
      <c r="N362" s="48"/>
      <c r="O362" s="53">
        <v>0</v>
      </c>
      <c r="P362" s="53">
        <v>0</v>
      </c>
      <c r="Q362" s="55">
        <v>0.09</v>
      </c>
      <c r="R362" s="55">
        <v>9.8282396466041195E-4</v>
      </c>
      <c r="S362" s="52">
        <v>0</v>
      </c>
      <c r="T362" s="49"/>
      <c r="U362" s="56">
        <v>20840</v>
      </c>
      <c r="V362" s="56">
        <v>0</v>
      </c>
      <c r="W362" s="52">
        <v>0</v>
      </c>
      <c r="X362" s="52">
        <v>1786</v>
      </c>
      <c r="Y362" s="52">
        <v>22626</v>
      </c>
      <c r="Z362" s="83">
        <f t="shared" si="5"/>
        <v>5438150</v>
      </c>
      <c r="AA362" s="52"/>
      <c r="AB362" s="52"/>
      <c r="AC362" s="52"/>
      <c r="AE362" s="53"/>
      <c r="AF362" s="53"/>
      <c r="AG362" s="54"/>
      <c r="AH362" s="55"/>
      <c r="AI362" s="52"/>
      <c r="AK362" s="56"/>
      <c r="AL362" s="56"/>
      <c r="AM362" s="52"/>
      <c r="AN362" s="52"/>
      <c r="AO362" s="52"/>
      <c r="AQ362" s="52"/>
      <c r="AR362" s="52"/>
      <c r="AS362" s="52"/>
      <c r="AT362" s="52"/>
      <c r="AU362" s="52"/>
      <c r="AV362" s="52"/>
      <c r="AW362" s="52"/>
      <c r="AX362" s="52"/>
    </row>
    <row r="363" spans="1:50">
      <c r="A363" s="49">
        <v>447</v>
      </c>
      <c r="B363" s="49">
        <v>447101690</v>
      </c>
      <c r="C363" s="50" t="s">
        <v>177</v>
      </c>
      <c r="D363" s="49">
        <v>101</v>
      </c>
      <c r="E363" s="50" t="s">
        <v>103</v>
      </c>
      <c r="F363" s="49">
        <v>690</v>
      </c>
      <c r="G363" s="50" t="s">
        <v>176</v>
      </c>
      <c r="H363" s="51">
        <v>8</v>
      </c>
      <c r="I363" s="52">
        <v>8461</v>
      </c>
      <c r="J363" s="52">
        <v>2439</v>
      </c>
      <c r="K363" s="52">
        <v>0</v>
      </c>
      <c r="L363" s="52">
        <v>893</v>
      </c>
      <c r="M363" s="52">
        <v>11793</v>
      </c>
      <c r="N363" s="48"/>
      <c r="O363" s="53">
        <v>0</v>
      </c>
      <c r="P363" s="53">
        <v>0</v>
      </c>
      <c r="Q363" s="55">
        <v>0.09</v>
      </c>
      <c r="R363" s="55">
        <v>8.0440688232681599E-3</v>
      </c>
      <c r="S363" s="52">
        <v>0</v>
      </c>
      <c r="T363" s="49"/>
      <c r="U363" s="56">
        <v>87200</v>
      </c>
      <c r="V363" s="56">
        <v>0</v>
      </c>
      <c r="W363" s="52">
        <v>0</v>
      </c>
      <c r="X363" s="52">
        <v>7144</v>
      </c>
      <c r="Y363" s="52">
        <v>94344</v>
      </c>
      <c r="Z363" s="83">
        <f t="shared" si="5"/>
        <v>5438150</v>
      </c>
      <c r="AA363" s="52"/>
      <c r="AB363" s="52"/>
      <c r="AC363" s="52"/>
      <c r="AE363" s="53"/>
      <c r="AF363" s="53"/>
      <c r="AG363" s="54"/>
      <c r="AH363" s="55"/>
      <c r="AI363" s="52"/>
      <c r="AK363" s="56"/>
      <c r="AL363" s="56"/>
      <c r="AM363" s="52"/>
      <c r="AN363" s="52"/>
      <c r="AO363" s="52"/>
      <c r="AQ363" s="52"/>
      <c r="AR363" s="52"/>
      <c r="AS363" s="52"/>
      <c r="AT363" s="52"/>
      <c r="AU363" s="52"/>
      <c r="AV363" s="52"/>
      <c r="AW363" s="52"/>
      <c r="AX363" s="52"/>
    </row>
    <row r="364" spans="1:50">
      <c r="A364" s="49">
        <v>449</v>
      </c>
      <c r="B364" s="49">
        <v>449035016</v>
      </c>
      <c r="C364" s="50" t="s">
        <v>183</v>
      </c>
      <c r="D364" s="49">
        <v>35</v>
      </c>
      <c r="E364" s="50" t="s">
        <v>11</v>
      </c>
      <c r="F364" s="49">
        <v>16</v>
      </c>
      <c r="G364" s="50" t="s">
        <v>162</v>
      </c>
      <c r="H364" s="51">
        <v>1</v>
      </c>
      <c r="I364" s="52">
        <v>11118</v>
      </c>
      <c r="J364" s="52">
        <v>467</v>
      </c>
      <c r="K364" s="52">
        <v>0</v>
      </c>
      <c r="L364" s="52">
        <v>893</v>
      </c>
      <c r="M364" s="52">
        <v>12478</v>
      </c>
      <c r="N364" s="48"/>
      <c r="O364" s="53">
        <v>0</v>
      </c>
      <c r="P364" s="53">
        <v>0</v>
      </c>
      <c r="Q364" s="55">
        <v>0.09</v>
      </c>
      <c r="R364" s="55">
        <v>4.5991193013178236E-2</v>
      </c>
      <c r="S364" s="52">
        <v>0</v>
      </c>
      <c r="T364" s="49"/>
      <c r="U364" s="56">
        <v>11585</v>
      </c>
      <c r="V364" s="56">
        <v>0</v>
      </c>
      <c r="W364" s="52">
        <v>0</v>
      </c>
      <c r="X364" s="52">
        <v>893</v>
      </c>
      <c r="Y364" s="52">
        <v>12478</v>
      </c>
      <c r="Z364" s="83">
        <f t="shared" si="5"/>
        <v>10897460</v>
      </c>
      <c r="AA364" s="52"/>
      <c r="AB364" s="52"/>
      <c r="AC364" s="52"/>
      <c r="AE364" s="53"/>
      <c r="AF364" s="53"/>
      <c r="AG364" s="54"/>
      <c r="AH364" s="55"/>
      <c r="AI364" s="52"/>
      <c r="AK364" s="56"/>
      <c r="AL364" s="56"/>
      <c r="AM364" s="52"/>
      <c r="AN364" s="52"/>
      <c r="AO364" s="52"/>
      <c r="AQ364" s="52"/>
      <c r="AR364" s="52"/>
      <c r="AS364" s="52"/>
      <c r="AT364" s="52"/>
      <c r="AU364" s="52"/>
      <c r="AV364" s="52"/>
      <c r="AW364" s="52"/>
      <c r="AX364" s="52"/>
    </row>
    <row r="365" spans="1:50">
      <c r="A365" s="49">
        <v>449</v>
      </c>
      <c r="B365" s="49">
        <v>449035035</v>
      </c>
      <c r="C365" s="50" t="s">
        <v>183</v>
      </c>
      <c r="D365" s="49">
        <v>35</v>
      </c>
      <c r="E365" s="50" t="s">
        <v>11</v>
      </c>
      <c r="F365" s="49">
        <v>35</v>
      </c>
      <c r="G365" s="50" t="s">
        <v>11</v>
      </c>
      <c r="H365" s="51">
        <v>683</v>
      </c>
      <c r="I365" s="52">
        <v>10944</v>
      </c>
      <c r="J365" s="52">
        <v>3752</v>
      </c>
      <c r="K365" s="52">
        <v>0</v>
      </c>
      <c r="L365" s="52">
        <v>893</v>
      </c>
      <c r="M365" s="52">
        <v>15589</v>
      </c>
      <c r="N365" s="48"/>
      <c r="O365" s="53">
        <v>0</v>
      </c>
      <c r="P365" s="53">
        <v>0</v>
      </c>
      <c r="Q365" s="55">
        <v>0.18</v>
      </c>
      <c r="R365" s="55">
        <v>0.14507498172994768</v>
      </c>
      <c r="S365" s="52">
        <v>0</v>
      </c>
      <c r="T365" s="49"/>
      <c r="U365" s="56">
        <v>10037368</v>
      </c>
      <c r="V365" s="56">
        <v>0</v>
      </c>
      <c r="W365" s="52">
        <v>0</v>
      </c>
      <c r="X365" s="52">
        <v>609919</v>
      </c>
      <c r="Y365" s="52">
        <v>10647287</v>
      </c>
      <c r="Z365" s="83">
        <f t="shared" si="5"/>
        <v>10897460</v>
      </c>
      <c r="AA365" s="52"/>
      <c r="AB365" s="52"/>
      <c r="AC365" s="52"/>
      <c r="AE365" s="53"/>
      <c r="AF365" s="53"/>
      <c r="AG365" s="54"/>
      <c r="AH365" s="55"/>
      <c r="AI365" s="52"/>
      <c r="AK365" s="56"/>
      <c r="AL365" s="56"/>
      <c r="AM365" s="52"/>
      <c r="AN365" s="52"/>
      <c r="AO365" s="52"/>
      <c r="AQ365" s="52"/>
      <c r="AR365" s="52"/>
      <c r="AS365" s="52"/>
      <c r="AT365" s="52"/>
      <c r="AU365" s="52"/>
      <c r="AV365" s="52"/>
      <c r="AW365" s="52"/>
      <c r="AX365" s="52"/>
    </row>
    <row r="366" spans="1:50">
      <c r="A366" s="49">
        <v>449</v>
      </c>
      <c r="B366" s="49">
        <v>449035243</v>
      </c>
      <c r="C366" s="50" t="s">
        <v>183</v>
      </c>
      <c r="D366" s="49">
        <v>35</v>
      </c>
      <c r="E366" s="50" t="s">
        <v>11</v>
      </c>
      <c r="F366" s="49">
        <v>243</v>
      </c>
      <c r="G366" s="50" t="s">
        <v>80</v>
      </c>
      <c r="H366" s="51">
        <v>6</v>
      </c>
      <c r="I366" s="52">
        <v>12139</v>
      </c>
      <c r="J366" s="52">
        <v>2868</v>
      </c>
      <c r="K366" s="52">
        <v>0</v>
      </c>
      <c r="L366" s="52">
        <v>893</v>
      </c>
      <c r="M366" s="52">
        <v>15900</v>
      </c>
      <c r="N366" s="48"/>
      <c r="O366" s="53">
        <v>0</v>
      </c>
      <c r="P366" s="53">
        <v>0</v>
      </c>
      <c r="Q366" s="55">
        <v>0.09</v>
      </c>
      <c r="R366" s="55">
        <v>5.4269554295764532E-3</v>
      </c>
      <c r="S366" s="52">
        <v>0</v>
      </c>
      <c r="T366" s="49"/>
      <c r="U366" s="56">
        <v>90042</v>
      </c>
      <c r="V366" s="56">
        <v>0</v>
      </c>
      <c r="W366" s="52">
        <v>0</v>
      </c>
      <c r="X366" s="52">
        <v>5358</v>
      </c>
      <c r="Y366" s="52">
        <v>95400</v>
      </c>
      <c r="Z366" s="83">
        <f t="shared" si="5"/>
        <v>10897460</v>
      </c>
      <c r="AA366" s="52"/>
      <c r="AB366" s="52"/>
      <c r="AC366" s="52"/>
      <c r="AE366" s="53"/>
      <c r="AF366" s="53"/>
      <c r="AG366" s="54"/>
      <c r="AH366" s="55"/>
      <c r="AI366" s="52"/>
      <c r="AK366" s="56"/>
      <c r="AL366" s="56"/>
      <c r="AM366" s="52"/>
      <c r="AN366" s="52"/>
      <c r="AO366" s="52"/>
      <c r="AQ366" s="52"/>
      <c r="AR366" s="52"/>
      <c r="AS366" s="52"/>
      <c r="AT366" s="52"/>
      <c r="AU366" s="52"/>
      <c r="AV366" s="52"/>
      <c r="AW366" s="52"/>
      <c r="AX366" s="52"/>
    </row>
    <row r="367" spans="1:50">
      <c r="A367" s="49">
        <v>449</v>
      </c>
      <c r="B367" s="49">
        <v>449035244</v>
      </c>
      <c r="C367" s="50" t="s">
        <v>183</v>
      </c>
      <c r="D367" s="49">
        <v>35</v>
      </c>
      <c r="E367" s="50" t="s">
        <v>11</v>
      </c>
      <c r="F367" s="49">
        <v>244</v>
      </c>
      <c r="G367" s="50" t="s">
        <v>27</v>
      </c>
      <c r="H367" s="51">
        <v>4</v>
      </c>
      <c r="I367" s="52">
        <v>9354</v>
      </c>
      <c r="J367" s="52">
        <v>3768</v>
      </c>
      <c r="K367" s="52">
        <v>0</v>
      </c>
      <c r="L367" s="52">
        <v>893</v>
      </c>
      <c r="M367" s="52">
        <v>14015</v>
      </c>
      <c r="N367" s="48"/>
      <c r="O367" s="53">
        <v>0</v>
      </c>
      <c r="P367" s="53">
        <v>0</v>
      </c>
      <c r="Q367" s="55">
        <v>0.18</v>
      </c>
      <c r="R367" s="55">
        <v>9.411627948101306E-2</v>
      </c>
      <c r="S367" s="52">
        <v>0</v>
      </c>
      <c r="T367" s="49"/>
      <c r="U367" s="56">
        <v>52488</v>
      </c>
      <c r="V367" s="56">
        <v>0</v>
      </c>
      <c r="W367" s="52">
        <v>0</v>
      </c>
      <c r="X367" s="52">
        <v>3572</v>
      </c>
      <c r="Y367" s="52">
        <v>56060</v>
      </c>
      <c r="Z367" s="83">
        <f t="shared" si="5"/>
        <v>10897460</v>
      </c>
      <c r="AA367" s="52"/>
      <c r="AB367" s="52"/>
      <c r="AC367" s="52"/>
      <c r="AE367" s="53"/>
      <c r="AF367" s="53"/>
      <c r="AG367" s="54"/>
      <c r="AH367" s="55"/>
      <c r="AI367" s="52"/>
      <c r="AK367" s="56"/>
      <c r="AL367" s="56"/>
      <c r="AM367" s="52"/>
      <c r="AN367" s="52"/>
      <c r="AO367" s="52"/>
      <c r="AQ367" s="52"/>
      <c r="AR367" s="52"/>
      <c r="AS367" s="52"/>
      <c r="AT367" s="52"/>
      <c r="AU367" s="52"/>
      <c r="AV367" s="52"/>
      <c r="AW367" s="52"/>
      <c r="AX367" s="52"/>
    </row>
    <row r="368" spans="1:50">
      <c r="A368" s="49">
        <v>449</v>
      </c>
      <c r="B368" s="49">
        <v>449035248</v>
      </c>
      <c r="C368" s="50" t="s">
        <v>183</v>
      </c>
      <c r="D368" s="49">
        <v>35</v>
      </c>
      <c r="E368" s="50" t="s">
        <v>11</v>
      </c>
      <c r="F368" s="49">
        <v>248</v>
      </c>
      <c r="G368" s="50" t="s">
        <v>18</v>
      </c>
      <c r="H368" s="51">
        <v>1</v>
      </c>
      <c r="I368" s="52">
        <v>11521</v>
      </c>
      <c r="J368" s="52">
        <v>403</v>
      </c>
      <c r="K368" s="52">
        <v>0</v>
      </c>
      <c r="L368" s="52">
        <v>893</v>
      </c>
      <c r="M368" s="52">
        <v>12817</v>
      </c>
      <c r="N368" s="48"/>
      <c r="O368" s="53">
        <v>0</v>
      </c>
      <c r="P368" s="53">
        <v>0</v>
      </c>
      <c r="Q368" s="55">
        <v>0.09</v>
      </c>
      <c r="R368" s="55">
        <v>3.8622894050938994E-2</v>
      </c>
      <c r="S368" s="52">
        <v>0</v>
      </c>
      <c r="T368" s="49"/>
      <c r="U368" s="56">
        <v>11924</v>
      </c>
      <c r="V368" s="56">
        <v>0</v>
      </c>
      <c r="W368" s="52">
        <v>0</v>
      </c>
      <c r="X368" s="52">
        <v>893</v>
      </c>
      <c r="Y368" s="52">
        <v>12817</v>
      </c>
      <c r="Z368" s="83">
        <f t="shared" si="5"/>
        <v>10897460</v>
      </c>
      <c r="AA368" s="52"/>
      <c r="AB368" s="52"/>
      <c r="AC368" s="52"/>
      <c r="AE368" s="53"/>
      <c r="AF368" s="53"/>
      <c r="AG368" s="54"/>
      <c r="AH368" s="55"/>
      <c r="AI368" s="52"/>
      <c r="AK368" s="56"/>
      <c r="AL368" s="56"/>
      <c r="AM368" s="52"/>
      <c r="AN368" s="52"/>
      <c r="AO368" s="52"/>
      <c r="AQ368" s="52"/>
      <c r="AR368" s="52"/>
      <c r="AS368" s="52"/>
      <c r="AT368" s="52"/>
      <c r="AU368" s="52"/>
      <c r="AV368" s="52"/>
      <c r="AW368" s="52"/>
      <c r="AX368" s="52"/>
    </row>
    <row r="369" spans="1:50">
      <c r="A369" s="49">
        <v>449</v>
      </c>
      <c r="B369" s="49">
        <v>449035285</v>
      </c>
      <c r="C369" s="50" t="s">
        <v>183</v>
      </c>
      <c r="D369" s="49">
        <v>35</v>
      </c>
      <c r="E369" s="50" t="s">
        <v>11</v>
      </c>
      <c r="F369" s="49">
        <v>285</v>
      </c>
      <c r="G369" s="50" t="s">
        <v>28</v>
      </c>
      <c r="H369" s="51">
        <v>4</v>
      </c>
      <c r="I369" s="52">
        <v>9960</v>
      </c>
      <c r="J369" s="52">
        <v>3050</v>
      </c>
      <c r="K369" s="52">
        <v>0</v>
      </c>
      <c r="L369" s="52">
        <v>893</v>
      </c>
      <c r="M369" s="52">
        <v>13903</v>
      </c>
      <c r="N369" s="48"/>
      <c r="O369" s="53">
        <v>0</v>
      </c>
      <c r="P369" s="53">
        <v>0</v>
      </c>
      <c r="Q369" s="55">
        <v>0.09</v>
      </c>
      <c r="R369" s="55">
        <v>3.1536741876176624E-2</v>
      </c>
      <c r="S369" s="52">
        <v>0</v>
      </c>
      <c r="T369" s="49"/>
      <c r="U369" s="56">
        <v>52040</v>
      </c>
      <c r="V369" s="56">
        <v>0</v>
      </c>
      <c r="W369" s="52">
        <v>0</v>
      </c>
      <c r="X369" s="52">
        <v>3572</v>
      </c>
      <c r="Y369" s="52">
        <v>55612</v>
      </c>
      <c r="Z369" s="83">
        <f t="shared" si="5"/>
        <v>10897460</v>
      </c>
      <c r="AA369" s="52"/>
      <c r="AB369" s="52"/>
      <c r="AC369" s="52"/>
      <c r="AE369" s="53"/>
      <c r="AF369" s="53"/>
      <c r="AG369" s="54"/>
      <c r="AH369" s="55"/>
      <c r="AI369" s="52"/>
      <c r="AK369" s="56"/>
      <c r="AL369" s="56"/>
      <c r="AM369" s="52"/>
      <c r="AN369" s="52"/>
      <c r="AO369" s="52"/>
      <c r="AQ369" s="52"/>
      <c r="AR369" s="52"/>
      <c r="AS369" s="52"/>
      <c r="AT369" s="52"/>
      <c r="AU369" s="52"/>
      <c r="AV369" s="52"/>
      <c r="AW369" s="52"/>
      <c r="AX369" s="52"/>
    </row>
    <row r="370" spans="1:50">
      <c r="A370" s="49">
        <v>449</v>
      </c>
      <c r="B370" s="49">
        <v>449035336</v>
      </c>
      <c r="C370" s="50" t="s">
        <v>183</v>
      </c>
      <c r="D370" s="49">
        <v>35</v>
      </c>
      <c r="E370" s="50" t="s">
        <v>11</v>
      </c>
      <c r="F370" s="49">
        <v>336</v>
      </c>
      <c r="G370" s="50" t="s">
        <v>30</v>
      </c>
      <c r="H370" s="51">
        <v>1</v>
      </c>
      <c r="I370" s="52">
        <v>14923</v>
      </c>
      <c r="J370" s="52">
        <v>1990</v>
      </c>
      <c r="K370" s="52">
        <v>0</v>
      </c>
      <c r="L370" s="52">
        <v>893</v>
      </c>
      <c r="M370" s="52">
        <v>17806</v>
      </c>
      <c r="N370" s="48"/>
      <c r="O370" s="53">
        <v>0</v>
      </c>
      <c r="P370" s="53">
        <v>0</v>
      </c>
      <c r="Q370" s="55">
        <v>0.09</v>
      </c>
      <c r="R370" s="55">
        <v>3.2866042662978136E-2</v>
      </c>
      <c r="S370" s="52">
        <v>0</v>
      </c>
      <c r="T370" s="49"/>
      <c r="U370" s="56">
        <v>16913</v>
      </c>
      <c r="V370" s="56">
        <v>0</v>
      </c>
      <c r="W370" s="52">
        <v>0</v>
      </c>
      <c r="X370" s="52">
        <v>893</v>
      </c>
      <c r="Y370" s="52">
        <v>17806</v>
      </c>
      <c r="Z370" s="83">
        <f t="shared" si="5"/>
        <v>10897460</v>
      </c>
      <c r="AA370" s="52"/>
      <c r="AB370" s="52"/>
      <c r="AC370" s="52"/>
      <c r="AE370" s="53"/>
      <c r="AF370" s="53"/>
      <c r="AG370" s="54"/>
      <c r="AH370" s="55"/>
      <c r="AI370" s="52"/>
      <c r="AK370" s="56"/>
      <c r="AL370" s="56"/>
      <c r="AM370" s="52"/>
      <c r="AN370" s="52"/>
      <c r="AO370" s="52"/>
      <c r="AQ370" s="52"/>
      <c r="AR370" s="52"/>
      <c r="AS370" s="52"/>
      <c r="AT370" s="52"/>
      <c r="AU370" s="52"/>
      <c r="AV370" s="52"/>
      <c r="AW370" s="52"/>
      <c r="AX370" s="52"/>
    </row>
    <row r="371" spans="1:50">
      <c r="A371" s="49">
        <v>450</v>
      </c>
      <c r="B371" s="49">
        <v>450086008</v>
      </c>
      <c r="C371" s="50" t="s">
        <v>184</v>
      </c>
      <c r="D371" s="49">
        <v>86</v>
      </c>
      <c r="E371" s="50" t="s">
        <v>185</v>
      </c>
      <c r="F371" s="49">
        <v>8</v>
      </c>
      <c r="G371" s="50" t="s">
        <v>186</v>
      </c>
      <c r="H371" s="51">
        <v>7</v>
      </c>
      <c r="I371" s="52">
        <v>8379</v>
      </c>
      <c r="J371" s="52">
        <v>8565</v>
      </c>
      <c r="K371" s="52">
        <v>0</v>
      </c>
      <c r="L371" s="52">
        <v>893</v>
      </c>
      <c r="M371" s="52">
        <v>17837</v>
      </c>
      <c r="N371" s="48"/>
      <c r="O371" s="53">
        <v>0</v>
      </c>
      <c r="P371" s="53">
        <v>0</v>
      </c>
      <c r="Q371" s="55">
        <v>0.09</v>
      </c>
      <c r="R371" s="55">
        <v>6.5545123396130847E-2</v>
      </c>
      <c r="S371" s="52">
        <v>0</v>
      </c>
      <c r="T371" s="49"/>
      <c r="U371" s="56">
        <v>118608</v>
      </c>
      <c r="V371" s="56">
        <v>0</v>
      </c>
      <c r="W371" s="52">
        <v>0</v>
      </c>
      <c r="X371" s="52">
        <v>6251</v>
      </c>
      <c r="Y371" s="52">
        <v>124859</v>
      </c>
      <c r="Z371" s="83">
        <f t="shared" si="5"/>
        <v>2784707</v>
      </c>
      <c r="AA371" s="52"/>
      <c r="AB371" s="52"/>
      <c r="AC371" s="52"/>
      <c r="AE371" s="53"/>
      <c r="AF371" s="53"/>
      <c r="AG371" s="54"/>
      <c r="AH371" s="55"/>
      <c r="AI371" s="52"/>
      <c r="AK371" s="56"/>
      <c r="AL371" s="56"/>
      <c r="AM371" s="52"/>
      <c r="AN371" s="52"/>
      <c r="AO371" s="52"/>
      <c r="AQ371" s="52"/>
      <c r="AR371" s="52"/>
      <c r="AS371" s="52"/>
      <c r="AT371" s="52"/>
      <c r="AU371" s="52"/>
      <c r="AV371" s="52"/>
      <c r="AW371" s="52"/>
      <c r="AX371" s="52"/>
    </row>
    <row r="372" spans="1:50">
      <c r="A372" s="49">
        <v>450</v>
      </c>
      <c r="B372" s="49">
        <v>450086086</v>
      </c>
      <c r="C372" s="50" t="s">
        <v>184</v>
      </c>
      <c r="D372" s="49">
        <v>86</v>
      </c>
      <c r="E372" s="50" t="s">
        <v>185</v>
      </c>
      <c r="F372" s="49">
        <v>86</v>
      </c>
      <c r="G372" s="50" t="s">
        <v>185</v>
      </c>
      <c r="H372" s="51">
        <v>59</v>
      </c>
      <c r="I372" s="52">
        <v>8872</v>
      </c>
      <c r="J372" s="52">
        <v>1337</v>
      </c>
      <c r="K372" s="52">
        <v>0</v>
      </c>
      <c r="L372" s="52">
        <v>893</v>
      </c>
      <c r="M372" s="52">
        <v>11102</v>
      </c>
      <c r="N372" s="48"/>
      <c r="O372" s="53">
        <v>0</v>
      </c>
      <c r="P372" s="53">
        <v>0</v>
      </c>
      <c r="Q372" s="55">
        <v>0.09</v>
      </c>
      <c r="R372" s="55">
        <v>5.1444146876307606E-2</v>
      </c>
      <c r="S372" s="52">
        <v>0</v>
      </c>
      <c r="T372" s="49"/>
      <c r="U372" s="56">
        <v>602331</v>
      </c>
      <c r="V372" s="56">
        <v>0</v>
      </c>
      <c r="W372" s="52">
        <v>0</v>
      </c>
      <c r="X372" s="52">
        <v>52687</v>
      </c>
      <c r="Y372" s="52">
        <v>655018</v>
      </c>
      <c r="Z372" s="83">
        <f t="shared" si="5"/>
        <v>2784707</v>
      </c>
      <c r="AA372" s="52"/>
      <c r="AB372" s="52"/>
      <c r="AC372" s="52"/>
      <c r="AE372" s="53"/>
      <c r="AF372" s="53"/>
      <c r="AG372" s="54"/>
      <c r="AH372" s="55"/>
      <c r="AI372" s="52"/>
      <c r="AK372" s="56"/>
      <c r="AL372" s="56"/>
      <c r="AM372" s="52"/>
      <c r="AN372" s="52"/>
      <c r="AO372" s="52"/>
      <c r="AQ372" s="52"/>
      <c r="AR372" s="52"/>
      <c r="AS372" s="52"/>
      <c r="AT372" s="52"/>
      <c r="AU372" s="52"/>
      <c r="AV372" s="52"/>
      <c r="AW372" s="52"/>
      <c r="AX372" s="52"/>
    </row>
    <row r="373" spans="1:50">
      <c r="A373" s="49">
        <v>450</v>
      </c>
      <c r="B373" s="49">
        <v>450086117</v>
      </c>
      <c r="C373" s="50" t="s">
        <v>184</v>
      </c>
      <c r="D373" s="49">
        <v>86</v>
      </c>
      <c r="E373" s="50" t="s">
        <v>185</v>
      </c>
      <c r="F373" s="49">
        <v>117</v>
      </c>
      <c r="G373" s="50" t="s">
        <v>35</v>
      </c>
      <c r="H373" s="51">
        <v>2</v>
      </c>
      <c r="I373" s="52">
        <v>9964</v>
      </c>
      <c r="J373" s="52">
        <v>4475</v>
      </c>
      <c r="K373" s="52">
        <v>0</v>
      </c>
      <c r="L373" s="52">
        <v>893</v>
      </c>
      <c r="M373" s="52">
        <v>15332</v>
      </c>
      <c r="N373" s="48"/>
      <c r="O373" s="53">
        <v>0</v>
      </c>
      <c r="P373" s="53">
        <v>0</v>
      </c>
      <c r="Q373" s="55">
        <v>0.09</v>
      </c>
      <c r="R373" s="55">
        <v>7.581056266940904E-2</v>
      </c>
      <c r="S373" s="52">
        <v>0</v>
      </c>
      <c r="T373" s="49"/>
      <c r="U373" s="56">
        <v>28878</v>
      </c>
      <c r="V373" s="56">
        <v>0</v>
      </c>
      <c r="W373" s="52">
        <v>0</v>
      </c>
      <c r="X373" s="52">
        <v>1786</v>
      </c>
      <c r="Y373" s="52">
        <v>30664</v>
      </c>
      <c r="Z373" s="83">
        <f t="shared" si="5"/>
        <v>2784707</v>
      </c>
      <c r="AA373" s="52"/>
      <c r="AB373" s="52"/>
      <c r="AC373" s="52"/>
      <c r="AE373" s="53"/>
      <c r="AF373" s="53"/>
      <c r="AG373" s="54"/>
      <c r="AH373" s="55"/>
      <c r="AI373" s="52"/>
      <c r="AK373" s="56"/>
      <c r="AL373" s="56"/>
      <c r="AM373" s="52"/>
      <c r="AN373" s="52"/>
      <c r="AO373" s="52"/>
      <c r="AQ373" s="52"/>
      <c r="AR373" s="52"/>
      <c r="AS373" s="52"/>
      <c r="AT373" s="52"/>
      <c r="AU373" s="52"/>
      <c r="AV373" s="52"/>
      <c r="AW373" s="52"/>
      <c r="AX373" s="52"/>
    </row>
    <row r="374" spans="1:50">
      <c r="A374" s="49">
        <v>450</v>
      </c>
      <c r="B374" s="49">
        <v>450086127</v>
      </c>
      <c r="C374" s="50" t="s">
        <v>184</v>
      </c>
      <c r="D374" s="49">
        <v>86</v>
      </c>
      <c r="E374" s="50" t="s">
        <v>185</v>
      </c>
      <c r="F374" s="49">
        <v>127</v>
      </c>
      <c r="G374" s="50" t="s">
        <v>187</v>
      </c>
      <c r="H374" s="51">
        <v>8</v>
      </c>
      <c r="I374" s="52">
        <v>8400</v>
      </c>
      <c r="J374" s="52">
        <v>3579</v>
      </c>
      <c r="K374" s="52">
        <v>0</v>
      </c>
      <c r="L374" s="52">
        <v>893</v>
      </c>
      <c r="M374" s="52">
        <v>12872</v>
      </c>
      <c r="N374" s="48"/>
      <c r="O374" s="53">
        <v>0</v>
      </c>
      <c r="P374" s="53">
        <v>0</v>
      </c>
      <c r="Q374" s="55">
        <v>0.09</v>
      </c>
      <c r="R374" s="55">
        <v>2.1973504795964518E-2</v>
      </c>
      <c r="S374" s="52">
        <v>0</v>
      </c>
      <c r="T374" s="49"/>
      <c r="U374" s="56">
        <v>95832</v>
      </c>
      <c r="V374" s="56">
        <v>0</v>
      </c>
      <c r="W374" s="52">
        <v>0</v>
      </c>
      <c r="X374" s="52">
        <v>7144</v>
      </c>
      <c r="Y374" s="52">
        <v>102976</v>
      </c>
      <c r="Z374" s="83">
        <f t="shared" si="5"/>
        <v>2784707</v>
      </c>
      <c r="AA374" s="52"/>
      <c r="AB374" s="52"/>
      <c r="AC374" s="52"/>
      <c r="AE374" s="53"/>
      <c r="AF374" s="53"/>
      <c r="AG374" s="54"/>
      <c r="AH374" s="55"/>
      <c r="AI374" s="52"/>
      <c r="AK374" s="56"/>
      <c r="AL374" s="56"/>
      <c r="AM374" s="52"/>
      <c r="AN374" s="52"/>
      <c r="AO374" s="52"/>
      <c r="AQ374" s="52"/>
      <c r="AR374" s="52"/>
      <c r="AS374" s="52"/>
      <c r="AT374" s="52"/>
      <c r="AU374" s="52"/>
      <c r="AV374" s="52"/>
      <c r="AW374" s="52"/>
      <c r="AX374" s="52"/>
    </row>
    <row r="375" spans="1:50">
      <c r="A375" s="49">
        <v>450</v>
      </c>
      <c r="B375" s="49">
        <v>450086137</v>
      </c>
      <c r="C375" s="50" t="s">
        <v>184</v>
      </c>
      <c r="D375" s="49">
        <v>86</v>
      </c>
      <c r="E375" s="50" t="s">
        <v>185</v>
      </c>
      <c r="F375" s="49">
        <v>137</v>
      </c>
      <c r="G375" s="50" t="s">
        <v>196</v>
      </c>
      <c r="H375" s="51">
        <v>1</v>
      </c>
      <c r="I375" s="52">
        <v>12685</v>
      </c>
      <c r="J375" s="52">
        <v>42</v>
      </c>
      <c r="K375" s="52">
        <v>0</v>
      </c>
      <c r="L375" s="52">
        <v>893</v>
      </c>
      <c r="M375" s="52">
        <v>13620</v>
      </c>
      <c r="N375" s="48"/>
      <c r="O375" s="53">
        <v>0</v>
      </c>
      <c r="P375" s="53">
        <v>0</v>
      </c>
      <c r="Q375" s="55">
        <v>0.18</v>
      </c>
      <c r="R375" s="55">
        <v>0.11435951636015486</v>
      </c>
      <c r="S375" s="52">
        <v>0</v>
      </c>
      <c r="T375" s="49"/>
      <c r="U375" s="56">
        <v>12727</v>
      </c>
      <c r="V375" s="56">
        <v>0</v>
      </c>
      <c r="W375" s="52">
        <v>0</v>
      </c>
      <c r="X375" s="52">
        <v>893</v>
      </c>
      <c r="Y375" s="52">
        <v>13620</v>
      </c>
      <c r="Z375" s="83">
        <f t="shared" si="5"/>
        <v>2784707</v>
      </c>
      <c r="AA375" s="52"/>
      <c r="AB375" s="52"/>
      <c r="AC375" s="52"/>
      <c r="AE375" s="53"/>
      <c r="AF375" s="53"/>
      <c r="AG375" s="54"/>
      <c r="AH375" s="55"/>
      <c r="AI375" s="52"/>
      <c r="AK375" s="56"/>
      <c r="AL375" s="56"/>
      <c r="AM375" s="52"/>
      <c r="AN375" s="52"/>
      <c r="AO375" s="52"/>
      <c r="AQ375" s="52"/>
      <c r="AR375" s="52"/>
      <c r="AS375" s="52"/>
      <c r="AT375" s="52"/>
      <c r="AU375" s="52"/>
      <c r="AV375" s="52"/>
      <c r="AW375" s="52"/>
      <c r="AX375" s="52"/>
    </row>
    <row r="376" spans="1:50">
      <c r="A376" s="49">
        <v>450</v>
      </c>
      <c r="B376" s="49">
        <v>450086210</v>
      </c>
      <c r="C376" s="50" t="s">
        <v>184</v>
      </c>
      <c r="D376" s="49">
        <v>86</v>
      </c>
      <c r="E376" s="50" t="s">
        <v>185</v>
      </c>
      <c r="F376" s="49">
        <v>210</v>
      </c>
      <c r="G376" s="50" t="s">
        <v>188</v>
      </c>
      <c r="H376" s="51">
        <v>101</v>
      </c>
      <c r="I376" s="52">
        <v>8599</v>
      </c>
      <c r="J376" s="52">
        <v>2978</v>
      </c>
      <c r="K376" s="52">
        <v>0</v>
      </c>
      <c r="L376" s="52">
        <v>893</v>
      </c>
      <c r="M376" s="52">
        <v>12470</v>
      </c>
      <c r="N376" s="48"/>
      <c r="O376" s="53">
        <v>0</v>
      </c>
      <c r="P376" s="53">
        <v>0</v>
      </c>
      <c r="Q376" s="55">
        <v>0.09</v>
      </c>
      <c r="R376" s="55">
        <v>6.1994236194348025E-2</v>
      </c>
      <c r="S376" s="52">
        <v>0</v>
      </c>
      <c r="T376" s="49"/>
      <c r="U376" s="56">
        <v>1169277</v>
      </c>
      <c r="V376" s="56">
        <v>0</v>
      </c>
      <c r="W376" s="52">
        <v>0</v>
      </c>
      <c r="X376" s="52">
        <v>90193</v>
      </c>
      <c r="Y376" s="52">
        <v>1259470</v>
      </c>
      <c r="Z376" s="83">
        <f t="shared" si="5"/>
        <v>2784707</v>
      </c>
      <c r="AA376" s="52"/>
      <c r="AB376" s="52"/>
      <c r="AC376" s="52"/>
      <c r="AE376" s="53"/>
      <c r="AF376" s="53"/>
      <c r="AG376" s="54"/>
      <c r="AH376" s="55"/>
      <c r="AI376" s="52"/>
      <c r="AK376" s="56"/>
      <c r="AL376" s="56"/>
      <c r="AM376" s="52"/>
      <c r="AN376" s="52"/>
      <c r="AO376" s="52"/>
      <c r="AQ376" s="52"/>
      <c r="AR376" s="52"/>
      <c r="AS376" s="52"/>
      <c r="AT376" s="52"/>
      <c r="AU376" s="52"/>
      <c r="AV376" s="52"/>
      <c r="AW376" s="52"/>
      <c r="AX376" s="52"/>
    </row>
    <row r="377" spans="1:50">
      <c r="A377" s="49">
        <v>450</v>
      </c>
      <c r="B377" s="49">
        <v>450086275</v>
      </c>
      <c r="C377" s="50" t="s">
        <v>184</v>
      </c>
      <c r="D377" s="49">
        <v>86</v>
      </c>
      <c r="E377" s="50" t="s">
        <v>185</v>
      </c>
      <c r="F377" s="49">
        <v>275</v>
      </c>
      <c r="G377" s="50" t="s">
        <v>189</v>
      </c>
      <c r="H377" s="51">
        <v>3</v>
      </c>
      <c r="I377" s="52">
        <v>8213</v>
      </c>
      <c r="J377" s="52">
        <v>1928</v>
      </c>
      <c r="K377" s="52">
        <v>0</v>
      </c>
      <c r="L377" s="52">
        <v>893</v>
      </c>
      <c r="M377" s="52">
        <v>11034</v>
      </c>
      <c r="N377" s="48"/>
      <c r="O377" s="53">
        <v>0</v>
      </c>
      <c r="P377" s="53">
        <v>0</v>
      </c>
      <c r="Q377" s="55">
        <v>0.09</v>
      </c>
      <c r="R377" s="55">
        <v>5.0574778374814578E-3</v>
      </c>
      <c r="S377" s="52">
        <v>0</v>
      </c>
      <c r="T377" s="49"/>
      <c r="U377" s="56">
        <v>30423</v>
      </c>
      <c r="V377" s="56">
        <v>0</v>
      </c>
      <c r="W377" s="52">
        <v>0</v>
      </c>
      <c r="X377" s="52">
        <v>2679</v>
      </c>
      <c r="Y377" s="52">
        <v>33102</v>
      </c>
      <c r="Z377" s="83">
        <f t="shared" si="5"/>
        <v>2784707</v>
      </c>
      <c r="AA377" s="52"/>
      <c r="AB377" s="52"/>
      <c r="AC377" s="52"/>
      <c r="AE377" s="53"/>
      <c r="AF377" s="53"/>
      <c r="AG377" s="54"/>
      <c r="AH377" s="55"/>
      <c r="AI377" s="52"/>
      <c r="AK377" s="56"/>
      <c r="AL377" s="56"/>
      <c r="AM377" s="52"/>
      <c r="AN377" s="52"/>
      <c r="AO377" s="52"/>
      <c r="AQ377" s="52"/>
      <c r="AR377" s="52"/>
      <c r="AS377" s="52"/>
      <c r="AT377" s="52"/>
      <c r="AU377" s="52"/>
      <c r="AV377" s="52"/>
      <c r="AW377" s="52"/>
      <c r="AX377" s="52"/>
    </row>
    <row r="378" spans="1:50">
      <c r="A378" s="49">
        <v>450</v>
      </c>
      <c r="B378" s="49">
        <v>450086278</v>
      </c>
      <c r="C378" s="50" t="s">
        <v>184</v>
      </c>
      <c r="D378" s="49">
        <v>86</v>
      </c>
      <c r="E378" s="50" t="s">
        <v>185</v>
      </c>
      <c r="F378" s="49">
        <v>278</v>
      </c>
      <c r="G378" s="50" t="s">
        <v>190</v>
      </c>
      <c r="H378" s="51">
        <v>7</v>
      </c>
      <c r="I378" s="52">
        <v>9132</v>
      </c>
      <c r="J378" s="52">
        <v>2610</v>
      </c>
      <c r="K378" s="52">
        <v>0</v>
      </c>
      <c r="L378" s="52">
        <v>893</v>
      </c>
      <c r="M378" s="52">
        <v>12635</v>
      </c>
      <c r="N378" s="48"/>
      <c r="O378" s="53">
        <v>0</v>
      </c>
      <c r="P378" s="53">
        <v>0</v>
      </c>
      <c r="Q378" s="55">
        <v>0.09</v>
      </c>
      <c r="R378" s="55">
        <v>4.6268597570584345E-2</v>
      </c>
      <c r="S378" s="52">
        <v>0</v>
      </c>
      <c r="T378" s="49"/>
      <c r="U378" s="56">
        <v>82194</v>
      </c>
      <c r="V378" s="56">
        <v>0</v>
      </c>
      <c r="W378" s="52">
        <v>0</v>
      </c>
      <c r="X378" s="52">
        <v>6251</v>
      </c>
      <c r="Y378" s="52">
        <v>88445</v>
      </c>
      <c r="Z378" s="83">
        <f t="shared" si="5"/>
        <v>2784707</v>
      </c>
      <c r="AA378" s="52"/>
      <c r="AB378" s="52"/>
      <c r="AC378" s="52"/>
      <c r="AE378" s="53"/>
      <c r="AF378" s="53"/>
      <c r="AG378" s="54"/>
      <c r="AH378" s="55"/>
      <c r="AI378" s="52"/>
      <c r="AK378" s="56"/>
      <c r="AL378" s="56"/>
      <c r="AM378" s="52"/>
      <c r="AN378" s="52"/>
      <c r="AO378" s="52"/>
      <c r="AQ378" s="52"/>
      <c r="AR378" s="52"/>
      <c r="AS378" s="52"/>
      <c r="AT378" s="52"/>
      <c r="AU378" s="52"/>
      <c r="AV378" s="52"/>
      <c r="AW378" s="52"/>
      <c r="AX378" s="52"/>
    </row>
    <row r="379" spans="1:50">
      <c r="A379" s="49">
        <v>450</v>
      </c>
      <c r="B379" s="49">
        <v>450086327</v>
      </c>
      <c r="C379" s="50" t="s">
        <v>184</v>
      </c>
      <c r="D379" s="49">
        <v>86</v>
      </c>
      <c r="E379" s="50" t="s">
        <v>185</v>
      </c>
      <c r="F379" s="49">
        <v>327</v>
      </c>
      <c r="G379" s="50" t="s">
        <v>191</v>
      </c>
      <c r="H379" s="51">
        <v>3</v>
      </c>
      <c r="I379" s="52">
        <v>8436</v>
      </c>
      <c r="J379" s="52">
        <v>6977</v>
      </c>
      <c r="K379" s="52">
        <v>0</v>
      </c>
      <c r="L379" s="52">
        <v>893</v>
      </c>
      <c r="M379" s="52">
        <v>16306</v>
      </c>
      <c r="N379" s="48"/>
      <c r="O379" s="53">
        <v>0</v>
      </c>
      <c r="P379" s="53">
        <v>0</v>
      </c>
      <c r="Q379" s="55">
        <v>0.09</v>
      </c>
      <c r="R379" s="55">
        <v>3.8374534394289672E-2</v>
      </c>
      <c r="S379" s="52">
        <v>0</v>
      </c>
      <c r="T379" s="49"/>
      <c r="U379" s="56">
        <v>46239</v>
      </c>
      <c r="V379" s="56">
        <v>0</v>
      </c>
      <c r="W379" s="52">
        <v>0</v>
      </c>
      <c r="X379" s="52">
        <v>2679</v>
      </c>
      <c r="Y379" s="52">
        <v>48918</v>
      </c>
      <c r="Z379" s="83">
        <f t="shared" si="5"/>
        <v>2784707</v>
      </c>
      <c r="AA379" s="52"/>
      <c r="AB379" s="52"/>
      <c r="AC379" s="52"/>
      <c r="AE379" s="53"/>
      <c r="AF379" s="53"/>
      <c r="AG379" s="54"/>
      <c r="AH379" s="55"/>
      <c r="AI379" s="52"/>
      <c r="AK379" s="56"/>
      <c r="AL379" s="56"/>
      <c r="AM379" s="52"/>
      <c r="AN379" s="52"/>
      <c r="AO379" s="52"/>
      <c r="AQ379" s="52"/>
      <c r="AR379" s="52"/>
      <c r="AS379" s="52"/>
      <c r="AT379" s="52"/>
      <c r="AU379" s="52"/>
      <c r="AV379" s="52"/>
      <c r="AW379" s="52"/>
      <c r="AX379" s="52"/>
    </row>
    <row r="380" spans="1:50">
      <c r="A380" s="49">
        <v>450</v>
      </c>
      <c r="B380" s="49">
        <v>450086337</v>
      </c>
      <c r="C380" s="50" t="s">
        <v>184</v>
      </c>
      <c r="D380" s="49">
        <v>86</v>
      </c>
      <c r="E380" s="50" t="s">
        <v>185</v>
      </c>
      <c r="F380" s="49">
        <v>337</v>
      </c>
      <c r="G380" s="50" t="s">
        <v>311</v>
      </c>
      <c r="H380" s="51">
        <v>1</v>
      </c>
      <c r="I380" s="52">
        <v>8406</v>
      </c>
      <c r="J380" s="52">
        <v>10982</v>
      </c>
      <c r="K380" s="52">
        <v>0</v>
      </c>
      <c r="L380" s="52">
        <v>893</v>
      </c>
      <c r="M380" s="52">
        <v>20281</v>
      </c>
      <c r="N380" s="48"/>
      <c r="O380" s="53">
        <v>0</v>
      </c>
      <c r="P380" s="53">
        <v>0</v>
      </c>
      <c r="Q380" s="55">
        <v>0.09</v>
      </c>
      <c r="R380" s="55">
        <v>9.626685402324248E-3</v>
      </c>
      <c r="S380" s="52">
        <v>0</v>
      </c>
      <c r="T380" s="49"/>
      <c r="U380" s="56">
        <v>19388</v>
      </c>
      <c r="V380" s="56">
        <v>0</v>
      </c>
      <c r="W380" s="52">
        <v>0</v>
      </c>
      <c r="X380" s="52">
        <v>893</v>
      </c>
      <c r="Y380" s="52">
        <v>20281</v>
      </c>
      <c r="Z380" s="83">
        <f t="shared" si="5"/>
        <v>2784707</v>
      </c>
      <c r="AA380" s="52"/>
      <c r="AB380" s="52"/>
      <c r="AC380" s="52"/>
      <c r="AE380" s="53"/>
      <c r="AF380" s="53"/>
      <c r="AG380" s="54"/>
      <c r="AH380" s="55"/>
      <c r="AI380" s="52"/>
      <c r="AK380" s="56"/>
      <c r="AL380" s="56"/>
      <c r="AM380" s="52"/>
      <c r="AN380" s="52"/>
      <c r="AO380" s="52"/>
      <c r="AQ380" s="52"/>
      <c r="AR380" s="52"/>
      <c r="AS380" s="52"/>
      <c r="AT380" s="52"/>
      <c r="AU380" s="52"/>
      <c r="AV380" s="52"/>
      <c r="AW380" s="52"/>
      <c r="AX380" s="52"/>
    </row>
    <row r="381" spans="1:50">
      <c r="A381" s="49">
        <v>450</v>
      </c>
      <c r="B381" s="49">
        <v>450086340</v>
      </c>
      <c r="C381" s="50" t="s">
        <v>184</v>
      </c>
      <c r="D381" s="49">
        <v>86</v>
      </c>
      <c r="E381" s="50" t="s">
        <v>185</v>
      </c>
      <c r="F381" s="49">
        <v>340</v>
      </c>
      <c r="G381" s="50" t="s">
        <v>192</v>
      </c>
      <c r="H381" s="51">
        <v>12</v>
      </c>
      <c r="I381" s="52">
        <v>8396</v>
      </c>
      <c r="J381" s="52">
        <v>6848</v>
      </c>
      <c r="K381" s="52">
        <v>0</v>
      </c>
      <c r="L381" s="52">
        <v>893</v>
      </c>
      <c r="M381" s="52">
        <v>16137</v>
      </c>
      <c r="N381" s="48"/>
      <c r="O381" s="53">
        <v>0</v>
      </c>
      <c r="P381" s="53">
        <v>0</v>
      </c>
      <c r="Q381" s="55">
        <v>0.09</v>
      </c>
      <c r="R381" s="55">
        <v>7.0805412729938927E-2</v>
      </c>
      <c r="S381" s="52">
        <v>0</v>
      </c>
      <c r="T381" s="49"/>
      <c r="U381" s="56">
        <v>182928</v>
      </c>
      <c r="V381" s="56">
        <v>0</v>
      </c>
      <c r="W381" s="52">
        <v>0</v>
      </c>
      <c r="X381" s="52">
        <v>10716</v>
      </c>
      <c r="Y381" s="52">
        <v>193644</v>
      </c>
      <c r="Z381" s="83">
        <f t="shared" si="5"/>
        <v>2784707</v>
      </c>
      <c r="AA381" s="52"/>
      <c r="AB381" s="52"/>
      <c r="AC381" s="52"/>
      <c r="AE381" s="53"/>
      <c r="AF381" s="53"/>
      <c r="AG381" s="54"/>
      <c r="AH381" s="55"/>
      <c r="AI381" s="52"/>
      <c r="AK381" s="56"/>
      <c r="AL381" s="56"/>
      <c r="AM381" s="52"/>
      <c r="AN381" s="52"/>
      <c r="AO381" s="52"/>
      <c r="AQ381" s="52"/>
      <c r="AR381" s="52"/>
      <c r="AS381" s="52"/>
      <c r="AT381" s="52"/>
      <c r="AU381" s="52"/>
      <c r="AV381" s="52"/>
      <c r="AW381" s="52"/>
      <c r="AX381" s="52"/>
    </row>
    <row r="382" spans="1:50">
      <c r="A382" s="49">
        <v>450</v>
      </c>
      <c r="B382" s="49">
        <v>450086605</v>
      </c>
      <c r="C382" s="50" t="s">
        <v>184</v>
      </c>
      <c r="D382" s="49">
        <v>86</v>
      </c>
      <c r="E382" s="50" t="s">
        <v>185</v>
      </c>
      <c r="F382" s="49">
        <v>605</v>
      </c>
      <c r="G382" s="50" t="s">
        <v>193</v>
      </c>
      <c r="H382" s="51">
        <v>1</v>
      </c>
      <c r="I382" s="52">
        <v>10185</v>
      </c>
      <c r="J382" s="52">
        <v>7852</v>
      </c>
      <c r="K382" s="52">
        <v>0</v>
      </c>
      <c r="L382" s="52">
        <v>893</v>
      </c>
      <c r="M382" s="52">
        <v>18930</v>
      </c>
      <c r="N382" s="48"/>
      <c r="O382" s="53">
        <v>0</v>
      </c>
      <c r="P382" s="53">
        <v>0</v>
      </c>
      <c r="Q382" s="55">
        <v>0.09</v>
      </c>
      <c r="R382" s="55">
        <v>5.2378501306111346E-2</v>
      </c>
      <c r="S382" s="52">
        <v>0</v>
      </c>
      <c r="T382" s="49"/>
      <c r="U382" s="56">
        <v>18037</v>
      </c>
      <c r="V382" s="56">
        <v>0</v>
      </c>
      <c r="W382" s="52">
        <v>0</v>
      </c>
      <c r="X382" s="52">
        <v>893</v>
      </c>
      <c r="Y382" s="52">
        <v>18930</v>
      </c>
      <c r="Z382" s="83">
        <f t="shared" si="5"/>
        <v>2784707</v>
      </c>
      <c r="AA382" s="52"/>
      <c r="AB382" s="52"/>
      <c r="AC382" s="52"/>
      <c r="AE382" s="53"/>
      <c r="AF382" s="53"/>
      <c r="AG382" s="54"/>
      <c r="AH382" s="55"/>
      <c r="AI382" s="52"/>
      <c r="AK382" s="56"/>
      <c r="AL382" s="56"/>
      <c r="AM382" s="52"/>
      <c r="AN382" s="52"/>
      <c r="AO382" s="52"/>
      <c r="AQ382" s="52"/>
      <c r="AR382" s="52"/>
      <c r="AS382" s="52"/>
      <c r="AT382" s="52"/>
      <c r="AU382" s="52"/>
      <c r="AV382" s="52"/>
      <c r="AW382" s="52"/>
      <c r="AX382" s="52"/>
    </row>
    <row r="383" spans="1:50">
      <c r="A383" s="49">
        <v>450</v>
      </c>
      <c r="B383" s="49">
        <v>450086632</v>
      </c>
      <c r="C383" s="50" t="s">
        <v>184</v>
      </c>
      <c r="D383" s="49">
        <v>86</v>
      </c>
      <c r="E383" s="50" t="s">
        <v>185</v>
      </c>
      <c r="F383" s="49">
        <v>632</v>
      </c>
      <c r="G383" s="50" t="s">
        <v>194</v>
      </c>
      <c r="H383" s="51">
        <v>2</v>
      </c>
      <c r="I383" s="52">
        <v>8332</v>
      </c>
      <c r="J383" s="52">
        <v>7920</v>
      </c>
      <c r="K383" s="52">
        <v>0</v>
      </c>
      <c r="L383" s="52">
        <v>893</v>
      </c>
      <c r="M383" s="52">
        <v>17145</v>
      </c>
      <c r="N383" s="48"/>
      <c r="O383" s="53">
        <v>0</v>
      </c>
      <c r="P383" s="53">
        <v>0</v>
      </c>
      <c r="Q383" s="55">
        <v>0.09</v>
      </c>
      <c r="R383" s="55">
        <v>1.3759524122980616E-2</v>
      </c>
      <c r="S383" s="52">
        <v>0</v>
      </c>
      <c r="T383" s="49"/>
      <c r="U383" s="56">
        <v>32504</v>
      </c>
      <c r="V383" s="56">
        <v>0</v>
      </c>
      <c r="W383" s="52">
        <v>0</v>
      </c>
      <c r="X383" s="52">
        <v>1786</v>
      </c>
      <c r="Y383" s="52">
        <v>34290</v>
      </c>
      <c r="Z383" s="83">
        <f t="shared" si="5"/>
        <v>2784707</v>
      </c>
      <c r="AA383" s="52"/>
      <c r="AB383" s="52"/>
      <c r="AC383" s="52"/>
      <c r="AE383" s="53"/>
      <c r="AF383" s="53"/>
      <c r="AG383" s="54"/>
      <c r="AH383" s="55"/>
      <c r="AI383" s="52"/>
      <c r="AK383" s="56"/>
      <c r="AL383" s="56"/>
      <c r="AM383" s="52"/>
      <c r="AN383" s="52"/>
      <c r="AO383" s="52"/>
      <c r="AQ383" s="52"/>
      <c r="AR383" s="52"/>
      <c r="AS383" s="52"/>
      <c r="AT383" s="52"/>
      <c r="AU383" s="52"/>
      <c r="AV383" s="52"/>
      <c r="AW383" s="52"/>
      <c r="AX383" s="52"/>
    </row>
    <row r="384" spans="1:50">
      <c r="A384" s="49">
        <v>450</v>
      </c>
      <c r="B384" s="49">
        <v>450086683</v>
      </c>
      <c r="C384" s="50" t="s">
        <v>184</v>
      </c>
      <c r="D384" s="49">
        <v>86</v>
      </c>
      <c r="E384" s="50" t="s">
        <v>185</v>
      </c>
      <c r="F384" s="49">
        <v>683</v>
      </c>
      <c r="G384" s="50" t="s">
        <v>39</v>
      </c>
      <c r="H384" s="51">
        <v>11</v>
      </c>
      <c r="I384" s="52">
        <v>8094</v>
      </c>
      <c r="J384" s="52">
        <v>5603</v>
      </c>
      <c r="K384" s="52">
        <v>0</v>
      </c>
      <c r="L384" s="52">
        <v>893</v>
      </c>
      <c r="M384" s="52">
        <v>14590</v>
      </c>
      <c r="N384" s="48"/>
      <c r="O384" s="53">
        <v>0</v>
      </c>
      <c r="P384" s="53">
        <v>0</v>
      </c>
      <c r="Q384" s="55">
        <v>0.09</v>
      </c>
      <c r="R384" s="55">
        <v>2.8960202497055953E-2</v>
      </c>
      <c r="S384" s="52">
        <v>0</v>
      </c>
      <c r="T384" s="49"/>
      <c r="U384" s="56">
        <v>150667</v>
      </c>
      <c r="V384" s="56">
        <v>0</v>
      </c>
      <c r="W384" s="52">
        <v>0</v>
      </c>
      <c r="X384" s="52">
        <v>9823</v>
      </c>
      <c r="Y384" s="52">
        <v>160490</v>
      </c>
      <c r="Z384" s="83">
        <f t="shared" si="5"/>
        <v>2784707</v>
      </c>
      <c r="AA384" s="52"/>
      <c r="AB384" s="52"/>
      <c r="AC384" s="52"/>
      <c r="AE384" s="53"/>
      <c r="AF384" s="53"/>
      <c r="AG384" s="54"/>
      <c r="AH384" s="55"/>
      <c r="AI384" s="52"/>
      <c r="AK384" s="56"/>
      <c r="AL384" s="56"/>
      <c r="AM384" s="52"/>
      <c r="AN384" s="52"/>
      <c r="AO384" s="52"/>
      <c r="AQ384" s="52"/>
      <c r="AR384" s="52"/>
      <c r="AS384" s="52"/>
      <c r="AT384" s="52"/>
      <c r="AU384" s="52"/>
      <c r="AV384" s="52"/>
      <c r="AW384" s="52"/>
      <c r="AX384" s="52"/>
    </row>
    <row r="385" spans="1:50">
      <c r="A385" s="49">
        <v>453</v>
      </c>
      <c r="B385" s="49">
        <v>453137005</v>
      </c>
      <c r="C385" s="50" t="s">
        <v>195</v>
      </c>
      <c r="D385" s="49">
        <v>137</v>
      </c>
      <c r="E385" s="50" t="s">
        <v>196</v>
      </c>
      <c r="F385" s="49">
        <v>5</v>
      </c>
      <c r="G385" s="50" t="s">
        <v>147</v>
      </c>
      <c r="H385" s="51">
        <v>1</v>
      </c>
      <c r="I385" s="52">
        <v>10585</v>
      </c>
      <c r="J385" s="52">
        <v>4271</v>
      </c>
      <c r="K385" s="52">
        <v>0</v>
      </c>
      <c r="L385" s="52">
        <v>893</v>
      </c>
      <c r="M385" s="52">
        <v>15749</v>
      </c>
      <c r="N385" s="48"/>
      <c r="O385" s="53">
        <v>0</v>
      </c>
      <c r="P385" s="53">
        <v>0</v>
      </c>
      <c r="Q385" s="55">
        <v>0.09</v>
      </c>
      <c r="R385" s="55">
        <v>3.7531238975916617E-3</v>
      </c>
      <c r="S385" s="52">
        <v>0</v>
      </c>
      <c r="T385" s="49"/>
      <c r="U385" s="56">
        <v>14856</v>
      </c>
      <c r="V385" s="56">
        <v>0</v>
      </c>
      <c r="W385" s="52">
        <v>0</v>
      </c>
      <c r="X385" s="52">
        <v>893</v>
      </c>
      <c r="Y385" s="52">
        <v>15749</v>
      </c>
      <c r="Z385" s="83">
        <f t="shared" si="5"/>
        <v>8933310</v>
      </c>
      <c r="AA385" s="52"/>
      <c r="AB385" s="52"/>
      <c r="AC385" s="52"/>
      <c r="AE385" s="53"/>
      <c r="AF385" s="53"/>
      <c r="AG385" s="54"/>
      <c r="AH385" s="55"/>
      <c r="AI385" s="52"/>
      <c r="AK385" s="56"/>
      <c r="AL385" s="56"/>
      <c r="AM385" s="52"/>
      <c r="AN385" s="52"/>
      <c r="AO385" s="52"/>
      <c r="AQ385" s="52"/>
      <c r="AR385" s="52"/>
      <c r="AS385" s="52"/>
      <c r="AT385" s="52"/>
      <c r="AU385" s="52"/>
      <c r="AV385" s="52"/>
      <c r="AW385" s="52"/>
      <c r="AX385" s="52"/>
    </row>
    <row r="386" spans="1:50">
      <c r="A386" s="49">
        <v>453</v>
      </c>
      <c r="B386" s="49">
        <v>453137008</v>
      </c>
      <c r="C386" s="50" t="s">
        <v>195</v>
      </c>
      <c r="D386" s="49">
        <v>137</v>
      </c>
      <c r="E386" s="50" t="s">
        <v>196</v>
      </c>
      <c r="F386" s="49">
        <v>8</v>
      </c>
      <c r="G386" s="50" t="s">
        <v>186</v>
      </c>
      <c r="H386" s="51">
        <v>1</v>
      </c>
      <c r="I386" s="52">
        <v>10450</v>
      </c>
      <c r="J386" s="52">
        <v>10681</v>
      </c>
      <c r="K386" s="52">
        <v>0</v>
      </c>
      <c r="L386" s="52">
        <v>893</v>
      </c>
      <c r="M386" s="52">
        <v>22024</v>
      </c>
      <c r="N386" s="48"/>
      <c r="O386" s="53">
        <v>0</v>
      </c>
      <c r="P386" s="53">
        <v>0</v>
      </c>
      <c r="Q386" s="55">
        <v>0.09</v>
      </c>
      <c r="R386" s="55">
        <v>6.5545123396130847E-2</v>
      </c>
      <c r="S386" s="52">
        <v>0</v>
      </c>
      <c r="T386" s="49"/>
      <c r="U386" s="56">
        <v>21131</v>
      </c>
      <c r="V386" s="56">
        <v>0</v>
      </c>
      <c r="W386" s="52">
        <v>0</v>
      </c>
      <c r="X386" s="52">
        <v>893</v>
      </c>
      <c r="Y386" s="52">
        <v>22024</v>
      </c>
      <c r="Z386" s="83">
        <f t="shared" si="5"/>
        <v>8933310</v>
      </c>
      <c r="AA386" s="52"/>
      <c r="AB386" s="52"/>
      <c r="AC386" s="52"/>
      <c r="AE386" s="53"/>
      <c r="AF386" s="53"/>
      <c r="AG386" s="54"/>
      <c r="AH386" s="55"/>
      <c r="AI386" s="52"/>
      <c r="AK386" s="56"/>
      <c r="AL386" s="56"/>
      <c r="AM386" s="52"/>
      <c r="AN386" s="52"/>
      <c r="AO386" s="52"/>
      <c r="AQ386" s="52"/>
      <c r="AR386" s="52"/>
      <c r="AS386" s="52"/>
      <c r="AT386" s="52"/>
      <c r="AU386" s="52"/>
      <c r="AV386" s="52"/>
      <c r="AW386" s="52"/>
      <c r="AX386" s="52"/>
    </row>
    <row r="387" spans="1:50">
      <c r="A387" s="49">
        <v>453</v>
      </c>
      <c r="B387" s="49">
        <v>453137061</v>
      </c>
      <c r="C387" s="50" t="s">
        <v>195</v>
      </c>
      <c r="D387" s="49">
        <v>137</v>
      </c>
      <c r="E387" s="50" t="s">
        <v>196</v>
      </c>
      <c r="F387" s="49">
        <v>61</v>
      </c>
      <c r="G387" s="50" t="s">
        <v>148</v>
      </c>
      <c r="H387" s="51">
        <v>55</v>
      </c>
      <c r="I387" s="52">
        <v>11825</v>
      </c>
      <c r="J387" s="52">
        <v>562</v>
      </c>
      <c r="K387" s="52">
        <v>0</v>
      </c>
      <c r="L387" s="52">
        <v>893</v>
      </c>
      <c r="M387" s="52">
        <v>13280</v>
      </c>
      <c r="N387" s="48"/>
      <c r="O387" s="53">
        <v>0</v>
      </c>
      <c r="P387" s="53">
        <v>0</v>
      </c>
      <c r="Q387" s="55">
        <v>0.09</v>
      </c>
      <c r="R387" s="55">
        <v>3.0113909723363003E-2</v>
      </c>
      <c r="S387" s="52">
        <v>0</v>
      </c>
      <c r="T387" s="49"/>
      <c r="U387" s="56">
        <v>681285</v>
      </c>
      <c r="V387" s="56">
        <v>0</v>
      </c>
      <c r="W387" s="52">
        <v>0</v>
      </c>
      <c r="X387" s="52">
        <v>49115</v>
      </c>
      <c r="Y387" s="52">
        <v>730400</v>
      </c>
      <c r="Z387" s="83">
        <f t="shared" si="5"/>
        <v>8933310</v>
      </c>
      <c r="AA387" s="52"/>
      <c r="AB387" s="52"/>
      <c r="AC387" s="52"/>
      <c r="AE387" s="53"/>
      <c r="AF387" s="53"/>
      <c r="AG387" s="54"/>
      <c r="AH387" s="55"/>
      <c r="AI387" s="52"/>
      <c r="AK387" s="56"/>
      <c r="AL387" s="56"/>
      <c r="AM387" s="52"/>
      <c r="AN387" s="52"/>
      <c r="AO387" s="52"/>
      <c r="AQ387" s="52"/>
      <c r="AR387" s="52"/>
      <c r="AS387" s="52"/>
      <c r="AT387" s="52"/>
      <c r="AU387" s="52"/>
      <c r="AV387" s="52"/>
      <c r="AW387" s="52"/>
      <c r="AX387" s="52"/>
    </row>
    <row r="388" spans="1:50">
      <c r="A388" s="49">
        <v>453</v>
      </c>
      <c r="B388" s="49">
        <v>453137086</v>
      </c>
      <c r="C388" s="50" t="s">
        <v>195</v>
      </c>
      <c r="D388" s="49">
        <v>137</v>
      </c>
      <c r="E388" s="50" t="s">
        <v>196</v>
      </c>
      <c r="F388" s="49">
        <v>86</v>
      </c>
      <c r="G388" s="50" t="s">
        <v>185</v>
      </c>
      <c r="H388" s="51">
        <v>4</v>
      </c>
      <c r="I388" s="52">
        <v>10466</v>
      </c>
      <c r="J388" s="52">
        <v>1577</v>
      </c>
      <c r="K388" s="52">
        <v>0</v>
      </c>
      <c r="L388" s="52">
        <v>893</v>
      </c>
      <c r="M388" s="52">
        <v>12936</v>
      </c>
      <c r="N388" s="48"/>
      <c r="O388" s="53">
        <v>0</v>
      </c>
      <c r="P388" s="53">
        <v>0</v>
      </c>
      <c r="Q388" s="55">
        <v>0.09</v>
      </c>
      <c r="R388" s="55">
        <v>5.1444146876307606E-2</v>
      </c>
      <c r="S388" s="52">
        <v>0</v>
      </c>
      <c r="T388" s="49"/>
      <c r="U388" s="56">
        <v>48172</v>
      </c>
      <c r="V388" s="56">
        <v>0</v>
      </c>
      <c r="W388" s="52">
        <v>0</v>
      </c>
      <c r="X388" s="52">
        <v>3572</v>
      </c>
      <c r="Y388" s="52">
        <v>51744</v>
      </c>
      <c r="Z388" s="83">
        <f t="shared" si="5"/>
        <v>8933310</v>
      </c>
      <c r="AA388" s="52"/>
      <c r="AB388" s="52"/>
      <c r="AC388" s="52"/>
      <c r="AE388" s="53"/>
      <c r="AF388" s="53"/>
      <c r="AG388" s="54"/>
      <c r="AH388" s="55"/>
      <c r="AI388" s="52"/>
      <c r="AK388" s="56"/>
      <c r="AL388" s="56"/>
      <c r="AM388" s="52"/>
      <c r="AN388" s="52"/>
      <c r="AO388" s="52"/>
      <c r="AQ388" s="52"/>
      <c r="AR388" s="52"/>
      <c r="AS388" s="52"/>
      <c r="AT388" s="52"/>
      <c r="AU388" s="52"/>
      <c r="AV388" s="52"/>
      <c r="AW388" s="52"/>
      <c r="AX388" s="52"/>
    </row>
    <row r="389" spans="1:50">
      <c r="A389" s="49">
        <v>453</v>
      </c>
      <c r="B389" s="49">
        <v>453137137</v>
      </c>
      <c r="C389" s="50" t="s">
        <v>195</v>
      </c>
      <c r="D389" s="49">
        <v>137</v>
      </c>
      <c r="E389" s="50" t="s">
        <v>196</v>
      </c>
      <c r="F389" s="49">
        <v>137</v>
      </c>
      <c r="G389" s="50" t="s">
        <v>196</v>
      </c>
      <c r="H389" s="51">
        <v>543</v>
      </c>
      <c r="I389" s="52">
        <v>11738</v>
      </c>
      <c r="J389" s="52">
        <v>39</v>
      </c>
      <c r="K389" s="52">
        <v>0</v>
      </c>
      <c r="L389" s="52">
        <v>893</v>
      </c>
      <c r="M389" s="52">
        <v>12670</v>
      </c>
      <c r="N389" s="48"/>
      <c r="O389" s="53">
        <v>0</v>
      </c>
      <c r="P389" s="53">
        <v>0</v>
      </c>
      <c r="Q389" s="55">
        <v>0.18</v>
      </c>
      <c r="R389" s="55">
        <v>0.11435951636015486</v>
      </c>
      <c r="S389" s="52">
        <v>0</v>
      </c>
      <c r="T389" s="49"/>
      <c r="U389" s="56">
        <v>6394911</v>
      </c>
      <c r="V389" s="56">
        <v>0</v>
      </c>
      <c r="W389" s="52">
        <v>0</v>
      </c>
      <c r="X389" s="52">
        <v>484899</v>
      </c>
      <c r="Y389" s="52">
        <v>6879810</v>
      </c>
      <c r="Z389" s="83">
        <f t="shared" si="5"/>
        <v>8933310</v>
      </c>
      <c r="AA389" s="52"/>
      <c r="AB389" s="52"/>
      <c r="AC389" s="52"/>
      <c r="AE389" s="53"/>
      <c r="AF389" s="53"/>
      <c r="AG389" s="54"/>
      <c r="AH389" s="55"/>
      <c r="AI389" s="52"/>
      <c r="AK389" s="56"/>
      <c r="AL389" s="56"/>
      <c r="AM389" s="52"/>
      <c r="AN389" s="52"/>
      <c r="AO389" s="52"/>
      <c r="AQ389" s="52"/>
      <c r="AR389" s="52"/>
      <c r="AS389" s="52"/>
      <c r="AT389" s="52"/>
      <c r="AU389" s="52"/>
      <c r="AV389" s="52"/>
      <c r="AW389" s="52"/>
      <c r="AX389" s="52"/>
    </row>
    <row r="390" spans="1:50">
      <c r="A390" s="49">
        <v>453</v>
      </c>
      <c r="B390" s="49">
        <v>453137210</v>
      </c>
      <c r="C390" s="50" t="s">
        <v>195</v>
      </c>
      <c r="D390" s="49">
        <v>137</v>
      </c>
      <c r="E390" s="50" t="s">
        <v>196</v>
      </c>
      <c r="F390" s="49">
        <v>210</v>
      </c>
      <c r="G390" s="50" t="s">
        <v>188</v>
      </c>
      <c r="H390" s="51">
        <v>3</v>
      </c>
      <c r="I390" s="52">
        <v>11223</v>
      </c>
      <c r="J390" s="52">
        <v>3887</v>
      </c>
      <c r="K390" s="52">
        <v>0</v>
      </c>
      <c r="L390" s="52">
        <v>893</v>
      </c>
      <c r="M390" s="52">
        <v>16003</v>
      </c>
      <c r="N390" s="48"/>
      <c r="O390" s="53">
        <v>0</v>
      </c>
      <c r="P390" s="53">
        <v>0</v>
      </c>
      <c r="Q390" s="55">
        <v>0.09</v>
      </c>
      <c r="R390" s="55">
        <v>6.1994236194348025E-2</v>
      </c>
      <c r="S390" s="52">
        <v>0</v>
      </c>
      <c r="T390" s="49"/>
      <c r="U390" s="56">
        <v>45330</v>
      </c>
      <c r="V390" s="56">
        <v>0</v>
      </c>
      <c r="W390" s="52">
        <v>0</v>
      </c>
      <c r="X390" s="52">
        <v>2679</v>
      </c>
      <c r="Y390" s="52">
        <v>48009</v>
      </c>
      <c r="Z390" s="83">
        <f t="shared" si="5"/>
        <v>8933310</v>
      </c>
      <c r="AA390" s="52"/>
      <c r="AB390" s="52"/>
      <c r="AC390" s="52"/>
      <c r="AE390" s="53"/>
      <c r="AF390" s="53"/>
      <c r="AG390" s="54"/>
      <c r="AH390" s="55"/>
      <c r="AI390" s="52"/>
      <c r="AK390" s="56"/>
      <c r="AL390" s="56"/>
      <c r="AM390" s="52"/>
      <c r="AN390" s="52"/>
      <c r="AO390" s="52"/>
      <c r="AQ390" s="52"/>
      <c r="AR390" s="52"/>
      <c r="AS390" s="52"/>
      <c r="AT390" s="52"/>
      <c r="AU390" s="52"/>
      <c r="AV390" s="52"/>
      <c r="AW390" s="52"/>
      <c r="AX390" s="52"/>
    </row>
    <row r="391" spans="1:50">
      <c r="A391" s="49">
        <v>453</v>
      </c>
      <c r="B391" s="49">
        <v>453137278</v>
      </c>
      <c r="C391" s="50" t="s">
        <v>195</v>
      </c>
      <c r="D391" s="49">
        <v>137</v>
      </c>
      <c r="E391" s="50" t="s">
        <v>196</v>
      </c>
      <c r="F391" s="49">
        <v>278</v>
      </c>
      <c r="G391" s="50" t="s">
        <v>190</v>
      </c>
      <c r="H391" s="51">
        <v>7</v>
      </c>
      <c r="I391" s="52">
        <v>9366</v>
      </c>
      <c r="J391" s="52">
        <v>2677</v>
      </c>
      <c r="K391" s="52">
        <v>0</v>
      </c>
      <c r="L391" s="52">
        <v>893</v>
      </c>
      <c r="M391" s="52">
        <v>12936</v>
      </c>
      <c r="N391" s="48"/>
      <c r="O391" s="53">
        <v>0</v>
      </c>
      <c r="P391" s="53">
        <v>0</v>
      </c>
      <c r="Q391" s="55">
        <v>0.09</v>
      </c>
      <c r="R391" s="55">
        <v>4.6268597570584345E-2</v>
      </c>
      <c r="S391" s="52">
        <v>0</v>
      </c>
      <c r="T391" s="49"/>
      <c r="U391" s="56">
        <v>84301</v>
      </c>
      <c r="V391" s="56">
        <v>0</v>
      </c>
      <c r="W391" s="52">
        <v>0</v>
      </c>
      <c r="X391" s="52">
        <v>6251</v>
      </c>
      <c r="Y391" s="52">
        <v>90552</v>
      </c>
      <c r="Z391" s="83">
        <f t="shared" si="5"/>
        <v>8933310</v>
      </c>
      <c r="AA391" s="52"/>
      <c r="AB391" s="52"/>
      <c r="AC391" s="52"/>
      <c r="AE391" s="53"/>
      <c r="AF391" s="53"/>
      <c r="AG391" s="54"/>
      <c r="AH391" s="55"/>
      <c r="AI391" s="52"/>
      <c r="AK391" s="56"/>
      <c r="AL391" s="56"/>
      <c r="AM391" s="52"/>
      <c r="AN391" s="52"/>
      <c r="AO391" s="52"/>
      <c r="AQ391" s="52"/>
      <c r="AR391" s="52"/>
      <c r="AS391" s="52"/>
      <c r="AT391" s="52"/>
      <c r="AU391" s="52"/>
      <c r="AV391" s="52"/>
      <c r="AW391" s="52"/>
      <c r="AX391" s="52"/>
    </row>
    <row r="392" spans="1:50">
      <c r="A392" s="49">
        <v>453</v>
      </c>
      <c r="B392" s="49">
        <v>453137281</v>
      </c>
      <c r="C392" s="50" t="s">
        <v>195</v>
      </c>
      <c r="D392" s="49">
        <v>137</v>
      </c>
      <c r="E392" s="50" t="s">
        <v>196</v>
      </c>
      <c r="F392" s="49">
        <v>281</v>
      </c>
      <c r="G392" s="50" t="s">
        <v>146</v>
      </c>
      <c r="H392" s="51">
        <v>79</v>
      </c>
      <c r="I392" s="52">
        <v>11591</v>
      </c>
      <c r="J392" s="52">
        <v>3</v>
      </c>
      <c r="K392" s="52">
        <v>0</v>
      </c>
      <c r="L392" s="52">
        <v>893</v>
      </c>
      <c r="M392" s="52">
        <v>12487</v>
      </c>
      <c r="N392" s="48"/>
      <c r="O392" s="53">
        <v>0</v>
      </c>
      <c r="P392" s="53">
        <v>0</v>
      </c>
      <c r="Q392" s="55">
        <v>0.18</v>
      </c>
      <c r="R392" s="55">
        <v>0.11514562138064952</v>
      </c>
      <c r="S392" s="52">
        <v>0</v>
      </c>
      <c r="T392" s="49"/>
      <c r="U392" s="56">
        <v>915926</v>
      </c>
      <c r="V392" s="56">
        <v>0</v>
      </c>
      <c r="W392" s="52">
        <v>0</v>
      </c>
      <c r="X392" s="52">
        <v>70547</v>
      </c>
      <c r="Y392" s="52">
        <v>986473</v>
      </c>
      <c r="Z392" s="83">
        <f t="shared" si="5"/>
        <v>8933310</v>
      </c>
      <c r="AA392" s="52"/>
      <c r="AB392" s="52"/>
      <c r="AC392" s="52"/>
      <c r="AE392" s="53"/>
      <c r="AF392" s="53"/>
      <c r="AG392" s="54"/>
      <c r="AH392" s="55"/>
      <c r="AI392" s="52"/>
      <c r="AK392" s="56"/>
      <c r="AL392" s="56"/>
      <c r="AM392" s="52"/>
      <c r="AN392" s="52"/>
      <c r="AO392" s="52"/>
      <c r="AQ392" s="52"/>
      <c r="AR392" s="52"/>
      <c r="AS392" s="52"/>
      <c r="AT392" s="52"/>
      <c r="AU392" s="52"/>
      <c r="AV392" s="52"/>
      <c r="AW392" s="52"/>
      <c r="AX392" s="52"/>
    </row>
    <row r="393" spans="1:50">
      <c r="A393" s="49">
        <v>453</v>
      </c>
      <c r="B393" s="49">
        <v>453137325</v>
      </c>
      <c r="C393" s="50" t="s">
        <v>195</v>
      </c>
      <c r="D393" s="49">
        <v>137</v>
      </c>
      <c r="E393" s="50" t="s">
        <v>196</v>
      </c>
      <c r="F393" s="49">
        <v>325</v>
      </c>
      <c r="G393" s="50" t="s">
        <v>198</v>
      </c>
      <c r="H393" s="51">
        <v>1</v>
      </c>
      <c r="I393" s="52">
        <v>8406</v>
      </c>
      <c r="J393" s="52">
        <v>1026</v>
      </c>
      <c r="K393" s="52">
        <v>0</v>
      </c>
      <c r="L393" s="52">
        <v>893</v>
      </c>
      <c r="M393" s="52">
        <v>10325</v>
      </c>
      <c r="N393" s="48"/>
      <c r="O393" s="53">
        <v>0</v>
      </c>
      <c r="P393" s="53">
        <v>0</v>
      </c>
      <c r="Q393" s="55">
        <v>0.09</v>
      </c>
      <c r="R393" s="55">
        <v>2.4002706956039776E-3</v>
      </c>
      <c r="S393" s="52">
        <v>0</v>
      </c>
      <c r="T393" s="49"/>
      <c r="U393" s="56">
        <v>9432</v>
      </c>
      <c r="V393" s="56">
        <v>0</v>
      </c>
      <c r="W393" s="52">
        <v>0</v>
      </c>
      <c r="X393" s="52">
        <v>893</v>
      </c>
      <c r="Y393" s="52">
        <v>10325</v>
      </c>
      <c r="Z393" s="83">
        <f t="shared" si="5"/>
        <v>8933310</v>
      </c>
      <c r="AA393" s="52"/>
      <c r="AB393" s="52"/>
      <c r="AC393" s="52"/>
      <c r="AE393" s="53"/>
      <c r="AF393" s="53"/>
      <c r="AG393" s="54"/>
      <c r="AH393" s="55"/>
      <c r="AI393" s="52"/>
      <c r="AK393" s="56"/>
      <c r="AL393" s="56"/>
      <c r="AM393" s="52"/>
      <c r="AN393" s="52"/>
      <c r="AO393" s="52"/>
      <c r="AQ393" s="52"/>
      <c r="AR393" s="52"/>
      <c r="AS393" s="52"/>
      <c r="AT393" s="52"/>
      <c r="AU393" s="52"/>
      <c r="AV393" s="52"/>
      <c r="AW393" s="52"/>
      <c r="AX393" s="52"/>
    </row>
    <row r="394" spans="1:50">
      <c r="A394" s="49">
        <v>453</v>
      </c>
      <c r="B394" s="49">
        <v>453137332</v>
      </c>
      <c r="C394" s="50" t="s">
        <v>195</v>
      </c>
      <c r="D394" s="49">
        <v>137</v>
      </c>
      <c r="E394" s="50" t="s">
        <v>196</v>
      </c>
      <c r="F394" s="49">
        <v>332</v>
      </c>
      <c r="G394" s="50" t="s">
        <v>199</v>
      </c>
      <c r="H394" s="51">
        <v>8</v>
      </c>
      <c r="I394" s="52">
        <v>10428</v>
      </c>
      <c r="J394" s="52">
        <v>957</v>
      </c>
      <c r="K394" s="52">
        <v>0</v>
      </c>
      <c r="L394" s="52">
        <v>893</v>
      </c>
      <c r="M394" s="52">
        <v>12278</v>
      </c>
      <c r="N394" s="48"/>
      <c r="O394" s="53">
        <v>0</v>
      </c>
      <c r="P394" s="53">
        <v>0</v>
      </c>
      <c r="Q394" s="55">
        <v>0.09</v>
      </c>
      <c r="R394" s="55">
        <v>1.31423632371073E-2</v>
      </c>
      <c r="S394" s="52">
        <v>0</v>
      </c>
      <c r="T394" s="49"/>
      <c r="U394" s="56">
        <v>91080</v>
      </c>
      <c r="V394" s="56">
        <v>0</v>
      </c>
      <c r="W394" s="52">
        <v>0</v>
      </c>
      <c r="X394" s="52">
        <v>7144</v>
      </c>
      <c r="Y394" s="52">
        <v>98224</v>
      </c>
      <c r="Z394" s="83">
        <f t="shared" si="5"/>
        <v>8933310</v>
      </c>
      <c r="AA394" s="52"/>
      <c r="AB394" s="52"/>
      <c r="AC394" s="52"/>
      <c r="AE394" s="53"/>
      <c r="AF394" s="53"/>
      <c r="AG394" s="54"/>
      <c r="AH394" s="55"/>
      <c r="AI394" s="52"/>
      <c r="AK394" s="56"/>
      <c r="AL394" s="56"/>
      <c r="AM394" s="52"/>
      <c r="AN394" s="52"/>
      <c r="AO394" s="52"/>
      <c r="AQ394" s="52"/>
      <c r="AR394" s="52"/>
      <c r="AS394" s="52"/>
      <c r="AT394" s="52"/>
      <c r="AU394" s="52"/>
      <c r="AV394" s="52"/>
      <c r="AW394" s="52"/>
      <c r="AX394" s="52"/>
    </row>
    <row r="395" spans="1:50">
      <c r="A395" s="49">
        <v>454</v>
      </c>
      <c r="B395" s="49">
        <v>454149009</v>
      </c>
      <c r="C395" s="50" t="s">
        <v>200</v>
      </c>
      <c r="D395" s="49">
        <v>149</v>
      </c>
      <c r="E395" s="50" t="s">
        <v>77</v>
      </c>
      <c r="F395" s="49">
        <v>9</v>
      </c>
      <c r="G395" s="50" t="s">
        <v>85</v>
      </c>
      <c r="H395" s="51">
        <v>4</v>
      </c>
      <c r="I395" s="52">
        <v>12364</v>
      </c>
      <c r="J395" s="52">
        <v>6237</v>
      </c>
      <c r="K395" s="52">
        <v>0</v>
      </c>
      <c r="L395" s="52">
        <v>893</v>
      </c>
      <c r="M395" s="52">
        <v>19494</v>
      </c>
      <c r="N395" s="48"/>
      <c r="O395" s="53">
        <v>0</v>
      </c>
      <c r="P395" s="53">
        <v>0</v>
      </c>
      <c r="Q395" s="55">
        <v>0.09</v>
      </c>
      <c r="R395" s="55">
        <v>1.6041036713068755E-3</v>
      </c>
      <c r="S395" s="52">
        <v>0</v>
      </c>
      <c r="T395" s="49"/>
      <c r="U395" s="56">
        <v>74404</v>
      </c>
      <c r="V395" s="56">
        <v>0</v>
      </c>
      <c r="W395" s="52">
        <v>0</v>
      </c>
      <c r="X395" s="52">
        <v>3572</v>
      </c>
      <c r="Y395" s="52">
        <v>77976</v>
      </c>
      <c r="Z395" s="83">
        <f t="shared" ref="Z395:Z458" si="6">SUMIF($A$10:$A$862,$A395,$Y$10:$Y$862)</f>
        <v>9127084</v>
      </c>
      <c r="AA395" s="52"/>
      <c r="AB395" s="52"/>
      <c r="AC395" s="52"/>
      <c r="AE395" s="53"/>
      <c r="AF395" s="53"/>
      <c r="AG395" s="54"/>
      <c r="AH395" s="55"/>
      <c r="AI395" s="52"/>
      <c r="AK395" s="56"/>
      <c r="AL395" s="56"/>
      <c r="AM395" s="52"/>
      <c r="AN395" s="52"/>
      <c r="AO395" s="52"/>
      <c r="AQ395" s="52"/>
      <c r="AR395" s="52"/>
      <c r="AS395" s="52"/>
      <c r="AT395" s="52"/>
      <c r="AU395" s="52"/>
      <c r="AV395" s="52"/>
      <c r="AW395" s="52"/>
      <c r="AX395" s="52"/>
    </row>
    <row r="396" spans="1:50">
      <c r="A396" s="49">
        <v>454</v>
      </c>
      <c r="B396" s="49">
        <v>454149128</v>
      </c>
      <c r="C396" s="50" t="s">
        <v>200</v>
      </c>
      <c r="D396" s="49">
        <v>149</v>
      </c>
      <c r="E396" s="50" t="s">
        <v>77</v>
      </c>
      <c r="F396" s="49">
        <v>128</v>
      </c>
      <c r="G396" s="50" t="s">
        <v>122</v>
      </c>
      <c r="H396" s="51">
        <v>9</v>
      </c>
      <c r="I396" s="52">
        <v>10117</v>
      </c>
      <c r="J396" s="52">
        <v>522</v>
      </c>
      <c r="K396" s="52">
        <v>0</v>
      </c>
      <c r="L396" s="52">
        <v>893</v>
      </c>
      <c r="M396" s="52">
        <v>11532</v>
      </c>
      <c r="N396" s="48"/>
      <c r="O396" s="53">
        <v>0</v>
      </c>
      <c r="P396" s="53">
        <v>0</v>
      </c>
      <c r="Q396" s="55">
        <v>0.18</v>
      </c>
      <c r="R396" s="55">
        <v>3.2906379400218955E-2</v>
      </c>
      <c r="S396" s="52">
        <v>0</v>
      </c>
      <c r="T396" s="49"/>
      <c r="U396" s="56">
        <v>95751</v>
      </c>
      <c r="V396" s="56">
        <v>0</v>
      </c>
      <c r="W396" s="52">
        <v>0</v>
      </c>
      <c r="X396" s="52">
        <v>8037</v>
      </c>
      <c r="Y396" s="52">
        <v>103788</v>
      </c>
      <c r="Z396" s="83">
        <f t="shared" si="6"/>
        <v>9127084</v>
      </c>
      <c r="AA396" s="52"/>
      <c r="AB396" s="52"/>
      <c r="AC396" s="52"/>
      <c r="AE396" s="53"/>
      <c r="AF396" s="53"/>
      <c r="AG396" s="54"/>
      <c r="AH396" s="55"/>
      <c r="AI396" s="52"/>
      <c r="AK396" s="56"/>
      <c r="AL396" s="56"/>
      <c r="AM396" s="52"/>
      <c r="AN396" s="52"/>
      <c r="AO396" s="52"/>
      <c r="AQ396" s="52"/>
      <c r="AR396" s="52"/>
      <c r="AS396" s="52"/>
      <c r="AT396" s="52"/>
      <c r="AU396" s="52"/>
      <c r="AV396" s="52"/>
      <c r="AW396" s="52"/>
      <c r="AX396" s="52"/>
    </row>
    <row r="397" spans="1:50">
      <c r="A397" s="49">
        <v>454</v>
      </c>
      <c r="B397" s="49">
        <v>454149149</v>
      </c>
      <c r="C397" s="50" t="s">
        <v>200</v>
      </c>
      <c r="D397" s="49">
        <v>149</v>
      </c>
      <c r="E397" s="50" t="s">
        <v>77</v>
      </c>
      <c r="F397" s="49">
        <v>149</v>
      </c>
      <c r="G397" s="50" t="s">
        <v>77</v>
      </c>
      <c r="H397" s="51">
        <v>679</v>
      </c>
      <c r="I397" s="52">
        <v>11389</v>
      </c>
      <c r="J397" s="52">
        <v>58</v>
      </c>
      <c r="K397" s="52">
        <v>0</v>
      </c>
      <c r="L397" s="52">
        <v>893</v>
      </c>
      <c r="M397" s="52">
        <v>12340</v>
      </c>
      <c r="N397" s="48"/>
      <c r="O397" s="53">
        <v>0</v>
      </c>
      <c r="P397" s="53">
        <v>0</v>
      </c>
      <c r="Q397" s="55">
        <v>0.16</v>
      </c>
      <c r="R397" s="55">
        <v>0.10176205383806537</v>
      </c>
      <c r="S397" s="52">
        <v>0</v>
      </c>
      <c r="T397" s="49"/>
      <c r="U397" s="56">
        <v>7772513</v>
      </c>
      <c r="V397" s="56">
        <v>0</v>
      </c>
      <c r="W397" s="52">
        <v>0</v>
      </c>
      <c r="X397" s="52">
        <v>606347</v>
      </c>
      <c r="Y397" s="52">
        <v>8378860</v>
      </c>
      <c r="Z397" s="83">
        <f t="shared" si="6"/>
        <v>9127084</v>
      </c>
      <c r="AA397" s="52"/>
      <c r="AB397" s="52"/>
      <c r="AC397" s="52"/>
      <c r="AE397" s="53"/>
      <c r="AF397" s="53"/>
      <c r="AG397" s="54"/>
      <c r="AH397" s="55"/>
      <c r="AI397" s="52"/>
      <c r="AK397" s="56"/>
      <c r="AL397" s="56"/>
      <c r="AM397" s="52"/>
      <c r="AN397" s="52"/>
      <c r="AO397" s="52"/>
      <c r="AQ397" s="52"/>
      <c r="AR397" s="52"/>
      <c r="AS397" s="52"/>
      <c r="AT397" s="52"/>
      <c r="AU397" s="52"/>
      <c r="AV397" s="52"/>
      <c r="AW397" s="52"/>
      <c r="AX397" s="52"/>
    </row>
    <row r="398" spans="1:50">
      <c r="A398" s="49">
        <v>454</v>
      </c>
      <c r="B398" s="49">
        <v>454149181</v>
      </c>
      <c r="C398" s="50" t="s">
        <v>200</v>
      </c>
      <c r="D398" s="49">
        <v>149</v>
      </c>
      <c r="E398" s="50" t="s">
        <v>77</v>
      </c>
      <c r="F398" s="49">
        <v>181</v>
      </c>
      <c r="G398" s="50" t="s">
        <v>79</v>
      </c>
      <c r="H398" s="51">
        <v>45</v>
      </c>
      <c r="I398" s="52">
        <v>10955</v>
      </c>
      <c r="J398" s="52">
        <v>740</v>
      </c>
      <c r="K398" s="52">
        <v>0</v>
      </c>
      <c r="L398" s="52">
        <v>893</v>
      </c>
      <c r="M398" s="52">
        <v>12588</v>
      </c>
      <c r="N398" s="48"/>
      <c r="O398" s="53">
        <v>0</v>
      </c>
      <c r="P398" s="53">
        <v>0</v>
      </c>
      <c r="Q398" s="55">
        <v>0.09</v>
      </c>
      <c r="R398" s="55">
        <v>1.3710541832974862E-2</v>
      </c>
      <c r="S398" s="52">
        <v>0</v>
      </c>
      <c r="T398" s="49"/>
      <c r="U398" s="56">
        <v>526275</v>
      </c>
      <c r="V398" s="56">
        <v>0</v>
      </c>
      <c r="W398" s="52">
        <v>0</v>
      </c>
      <c r="X398" s="52">
        <v>40185</v>
      </c>
      <c r="Y398" s="52">
        <v>566460</v>
      </c>
      <c r="Z398" s="83">
        <f t="shared" si="6"/>
        <v>9127084</v>
      </c>
      <c r="AA398" s="52"/>
      <c r="AB398" s="52"/>
      <c r="AC398" s="52"/>
      <c r="AE398" s="53"/>
      <c r="AF398" s="53"/>
      <c r="AG398" s="54"/>
      <c r="AH398" s="55"/>
      <c r="AI398" s="52"/>
      <c r="AK398" s="56"/>
      <c r="AL398" s="56"/>
      <c r="AM398" s="52"/>
      <c r="AN398" s="52"/>
      <c r="AO398" s="52"/>
      <c r="AQ398" s="52"/>
      <c r="AR398" s="52"/>
      <c r="AS398" s="52"/>
      <c r="AT398" s="52"/>
      <c r="AU398" s="52"/>
      <c r="AV398" s="52"/>
      <c r="AW398" s="52"/>
      <c r="AX398" s="52"/>
    </row>
    <row r="399" spans="1:50">
      <c r="A399" s="49">
        <v>455</v>
      </c>
      <c r="B399" s="49">
        <v>455128007</v>
      </c>
      <c r="C399" s="50" t="s">
        <v>201</v>
      </c>
      <c r="D399" s="49">
        <v>128</v>
      </c>
      <c r="E399" s="50" t="s">
        <v>122</v>
      </c>
      <c r="F399" s="49">
        <v>7</v>
      </c>
      <c r="G399" s="50" t="s">
        <v>202</v>
      </c>
      <c r="H399" s="51">
        <v>2</v>
      </c>
      <c r="I399" s="52">
        <v>8332</v>
      </c>
      <c r="J399" s="52">
        <v>3263</v>
      </c>
      <c r="K399" s="52">
        <v>0</v>
      </c>
      <c r="L399" s="52">
        <v>893</v>
      </c>
      <c r="M399" s="52">
        <v>12488</v>
      </c>
      <c r="N399" s="48"/>
      <c r="O399" s="53">
        <v>0</v>
      </c>
      <c r="P399" s="53">
        <v>0</v>
      </c>
      <c r="Q399" s="55">
        <v>0.09</v>
      </c>
      <c r="R399" s="55">
        <v>1.5820925776945185E-2</v>
      </c>
      <c r="S399" s="52">
        <v>0</v>
      </c>
      <c r="T399" s="49"/>
      <c r="U399" s="56">
        <v>23190</v>
      </c>
      <c r="V399" s="56">
        <v>0</v>
      </c>
      <c r="W399" s="52">
        <v>0</v>
      </c>
      <c r="X399" s="52">
        <v>1786</v>
      </c>
      <c r="Y399" s="52">
        <v>24976</v>
      </c>
      <c r="Z399" s="83">
        <f t="shared" si="6"/>
        <v>3202778</v>
      </c>
      <c r="AA399" s="52"/>
      <c r="AB399" s="52"/>
      <c r="AC399" s="52"/>
      <c r="AE399" s="53"/>
      <c r="AF399" s="53"/>
      <c r="AG399" s="54"/>
      <c r="AH399" s="55"/>
      <c r="AI399" s="52"/>
      <c r="AK399" s="56"/>
      <c r="AL399" s="56"/>
      <c r="AM399" s="52"/>
      <c r="AN399" s="52"/>
      <c r="AO399" s="52"/>
      <c r="AQ399" s="52"/>
      <c r="AR399" s="52"/>
      <c r="AS399" s="52"/>
      <c r="AT399" s="52"/>
      <c r="AU399" s="52"/>
      <c r="AV399" s="52"/>
      <c r="AW399" s="52"/>
      <c r="AX399" s="52"/>
    </row>
    <row r="400" spans="1:50">
      <c r="A400" s="49">
        <v>455</v>
      </c>
      <c r="B400" s="49">
        <v>455128128</v>
      </c>
      <c r="C400" s="50" t="s">
        <v>201</v>
      </c>
      <c r="D400" s="49">
        <v>128</v>
      </c>
      <c r="E400" s="50" t="s">
        <v>122</v>
      </c>
      <c r="F400" s="49">
        <v>128</v>
      </c>
      <c r="G400" s="50" t="s">
        <v>122</v>
      </c>
      <c r="H400" s="51">
        <v>300</v>
      </c>
      <c r="I400" s="52">
        <v>9164</v>
      </c>
      <c r="J400" s="52">
        <v>472</v>
      </c>
      <c r="K400" s="52">
        <v>0</v>
      </c>
      <c r="L400" s="52">
        <v>893</v>
      </c>
      <c r="M400" s="52">
        <v>10529</v>
      </c>
      <c r="N400" s="48"/>
      <c r="O400" s="53">
        <v>0</v>
      </c>
      <c r="P400" s="53">
        <v>0</v>
      </c>
      <c r="Q400" s="55">
        <v>0.18</v>
      </c>
      <c r="R400" s="55">
        <v>3.2906379400218955E-2</v>
      </c>
      <c r="S400" s="52">
        <v>0</v>
      </c>
      <c r="T400" s="49"/>
      <c r="U400" s="56">
        <v>2890800</v>
      </c>
      <c r="V400" s="56">
        <v>0</v>
      </c>
      <c r="W400" s="52">
        <v>0</v>
      </c>
      <c r="X400" s="52">
        <v>267900</v>
      </c>
      <c r="Y400" s="52">
        <v>3158700</v>
      </c>
      <c r="Z400" s="83">
        <f t="shared" si="6"/>
        <v>3202778</v>
      </c>
      <c r="AA400" s="52"/>
      <c r="AB400" s="52"/>
      <c r="AC400" s="52"/>
      <c r="AE400" s="53"/>
      <c r="AF400" s="53"/>
      <c r="AG400" s="54"/>
      <c r="AH400" s="55"/>
      <c r="AI400" s="52"/>
      <c r="AK400" s="56"/>
      <c r="AL400" s="56"/>
      <c r="AM400" s="52"/>
      <c r="AN400" s="52"/>
      <c r="AO400" s="52"/>
      <c r="AQ400" s="52"/>
      <c r="AR400" s="52"/>
      <c r="AS400" s="52"/>
      <c r="AT400" s="52"/>
      <c r="AU400" s="52"/>
      <c r="AV400" s="52"/>
      <c r="AW400" s="52"/>
      <c r="AX400" s="52"/>
    </row>
    <row r="401" spans="1:50">
      <c r="A401" s="49">
        <v>455</v>
      </c>
      <c r="B401" s="49">
        <v>455128745</v>
      </c>
      <c r="C401" s="50" t="s">
        <v>201</v>
      </c>
      <c r="D401" s="49">
        <v>128</v>
      </c>
      <c r="E401" s="50" t="s">
        <v>122</v>
      </c>
      <c r="F401" s="49">
        <v>745</v>
      </c>
      <c r="G401" s="50" t="s">
        <v>247</v>
      </c>
      <c r="H401" s="51">
        <v>1</v>
      </c>
      <c r="I401" s="52">
        <v>12631</v>
      </c>
      <c r="J401" s="52">
        <v>5578</v>
      </c>
      <c r="K401" s="52">
        <v>0</v>
      </c>
      <c r="L401" s="52">
        <v>893</v>
      </c>
      <c r="M401" s="52">
        <v>19102</v>
      </c>
      <c r="N401" s="48"/>
      <c r="O401" s="53">
        <v>0</v>
      </c>
      <c r="P401" s="53">
        <v>0</v>
      </c>
      <c r="Q401" s="55">
        <v>0.09</v>
      </c>
      <c r="R401" s="55">
        <v>1.0991166129655569E-2</v>
      </c>
      <c r="S401" s="52">
        <v>0</v>
      </c>
      <c r="T401" s="49"/>
      <c r="U401" s="56">
        <v>18209</v>
      </c>
      <c r="V401" s="56">
        <v>0</v>
      </c>
      <c r="W401" s="52">
        <v>0</v>
      </c>
      <c r="X401" s="52">
        <v>893</v>
      </c>
      <c r="Y401" s="52">
        <v>19102</v>
      </c>
      <c r="Z401" s="83">
        <f t="shared" si="6"/>
        <v>3202778</v>
      </c>
      <c r="AA401" s="52"/>
      <c r="AB401" s="52"/>
      <c r="AC401" s="52"/>
      <c r="AE401" s="53"/>
      <c r="AF401" s="53"/>
      <c r="AG401" s="54"/>
      <c r="AH401" s="55"/>
      <c r="AI401" s="52"/>
      <c r="AK401" s="56"/>
      <c r="AL401" s="56"/>
      <c r="AM401" s="52"/>
      <c r="AN401" s="52"/>
      <c r="AO401" s="52"/>
      <c r="AQ401" s="52"/>
      <c r="AR401" s="52"/>
      <c r="AS401" s="52"/>
      <c r="AT401" s="52"/>
      <c r="AU401" s="52"/>
      <c r="AV401" s="52"/>
      <c r="AW401" s="52"/>
      <c r="AX401" s="52"/>
    </row>
    <row r="402" spans="1:50">
      <c r="A402" s="49">
        <v>456</v>
      </c>
      <c r="B402" s="49">
        <v>456160009</v>
      </c>
      <c r="C402" s="50" t="s">
        <v>203</v>
      </c>
      <c r="D402" s="49">
        <v>160</v>
      </c>
      <c r="E402" s="50" t="s">
        <v>134</v>
      </c>
      <c r="F402" s="49">
        <v>9</v>
      </c>
      <c r="G402" s="50" t="s">
        <v>85</v>
      </c>
      <c r="H402" s="51">
        <v>1</v>
      </c>
      <c r="I402" s="52">
        <v>8450</v>
      </c>
      <c r="J402" s="52">
        <v>4262</v>
      </c>
      <c r="K402" s="52">
        <v>0</v>
      </c>
      <c r="L402" s="52">
        <v>893</v>
      </c>
      <c r="M402" s="52">
        <v>13605</v>
      </c>
      <c r="N402" s="48"/>
      <c r="O402" s="53">
        <v>1.7199017199017199E-2</v>
      </c>
      <c r="P402" s="53">
        <v>0</v>
      </c>
      <c r="Q402" s="55">
        <v>0.09</v>
      </c>
      <c r="R402" s="55">
        <v>1.6041036713068755E-3</v>
      </c>
      <c r="S402" s="52">
        <v>0</v>
      </c>
      <c r="T402" s="49"/>
      <c r="U402" s="56">
        <v>12493</v>
      </c>
      <c r="V402" s="56">
        <v>0</v>
      </c>
      <c r="W402" s="52">
        <v>0</v>
      </c>
      <c r="X402" s="52">
        <v>878</v>
      </c>
      <c r="Y402" s="52">
        <v>13371</v>
      </c>
      <c r="Z402" s="83">
        <f t="shared" si="6"/>
        <v>10434675.01393166</v>
      </c>
      <c r="AA402" s="52"/>
      <c r="AB402" s="52"/>
      <c r="AC402" s="52"/>
      <c r="AE402" s="53"/>
      <c r="AF402" s="53"/>
      <c r="AG402" s="54"/>
      <c r="AH402" s="55"/>
      <c r="AI402" s="52"/>
      <c r="AK402" s="56"/>
      <c r="AL402" s="56"/>
      <c r="AM402" s="52"/>
      <c r="AN402" s="52"/>
      <c r="AO402" s="52"/>
      <c r="AQ402" s="52"/>
      <c r="AR402" s="52"/>
      <c r="AS402" s="52"/>
      <c r="AT402" s="52"/>
      <c r="AU402" s="52"/>
      <c r="AV402" s="52"/>
      <c r="AW402" s="52"/>
      <c r="AX402" s="52"/>
    </row>
    <row r="403" spans="1:50">
      <c r="A403" s="49">
        <v>456</v>
      </c>
      <c r="B403" s="49">
        <v>456160031</v>
      </c>
      <c r="C403" s="50" t="s">
        <v>203</v>
      </c>
      <c r="D403" s="49">
        <v>160</v>
      </c>
      <c r="E403" s="50" t="s">
        <v>134</v>
      </c>
      <c r="F403" s="49">
        <v>31</v>
      </c>
      <c r="G403" s="50" t="s">
        <v>76</v>
      </c>
      <c r="H403" s="51">
        <v>5</v>
      </c>
      <c r="I403" s="52">
        <v>12513</v>
      </c>
      <c r="J403" s="52">
        <v>5789</v>
      </c>
      <c r="K403" s="52">
        <v>0</v>
      </c>
      <c r="L403" s="52">
        <v>893</v>
      </c>
      <c r="M403" s="52">
        <v>19195</v>
      </c>
      <c r="N403" s="48"/>
      <c r="O403" s="53">
        <v>8.5995085995085999E-2</v>
      </c>
      <c r="P403" s="53">
        <v>0</v>
      </c>
      <c r="Q403" s="55">
        <v>0.09</v>
      </c>
      <c r="R403" s="55">
        <v>3.0867816917937885E-2</v>
      </c>
      <c r="S403" s="52">
        <v>0</v>
      </c>
      <c r="T403" s="49"/>
      <c r="U403" s="56">
        <v>89935</v>
      </c>
      <c r="V403" s="56">
        <v>0</v>
      </c>
      <c r="W403" s="52">
        <v>0</v>
      </c>
      <c r="X403" s="52">
        <v>4390</v>
      </c>
      <c r="Y403" s="52">
        <v>94325</v>
      </c>
      <c r="Z403" s="83">
        <f t="shared" si="6"/>
        <v>10434675.01393166</v>
      </c>
      <c r="AA403" s="52"/>
      <c r="AB403" s="52"/>
      <c r="AC403" s="52"/>
      <c r="AE403" s="53"/>
      <c r="AF403" s="53"/>
      <c r="AG403" s="54"/>
      <c r="AH403" s="55"/>
      <c r="AI403" s="52"/>
      <c r="AK403" s="56"/>
      <c r="AL403" s="56"/>
      <c r="AM403" s="52"/>
      <c r="AN403" s="52"/>
      <c r="AO403" s="52"/>
      <c r="AQ403" s="52"/>
      <c r="AR403" s="52"/>
      <c r="AS403" s="52"/>
      <c r="AT403" s="52"/>
      <c r="AU403" s="52"/>
      <c r="AV403" s="52"/>
      <c r="AW403" s="52"/>
      <c r="AX403" s="52"/>
    </row>
    <row r="404" spans="1:50">
      <c r="A404" s="49">
        <v>456</v>
      </c>
      <c r="B404" s="49">
        <v>456160056</v>
      </c>
      <c r="C404" s="50" t="s">
        <v>203</v>
      </c>
      <c r="D404" s="49">
        <v>160</v>
      </c>
      <c r="E404" s="50" t="s">
        <v>134</v>
      </c>
      <c r="F404" s="49">
        <v>56</v>
      </c>
      <c r="G404" s="50" t="s">
        <v>133</v>
      </c>
      <c r="H404" s="51">
        <v>1</v>
      </c>
      <c r="I404" s="52">
        <v>13058</v>
      </c>
      <c r="J404" s="52">
        <v>5089</v>
      </c>
      <c r="K404" s="52">
        <v>0</v>
      </c>
      <c r="L404" s="52">
        <v>893</v>
      </c>
      <c r="M404" s="52">
        <v>19040</v>
      </c>
      <c r="N404" s="48"/>
      <c r="O404" s="53">
        <v>1.7199017199017199E-2</v>
      </c>
      <c r="P404" s="53">
        <v>0</v>
      </c>
      <c r="Q404" s="55">
        <v>0.09</v>
      </c>
      <c r="R404" s="55">
        <v>1.9872567991981813E-2</v>
      </c>
      <c r="S404" s="52">
        <v>0</v>
      </c>
      <c r="T404" s="49"/>
      <c r="U404" s="56">
        <v>17835</v>
      </c>
      <c r="V404" s="56">
        <v>0</v>
      </c>
      <c r="W404" s="52">
        <v>0</v>
      </c>
      <c r="X404" s="52">
        <v>878</v>
      </c>
      <c r="Y404" s="52">
        <v>18713</v>
      </c>
      <c r="Z404" s="83">
        <f t="shared" si="6"/>
        <v>10434675.01393166</v>
      </c>
      <c r="AA404" s="52"/>
      <c r="AB404" s="52"/>
      <c r="AC404" s="52"/>
      <c r="AE404" s="53"/>
      <c r="AF404" s="53"/>
      <c r="AG404" s="54"/>
      <c r="AH404" s="55"/>
      <c r="AI404" s="52"/>
      <c r="AK404" s="56"/>
      <c r="AL404" s="56"/>
      <c r="AM404" s="52"/>
      <c r="AN404" s="52"/>
      <c r="AO404" s="52"/>
      <c r="AQ404" s="52"/>
      <c r="AR404" s="52"/>
      <c r="AS404" s="52"/>
      <c r="AT404" s="52"/>
      <c r="AU404" s="52"/>
      <c r="AV404" s="52"/>
      <c r="AW404" s="52"/>
      <c r="AX404" s="52"/>
    </row>
    <row r="405" spans="1:50">
      <c r="A405" s="49">
        <v>456</v>
      </c>
      <c r="B405" s="49">
        <v>456160079</v>
      </c>
      <c r="C405" s="50" t="s">
        <v>203</v>
      </c>
      <c r="D405" s="49">
        <v>160</v>
      </c>
      <c r="E405" s="50" t="s">
        <v>134</v>
      </c>
      <c r="F405" s="49">
        <v>79</v>
      </c>
      <c r="G405" s="50" t="s">
        <v>86</v>
      </c>
      <c r="H405" s="51">
        <v>20</v>
      </c>
      <c r="I405" s="52">
        <v>10194</v>
      </c>
      <c r="J405" s="52">
        <v>1040</v>
      </c>
      <c r="K405" s="52">
        <v>0</v>
      </c>
      <c r="L405" s="52">
        <v>893</v>
      </c>
      <c r="M405" s="52">
        <v>12127</v>
      </c>
      <c r="N405" s="48"/>
      <c r="O405" s="53">
        <v>0.34398034398034388</v>
      </c>
      <c r="P405" s="53">
        <v>0</v>
      </c>
      <c r="Q405" s="55">
        <v>0.09</v>
      </c>
      <c r="R405" s="55">
        <v>5.9652811568436048E-2</v>
      </c>
      <c r="S405" s="52">
        <v>0</v>
      </c>
      <c r="T405" s="49"/>
      <c r="U405" s="56">
        <v>220820</v>
      </c>
      <c r="V405" s="56">
        <v>0</v>
      </c>
      <c r="W405" s="52">
        <v>0</v>
      </c>
      <c r="X405" s="52">
        <v>17560</v>
      </c>
      <c r="Y405" s="52">
        <v>238380</v>
      </c>
      <c r="Z405" s="83">
        <f t="shared" si="6"/>
        <v>10434675.01393166</v>
      </c>
      <c r="AA405" s="52"/>
      <c r="AB405" s="52"/>
      <c r="AC405" s="52"/>
      <c r="AE405" s="53"/>
      <c r="AF405" s="53"/>
      <c r="AG405" s="54"/>
      <c r="AH405" s="55"/>
      <c r="AI405" s="52"/>
      <c r="AK405" s="56"/>
      <c r="AL405" s="56"/>
      <c r="AM405" s="52"/>
      <c r="AN405" s="52"/>
      <c r="AO405" s="52"/>
      <c r="AQ405" s="52"/>
      <c r="AR405" s="52"/>
      <c r="AS405" s="52"/>
      <c r="AT405" s="52"/>
      <c r="AU405" s="52"/>
      <c r="AV405" s="52"/>
      <c r="AW405" s="52"/>
      <c r="AX405" s="52"/>
    </row>
    <row r="406" spans="1:50">
      <c r="A406" s="49">
        <v>456</v>
      </c>
      <c r="B406" s="49">
        <v>456160128</v>
      </c>
      <c r="C406" s="50" t="s">
        <v>203</v>
      </c>
      <c r="D406" s="49">
        <v>160</v>
      </c>
      <c r="E406" s="50" t="s">
        <v>134</v>
      </c>
      <c r="F406" s="49">
        <v>128</v>
      </c>
      <c r="G406" s="50" t="s">
        <v>122</v>
      </c>
      <c r="H406" s="51">
        <v>1</v>
      </c>
      <c r="I406" s="52">
        <v>11023</v>
      </c>
      <c r="J406" s="52">
        <v>568</v>
      </c>
      <c r="K406" s="52">
        <v>0</v>
      </c>
      <c r="L406" s="52">
        <v>893</v>
      </c>
      <c r="M406" s="52">
        <v>12484</v>
      </c>
      <c r="N406" s="48"/>
      <c r="O406" s="53">
        <v>1.7199017199017199E-2</v>
      </c>
      <c r="P406" s="53">
        <v>0</v>
      </c>
      <c r="Q406" s="55">
        <v>0.18</v>
      </c>
      <c r="R406" s="55">
        <v>3.2906379400218955E-2</v>
      </c>
      <c r="S406" s="52">
        <v>0</v>
      </c>
      <c r="T406" s="49"/>
      <c r="U406" s="56">
        <v>11392</v>
      </c>
      <c r="V406" s="56">
        <v>0</v>
      </c>
      <c r="W406" s="52">
        <v>0</v>
      </c>
      <c r="X406" s="52">
        <v>878</v>
      </c>
      <c r="Y406" s="52">
        <v>12270</v>
      </c>
      <c r="Z406" s="83">
        <f t="shared" si="6"/>
        <v>10434675.01393166</v>
      </c>
      <c r="AA406" s="52"/>
      <c r="AB406" s="52"/>
      <c r="AC406" s="52"/>
      <c r="AE406" s="53"/>
      <c r="AF406" s="53"/>
      <c r="AG406" s="54"/>
      <c r="AH406" s="55"/>
      <c r="AI406" s="52"/>
      <c r="AK406" s="56"/>
      <c r="AL406" s="56"/>
      <c r="AM406" s="52"/>
      <c r="AN406" s="52"/>
      <c r="AO406" s="52"/>
      <c r="AQ406" s="52"/>
      <c r="AR406" s="52"/>
      <c r="AS406" s="52"/>
      <c r="AT406" s="52"/>
      <c r="AU406" s="52"/>
      <c r="AV406" s="52"/>
      <c r="AW406" s="52"/>
      <c r="AX406" s="52"/>
    </row>
    <row r="407" spans="1:50">
      <c r="A407" s="49">
        <v>456</v>
      </c>
      <c r="B407" s="49">
        <v>456160149</v>
      </c>
      <c r="C407" s="50" t="s">
        <v>203</v>
      </c>
      <c r="D407" s="49">
        <v>160</v>
      </c>
      <c r="E407" s="50" t="s">
        <v>134</v>
      </c>
      <c r="F407" s="49">
        <v>149</v>
      </c>
      <c r="G407" s="50" t="s">
        <v>77</v>
      </c>
      <c r="H407" s="51">
        <v>2</v>
      </c>
      <c r="I407" s="52">
        <v>13821</v>
      </c>
      <c r="J407" s="52">
        <v>70</v>
      </c>
      <c r="K407" s="52">
        <v>0</v>
      </c>
      <c r="L407" s="52">
        <v>893</v>
      </c>
      <c r="M407" s="52">
        <v>14784</v>
      </c>
      <c r="N407" s="48"/>
      <c r="O407" s="53">
        <v>3.4398034398034398E-2</v>
      </c>
      <c r="P407" s="53">
        <v>0</v>
      </c>
      <c r="Q407" s="55">
        <v>0.16</v>
      </c>
      <c r="R407" s="55">
        <v>0.10176205383806537</v>
      </c>
      <c r="S407" s="52">
        <v>0</v>
      </c>
      <c r="T407" s="49"/>
      <c r="U407" s="56">
        <v>27304</v>
      </c>
      <c r="V407" s="56">
        <v>0</v>
      </c>
      <c r="W407" s="52">
        <v>0</v>
      </c>
      <c r="X407" s="52">
        <v>1756</v>
      </c>
      <c r="Y407" s="52">
        <v>29060</v>
      </c>
      <c r="Z407" s="83">
        <f t="shared" si="6"/>
        <v>10434675.01393166</v>
      </c>
      <c r="AA407" s="52"/>
      <c r="AB407" s="52"/>
      <c r="AC407" s="52"/>
      <c r="AE407" s="53"/>
      <c r="AF407" s="53"/>
      <c r="AG407" s="54"/>
      <c r="AH407" s="55"/>
      <c r="AI407" s="52"/>
      <c r="AK407" s="56"/>
      <c r="AL407" s="56"/>
      <c r="AM407" s="52"/>
      <c r="AN407" s="52"/>
      <c r="AO407" s="52"/>
      <c r="AQ407" s="52"/>
      <c r="AR407" s="52"/>
      <c r="AS407" s="52"/>
      <c r="AT407" s="52"/>
      <c r="AU407" s="52"/>
      <c r="AV407" s="52"/>
      <c r="AW407" s="52"/>
      <c r="AX407" s="52"/>
    </row>
    <row r="408" spans="1:50">
      <c r="A408" s="49">
        <v>456</v>
      </c>
      <c r="B408" s="49">
        <v>456160160</v>
      </c>
      <c r="C408" s="50" t="s">
        <v>203</v>
      </c>
      <c r="D408" s="49">
        <v>160</v>
      </c>
      <c r="E408" s="50" t="s">
        <v>134</v>
      </c>
      <c r="F408" s="49">
        <v>160</v>
      </c>
      <c r="G408" s="50" t="s">
        <v>134</v>
      </c>
      <c r="H408" s="51">
        <v>771</v>
      </c>
      <c r="I408" s="52">
        <v>11702</v>
      </c>
      <c r="J408" s="52">
        <v>379</v>
      </c>
      <c r="K408" s="52">
        <v>0</v>
      </c>
      <c r="L408" s="52">
        <v>893</v>
      </c>
      <c r="M408" s="52">
        <v>12974</v>
      </c>
      <c r="N408" s="48"/>
      <c r="O408" s="53">
        <v>13.260442260442177</v>
      </c>
      <c r="P408" s="53">
        <v>0</v>
      </c>
      <c r="Q408" s="55">
        <v>0.18</v>
      </c>
      <c r="R408" s="55">
        <v>0.10251797106422691</v>
      </c>
      <c r="S408" s="52">
        <v>0</v>
      </c>
      <c r="T408" s="49"/>
      <c r="U408" s="56">
        <v>9154083</v>
      </c>
      <c r="V408" s="56">
        <v>0</v>
      </c>
      <c r="W408" s="52">
        <v>0</v>
      </c>
      <c r="X408" s="52">
        <v>676938</v>
      </c>
      <c r="Y408" s="52">
        <v>9831021</v>
      </c>
      <c r="Z408" s="83">
        <f t="shared" si="6"/>
        <v>10434675.01393166</v>
      </c>
      <c r="AA408" s="52"/>
      <c r="AB408" s="52"/>
      <c r="AC408" s="52"/>
      <c r="AE408" s="53"/>
      <c r="AF408" s="53"/>
      <c r="AG408" s="54"/>
      <c r="AH408" s="55"/>
      <c r="AI408" s="52"/>
      <c r="AK408" s="56"/>
      <c r="AL408" s="56"/>
      <c r="AM408" s="52"/>
      <c r="AN408" s="52"/>
      <c r="AO408" s="52"/>
      <c r="AQ408" s="52"/>
      <c r="AR408" s="52"/>
      <c r="AS408" s="52"/>
      <c r="AT408" s="52"/>
      <c r="AU408" s="52"/>
      <c r="AV408" s="52"/>
      <c r="AW408" s="52"/>
      <c r="AX408" s="52"/>
    </row>
    <row r="409" spans="1:50">
      <c r="A409" s="49">
        <v>456</v>
      </c>
      <c r="B409" s="49">
        <v>456160170</v>
      </c>
      <c r="C409" s="50" t="s">
        <v>203</v>
      </c>
      <c r="D409" s="49">
        <v>160</v>
      </c>
      <c r="E409" s="50" t="s">
        <v>134</v>
      </c>
      <c r="F409" s="49">
        <v>170</v>
      </c>
      <c r="G409" s="50" t="s">
        <v>65</v>
      </c>
      <c r="H409" s="51">
        <v>2</v>
      </c>
      <c r="I409" s="52">
        <v>10413</v>
      </c>
      <c r="J409" s="52">
        <v>4069</v>
      </c>
      <c r="K409" s="52">
        <v>0</v>
      </c>
      <c r="L409" s="52">
        <v>893</v>
      </c>
      <c r="M409" s="52">
        <v>15375</v>
      </c>
      <c r="N409" s="48"/>
      <c r="O409" s="53">
        <v>3.4398034398034398E-2</v>
      </c>
      <c r="P409" s="53">
        <v>0</v>
      </c>
      <c r="Q409" s="55">
        <v>0.09</v>
      </c>
      <c r="R409" s="55">
        <v>9.2358726460567864E-2</v>
      </c>
      <c r="S409" s="52">
        <v>-363.49303417036333</v>
      </c>
      <c r="T409" s="49"/>
      <c r="U409" s="56">
        <v>28466</v>
      </c>
      <c r="V409" s="56">
        <v>0</v>
      </c>
      <c r="W409" s="52">
        <v>-726.98606834072666</v>
      </c>
      <c r="X409" s="52">
        <v>1756</v>
      </c>
      <c r="Y409" s="52">
        <v>29495.013931659272</v>
      </c>
      <c r="Z409" s="83">
        <f t="shared" si="6"/>
        <v>10434675.01393166</v>
      </c>
      <c r="AA409" s="52"/>
      <c r="AB409" s="52"/>
      <c r="AC409" s="52"/>
      <c r="AE409" s="53"/>
      <c r="AF409" s="53"/>
      <c r="AG409" s="54"/>
      <c r="AH409" s="55"/>
      <c r="AI409" s="52"/>
      <c r="AK409" s="56"/>
      <c r="AL409" s="56"/>
      <c r="AM409" s="52"/>
      <c r="AN409" s="52"/>
      <c r="AO409" s="52"/>
      <c r="AQ409" s="52"/>
      <c r="AR409" s="52"/>
      <c r="AS409" s="52"/>
      <c r="AT409" s="52"/>
      <c r="AU409" s="52"/>
      <c r="AV409" s="52"/>
      <c r="AW409" s="52"/>
      <c r="AX409" s="52"/>
    </row>
    <row r="410" spans="1:50">
      <c r="A410" s="49">
        <v>456</v>
      </c>
      <c r="B410" s="49">
        <v>456160262</v>
      </c>
      <c r="C410" s="50" t="s">
        <v>203</v>
      </c>
      <c r="D410" s="49">
        <v>160</v>
      </c>
      <c r="E410" s="50" t="s">
        <v>134</v>
      </c>
      <c r="F410" s="49">
        <v>262</v>
      </c>
      <c r="G410" s="50" t="s">
        <v>19</v>
      </c>
      <c r="H410" s="51">
        <v>1</v>
      </c>
      <c r="I410" s="52">
        <v>10347</v>
      </c>
      <c r="J410" s="52">
        <v>4801</v>
      </c>
      <c r="K410" s="52">
        <v>0</v>
      </c>
      <c r="L410" s="52">
        <v>893</v>
      </c>
      <c r="M410" s="52">
        <v>16041</v>
      </c>
      <c r="N410" s="48"/>
      <c r="O410" s="53">
        <v>1.7199017199017199E-2</v>
      </c>
      <c r="P410" s="53">
        <v>0</v>
      </c>
      <c r="Q410" s="55">
        <v>0.09</v>
      </c>
      <c r="R410" s="55">
        <v>4.9644729083564425E-2</v>
      </c>
      <c r="S410" s="52">
        <v>0</v>
      </c>
      <c r="T410" s="49"/>
      <c r="U410" s="56">
        <v>14887</v>
      </c>
      <c r="V410" s="56">
        <v>0</v>
      </c>
      <c r="W410" s="52">
        <v>0</v>
      </c>
      <c r="X410" s="52">
        <v>878</v>
      </c>
      <c r="Y410" s="52">
        <v>15765</v>
      </c>
      <c r="Z410" s="83">
        <f t="shared" si="6"/>
        <v>10434675.01393166</v>
      </c>
      <c r="AA410" s="52"/>
      <c r="AB410" s="52"/>
      <c r="AC410" s="52"/>
      <c r="AE410" s="53"/>
      <c r="AF410" s="53"/>
      <c r="AG410" s="54"/>
      <c r="AH410" s="55"/>
      <c r="AI410" s="52"/>
      <c r="AK410" s="56"/>
      <c r="AL410" s="56"/>
      <c r="AM410" s="52"/>
      <c r="AN410" s="52"/>
      <c r="AO410" s="52"/>
      <c r="AQ410" s="52"/>
      <c r="AR410" s="52"/>
      <c r="AS410" s="52"/>
      <c r="AT410" s="52"/>
      <c r="AU410" s="52"/>
      <c r="AV410" s="52"/>
      <c r="AW410" s="52"/>
      <c r="AX410" s="52"/>
    </row>
    <row r="411" spans="1:50">
      <c r="A411" s="49">
        <v>456</v>
      </c>
      <c r="B411" s="49">
        <v>456160295</v>
      </c>
      <c r="C411" s="50" t="s">
        <v>203</v>
      </c>
      <c r="D411" s="49">
        <v>160</v>
      </c>
      <c r="E411" s="50" t="s">
        <v>134</v>
      </c>
      <c r="F411" s="49">
        <v>295</v>
      </c>
      <c r="G411" s="50" t="s">
        <v>135</v>
      </c>
      <c r="H411" s="51">
        <v>7</v>
      </c>
      <c r="I411" s="52">
        <v>10650</v>
      </c>
      <c r="J411" s="52">
        <v>5080</v>
      </c>
      <c r="K411" s="52">
        <v>0</v>
      </c>
      <c r="L411" s="52">
        <v>893</v>
      </c>
      <c r="M411" s="52">
        <v>16623</v>
      </c>
      <c r="N411" s="48"/>
      <c r="O411" s="53">
        <v>0.1203931203931204</v>
      </c>
      <c r="P411" s="53">
        <v>0</v>
      </c>
      <c r="Q411" s="55">
        <v>0.09</v>
      </c>
      <c r="R411" s="55">
        <v>2.0444393392159928E-2</v>
      </c>
      <c r="S411" s="52">
        <v>0</v>
      </c>
      <c r="T411" s="49"/>
      <c r="U411" s="56">
        <v>108213</v>
      </c>
      <c r="V411" s="56">
        <v>0</v>
      </c>
      <c r="W411" s="52">
        <v>0</v>
      </c>
      <c r="X411" s="52">
        <v>6146</v>
      </c>
      <c r="Y411" s="52">
        <v>114359</v>
      </c>
      <c r="Z411" s="83">
        <f t="shared" si="6"/>
        <v>10434675.01393166</v>
      </c>
      <c r="AA411" s="52"/>
      <c r="AB411" s="52"/>
      <c r="AC411" s="52"/>
      <c r="AE411" s="53"/>
      <c r="AF411" s="53"/>
      <c r="AG411" s="54"/>
      <c r="AH411" s="55"/>
      <c r="AI411" s="52"/>
      <c r="AK411" s="56"/>
      <c r="AL411" s="56"/>
      <c r="AM411" s="52"/>
      <c r="AN411" s="52"/>
      <c r="AO411" s="52"/>
      <c r="AQ411" s="52"/>
      <c r="AR411" s="52"/>
      <c r="AS411" s="52"/>
      <c r="AT411" s="52"/>
      <c r="AU411" s="52"/>
      <c r="AV411" s="52"/>
      <c r="AW411" s="52"/>
      <c r="AX411" s="52"/>
    </row>
    <row r="412" spans="1:50">
      <c r="A412" s="49">
        <v>456</v>
      </c>
      <c r="B412" s="49">
        <v>456160301</v>
      </c>
      <c r="C412" s="50" t="s">
        <v>203</v>
      </c>
      <c r="D412" s="49">
        <v>160</v>
      </c>
      <c r="E412" s="50" t="s">
        <v>134</v>
      </c>
      <c r="F412" s="49">
        <v>301</v>
      </c>
      <c r="G412" s="50" t="s">
        <v>132</v>
      </c>
      <c r="H412" s="51">
        <v>2</v>
      </c>
      <c r="I412" s="52">
        <v>8094</v>
      </c>
      <c r="J412" s="52">
        <v>2920</v>
      </c>
      <c r="K412" s="52">
        <v>0</v>
      </c>
      <c r="L412" s="52">
        <v>893</v>
      </c>
      <c r="M412" s="52">
        <v>11907</v>
      </c>
      <c r="N412" s="48"/>
      <c r="O412" s="53">
        <v>3.4398034398034398E-2</v>
      </c>
      <c r="P412" s="53">
        <v>0</v>
      </c>
      <c r="Q412" s="55">
        <v>0.09</v>
      </c>
      <c r="R412" s="55">
        <v>4.3539321532278505E-2</v>
      </c>
      <c r="S412" s="52">
        <v>0</v>
      </c>
      <c r="T412" s="49"/>
      <c r="U412" s="56">
        <v>21650</v>
      </c>
      <c r="V412" s="56">
        <v>0</v>
      </c>
      <c r="W412" s="52">
        <v>0</v>
      </c>
      <c r="X412" s="52">
        <v>1756</v>
      </c>
      <c r="Y412" s="52">
        <v>23406</v>
      </c>
      <c r="Z412" s="83">
        <f t="shared" si="6"/>
        <v>10434675.01393166</v>
      </c>
      <c r="AA412" s="52"/>
      <c r="AB412" s="52"/>
      <c r="AC412" s="52"/>
      <c r="AE412" s="53"/>
      <c r="AF412" s="53"/>
      <c r="AG412" s="54"/>
      <c r="AH412" s="55"/>
      <c r="AI412" s="52"/>
      <c r="AK412" s="56"/>
      <c r="AL412" s="56"/>
      <c r="AM412" s="52"/>
      <c r="AN412" s="52"/>
      <c r="AO412" s="52"/>
      <c r="AQ412" s="52"/>
      <c r="AR412" s="52"/>
      <c r="AS412" s="52"/>
      <c r="AT412" s="52"/>
      <c r="AU412" s="52"/>
      <c r="AV412" s="52"/>
      <c r="AW412" s="52"/>
      <c r="AX412" s="52"/>
    </row>
    <row r="413" spans="1:50">
      <c r="A413" s="49">
        <v>456</v>
      </c>
      <c r="B413" s="49">
        <v>456160616</v>
      </c>
      <c r="C413" s="50" t="s">
        <v>203</v>
      </c>
      <c r="D413" s="49">
        <v>160</v>
      </c>
      <c r="E413" s="50" t="s">
        <v>134</v>
      </c>
      <c r="F413" s="49">
        <v>616</v>
      </c>
      <c r="G413" s="50" t="s">
        <v>83</v>
      </c>
      <c r="H413" s="51">
        <v>1</v>
      </c>
      <c r="I413" s="52">
        <v>10413</v>
      </c>
      <c r="J413" s="52">
        <v>3458</v>
      </c>
      <c r="K413" s="52">
        <v>0</v>
      </c>
      <c r="L413" s="52">
        <v>893</v>
      </c>
      <c r="M413" s="52">
        <v>14764</v>
      </c>
      <c r="N413" s="48"/>
      <c r="O413" s="53">
        <v>1.7199017199017199E-2</v>
      </c>
      <c r="P413" s="53">
        <v>0</v>
      </c>
      <c r="Q413" s="55">
        <v>0.09</v>
      </c>
      <c r="R413" s="55">
        <v>3.6820405980266042E-2</v>
      </c>
      <c r="S413" s="52">
        <v>0</v>
      </c>
      <c r="T413" s="49"/>
      <c r="U413" s="56">
        <v>13632</v>
      </c>
      <c r="V413" s="56">
        <v>0</v>
      </c>
      <c r="W413" s="52">
        <v>0</v>
      </c>
      <c r="X413" s="52">
        <v>878</v>
      </c>
      <c r="Y413" s="52">
        <v>14510</v>
      </c>
      <c r="Z413" s="83">
        <f t="shared" si="6"/>
        <v>10434675.01393166</v>
      </c>
      <c r="AA413" s="52"/>
      <c r="AB413" s="52"/>
      <c r="AC413" s="52"/>
      <c r="AE413" s="53"/>
      <c r="AF413" s="53"/>
      <c r="AG413" s="54"/>
      <c r="AH413" s="55"/>
      <c r="AI413" s="52"/>
      <c r="AK413" s="56"/>
      <c r="AL413" s="56"/>
      <c r="AM413" s="52"/>
      <c r="AN413" s="52"/>
      <c r="AO413" s="52"/>
      <c r="AQ413" s="52"/>
      <c r="AR413" s="52"/>
      <c r="AS413" s="52"/>
      <c r="AT413" s="52"/>
      <c r="AU413" s="52"/>
      <c r="AV413" s="52"/>
      <c r="AW413" s="52"/>
      <c r="AX413" s="52"/>
    </row>
    <row r="414" spans="1:50">
      <c r="A414" s="49">
        <v>458</v>
      </c>
      <c r="B414" s="49">
        <v>458160031</v>
      </c>
      <c r="C414" s="50" t="s">
        <v>204</v>
      </c>
      <c r="D414" s="49">
        <v>160</v>
      </c>
      <c r="E414" s="50" t="s">
        <v>134</v>
      </c>
      <c r="F414" s="49">
        <v>31</v>
      </c>
      <c r="G414" s="50" t="s">
        <v>76</v>
      </c>
      <c r="H414" s="51">
        <v>1</v>
      </c>
      <c r="I414" s="52">
        <v>9808</v>
      </c>
      <c r="J414" s="52">
        <v>4538</v>
      </c>
      <c r="K414" s="52">
        <v>0</v>
      </c>
      <c r="L414" s="52">
        <v>893</v>
      </c>
      <c r="M414" s="52">
        <v>15239</v>
      </c>
      <c r="N414" s="48"/>
      <c r="O414" s="53">
        <v>0</v>
      </c>
      <c r="P414" s="53">
        <v>0</v>
      </c>
      <c r="Q414" s="55">
        <v>0.09</v>
      </c>
      <c r="R414" s="55">
        <v>3.0867816917937885E-2</v>
      </c>
      <c r="S414" s="52">
        <v>0</v>
      </c>
      <c r="T414" s="49"/>
      <c r="U414" s="56">
        <v>14346</v>
      </c>
      <c r="V414" s="56">
        <v>0</v>
      </c>
      <c r="W414" s="52">
        <v>0</v>
      </c>
      <c r="X414" s="52">
        <v>893</v>
      </c>
      <c r="Y414" s="52">
        <v>15239</v>
      </c>
      <c r="Z414" s="83">
        <f t="shared" si="6"/>
        <v>1327427</v>
      </c>
      <c r="AA414" s="52"/>
      <c r="AB414" s="52"/>
      <c r="AC414" s="52"/>
      <c r="AE414" s="53"/>
      <c r="AF414" s="53"/>
      <c r="AG414" s="54"/>
      <c r="AH414" s="55"/>
      <c r="AI414" s="52"/>
      <c r="AK414" s="56"/>
      <c r="AL414" s="56"/>
      <c r="AM414" s="52"/>
      <c r="AN414" s="52"/>
      <c r="AO414" s="52"/>
      <c r="AQ414" s="52"/>
      <c r="AR414" s="52"/>
      <c r="AS414" s="52"/>
      <c r="AT414" s="52"/>
      <c r="AU414" s="52"/>
      <c r="AV414" s="52"/>
      <c r="AW414" s="52"/>
      <c r="AX414" s="52"/>
    </row>
    <row r="415" spans="1:50">
      <c r="A415" s="49">
        <v>458</v>
      </c>
      <c r="B415" s="49">
        <v>458160056</v>
      </c>
      <c r="C415" s="50" t="s">
        <v>204</v>
      </c>
      <c r="D415" s="49">
        <v>160</v>
      </c>
      <c r="E415" s="50" t="s">
        <v>134</v>
      </c>
      <c r="F415" s="49">
        <v>56</v>
      </c>
      <c r="G415" s="50" t="s">
        <v>133</v>
      </c>
      <c r="H415" s="51">
        <v>1</v>
      </c>
      <c r="I415" s="52">
        <v>13975</v>
      </c>
      <c r="J415" s="52">
        <v>5446</v>
      </c>
      <c r="K415" s="52">
        <v>0</v>
      </c>
      <c r="L415" s="52">
        <v>893</v>
      </c>
      <c r="M415" s="52">
        <v>20314</v>
      </c>
      <c r="N415" s="48"/>
      <c r="O415" s="53">
        <v>0</v>
      </c>
      <c r="P415" s="53">
        <v>0</v>
      </c>
      <c r="Q415" s="55">
        <v>0.09</v>
      </c>
      <c r="R415" s="55">
        <v>1.9872567991981813E-2</v>
      </c>
      <c r="S415" s="52">
        <v>0</v>
      </c>
      <c r="T415" s="49"/>
      <c r="U415" s="56">
        <v>19421</v>
      </c>
      <c r="V415" s="56">
        <v>0</v>
      </c>
      <c r="W415" s="52">
        <v>0</v>
      </c>
      <c r="X415" s="52">
        <v>893</v>
      </c>
      <c r="Y415" s="52">
        <v>20314</v>
      </c>
      <c r="Z415" s="83">
        <f t="shared" si="6"/>
        <v>1327427</v>
      </c>
      <c r="AA415" s="52"/>
      <c r="AB415" s="52"/>
      <c r="AC415" s="52"/>
      <c r="AE415" s="53"/>
      <c r="AF415" s="53"/>
      <c r="AG415" s="54"/>
      <c r="AH415" s="55"/>
      <c r="AI415" s="52"/>
      <c r="AK415" s="56"/>
      <c r="AL415" s="56"/>
      <c r="AM415" s="52"/>
      <c r="AN415" s="52"/>
      <c r="AO415" s="52"/>
      <c r="AQ415" s="52"/>
      <c r="AR415" s="52"/>
      <c r="AS415" s="52"/>
      <c r="AT415" s="52"/>
      <c r="AU415" s="52"/>
      <c r="AV415" s="52"/>
      <c r="AW415" s="52"/>
      <c r="AX415" s="52"/>
    </row>
    <row r="416" spans="1:50">
      <c r="A416" s="49">
        <v>458</v>
      </c>
      <c r="B416" s="49">
        <v>458160079</v>
      </c>
      <c r="C416" s="50" t="s">
        <v>204</v>
      </c>
      <c r="D416" s="49">
        <v>160</v>
      </c>
      <c r="E416" s="50" t="s">
        <v>134</v>
      </c>
      <c r="F416" s="49">
        <v>79</v>
      </c>
      <c r="G416" s="50" t="s">
        <v>86</v>
      </c>
      <c r="H416" s="51">
        <v>7</v>
      </c>
      <c r="I416" s="52">
        <v>11255</v>
      </c>
      <c r="J416" s="52">
        <v>1149</v>
      </c>
      <c r="K416" s="52">
        <v>0</v>
      </c>
      <c r="L416" s="52">
        <v>893</v>
      </c>
      <c r="M416" s="52">
        <v>13297</v>
      </c>
      <c r="N416" s="48"/>
      <c r="O416" s="53">
        <v>0</v>
      </c>
      <c r="P416" s="53">
        <v>0</v>
      </c>
      <c r="Q416" s="55">
        <v>0.09</v>
      </c>
      <c r="R416" s="55">
        <v>5.9652811568436048E-2</v>
      </c>
      <c r="S416" s="52">
        <v>0</v>
      </c>
      <c r="T416" s="49"/>
      <c r="U416" s="56">
        <v>86828</v>
      </c>
      <c r="V416" s="56">
        <v>0</v>
      </c>
      <c r="W416" s="52">
        <v>0</v>
      </c>
      <c r="X416" s="52">
        <v>6251</v>
      </c>
      <c r="Y416" s="52">
        <v>93079</v>
      </c>
      <c r="Z416" s="83">
        <f t="shared" si="6"/>
        <v>1327427</v>
      </c>
      <c r="AA416" s="52"/>
      <c r="AB416" s="52"/>
      <c r="AC416" s="52"/>
      <c r="AE416" s="53"/>
      <c r="AF416" s="53"/>
      <c r="AG416" s="54"/>
      <c r="AH416" s="55"/>
      <c r="AI416" s="52"/>
      <c r="AK416" s="56"/>
      <c r="AL416" s="56"/>
      <c r="AM416" s="52"/>
      <c r="AN416" s="52"/>
      <c r="AO416" s="52"/>
      <c r="AQ416" s="52"/>
      <c r="AR416" s="52"/>
      <c r="AS416" s="52"/>
      <c r="AT416" s="52"/>
      <c r="AU416" s="52"/>
      <c r="AV416" s="52"/>
      <c r="AW416" s="52"/>
      <c r="AX416" s="52"/>
    </row>
    <row r="417" spans="1:50">
      <c r="A417" s="49">
        <v>458</v>
      </c>
      <c r="B417" s="49">
        <v>458160149</v>
      </c>
      <c r="C417" s="50" t="s">
        <v>204</v>
      </c>
      <c r="D417" s="49">
        <v>160</v>
      </c>
      <c r="E417" s="50" t="s">
        <v>134</v>
      </c>
      <c r="F417" s="49">
        <v>149</v>
      </c>
      <c r="G417" s="50" t="s">
        <v>77</v>
      </c>
      <c r="H417" s="51">
        <v>1</v>
      </c>
      <c r="I417" s="52">
        <v>12390</v>
      </c>
      <c r="J417" s="52">
        <v>63</v>
      </c>
      <c r="K417" s="52">
        <v>0</v>
      </c>
      <c r="L417" s="52">
        <v>893</v>
      </c>
      <c r="M417" s="52">
        <v>13346</v>
      </c>
      <c r="N417" s="48"/>
      <c r="O417" s="53">
        <v>0</v>
      </c>
      <c r="P417" s="53">
        <v>0</v>
      </c>
      <c r="Q417" s="55">
        <v>0.16</v>
      </c>
      <c r="R417" s="55">
        <v>0.10176205383806537</v>
      </c>
      <c r="S417" s="52">
        <v>0</v>
      </c>
      <c r="T417" s="49"/>
      <c r="U417" s="56">
        <v>12453</v>
      </c>
      <c r="V417" s="56">
        <v>0</v>
      </c>
      <c r="W417" s="52">
        <v>0</v>
      </c>
      <c r="X417" s="52">
        <v>893</v>
      </c>
      <c r="Y417" s="52">
        <v>13346</v>
      </c>
      <c r="Z417" s="83">
        <f t="shared" si="6"/>
        <v>1327427</v>
      </c>
      <c r="AA417" s="52"/>
      <c r="AB417" s="52"/>
      <c r="AC417" s="52"/>
      <c r="AE417" s="53"/>
      <c r="AF417" s="53"/>
      <c r="AG417" s="54"/>
      <c r="AH417" s="55"/>
      <c r="AI417" s="52"/>
      <c r="AK417" s="56"/>
      <c r="AL417" s="56"/>
      <c r="AM417" s="52"/>
      <c r="AN417" s="52"/>
      <c r="AO417" s="52"/>
      <c r="AQ417" s="52"/>
      <c r="AR417" s="52"/>
      <c r="AS417" s="52"/>
      <c r="AT417" s="52"/>
      <c r="AU417" s="52"/>
      <c r="AV417" s="52"/>
      <c r="AW417" s="52"/>
      <c r="AX417" s="52"/>
    </row>
    <row r="418" spans="1:50">
      <c r="A418" s="49">
        <v>458</v>
      </c>
      <c r="B418" s="49">
        <v>458160160</v>
      </c>
      <c r="C418" s="50" t="s">
        <v>204</v>
      </c>
      <c r="D418" s="49">
        <v>160</v>
      </c>
      <c r="E418" s="50" t="s">
        <v>134</v>
      </c>
      <c r="F418" s="49">
        <v>160</v>
      </c>
      <c r="G418" s="50" t="s">
        <v>134</v>
      </c>
      <c r="H418" s="51">
        <v>74</v>
      </c>
      <c r="I418" s="52">
        <v>13235</v>
      </c>
      <c r="J418" s="52">
        <v>428</v>
      </c>
      <c r="K418" s="52">
        <v>0</v>
      </c>
      <c r="L418" s="52">
        <v>893</v>
      </c>
      <c r="M418" s="52">
        <v>14556</v>
      </c>
      <c r="N418" s="48"/>
      <c r="O418" s="53">
        <v>0</v>
      </c>
      <c r="P418" s="53">
        <v>0</v>
      </c>
      <c r="Q418" s="55">
        <v>0.18</v>
      </c>
      <c r="R418" s="55">
        <v>0.10251797106422691</v>
      </c>
      <c r="S418" s="52">
        <v>0</v>
      </c>
      <c r="T418" s="49"/>
      <c r="U418" s="56">
        <v>1011062</v>
      </c>
      <c r="V418" s="56">
        <v>0</v>
      </c>
      <c r="W418" s="52">
        <v>0</v>
      </c>
      <c r="X418" s="52">
        <v>66082</v>
      </c>
      <c r="Y418" s="52">
        <v>1077144</v>
      </c>
      <c r="Z418" s="83">
        <f t="shared" si="6"/>
        <v>1327427</v>
      </c>
      <c r="AA418" s="52"/>
      <c r="AB418" s="52"/>
      <c r="AC418" s="52"/>
      <c r="AE418" s="53"/>
      <c r="AF418" s="53"/>
      <c r="AG418" s="54"/>
      <c r="AH418" s="55"/>
      <c r="AI418" s="52"/>
      <c r="AK418" s="56"/>
      <c r="AL418" s="56"/>
      <c r="AM418" s="52"/>
      <c r="AN418" s="52"/>
      <c r="AO418" s="52"/>
      <c r="AQ418" s="52"/>
      <c r="AR418" s="52"/>
      <c r="AS418" s="52"/>
      <c r="AT418" s="52"/>
      <c r="AU418" s="52"/>
      <c r="AV418" s="52"/>
      <c r="AW418" s="52"/>
      <c r="AX418" s="52"/>
    </row>
    <row r="419" spans="1:50">
      <c r="A419" s="49">
        <v>458</v>
      </c>
      <c r="B419" s="49">
        <v>458160181</v>
      </c>
      <c r="C419" s="50" t="s">
        <v>204</v>
      </c>
      <c r="D419" s="49">
        <v>160</v>
      </c>
      <c r="E419" s="50" t="s">
        <v>134</v>
      </c>
      <c r="F419" s="49">
        <v>181</v>
      </c>
      <c r="G419" s="50" t="s">
        <v>79</v>
      </c>
      <c r="H419" s="51">
        <v>3</v>
      </c>
      <c r="I419" s="52">
        <v>11884</v>
      </c>
      <c r="J419" s="52">
        <v>803</v>
      </c>
      <c r="K419" s="52">
        <v>0</v>
      </c>
      <c r="L419" s="52">
        <v>893</v>
      </c>
      <c r="M419" s="52">
        <v>13580</v>
      </c>
      <c r="N419" s="48"/>
      <c r="O419" s="53">
        <v>0</v>
      </c>
      <c r="P419" s="53">
        <v>0</v>
      </c>
      <c r="Q419" s="55">
        <v>0.09</v>
      </c>
      <c r="R419" s="55">
        <v>1.3710541832974862E-2</v>
      </c>
      <c r="S419" s="52">
        <v>0</v>
      </c>
      <c r="T419" s="49"/>
      <c r="U419" s="56">
        <v>38061</v>
      </c>
      <c r="V419" s="56">
        <v>0</v>
      </c>
      <c r="W419" s="52">
        <v>0</v>
      </c>
      <c r="X419" s="52">
        <v>2679</v>
      </c>
      <c r="Y419" s="52">
        <v>40740</v>
      </c>
      <c r="Z419" s="83">
        <f t="shared" si="6"/>
        <v>1327427</v>
      </c>
      <c r="AA419" s="52"/>
      <c r="AB419" s="52"/>
      <c r="AC419" s="52"/>
      <c r="AE419" s="53"/>
      <c r="AF419" s="53"/>
      <c r="AG419" s="54"/>
      <c r="AH419" s="55"/>
      <c r="AI419" s="52"/>
      <c r="AK419" s="56"/>
      <c r="AL419" s="56"/>
      <c r="AM419" s="52"/>
      <c r="AN419" s="52"/>
      <c r="AO419" s="52"/>
      <c r="AQ419" s="52"/>
      <c r="AR419" s="52"/>
      <c r="AS419" s="52"/>
      <c r="AT419" s="52"/>
      <c r="AU419" s="52"/>
      <c r="AV419" s="52"/>
      <c r="AW419" s="52"/>
      <c r="AX419" s="52"/>
    </row>
    <row r="420" spans="1:50">
      <c r="A420" s="49">
        <v>458</v>
      </c>
      <c r="B420" s="49">
        <v>458160301</v>
      </c>
      <c r="C420" s="50" t="s">
        <v>204</v>
      </c>
      <c r="D420" s="49">
        <v>160</v>
      </c>
      <c r="E420" s="50" t="s">
        <v>134</v>
      </c>
      <c r="F420" s="49">
        <v>301</v>
      </c>
      <c r="G420" s="50" t="s">
        <v>132</v>
      </c>
      <c r="H420" s="51">
        <v>3</v>
      </c>
      <c r="I420" s="52">
        <v>11884</v>
      </c>
      <c r="J420" s="52">
        <v>4287</v>
      </c>
      <c r="K420" s="52">
        <v>0</v>
      </c>
      <c r="L420" s="52">
        <v>893</v>
      </c>
      <c r="M420" s="52">
        <v>17064</v>
      </c>
      <c r="N420" s="48"/>
      <c r="O420" s="53">
        <v>0</v>
      </c>
      <c r="P420" s="53">
        <v>0</v>
      </c>
      <c r="Q420" s="55">
        <v>0.09</v>
      </c>
      <c r="R420" s="55">
        <v>4.3539321532278505E-2</v>
      </c>
      <c r="S420" s="52">
        <v>0</v>
      </c>
      <c r="T420" s="49"/>
      <c r="U420" s="56">
        <v>48513</v>
      </c>
      <c r="V420" s="56">
        <v>0</v>
      </c>
      <c r="W420" s="52">
        <v>0</v>
      </c>
      <c r="X420" s="52">
        <v>2679</v>
      </c>
      <c r="Y420" s="52">
        <v>51192</v>
      </c>
      <c r="Z420" s="83">
        <f t="shared" si="6"/>
        <v>1327427</v>
      </c>
      <c r="AA420" s="52"/>
      <c r="AB420" s="52"/>
      <c r="AC420" s="52"/>
      <c r="AE420" s="53"/>
      <c r="AF420" s="53"/>
      <c r="AG420" s="54"/>
      <c r="AH420" s="55"/>
      <c r="AI420" s="52"/>
      <c r="AK420" s="56"/>
      <c r="AL420" s="56"/>
      <c r="AM420" s="52"/>
      <c r="AN420" s="52"/>
      <c r="AO420" s="52"/>
      <c r="AQ420" s="52"/>
      <c r="AR420" s="52"/>
      <c r="AS420" s="52"/>
      <c r="AT420" s="52"/>
      <c r="AU420" s="52"/>
      <c r="AV420" s="52"/>
      <c r="AW420" s="52"/>
      <c r="AX420" s="52"/>
    </row>
    <row r="421" spans="1:50">
      <c r="A421" s="49">
        <v>458</v>
      </c>
      <c r="B421" s="49">
        <v>458160342</v>
      </c>
      <c r="C421" s="50" t="s">
        <v>204</v>
      </c>
      <c r="D421" s="49">
        <v>160</v>
      </c>
      <c r="E421" s="50" t="s">
        <v>134</v>
      </c>
      <c r="F421" s="49">
        <v>342</v>
      </c>
      <c r="G421" s="50" t="s">
        <v>222</v>
      </c>
      <c r="H421" s="51">
        <v>1</v>
      </c>
      <c r="I421" s="52">
        <v>9956</v>
      </c>
      <c r="J421" s="52">
        <v>5524</v>
      </c>
      <c r="K421" s="52">
        <v>0</v>
      </c>
      <c r="L421" s="52">
        <v>893</v>
      </c>
      <c r="M421" s="52">
        <v>16373</v>
      </c>
      <c r="N421" s="48"/>
      <c r="O421" s="53">
        <v>0</v>
      </c>
      <c r="P421" s="53">
        <v>0</v>
      </c>
      <c r="Q421" s="55">
        <v>0.09</v>
      </c>
      <c r="R421" s="55">
        <v>1.3475763916988568E-3</v>
      </c>
      <c r="S421" s="52">
        <v>0</v>
      </c>
      <c r="T421" s="49"/>
      <c r="U421" s="56">
        <v>15480</v>
      </c>
      <c r="V421" s="56">
        <v>0</v>
      </c>
      <c r="W421" s="52">
        <v>0</v>
      </c>
      <c r="X421" s="52">
        <v>893</v>
      </c>
      <c r="Y421" s="52">
        <v>16373</v>
      </c>
      <c r="Z421" s="83">
        <f t="shared" si="6"/>
        <v>1327427</v>
      </c>
      <c r="AA421" s="52"/>
      <c r="AB421" s="52"/>
      <c r="AC421" s="52"/>
      <c r="AE421" s="53"/>
      <c r="AF421" s="53"/>
      <c r="AG421" s="54"/>
      <c r="AH421" s="55"/>
      <c r="AI421" s="52"/>
      <c r="AK421" s="56"/>
      <c r="AL421" s="56"/>
      <c r="AM421" s="52"/>
      <c r="AN421" s="52"/>
      <c r="AO421" s="52"/>
      <c r="AQ421" s="52"/>
      <c r="AR421" s="52"/>
      <c r="AS421" s="52"/>
      <c r="AT421" s="52"/>
      <c r="AU421" s="52"/>
      <c r="AV421" s="52"/>
      <c r="AW421" s="52"/>
      <c r="AX421" s="52"/>
    </row>
    <row r="422" spans="1:50">
      <c r="A422" s="49">
        <v>463</v>
      </c>
      <c r="B422" s="49">
        <v>463035035</v>
      </c>
      <c r="C422" s="50" t="s">
        <v>205</v>
      </c>
      <c r="D422" s="49">
        <v>35</v>
      </c>
      <c r="E422" s="50" t="s">
        <v>11</v>
      </c>
      <c r="F422" s="49">
        <v>35</v>
      </c>
      <c r="G422" s="50" t="s">
        <v>11</v>
      </c>
      <c r="H422" s="51">
        <v>557</v>
      </c>
      <c r="I422" s="52">
        <v>12561</v>
      </c>
      <c r="J422" s="52">
        <v>4306</v>
      </c>
      <c r="K422" s="52">
        <v>0</v>
      </c>
      <c r="L422" s="52">
        <v>893</v>
      </c>
      <c r="M422" s="52">
        <v>17760</v>
      </c>
      <c r="N422" s="48"/>
      <c r="O422" s="53">
        <v>0</v>
      </c>
      <c r="P422" s="53">
        <v>0</v>
      </c>
      <c r="Q422" s="55">
        <v>0.18</v>
      </c>
      <c r="R422" s="55">
        <v>0.14507498172994768</v>
      </c>
      <c r="S422" s="52">
        <v>0</v>
      </c>
      <c r="T422" s="49"/>
      <c r="U422" s="56">
        <v>9394919</v>
      </c>
      <c r="V422" s="56">
        <v>0</v>
      </c>
      <c r="W422" s="52">
        <v>0</v>
      </c>
      <c r="X422" s="52">
        <v>497401</v>
      </c>
      <c r="Y422" s="52">
        <v>9892320</v>
      </c>
      <c r="Z422" s="83">
        <f t="shared" si="6"/>
        <v>9910052</v>
      </c>
      <c r="AA422" s="52"/>
      <c r="AB422" s="52"/>
      <c r="AC422" s="52"/>
      <c r="AE422" s="53"/>
      <c r="AF422" s="53"/>
      <c r="AG422" s="54"/>
      <c r="AH422" s="55"/>
      <c r="AI422" s="52"/>
      <c r="AK422" s="56"/>
      <c r="AL422" s="56"/>
      <c r="AM422" s="52"/>
      <c r="AN422" s="52"/>
      <c r="AO422" s="52"/>
      <c r="AQ422" s="52"/>
      <c r="AR422" s="52"/>
      <c r="AS422" s="52"/>
      <c r="AT422" s="52"/>
      <c r="AU422" s="52"/>
      <c r="AV422" s="52"/>
      <c r="AW422" s="52"/>
      <c r="AX422" s="52"/>
    </row>
    <row r="423" spans="1:50">
      <c r="A423" s="49">
        <v>463</v>
      </c>
      <c r="B423" s="49">
        <v>463035207</v>
      </c>
      <c r="C423" s="50" t="s">
        <v>205</v>
      </c>
      <c r="D423" s="49">
        <v>35</v>
      </c>
      <c r="E423" s="50" t="s">
        <v>11</v>
      </c>
      <c r="F423" s="49">
        <v>207</v>
      </c>
      <c r="G423" s="50" t="s">
        <v>25</v>
      </c>
      <c r="H423" s="51">
        <v>1</v>
      </c>
      <c r="I423" s="52">
        <v>10224</v>
      </c>
      <c r="J423" s="52">
        <v>6615</v>
      </c>
      <c r="K423" s="52">
        <v>0</v>
      </c>
      <c r="L423" s="52">
        <v>893</v>
      </c>
      <c r="M423" s="52">
        <v>17732</v>
      </c>
      <c r="N423" s="48"/>
      <c r="O423" s="53">
        <v>0</v>
      </c>
      <c r="P423" s="53">
        <v>0</v>
      </c>
      <c r="Q423" s="55">
        <v>0.09</v>
      </c>
      <c r="R423" s="55">
        <v>3.5065897086407105E-4</v>
      </c>
      <c r="S423" s="52">
        <v>0</v>
      </c>
      <c r="T423" s="49"/>
      <c r="U423" s="56">
        <v>16839</v>
      </c>
      <c r="V423" s="56">
        <v>0</v>
      </c>
      <c r="W423" s="52">
        <v>0</v>
      </c>
      <c r="X423" s="52">
        <v>893</v>
      </c>
      <c r="Y423" s="52">
        <v>17732</v>
      </c>
      <c r="Z423" s="83">
        <f t="shared" si="6"/>
        <v>9910052</v>
      </c>
      <c r="AA423" s="52"/>
      <c r="AB423" s="52"/>
      <c r="AC423" s="52"/>
      <c r="AE423" s="53"/>
      <c r="AF423" s="53"/>
      <c r="AG423" s="54"/>
      <c r="AH423" s="55"/>
      <c r="AI423" s="52"/>
      <c r="AK423" s="56"/>
      <c r="AL423" s="56"/>
      <c r="AM423" s="52"/>
      <c r="AN423" s="52"/>
      <c r="AO423" s="52"/>
      <c r="AQ423" s="52"/>
      <c r="AR423" s="52"/>
      <c r="AS423" s="52"/>
      <c r="AT423" s="52"/>
      <c r="AU423" s="52"/>
      <c r="AV423" s="52"/>
      <c r="AW423" s="52"/>
      <c r="AX423" s="52"/>
    </row>
    <row r="424" spans="1:50">
      <c r="A424" s="49">
        <v>464</v>
      </c>
      <c r="B424" s="49">
        <v>464168163</v>
      </c>
      <c r="C424" s="50" t="s">
        <v>206</v>
      </c>
      <c r="D424" s="49">
        <v>168</v>
      </c>
      <c r="E424" s="50" t="s">
        <v>96</v>
      </c>
      <c r="F424" s="49">
        <v>163</v>
      </c>
      <c r="G424" s="50" t="s">
        <v>16</v>
      </c>
      <c r="H424" s="51">
        <v>15</v>
      </c>
      <c r="I424" s="52">
        <v>9723</v>
      </c>
      <c r="J424" s="52">
        <v>526</v>
      </c>
      <c r="K424" s="52">
        <v>0</v>
      </c>
      <c r="L424" s="52">
        <v>893</v>
      </c>
      <c r="M424" s="52">
        <v>11142</v>
      </c>
      <c r="N424" s="48"/>
      <c r="O424" s="53">
        <v>0</v>
      </c>
      <c r="P424" s="53">
        <v>0</v>
      </c>
      <c r="Q424" s="55">
        <v>0.18</v>
      </c>
      <c r="R424" s="55">
        <v>8.7658801294957248E-2</v>
      </c>
      <c r="S424" s="52">
        <v>0</v>
      </c>
      <c r="T424" s="49"/>
      <c r="U424" s="56">
        <v>153735</v>
      </c>
      <c r="V424" s="56">
        <v>0</v>
      </c>
      <c r="W424" s="52">
        <v>0</v>
      </c>
      <c r="X424" s="52">
        <v>13395</v>
      </c>
      <c r="Y424" s="52">
        <v>167130</v>
      </c>
      <c r="Z424" s="83">
        <f t="shared" si="6"/>
        <v>3035375</v>
      </c>
      <c r="AA424" s="52"/>
      <c r="AB424" s="52"/>
      <c r="AC424" s="52"/>
      <c r="AE424" s="53"/>
      <c r="AF424" s="53"/>
      <c r="AG424" s="54"/>
      <c r="AH424" s="55"/>
      <c r="AI424" s="52"/>
      <c r="AK424" s="56"/>
      <c r="AL424" s="56"/>
      <c r="AM424" s="52"/>
      <c r="AN424" s="52"/>
      <c r="AO424" s="52"/>
      <c r="AQ424" s="52"/>
      <c r="AR424" s="52"/>
      <c r="AS424" s="52"/>
      <c r="AT424" s="52"/>
      <c r="AU424" s="52"/>
      <c r="AV424" s="52"/>
      <c r="AW424" s="52"/>
      <c r="AX424" s="52"/>
    </row>
    <row r="425" spans="1:50">
      <c r="A425" s="49">
        <v>464</v>
      </c>
      <c r="B425" s="49">
        <v>464168168</v>
      </c>
      <c r="C425" s="50" t="s">
        <v>206</v>
      </c>
      <c r="D425" s="49">
        <v>168</v>
      </c>
      <c r="E425" s="50" t="s">
        <v>96</v>
      </c>
      <c r="F425" s="49">
        <v>168</v>
      </c>
      <c r="G425" s="50" t="s">
        <v>96</v>
      </c>
      <c r="H425" s="51">
        <v>172</v>
      </c>
      <c r="I425" s="52">
        <v>8433</v>
      </c>
      <c r="J425" s="52">
        <v>4269</v>
      </c>
      <c r="K425" s="52">
        <v>0</v>
      </c>
      <c r="L425" s="52">
        <v>893</v>
      </c>
      <c r="M425" s="52">
        <v>13595</v>
      </c>
      <c r="N425" s="48"/>
      <c r="O425" s="53">
        <v>0</v>
      </c>
      <c r="P425" s="53">
        <v>0</v>
      </c>
      <c r="Q425" s="55">
        <v>0.09</v>
      </c>
      <c r="R425" s="55">
        <v>4.7076759011102261E-2</v>
      </c>
      <c r="S425" s="52">
        <v>0</v>
      </c>
      <c r="T425" s="49"/>
      <c r="U425" s="56">
        <v>2184744</v>
      </c>
      <c r="V425" s="56">
        <v>0</v>
      </c>
      <c r="W425" s="52">
        <v>0</v>
      </c>
      <c r="X425" s="52">
        <v>153596</v>
      </c>
      <c r="Y425" s="52">
        <v>2338340</v>
      </c>
      <c r="Z425" s="83">
        <f t="shared" si="6"/>
        <v>3035375</v>
      </c>
      <c r="AA425" s="52"/>
      <c r="AB425" s="52"/>
      <c r="AC425" s="52"/>
      <c r="AE425" s="53"/>
      <c r="AF425" s="53"/>
      <c r="AG425" s="54"/>
      <c r="AH425" s="55"/>
      <c r="AI425" s="52"/>
      <c r="AK425" s="56"/>
      <c r="AL425" s="56"/>
      <c r="AM425" s="52"/>
      <c r="AN425" s="52"/>
      <c r="AO425" s="52"/>
      <c r="AQ425" s="52"/>
      <c r="AR425" s="52"/>
      <c r="AS425" s="52"/>
      <c r="AT425" s="52"/>
      <c r="AU425" s="52"/>
      <c r="AV425" s="52"/>
      <c r="AW425" s="52"/>
      <c r="AX425" s="52"/>
    </row>
    <row r="426" spans="1:50">
      <c r="A426" s="49">
        <v>464</v>
      </c>
      <c r="B426" s="49">
        <v>464168196</v>
      </c>
      <c r="C426" s="50" t="s">
        <v>206</v>
      </c>
      <c r="D426" s="49">
        <v>168</v>
      </c>
      <c r="E426" s="50" t="s">
        <v>96</v>
      </c>
      <c r="F426" s="49">
        <v>196</v>
      </c>
      <c r="G426" s="50" t="s">
        <v>207</v>
      </c>
      <c r="H426" s="51">
        <v>2</v>
      </c>
      <c r="I426" s="52">
        <v>8183</v>
      </c>
      <c r="J426" s="52">
        <v>4208</v>
      </c>
      <c r="K426" s="52">
        <v>0</v>
      </c>
      <c r="L426" s="52">
        <v>893</v>
      </c>
      <c r="M426" s="52">
        <v>13284</v>
      </c>
      <c r="N426" s="48"/>
      <c r="O426" s="53">
        <v>0</v>
      </c>
      <c r="P426" s="53">
        <v>0</v>
      </c>
      <c r="Q426" s="55">
        <v>0.09</v>
      </c>
      <c r="R426" s="55">
        <v>6.1358807150323881E-3</v>
      </c>
      <c r="S426" s="52">
        <v>0</v>
      </c>
      <c r="T426" s="49"/>
      <c r="U426" s="56">
        <v>24782</v>
      </c>
      <c r="V426" s="56">
        <v>0</v>
      </c>
      <c r="W426" s="52">
        <v>0</v>
      </c>
      <c r="X426" s="52">
        <v>1786</v>
      </c>
      <c r="Y426" s="52">
        <v>26568</v>
      </c>
      <c r="Z426" s="83">
        <f t="shared" si="6"/>
        <v>3035375</v>
      </c>
      <c r="AA426" s="52"/>
      <c r="AB426" s="52"/>
      <c r="AC426" s="52"/>
      <c r="AE426" s="53"/>
      <c r="AF426" s="53"/>
      <c r="AG426" s="54"/>
      <c r="AH426" s="55"/>
      <c r="AI426" s="52"/>
      <c r="AK426" s="56"/>
      <c r="AL426" s="56"/>
      <c r="AM426" s="52"/>
      <c r="AN426" s="52"/>
      <c r="AO426" s="52"/>
      <c r="AQ426" s="52"/>
      <c r="AR426" s="52"/>
      <c r="AS426" s="52"/>
      <c r="AT426" s="52"/>
      <c r="AU426" s="52"/>
      <c r="AV426" s="52"/>
      <c r="AW426" s="52"/>
      <c r="AX426" s="52"/>
    </row>
    <row r="427" spans="1:50">
      <c r="A427" s="49">
        <v>464</v>
      </c>
      <c r="B427" s="49">
        <v>464168229</v>
      </c>
      <c r="C427" s="50" t="s">
        <v>206</v>
      </c>
      <c r="D427" s="49">
        <v>168</v>
      </c>
      <c r="E427" s="50" t="s">
        <v>96</v>
      </c>
      <c r="F427" s="49">
        <v>229</v>
      </c>
      <c r="G427" s="50" t="s">
        <v>97</v>
      </c>
      <c r="H427" s="51">
        <v>9</v>
      </c>
      <c r="I427" s="52">
        <v>8890</v>
      </c>
      <c r="J427" s="52">
        <v>842</v>
      </c>
      <c r="K427" s="52">
        <v>0</v>
      </c>
      <c r="L427" s="52">
        <v>893</v>
      </c>
      <c r="M427" s="52">
        <v>10625</v>
      </c>
      <c r="N427" s="48"/>
      <c r="O427" s="53">
        <v>0</v>
      </c>
      <c r="P427" s="53">
        <v>0</v>
      </c>
      <c r="Q427" s="55">
        <v>0.09</v>
      </c>
      <c r="R427" s="55">
        <v>1.0850901083337826E-2</v>
      </c>
      <c r="S427" s="52">
        <v>0</v>
      </c>
      <c r="T427" s="49"/>
      <c r="U427" s="56">
        <v>87588</v>
      </c>
      <c r="V427" s="56">
        <v>0</v>
      </c>
      <c r="W427" s="52">
        <v>0</v>
      </c>
      <c r="X427" s="52">
        <v>8037</v>
      </c>
      <c r="Y427" s="52">
        <v>95625</v>
      </c>
      <c r="Z427" s="83">
        <f t="shared" si="6"/>
        <v>3035375</v>
      </c>
      <c r="AA427" s="52"/>
      <c r="AB427" s="52"/>
      <c r="AC427" s="52"/>
      <c r="AE427" s="53"/>
      <c r="AF427" s="53"/>
      <c r="AG427" s="54"/>
      <c r="AH427" s="55"/>
      <c r="AI427" s="52"/>
      <c r="AK427" s="56"/>
      <c r="AL427" s="56"/>
      <c r="AM427" s="52"/>
      <c r="AN427" s="52"/>
      <c r="AO427" s="52"/>
      <c r="AQ427" s="52"/>
      <c r="AR427" s="52"/>
      <c r="AS427" s="52"/>
      <c r="AT427" s="52"/>
      <c r="AU427" s="52"/>
      <c r="AV427" s="52"/>
      <c r="AW427" s="52"/>
      <c r="AX427" s="52"/>
    </row>
    <row r="428" spans="1:50">
      <c r="A428" s="49">
        <v>464</v>
      </c>
      <c r="B428" s="49">
        <v>464168258</v>
      </c>
      <c r="C428" s="50" t="s">
        <v>206</v>
      </c>
      <c r="D428" s="49">
        <v>168</v>
      </c>
      <c r="E428" s="50" t="s">
        <v>96</v>
      </c>
      <c r="F428" s="49">
        <v>258</v>
      </c>
      <c r="G428" s="50" t="s">
        <v>98</v>
      </c>
      <c r="H428" s="51">
        <v>14</v>
      </c>
      <c r="I428" s="52">
        <v>8649</v>
      </c>
      <c r="J428" s="52">
        <v>2709</v>
      </c>
      <c r="K428" s="52">
        <v>0</v>
      </c>
      <c r="L428" s="52">
        <v>893</v>
      </c>
      <c r="M428" s="52">
        <v>12251</v>
      </c>
      <c r="N428" s="48"/>
      <c r="O428" s="53">
        <v>0</v>
      </c>
      <c r="P428" s="53">
        <v>0</v>
      </c>
      <c r="Q428" s="55">
        <v>0.18</v>
      </c>
      <c r="R428" s="55">
        <v>9.0944351844877591E-2</v>
      </c>
      <c r="S428" s="52">
        <v>0</v>
      </c>
      <c r="T428" s="49"/>
      <c r="U428" s="56">
        <v>159012</v>
      </c>
      <c r="V428" s="56">
        <v>0</v>
      </c>
      <c r="W428" s="52">
        <v>0</v>
      </c>
      <c r="X428" s="52">
        <v>12502</v>
      </c>
      <c r="Y428" s="52">
        <v>171514</v>
      </c>
      <c r="Z428" s="83">
        <f t="shared" si="6"/>
        <v>3035375</v>
      </c>
      <c r="AA428" s="52"/>
      <c r="AB428" s="52"/>
      <c r="AC428" s="52"/>
      <c r="AE428" s="53"/>
      <c r="AF428" s="53"/>
      <c r="AG428" s="54"/>
      <c r="AH428" s="55"/>
      <c r="AI428" s="52"/>
      <c r="AK428" s="56"/>
      <c r="AL428" s="56"/>
      <c r="AM428" s="52"/>
      <c r="AN428" s="52"/>
      <c r="AO428" s="52"/>
      <c r="AQ428" s="52"/>
      <c r="AR428" s="52"/>
      <c r="AS428" s="52"/>
      <c r="AT428" s="52"/>
      <c r="AU428" s="52"/>
      <c r="AV428" s="52"/>
      <c r="AW428" s="52"/>
      <c r="AX428" s="52"/>
    </row>
    <row r="429" spans="1:50">
      <c r="A429" s="49">
        <v>464</v>
      </c>
      <c r="B429" s="49">
        <v>464168291</v>
      </c>
      <c r="C429" s="50" t="s">
        <v>206</v>
      </c>
      <c r="D429" s="49">
        <v>168</v>
      </c>
      <c r="E429" s="50" t="s">
        <v>96</v>
      </c>
      <c r="F429" s="49">
        <v>291</v>
      </c>
      <c r="G429" s="50" t="s">
        <v>99</v>
      </c>
      <c r="H429" s="51">
        <v>17</v>
      </c>
      <c r="I429" s="52">
        <v>8174</v>
      </c>
      <c r="J429" s="52">
        <v>4827</v>
      </c>
      <c r="K429" s="52">
        <v>0</v>
      </c>
      <c r="L429" s="52">
        <v>893</v>
      </c>
      <c r="M429" s="52">
        <v>13894</v>
      </c>
      <c r="N429" s="48"/>
      <c r="O429" s="53">
        <v>0</v>
      </c>
      <c r="P429" s="53">
        <v>0</v>
      </c>
      <c r="Q429" s="55">
        <v>0.09</v>
      </c>
      <c r="R429" s="55">
        <v>1.1734463638920549E-2</v>
      </c>
      <c r="S429" s="52">
        <v>0</v>
      </c>
      <c r="T429" s="49"/>
      <c r="U429" s="56">
        <v>221017</v>
      </c>
      <c r="V429" s="56">
        <v>0</v>
      </c>
      <c r="W429" s="52">
        <v>0</v>
      </c>
      <c r="X429" s="52">
        <v>15181</v>
      </c>
      <c r="Y429" s="52">
        <v>236198</v>
      </c>
      <c r="Z429" s="83">
        <f t="shared" si="6"/>
        <v>3035375</v>
      </c>
      <c r="AA429" s="52"/>
      <c r="AB429" s="52"/>
      <c r="AC429" s="52"/>
      <c r="AE429" s="53"/>
      <c r="AF429" s="53"/>
      <c r="AG429" s="54"/>
      <c r="AH429" s="55"/>
      <c r="AI429" s="52"/>
      <c r="AK429" s="56"/>
      <c r="AL429" s="56"/>
      <c r="AM429" s="52"/>
      <c r="AN429" s="52"/>
      <c r="AO429" s="52"/>
      <c r="AQ429" s="52"/>
      <c r="AR429" s="52"/>
      <c r="AS429" s="52"/>
      <c r="AT429" s="52"/>
      <c r="AU429" s="52"/>
      <c r="AV429" s="52"/>
      <c r="AW429" s="52"/>
      <c r="AX429" s="52"/>
    </row>
    <row r="430" spans="1:50">
      <c r="A430" s="49">
        <v>466</v>
      </c>
      <c r="B430" s="49">
        <v>466700096</v>
      </c>
      <c r="C430" s="50" t="s">
        <v>208</v>
      </c>
      <c r="D430" s="49">
        <v>700</v>
      </c>
      <c r="E430" s="50" t="s">
        <v>209</v>
      </c>
      <c r="F430" s="49">
        <v>96</v>
      </c>
      <c r="G430" s="50" t="s">
        <v>210</v>
      </c>
      <c r="H430" s="51">
        <v>4</v>
      </c>
      <c r="I430" s="52">
        <v>9794</v>
      </c>
      <c r="J430" s="52">
        <v>5136</v>
      </c>
      <c r="K430" s="52">
        <v>0</v>
      </c>
      <c r="L430" s="52">
        <v>893</v>
      </c>
      <c r="M430" s="52">
        <v>15823</v>
      </c>
      <c r="N430" s="48"/>
      <c r="O430" s="53">
        <v>8.6956521739130432E-2</v>
      </c>
      <c r="P430" s="53">
        <v>0</v>
      </c>
      <c r="Q430" s="55">
        <v>0.09</v>
      </c>
      <c r="R430" s="55">
        <v>2.0951551306591019E-2</v>
      </c>
      <c r="S430" s="52">
        <v>0</v>
      </c>
      <c r="T430" s="49"/>
      <c r="U430" s="56">
        <v>58420</v>
      </c>
      <c r="V430" s="56">
        <v>0</v>
      </c>
      <c r="W430" s="52">
        <v>0</v>
      </c>
      <c r="X430" s="52">
        <v>3496</v>
      </c>
      <c r="Y430" s="52">
        <v>61916</v>
      </c>
      <c r="Z430" s="83">
        <f t="shared" si="6"/>
        <v>4221128.4609904606</v>
      </c>
      <c r="AA430" s="52"/>
      <c r="AB430" s="52"/>
      <c r="AC430" s="52"/>
      <c r="AE430" s="53"/>
      <c r="AF430" s="53"/>
      <c r="AG430" s="54"/>
      <c r="AH430" s="55"/>
      <c r="AI430" s="52"/>
      <c r="AK430" s="56"/>
      <c r="AL430" s="56"/>
      <c r="AM430" s="52"/>
      <c r="AN430" s="52"/>
      <c r="AO430" s="52"/>
      <c r="AQ430" s="52"/>
      <c r="AR430" s="52"/>
      <c r="AS430" s="52"/>
      <c r="AT430" s="52"/>
      <c r="AU430" s="52"/>
      <c r="AV430" s="52"/>
      <c r="AW430" s="52"/>
      <c r="AX430" s="52"/>
    </row>
    <row r="431" spans="1:50">
      <c r="A431" s="49">
        <v>466</v>
      </c>
      <c r="B431" s="49">
        <v>466700700</v>
      </c>
      <c r="C431" s="50" t="s">
        <v>208</v>
      </c>
      <c r="D431" s="49">
        <v>700</v>
      </c>
      <c r="E431" s="50" t="s">
        <v>209</v>
      </c>
      <c r="F431" s="49">
        <v>700</v>
      </c>
      <c r="G431" s="50" t="s">
        <v>209</v>
      </c>
      <c r="H431" s="51">
        <v>29</v>
      </c>
      <c r="I431" s="52">
        <v>11242</v>
      </c>
      <c r="J431" s="52">
        <v>11929</v>
      </c>
      <c r="K431" s="52">
        <v>0</v>
      </c>
      <c r="L431" s="52">
        <v>893</v>
      </c>
      <c r="M431" s="52">
        <v>24064</v>
      </c>
      <c r="N431" s="48"/>
      <c r="O431" s="53">
        <v>0.63043478260869534</v>
      </c>
      <c r="P431" s="53">
        <v>0</v>
      </c>
      <c r="Q431" s="55">
        <v>0.09</v>
      </c>
      <c r="R431" s="55">
        <v>3.6140597615383935E-2</v>
      </c>
      <c r="S431" s="52">
        <v>0</v>
      </c>
      <c r="T431" s="49"/>
      <c r="U431" s="56">
        <v>657343</v>
      </c>
      <c r="V431" s="56">
        <v>0</v>
      </c>
      <c r="W431" s="52">
        <v>0</v>
      </c>
      <c r="X431" s="52">
        <v>25346</v>
      </c>
      <c r="Y431" s="52">
        <v>682689</v>
      </c>
      <c r="Z431" s="83">
        <f t="shared" si="6"/>
        <v>4221128.4609904606</v>
      </c>
      <c r="AA431" s="52"/>
      <c r="AB431" s="52"/>
      <c r="AC431" s="52"/>
      <c r="AE431" s="53"/>
      <c r="AF431" s="53"/>
      <c r="AG431" s="54"/>
      <c r="AH431" s="55"/>
      <c r="AI431" s="52"/>
      <c r="AK431" s="56"/>
      <c r="AL431" s="56"/>
      <c r="AM431" s="52"/>
      <c r="AN431" s="52"/>
      <c r="AO431" s="52"/>
      <c r="AQ431" s="52"/>
      <c r="AR431" s="52"/>
      <c r="AS431" s="52"/>
      <c r="AT431" s="52"/>
      <c r="AU431" s="52"/>
      <c r="AV431" s="52"/>
      <c r="AW431" s="52"/>
      <c r="AX431" s="52"/>
    </row>
    <row r="432" spans="1:50">
      <c r="A432" s="49">
        <v>466</v>
      </c>
      <c r="B432" s="49">
        <v>466774089</v>
      </c>
      <c r="C432" s="50" t="s">
        <v>208</v>
      </c>
      <c r="D432" s="49">
        <v>774</v>
      </c>
      <c r="E432" s="50" t="s">
        <v>211</v>
      </c>
      <c r="F432" s="49">
        <v>89</v>
      </c>
      <c r="G432" s="50" t="s">
        <v>212</v>
      </c>
      <c r="H432" s="51">
        <v>44</v>
      </c>
      <c r="I432" s="52">
        <v>9741</v>
      </c>
      <c r="J432" s="52">
        <v>14711</v>
      </c>
      <c r="K432" s="52">
        <v>0</v>
      </c>
      <c r="L432" s="52">
        <v>893</v>
      </c>
      <c r="M432" s="52">
        <v>25345</v>
      </c>
      <c r="N432" s="48"/>
      <c r="O432" s="53">
        <v>0.95652173913043426</v>
      </c>
      <c r="P432" s="53">
        <v>0</v>
      </c>
      <c r="Q432" s="55">
        <v>0.09</v>
      </c>
      <c r="R432" s="55">
        <v>9.9680046957689381E-2</v>
      </c>
      <c r="S432" s="52">
        <v>-2322.8994196422586</v>
      </c>
      <c r="T432" s="49"/>
      <c r="U432" s="56">
        <v>1052480</v>
      </c>
      <c r="V432" s="56">
        <v>0</v>
      </c>
      <c r="W432" s="52">
        <v>-102207.57446425938</v>
      </c>
      <c r="X432" s="52">
        <v>38456</v>
      </c>
      <c r="Y432" s="52">
        <v>988728.42553574056</v>
      </c>
      <c r="Z432" s="83">
        <f t="shared" si="6"/>
        <v>4221128.4609904606</v>
      </c>
      <c r="AA432" s="52"/>
      <c r="AB432" s="52"/>
      <c r="AC432" s="52"/>
      <c r="AE432" s="53"/>
      <c r="AF432" s="53"/>
      <c r="AG432" s="54"/>
      <c r="AH432" s="55"/>
      <c r="AI432" s="52"/>
      <c r="AK432" s="56"/>
      <c r="AL432" s="56"/>
      <c r="AM432" s="52"/>
      <c r="AN432" s="52"/>
      <c r="AO432" s="52"/>
      <c r="AQ432" s="52"/>
      <c r="AR432" s="52"/>
      <c r="AS432" s="52"/>
      <c r="AT432" s="52"/>
      <c r="AU432" s="52"/>
      <c r="AV432" s="52"/>
      <c r="AW432" s="52"/>
      <c r="AX432" s="52"/>
    </row>
    <row r="433" spans="1:50">
      <c r="A433" s="49">
        <v>466</v>
      </c>
      <c r="B433" s="49">
        <v>466774221</v>
      </c>
      <c r="C433" s="50" t="s">
        <v>208</v>
      </c>
      <c r="D433" s="49">
        <v>774</v>
      </c>
      <c r="E433" s="50" t="s">
        <v>211</v>
      </c>
      <c r="F433" s="49">
        <v>221</v>
      </c>
      <c r="G433" s="50" t="s">
        <v>213</v>
      </c>
      <c r="H433" s="51">
        <v>33</v>
      </c>
      <c r="I433" s="52">
        <v>10470</v>
      </c>
      <c r="J433" s="52">
        <v>11582</v>
      </c>
      <c r="K433" s="52">
        <v>0</v>
      </c>
      <c r="L433" s="52">
        <v>893</v>
      </c>
      <c r="M433" s="52">
        <v>22945</v>
      </c>
      <c r="N433" s="48"/>
      <c r="O433" s="53">
        <v>0.71739130434782572</v>
      </c>
      <c r="P433" s="53">
        <v>0</v>
      </c>
      <c r="Q433" s="55">
        <v>0.09</v>
      </c>
      <c r="R433" s="55">
        <v>7.4612083906480067E-2</v>
      </c>
      <c r="S433" s="52">
        <v>0</v>
      </c>
      <c r="T433" s="49"/>
      <c r="U433" s="56">
        <v>711909</v>
      </c>
      <c r="V433" s="56">
        <v>0</v>
      </c>
      <c r="W433" s="52">
        <v>0</v>
      </c>
      <c r="X433" s="52">
        <v>28842</v>
      </c>
      <c r="Y433" s="52">
        <v>740751</v>
      </c>
      <c r="Z433" s="83">
        <f t="shared" si="6"/>
        <v>4221128.4609904606</v>
      </c>
      <c r="AA433" s="52"/>
      <c r="AB433" s="52"/>
      <c r="AC433" s="52"/>
      <c r="AE433" s="53"/>
      <c r="AF433" s="53"/>
      <c r="AG433" s="54"/>
      <c r="AH433" s="55"/>
      <c r="AI433" s="52"/>
      <c r="AK433" s="56"/>
      <c r="AL433" s="56"/>
      <c r="AM433" s="52"/>
      <c r="AN433" s="52"/>
      <c r="AO433" s="52"/>
      <c r="AQ433" s="52"/>
      <c r="AR433" s="52"/>
      <c r="AS433" s="52"/>
      <c r="AT433" s="52"/>
      <c r="AU433" s="52"/>
      <c r="AV433" s="52"/>
      <c r="AW433" s="52"/>
      <c r="AX433" s="52"/>
    </row>
    <row r="434" spans="1:50">
      <c r="A434" s="49">
        <v>466</v>
      </c>
      <c r="B434" s="49">
        <v>466774296</v>
      </c>
      <c r="C434" s="50" t="s">
        <v>208</v>
      </c>
      <c r="D434" s="49">
        <v>774</v>
      </c>
      <c r="E434" s="50" t="s">
        <v>211</v>
      </c>
      <c r="F434" s="49">
        <v>296</v>
      </c>
      <c r="G434" s="50" t="s">
        <v>214</v>
      </c>
      <c r="H434" s="51">
        <v>31</v>
      </c>
      <c r="I434" s="52">
        <v>9372</v>
      </c>
      <c r="J434" s="52">
        <v>11669</v>
      </c>
      <c r="K434" s="52">
        <v>0</v>
      </c>
      <c r="L434" s="52">
        <v>893</v>
      </c>
      <c r="M434" s="52">
        <v>21934</v>
      </c>
      <c r="N434" s="48"/>
      <c r="O434" s="53">
        <v>0.67391304347826053</v>
      </c>
      <c r="P434" s="53">
        <v>0</v>
      </c>
      <c r="Q434" s="55">
        <v>0.09</v>
      </c>
      <c r="R434" s="55">
        <v>7.1885084402070185E-2</v>
      </c>
      <c r="S434" s="52">
        <v>0</v>
      </c>
      <c r="T434" s="49"/>
      <c r="U434" s="56">
        <v>638104</v>
      </c>
      <c r="V434" s="56">
        <v>0</v>
      </c>
      <c r="W434" s="52">
        <v>0</v>
      </c>
      <c r="X434" s="52">
        <v>27094</v>
      </c>
      <c r="Y434" s="52">
        <v>665198</v>
      </c>
      <c r="Z434" s="83">
        <f t="shared" si="6"/>
        <v>4221128.4609904606</v>
      </c>
      <c r="AA434" s="52"/>
      <c r="AB434" s="52"/>
      <c r="AC434" s="52"/>
      <c r="AE434" s="53"/>
      <c r="AF434" s="53"/>
      <c r="AG434" s="54"/>
      <c r="AH434" s="55"/>
      <c r="AI434" s="52"/>
      <c r="AK434" s="56"/>
      <c r="AL434" s="56"/>
      <c r="AM434" s="52"/>
      <c r="AN434" s="52"/>
      <c r="AO434" s="52"/>
      <c r="AQ434" s="52"/>
      <c r="AR434" s="52"/>
      <c r="AS434" s="52"/>
      <c r="AT434" s="52"/>
      <c r="AU434" s="52"/>
      <c r="AV434" s="52"/>
      <c r="AW434" s="52"/>
      <c r="AX434" s="52"/>
    </row>
    <row r="435" spans="1:50">
      <c r="A435" s="49">
        <v>466</v>
      </c>
      <c r="B435" s="49">
        <v>466774774</v>
      </c>
      <c r="C435" s="50" t="s">
        <v>208</v>
      </c>
      <c r="D435" s="49">
        <v>774</v>
      </c>
      <c r="E435" s="50" t="s">
        <v>211</v>
      </c>
      <c r="F435" s="49">
        <v>774</v>
      </c>
      <c r="G435" s="50" t="s">
        <v>211</v>
      </c>
      <c r="H435" s="51">
        <v>43</v>
      </c>
      <c r="I435" s="52">
        <v>9606</v>
      </c>
      <c r="J435" s="52">
        <v>20044</v>
      </c>
      <c r="K435" s="52">
        <v>0</v>
      </c>
      <c r="L435" s="52">
        <v>893</v>
      </c>
      <c r="M435" s="52">
        <v>30543</v>
      </c>
      <c r="N435" s="48"/>
      <c r="O435" s="53">
        <v>0.93478260869565166</v>
      </c>
      <c r="P435" s="53">
        <v>0</v>
      </c>
      <c r="Q435" s="55">
        <v>0.09</v>
      </c>
      <c r="R435" s="55">
        <v>0.10749134911183787</v>
      </c>
      <c r="S435" s="52">
        <v>-4719.7898731460427</v>
      </c>
      <c r="T435" s="49"/>
      <c r="U435" s="56">
        <v>1247215</v>
      </c>
      <c r="V435" s="56">
        <v>0</v>
      </c>
      <c r="W435" s="52">
        <v>-202950.96454527983</v>
      </c>
      <c r="X435" s="52">
        <v>37582</v>
      </c>
      <c r="Y435" s="52">
        <v>1081846.0354547203</v>
      </c>
      <c r="Z435" s="83">
        <f t="shared" si="6"/>
        <v>4221128.4609904606</v>
      </c>
      <c r="AA435" s="52"/>
      <c r="AB435" s="52"/>
      <c r="AC435" s="52"/>
      <c r="AE435" s="53"/>
      <c r="AF435" s="53"/>
      <c r="AG435" s="54"/>
      <c r="AH435" s="55"/>
      <c r="AI435" s="52"/>
      <c r="AK435" s="56"/>
      <c r="AL435" s="56"/>
      <c r="AM435" s="52"/>
      <c r="AN435" s="52"/>
      <c r="AO435" s="52"/>
      <c r="AQ435" s="52"/>
      <c r="AR435" s="52"/>
      <c r="AS435" s="52"/>
      <c r="AT435" s="52"/>
      <c r="AU435" s="52"/>
      <c r="AV435" s="52"/>
      <c r="AW435" s="52"/>
      <c r="AX435" s="52"/>
    </row>
    <row r="436" spans="1:50">
      <c r="A436" s="49">
        <v>469</v>
      </c>
      <c r="B436" s="49">
        <v>469035035</v>
      </c>
      <c r="C436" s="50" t="s">
        <v>215</v>
      </c>
      <c r="D436" s="49">
        <v>35</v>
      </c>
      <c r="E436" s="50" t="s">
        <v>11</v>
      </c>
      <c r="F436" s="49">
        <v>35</v>
      </c>
      <c r="G436" s="50" t="s">
        <v>11</v>
      </c>
      <c r="H436" s="51">
        <v>1221</v>
      </c>
      <c r="I436" s="52">
        <v>12797</v>
      </c>
      <c r="J436" s="52">
        <v>4387</v>
      </c>
      <c r="K436" s="52">
        <v>0</v>
      </c>
      <c r="L436" s="52">
        <v>893</v>
      </c>
      <c r="M436" s="52">
        <v>18077</v>
      </c>
      <c r="N436" s="48"/>
      <c r="O436" s="53">
        <v>0</v>
      </c>
      <c r="P436" s="53">
        <v>0</v>
      </c>
      <c r="Q436" s="55">
        <v>0.18</v>
      </c>
      <c r="R436" s="55">
        <v>0.14507498172994768</v>
      </c>
      <c r="S436" s="52">
        <v>0</v>
      </c>
      <c r="T436" s="49"/>
      <c r="U436" s="56">
        <v>20981664</v>
      </c>
      <c r="V436" s="56">
        <v>0</v>
      </c>
      <c r="W436" s="52">
        <v>0</v>
      </c>
      <c r="X436" s="52">
        <v>1090353</v>
      </c>
      <c r="Y436" s="52">
        <v>22072017</v>
      </c>
      <c r="Z436" s="83">
        <f t="shared" si="6"/>
        <v>22135005.373739958</v>
      </c>
      <c r="AA436" s="52"/>
      <c r="AB436" s="52"/>
      <c r="AC436" s="52"/>
      <c r="AE436" s="53"/>
      <c r="AF436" s="53"/>
      <c r="AG436" s="54"/>
      <c r="AH436" s="55"/>
      <c r="AI436" s="52"/>
      <c r="AK436" s="56"/>
      <c r="AL436" s="56"/>
      <c r="AM436" s="52"/>
      <c r="AN436" s="52"/>
      <c r="AO436" s="52"/>
      <c r="AQ436" s="52"/>
      <c r="AR436" s="52"/>
      <c r="AS436" s="52"/>
      <c r="AT436" s="52"/>
      <c r="AU436" s="52"/>
      <c r="AV436" s="52"/>
      <c r="AW436" s="52"/>
      <c r="AX436" s="52"/>
    </row>
    <row r="437" spans="1:50">
      <c r="A437" s="49">
        <v>469</v>
      </c>
      <c r="B437" s="49">
        <v>469035057</v>
      </c>
      <c r="C437" s="50" t="s">
        <v>215</v>
      </c>
      <c r="D437" s="49">
        <v>35</v>
      </c>
      <c r="E437" s="50" t="s">
        <v>11</v>
      </c>
      <c r="F437" s="49">
        <v>57</v>
      </c>
      <c r="G437" s="50" t="s">
        <v>13</v>
      </c>
      <c r="H437" s="51">
        <v>1</v>
      </c>
      <c r="I437" s="52">
        <v>13489</v>
      </c>
      <c r="J437" s="52">
        <v>713</v>
      </c>
      <c r="K437" s="52">
        <v>0</v>
      </c>
      <c r="L437" s="52">
        <v>893</v>
      </c>
      <c r="M437" s="52">
        <v>15095</v>
      </c>
      <c r="N437" s="48"/>
      <c r="O437" s="53">
        <v>0</v>
      </c>
      <c r="P437" s="53">
        <v>0</v>
      </c>
      <c r="Q437" s="55">
        <v>0.18</v>
      </c>
      <c r="R437" s="55">
        <v>0.11614255293759317</v>
      </c>
      <c r="S437" s="52">
        <v>0</v>
      </c>
      <c r="T437" s="49"/>
      <c r="U437" s="56">
        <v>14202</v>
      </c>
      <c r="V437" s="56">
        <v>0</v>
      </c>
      <c r="W437" s="52">
        <v>0</v>
      </c>
      <c r="X437" s="52">
        <v>893</v>
      </c>
      <c r="Y437" s="52">
        <v>15095</v>
      </c>
      <c r="Z437" s="83">
        <f t="shared" si="6"/>
        <v>22135005.373739958</v>
      </c>
      <c r="AA437" s="52"/>
      <c r="AB437" s="52"/>
      <c r="AC437" s="52"/>
      <c r="AE437" s="53"/>
      <c r="AF437" s="53"/>
      <c r="AG437" s="54"/>
      <c r="AH437" s="55"/>
      <c r="AI437" s="52"/>
      <c r="AK437" s="56"/>
      <c r="AL437" s="56"/>
      <c r="AM437" s="52"/>
      <c r="AN437" s="52"/>
      <c r="AO437" s="52"/>
      <c r="AQ437" s="52"/>
      <c r="AR437" s="52"/>
      <c r="AS437" s="52"/>
      <c r="AT437" s="52"/>
      <c r="AU437" s="52"/>
      <c r="AV437" s="52"/>
      <c r="AW437" s="52"/>
      <c r="AX437" s="52"/>
    </row>
    <row r="438" spans="1:50">
      <c r="A438" s="49">
        <v>469</v>
      </c>
      <c r="B438" s="49">
        <v>469035093</v>
      </c>
      <c r="C438" s="50" t="s">
        <v>215</v>
      </c>
      <c r="D438" s="49">
        <v>35</v>
      </c>
      <c r="E438" s="50" t="s">
        <v>11</v>
      </c>
      <c r="F438" s="49">
        <v>93</v>
      </c>
      <c r="G438" s="50" t="s">
        <v>14</v>
      </c>
      <c r="H438" s="51">
        <v>1</v>
      </c>
      <c r="I438" s="52">
        <v>15594</v>
      </c>
      <c r="J438" s="52">
        <v>436</v>
      </c>
      <c r="K438" s="52">
        <v>0</v>
      </c>
      <c r="L438" s="52">
        <v>893</v>
      </c>
      <c r="M438" s="52">
        <v>16923</v>
      </c>
      <c r="N438" s="48"/>
      <c r="O438" s="53">
        <v>0</v>
      </c>
      <c r="P438" s="53">
        <v>0</v>
      </c>
      <c r="Q438" s="55">
        <v>0.09</v>
      </c>
      <c r="R438" s="55">
        <v>9.832094687748992E-2</v>
      </c>
      <c r="S438" s="52">
        <v>-1356.6262600416574</v>
      </c>
      <c r="T438" s="49"/>
      <c r="U438" s="56">
        <v>16030</v>
      </c>
      <c r="V438" s="56">
        <v>0</v>
      </c>
      <c r="W438" s="52">
        <v>-1356.6262600416574</v>
      </c>
      <c r="X438" s="52">
        <v>893</v>
      </c>
      <c r="Y438" s="52">
        <v>15566.373739958342</v>
      </c>
      <c r="Z438" s="83">
        <f t="shared" si="6"/>
        <v>22135005.373739958</v>
      </c>
      <c r="AA438" s="52"/>
      <c r="AB438" s="52"/>
      <c r="AC438" s="52"/>
      <c r="AE438" s="53"/>
      <c r="AF438" s="53"/>
      <c r="AG438" s="54"/>
      <c r="AH438" s="55"/>
      <c r="AI438" s="52"/>
      <c r="AK438" s="56"/>
      <c r="AL438" s="56"/>
      <c r="AM438" s="52"/>
      <c r="AN438" s="52"/>
      <c r="AO438" s="52"/>
      <c r="AQ438" s="52"/>
      <c r="AR438" s="52"/>
      <c r="AS438" s="52"/>
      <c r="AT438" s="52"/>
      <c r="AU438" s="52"/>
      <c r="AV438" s="52"/>
      <c r="AW438" s="52"/>
      <c r="AX438" s="52"/>
    </row>
    <row r="439" spans="1:50">
      <c r="A439" s="49">
        <v>469</v>
      </c>
      <c r="B439" s="49">
        <v>469035243</v>
      </c>
      <c r="C439" s="50" t="s">
        <v>215</v>
      </c>
      <c r="D439" s="49">
        <v>35</v>
      </c>
      <c r="E439" s="50" t="s">
        <v>11</v>
      </c>
      <c r="F439" s="49">
        <v>243</v>
      </c>
      <c r="G439" s="50" t="s">
        <v>80</v>
      </c>
      <c r="H439" s="51">
        <v>1</v>
      </c>
      <c r="I439" s="52">
        <v>14923</v>
      </c>
      <c r="J439" s="52">
        <v>3525</v>
      </c>
      <c r="K439" s="52">
        <v>0</v>
      </c>
      <c r="L439" s="52">
        <v>893</v>
      </c>
      <c r="M439" s="52">
        <v>19341</v>
      </c>
      <c r="N439" s="48"/>
      <c r="O439" s="53">
        <v>0</v>
      </c>
      <c r="P439" s="53">
        <v>0</v>
      </c>
      <c r="Q439" s="55">
        <v>0.09</v>
      </c>
      <c r="R439" s="55">
        <v>5.4269554295764532E-3</v>
      </c>
      <c r="S439" s="52">
        <v>0</v>
      </c>
      <c r="T439" s="49"/>
      <c r="U439" s="56">
        <v>18448</v>
      </c>
      <c r="V439" s="56">
        <v>0</v>
      </c>
      <c r="W439" s="52">
        <v>0</v>
      </c>
      <c r="X439" s="52">
        <v>893</v>
      </c>
      <c r="Y439" s="52">
        <v>19341</v>
      </c>
      <c r="Z439" s="83">
        <f t="shared" si="6"/>
        <v>22135005.373739958</v>
      </c>
      <c r="AA439" s="52"/>
      <c r="AB439" s="52"/>
      <c r="AC439" s="52"/>
      <c r="AE439" s="53"/>
      <c r="AF439" s="53"/>
      <c r="AG439" s="54"/>
      <c r="AH439" s="55"/>
      <c r="AI439" s="52"/>
      <c r="AK439" s="56"/>
      <c r="AL439" s="56"/>
      <c r="AM439" s="52"/>
      <c r="AN439" s="52"/>
      <c r="AO439" s="52"/>
      <c r="AQ439" s="52"/>
      <c r="AR439" s="52"/>
      <c r="AS439" s="52"/>
      <c r="AT439" s="52"/>
      <c r="AU439" s="52"/>
      <c r="AV439" s="52"/>
      <c r="AW439" s="52"/>
      <c r="AX439" s="52"/>
    </row>
    <row r="440" spans="1:50">
      <c r="A440" s="49">
        <v>469</v>
      </c>
      <c r="B440" s="49">
        <v>469035244</v>
      </c>
      <c r="C440" s="50" t="s">
        <v>215</v>
      </c>
      <c r="D440" s="49">
        <v>35</v>
      </c>
      <c r="E440" s="50" t="s">
        <v>11</v>
      </c>
      <c r="F440" s="49">
        <v>244</v>
      </c>
      <c r="G440" s="50" t="s">
        <v>27</v>
      </c>
      <c r="H440" s="51">
        <v>1</v>
      </c>
      <c r="I440" s="52">
        <v>8621</v>
      </c>
      <c r="J440" s="52">
        <v>3472</v>
      </c>
      <c r="K440" s="52">
        <v>0</v>
      </c>
      <c r="L440" s="52">
        <v>893</v>
      </c>
      <c r="M440" s="52">
        <v>12986</v>
      </c>
      <c r="N440" s="48"/>
      <c r="O440" s="53">
        <v>0</v>
      </c>
      <c r="P440" s="53">
        <v>0</v>
      </c>
      <c r="Q440" s="55">
        <v>0.18</v>
      </c>
      <c r="R440" s="55">
        <v>9.411627948101306E-2</v>
      </c>
      <c r="S440" s="52">
        <v>0</v>
      </c>
      <c r="T440" s="49"/>
      <c r="U440" s="56">
        <v>12093</v>
      </c>
      <c r="V440" s="56">
        <v>0</v>
      </c>
      <c r="W440" s="52">
        <v>0</v>
      </c>
      <c r="X440" s="52">
        <v>893</v>
      </c>
      <c r="Y440" s="52">
        <v>12986</v>
      </c>
      <c r="Z440" s="83">
        <f t="shared" si="6"/>
        <v>22135005.373739958</v>
      </c>
      <c r="AA440" s="52"/>
      <c r="AB440" s="52"/>
      <c r="AC440" s="52"/>
      <c r="AE440" s="53"/>
      <c r="AF440" s="53"/>
      <c r="AG440" s="54"/>
      <c r="AH440" s="55"/>
      <c r="AI440" s="52"/>
      <c r="AK440" s="56"/>
      <c r="AL440" s="56"/>
      <c r="AM440" s="52"/>
      <c r="AN440" s="52"/>
      <c r="AO440" s="52"/>
      <c r="AQ440" s="52"/>
      <c r="AR440" s="52"/>
      <c r="AS440" s="52"/>
      <c r="AT440" s="52"/>
      <c r="AU440" s="52"/>
      <c r="AV440" s="52"/>
      <c r="AW440" s="52"/>
      <c r="AX440" s="52"/>
    </row>
    <row r="441" spans="1:50">
      <c r="A441" s="49">
        <v>470</v>
      </c>
      <c r="B441" s="49">
        <v>470165035</v>
      </c>
      <c r="C441" s="50" t="s">
        <v>216</v>
      </c>
      <c r="D441" s="49">
        <v>165</v>
      </c>
      <c r="E441" s="50" t="s">
        <v>17</v>
      </c>
      <c r="F441" s="49">
        <v>35</v>
      </c>
      <c r="G441" s="50" t="s">
        <v>11</v>
      </c>
      <c r="H441" s="51">
        <v>1</v>
      </c>
      <c r="I441" s="52">
        <v>8703</v>
      </c>
      <c r="J441" s="52">
        <v>2983</v>
      </c>
      <c r="K441" s="52">
        <v>0</v>
      </c>
      <c r="L441" s="52">
        <v>893</v>
      </c>
      <c r="M441" s="52">
        <v>12579</v>
      </c>
      <c r="N441" s="48"/>
      <c r="O441" s="53">
        <v>0</v>
      </c>
      <c r="P441" s="53">
        <v>0</v>
      </c>
      <c r="Q441" s="55">
        <v>0.18</v>
      </c>
      <c r="R441" s="55">
        <v>0.14507498172994768</v>
      </c>
      <c r="S441" s="52">
        <v>0</v>
      </c>
      <c r="T441" s="49"/>
      <c r="U441" s="56">
        <v>11686</v>
      </c>
      <c r="V441" s="56">
        <v>0</v>
      </c>
      <c r="W441" s="52">
        <v>0</v>
      </c>
      <c r="X441" s="52">
        <v>893</v>
      </c>
      <c r="Y441" s="52">
        <v>12579</v>
      </c>
      <c r="Z441" s="83">
        <f t="shared" si="6"/>
        <v>18608953.257719256</v>
      </c>
      <c r="AA441" s="52"/>
      <c r="AB441" s="52"/>
      <c r="AC441" s="52"/>
      <c r="AE441" s="53"/>
      <c r="AF441" s="53"/>
      <c r="AG441" s="54"/>
      <c r="AH441" s="55"/>
      <c r="AI441" s="52"/>
      <c r="AK441" s="56"/>
      <c r="AL441" s="56"/>
      <c r="AM441" s="52"/>
      <c r="AN441" s="52"/>
      <c r="AO441" s="52"/>
      <c r="AQ441" s="52"/>
      <c r="AR441" s="52"/>
      <c r="AS441" s="52"/>
      <c r="AT441" s="52"/>
      <c r="AU441" s="52"/>
      <c r="AV441" s="52"/>
      <c r="AW441" s="52"/>
      <c r="AX441" s="52"/>
    </row>
    <row r="442" spans="1:50">
      <c r="A442" s="49">
        <v>470</v>
      </c>
      <c r="B442" s="49">
        <v>470165048</v>
      </c>
      <c r="C442" s="50" t="s">
        <v>216</v>
      </c>
      <c r="D442" s="49">
        <v>165</v>
      </c>
      <c r="E442" s="50" t="s">
        <v>17</v>
      </c>
      <c r="F442" s="49">
        <v>48</v>
      </c>
      <c r="G442" s="50" t="s">
        <v>217</v>
      </c>
      <c r="H442" s="51">
        <v>1</v>
      </c>
      <c r="I442" s="52">
        <v>8703</v>
      </c>
      <c r="J442" s="52">
        <v>6918</v>
      </c>
      <c r="K442" s="52">
        <v>0</v>
      </c>
      <c r="L442" s="52">
        <v>893</v>
      </c>
      <c r="M442" s="52">
        <v>16514</v>
      </c>
      <c r="N442" s="48"/>
      <c r="O442" s="53">
        <v>0</v>
      </c>
      <c r="P442" s="53">
        <v>0</v>
      </c>
      <c r="Q442" s="55">
        <v>0.09</v>
      </c>
      <c r="R442" s="55">
        <v>9.4648229660281556E-4</v>
      </c>
      <c r="S442" s="52">
        <v>0</v>
      </c>
      <c r="T442" s="49"/>
      <c r="U442" s="56">
        <v>15621</v>
      </c>
      <c r="V442" s="56">
        <v>0</v>
      </c>
      <c r="W442" s="52">
        <v>0</v>
      </c>
      <c r="X442" s="52">
        <v>893</v>
      </c>
      <c r="Y442" s="52">
        <v>16514</v>
      </c>
      <c r="Z442" s="83">
        <f t="shared" si="6"/>
        <v>18608953.257719256</v>
      </c>
      <c r="AA442" s="52"/>
      <c r="AB442" s="52"/>
      <c r="AC442" s="52"/>
      <c r="AE442" s="53"/>
      <c r="AF442" s="53"/>
      <c r="AG442" s="54"/>
      <c r="AH442" s="55"/>
      <c r="AI442" s="52"/>
      <c r="AK442" s="56"/>
      <c r="AL442" s="56"/>
      <c r="AM442" s="52"/>
      <c r="AN442" s="52"/>
      <c r="AO442" s="52"/>
      <c r="AQ442" s="52"/>
      <c r="AR442" s="52"/>
      <c r="AS442" s="52"/>
      <c r="AT442" s="52"/>
      <c r="AU442" s="52"/>
      <c r="AV442" s="52"/>
      <c r="AW442" s="52"/>
      <c r="AX442" s="52"/>
    </row>
    <row r="443" spans="1:50">
      <c r="A443" s="49">
        <v>470</v>
      </c>
      <c r="B443" s="49">
        <v>470165057</v>
      </c>
      <c r="C443" s="50" t="s">
        <v>216</v>
      </c>
      <c r="D443" s="49">
        <v>165</v>
      </c>
      <c r="E443" s="50" t="s">
        <v>17</v>
      </c>
      <c r="F443" s="49">
        <v>57</v>
      </c>
      <c r="G443" s="50" t="s">
        <v>13</v>
      </c>
      <c r="H443" s="51">
        <v>4</v>
      </c>
      <c r="I443" s="52">
        <v>11921</v>
      </c>
      <c r="J443" s="52">
        <v>630</v>
      </c>
      <c r="K443" s="52">
        <v>0</v>
      </c>
      <c r="L443" s="52">
        <v>893</v>
      </c>
      <c r="M443" s="52">
        <v>13444</v>
      </c>
      <c r="N443" s="48"/>
      <c r="O443" s="53">
        <v>0</v>
      </c>
      <c r="P443" s="53">
        <v>0</v>
      </c>
      <c r="Q443" s="55">
        <v>0.18</v>
      </c>
      <c r="R443" s="55">
        <v>0.11614255293759317</v>
      </c>
      <c r="S443" s="52">
        <v>0</v>
      </c>
      <c r="T443" s="49"/>
      <c r="U443" s="56">
        <v>50204</v>
      </c>
      <c r="V443" s="56">
        <v>0</v>
      </c>
      <c r="W443" s="52">
        <v>0</v>
      </c>
      <c r="X443" s="52">
        <v>3572</v>
      </c>
      <c r="Y443" s="52">
        <v>53776</v>
      </c>
      <c r="Z443" s="83">
        <f t="shared" si="6"/>
        <v>18608953.257719256</v>
      </c>
      <c r="AA443" s="52"/>
      <c r="AB443" s="52"/>
      <c r="AC443" s="52"/>
      <c r="AE443" s="53"/>
      <c r="AF443" s="53"/>
      <c r="AG443" s="54"/>
      <c r="AH443" s="55"/>
      <c r="AI443" s="52"/>
      <c r="AK443" s="56"/>
      <c r="AL443" s="56"/>
      <c r="AM443" s="52"/>
      <c r="AN443" s="52"/>
      <c r="AO443" s="52"/>
      <c r="AQ443" s="52"/>
      <c r="AR443" s="52"/>
      <c r="AS443" s="52"/>
      <c r="AT443" s="52"/>
      <c r="AU443" s="52"/>
      <c r="AV443" s="52"/>
      <c r="AW443" s="52"/>
      <c r="AX443" s="52"/>
    </row>
    <row r="444" spans="1:50">
      <c r="A444" s="49">
        <v>470</v>
      </c>
      <c r="B444" s="49">
        <v>470165093</v>
      </c>
      <c r="C444" s="50" t="s">
        <v>216</v>
      </c>
      <c r="D444" s="49">
        <v>165</v>
      </c>
      <c r="E444" s="50" t="s">
        <v>17</v>
      </c>
      <c r="F444" s="49">
        <v>93</v>
      </c>
      <c r="G444" s="50" t="s">
        <v>14</v>
      </c>
      <c r="H444" s="51">
        <v>217</v>
      </c>
      <c r="I444" s="52">
        <v>10489</v>
      </c>
      <c r="J444" s="52">
        <v>294</v>
      </c>
      <c r="K444" s="52">
        <v>0</v>
      </c>
      <c r="L444" s="52">
        <v>893</v>
      </c>
      <c r="M444" s="52">
        <v>11676</v>
      </c>
      <c r="N444" s="48"/>
      <c r="O444" s="53">
        <v>0</v>
      </c>
      <c r="P444" s="53">
        <v>0</v>
      </c>
      <c r="Q444" s="55">
        <v>0.09</v>
      </c>
      <c r="R444" s="55">
        <v>9.832094687748992E-2</v>
      </c>
      <c r="S444" s="52">
        <v>-912.570240925093</v>
      </c>
      <c r="T444" s="49"/>
      <c r="U444" s="56">
        <v>2339911</v>
      </c>
      <c r="V444" s="56">
        <v>0</v>
      </c>
      <c r="W444" s="52">
        <v>-198027.74228074518</v>
      </c>
      <c r="X444" s="52">
        <v>193781</v>
      </c>
      <c r="Y444" s="52">
        <v>2335664.2577192551</v>
      </c>
      <c r="Z444" s="83">
        <f t="shared" si="6"/>
        <v>18608953.257719256</v>
      </c>
      <c r="AA444" s="52"/>
      <c r="AB444" s="52"/>
      <c r="AC444" s="52"/>
      <c r="AE444" s="53"/>
      <c r="AF444" s="53"/>
      <c r="AG444" s="54"/>
      <c r="AH444" s="55"/>
      <c r="AI444" s="52"/>
      <c r="AK444" s="56"/>
      <c r="AL444" s="56"/>
      <c r="AM444" s="52"/>
      <c r="AN444" s="52"/>
      <c r="AO444" s="52"/>
      <c r="AQ444" s="52"/>
      <c r="AR444" s="52"/>
      <c r="AS444" s="52"/>
      <c r="AT444" s="52"/>
      <c r="AU444" s="52"/>
      <c r="AV444" s="52"/>
      <c r="AW444" s="52"/>
      <c r="AX444" s="52"/>
    </row>
    <row r="445" spans="1:50">
      <c r="A445" s="49">
        <v>470</v>
      </c>
      <c r="B445" s="49">
        <v>470165163</v>
      </c>
      <c r="C445" s="50" t="s">
        <v>216</v>
      </c>
      <c r="D445" s="49">
        <v>165</v>
      </c>
      <c r="E445" s="50" t="s">
        <v>17</v>
      </c>
      <c r="F445" s="49">
        <v>163</v>
      </c>
      <c r="G445" s="50" t="s">
        <v>16</v>
      </c>
      <c r="H445" s="51">
        <v>12</v>
      </c>
      <c r="I445" s="52">
        <v>11312</v>
      </c>
      <c r="J445" s="52">
        <v>612</v>
      </c>
      <c r="K445" s="52">
        <v>0</v>
      </c>
      <c r="L445" s="52">
        <v>893</v>
      </c>
      <c r="M445" s="52">
        <v>12817</v>
      </c>
      <c r="N445" s="48"/>
      <c r="O445" s="53">
        <v>0</v>
      </c>
      <c r="P445" s="53">
        <v>0</v>
      </c>
      <c r="Q445" s="55">
        <v>0.18</v>
      </c>
      <c r="R445" s="55">
        <v>8.7658801294957248E-2</v>
      </c>
      <c r="S445" s="52">
        <v>0</v>
      </c>
      <c r="T445" s="49"/>
      <c r="U445" s="56">
        <v>143088</v>
      </c>
      <c r="V445" s="56">
        <v>0</v>
      </c>
      <c r="W445" s="52">
        <v>0</v>
      </c>
      <c r="X445" s="52">
        <v>10716</v>
      </c>
      <c r="Y445" s="52">
        <v>153804</v>
      </c>
      <c r="Z445" s="83">
        <f t="shared" si="6"/>
        <v>18608953.257719256</v>
      </c>
      <c r="AA445" s="52"/>
      <c r="AB445" s="52"/>
      <c r="AC445" s="52"/>
      <c r="AE445" s="53"/>
      <c r="AF445" s="53"/>
      <c r="AG445" s="54"/>
      <c r="AH445" s="55"/>
      <c r="AI445" s="52"/>
      <c r="AK445" s="56"/>
      <c r="AL445" s="56"/>
      <c r="AM445" s="52"/>
      <c r="AN445" s="52"/>
      <c r="AO445" s="52"/>
      <c r="AQ445" s="52"/>
      <c r="AR445" s="52"/>
      <c r="AS445" s="52"/>
      <c r="AT445" s="52"/>
      <c r="AU445" s="52"/>
      <c r="AV445" s="52"/>
      <c r="AW445" s="52"/>
      <c r="AX445" s="52"/>
    </row>
    <row r="446" spans="1:50">
      <c r="A446" s="49">
        <v>470</v>
      </c>
      <c r="B446" s="49">
        <v>470165165</v>
      </c>
      <c r="C446" s="50" t="s">
        <v>216</v>
      </c>
      <c r="D446" s="49">
        <v>165</v>
      </c>
      <c r="E446" s="50" t="s">
        <v>17</v>
      </c>
      <c r="F446" s="49">
        <v>165</v>
      </c>
      <c r="G446" s="50" t="s">
        <v>17</v>
      </c>
      <c r="H446" s="51">
        <v>739</v>
      </c>
      <c r="I446" s="52">
        <v>10009</v>
      </c>
      <c r="J446" s="52">
        <v>490</v>
      </c>
      <c r="K446" s="52">
        <v>0</v>
      </c>
      <c r="L446" s="52">
        <v>893</v>
      </c>
      <c r="M446" s="52">
        <v>11392</v>
      </c>
      <c r="N446" s="48"/>
      <c r="O446" s="53">
        <v>0</v>
      </c>
      <c r="P446" s="53">
        <v>0</v>
      </c>
      <c r="Q446" s="55">
        <v>0.14000000000000001</v>
      </c>
      <c r="R446" s="55">
        <v>0.11966283017214517</v>
      </c>
      <c r="S446" s="52">
        <v>0</v>
      </c>
      <c r="T446" s="49"/>
      <c r="U446" s="56">
        <v>7758761</v>
      </c>
      <c r="V446" s="56">
        <v>0</v>
      </c>
      <c r="W446" s="52">
        <v>0</v>
      </c>
      <c r="X446" s="52">
        <v>659927</v>
      </c>
      <c r="Y446" s="52">
        <v>8418688</v>
      </c>
      <c r="Z446" s="83">
        <f t="shared" si="6"/>
        <v>18608953.257719256</v>
      </c>
      <c r="AA446" s="52"/>
      <c r="AB446" s="52"/>
      <c r="AC446" s="52"/>
      <c r="AE446" s="53"/>
      <c r="AF446" s="53"/>
      <c r="AG446" s="54"/>
      <c r="AH446" s="55"/>
      <c r="AI446" s="52"/>
      <c r="AK446" s="56"/>
      <c r="AL446" s="56"/>
      <c r="AM446" s="52"/>
      <c r="AN446" s="52"/>
      <c r="AO446" s="52"/>
      <c r="AQ446" s="52"/>
      <c r="AR446" s="52"/>
      <c r="AS446" s="52"/>
      <c r="AT446" s="52"/>
      <c r="AU446" s="52"/>
      <c r="AV446" s="52"/>
      <c r="AW446" s="52"/>
      <c r="AX446" s="52"/>
    </row>
    <row r="447" spans="1:50">
      <c r="A447" s="49">
        <v>470</v>
      </c>
      <c r="B447" s="49">
        <v>470165176</v>
      </c>
      <c r="C447" s="50" t="s">
        <v>216</v>
      </c>
      <c r="D447" s="49">
        <v>165</v>
      </c>
      <c r="E447" s="50" t="s">
        <v>17</v>
      </c>
      <c r="F447" s="49">
        <v>176</v>
      </c>
      <c r="G447" s="50" t="s">
        <v>78</v>
      </c>
      <c r="H447" s="51">
        <v>206</v>
      </c>
      <c r="I447" s="52">
        <v>9743</v>
      </c>
      <c r="J447" s="52">
        <v>3210</v>
      </c>
      <c r="K447" s="52">
        <v>0</v>
      </c>
      <c r="L447" s="52">
        <v>893</v>
      </c>
      <c r="M447" s="52">
        <v>13846</v>
      </c>
      <c r="N447" s="48"/>
      <c r="O447" s="53">
        <v>0</v>
      </c>
      <c r="P447" s="53">
        <v>0</v>
      </c>
      <c r="Q447" s="55">
        <v>0.09</v>
      </c>
      <c r="R447" s="55">
        <v>6.5733715767592862E-2</v>
      </c>
      <c r="S447" s="52">
        <v>0</v>
      </c>
      <c r="T447" s="49"/>
      <c r="U447" s="56">
        <v>2668318</v>
      </c>
      <c r="V447" s="56">
        <v>0</v>
      </c>
      <c r="W447" s="52">
        <v>0</v>
      </c>
      <c r="X447" s="52">
        <v>183958</v>
      </c>
      <c r="Y447" s="52">
        <v>2852276</v>
      </c>
      <c r="Z447" s="83">
        <f t="shared" si="6"/>
        <v>18608953.257719256</v>
      </c>
      <c r="AA447" s="52"/>
      <c r="AB447" s="52"/>
      <c r="AC447" s="52"/>
      <c r="AE447" s="53"/>
      <c r="AF447" s="53"/>
      <c r="AG447" s="54"/>
      <c r="AH447" s="55"/>
      <c r="AI447" s="52"/>
      <c r="AK447" s="56"/>
      <c r="AL447" s="56"/>
      <c r="AM447" s="52"/>
      <c r="AN447" s="52"/>
      <c r="AO447" s="52"/>
      <c r="AQ447" s="52"/>
      <c r="AR447" s="52"/>
      <c r="AS447" s="52"/>
      <c r="AT447" s="52"/>
      <c r="AU447" s="52"/>
      <c r="AV447" s="52"/>
      <c r="AW447" s="52"/>
      <c r="AX447" s="52"/>
    </row>
    <row r="448" spans="1:50">
      <c r="A448" s="49">
        <v>470</v>
      </c>
      <c r="B448" s="49">
        <v>470165178</v>
      </c>
      <c r="C448" s="50" t="s">
        <v>216</v>
      </c>
      <c r="D448" s="49">
        <v>165</v>
      </c>
      <c r="E448" s="50" t="s">
        <v>17</v>
      </c>
      <c r="F448" s="49">
        <v>178</v>
      </c>
      <c r="G448" s="50" t="s">
        <v>219</v>
      </c>
      <c r="H448" s="51">
        <v>230</v>
      </c>
      <c r="I448" s="52">
        <v>9322</v>
      </c>
      <c r="J448" s="52">
        <v>977</v>
      </c>
      <c r="K448" s="52">
        <v>0</v>
      </c>
      <c r="L448" s="52">
        <v>893</v>
      </c>
      <c r="M448" s="52">
        <v>11192</v>
      </c>
      <c r="N448" s="48"/>
      <c r="O448" s="53">
        <v>0</v>
      </c>
      <c r="P448" s="53">
        <v>0</v>
      </c>
      <c r="Q448" s="55">
        <v>0.09</v>
      </c>
      <c r="R448" s="55">
        <v>5.9498310081802924E-2</v>
      </c>
      <c r="S448" s="52">
        <v>0</v>
      </c>
      <c r="T448" s="49"/>
      <c r="U448" s="56">
        <v>2368770</v>
      </c>
      <c r="V448" s="56">
        <v>0</v>
      </c>
      <c r="W448" s="52">
        <v>0</v>
      </c>
      <c r="X448" s="52">
        <v>205390</v>
      </c>
      <c r="Y448" s="52">
        <v>2574160</v>
      </c>
      <c r="Z448" s="83">
        <f t="shared" si="6"/>
        <v>18608953.257719256</v>
      </c>
      <c r="AA448" s="52"/>
      <c r="AB448" s="52"/>
      <c r="AC448" s="52"/>
      <c r="AE448" s="53"/>
      <c r="AF448" s="53"/>
      <c r="AG448" s="54"/>
      <c r="AH448" s="55"/>
      <c r="AI448" s="52"/>
      <c r="AK448" s="56"/>
      <c r="AL448" s="56"/>
      <c r="AM448" s="52"/>
      <c r="AN448" s="52"/>
      <c r="AO448" s="52"/>
      <c r="AQ448" s="52"/>
      <c r="AR448" s="52"/>
      <c r="AS448" s="52"/>
      <c r="AT448" s="52"/>
      <c r="AU448" s="52"/>
      <c r="AV448" s="52"/>
      <c r="AW448" s="52"/>
      <c r="AX448" s="52"/>
    </row>
    <row r="449" spans="1:50">
      <c r="A449" s="49">
        <v>470</v>
      </c>
      <c r="B449" s="49">
        <v>470165229</v>
      </c>
      <c r="C449" s="50" t="s">
        <v>216</v>
      </c>
      <c r="D449" s="49">
        <v>165</v>
      </c>
      <c r="E449" s="50" t="s">
        <v>17</v>
      </c>
      <c r="F449" s="49">
        <v>229</v>
      </c>
      <c r="G449" s="50" t="s">
        <v>97</v>
      </c>
      <c r="H449" s="51">
        <v>7</v>
      </c>
      <c r="I449" s="52">
        <v>11420</v>
      </c>
      <c r="J449" s="52">
        <v>1081</v>
      </c>
      <c r="K449" s="52">
        <v>0</v>
      </c>
      <c r="L449" s="52">
        <v>893</v>
      </c>
      <c r="M449" s="52">
        <v>13394</v>
      </c>
      <c r="N449" s="48"/>
      <c r="O449" s="53">
        <v>0</v>
      </c>
      <c r="P449" s="53">
        <v>0</v>
      </c>
      <c r="Q449" s="55">
        <v>0.09</v>
      </c>
      <c r="R449" s="55">
        <v>1.0850901083337826E-2</v>
      </c>
      <c r="S449" s="52">
        <v>0</v>
      </c>
      <c r="T449" s="49"/>
      <c r="U449" s="56">
        <v>87507</v>
      </c>
      <c r="V449" s="56">
        <v>0</v>
      </c>
      <c r="W449" s="52">
        <v>0</v>
      </c>
      <c r="X449" s="52">
        <v>6251</v>
      </c>
      <c r="Y449" s="52">
        <v>93758</v>
      </c>
      <c r="Z449" s="83">
        <f t="shared" si="6"/>
        <v>18608953.257719256</v>
      </c>
      <c r="AA449" s="52"/>
      <c r="AB449" s="52"/>
      <c r="AC449" s="52"/>
      <c r="AE449" s="53"/>
      <c r="AF449" s="53"/>
      <c r="AG449" s="54"/>
      <c r="AH449" s="55"/>
      <c r="AI449" s="52"/>
      <c r="AK449" s="56"/>
      <c r="AL449" s="56"/>
      <c r="AM449" s="52"/>
      <c r="AN449" s="52"/>
      <c r="AO449" s="52"/>
      <c r="AQ449" s="52"/>
      <c r="AR449" s="52"/>
      <c r="AS449" s="52"/>
      <c r="AT449" s="52"/>
      <c r="AU449" s="52"/>
      <c r="AV449" s="52"/>
      <c r="AW449" s="52"/>
      <c r="AX449" s="52"/>
    </row>
    <row r="450" spans="1:50">
      <c r="A450" s="49">
        <v>470</v>
      </c>
      <c r="B450" s="49">
        <v>470165246</v>
      </c>
      <c r="C450" s="50" t="s">
        <v>216</v>
      </c>
      <c r="D450" s="49">
        <v>165</v>
      </c>
      <c r="E450" s="50" t="s">
        <v>17</v>
      </c>
      <c r="F450" s="49">
        <v>246</v>
      </c>
      <c r="G450" s="50" t="s">
        <v>220</v>
      </c>
      <c r="H450" s="51">
        <v>1</v>
      </c>
      <c r="I450" s="52">
        <v>10087</v>
      </c>
      <c r="J450" s="52">
        <v>2853</v>
      </c>
      <c r="K450" s="52">
        <v>0</v>
      </c>
      <c r="L450" s="52">
        <v>893</v>
      </c>
      <c r="M450" s="52">
        <v>13833</v>
      </c>
      <c r="N450" s="48"/>
      <c r="O450" s="53">
        <v>0</v>
      </c>
      <c r="P450" s="53">
        <v>0</v>
      </c>
      <c r="Q450" s="55">
        <v>0.09</v>
      </c>
      <c r="R450" s="55">
        <v>4.7739360583134191E-4</v>
      </c>
      <c r="S450" s="52">
        <v>0</v>
      </c>
      <c r="T450" s="49"/>
      <c r="U450" s="56">
        <v>12940</v>
      </c>
      <c r="V450" s="56">
        <v>0</v>
      </c>
      <c r="W450" s="52">
        <v>0</v>
      </c>
      <c r="X450" s="52">
        <v>893</v>
      </c>
      <c r="Y450" s="52">
        <v>13833</v>
      </c>
      <c r="Z450" s="83">
        <f t="shared" si="6"/>
        <v>18608953.257719256</v>
      </c>
      <c r="AA450" s="52"/>
      <c r="AB450" s="52"/>
      <c r="AC450" s="52"/>
      <c r="AE450" s="53"/>
      <c r="AF450" s="53"/>
      <c r="AG450" s="54"/>
      <c r="AH450" s="55"/>
      <c r="AI450" s="52"/>
      <c r="AK450" s="56"/>
      <c r="AL450" s="56"/>
      <c r="AM450" s="52"/>
      <c r="AN450" s="52"/>
      <c r="AO450" s="52"/>
      <c r="AQ450" s="52"/>
      <c r="AR450" s="52"/>
      <c r="AS450" s="52"/>
      <c r="AT450" s="52"/>
      <c r="AU450" s="52"/>
      <c r="AV450" s="52"/>
      <c r="AW450" s="52"/>
      <c r="AX450" s="52"/>
    </row>
    <row r="451" spans="1:50">
      <c r="A451" s="49">
        <v>470</v>
      </c>
      <c r="B451" s="49">
        <v>470165248</v>
      </c>
      <c r="C451" s="50" t="s">
        <v>216</v>
      </c>
      <c r="D451" s="49">
        <v>165</v>
      </c>
      <c r="E451" s="50" t="s">
        <v>17</v>
      </c>
      <c r="F451" s="49">
        <v>248</v>
      </c>
      <c r="G451" s="50" t="s">
        <v>18</v>
      </c>
      <c r="H451" s="51">
        <v>14</v>
      </c>
      <c r="I451" s="52">
        <v>10105</v>
      </c>
      <c r="J451" s="52">
        <v>353</v>
      </c>
      <c r="K451" s="52">
        <v>0</v>
      </c>
      <c r="L451" s="52">
        <v>893</v>
      </c>
      <c r="M451" s="52">
        <v>11351</v>
      </c>
      <c r="N451" s="48"/>
      <c r="O451" s="53">
        <v>0</v>
      </c>
      <c r="P451" s="53">
        <v>0</v>
      </c>
      <c r="Q451" s="55">
        <v>0.09</v>
      </c>
      <c r="R451" s="55">
        <v>3.8622894050938994E-2</v>
      </c>
      <c r="S451" s="52">
        <v>0</v>
      </c>
      <c r="T451" s="49"/>
      <c r="U451" s="56">
        <v>146412</v>
      </c>
      <c r="V451" s="56">
        <v>0</v>
      </c>
      <c r="W451" s="52">
        <v>0</v>
      </c>
      <c r="X451" s="52">
        <v>12502</v>
      </c>
      <c r="Y451" s="52">
        <v>158914</v>
      </c>
      <c r="Z451" s="83">
        <f t="shared" si="6"/>
        <v>18608953.257719256</v>
      </c>
      <c r="AA451" s="52"/>
      <c r="AB451" s="52"/>
      <c r="AC451" s="52"/>
      <c r="AE451" s="53"/>
      <c r="AF451" s="53"/>
      <c r="AG451" s="54"/>
      <c r="AH451" s="55"/>
      <c r="AI451" s="52"/>
      <c r="AK451" s="56"/>
      <c r="AL451" s="56"/>
      <c r="AM451" s="52"/>
      <c r="AN451" s="52"/>
      <c r="AO451" s="52"/>
      <c r="AQ451" s="52"/>
      <c r="AR451" s="52"/>
      <c r="AS451" s="52"/>
      <c r="AT451" s="52"/>
      <c r="AU451" s="52"/>
      <c r="AV451" s="52"/>
      <c r="AW451" s="52"/>
      <c r="AX451" s="52"/>
    </row>
    <row r="452" spans="1:50">
      <c r="A452" s="49">
        <v>470</v>
      </c>
      <c r="B452" s="49">
        <v>470165262</v>
      </c>
      <c r="C452" s="50" t="s">
        <v>216</v>
      </c>
      <c r="D452" s="49">
        <v>165</v>
      </c>
      <c r="E452" s="50" t="s">
        <v>17</v>
      </c>
      <c r="F452" s="49">
        <v>262</v>
      </c>
      <c r="G452" s="50" t="s">
        <v>19</v>
      </c>
      <c r="H452" s="51">
        <v>31</v>
      </c>
      <c r="I452" s="52">
        <v>10021</v>
      </c>
      <c r="J452" s="52">
        <v>4650</v>
      </c>
      <c r="K452" s="52">
        <v>0</v>
      </c>
      <c r="L452" s="52">
        <v>893</v>
      </c>
      <c r="M452" s="52">
        <v>15564</v>
      </c>
      <c r="N452" s="48"/>
      <c r="O452" s="53">
        <v>0</v>
      </c>
      <c r="P452" s="53">
        <v>0</v>
      </c>
      <c r="Q452" s="55">
        <v>0.09</v>
      </c>
      <c r="R452" s="55">
        <v>4.9644729083564425E-2</v>
      </c>
      <c r="S452" s="52">
        <v>0</v>
      </c>
      <c r="T452" s="49"/>
      <c r="U452" s="56">
        <v>454801</v>
      </c>
      <c r="V452" s="56">
        <v>0</v>
      </c>
      <c r="W452" s="52">
        <v>0</v>
      </c>
      <c r="X452" s="52">
        <v>27683</v>
      </c>
      <c r="Y452" s="52">
        <v>482484</v>
      </c>
      <c r="Z452" s="83">
        <f t="shared" si="6"/>
        <v>18608953.257719256</v>
      </c>
      <c r="AA452" s="52"/>
      <c r="AB452" s="52"/>
      <c r="AC452" s="52"/>
      <c r="AE452" s="53"/>
      <c r="AF452" s="53"/>
      <c r="AG452" s="54"/>
      <c r="AH452" s="55"/>
      <c r="AI452" s="52"/>
      <c r="AK452" s="56"/>
      <c r="AL452" s="56"/>
      <c r="AM452" s="52"/>
      <c r="AN452" s="52"/>
      <c r="AO452" s="52"/>
      <c r="AQ452" s="52"/>
      <c r="AR452" s="52"/>
      <c r="AS452" s="52"/>
      <c r="AT452" s="52"/>
      <c r="AU452" s="52"/>
      <c r="AV452" s="52"/>
      <c r="AW452" s="52"/>
      <c r="AX452" s="52"/>
    </row>
    <row r="453" spans="1:50">
      <c r="A453" s="49">
        <v>470</v>
      </c>
      <c r="B453" s="49">
        <v>470165274</v>
      </c>
      <c r="C453" s="50" t="s">
        <v>216</v>
      </c>
      <c r="D453" s="49">
        <v>165</v>
      </c>
      <c r="E453" s="50" t="s">
        <v>17</v>
      </c>
      <c r="F453" s="49">
        <v>274</v>
      </c>
      <c r="G453" s="50" t="s">
        <v>60</v>
      </c>
      <c r="H453" s="51">
        <v>1</v>
      </c>
      <c r="I453" s="52">
        <v>8657</v>
      </c>
      <c r="J453" s="52">
        <v>4201</v>
      </c>
      <c r="K453" s="52">
        <v>0</v>
      </c>
      <c r="L453" s="52">
        <v>893</v>
      </c>
      <c r="M453" s="52">
        <v>13751</v>
      </c>
      <c r="N453" s="48"/>
      <c r="O453" s="53">
        <v>0</v>
      </c>
      <c r="P453" s="53">
        <v>0</v>
      </c>
      <c r="Q453" s="55">
        <v>0.09</v>
      </c>
      <c r="R453" s="55">
        <v>8.124843184670294E-2</v>
      </c>
      <c r="S453" s="52">
        <v>0</v>
      </c>
      <c r="T453" s="49"/>
      <c r="U453" s="56">
        <v>12858</v>
      </c>
      <c r="V453" s="56">
        <v>0</v>
      </c>
      <c r="W453" s="52">
        <v>0</v>
      </c>
      <c r="X453" s="52">
        <v>893</v>
      </c>
      <c r="Y453" s="52">
        <v>13751</v>
      </c>
      <c r="Z453" s="83">
        <f t="shared" si="6"/>
        <v>18608953.257719256</v>
      </c>
      <c r="AA453" s="52"/>
      <c r="AB453" s="52"/>
      <c r="AC453" s="52"/>
      <c r="AE453" s="53"/>
      <c r="AF453" s="53"/>
      <c r="AG453" s="54"/>
      <c r="AH453" s="55"/>
      <c r="AI453" s="52"/>
      <c r="AK453" s="56"/>
      <c r="AL453" s="56"/>
      <c r="AM453" s="52"/>
      <c r="AN453" s="52"/>
      <c r="AO453" s="52"/>
      <c r="AQ453" s="52"/>
      <c r="AR453" s="52"/>
      <c r="AS453" s="52"/>
      <c r="AT453" s="52"/>
      <c r="AU453" s="52"/>
      <c r="AV453" s="52"/>
      <c r="AW453" s="52"/>
      <c r="AX453" s="52"/>
    </row>
    <row r="454" spans="1:50">
      <c r="A454" s="49">
        <v>470</v>
      </c>
      <c r="B454" s="49">
        <v>470165284</v>
      </c>
      <c r="C454" s="50" t="s">
        <v>216</v>
      </c>
      <c r="D454" s="49">
        <v>165</v>
      </c>
      <c r="E454" s="50" t="s">
        <v>17</v>
      </c>
      <c r="F454" s="49">
        <v>284</v>
      </c>
      <c r="G454" s="50" t="s">
        <v>140</v>
      </c>
      <c r="H454" s="51">
        <v>59</v>
      </c>
      <c r="I454" s="52">
        <v>9020</v>
      </c>
      <c r="J454" s="52">
        <v>2978</v>
      </c>
      <c r="K454" s="52">
        <v>0</v>
      </c>
      <c r="L454" s="52">
        <v>893</v>
      </c>
      <c r="M454" s="52">
        <v>12891</v>
      </c>
      <c r="N454" s="48"/>
      <c r="O454" s="53">
        <v>0</v>
      </c>
      <c r="P454" s="53">
        <v>0</v>
      </c>
      <c r="Q454" s="55">
        <v>0.09</v>
      </c>
      <c r="R454" s="55">
        <v>2.5055563792605481E-2</v>
      </c>
      <c r="S454" s="52">
        <v>0</v>
      </c>
      <c r="T454" s="49"/>
      <c r="U454" s="56">
        <v>707882</v>
      </c>
      <c r="V454" s="56">
        <v>0</v>
      </c>
      <c r="W454" s="52">
        <v>0</v>
      </c>
      <c r="X454" s="52">
        <v>52687</v>
      </c>
      <c r="Y454" s="52">
        <v>760569</v>
      </c>
      <c r="Z454" s="83">
        <f t="shared" si="6"/>
        <v>18608953.257719256</v>
      </c>
      <c r="AA454" s="52"/>
      <c r="AB454" s="52"/>
      <c r="AC454" s="52"/>
      <c r="AE454" s="53"/>
      <c r="AF454" s="53"/>
      <c r="AG454" s="54"/>
      <c r="AH454" s="55"/>
      <c r="AI454" s="52"/>
      <c r="AK454" s="56"/>
      <c r="AL454" s="56"/>
      <c r="AM454" s="52"/>
      <c r="AN454" s="52"/>
      <c r="AO454" s="52"/>
      <c r="AQ454" s="52"/>
      <c r="AR454" s="52"/>
      <c r="AS454" s="52"/>
      <c r="AT454" s="52"/>
      <c r="AU454" s="52"/>
      <c r="AV454" s="52"/>
      <c r="AW454" s="52"/>
      <c r="AX454" s="52"/>
    </row>
    <row r="455" spans="1:50">
      <c r="A455" s="49">
        <v>470</v>
      </c>
      <c r="B455" s="49">
        <v>470165305</v>
      </c>
      <c r="C455" s="50" t="s">
        <v>216</v>
      </c>
      <c r="D455" s="49">
        <v>165</v>
      </c>
      <c r="E455" s="50" t="s">
        <v>17</v>
      </c>
      <c r="F455" s="49">
        <v>305</v>
      </c>
      <c r="G455" s="50" t="s">
        <v>221</v>
      </c>
      <c r="H455" s="51">
        <v>40</v>
      </c>
      <c r="I455" s="52">
        <v>9401</v>
      </c>
      <c r="J455" s="52">
        <v>3051</v>
      </c>
      <c r="K455" s="52">
        <v>0</v>
      </c>
      <c r="L455" s="52">
        <v>893</v>
      </c>
      <c r="M455" s="52">
        <v>13345</v>
      </c>
      <c r="N455" s="48"/>
      <c r="O455" s="53">
        <v>0</v>
      </c>
      <c r="P455" s="53">
        <v>0</v>
      </c>
      <c r="Q455" s="55">
        <v>0.09</v>
      </c>
      <c r="R455" s="55">
        <v>1.1725353845621751E-2</v>
      </c>
      <c r="S455" s="52">
        <v>0</v>
      </c>
      <c r="T455" s="49"/>
      <c r="U455" s="56">
        <v>498080</v>
      </c>
      <c r="V455" s="56">
        <v>0</v>
      </c>
      <c r="W455" s="52">
        <v>0</v>
      </c>
      <c r="X455" s="52">
        <v>35720</v>
      </c>
      <c r="Y455" s="52">
        <v>533800</v>
      </c>
      <c r="Z455" s="83">
        <f t="shared" si="6"/>
        <v>18608953.257719256</v>
      </c>
      <c r="AA455" s="52"/>
      <c r="AB455" s="52"/>
      <c r="AC455" s="52"/>
      <c r="AE455" s="53"/>
      <c r="AF455" s="53"/>
      <c r="AG455" s="54"/>
      <c r="AH455" s="55"/>
      <c r="AI455" s="52"/>
      <c r="AK455" s="56"/>
      <c r="AL455" s="56"/>
      <c r="AM455" s="52"/>
      <c r="AN455" s="52"/>
      <c r="AO455" s="52"/>
      <c r="AQ455" s="52"/>
      <c r="AR455" s="52"/>
      <c r="AS455" s="52"/>
      <c r="AT455" s="52"/>
      <c r="AU455" s="52"/>
      <c r="AV455" s="52"/>
      <c r="AW455" s="52"/>
      <c r="AX455" s="52"/>
    </row>
    <row r="456" spans="1:50">
      <c r="A456" s="49">
        <v>470</v>
      </c>
      <c r="B456" s="49">
        <v>470165314</v>
      </c>
      <c r="C456" s="50" t="s">
        <v>216</v>
      </c>
      <c r="D456" s="49">
        <v>165</v>
      </c>
      <c r="E456" s="50" t="s">
        <v>17</v>
      </c>
      <c r="F456" s="49">
        <v>314</v>
      </c>
      <c r="G456" s="50" t="s">
        <v>29</v>
      </c>
      <c r="H456" s="51">
        <v>1</v>
      </c>
      <c r="I456" s="52">
        <v>14407</v>
      </c>
      <c r="J456" s="52">
        <v>10791</v>
      </c>
      <c r="K456" s="52">
        <v>0</v>
      </c>
      <c r="L456" s="52">
        <v>893</v>
      </c>
      <c r="M456" s="52">
        <v>26091</v>
      </c>
      <c r="N456" s="48"/>
      <c r="O456" s="53">
        <v>0</v>
      </c>
      <c r="P456" s="53">
        <v>0</v>
      </c>
      <c r="Q456" s="55">
        <v>0.09</v>
      </c>
      <c r="R456" s="55">
        <v>4.6977627790953267E-3</v>
      </c>
      <c r="S456" s="52">
        <v>0</v>
      </c>
      <c r="T456" s="49"/>
      <c r="U456" s="56">
        <v>25198</v>
      </c>
      <c r="V456" s="56">
        <v>0</v>
      </c>
      <c r="W456" s="52">
        <v>0</v>
      </c>
      <c r="X456" s="52">
        <v>893</v>
      </c>
      <c r="Y456" s="52">
        <v>26091</v>
      </c>
      <c r="Z456" s="83">
        <f t="shared" si="6"/>
        <v>18608953.257719256</v>
      </c>
      <c r="AA456" s="52"/>
      <c r="AB456" s="52"/>
      <c r="AC456" s="52"/>
      <c r="AE456" s="53"/>
      <c r="AF456" s="53"/>
      <c r="AG456" s="54"/>
      <c r="AH456" s="55"/>
      <c r="AI456" s="52"/>
      <c r="AK456" s="56"/>
      <c r="AL456" s="56"/>
      <c r="AM456" s="52"/>
      <c r="AN456" s="52"/>
      <c r="AO456" s="52"/>
      <c r="AQ456" s="52"/>
      <c r="AR456" s="52"/>
      <c r="AS456" s="52"/>
      <c r="AT456" s="52"/>
      <c r="AU456" s="52"/>
      <c r="AV456" s="52"/>
      <c r="AW456" s="52"/>
      <c r="AX456" s="52"/>
    </row>
    <row r="457" spans="1:50">
      <c r="A457" s="49">
        <v>470</v>
      </c>
      <c r="B457" s="49">
        <v>470165342</v>
      </c>
      <c r="C457" s="50" t="s">
        <v>216</v>
      </c>
      <c r="D457" s="49">
        <v>165</v>
      </c>
      <c r="E457" s="50" t="s">
        <v>17</v>
      </c>
      <c r="F457" s="49">
        <v>342</v>
      </c>
      <c r="G457" s="50" t="s">
        <v>222</v>
      </c>
      <c r="H457" s="51">
        <v>4</v>
      </c>
      <c r="I457" s="52">
        <v>9395</v>
      </c>
      <c r="J457" s="52">
        <v>5213</v>
      </c>
      <c r="K457" s="52">
        <v>0</v>
      </c>
      <c r="L457" s="52">
        <v>893</v>
      </c>
      <c r="M457" s="52">
        <v>15501</v>
      </c>
      <c r="N457" s="48"/>
      <c r="O457" s="53">
        <v>0</v>
      </c>
      <c r="P457" s="53">
        <v>0</v>
      </c>
      <c r="Q457" s="55">
        <v>0.09</v>
      </c>
      <c r="R457" s="55">
        <v>1.3475763916988568E-3</v>
      </c>
      <c r="S457" s="52">
        <v>0</v>
      </c>
      <c r="T457" s="49"/>
      <c r="U457" s="56">
        <v>58432</v>
      </c>
      <c r="V457" s="56">
        <v>0</v>
      </c>
      <c r="W457" s="52">
        <v>0</v>
      </c>
      <c r="X457" s="52">
        <v>3572</v>
      </c>
      <c r="Y457" s="52">
        <v>62004</v>
      </c>
      <c r="Z457" s="83">
        <f t="shared" si="6"/>
        <v>18608953.257719256</v>
      </c>
      <c r="AA457" s="52"/>
      <c r="AB457" s="52"/>
      <c r="AC457" s="52"/>
      <c r="AE457" s="53"/>
      <c r="AF457" s="53"/>
      <c r="AG457" s="54"/>
      <c r="AH457" s="55"/>
      <c r="AI457" s="52"/>
      <c r="AK457" s="56"/>
      <c r="AL457" s="56"/>
      <c r="AM457" s="52"/>
      <c r="AN457" s="52"/>
      <c r="AO457" s="52"/>
      <c r="AQ457" s="52"/>
      <c r="AR457" s="52"/>
      <c r="AS457" s="52"/>
      <c r="AT457" s="52"/>
      <c r="AU457" s="52"/>
      <c r="AV457" s="52"/>
      <c r="AW457" s="52"/>
      <c r="AX457" s="52"/>
    </row>
    <row r="458" spans="1:50">
      <c r="A458" s="49">
        <v>470</v>
      </c>
      <c r="B458" s="49">
        <v>470165344</v>
      </c>
      <c r="C458" s="50" t="s">
        <v>216</v>
      </c>
      <c r="D458" s="49">
        <v>165</v>
      </c>
      <c r="E458" s="50" t="s">
        <v>17</v>
      </c>
      <c r="F458" s="49">
        <v>344</v>
      </c>
      <c r="G458" s="50" t="s">
        <v>81</v>
      </c>
      <c r="H458" s="51">
        <v>1</v>
      </c>
      <c r="I458" s="52">
        <v>8703</v>
      </c>
      <c r="J458" s="52">
        <v>2872</v>
      </c>
      <c r="K458" s="52">
        <v>0</v>
      </c>
      <c r="L458" s="52">
        <v>893</v>
      </c>
      <c r="M458" s="52">
        <v>12468</v>
      </c>
      <c r="N458" s="48"/>
      <c r="O458" s="53">
        <v>0</v>
      </c>
      <c r="P458" s="53">
        <v>0</v>
      </c>
      <c r="Q458" s="55">
        <v>0.09</v>
      </c>
      <c r="R458" s="55">
        <v>4.1809784960851606E-4</v>
      </c>
      <c r="S458" s="52">
        <v>0</v>
      </c>
      <c r="T458" s="49"/>
      <c r="U458" s="56">
        <v>11575</v>
      </c>
      <c r="V458" s="56">
        <v>0</v>
      </c>
      <c r="W458" s="52">
        <v>0</v>
      </c>
      <c r="X458" s="52">
        <v>893</v>
      </c>
      <c r="Y458" s="52">
        <v>12468</v>
      </c>
      <c r="Z458" s="83">
        <f t="shared" si="6"/>
        <v>18608953.257719256</v>
      </c>
      <c r="AA458" s="52"/>
      <c r="AB458" s="52"/>
      <c r="AC458" s="52"/>
      <c r="AE458" s="53"/>
      <c r="AF458" s="53"/>
      <c r="AG458" s="54"/>
      <c r="AH458" s="55"/>
      <c r="AI458" s="52"/>
      <c r="AK458" s="56"/>
      <c r="AL458" s="56"/>
      <c r="AM458" s="52"/>
      <c r="AN458" s="52"/>
      <c r="AO458" s="52"/>
      <c r="AQ458" s="52"/>
      <c r="AR458" s="52"/>
      <c r="AS458" s="52"/>
      <c r="AT458" s="52"/>
      <c r="AU458" s="52"/>
      <c r="AV458" s="52"/>
      <c r="AW458" s="52"/>
      <c r="AX458" s="52"/>
    </row>
    <row r="459" spans="1:50">
      <c r="A459" s="49">
        <v>470</v>
      </c>
      <c r="B459" s="49">
        <v>470165347</v>
      </c>
      <c r="C459" s="50" t="s">
        <v>216</v>
      </c>
      <c r="D459" s="49">
        <v>165</v>
      </c>
      <c r="E459" s="50" t="s">
        <v>17</v>
      </c>
      <c r="F459" s="49">
        <v>347</v>
      </c>
      <c r="G459" s="50" t="s">
        <v>82</v>
      </c>
      <c r="H459" s="51">
        <v>2</v>
      </c>
      <c r="I459" s="52">
        <v>11171</v>
      </c>
      <c r="J459" s="52">
        <v>4846</v>
      </c>
      <c r="K459" s="52">
        <v>0</v>
      </c>
      <c r="L459" s="52">
        <v>893</v>
      </c>
      <c r="M459" s="52">
        <v>16910</v>
      </c>
      <c r="N459" s="48"/>
      <c r="O459" s="53">
        <v>0</v>
      </c>
      <c r="P459" s="53">
        <v>0</v>
      </c>
      <c r="Q459" s="55">
        <v>0.09</v>
      </c>
      <c r="R459" s="55">
        <v>4.0251804408150101E-3</v>
      </c>
      <c r="S459" s="52">
        <v>0</v>
      </c>
      <c r="T459" s="49"/>
      <c r="U459" s="56">
        <v>32034</v>
      </c>
      <c r="V459" s="56">
        <v>0</v>
      </c>
      <c r="W459" s="52">
        <v>0</v>
      </c>
      <c r="X459" s="52">
        <v>1786</v>
      </c>
      <c r="Y459" s="52">
        <v>33820</v>
      </c>
      <c r="Z459" s="83">
        <f t="shared" ref="Z459:Z522" si="7">SUMIF($A$10:$A$862,$A459,$Y$10:$Y$862)</f>
        <v>18608953.257719256</v>
      </c>
      <c r="AA459" s="52"/>
      <c r="AB459" s="52"/>
      <c r="AC459" s="52"/>
      <c r="AE459" s="53"/>
      <c r="AF459" s="53"/>
      <c r="AG459" s="54"/>
      <c r="AH459" s="55"/>
      <c r="AI459" s="52"/>
      <c r="AK459" s="56"/>
      <c r="AL459" s="56"/>
      <c r="AM459" s="52"/>
      <c r="AN459" s="52"/>
      <c r="AO459" s="52"/>
      <c r="AQ459" s="52"/>
      <c r="AR459" s="52"/>
      <c r="AS459" s="52"/>
      <c r="AT459" s="52"/>
      <c r="AU459" s="52"/>
      <c r="AV459" s="52"/>
      <c r="AW459" s="52"/>
      <c r="AX459" s="52"/>
    </row>
    <row r="460" spans="1:50">
      <c r="A460" s="49">
        <v>474</v>
      </c>
      <c r="B460" s="49">
        <v>474097017</v>
      </c>
      <c r="C460" s="50" t="s">
        <v>223</v>
      </c>
      <c r="D460" s="49">
        <v>97</v>
      </c>
      <c r="E460" s="50" t="s">
        <v>224</v>
      </c>
      <c r="F460" s="49">
        <v>17</v>
      </c>
      <c r="G460" s="50" t="s">
        <v>155</v>
      </c>
      <c r="H460" s="51">
        <v>1</v>
      </c>
      <c r="I460" s="52">
        <v>13975</v>
      </c>
      <c r="J460" s="52">
        <v>4035</v>
      </c>
      <c r="K460" s="52">
        <v>0</v>
      </c>
      <c r="L460" s="52">
        <v>893</v>
      </c>
      <c r="M460" s="52">
        <v>18903</v>
      </c>
      <c r="N460" s="48"/>
      <c r="O460" s="53">
        <v>0</v>
      </c>
      <c r="P460" s="53">
        <v>0</v>
      </c>
      <c r="Q460" s="55">
        <v>0.09</v>
      </c>
      <c r="R460" s="55">
        <v>5.8397127586153714E-3</v>
      </c>
      <c r="S460" s="52">
        <v>0</v>
      </c>
      <c r="T460" s="49"/>
      <c r="U460" s="56">
        <v>18010</v>
      </c>
      <c r="V460" s="56">
        <v>0</v>
      </c>
      <c r="W460" s="52">
        <v>0</v>
      </c>
      <c r="X460" s="52">
        <v>893</v>
      </c>
      <c r="Y460" s="52">
        <v>18903</v>
      </c>
      <c r="Z460" s="83">
        <f t="shared" si="7"/>
        <v>4492685</v>
      </c>
      <c r="AA460" s="52"/>
      <c r="AB460" s="52"/>
      <c r="AC460" s="52"/>
      <c r="AE460" s="53"/>
      <c r="AF460" s="53"/>
      <c r="AG460" s="54"/>
      <c r="AH460" s="55"/>
      <c r="AI460" s="52"/>
      <c r="AK460" s="56"/>
      <c r="AL460" s="56"/>
      <c r="AM460" s="52"/>
      <c r="AN460" s="52"/>
      <c r="AO460" s="52"/>
      <c r="AQ460" s="52"/>
      <c r="AR460" s="52"/>
      <c r="AS460" s="52"/>
      <c r="AT460" s="52"/>
      <c r="AU460" s="52"/>
      <c r="AV460" s="52"/>
      <c r="AW460" s="52"/>
      <c r="AX460" s="52"/>
    </row>
    <row r="461" spans="1:50">
      <c r="A461" s="49">
        <v>474</v>
      </c>
      <c r="B461" s="49">
        <v>474097057</v>
      </c>
      <c r="C461" s="50" t="s">
        <v>223</v>
      </c>
      <c r="D461" s="49">
        <v>97</v>
      </c>
      <c r="E461" s="50" t="s">
        <v>224</v>
      </c>
      <c r="F461" s="49">
        <v>57</v>
      </c>
      <c r="G461" s="50" t="s">
        <v>13</v>
      </c>
      <c r="H461" s="51">
        <v>1</v>
      </c>
      <c r="I461" s="52">
        <v>12275</v>
      </c>
      <c r="J461" s="52">
        <v>649</v>
      </c>
      <c r="K461" s="52">
        <v>0</v>
      </c>
      <c r="L461" s="52">
        <v>893</v>
      </c>
      <c r="M461" s="52">
        <v>13817</v>
      </c>
      <c r="N461" s="48"/>
      <c r="O461" s="53">
        <v>0</v>
      </c>
      <c r="P461" s="53">
        <v>0</v>
      </c>
      <c r="Q461" s="55">
        <v>0.18</v>
      </c>
      <c r="R461" s="55">
        <v>0.11614255293759317</v>
      </c>
      <c r="S461" s="52">
        <v>0</v>
      </c>
      <c r="T461" s="49"/>
      <c r="U461" s="56">
        <v>12924</v>
      </c>
      <c r="V461" s="56">
        <v>0</v>
      </c>
      <c r="W461" s="52">
        <v>0</v>
      </c>
      <c r="X461" s="52">
        <v>893</v>
      </c>
      <c r="Y461" s="52">
        <v>13817</v>
      </c>
      <c r="Z461" s="83">
        <f t="shared" si="7"/>
        <v>4492685</v>
      </c>
      <c r="AA461" s="52"/>
      <c r="AB461" s="52"/>
      <c r="AC461" s="52"/>
      <c r="AE461" s="53"/>
      <c r="AF461" s="53"/>
      <c r="AG461" s="54"/>
      <c r="AH461" s="55"/>
      <c r="AI461" s="52"/>
      <c r="AK461" s="56"/>
      <c r="AL461" s="56"/>
      <c r="AM461" s="52"/>
      <c r="AN461" s="52"/>
      <c r="AO461" s="52"/>
      <c r="AQ461" s="52"/>
      <c r="AR461" s="52"/>
      <c r="AS461" s="52"/>
      <c r="AT461" s="52"/>
      <c r="AU461" s="52"/>
      <c r="AV461" s="52"/>
      <c r="AW461" s="52"/>
      <c r="AX461" s="52"/>
    </row>
    <row r="462" spans="1:50">
      <c r="A462" s="49">
        <v>474</v>
      </c>
      <c r="B462" s="49">
        <v>474097064</v>
      </c>
      <c r="C462" s="50" t="s">
        <v>223</v>
      </c>
      <c r="D462" s="49">
        <v>97</v>
      </c>
      <c r="E462" s="50" t="s">
        <v>224</v>
      </c>
      <c r="F462" s="49">
        <v>64</v>
      </c>
      <c r="G462" s="50" t="s">
        <v>102</v>
      </c>
      <c r="H462" s="51">
        <v>1</v>
      </c>
      <c r="I462" s="52">
        <v>8094</v>
      </c>
      <c r="J462" s="52">
        <v>1324</v>
      </c>
      <c r="K462" s="52">
        <v>0</v>
      </c>
      <c r="L462" s="52">
        <v>893</v>
      </c>
      <c r="M462" s="52">
        <v>10311</v>
      </c>
      <c r="N462" s="48"/>
      <c r="O462" s="53">
        <v>0</v>
      </c>
      <c r="P462" s="53">
        <v>0</v>
      </c>
      <c r="Q462" s="55">
        <v>0.18</v>
      </c>
      <c r="R462" s="55">
        <v>2.7421284361524072E-2</v>
      </c>
      <c r="S462" s="52">
        <v>0</v>
      </c>
      <c r="T462" s="49"/>
      <c r="U462" s="56">
        <v>9418</v>
      </c>
      <c r="V462" s="56">
        <v>0</v>
      </c>
      <c r="W462" s="52">
        <v>0</v>
      </c>
      <c r="X462" s="52">
        <v>893</v>
      </c>
      <c r="Y462" s="52">
        <v>10311</v>
      </c>
      <c r="Z462" s="83">
        <f t="shared" si="7"/>
        <v>4492685</v>
      </c>
      <c r="AA462" s="52"/>
      <c r="AB462" s="52"/>
      <c r="AC462" s="52"/>
      <c r="AE462" s="53"/>
      <c r="AF462" s="53"/>
      <c r="AG462" s="54"/>
      <c r="AH462" s="55"/>
      <c r="AI462" s="52"/>
      <c r="AK462" s="56"/>
      <c r="AL462" s="56"/>
      <c r="AM462" s="52"/>
      <c r="AN462" s="52"/>
      <c r="AO462" s="52"/>
      <c r="AQ462" s="52"/>
      <c r="AR462" s="52"/>
      <c r="AS462" s="52"/>
      <c r="AT462" s="52"/>
      <c r="AU462" s="52"/>
      <c r="AV462" s="52"/>
      <c r="AW462" s="52"/>
      <c r="AX462" s="52"/>
    </row>
    <row r="463" spans="1:50">
      <c r="A463" s="49">
        <v>474</v>
      </c>
      <c r="B463" s="49">
        <v>474097097</v>
      </c>
      <c r="C463" s="50" t="s">
        <v>223</v>
      </c>
      <c r="D463" s="49">
        <v>97</v>
      </c>
      <c r="E463" s="50" t="s">
        <v>224</v>
      </c>
      <c r="F463" s="49">
        <v>97</v>
      </c>
      <c r="G463" s="50" t="s">
        <v>224</v>
      </c>
      <c r="H463" s="51">
        <v>195</v>
      </c>
      <c r="I463" s="52">
        <v>11151</v>
      </c>
      <c r="J463" s="52">
        <v>78</v>
      </c>
      <c r="K463" s="52">
        <v>0</v>
      </c>
      <c r="L463" s="52">
        <v>893</v>
      </c>
      <c r="M463" s="52">
        <v>12122</v>
      </c>
      <c r="N463" s="48"/>
      <c r="O463" s="53">
        <v>0</v>
      </c>
      <c r="P463" s="53">
        <v>0</v>
      </c>
      <c r="Q463" s="55">
        <v>0.18</v>
      </c>
      <c r="R463" s="55">
        <v>3.1635917485665577E-2</v>
      </c>
      <c r="S463" s="52">
        <v>0</v>
      </c>
      <c r="T463" s="49"/>
      <c r="U463" s="56">
        <v>2189655</v>
      </c>
      <c r="V463" s="56">
        <v>0</v>
      </c>
      <c r="W463" s="52">
        <v>0</v>
      </c>
      <c r="X463" s="52">
        <v>174135</v>
      </c>
      <c r="Y463" s="52">
        <v>2363790</v>
      </c>
      <c r="Z463" s="83">
        <f t="shared" si="7"/>
        <v>4492685</v>
      </c>
      <c r="AA463" s="52"/>
      <c r="AB463" s="52"/>
      <c r="AC463" s="52"/>
      <c r="AE463" s="53"/>
      <c r="AF463" s="53"/>
      <c r="AG463" s="54"/>
      <c r="AH463" s="55"/>
      <c r="AI463" s="52"/>
      <c r="AK463" s="56"/>
      <c r="AL463" s="56"/>
      <c r="AM463" s="52"/>
      <c r="AN463" s="52"/>
      <c r="AO463" s="52"/>
      <c r="AQ463" s="52"/>
      <c r="AR463" s="52"/>
      <c r="AS463" s="52"/>
      <c r="AT463" s="52"/>
      <c r="AU463" s="52"/>
      <c r="AV463" s="52"/>
      <c r="AW463" s="52"/>
      <c r="AX463" s="52"/>
    </row>
    <row r="464" spans="1:50">
      <c r="A464" s="49">
        <v>474</v>
      </c>
      <c r="B464" s="49">
        <v>474097103</v>
      </c>
      <c r="C464" s="50" t="s">
        <v>223</v>
      </c>
      <c r="D464" s="49">
        <v>97</v>
      </c>
      <c r="E464" s="50" t="s">
        <v>224</v>
      </c>
      <c r="F464" s="49">
        <v>103</v>
      </c>
      <c r="G464" s="50" t="s">
        <v>225</v>
      </c>
      <c r="H464" s="51">
        <v>20</v>
      </c>
      <c r="I464" s="52">
        <v>10699</v>
      </c>
      <c r="J464" s="52">
        <v>202</v>
      </c>
      <c r="K464" s="52">
        <v>0</v>
      </c>
      <c r="L464" s="52">
        <v>893</v>
      </c>
      <c r="M464" s="52">
        <v>11794</v>
      </c>
      <c r="N464" s="48"/>
      <c r="O464" s="53">
        <v>0</v>
      </c>
      <c r="P464" s="53">
        <v>0</v>
      </c>
      <c r="Q464" s="55">
        <v>0.18</v>
      </c>
      <c r="R464" s="55">
        <v>7.5542869961467479E-3</v>
      </c>
      <c r="S464" s="52">
        <v>0</v>
      </c>
      <c r="T464" s="49"/>
      <c r="U464" s="56">
        <v>218020</v>
      </c>
      <c r="V464" s="56">
        <v>0</v>
      </c>
      <c r="W464" s="52">
        <v>0</v>
      </c>
      <c r="X464" s="52">
        <v>17860</v>
      </c>
      <c r="Y464" s="52">
        <v>235880</v>
      </c>
      <c r="Z464" s="83">
        <f t="shared" si="7"/>
        <v>4492685</v>
      </c>
      <c r="AA464" s="52"/>
      <c r="AB464" s="52"/>
      <c r="AC464" s="52"/>
      <c r="AE464" s="53"/>
      <c r="AF464" s="53"/>
      <c r="AG464" s="54"/>
      <c r="AH464" s="55"/>
      <c r="AI464" s="52"/>
      <c r="AK464" s="56"/>
      <c r="AL464" s="56"/>
      <c r="AM464" s="52"/>
      <c r="AN464" s="52"/>
      <c r="AO464" s="52"/>
      <c r="AQ464" s="52"/>
      <c r="AR464" s="52"/>
      <c r="AS464" s="52"/>
      <c r="AT464" s="52"/>
      <c r="AU464" s="52"/>
      <c r="AV464" s="52"/>
      <c r="AW464" s="52"/>
      <c r="AX464" s="52"/>
    </row>
    <row r="465" spans="1:50">
      <c r="A465" s="49">
        <v>474</v>
      </c>
      <c r="B465" s="49">
        <v>474097153</v>
      </c>
      <c r="C465" s="50" t="s">
        <v>223</v>
      </c>
      <c r="D465" s="49">
        <v>97</v>
      </c>
      <c r="E465" s="50" t="s">
        <v>224</v>
      </c>
      <c r="F465" s="49">
        <v>153</v>
      </c>
      <c r="G465" s="50" t="s">
        <v>107</v>
      </c>
      <c r="H465" s="51">
        <v>34</v>
      </c>
      <c r="I465" s="52">
        <v>10609</v>
      </c>
      <c r="J465" s="52">
        <v>277</v>
      </c>
      <c r="K465" s="52">
        <v>0</v>
      </c>
      <c r="L465" s="52">
        <v>893</v>
      </c>
      <c r="M465" s="52">
        <v>11779</v>
      </c>
      <c r="N465" s="48"/>
      <c r="O465" s="53">
        <v>0</v>
      </c>
      <c r="P465" s="53">
        <v>0</v>
      </c>
      <c r="Q465" s="55">
        <v>0.09</v>
      </c>
      <c r="R465" s="55">
        <v>1.2565874203826493E-2</v>
      </c>
      <c r="S465" s="52">
        <v>0</v>
      </c>
      <c r="T465" s="49"/>
      <c r="U465" s="56">
        <v>370124</v>
      </c>
      <c r="V465" s="56">
        <v>0</v>
      </c>
      <c r="W465" s="52">
        <v>0</v>
      </c>
      <c r="X465" s="52">
        <v>30362</v>
      </c>
      <c r="Y465" s="52">
        <v>400486</v>
      </c>
      <c r="Z465" s="83">
        <f t="shared" si="7"/>
        <v>4492685</v>
      </c>
      <c r="AA465" s="52"/>
      <c r="AB465" s="52"/>
      <c r="AC465" s="52"/>
      <c r="AE465" s="53"/>
      <c r="AF465" s="53"/>
      <c r="AG465" s="54"/>
      <c r="AH465" s="55"/>
      <c r="AI465" s="52"/>
      <c r="AK465" s="56"/>
      <c r="AL465" s="56"/>
      <c r="AM465" s="52"/>
      <c r="AN465" s="52"/>
      <c r="AO465" s="52"/>
      <c r="AQ465" s="52"/>
      <c r="AR465" s="52"/>
      <c r="AS465" s="52"/>
      <c r="AT465" s="52"/>
      <c r="AU465" s="52"/>
      <c r="AV465" s="52"/>
      <c r="AW465" s="52"/>
      <c r="AX465" s="52"/>
    </row>
    <row r="466" spans="1:50">
      <c r="A466" s="49">
        <v>474</v>
      </c>
      <c r="B466" s="49">
        <v>474097162</v>
      </c>
      <c r="C466" s="50" t="s">
        <v>223</v>
      </c>
      <c r="D466" s="49">
        <v>97</v>
      </c>
      <c r="E466" s="50" t="s">
        <v>224</v>
      </c>
      <c r="F466" s="49">
        <v>162</v>
      </c>
      <c r="G466" s="50" t="s">
        <v>226</v>
      </c>
      <c r="H466" s="51">
        <v>15</v>
      </c>
      <c r="I466" s="52">
        <v>9978</v>
      </c>
      <c r="J466" s="52">
        <v>2762</v>
      </c>
      <c r="K466" s="52">
        <v>0</v>
      </c>
      <c r="L466" s="52">
        <v>893</v>
      </c>
      <c r="M466" s="52">
        <v>13633</v>
      </c>
      <c r="N466" s="48"/>
      <c r="O466" s="53">
        <v>0</v>
      </c>
      <c r="P466" s="53">
        <v>0</v>
      </c>
      <c r="Q466" s="55">
        <v>0.09</v>
      </c>
      <c r="R466" s="55">
        <v>1.7156845355811023E-2</v>
      </c>
      <c r="S466" s="52">
        <v>0</v>
      </c>
      <c r="T466" s="49"/>
      <c r="U466" s="56">
        <v>191100</v>
      </c>
      <c r="V466" s="56">
        <v>0</v>
      </c>
      <c r="W466" s="52">
        <v>0</v>
      </c>
      <c r="X466" s="52">
        <v>13395</v>
      </c>
      <c r="Y466" s="52">
        <v>204495</v>
      </c>
      <c r="Z466" s="83">
        <f t="shared" si="7"/>
        <v>4492685</v>
      </c>
      <c r="AA466" s="52"/>
      <c r="AB466" s="52"/>
      <c r="AC466" s="52"/>
      <c r="AE466" s="53"/>
      <c r="AF466" s="53"/>
      <c r="AG466" s="54"/>
      <c r="AH466" s="55"/>
      <c r="AI466" s="52"/>
      <c r="AK466" s="56"/>
      <c r="AL466" s="56"/>
      <c r="AM466" s="52"/>
      <c r="AN466" s="52"/>
      <c r="AO466" s="52"/>
      <c r="AQ466" s="52"/>
      <c r="AR466" s="52"/>
      <c r="AS466" s="52"/>
      <c r="AT466" s="52"/>
      <c r="AU466" s="52"/>
      <c r="AV466" s="52"/>
      <c r="AW466" s="52"/>
      <c r="AX466" s="52"/>
    </row>
    <row r="467" spans="1:50">
      <c r="A467" s="49">
        <v>474</v>
      </c>
      <c r="B467" s="49">
        <v>474097343</v>
      </c>
      <c r="C467" s="50" t="s">
        <v>223</v>
      </c>
      <c r="D467" s="49">
        <v>97</v>
      </c>
      <c r="E467" s="50" t="s">
        <v>224</v>
      </c>
      <c r="F467" s="49">
        <v>343</v>
      </c>
      <c r="G467" s="50" t="s">
        <v>227</v>
      </c>
      <c r="H467" s="51">
        <v>30</v>
      </c>
      <c r="I467" s="52">
        <v>10347</v>
      </c>
      <c r="J467" s="52">
        <v>1087</v>
      </c>
      <c r="K467" s="52">
        <v>0</v>
      </c>
      <c r="L467" s="52">
        <v>893</v>
      </c>
      <c r="M467" s="52">
        <v>12327</v>
      </c>
      <c r="N467" s="48"/>
      <c r="O467" s="53">
        <v>0</v>
      </c>
      <c r="P467" s="53">
        <v>0</v>
      </c>
      <c r="Q467" s="55">
        <v>0.18</v>
      </c>
      <c r="R467" s="55">
        <v>2.0516268333167102E-2</v>
      </c>
      <c r="S467" s="52">
        <v>0</v>
      </c>
      <c r="T467" s="49"/>
      <c r="U467" s="56">
        <v>343020</v>
      </c>
      <c r="V467" s="56">
        <v>0</v>
      </c>
      <c r="W467" s="52">
        <v>0</v>
      </c>
      <c r="X467" s="52">
        <v>26790</v>
      </c>
      <c r="Y467" s="52">
        <v>369810</v>
      </c>
      <c r="Z467" s="83">
        <f t="shared" si="7"/>
        <v>4492685</v>
      </c>
      <c r="AA467" s="52"/>
      <c r="AB467" s="52"/>
      <c r="AC467" s="52"/>
      <c r="AE467" s="53"/>
      <c r="AF467" s="53"/>
      <c r="AG467" s="54"/>
      <c r="AH467" s="55"/>
      <c r="AI467" s="52"/>
      <c r="AK467" s="56"/>
      <c r="AL467" s="56"/>
      <c r="AM467" s="52"/>
      <c r="AN467" s="52"/>
      <c r="AO467" s="52"/>
      <c r="AQ467" s="52"/>
      <c r="AR467" s="52"/>
      <c r="AS467" s="52"/>
      <c r="AT467" s="52"/>
      <c r="AU467" s="52"/>
      <c r="AV467" s="52"/>
      <c r="AW467" s="52"/>
      <c r="AX467" s="52"/>
    </row>
    <row r="468" spans="1:50">
      <c r="A468" s="49">
        <v>474</v>
      </c>
      <c r="B468" s="49">
        <v>474097600</v>
      </c>
      <c r="C468" s="50" t="s">
        <v>223</v>
      </c>
      <c r="D468" s="49">
        <v>97</v>
      </c>
      <c r="E468" s="50" t="s">
        <v>224</v>
      </c>
      <c r="F468" s="49">
        <v>600</v>
      </c>
      <c r="G468" s="50" t="s">
        <v>136</v>
      </c>
      <c r="H468" s="51">
        <v>1</v>
      </c>
      <c r="I468" s="52">
        <v>9815</v>
      </c>
      <c r="J468" s="52">
        <v>4022</v>
      </c>
      <c r="K468" s="52">
        <v>0</v>
      </c>
      <c r="L468" s="52">
        <v>893</v>
      </c>
      <c r="M468" s="52">
        <v>14730</v>
      </c>
      <c r="N468" s="48"/>
      <c r="O468" s="53">
        <v>0</v>
      </c>
      <c r="P468" s="53">
        <v>0</v>
      </c>
      <c r="Q468" s="55">
        <v>0.09</v>
      </c>
      <c r="R468" s="55">
        <v>3.9655592909870361E-3</v>
      </c>
      <c r="S468" s="52">
        <v>0</v>
      </c>
      <c r="T468" s="49"/>
      <c r="U468" s="56">
        <v>13837</v>
      </c>
      <c r="V468" s="56">
        <v>0</v>
      </c>
      <c r="W468" s="52">
        <v>0</v>
      </c>
      <c r="X468" s="52">
        <v>893</v>
      </c>
      <c r="Y468" s="52">
        <v>14730</v>
      </c>
      <c r="Z468" s="83">
        <f t="shared" si="7"/>
        <v>4492685</v>
      </c>
      <c r="AA468" s="52"/>
      <c r="AB468" s="52"/>
      <c r="AC468" s="52"/>
      <c r="AE468" s="53"/>
      <c r="AF468" s="53"/>
      <c r="AG468" s="54"/>
      <c r="AH468" s="55"/>
      <c r="AI468" s="52"/>
      <c r="AK468" s="56"/>
      <c r="AL468" s="56"/>
      <c r="AM468" s="52"/>
      <c r="AN468" s="52"/>
      <c r="AO468" s="52"/>
      <c r="AQ468" s="52"/>
      <c r="AR468" s="52"/>
      <c r="AS468" s="52"/>
      <c r="AT468" s="52"/>
      <c r="AU468" s="52"/>
      <c r="AV468" s="52"/>
      <c r="AW468" s="52"/>
      <c r="AX468" s="52"/>
    </row>
    <row r="469" spans="1:50">
      <c r="A469" s="49">
        <v>474</v>
      </c>
      <c r="B469" s="49">
        <v>474097610</v>
      </c>
      <c r="C469" s="50" t="s">
        <v>223</v>
      </c>
      <c r="D469" s="49">
        <v>97</v>
      </c>
      <c r="E469" s="50" t="s">
        <v>224</v>
      </c>
      <c r="F469" s="49">
        <v>610</v>
      </c>
      <c r="G469" s="50" t="s">
        <v>228</v>
      </c>
      <c r="H469" s="51">
        <v>6</v>
      </c>
      <c r="I469" s="52">
        <v>9622</v>
      </c>
      <c r="J469" s="52">
        <v>1874</v>
      </c>
      <c r="K469" s="52">
        <v>0</v>
      </c>
      <c r="L469" s="52">
        <v>893</v>
      </c>
      <c r="M469" s="52">
        <v>12389</v>
      </c>
      <c r="N469" s="48"/>
      <c r="O469" s="53">
        <v>0</v>
      </c>
      <c r="P469" s="53">
        <v>0</v>
      </c>
      <c r="Q469" s="55">
        <v>0.09</v>
      </c>
      <c r="R469" s="55">
        <v>5.4498250955166911E-3</v>
      </c>
      <c r="S469" s="52">
        <v>0</v>
      </c>
      <c r="T469" s="49"/>
      <c r="U469" s="56">
        <v>68976</v>
      </c>
      <c r="V469" s="56">
        <v>0</v>
      </c>
      <c r="W469" s="52">
        <v>0</v>
      </c>
      <c r="X469" s="52">
        <v>5358</v>
      </c>
      <c r="Y469" s="52">
        <v>74334</v>
      </c>
      <c r="Z469" s="83">
        <f t="shared" si="7"/>
        <v>4492685</v>
      </c>
      <c r="AA469" s="52"/>
      <c r="AB469" s="52"/>
      <c r="AC469" s="52"/>
      <c r="AE469" s="53"/>
      <c r="AF469" s="53"/>
      <c r="AG469" s="54"/>
      <c r="AH469" s="55"/>
      <c r="AI469" s="52"/>
      <c r="AK469" s="56"/>
      <c r="AL469" s="56"/>
      <c r="AM469" s="52"/>
      <c r="AN469" s="52"/>
      <c r="AO469" s="52"/>
      <c r="AQ469" s="52"/>
      <c r="AR469" s="52"/>
      <c r="AS469" s="52"/>
      <c r="AT469" s="52"/>
      <c r="AU469" s="52"/>
      <c r="AV469" s="52"/>
      <c r="AW469" s="52"/>
      <c r="AX469" s="52"/>
    </row>
    <row r="470" spans="1:50">
      <c r="A470" s="49">
        <v>474</v>
      </c>
      <c r="B470" s="49">
        <v>474097616</v>
      </c>
      <c r="C470" s="50" t="s">
        <v>223</v>
      </c>
      <c r="D470" s="49">
        <v>97</v>
      </c>
      <c r="E470" s="50" t="s">
        <v>224</v>
      </c>
      <c r="F470" s="49">
        <v>616</v>
      </c>
      <c r="G470" s="50" t="s">
        <v>83</v>
      </c>
      <c r="H470" s="51">
        <v>1</v>
      </c>
      <c r="I470" s="52">
        <v>9794</v>
      </c>
      <c r="J470" s="52">
        <v>3253</v>
      </c>
      <c r="K470" s="52">
        <v>0</v>
      </c>
      <c r="L470" s="52">
        <v>893</v>
      </c>
      <c r="M470" s="52">
        <v>13940</v>
      </c>
      <c r="N470" s="48"/>
      <c r="O470" s="53">
        <v>0</v>
      </c>
      <c r="P470" s="53">
        <v>0</v>
      </c>
      <c r="Q470" s="55">
        <v>0.09</v>
      </c>
      <c r="R470" s="55">
        <v>3.6820405980266042E-2</v>
      </c>
      <c r="S470" s="52">
        <v>0</v>
      </c>
      <c r="T470" s="49"/>
      <c r="U470" s="56">
        <v>13047</v>
      </c>
      <c r="V470" s="56">
        <v>0</v>
      </c>
      <c r="W470" s="52">
        <v>0</v>
      </c>
      <c r="X470" s="52">
        <v>893</v>
      </c>
      <c r="Y470" s="52">
        <v>13940</v>
      </c>
      <c r="Z470" s="83">
        <f t="shared" si="7"/>
        <v>4492685</v>
      </c>
      <c r="AA470" s="52"/>
      <c r="AB470" s="52"/>
      <c r="AC470" s="52"/>
      <c r="AE470" s="53"/>
      <c r="AF470" s="53"/>
      <c r="AG470" s="54"/>
      <c r="AH470" s="55"/>
      <c r="AI470" s="52"/>
      <c r="AK470" s="56"/>
      <c r="AL470" s="56"/>
      <c r="AM470" s="52"/>
      <c r="AN470" s="52"/>
      <c r="AO470" s="52"/>
      <c r="AQ470" s="52"/>
      <c r="AR470" s="52"/>
      <c r="AS470" s="52"/>
      <c r="AT470" s="52"/>
      <c r="AU470" s="52"/>
      <c r="AV470" s="52"/>
      <c r="AW470" s="52"/>
      <c r="AX470" s="52"/>
    </row>
    <row r="471" spans="1:50">
      <c r="A471" s="49">
        <v>474</v>
      </c>
      <c r="B471" s="49">
        <v>474097720</v>
      </c>
      <c r="C471" s="50" t="s">
        <v>223</v>
      </c>
      <c r="D471" s="49">
        <v>97</v>
      </c>
      <c r="E471" s="50" t="s">
        <v>224</v>
      </c>
      <c r="F471" s="49">
        <v>720</v>
      </c>
      <c r="G471" s="50" t="s">
        <v>230</v>
      </c>
      <c r="H471" s="51">
        <v>8</v>
      </c>
      <c r="I471" s="52">
        <v>10709</v>
      </c>
      <c r="J471" s="52">
        <v>2391</v>
      </c>
      <c r="K471" s="52">
        <v>0</v>
      </c>
      <c r="L471" s="52">
        <v>893</v>
      </c>
      <c r="M471" s="52">
        <v>13993</v>
      </c>
      <c r="N471" s="48"/>
      <c r="O471" s="53">
        <v>0</v>
      </c>
      <c r="P471" s="53">
        <v>0</v>
      </c>
      <c r="Q471" s="55">
        <v>0.09</v>
      </c>
      <c r="R471" s="55">
        <v>9.6821640485961254E-3</v>
      </c>
      <c r="S471" s="52">
        <v>0</v>
      </c>
      <c r="T471" s="49"/>
      <c r="U471" s="56">
        <v>104800</v>
      </c>
      <c r="V471" s="56">
        <v>0</v>
      </c>
      <c r="W471" s="52">
        <v>0</v>
      </c>
      <c r="X471" s="52">
        <v>7144</v>
      </c>
      <c r="Y471" s="52">
        <v>111944</v>
      </c>
      <c r="Z471" s="83">
        <f t="shared" si="7"/>
        <v>4492685</v>
      </c>
      <c r="AA471" s="52"/>
      <c r="AB471" s="52"/>
      <c r="AC471" s="52"/>
      <c r="AE471" s="53"/>
      <c r="AF471" s="53"/>
      <c r="AG471" s="54"/>
      <c r="AH471" s="55"/>
      <c r="AI471" s="52"/>
      <c r="AK471" s="56"/>
      <c r="AL471" s="56"/>
      <c r="AM471" s="52"/>
      <c r="AN471" s="52"/>
      <c r="AO471" s="52"/>
      <c r="AQ471" s="52"/>
      <c r="AR471" s="52"/>
      <c r="AS471" s="52"/>
      <c r="AT471" s="52"/>
      <c r="AU471" s="52"/>
      <c r="AV471" s="52"/>
      <c r="AW471" s="52"/>
      <c r="AX471" s="52"/>
    </row>
    <row r="472" spans="1:50">
      <c r="A472" s="49">
        <v>474</v>
      </c>
      <c r="B472" s="49">
        <v>474097725</v>
      </c>
      <c r="C472" s="50" t="s">
        <v>223</v>
      </c>
      <c r="D472" s="49">
        <v>97</v>
      </c>
      <c r="E472" s="50" t="s">
        <v>224</v>
      </c>
      <c r="F472" s="49">
        <v>725</v>
      </c>
      <c r="G472" s="50" t="s">
        <v>117</v>
      </c>
      <c r="H472" s="51">
        <v>1</v>
      </c>
      <c r="I472" s="52">
        <v>9794</v>
      </c>
      <c r="J472" s="52">
        <v>2814</v>
      </c>
      <c r="K472" s="52">
        <v>0</v>
      </c>
      <c r="L472" s="52">
        <v>893</v>
      </c>
      <c r="M472" s="52">
        <v>13501</v>
      </c>
      <c r="N472" s="48"/>
      <c r="O472" s="53">
        <v>0</v>
      </c>
      <c r="P472" s="53">
        <v>0</v>
      </c>
      <c r="Q472" s="55">
        <v>0.09</v>
      </c>
      <c r="R472" s="55">
        <v>1.0215492109852948E-2</v>
      </c>
      <c r="S472" s="52">
        <v>0</v>
      </c>
      <c r="T472" s="49"/>
      <c r="U472" s="56">
        <v>12608</v>
      </c>
      <c r="V472" s="56">
        <v>0</v>
      </c>
      <c r="W472" s="52">
        <v>0</v>
      </c>
      <c r="X472" s="52">
        <v>893</v>
      </c>
      <c r="Y472" s="52">
        <v>13501</v>
      </c>
      <c r="Z472" s="83">
        <f t="shared" si="7"/>
        <v>4492685</v>
      </c>
      <c r="AA472" s="52"/>
      <c r="AB472" s="52"/>
      <c r="AC472" s="52"/>
      <c r="AE472" s="53"/>
      <c r="AF472" s="53"/>
      <c r="AG472" s="54"/>
      <c r="AH472" s="55"/>
      <c r="AI472" s="52"/>
      <c r="AK472" s="56"/>
      <c r="AL472" s="56"/>
      <c r="AM472" s="52"/>
      <c r="AN472" s="52"/>
      <c r="AO472" s="52"/>
      <c r="AQ472" s="52"/>
      <c r="AR472" s="52"/>
      <c r="AS472" s="52"/>
      <c r="AT472" s="52"/>
      <c r="AU472" s="52"/>
      <c r="AV472" s="52"/>
      <c r="AW472" s="52"/>
      <c r="AX472" s="52"/>
    </row>
    <row r="473" spans="1:50">
      <c r="A473" s="49">
        <v>474</v>
      </c>
      <c r="B473" s="49">
        <v>474097735</v>
      </c>
      <c r="C473" s="50" t="s">
        <v>223</v>
      </c>
      <c r="D473" s="49">
        <v>97</v>
      </c>
      <c r="E473" s="50" t="s">
        <v>224</v>
      </c>
      <c r="F473" s="49">
        <v>735</v>
      </c>
      <c r="G473" s="50" t="s">
        <v>119</v>
      </c>
      <c r="H473" s="51">
        <v>22</v>
      </c>
      <c r="I473" s="52">
        <v>10426</v>
      </c>
      <c r="J473" s="52">
        <v>4173</v>
      </c>
      <c r="K473" s="52">
        <v>0</v>
      </c>
      <c r="L473" s="52">
        <v>893</v>
      </c>
      <c r="M473" s="52">
        <v>15492</v>
      </c>
      <c r="N473" s="48"/>
      <c r="O473" s="53">
        <v>0</v>
      </c>
      <c r="P473" s="53">
        <v>0</v>
      </c>
      <c r="Q473" s="55">
        <v>0.09</v>
      </c>
      <c r="R473" s="55">
        <v>2.0909391815138168E-2</v>
      </c>
      <c r="S473" s="52">
        <v>0</v>
      </c>
      <c r="T473" s="49"/>
      <c r="U473" s="56">
        <v>321178</v>
      </c>
      <c r="V473" s="56">
        <v>0</v>
      </c>
      <c r="W473" s="52">
        <v>0</v>
      </c>
      <c r="X473" s="52">
        <v>19646</v>
      </c>
      <c r="Y473" s="52">
        <v>340824</v>
      </c>
      <c r="Z473" s="83">
        <f t="shared" si="7"/>
        <v>4492685</v>
      </c>
      <c r="AA473" s="52"/>
      <c r="AB473" s="52"/>
      <c r="AC473" s="52"/>
      <c r="AE473" s="53"/>
      <c r="AF473" s="53"/>
      <c r="AG473" s="54"/>
      <c r="AH473" s="55"/>
      <c r="AI473" s="52"/>
      <c r="AK473" s="56"/>
      <c r="AL473" s="56"/>
      <c r="AM473" s="52"/>
      <c r="AN473" s="52"/>
      <c r="AO473" s="52"/>
      <c r="AQ473" s="52"/>
      <c r="AR473" s="52"/>
      <c r="AS473" s="52"/>
      <c r="AT473" s="52"/>
      <c r="AU473" s="52"/>
      <c r="AV473" s="52"/>
      <c r="AW473" s="52"/>
      <c r="AX473" s="52"/>
    </row>
    <row r="474" spans="1:50">
      <c r="A474" s="49">
        <v>474</v>
      </c>
      <c r="B474" s="49">
        <v>474097753</v>
      </c>
      <c r="C474" s="50" t="s">
        <v>223</v>
      </c>
      <c r="D474" s="49">
        <v>97</v>
      </c>
      <c r="E474" s="50" t="s">
        <v>224</v>
      </c>
      <c r="F474" s="49">
        <v>753</v>
      </c>
      <c r="G474" s="50" t="s">
        <v>231</v>
      </c>
      <c r="H474" s="51">
        <v>18</v>
      </c>
      <c r="I474" s="52">
        <v>9050</v>
      </c>
      <c r="J474" s="52">
        <v>3572</v>
      </c>
      <c r="K474" s="52">
        <v>0</v>
      </c>
      <c r="L474" s="52">
        <v>893</v>
      </c>
      <c r="M474" s="52">
        <v>13515</v>
      </c>
      <c r="N474" s="48"/>
      <c r="O474" s="53">
        <v>0</v>
      </c>
      <c r="P474" s="53">
        <v>0</v>
      </c>
      <c r="Q474" s="55">
        <v>0.09</v>
      </c>
      <c r="R474" s="55">
        <v>9.9081722230113436E-3</v>
      </c>
      <c r="S474" s="52">
        <v>0</v>
      </c>
      <c r="T474" s="49"/>
      <c r="U474" s="56">
        <v>227196</v>
      </c>
      <c r="V474" s="56">
        <v>0</v>
      </c>
      <c r="W474" s="52">
        <v>0</v>
      </c>
      <c r="X474" s="52">
        <v>16074</v>
      </c>
      <c r="Y474" s="52">
        <v>243270</v>
      </c>
      <c r="Z474" s="83">
        <f t="shared" si="7"/>
        <v>4492685</v>
      </c>
      <c r="AA474" s="52"/>
      <c r="AB474" s="52"/>
      <c r="AC474" s="52"/>
      <c r="AE474" s="53"/>
      <c r="AF474" s="53"/>
      <c r="AG474" s="54"/>
      <c r="AH474" s="55"/>
      <c r="AI474" s="52"/>
      <c r="AK474" s="56"/>
      <c r="AL474" s="56"/>
      <c r="AM474" s="52"/>
      <c r="AN474" s="52"/>
      <c r="AO474" s="52"/>
      <c r="AQ474" s="52"/>
      <c r="AR474" s="52"/>
      <c r="AS474" s="52"/>
      <c r="AT474" s="52"/>
      <c r="AU474" s="52"/>
      <c r="AV474" s="52"/>
      <c r="AW474" s="52"/>
      <c r="AX474" s="52"/>
    </row>
    <row r="475" spans="1:50">
      <c r="A475" s="49">
        <v>474</v>
      </c>
      <c r="B475" s="49">
        <v>474097775</v>
      </c>
      <c r="C475" s="50" t="s">
        <v>223</v>
      </c>
      <c r="D475" s="49">
        <v>97</v>
      </c>
      <c r="E475" s="50" t="s">
        <v>224</v>
      </c>
      <c r="F475" s="49">
        <v>775</v>
      </c>
      <c r="G475" s="50" t="s">
        <v>120</v>
      </c>
      <c r="H475" s="51">
        <v>5</v>
      </c>
      <c r="I475" s="52">
        <v>9794</v>
      </c>
      <c r="J475" s="52">
        <v>1843</v>
      </c>
      <c r="K475" s="52">
        <v>0</v>
      </c>
      <c r="L475" s="52">
        <v>893</v>
      </c>
      <c r="M475" s="52">
        <v>12530</v>
      </c>
      <c r="N475" s="48"/>
      <c r="O475" s="53">
        <v>0</v>
      </c>
      <c r="P475" s="53">
        <v>0</v>
      </c>
      <c r="Q475" s="55">
        <v>0.09</v>
      </c>
      <c r="R475" s="55">
        <v>6.0555409084996044E-3</v>
      </c>
      <c r="S475" s="52">
        <v>0</v>
      </c>
      <c r="T475" s="49"/>
      <c r="U475" s="56">
        <v>58185</v>
      </c>
      <c r="V475" s="56">
        <v>0</v>
      </c>
      <c r="W475" s="52">
        <v>0</v>
      </c>
      <c r="X475" s="52">
        <v>4465</v>
      </c>
      <c r="Y475" s="52">
        <v>62650</v>
      </c>
      <c r="Z475" s="83">
        <f t="shared" si="7"/>
        <v>4492685</v>
      </c>
      <c r="AA475" s="52"/>
      <c r="AB475" s="52"/>
      <c r="AC475" s="52"/>
      <c r="AE475" s="53"/>
      <c r="AF475" s="53"/>
      <c r="AG475" s="54"/>
      <c r="AH475" s="55"/>
      <c r="AI475" s="52"/>
      <c r="AK475" s="56"/>
      <c r="AL475" s="56"/>
      <c r="AM475" s="52"/>
      <c r="AN475" s="52"/>
      <c r="AO475" s="52"/>
      <c r="AQ475" s="52"/>
      <c r="AR475" s="52"/>
      <c r="AS475" s="52"/>
      <c r="AT475" s="52"/>
      <c r="AU475" s="52"/>
      <c r="AV475" s="52"/>
      <c r="AW475" s="52"/>
      <c r="AX475" s="52"/>
    </row>
    <row r="476" spans="1:50">
      <c r="A476" s="49">
        <v>478</v>
      </c>
      <c r="B476" s="49">
        <v>478352064</v>
      </c>
      <c r="C476" s="50" t="s">
        <v>232</v>
      </c>
      <c r="D476" s="49">
        <v>352</v>
      </c>
      <c r="E476" s="50" t="s">
        <v>233</v>
      </c>
      <c r="F476" s="49">
        <v>64</v>
      </c>
      <c r="G476" s="50" t="s">
        <v>102</v>
      </c>
      <c r="H476" s="51">
        <v>3</v>
      </c>
      <c r="I476" s="52">
        <v>9813</v>
      </c>
      <c r="J476" s="52">
        <v>1605</v>
      </c>
      <c r="K476" s="52">
        <v>0</v>
      </c>
      <c r="L476" s="52">
        <v>893</v>
      </c>
      <c r="M476" s="52">
        <v>12311</v>
      </c>
      <c r="N476" s="48"/>
      <c r="O476" s="53">
        <v>0</v>
      </c>
      <c r="P476" s="53">
        <v>0</v>
      </c>
      <c r="Q476" s="55">
        <v>0.18</v>
      </c>
      <c r="R476" s="55">
        <v>2.7421284361524072E-2</v>
      </c>
      <c r="S476" s="52">
        <v>0</v>
      </c>
      <c r="T476" s="49"/>
      <c r="U476" s="56">
        <v>34254</v>
      </c>
      <c r="V476" s="56">
        <v>0</v>
      </c>
      <c r="W476" s="52">
        <v>0</v>
      </c>
      <c r="X476" s="52">
        <v>2679</v>
      </c>
      <c r="Y476" s="52">
        <v>36933</v>
      </c>
      <c r="Z476" s="83">
        <f t="shared" si="7"/>
        <v>5311989.9484344544</v>
      </c>
      <c r="AA476" s="52"/>
      <c r="AB476" s="52"/>
      <c r="AC476" s="52"/>
      <c r="AE476" s="53"/>
      <c r="AF476" s="53"/>
      <c r="AG476" s="54"/>
      <c r="AH476" s="55"/>
      <c r="AI476" s="52"/>
      <c r="AK476" s="56"/>
      <c r="AL476" s="56"/>
      <c r="AM476" s="52"/>
      <c r="AN476" s="52"/>
      <c r="AO476" s="52"/>
      <c r="AQ476" s="52"/>
      <c r="AR476" s="52"/>
      <c r="AS476" s="52"/>
      <c r="AT476" s="52"/>
      <c r="AU476" s="52"/>
      <c r="AV476" s="52"/>
      <c r="AW476" s="52"/>
      <c r="AX476" s="52"/>
    </row>
    <row r="477" spans="1:50">
      <c r="A477" s="49">
        <v>478</v>
      </c>
      <c r="B477" s="49">
        <v>478352097</v>
      </c>
      <c r="C477" s="50" t="s">
        <v>232</v>
      </c>
      <c r="D477" s="49">
        <v>352</v>
      </c>
      <c r="E477" s="50" t="s">
        <v>233</v>
      </c>
      <c r="F477" s="49">
        <v>97</v>
      </c>
      <c r="G477" s="50" t="s">
        <v>224</v>
      </c>
      <c r="H477" s="51">
        <v>2</v>
      </c>
      <c r="I477" s="52">
        <v>14003</v>
      </c>
      <c r="J477" s="52">
        <v>98</v>
      </c>
      <c r="K477" s="52">
        <v>0</v>
      </c>
      <c r="L477" s="52">
        <v>893</v>
      </c>
      <c r="M477" s="52">
        <v>14994</v>
      </c>
      <c r="N477" s="48"/>
      <c r="O477" s="53">
        <v>0</v>
      </c>
      <c r="P477" s="53">
        <v>0</v>
      </c>
      <c r="Q477" s="55">
        <v>0.18</v>
      </c>
      <c r="R477" s="55">
        <v>3.1635917485665577E-2</v>
      </c>
      <c r="S477" s="52">
        <v>0</v>
      </c>
      <c r="T477" s="49"/>
      <c r="U477" s="56">
        <v>28202</v>
      </c>
      <c r="V477" s="56">
        <v>0</v>
      </c>
      <c r="W477" s="52">
        <v>0</v>
      </c>
      <c r="X477" s="52">
        <v>1786</v>
      </c>
      <c r="Y477" s="52">
        <v>29988</v>
      </c>
      <c r="Z477" s="83">
        <f t="shared" si="7"/>
        <v>5311989.9484344544</v>
      </c>
      <c r="AA477" s="52"/>
      <c r="AB477" s="52"/>
      <c r="AC477" s="52"/>
      <c r="AE477" s="53"/>
      <c r="AF477" s="53"/>
      <c r="AG477" s="54"/>
      <c r="AH477" s="55"/>
      <c r="AI477" s="52"/>
      <c r="AK477" s="56"/>
      <c r="AL477" s="56"/>
      <c r="AM477" s="52"/>
      <c r="AN477" s="52"/>
      <c r="AO477" s="52"/>
      <c r="AQ477" s="52"/>
      <c r="AR477" s="52"/>
      <c r="AS477" s="52"/>
      <c r="AT477" s="52"/>
      <c r="AU477" s="52"/>
      <c r="AV477" s="52"/>
      <c r="AW477" s="52"/>
      <c r="AX477" s="52"/>
    </row>
    <row r="478" spans="1:50">
      <c r="A478" s="49">
        <v>478</v>
      </c>
      <c r="B478" s="49">
        <v>478352125</v>
      </c>
      <c r="C478" s="50" t="s">
        <v>232</v>
      </c>
      <c r="D478" s="49">
        <v>352</v>
      </c>
      <c r="E478" s="50" t="s">
        <v>233</v>
      </c>
      <c r="F478" s="49">
        <v>125</v>
      </c>
      <c r="G478" s="50" t="s">
        <v>105</v>
      </c>
      <c r="H478" s="51">
        <v>17</v>
      </c>
      <c r="I478" s="52">
        <v>9312</v>
      </c>
      <c r="J478" s="52">
        <v>4592</v>
      </c>
      <c r="K478" s="52">
        <v>0</v>
      </c>
      <c r="L478" s="52">
        <v>893</v>
      </c>
      <c r="M478" s="52">
        <v>14797</v>
      </c>
      <c r="N478" s="48"/>
      <c r="O478" s="53">
        <v>0</v>
      </c>
      <c r="P478" s="53">
        <v>0</v>
      </c>
      <c r="Q478" s="55">
        <v>0.09</v>
      </c>
      <c r="R478" s="55">
        <v>1.7464099583596536E-2</v>
      </c>
      <c r="S478" s="52">
        <v>0</v>
      </c>
      <c r="T478" s="49"/>
      <c r="U478" s="56">
        <v>236368</v>
      </c>
      <c r="V478" s="56">
        <v>0</v>
      </c>
      <c r="W478" s="52">
        <v>0</v>
      </c>
      <c r="X478" s="52">
        <v>15181</v>
      </c>
      <c r="Y478" s="52">
        <v>251549</v>
      </c>
      <c r="Z478" s="83">
        <f t="shared" si="7"/>
        <v>5311989.9484344544</v>
      </c>
      <c r="AA478" s="52"/>
      <c r="AB478" s="52"/>
      <c r="AC478" s="52"/>
      <c r="AE478" s="53"/>
      <c r="AF478" s="53"/>
      <c r="AG478" s="54"/>
      <c r="AH478" s="55"/>
      <c r="AI478" s="52"/>
      <c r="AK478" s="56"/>
      <c r="AL478" s="56"/>
      <c r="AM478" s="52"/>
      <c r="AN478" s="52"/>
      <c r="AO478" s="52"/>
      <c r="AQ478" s="52"/>
      <c r="AR478" s="52"/>
      <c r="AS478" s="52"/>
      <c r="AT478" s="52"/>
      <c r="AU478" s="52"/>
      <c r="AV478" s="52"/>
      <c r="AW478" s="52"/>
      <c r="AX478" s="52"/>
    </row>
    <row r="479" spans="1:50">
      <c r="A479" s="49">
        <v>478</v>
      </c>
      <c r="B479" s="49">
        <v>478352153</v>
      </c>
      <c r="C479" s="50" t="s">
        <v>232</v>
      </c>
      <c r="D479" s="49">
        <v>352</v>
      </c>
      <c r="E479" s="50" t="s">
        <v>233</v>
      </c>
      <c r="F479" s="49">
        <v>153</v>
      </c>
      <c r="G479" s="50" t="s">
        <v>107</v>
      </c>
      <c r="H479" s="51">
        <v>53</v>
      </c>
      <c r="I479" s="52">
        <v>9670</v>
      </c>
      <c r="J479" s="52">
        <v>252</v>
      </c>
      <c r="K479" s="52">
        <v>0</v>
      </c>
      <c r="L479" s="52">
        <v>893</v>
      </c>
      <c r="M479" s="52">
        <v>10815</v>
      </c>
      <c r="N479" s="48"/>
      <c r="O479" s="53">
        <v>0</v>
      </c>
      <c r="P479" s="53">
        <v>0</v>
      </c>
      <c r="Q479" s="55">
        <v>0.09</v>
      </c>
      <c r="R479" s="55">
        <v>1.2565874203826493E-2</v>
      </c>
      <c r="S479" s="52">
        <v>0</v>
      </c>
      <c r="T479" s="49"/>
      <c r="U479" s="56">
        <v>525866</v>
      </c>
      <c r="V479" s="56">
        <v>0</v>
      </c>
      <c r="W479" s="52">
        <v>0</v>
      </c>
      <c r="X479" s="52">
        <v>47329</v>
      </c>
      <c r="Y479" s="52">
        <v>573195</v>
      </c>
      <c r="Z479" s="83">
        <f t="shared" si="7"/>
        <v>5311989.9484344544</v>
      </c>
      <c r="AA479" s="52"/>
      <c r="AB479" s="52"/>
      <c r="AC479" s="52"/>
      <c r="AE479" s="53"/>
      <c r="AF479" s="53"/>
      <c r="AG479" s="54"/>
      <c r="AH479" s="55"/>
      <c r="AI479" s="52"/>
      <c r="AK479" s="56"/>
      <c r="AL479" s="56"/>
      <c r="AM479" s="52"/>
      <c r="AN479" s="52"/>
      <c r="AO479" s="52"/>
      <c r="AQ479" s="52"/>
      <c r="AR479" s="52"/>
      <c r="AS479" s="52"/>
      <c r="AT479" s="52"/>
      <c r="AU479" s="52"/>
      <c r="AV479" s="52"/>
      <c r="AW479" s="52"/>
      <c r="AX479" s="52"/>
    </row>
    <row r="480" spans="1:50">
      <c r="A480" s="49">
        <v>478</v>
      </c>
      <c r="B480" s="49">
        <v>478352158</v>
      </c>
      <c r="C480" s="50" t="s">
        <v>232</v>
      </c>
      <c r="D480" s="49">
        <v>352</v>
      </c>
      <c r="E480" s="50" t="s">
        <v>233</v>
      </c>
      <c r="F480" s="49">
        <v>158</v>
      </c>
      <c r="G480" s="50" t="s">
        <v>108</v>
      </c>
      <c r="H480" s="51">
        <v>55</v>
      </c>
      <c r="I480" s="52">
        <v>9486</v>
      </c>
      <c r="J480" s="52">
        <v>4661</v>
      </c>
      <c r="K480" s="52">
        <v>0</v>
      </c>
      <c r="L480" s="52">
        <v>893</v>
      </c>
      <c r="M480" s="52">
        <v>15040</v>
      </c>
      <c r="N480" s="48"/>
      <c r="O480" s="53">
        <v>0</v>
      </c>
      <c r="P480" s="53">
        <v>0</v>
      </c>
      <c r="Q480" s="55">
        <v>0.09</v>
      </c>
      <c r="R480" s="55">
        <v>3.3989297253908278E-2</v>
      </c>
      <c r="S480" s="52">
        <v>0</v>
      </c>
      <c r="T480" s="49"/>
      <c r="U480" s="56">
        <v>778085</v>
      </c>
      <c r="V480" s="56">
        <v>0</v>
      </c>
      <c r="W480" s="52">
        <v>0</v>
      </c>
      <c r="X480" s="52">
        <v>49115</v>
      </c>
      <c r="Y480" s="52">
        <v>827200</v>
      </c>
      <c r="Z480" s="83">
        <f t="shared" si="7"/>
        <v>5311989.9484344544</v>
      </c>
      <c r="AA480" s="52"/>
      <c r="AB480" s="52"/>
      <c r="AC480" s="52"/>
      <c r="AE480" s="53"/>
      <c r="AF480" s="53"/>
      <c r="AG480" s="54"/>
      <c r="AH480" s="55"/>
      <c r="AI480" s="52"/>
      <c r="AK480" s="56"/>
      <c r="AL480" s="56"/>
      <c r="AM480" s="52"/>
      <c r="AN480" s="52"/>
      <c r="AO480" s="52"/>
      <c r="AQ480" s="52"/>
      <c r="AR480" s="52"/>
      <c r="AS480" s="52"/>
      <c r="AT480" s="52"/>
      <c r="AU480" s="52"/>
      <c r="AV480" s="52"/>
      <c r="AW480" s="52"/>
      <c r="AX480" s="52"/>
    </row>
    <row r="481" spans="1:50">
      <c r="A481" s="49">
        <v>478</v>
      </c>
      <c r="B481" s="49">
        <v>478352162</v>
      </c>
      <c r="C481" s="50" t="s">
        <v>232</v>
      </c>
      <c r="D481" s="49">
        <v>352</v>
      </c>
      <c r="E481" s="50" t="s">
        <v>233</v>
      </c>
      <c r="F481" s="49">
        <v>162</v>
      </c>
      <c r="G481" s="50" t="s">
        <v>226</v>
      </c>
      <c r="H481" s="51">
        <v>14</v>
      </c>
      <c r="I481" s="52">
        <v>9387</v>
      </c>
      <c r="J481" s="52">
        <v>2598</v>
      </c>
      <c r="K481" s="52">
        <v>0</v>
      </c>
      <c r="L481" s="52">
        <v>893</v>
      </c>
      <c r="M481" s="52">
        <v>12878</v>
      </c>
      <c r="N481" s="48"/>
      <c r="O481" s="53">
        <v>0</v>
      </c>
      <c r="P481" s="53">
        <v>0</v>
      </c>
      <c r="Q481" s="55">
        <v>0.09</v>
      </c>
      <c r="R481" s="55">
        <v>1.7156845355811023E-2</v>
      </c>
      <c r="S481" s="52">
        <v>0</v>
      </c>
      <c r="T481" s="49"/>
      <c r="U481" s="56">
        <v>167790</v>
      </c>
      <c r="V481" s="56">
        <v>0</v>
      </c>
      <c r="W481" s="52">
        <v>0</v>
      </c>
      <c r="X481" s="52">
        <v>12502</v>
      </c>
      <c r="Y481" s="52">
        <v>180292</v>
      </c>
      <c r="Z481" s="83">
        <f t="shared" si="7"/>
        <v>5311989.9484344544</v>
      </c>
      <c r="AA481" s="52"/>
      <c r="AB481" s="52"/>
      <c r="AC481" s="52"/>
      <c r="AE481" s="53"/>
      <c r="AF481" s="53"/>
      <c r="AG481" s="54"/>
      <c r="AH481" s="55"/>
      <c r="AI481" s="52"/>
      <c r="AK481" s="56"/>
      <c r="AL481" s="56"/>
      <c r="AM481" s="52"/>
      <c r="AN481" s="52"/>
      <c r="AO481" s="52"/>
      <c r="AQ481" s="52"/>
      <c r="AR481" s="52"/>
      <c r="AS481" s="52"/>
      <c r="AT481" s="52"/>
      <c r="AU481" s="52"/>
      <c r="AV481" s="52"/>
      <c r="AW481" s="52"/>
      <c r="AX481" s="52"/>
    </row>
    <row r="482" spans="1:50">
      <c r="A482" s="49">
        <v>478</v>
      </c>
      <c r="B482" s="49">
        <v>478352170</v>
      </c>
      <c r="C482" s="50" t="s">
        <v>232</v>
      </c>
      <c r="D482" s="49">
        <v>352</v>
      </c>
      <c r="E482" s="50" t="s">
        <v>233</v>
      </c>
      <c r="F482" s="49">
        <v>170</v>
      </c>
      <c r="G482" s="50" t="s">
        <v>65</v>
      </c>
      <c r="H482" s="51">
        <v>1</v>
      </c>
      <c r="I482" s="52">
        <v>8110</v>
      </c>
      <c r="J482" s="52">
        <v>3169</v>
      </c>
      <c r="K482" s="52">
        <v>0</v>
      </c>
      <c r="L482" s="52">
        <v>893</v>
      </c>
      <c r="M482" s="52">
        <v>12172</v>
      </c>
      <c r="N482" s="48"/>
      <c r="O482" s="53">
        <v>0</v>
      </c>
      <c r="P482" s="53">
        <v>0</v>
      </c>
      <c r="Q482" s="55">
        <v>0.09</v>
      </c>
      <c r="R482" s="55">
        <v>9.2358726460567864E-2</v>
      </c>
      <c r="S482" s="52">
        <v>-288.05156554538945</v>
      </c>
      <c r="T482" s="49"/>
      <c r="U482" s="56">
        <v>11279</v>
      </c>
      <c r="V482" s="56">
        <v>0</v>
      </c>
      <c r="W482" s="52">
        <v>-288.05156554538945</v>
      </c>
      <c r="X482" s="52">
        <v>893</v>
      </c>
      <c r="Y482" s="52">
        <v>11883.948434454611</v>
      </c>
      <c r="Z482" s="83">
        <f t="shared" si="7"/>
        <v>5311989.9484344544</v>
      </c>
      <c r="AA482" s="52"/>
      <c r="AB482" s="52"/>
      <c r="AC482" s="52"/>
      <c r="AE482" s="53"/>
      <c r="AF482" s="53"/>
      <c r="AG482" s="54"/>
      <c r="AH482" s="55"/>
      <c r="AI482" s="52"/>
      <c r="AK482" s="56"/>
      <c r="AL482" s="56"/>
      <c r="AM482" s="52"/>
      <c r="AN482" s="52"/>
      <c r="AO482" s="52"/>
      <c r="AQ482" s="52"/>
      <c r="AR482" s="52"/>
      <c r="AS482" s="52"/>
      <c r="AT482" s="52"/>
      <c r="AU482" s="52"/>
      <c r="AV482" s="52"/>
      <c r="AW482" s="52"/>
      <c r="AX482" s="52"/>
    </row>
    <row r="483" spans="1:50">
      <c r="A483" s="49">
        <v>478</v>
      </c>
      <c r="B483" s="49">
        <v>478352174</v>
      </c>
      <c r="C483" s="50" t="s">
        <v>232</v>
      </c>
      <c r="D483" s="49">
        <v>352</v>
      </c>
      <c r="E483" s="50" t="s">
        <v>233</v>
      </c>
      <c r="F483" s="49">
        <v>174</v>
      </c>
      <c r="G483" s="50" t="s">
        <v>109</v>
      </c>
      <c r="H483" s="51">
        <v>5</v>
      </c>
      <c r="I483" s="52">
        <v>8536</v>
      </c>
      <c r="J483" s="52">
        <v>3223</v>
      </c>
      <c r="K483" s="52">
        <v>0</v>
      </c>
      <c r="L483" s="52">
        <v>893</v>
      </c>
      <c r="M483" s="52">
        <v>12652</v>
      </c>
      <c r="N483" s="48"/>
      <c r="O483" s="53">
        <v>0</v>
      </c>
      <c r="P483" s="53">
        <v>0</v>
      </c>
      <c r="Q483" s="55">
        <v>0.09</v>
      </c>
      <c r="R483" s="55">
        <v>2.8108585494855193E-2</v>
      </c>
      <c r="S483" s="52">
        <v>0</v>
      </c>
      <c r="T483" s="49"/>
      <c r="U483" s="56">
        <v>58795</v>
      </c>
      <c r="V483" s="56">
        <v>0</v>
      </c>
      <c r="W483" s="52">
        <v>0</v>
      </c>
      <c r="X483" s="52">
        <v>4465</v>
      </c>
      <c r="Y483" s="52">
        <v>63260</v>
      </c>
      <c r="Z483" s="83">
        <f t="shared" si="7"/>
        <v>5311989.9484344544</v>
      </c>
      <c r="AA483" s="52"/>
      <c r="AB483" s="52"/>
      <c r="AC483" s="52"/>
      <c r="AE483" s="53"/>
      <c r="AF483" s="53"/>
      <c r="AG483" s="54"/>
      <c r="AH483" s="55"/>
      <c r="AI483" s="52"/>
      <c r="AK483" s="56"/>
      <c r="AL483" s="56"/>
      <c r="AM483" s="52"/>
      <c r="AN483" s="52"/>
      <c r="AO483" s="52"/>
      <c r="AQ483" s="52"/>
      <c r="AR483" s="52"/>
      <c r="AS483" s="52"/>
      <c r="AT483" s="52"/>
      <c r="AU483" s="52"/>
      <c r="AV483" s="52"/>
      <c r="AW483" s="52"/>
      <c r="AX483" s="52"/>
    </row>
    <row r="484" spans="1:50">
      <c r="A484" s="49">
        <v>478</v>
      </c>
      <c r="B484" s="49">
        <v>478352271</v>
      </c>
      <c r="C484" s="50" t="s">
        <v>232</v>
      </c>
      <c r="D484" s="49">
        <v>352</v>
      </c>
      <c r="E484" s="50" t="s">
        <v>233</v>
      </c>
      <c r="F484" s="49">
        <v>271</v>
      </c>
      <c r="G484" s="50" t="s">
        <v>111</v>
      </c>
      <c r="H484" s="51">
        <v>1</v>
      </c>
      <c r="I484" s="52">
        <v>9813</v>
      </c>
      <c r="J484" s="52">
        <v>2754</v>
      </c>
      <c r="K484" s="52">
        <v>0</v>
      </c>
      <c r="L484" s="52">
        <v>893</v>
      </c>
      <c r="M484" s="52">
        <v>13460</v>
      </c>
      <c r="N484" s="48"/>
      <c r="O484" s="53">
        <v>0</v>
      </c>
      <c r="P484" s="53">
        <v>0</v>
      </c>
      <c r="Q484" s="55">
        <v>0.09</v>
      </c>
      <c r="R484" s="55">
        <v>5.3688876301586251E-3</v>
      </c>
      <c r="S484" s="52">
        <v>0</v>
      </c>
      <c r="T484" s="49"/>
      <c r="U484" s="56">
        <v>12567</v>
      </c>
      <c r="V484" s="56">
        <v>0</v>
      </c>
      <c r="W484" s="52">
        <v>0</v>
      </c>
      <c r="X484" s="52">
        <v>893</v>
      </c>
      <c r="Y484" s="52">
        <v>13460</v>
      </c>
      <c r="Z484" s="83">
        <f t="shared" si="7"/>
        <v>5311989.9484344544</v>
      </c>
      <c r="AA484" s="52"/>
      <c r="AB484" s="52"/>
      <c r="AC484" s="52"/>
      <c r="AE484" s="53"/>
      <c r="AF484" s="53"/>
      <c r="AG484" s="54"/>
      <c r="AH484" s="55"/>
      <c r="AI484" s="52"/>
      <c r="AK484" s="56"/>
      <c r="AL484" s="56"/>
      <c r="AM484" s="52"/>
      <c r="AN484" s="52"/>
      <c r="AO484" s="52"/>
      <c r="AQ484" s="52"/>
      <c r="AR484" s="52"/>
      <c r="AS484" s="52"/>
      <c r="AT484" s="52"/>
      <c r="AU484" s="52"/>
      <c r="AV484" s="52"/>
      <c r="AW484" s="52"/>
      <c r="AX484" s="52"/>
    </row>
    <row r="485" spans="1:50">
      <c r="A485" s="49">
        <v>478</v>
      </c>
      <c r="B485" s="49">
        <v>478352288</v>
      </c>
      <c r="C485" s="50" t="s">
        <v>232</v>
      </c>
      <c r="D485" s="49">
        <v>352</v>
      </c>
      <c r="E485" s="50" t="s">
        <v>233</v>
      </c>
      <c r="F485" s="49">
        <v>288</v>
      </c>
      <c r="G485" s="50" t="s">
        <v>68</v>
      </c>
      <c r="H485" s="51">
        <v>2</v>
      </c>
      <c r="I485" s="52">
        <v>9137</v>
      </c>
      <c r="J485" s="52">
        <v>5507</v>
      </c>
      <c r="K485" s="52">
        <v>0</v>
      </c>
      <c r="L485" s="52">
        <v>893</v>
      </c>
      <c r="M485" s="52">
        <v>15537</v>
      </c>
      <c r="N485" s="48"/>
      <c r="O485" s="53">
        <v>0</v>
      </c>
      <c r="P485" s="53">
        <v>0</v>
      </c>
      <c r="Q485" s="55">
        <v>0.09</v>
      </c>
      <c r="R485" s="55">
        <v>1.3737985498165997E-3</v>
      </c>
      <c r="S485" s="52">
        <v>0</v>
      </c>
      <c r="T485" s="49"/>
      <c r="U485" s="56">
        <v>29288</v>
      </c>
      <c r="V485" s="56">
        <v>0</v>
      </c>
      <c r="W485" s="52">
        <v>0</v>
      </c>
      <c r="X485" s="52">
        <v>1786</v>
      </c>
      <c r="Y485" s="52">
        <v>31074</v>
      </c>
      <c r="Z485" s="83">
        <f t="shared" si="7"/>
        <v>5311989.9484344544</v>
      </c>
      <c r="AA485" s="52"/>
      <c r="AB485" s="52"/>
      <c r="AC485" s="52"/>
      <c r="AE485" s="53"/>
      <c r="AF485" s="53"/>
      <c r="AG485" s="54"/>
      <c r="AH485" s="55"/>
      <c r="AI485" s="52"/>
      <c r="AK485" s="56"/>
      <c r="AL485" s="56"/>
      <c r="AM485" s="52"/>
      <c r="AN485" s="52"/>
      <c r="AO485" s="52"/>
      <c r="AQ485" s="52"/>
      <c r="AR485" s="52"/>
      <c r="AS485" s="52"/>
      <c r="AT485" s="52"/>
      <c r="AU485" s="52"/>
      <c r="AV485" s="52"/>
      <c r="AW485" s="52"/>
      <c r="AX485" s="52"/>
    </row>
    <row r="486" spans="1:50">
      <c r="A486" s="49">
        <v>478</v>
      </c>
      <c r="B486" s="49">
        <v>478352326</v>
      </c>
      <c r="C486" s="50" t="s">
        <v>232</v>
      </c>
      <c r="D486" s="49">
        <v>352</v>
      </c>
      <c r="E486" s="50" t="s">
        <v>233</v>
      </c>
      <c r="F486" s="49">
        <v>326</v>
      </c>
      <c r="G486" s="50" t="s">
        <v>114</v>
      </c>
      <c r="H486" s="51">
        <v>5</v>
      </c>
      <c r="I486" s="52">
        <v>8678</v>
      </c>
      <c r="J486" s="52">
        <v>3277</v>
      </c>
      <c r="K486" s="52">
        <v>0</v>
      </c>
      <c r="L486" s="52">
        <v>893</v>
      </c>
      <c r="M486" s="52">
        <v>12848</v>
      </c>
      <c r="N486" s="48"/>
      <c r="O486" s="53">
        <v>0</v>
      </c>
      <c r="P486" s="53">
        <v>0</v>
      </c>
      <c r="Q486" s="55">
        <v>0.09</v>
      </c>
      <c r="R486" s="55">
        <v>2.836946234843778E-3</v>
      </c>
      <c r="S486" s="52">
        <v>0</v>
      </c>
      <c r="T486" s="49"/>
      <c r="U486" s="56">
        <v>59775</v>
      </c>
      <c r="V486" s="56">
        <v>0</v>
      </c>
      <c r="W486" s="52">
        <v>0</v>
      </c>
      <c r="X486" s="52">
        <v>4465</v>
      </c>
      <c r="Y486" s="52">
        <v>64240</v>
      </c>
      <c r="Z486" s="83">
        <f t="shared" si="7"/>
        <v>5311989.9484344544</v>
      </c>
      <c r="AA486" s="52"/>
      <c r="AB486" s="52"/>
      <c r="AC486" s="52"/>
      <c r="AE486" s="53"/>
      <c r="AF486" s="53"/>
      <c r="AG486" s="54"/>
      <c r="AH486" s="55"/>
      <c r="AI486" s="52"/>
      <c r="AK486" s="56"/>
      <c r="AL486" s="56"/>
      <c r="AM486" s="52"/>
      <c r="AN486" s="52"/>
      <c r="AO486" s="52"/>
      <c r="AQ486" s="52"/>
      <c r="AR486" s="52"/>
      <c r="AS486" s="52"/>
      <c r="AT486" s="52"/>
      <c r="AU486" s="52"/>
      <c r="AV486" s="52"/>
      <c r="AW486" s="52"/>
      <c r="AX486" s="52"/>
    </row>
    <row r="487" spans="1:50">
      <c r="A487" s="49">
        <v>478</v>
      </c>
      <c r="B487" s="49">
        <v>478352348</v>
      </c>
      <c r="C487" s="50" t="s">
        <v>232</v>
      </c>
      <c r="D487" s="49">
        <v>352</v>
      </c>
      <c r="E487" s="50" t="s">
        <v>233</v>
      </c>
      <c r="F487" s="49">
        <v>348</v>
      </c>
      <c r="G487" s="50" t="s">
        <v>100</v>
      </c>
      <c r="H487" s="51">
        <v>17</v>
      </c>
      <c r="I487" s="52">
        <v>9903</v>
      </c>
      <c r="J487" s="52">
        <v>40</v>
      </c>
      <c r="K487" s="52">
        <v>0</v>
      </c>
      <c r="L487" s="52">
        <v>893</v>
      </c>
      <c r="M487" s="52">
        <v>10836</v>
      </c>
      <c r="N487" s="48"/>
      <c r="O487" s="53">
        <v>0</v>
      </c>
      <c r="P487" s="53">
        <v>0</v>
      </c>
      <c r="Q487" s="55">
        <v>0.09</v>
      </c>
      <c r="R487" s="55">
        <v>6.228458551383978E-2</v>
      </c>
      <c r="S487" s="52">
        <v>0</v>
      </c>
      <c r="T487" s="49"/>
      <c r="U487" s="56">
        <v>169031</v>
      </c>
      <c r="V487" s="56">
        <v>0</v>
      </c>
      <c r="W487" s="52">
        <v>0</v>
      </c>
      <c r="X487" s="52">
        <v>15181</v>
      </c>
      <c r="Y487" s="52">
        <v>184212</v>
      </c>
      <c r="Z487" s="83">
        <f t="shared" si="7"/>
        <v>5311989.9484344544</v>
      </c>
      <c r="AA487" s="52"/>
      <c r="AB487" s="52"/>
      <c r="AC487" s="52"/>
      <c r="AE487" s="53"/>
      <c r="AF487" s="53"/>
      <c r="AG487" s="54"/>
      <c r="AH487" s="55"/>
      <c r="AI487" s="52"/>
      <c r="AK487" s="56"/>
      <c r="AL487" s="56"/>
      <c r="AM487" s="52"/>
      <c r="AN487" s="52"/>
      <c r="AO487" s="52"/>
      <c r="AQ487" s="52"/>
      <c r="AR487" s="52"/>
      <c r="AS487" s="52"/>
      <c r="AT487" s="52"/>
      <c r="AU487" s="52"/>
      <c r="AV487" s="52"/>
      <c r="AW487" s="52"/>
      <c r="AX487" s="52"/>
    </row>
    <row r="488" spans="1:50">
      <c r="A488" s="49">
        <v>478</v>
      </c>
      <c r="B488" s="49">
        <v>478352352</v>
      </c>
      <c r="C488" s="50" t="s">
        <v>232</v>
      </c>
      <c r="D488" s="49">
        <v>352</v>
      </c>
      <c r="E488" s="50" t="s">
        <v>233</v>
      </c>
      <c r="F488" s="49">
        <v>352</v>
      </c>
      <c r="G488" s="50" t="s">
        <v>233</v>
      </c>
      <c r="H488" s="51">
        <v>5</v>
      </c>
      <c r="I488" s="52">
        <v>9813</v>
      </c>
      <c r="J488" s="52">
        <v>4839</v>
      </c>
      <c r="K488" s="52">
        <v>0</v>
      </c>
      <c r="L488" s="52">
        <v>893</v>
      </c>
      <c r="M488" s="52">
        <v>15545</v>
      </c>
      <c r="N488" s="48"/>
      <c r="O488" s="53">
        <v>0</v>
      </c>
      <c r="P488" s="53">
        <v>0</v>
      </c>
      <c r="Q488" s="55">
        <v>0.09</v>
      </c>
      <c r="R488" s="55">
        <v>1.0152E-2</v>
      </c>
      <c r="S488" s="52">
        <v>0</v>
      </c>
      <c r="T488" s="49"/>
      <c r="U488" s="56">
        <v>73260</v>
      </c>
      <c r="V488" s="56">
        <v>0</v>
      </c>
      <c r="W488" s="52">
        <v>0</v>
      </c>
      <c r="X488" s="52">
        <v>4465</v>
      </c>
      <c r="Y488" s="52">
        <v>77725</v>
      </c>
      <c r="Z488" s="83">
        <f t="shared" si="7"/>
        <v>5311989.9484344544</v>
      </c>
      <c r="AA488" s="52"/>
      <c r="AB488" s="52"/>
      <c r="AC488" s="52"/>
      <c r="AE488" s="53"/>
      <c r="AF488" s="53"/>
      <c r="AG488" s="54"/>
      <c r="AH488" s="55"/>
      <c r="AI488" s="52"/>
      <c r="AK488" s="56"/>
      <c r="AL488" s="56"/>
      <c r="AM488" s="52"/>
      <c r="AN488" s="52"/>
      <c r="AO488" s="52"/>
      <c r="AQ488" s="52"/>
      <c r="AR488" s="52"/>
      <c r="AS488" s="52"/>
      <c r="AT488" s="52"/>
      <c r="AU488" s="52"/>
      <c r="AV488" s="52"/>
      <c r="AW488" s="52"/>
      <c r="AX488" s="52"/>
    </row>
    <row r="489" spans="1:50">
      <c r="A489" s="49">
        <v>478</v>
      </c>
      <c r="B489" s="49">
        <v>478352600</v>
      </c>
      <c r="C489" s="50" t="s">
        <v>232</v>
      </c>
      <c r="D489" s="49">
        <v>352</v>
      </c>
      <c r="E489" s="50" t="s">
        <v>233</v>
      </c>
      <c r="F489" s="49">
        <v>600</v>
      </c>
      <c r="G489" s="50" t="s">
        <v>136</v>
      </c>
      <c r="H489" s="51">
        <v>21</v>
      </c>
      <c r="I489" s="52">
        <v>9461</v>
      </c>
      <c r="J489" s="52">
        <v>3877</v>
      </c>
      <c r="K489" s="52">
        <v>0</v>
      </c>
      <c r="L489" s="52">
        <v>893</v>
      </c>
      <c r="M489" s="52">
        <v>14231</v>
      </c>
      <c r="N489" s="48"/>
      <c r="O489" s="53">
        <v>0</v>
      </c>
      <c r="P489" s="53">
        <v>0</v>
      </c>
      <c r="Q489" s="55">
        <v>0.09</v>
      </c>
      <c r="R489" s="55">
        <v>3.9655592909870361E-3</v>
      </c>
      <c r="S489" s="52">
        <v>0</v>
      </c>
      <c r="T489" s="49"/>
      <c r="U489" s="56">
        <v>280098</v>
      </c>
      <c r="V489" s="56">
        <v>0</v>
      </c>
      <c r="W489" s="52">
        <v>0</v>
      </c>
      <c r="X489" s="52">
        <v>18753</v>
      </c>
      <c r="Y489" s="52">
        <v>298851</v>
      </c>
      <c r="Z489" s="83">
        <f t="shared" si="7"/>
        <v>5311989.9484344544</v>
      </c>
      <c r="AA489" s="52"/>
      <c r="AB489" s="52"/>
      <c r="AC489" s="52"/>
      <c r="AE489" s="53"/>
      <c r="AF489" s="53"/>
      <c r="AG489" s="54"/>
      <c r="AH489" s="55"/>
      <c r="AI489" s="52"/>
      <c r="AK489" s="56"/>
      <c r="AL489" s="56"/>
      <c r="AM489" s="52"/>
      <c r="AN489" s="52"/>
      <c r="AO489" s="52"/>
      <c r="AQ489" s="52"/>
      <c r="AR489" s="52"/>
      <c r="AS489" s="52"/>
      <c r="AT489" s="52"/>
      <c r="AU489" s="52"/>
      <c r="AV489" s="52"/>
      <c r="AW489" s="52"/>
      <c r="AX489" s="52"/>
    </row>
    <row r="490" spans="1:50">
      <c r="A490" s="49">
        <v>478</v>
      </c>
      <c r="B490" s="49">
        <v>478352610</v>
      </c>
      <c r="C490" s="50" t="s">
        <v>232</v>
      </c>
      <c r="D490" s="49">
        <v>352</v>
      </c>
      <c r="E490" s="50" t="s">
        <v>233</v>
      </c>
      <c r="F490" s="49">
        <v>610</v>
      </c>
      <c r="G490" s="50" t="s">
        <v>228</v>
      </c>
      <c r="H490" s="51">
        <v>4</v>
      </c>
      <c r="I490" s="52">
        <v>10270</v>
      </c>
      <c r="J490" s="52">
        <v>2001</v>
      </c>
      <c r="K490" s="52">
        <v>0</v>
      </c>
      <c r="L490" s="52">
        <v>893</v>
      </c>
      <c r="M490" s="52">
        <v>13164</v>
      </c>
      <c r="N490" s="48"/>
      <c r="O490" s="53">
        <v>0</v>
      </c>
      <c r="P490" s="53">
        <v>0</v>
      </c>
      <c r="Q490" s="55">
        <v>0.09</v>
      </c>
      <c r="R490" s="55">
        <v>5.4498250955166911E-3</v>
      </c>
      <c r="S490" s="52">
        <v>0</v>
      </c>
      <c r="T490" s="49"/>
      <c r="U490" s="56">
        <v>49084</v>
      </c>
      <c r="V490" s="56">
        <v>0</v>
      </c>
      <c r="W490" s="52">
        <v>0</v>
      </c>
      <c r="X490" s="52">
        <v>3572</v>
      </c>
      <c r="Y490" s="52">
        <v>52656</v>
      </c>
      <c r="Z490" s="83">
        <f t="shared" si="7"/>
        <v>5311989.9484344544</v>
      </c>
      <c r="AA490" s="52"/>
      <c r="AB490" s="52"/>
      <c r="AC490" s="52"/>
      <c r="AE490" s="53"/>
      <c r="AF490" s="53"/>
      <c r="AG490" s="54"/>
      <c r="AH490" s="55"/>
      <c r="AI490" s="52"/>
      <c r="AK490" s="56"/>
      <c r="AL490" s="56"/>
      <c r="AM490" s="52"/>
      <c r="AN490" s="52"/>
      <c r="AO490" s="52"/>
      <c r="AQ490" s="52"/>
      <c r="AR490" s="52"/>
      <c r="AS490" s="52"/>
      <c r="AT490" s="52"/>
      <c r="AU490" s="52"/>
      <c r="AV490" s="52"/>
      <c r="AW490" s="52"/>
      <c r="AX490" s="52"/>
    </row>
    <row r="491" spans="1:50">
      <c r="A491" s="49">
        <v>478</v>
      </c>
      <c r="B491" s="49">
        <v>478352616</v>
      </c>
      <c r="C491" s="50" t="s">
        <v>232</v>
      </c>
      <c r="D491" s="49">
        <v>352</v>
      </c>
      <c r="E491" s="50" t="s">
        <v>233</v>
      </c>
      <c r="F491" s="49">
        <v>616</v>
      </c>
      <c r="G491" s="50" t="s">
        <v>83</v>
      </c>
      <c r="H491" s="51">
        <v>67</v>
      </c>
      <c r="I491" s="52">
        <v>9503</v>
      </c>
      <c r="J491" s="52">
        <v>3156</v>
      </c>
      <c r="K491" s="52">
        <v>0</v>
      </c>
      <c r="L491" s="52">
        <v>893</v>
      </c>
      <c r="M491" s="52">
        <v>13552</v>
      </c>
      <c r="N491" s="48"/>
      <c r="O491" s="53">
        <v>0</v>
      </c>
      <c r="P491" s="53">
        <v>0</v>
      </c>
      <c r="Q491" s="55">
        <v>0.09</v>
      </c>
      <c r="R491" s="55">
        <v>3.6820405980266042E-2</v>
      </c>
      <c r="S491" s="52">
        <v>0</v>
      </c>
      <c r="T491" s="49"/>
      <c r="U491" s="56">
        <v>848153</v>
      </c>
      <c r="V491" s="56">
        <v>0</v>
      </c>
      <c r="W491" s="52">
        <v>0</v>
      </c>
      <c r="X491" s="52">
        <v>59831</v>
      </c>
      <c r="Y491" s="52">
        <v>907984</v>
      </c>
      <c r="Z491" s="83">
        <f t="shared" si="7"/>
        <v>5311989.9484344544</v>
      </c>
      <c r="AA491" s="52"/>
      <c r="AB491" s="52"/>
      <c r="AC491" s="52"/>
      <c r="AE491" s="53"/>
      <c r="AF491" s="53"/>
      <c r="AG491" s="54"/>
      <c r="AH491" s="55"/>
      <c r="AI491" s="52"/>
      <c r="AK491" s="56"/>
      <c r="AL491" s="56"/>
      <c r="AM491" s="52"/>
      <c r="AN491" s="52"/>
      <c r="AO491" s="52"/>
      <c r="AQ491" s="52"/>
      <c r="AR491" s="52"/>
      <c r="AS491" s="52"/>
      <c r="AT491" s="52"/>
      <c r="AU491" s="52"/>
      <c r="AV491" s="52"/>
      <c r="AW491" s="52"/>
      <c r="AX491" s="52"/>
    </row>
    <row r="492" spans="1:50">
      <c r="A492" s="49">
        <v>478</v>
      </c>
      <c r="B492" s="49">
        <v>478352620</v>
      </c>
      <c r="C492" s="50" t="s">
        <v>232</v>
      </c>
      <c r="D492" s="49">
        <v>352</v>
      </c>
      <c r="E492" s="50" t="s">
        <v>233</v>
      </c>
      <c r="F492" s="49">
        <v>620</v>
      </c>
      <c r="G492" s="50" t="s">
        <v>115</v>
      </c>
      <c r="H492" s="51">
        <v>3</v>
      </c>
      <c r="I492" s="52">
        <v>8961</v>
      </c>
      <c r="J492" s="52">
        <v>3842</v>
      </c>
      <c r="K492" s="52">
        <v>0</v>
      </c>
      <c r="L492" s="52">
        <v>893</v>
      </c>
      <c r="M492" s="52">
        <v>13696</v>
      </c>
      <c r="N492" s="48"/>
      <c r="O492" s="53">
        <v>0</v>
      </c>
      <c r="P492" s="53">
        <v>0</v>
      </c>
      <c r="Q492" s="55">
        <v>0.09</v>
      </c>
      <c r="R492" s="55">
        <v>2.037186798360624E-2</v>
      </c>
      <c r="S492" s="52">
        <v>0</v>
      </c>
      <c r="T492" s="49"/>
      <c r="U492" s="56">
        <v>38409</v>
      </c>
      <c r="V492" s="56">
        <v>0</v>
      </c>
      <c r="W492" s="52">
        <v>0</v>
      </c>
      <c r="X492" s="52">
        <v>2679</v>
      </c>
      <c r="Y492" s="52">
        <v>41088</v>
      </c>
      <c r="Z492" s="83">
        <f t="shared" si="7"/>
        <v>5311989.9484344544</v>
      </c>
      <c r="AA492" s="52"/>
      <c r="AB492" s="52"/>
      <c r="AC492" s="52"/>
      <c r="AE492" s="53"/>
      <c r="AF492" s="53"/>
      <c r="AG492" s="54"/>
      <c r="AH492" s="55"/>
      <c r="AI492" s="52"/>
      <c r="AK492" s="56"/>
      <c r="AL492" s="56"/>
      <c r="AM492" s="52"/>
      <c r="AN492" s="52"/>
      <c r="AO492" s="52"/>
      <c r="AQ492" s="52"/>
      <c r="AR492" s="52"/>
      <c r="AS492" s="52"/>
      <c r="AT492" s="52"/>
      <c r="AU492" s="52"/>
      <c r="AV492" s="52"/>
      <c r="AW492" s="52"/>
      <c r="AX492" s="52"/>
    </row>
    <row r="493" spans="1:50">
      <c r="A493" s="49">
        <v>478</v>
      </c>
      <c r="B493" s="49">
        <v>478352640</v>
      </c>
      <c r="C493" s="50" t="s">
        <v>232</v>
      </c>
      <c r="D493" s="49">
        <v>352</v>
      </c>
      <c r="E493" s="50" t="s">
        <v>233</v>
      </c>
      <c r="F493" s="49">
        <v>640</v>
      </c>
      <c r="G493" s="50" t="s">
        <v>235</v>
      </c>
      <c r="H493" s="51">
        <v>4</v>
      </c>
      <c r="I493" s="52">
        <v>9813</v>
      </c>
      <c r="J493" s="52">
        <v>7405</v>
      </c>
      <c r="K493" s="52">
        <v>0</v>
      </c>
      <c r="L493" s="52">
        <v>893</v>
      </c>
      <c r="M493" s="52">
        <v>18111</v>
      </c>
      <c r="N493" s="48"/>
      <c r="O493" s="53">
        <v>0</v>
      </c>
      <c r="P493" s="53">
        <v>0</v>
      </c>
      <c r="Q493" s="55">
        <v>0.09</v>
      </c>
      <c r="R493" s="55">
        <v>2.6455530200145908E-3</v>
      </c>
      <c r="S493" s="52">
        <v>0</v>
      </c>
      <c r="T493" s="49"/>
      <c r="U493" s="56">
        <v>68872</v>
      </c>
      <c r="V493" s="56">
        <v>0</v>
      </c>
      <c r="W493" s="52">
        <v>0</v>
      </c>
      <c r="X493" s="52">
        <v>3572</v>
      </c>
      <c r="Y493" s="52">
        <v>72444</v>
      </c>
      <c r="Z493" s="83">
        <f t="shared" si="7"/>
        <v>5311989.9484344544</v>
      </c>
      <c r="AA493" s="52"/>
      <c r="AB493" s="52"/>
      <c r="AC493" s="52"/>
      <c r="AE493" s="53"/>
      <c r="AF493" s="53"/>
      <c r="AG493" s="54"/>
      <c r="AH493" s="55"/>
      <c r="AI493" s="52"/>
      <c r="AK493" s="56"/>
      <c r="AL493" s="56"/>
      <c r="AM493" s="52"/>
      <c r="AN493" s="52"/>
      <c r="AO493" s="52"/>
      <c r="AQ493" s="52"/>
      <c r="AR493" s="52"/>
      <c r="AS493" s="52"/>
      <c r="AT493" s="52"/>
      <c r="AU493" s="52"/>
      <c r="AV493" s="52"/>
      <c r="AW493" s="52"/>
      <c r="AX493" s="52"/>
    </row>
    <row r="494" spans="1:50">
      <c r="A494" s="49">
        <v>478</v>
      </c>
      <c r="B494" s="49">
        <v>478352673</v>
      </c>
      <c r="C494" s="50" t="s">
        <v>232</v>
      </c>
      <c r="D494" s="49">
        <v>352</v>
      </c>
      <c r="E494" s="50" t="s">
        <v>233</v>
      </c>
      <c r="F494" s="49">
        <v>673</v>
      </c>
      <c r="G494" s="50" t="s">
        <v>137</v>
      </c>
      <c r="H494" s="51">
        <v>27</v>
      </c>
      <c r="I494" s="52">
        <v>9591</v>
      </c>
      <c r="J494" s="52">
        <v>4552</v>
      </c>
      <c r="K494" s="52">
        <v>0</v>
      </c>
      <c r="L494" s="52">
        <v>893</v>
      </c>
      <c r="M494" s="52">
        <v>15036</v>
      </c>
      <c r="N494" s="48"/>
      <c r="O494" s="53">
        <v>0</v>
      </c>
      <c r="P494" s="53">
        <v>0</v>
      </c>
      <c r="Q494" s="55">
        <v>0.09</v>
      </c>
      <c r="R494" s="55">
        <v>1.7875393644949462E-2</v>
      </c>
      <c r="S494" s="52">
        <v>0</v>
      </c>
      <c r="T494" s="49"/>
      <c r="U494" s="56">
        <v>381861</v>
      </c>
      <c r="V494" s="56">
        <v>0</v>
      </c>
      <c r="W494" s="52">
        <v>0</v>
      </c>
      <c r="X494" s="52">
        <v>24111</v>
      </c>
      <c r="Y494" s="52">
        <v>405972</v>
      </c>
      <c r="Z494" s="83">
        <f t="shared" si="7"/>
        <v>5311989.9484344544</v>
      </c>
      <c r="AA494" s="52"/>
      <c r="AB494" s="52"/>
      <c r="AC494" s="52"/>
      <c r="AE494" s="53"/>
      <c r="AF494" s="53"/>
      <c r="AG494" s="54"/>
      <c r="AH494" s="55"/>
      <c r="AI494" s="52"/>
      <c r="AK494" s="56"/>
      <c r="AL494" s="56"/>
      <c r="AM494" s="52"/>
      <c r="AN494" s="52"/>
      <c r="AO494" s="52"/>
      <c r="AQ494" s="52"/>
      <c r="AR494" s="52"/>
      <c r="AS494" s="52"/>
      <c r="AT494" s="52"/>
      <c r="AU494" s="52"/>
      <c r="AV494" s="52"/>
      <c r="AW494" s="52"/>
      <c r="AX494" s="52"/>
    </row>
    <row r="495" spans="1:50">
      <c r="A495" s="49">
        <v>478</v>
      </c>
      <c r="B495" s="49">
        <v>478352720</v>
      </c>
      <c r="C495" s="50" t="s">
        <v>232</v>
      </c>
      <c r="D495" s="49">
        <v>352</v>
      </c>
      <c r="E495" s="50" t="s">
        <v>233</v>
      </c>
      <c r="F495" s="49">
        <v>720</v>
      </c>
      <c r="G495" s="50" t="s">
        <v>230</v>
      </c>
      <c r="H495" s="51">
        <v>4</v>
      </c>
      <c r="I495" s="52">
        <v>9472</v>
      </c>
      <c r="J495" s="52">
        <v>2115</v>
      </c>
      <c r="K495" s="52">
        <v>0</v>
      </c>
      <c r="L495" s="52">
        <v>893</v>
      </c>
      <c r="M495" s="52">
        <v>12480</v>
      </c>
      <c r="N495" s="48"/>
      <c r="O495" s="53">
        <v>0</v>
      </c>
      <c r="P495" s="53">
        <v>0</v>
      </c>
      <c r="Q495" s="55">
        <v>0.09</v>
      </c>
      <c r="R495" s="55">
        <v>9.6821640485961254E-3</v>
      </c>
      <c r="S495" s="52">
        <v>0</v>
      </c>
      <c r="T495" s="49"/>
      <c r="U495" s="56">
        <v>46348</v>
      </c>
      <c r="V495" s="56">
        <v>0</v>
      </c>
      <c r="W495" s="52">
        <v>0</v>
      </c>
      <c r="X495" s="52">
        <v>3572</v>
      </c>
      <c r="Y495" s="52">
        <v>49920</v>
      </c>
      <c r="Z495" s="83">
        <f t="shared" si="7"/>
        <v>5311989.9484344544</v>
      </c>
      <c r="AA495" s="52"/>
      <c r="AB495" s="52"/>
      <c r="AC495" s="52"/>
      <c r="AE495" s="53"/>
      <c r="AF495" s="53"/>
      <c r="AG495" s="54"/>
      <c r="AH495" s="55"/>
      <c r="AI495" s="52"/>
      <c r="AK495" s="56"/>
      <c r="AL495" s="56"/>
      <c r="AM495" s="52"/>
      <c r="AN495" s="52"/>
      <c r="AO495" s="52"/>
      <c r="AQ495" s="52"/>
      <c r="AR495" s="52"/>
      <c r="AS495" s="52"/>
      <c r="AT495" s="52"/>
      <c r="AU495" s="52"/>
      <c r="AV495" s="52"/>
      <c r="AW495" s="52"/>
      <c r="AX495" s="52"/>
    </row>
    <row r="496" spans="1:50">
      <c r="A496" s="49">
        <v>478</v>
      </c>
      <c r="B496" s="49">
        <v>478352725</v>
      </c>
      <c r="C496" s="50" t="s">
        <v>232</v>
      </c>
      <c r="D496" s="49">
        <v>352</v>
      </c>
      <c r="E496" s="50" t="s">
        <v>233</v>
      </c>
      <c r="F496" s="49">
        <v>725</v>
      </c>
      <c r="G496" s="50" t="s">
        <v>117</v>
      </c>
      <c r="H496" s="51">
        <v>21</v>
      </c>
      <c r="I496" s="52">
        <v>9174</v>
      </c>
      <c r="J496" s="52">
        <v>2636</v>
      </c>
      <c r="K496" s="52">
        <v>0</v>
      </c>
      <c r="L496" s="52">
        <v>893</v>
      </c>
      <c r="M496" s="52">
        <v>12703</v>
      </c>
      <c r="N496" s="48"/>
      <c r="O496" s="53">
        <v>0</v>
      </c>
      <c r="P496" s="53">
        <v>0</v>
      </c>
      <c r="Q496" s="55">
        <v>0.09</v>
      </c>
      <c r="R496" s="55">
        <v>1.0215492109852948E-2</v>
      </c>
      <c r="S496" s="52">
        <v>0</v>
      </c>
      <c r="T496" s="49"/>
      <c r="U496" s="56">
        <v>248010</v>
      </c>
      <c r="V496" s="56">
        <v>0</v>
      </c>
      <c r="W496" s="52">
        <v>0</v>
      </c>
      <c r="X496" s="52">
        <v>18753</v>
      </c>
      <c r="Y496" s="52">
        <v>266763</v>
      </c>
      <c r="Z496" s="83">
        <f t="shared" si="7"/>
        <v>5311989.9484344544</v>
      </c>
      <c r="AA496" s="52"/>
      <c r="AB496" s="52"/>
      <c r="AC496" s="52"/>
      <c r="AE496" s="53"/>
      <c r="AF496" s="53"/>
      <c r="AG496" s="54"/>
      <c r="AH496" s="55"/>
      <c r="AI496" s="52"/>
      <c r="AK496" s="56"/>
      <c r="AL496" s="56"/>
      <c r="AM496" s="52"/>
      <c r="AN496" s="52"/>
      <c r="AO496" s="52"/>
      <c r="AQ496" s="52"/>
      <c r="AR496" s="52"/>
      <c r="AS496" s="52"/>
      <c r="AT496" s="52"/>
      <c r="AU496" s="52"/>
      <c r="AV496" s="52"/>
      <c r="AW496" s="52"/>
      <c r="AX496" s="52"/>
    </row>
    <row r="497" spans="1:50">
      <c r="A497" s="49">
        <v>478</v>
      </c>
      <c r="B497" s="49">
        <v>478352730</v>
      </c>
      <c r="C497" s="50" t="s">
        <v>232</v>
      </c>
      <c r="D497" s="49">
        <v>352</v>
      </c>
      <c r="E497" s="50" t="s">
        <v>233</v>
      </c>
      <c r="F497" s="49">
        <v>730</v>
      </c>
      <c r="G497" s="50" t="s">
        <v>118</v>
      </c>
      <c r="H497" s="51">
        <v>2</v>
      </c>
      <c r="I497" s="52">
        <v>9813</v>
      </c>
      <c r="J497" s="52">
        <v>3387</v>
      </c>
      <c r="K497" s="52">
        <v>0</v>
      </c>
      <c r="L497" s="52">
        <v>893</v>
      </c>
      <c r="M497" s="52">
        <v>14093</v>
      </c>
      <c r="N497" s="48"/>
      <c r="O497" s="53">
        <v>0</v>
      </c>
      <c r="P497" s="53">
        <v>0</v>
      </c>
      <c r="Q497" s="55">
        <v>0.09</v>
      </c>
      <c r="R497" s="55">
        <v>1.2244128393932947E-2</v>
      </c>
      <c r="S497" s="52">
        <v>0</v>
      </c>
      <c r="T497" s="49"/>
      <c r="U497" s="56">
        <v>26400</v>
      </c>
      <c r="V497" s="56">
        <v>0</v>
      </c>
      <c r="W497" s="52">
        <v>0</v>
      </c>
      <c r="X497" s="52">
        <v>1786</v>
      </c>
      <c r="Y497" s="52">
        <v>28186</v>
      </c>
      <c r="Z497" s="83">
        <f t="shared" si="7"/>
        <v>5311989.9484344544</v>
      </c>
      <c r="AA497" s="52"/>
      <c r="AB497" s="52"/>
      <c r="AC497" s="52"/>
      <c r="AE497" s="53"/>
      <c r="AF497" s="53"/>
      <c r="AG497" s="54"/>
      <c r="AH497" s="55"/>
      <c r="AI497" s="52"/>
      <c r="AK497" s="56"/>
      <c r="AL497" s="56"/>
      <c r="AM497" s="52"/>
      <c r="AN497" s="52"/>
      <c r="AO497" s="52"/>
      <c r="AQ497" s="52"/>
      <c r="AR497" s="52"/>
      <c r="AS497" s="52"/>
      <c r="AT497" s="52"/>
      <c r="AU497" s="52"/>
      <c r="AV497" s="52"/>
      <c r="AW497" s="52"/>
      <c r="AX497" s="52"/>
    </row>
    <row r="498" spans="1:50">
      <c r="A498" s="49">
        <v>478</v>
      </c>
      <c r="B498" s="49">
        <v>478352735</v>
      </c>
      <c r="C498" s="50" t="s">
        <v>232</v>
      </c>
      <c r="D498" s="49">
        <v>352</v>
      </c>
      <c r="E498" s="50" t="s">
        <v>233</v>
      </c>
      <c r="F498" s="49">
        <v>735</v>
      </c>
      <c r="G498" s="50" t="s">
        <v>119</v>
      </c>
      <c r="H498" s="51">
        <v>36</v>
      </c>
      <c r="I498" s="52">
        <v>9499</v>
      </c>
      <c r="J498" s="52">
        <v>3802</v>
      </c>
      <c r="K498" s="52">
        <v>0</v>
      </c>
      <c r="L498" s="52">
        <v>893</v>
      </c>
      <c r="M498" s="52">
        <v>14194</v>
      </c>
      <c r="N498" s="48"/>
      <c r="O498" s="53">
        <v>0</v>
      </c>
      <c r="P498" s="53">
        <v>0</v>
      </c>
      <c r="Q498" s="55">
        <v>0.09</v>
      </c>
      <c r="R498" s="55">
        <v>2.0909391815138168E-2</v>
      </c>
      <c r="S498" s="52">
        <v>0</v>
      </c>
      <c r="T498" s="49"/>
      <c r="U498" s="56">
        <v>478836</v>
      </c>
      <c r="V498" s="56">
        <v>0</v>
      </c>
      <c r="W498" s="52">
        <v>0</v>
      </c>
      <c r="X498" s="52">
        <v>32148</v>
      </c>
      <c r="Y498" s="52">
        <v>510984</v>
      </c>
      <c r="Z498" s="83">
        <f t="shared" si="7"/>
        <v>5311989.9484344544</v>
      </c>
      <c r="AA498" s="52"/>
      <c r="AB498" s="52"/>
      <c r="AC498" s="52"/>
      <c r="AE498" s="53"/>
      <c r="AF498" s="53"/>
      <c r="AG498" s="54"/>
      <c r="AH498" s="55"/>
      <c r="AI498" s="52"/>
      <c r="AK498" s="56"/>
      <c r="AL498" s="56"/>
      <c r="AM498" s="52"/>
      <c r="AN498" s="52"/>
      <c r="AO498" s="52"/>
      <c r="AQ498" s="52"/>
      <c r="AR498" s="52"/>
      <c r="AS498" s="52"/>
      <c r="AT498" s="52"/>
      <c r="AU498" s="52"/>
      <c r="AV498" s="52"/>
      <c r="AW498" s="52"/>
      <c r="AX498" s="52"/>
    </row>
    <row r="499" spans="1:50">
      <c r="A499" s="49">
        <v>478</v>
      </c>
      <c r="B499" s="49">
        <v>478352753</v>
      </c>
      <c r="C499" s="50" t="s">
        <v>232</v>
      </c>
      <c r="D499" s="49">
        <v>352</v>
      </c>
      <c r="E499" s="50" t="s">
        <v>233</v>
      </c>
      <c r="F499" s="49">
        <v>753</v>
      </c>
      <c r="G499" s="50" t="s">
        <v>231</v>
      </c>
      <c r="H499" s="51">
        <v>6</v>
      </c>
      <c r="I499" s="52">
        <v>9056</v>
      </c>
      <c r="J499" s="52">
        <v>3574</v>
      </c>
      <c r="K499" s="52">
        <v>0</v>
      </c>
      <c r="L499" s="52">
        <v>893</v>
      </c>
      <c r="M499" s="52">
        <v>13523</v>
      </c>
      <c r="N499" s="48"/>
      <c r="O499" s="53">
        <v>0</v>
      </c>
      <c r="P499" s="53">
        <v>0</v>
      </c>
      <c r="Q499" s="55">
        <v>0.09</v>
      </c>
      <c r="R499" s="55">
        <v>9.9081722230113436E-3</v>
      </c>
      <c r="S499" s="52">
        <v>0</v>
      </c>
      <c r="T499" s="49"/>
      <c r="U499" s="56">
        <v>75780</v>
      </c>
      <c r="V499" s="56">
        <v>0</v>
      </c>
      <c r="W499" s="52">
        <v>0</v>
      </c>
      <c r="X499" s="52">
        <v>5358</v>
      </c>
      <c r="Y499" s="52">
        <v>81138</v>
      </c>
      <c r="Z499" s="83">
        <f t="shared" si="7"/>
        <v>5311989.9484344544</v>
      </c>
      <c r="AA499" s="52"/>
      <c r="AB499" s="52"/>
      <c r="AC499" s="52"/>
      <c r="AE499" s="53"/>
      <c r="AF499" s="53"/>
      <c r="AG499" s="54"/>
      <c r="AH499" s="55"/>
      <c r="AI499" s="52"/>
      <c r="AK499" s="56"/>
      <c r="AL499" s="56"/>
      <c r="AM499" s="52"/>
      <c r="AN499" s="52"/>
      <c r="AO499" s="52"/>
      <c r="AQ499" s="52"/>
      <c r="AR499" s="52"/>
      <c r="AS499" s="52"/>
      <c r="AT499" s="52"/>
      <c r="AU499" s="52"/>
      <c r="AV499" s="52"/>
      <c r="AW499" s="52"/>
      <c r="AX499" s="52"/>
    </row>
    <row r="500" spans="1:50">
      <c r="A500" s="49">
        <v>478</v>
      </c>
      <c r="B500" s="49">
        <v>478352775</v>
      </c>
      <c r="C500" s="50" t="s">
        <v>232</v>
      </c>
      <c r="D500" s="49">
        <v>352</v>
      </c>
      <c r="E500" s="50" t="s">
        <v>233</v>
      </c>
      <c r="F500" s="49">
        <v>775</v>
      </c>
      <c r="G500" s="50" t="s">
        <v>120</v>
      </c>
      <c r="H500" s="51">
        <v>21</v>
      </c>
      <c r="I500" s="52">
        <v>9307</v>
      </c>
      <c r="J500" s="52">
        <v>1752</v>
      </c>
      <c r="K500" s="52">
        <v>0</v>
      </c>
      <c r="L500" s="52">
        <v>893</v>
      </c>
      <c r="M500" s="52">
        <v>11952</v>
      </c>
      <c r="N500" s="48"/>
      <c r="O500" s="53">
        <v>0</v>
      </c>
      <c r="P500" s="53">
        <v>0</v>
      </c>
      <c r="Q500" s="55">
        <v>0.09</v>
      </c>
      <c r="R500" s="55">
        <v>6.0555409084996044E-3</v>
      </c>
      <c r="S500" s="52">
        <v>0</v>
      </c>
      <c r="T500" s="49"/>
      <c r="U500" s="56">
        <v>232239</v>
      </c>
      <c r="V500" s="56">
        <v>0</v>
      </c>
      <c r="W500" s="52">
        <v>0</v>
      </c>
      <c r="X500" s="52">
        <v>18753</v>
      </c>
      <c r="Y500" s="52">
        <v>250992</v>
      </c>
      <c r="Z500" s="83">
        <f t="shared" si="7"/>
        <v>5311989.9484344544</v>
      </c>
      <c r="AA500" s="52"/>
      <c r="AB500" s="52"/>
      <c r="AC500" s="52"/>
      <c r="AE500" s="53"/>
      <c r="AF500" s="53"/>
      <c r="AG500" s="54"/>
      <c r="AH500" s="55"/>
      <c r="AI500" s="52"/>
      <c r="AK500" s="56"/>
      <c r="AL500" s="56"/>
      <c r="AM500" s="52"/>
      <c r="AN500" s="52"/>
      <c r="AO500" s="52"/>
      <c r="AQ500" s="52"/>
      <c r="AR500" s="52"/>
      <c r="AS500" s="52"/>
      <c r="AT500" s="52"/>
      <c r="AU500" s="52"/>
      <c r="AV500" s="52"/>
      <c r="AW500" s="52"/>
      <c r="AX500" s="52"/>
    </row>
    <row r="501" spans="1:50">
      <c r="A501" s="49">
        <v>479</v>
      </c>
      <c r="B501" s="49">
        <v>479278005</v>
      </c>
      <c r="C501" s="50" t="s">
        <v>236</v>
      </c>
      <c r="D501" s="49">
        <v>278</v>
      </c>
      <c r="E501" s="50" t="s">
        <v>190</v>
      </c>
      <c r="F501" s="49">
        <v>5</v>
      </c>
      <c r="G501" s="50" t="s">
        <v>147</v>
      </c>
      <c r="H501" s="51">
        <v>8</v>
      </c>
      <c r="I501" s="52">
        <v>11035</v>
      </c>
      <c r="J501" s="52">
        <v>4452</v>
      </c>
      <c r="K501" s="52">
        <v>0</v>
      </c>
      <c r="L501" s="52">
        <v>893</v>
      </c>
      <c r="M501" s="52">
        <v>16380</v>
      </c>
      <c r="N501" s="48"/>
      <c r="O501" s="53">
        <v>1.9950124688279305E-2</v>
      </c>
      <c r="P501" s="53">
        <v>0</v>
      </c>
      <c r="Q501" s="55">
        <v>0.09</v>
      </c>
      <c r="R501" s="55">
        <v>3.7531238975916617E-3</v>
      </c>
      <c r="S501" s="52">
        <v>0</v>
      </c>
      <c r="T501" s="49"/>
      <c r="U501" s="56">
        <v>123584</v>
      </c>
      <c r="V501" s="56">
        <v>0</v>
      </c>
      <c r="W501" s="52">
        <v>0</v>
      </c>
      <c r="X501" s="52">
        <v>7128</v>
      </c>
      <c r="Y501" s="52">
        <v>130712</v>
      </c>
      <c r="Z501" s="83">
        <f t="shared" si="7"/>
        <v>5653754</v>
      </c>
      <c r="AA501" s="52"/>
      <c r="AB501" s="52"/>
      <c r="AC501" s="52"/>
      <c r="AE501" s="53"/>
      <c r="AF501" s="53"/>
      <c r="AG501" s="54"/>
      <c r="AH501" s="55"/>
      <c r="AI501" s="52"/>
      <c r="AK501" s="56"/>
      <c r="AL501" s="56"/>
      <c r="AM501" s="52"/>
      <c r="AN501" s="52"/>
      <c r="AO501" s="52"/>
      <c r="AQ501" s="52"/>
      <c r="AR501" s="52"/>
      <c r="AS501" s="52"/>
      <c r="AT501" s="52"/>
      <c r="AU501" s="52"/>
      <c r="AV501" s="52"/>
      <c r="AW501" s="52"/>
      <c r="AX501" s="52"/>
    </row>
    <row r="502" spans="1:50">
      <c r="A502" s="49">
        <v>479</v>
      </c>
      <c r="B502" s="49">
        <v>479278024</v>
      </c>
      <c r="C502" s="50" t="s">
        <v>236</v>
      </c>
      <c r="D502" s="49">
        <v>278</v>
      </c>
      <c r="E502" s="50" t="s">
        <v>190</v>
      </c>
      <c r="F502" s="49">
        <v>24</v>
      </c>
      <c r="G502" s="50" t="s">
        <v>33</v>
      </c>
      <c r="H502" s="51">
        <v>28</v>
      </c>
      <c r="I502" s="52">
        <v>9684</v>
      </c>
      <c r="J502" s="52">
        <v>2145</v>
      </c>
      <c r="K502" s="52">
        <v>0</v>
      </c>
      <c r="L502" s="52">
        <v>893</v>
      </c>
      <c r="M502" s="52">
        <v>12722</v>
      </c>
      <c r="N502" s="48"/>
      <c r="O502" s="53">
        <v>6.9825436408977523E-2</v>
      </c>
      <c r="P502" s="53">
        <v>0</v>
      </c>
      <c r="Q502" s="55">
        <v>0.09</v>
      </c>
      <c r="R502" s="55">
        <v>1.9699096594944669E-2</v>
      </c>
      <c r="S502" s="52">
        <v>0</v>
      </c>
      <c r="T502" s="49"/>
      <c r="U502" s="56">
        <v>330400</v>
      </c>
      <c r="V502" s="56">
        <v>0</v>
      </c>
      <c r="W502" s="52">
        <v>0</v>
      </c>
      <c r="X502" s="52">
        <v>24948</v>
      </c>
      <c r="Y502" s="52">
        <v>355348</v>
      </c>
      <c r="Z502" s="83">
        <f t="shared" si="7"/>
        <v>5653754</v>
      </c>
      <c r="AA502" s="52"/>
      <c r="AB502" s="52"/>
      <c r="AC502" s="52"/>
      <c r="AE502" s="53"/>
      <c r="AF502" s="53"/>
      <c r="AG502" s="54"/>
      <c r="AH502" s="55"/>
      <c r="AI502" s="52"/>
      <c r="AK502" s="56"/>
      <c r="AL502" s="56"/>
      <c r="AM502" s="52"/>
      <c r="AN502" s="52"/>
      <c r="AO502" s="52"/>
      <c r="AQ502" s="52"/>
      <c r="AR502" s="52"/>
      <c r="AS502" s="52"/>
      <c r="AT502" s="52"/>
      <c r="AU502" s="52"/>
      <c r="AV502" s="52"/>
      <c r="AW502" s="52"/>
      <c r="AX502" s="52"/>
    </row>
    <row r="503" spans="1:50">
      <c r="A503" s="49">
        <v>479</v>
      </c>
      <c r="B503" s="49">
        <v>479278061</v>
      </c>
      <c r="C503" s="50" t="s">
        <v>236</v>
      </c>
      <c r="D503" s="49">
        <v>278</v>
      </c>
      <c r="E503" s="50" t="s">
        <v>190</v>
      </c>
      <c r="F503" s="49">
        <v>61</v>
      </c>
      <c r="G503" s="50" t="s">
        <v>148</v>
      </c>
      <c r="H503" s="51">
        <v>31</v>
      </c>
      <c r="I503" s="52">
        <v>10559</v>
      </c>
      <c r="J503" s="52">
        <v>502</v>
      </c>
      <c r="K503" s="52">
        <v>0</v>
      </c>
      <c r="L503" s="52">
        <v>893</v>
      </c>
      <c r="M503" s="52">
        <v>11954</v>
      </c>
      <c r="N503" s="48"/>
      <c r="O503" s="53">
        <v>7.7306733167082253E-2</v>
      </c>
      <c r="P503" s="53">
        <v>0</v>
      </c>
      <c r="Q503" s="55">
        <v>0.09</v>
      </c>
      <c r="R503" s="55">
        <v>3.0113909723363003E-2</v>
      </c>
      <c r="S503" s="52">
        <v>0</v>
      </c>
      <c r="T503" s="49"/>
      <c r="U503" s="56">
        <v>342023</v>
      </c>
      <c r="V503" s="56">
        <v>0</v>
      </c>
      <c r="W503" s="52">
        <v>0</v>
      </c>
      <c r="X503" s="52">
        <v>27621</v>
      </c>
      <c r="Y503" s="52">
        <v>369644</v>
      </c>
      <c r="Z503" s="83">
        <f t="shared" si="7"/>
        <v>5653754</v>
      </c>
      <c r="AA503" s="52"/>
      <c r="AB503" s="52"/>
      <c r="AC503" s="52"/>
      <c r="AE503" s="53"/>
      <c r="AF503" s="53"/>
      <c r="AG503" s="54"/>
      <c r="AH503" s="55"/>
      <c r="AI503" s="52"/>
      <c r="AK503" s="56"/>
      <c r="AL503" s="56"/>
      <c r="AM503" s="52"/>
      <c r="AN503" s="52"/>
      <c r="AO503" s="52"/>
      <c r="AQ503" s="52"/>
      <c r="AR503" s="52"/>
      <c r="AS503" s="52"/>
      <c r="AT503" s="52"/>
      <c r="AU503" s="52"/>
      <c r="AV503" s="52"/>
      <c r="AW503" s="52"/>
      <c r="AX503" s="52"/>
    </row>
    <row r="504" spans="1:50">
      <c r="A504" s="49">
        <v>479</v>
      </c>
      <c r="B504" s="49">
        <v>479278086</v>
      </c>
      <c r="C504" s="50" t="s">
        <v>236</v>
      </c>
      <c r="D504" s="49">
        <v>278</v>
      </c>
      <c r="E504" s="50" t="s">
        <v>190</v>
      </c>
      <c r="F504" s="49">
        <v>86</v>
      </c>
      <c r="G504" s="50" t="s">
        <v>185</v>
      </c>
      <c r="H504" s="51">
        <v>10</v>
      </c>
      <c r="I504" s="52">
        <v>10282</v>
      </c>
      <c r="J504" s="52">
        <v>1549</v>
      </c>
      <c r="K504" s="52">
        <v>0</v>
      </c>
      <c r="L504" s="52">
        <v>893</v>
      </c>
      <c r="M504" s="52">
        <v>12724</v>
      </c>
      <c r="N504" s="48"/>
      <c r="O504" s="53">
        <v>2.4937655860349132E-2</v>
      </c>
      <c r="P504" s="53">
        <v>0</v>
      </c>
      <c r="Q504" s="55">
        <v>0.09</v>
      </c>
      <c r="R504" s="55">
        <v>5.1444146876307606E-2</v>
      </c>
      <c r="S504" s="52">
        <v>0</v>
      </c>
      <c r="T504" s="49"/>
      <c r="U504" s="56">
        <v>118010</v>
      </c>
      <c r="V504" s="56">
        <v>0</v>
      </c>
      <c r="W504" s="52">
        <v>0</v>
      </c>
      <c r="X504" s="52">
        <v>8910</v>
      </c>
      <c r="Y504" s="52">
        <v>126920</v>
      </c>
      <c r="Z504" s="83">
        <f t="shared" si="7"/>
        <v>5653754</v>
      </c>
      <c r="AA504" s="52"/>
      <c r="AB504" s="52"/>
      <c r="AC504" s="52"/>
      <c r="AE504" s="53"/>
      <c r="AF504" s="53"/>
      <c r="AG504" s="54"/>
      <c r="AH504" s="55"/>
      <c r="AI504" s="52"/>
      <c r="AK504" s="56"/>
      <c r="AL504" s="56"/>
      <c r="AM504" s="52"/>
      <c r="AN504" s="52"/>
      <c r="AO504" s="52"/>
      <c r="AQ504" s="52"/>
      <c r="AR504" s="52"/>
      <c r="AS504" s="52"/>
      <c r="AT504" s="52"/>
      <c r="AU504" s="52"/>
      <c r="AV504" s="52"/>
      <c r="AW504" s="52"/>
      <c r="AX504" s="52"/>
    </row>
    <row r="505" spans="1:50">
      <c r="A505" s="49">
        <v>479</v>
      </c>
      <c r="B505" s="49">
        <v>479278087</v>
      </c>
      <c r="C505" s="50" t="s">
        <v>236</v>
      </c>
      <c r="D505" s="49">
        <v>278</v>
      </c>
      <c r="E505" s="50" t="s">
        <v>190</v>
      </c>
      <c r="F505" s="49">
        <v>87</v>
      </c>
      <c r="G505" s="50" t="s">
        <v>149</v>
      </c>
      <c r="H505" s="51">
        <v>4</v>
      </c>
      <c r="I505" s="52">
        <v>9794</v>
      </c>
      <c r="J505" s="52">
        <v>3749</v>
      </c>
      <c r="K505" s="52">
        <v>0</v>
      </c>
      <c r="L505" s="52">
        <v>893</v>
      </c>
      <c r="M505" s="52">
        <v>14436</v>
      </c>
      <c r="N505" s="48"/>
      <c r="O505" s="53">
        <v>9.9750623441396506E-3</v>
      </c>
      <c r="P505" s="53">
        <v>0</v>
      </c>
      <c r="Q505" s="55">
        <v>0.09</v>
      </c>
      <c r="R505" s="55">
        <v>3.153834629153088E-3</v>
      </c>
      <c r="S505" s="52">
        <v>0</v>
      </c>
      <c r="T505" s="49"/>
      <c r="U505" s="56">
        <v>54036</v>
      </c>
      <c r="V505" s="56">
        <v>0</v>
      </c>
      <c r="W505" s="52">
        <v>0</v>
      </c>
      <c r="X505" s="52">
        <v>3564</v>
      </c>
      <c r="Y505" s="52">
        <v>57600</v>
      </c>
      <c r="Z505" s="83">
        <f t="shared" si="7"/>
        <v>5653754</v>
      </c>
      <c r="AA505" s="52"/>
      <c r="AB505" s="52"/>
      <c r="AC505" s="52"/>
      <c r="AE505" s="53"/>
      <c r="AF505" s="53"/>
      <c r="AG505" s="54"/>
      <c r="AH505" s="55"/>
      <c r="AI505" s="52"/>
      <c r="AK505" s="56"/>
      <c r="AL505" s="56"/>
      <c r="AM505" s="52"/>
      <c r="AN505" s="52"/>
      <c r="AO505" s="52"/>
      <c r="AQ505" s="52"/>
      <c r="AR505" s="52"/>
      <c r="AS505" s="52"/>
      <c r="AT505" s="52"/>
      <c r="AU505" s="52"/>
      <c r="AV505" s="52"/>
      <c r="AW505" s="52"/>
      <c r="AX505" s="52"/>
    </row>
    <row r="506" spans="1:50">
      <c r="A506" s="49">
        <v>479</v>
      </c>
      <c r="B506" s="49">
        <v>479278111</v>
      </c>
      <c r="C506" s="50" t="s">
        <v>236</v>
      </c>
      <c r="D506" s="49">
        <v>278</v>
      </c>
      <c r="E506" s="50" t="s">
        <v>190</v>
      </c>
      <c r="F506" s="49">
        <v>111</v>
      </c>
      <c r="G506" s="50" t="s">
        <v>237</v>
      </c>
      <c r="H506" s="51">
        <v>4</v>
      </c>
      <c r="I506" s="52">
        <v>12298</v>
      </c>
      <c r="J506" s="52">
        <v>3589</v>
      </c>
      <c r="K506" s="52">
        <v>0</v>
      </c>
      <c r="L506" s="52">
        <v>893</v>
      </c>
      <c r="M506" s="52">
        <v>16780</v>
      </c>
      <c r="N506" s="48"/>
      <c r="O506" s="53">
        <v>9.9750623441396506E-3</v>
      </c>
      <c r="P506" s="53">
        <v>0</v>
      </c>
      <c r="Q506" s="55">
        <v>0.09</v>
      </c>
      <c r="R506" s="55">
        <v>1.7596384054430356E-2</v>
      </c>
      <c r="S506" s="52">
        <v>0</v>
      </c>
      <c r="T506" s="49"/>
      <c r="U506" s="56">
        <v>63388</v>
      </c>
      <c r="V506" s="56">
        <v>0</v>
      </c>
      <c r="W506" s="52">
        <v>0</v>
      </c>
      <c r="X506" s="52">
        <v>3564</v>
      </c>
      <c r="Y506" s="52">
        <v>66952</v>
      </c>
      <c r="Z506" s="83">
        <f t="shared" si="7"/>
        <v>5653754</v>
      </c>
      <c r="AA506" s="52"/>
      <c r="AB506" s="52"/>
      <c r="AC506" s="52"/>
      <c r="AE506" s="53"/>
      <c r="AF506" s="53"/>
      <c r="AG506" s="54"/>
      <c r="AH506" s="55"/>
      <c r="AI506" s="52"/>
      <c r="AK506" s="56"/>
      <c r="AL506" s="56"/>
      <c r="AM506" s="52"/>
      <c r="AN506" s="52"/>
      <c r="AO506" s="52"/>
      <c r="AQ506" s="52"/>
      <c r="AR506" s="52"/>
      <c r="AS506" s="52"/>
      <c r="AT506" s="52"/>
      <c r="AU506" s="52"/>
      <c r="AV506" s="52"/>
      <c r="AW506" s="52"/>
      <c r="AX506" s="52"/>
    </row>
    <row r="507" spans="1:50">
      <c r="A507" s="49">
        <v>479</v>
      </c>
      <c r="B507" s="49">
        <v>479278114</v>
      </c>
      <c r="C507" s="50" t="s">
        <v>236</v>
      </c>
      <c r="D507" s="49">
        <v>278</v>
      </c>
      <c r="E507" s="50" t="s">
        <v>190</v>
      </c>
      <c r="F507" s="49">
        <v>114</v>
      </c>
      <c r="G507" s="50" t="s">
        <v>32</v>
      </c>
      <c r="H507" s="51">
        <v>11</v>
      </c>
      <c r="I507" s="52">
        <v>9923</v>
      </c>
      <c r="J507" s="52">
        <v>2702</v>
      </c>
      <c r="K507" s="52">
        <v>0</v>
      </c>
      <c r="L507" s="52">
        <v>893</v>
      </c>
      <c r="M507" s="52">
        <v>13518</v>
      </c>
      <c r="N507" s="48"/>
      <c r="O507" s="53">
        <v>2.7431421446384045E-2</v>
      </c>
      <c r="P507" s="53">
        <v>0</v>
      </c>
      <c r="Q507" s="55">
        <v>0.18</v>
      </c>
      <c r="R507" s="55">
        <v>4.2268608024008461E-2</v>
      </c>
      <c r="S507" s="52">
        <v>0</v>
      </c>
      <c r="T507" s="49"/>
      <c r="U507" s="56">
        <v>138534</v>
      </c>
      <c r="V507" s="56">
        <v>0</v>
      </c>
      <c r="W507" s="52">
        <v>0</v>
      </c>
      <c r="X507" s="52">
        <v>9801</v>
      </c>
      <c r="Y507" s="52">
        <v>148335</v>
      </c>
      <c r="Z507" s="83">
        <f t="shared" si="7"/>
        <v>5653754</v>
      </c>
      <c r="AA507" s="52"/>
      <c r="AB507" s="52"/>
      <c r="AC507" s="52"/>
      <c r="AE507" s="53"/>
      <c r="AF507" s="53"/>
      <c r="AG507" s="54"/>
      <c r="AH507" s="55"/>
      <c r="AI507" s="52"/>
      <c r="AK507" s="56"/>
      <c r="AL507" s="56"/>
      <c r="AM507" s="52"/>
      <c r="AN507" s="52"/>
      <c r="AO507" s="52"/>
      <c r="AQ507" s="52"/>
      <c r="AR507" s="52"/>
      <c r="AS507" s="52"/>
      <c r="AT507" s="52"/>
      <c r="AU507" s="52"/>
      <c r="AV507" s="52"/>
      <c r="AW507" s="52"/>
      <c r="AX507" s="52"/>
    </row>
    <row r="508" spans="1:50">
      <c r="A508" s="49">
        <v>479</v>
      </c>
      <c r="B508" s="49">
        <v>479278117</v>
      </c>
      <c r="C508" s="50" t="s">
        <v>236</v>
      </c>
      <c r="D508" s="49">
        <v>278</v>
      </c>
      <c r="E508" s="50" t="s">
        <v>190</v>
      </c>
      <c r="F508" s="49">
        <v>117</v>
      </c>
      <c r="G508" s="50" t="s">
        <v>35</v>
      </c>
      <c r="H508" s="51">
        <v>13</v>
      </c>
      <c r="I508" s="52">
        <v>9330</v>
      </c>
      <c r="J508" s="52">
        <v>4190</v>
      </c>
      <c r="K508" s="52">
        <v>0</v>
      </c>
      <c r="L508" s="52">
        <v>893</v>
      </c>
      <c r="M508" s="52">
        <v>14413</v>
      </c>
      <c r="N508" s="48"/>
      <c r="O508" s="53">
        <v>3.2418952618453872E-2</v>
      </c>
      <c r="P508" s="53">
        <v>0</v>
      </c>
      <c r="Q508" s="55">
        <v>0.09</v>
      </c>
      <c r="R508" s="55">
        <v>7.581056266940904E-2</v>
      </c>
      <c r="S508" s="52">
        <v>0</v>
      </c>
      <c r="T508" s="49"/>
      <c r="U508" s="56">
        <v>175318</v>
      </c>
      <c r="V508" s="56">
        <v>0</v>
      </c>
      <c r="W508" s="52">
        <v>0</v>
      </c>
      <c r="X508" s="52">
        <v>11583</v>
      </c>
      <c r="Y508" s="52">
        <v>186901</v>
      </c>
      <c r="Z508" s="83">
        <f t="shared" si="7"/>
        <v>5653754</v>
      </c>
      <c r="AA508" s="52"/>
      <c r="AB508" s="52"/>
      <c r="AC508" s="52"/>
      <c r="AE508" s="53"/>
      <c r="AF508" s="53"/>
      <c r="AG508" s="54"/>
      <c r="AH508" s="55"/>
      <c r="AI508" s="52"/>
      <c r="AK508" s="56"/>
      <c r="AL508" s="56"/>
      <c r="AM508" s="52"/>
      <c r="AN508" s="52"/>
      <c r="AO508" s="52"/>
      <c r="AQ508" s="52"/>
      <c r="AR508" s="52"/>
      <c r="AS508" s="52"/>
      <c r="AT508" s="52"/>
      <c r="AU508" s="52"/>
      <c r="AV508" s="52"/>
      <c r="AW508" s="52"/>
      <c r="AX508" s="52"/>
    </row>
    <row r="509" spans="1:50">
      <c r="A509" s="49">
        <v>479</v>
      </c>
      <c r="B509" s="49">
        <v>479278137</v>
      </c>
      <c r="C509" s="50" t="s">
        <v>236</v>
      </c>
      <c r="D509" s="49">
        <v>278</v>
      </c>
      <c r="E509" s="50" t="s">
        <v>190</v>
      </c>
      <c r="F509" s="49">
        <v>137</v>
      </c>
      <c r="G509" s="50" t="s">
        <v>196</v>
      </c>
      <c r="H509" s="51">
        <v>21</v>
      </c>
      <c r="I509" s="52">
        <v>11062</v>
      </c>
      <c r="J509" s="52">
        <v>37</v>
      </c>
      <c r="K509" s="52">
        <v>0</v>
      </c>
      <c r="L509" s="52">
        <v>893</v>
      </c>
      <c r="M509" s="52">
        <v>11992</v>
      </c>
      <c r="N509" s="48"/>
      <c r="O509" s="53">
        <v>5.2369077306733153E-2</v>
      </c>
      <c r="P509" s="53">
        <v>0</v>
      </c>
      <c r="Q509" s="55">
        <v>0.18</v>
      </c>
      <c r="R509" s="55">
        <v>0.11435951636015486</v>
      </c>
      <c r="S509" s="52">
        <v>0</v>
      </c>
      <c r="T509" s="49"/>
      <c r="U509" s="56">
        <v>232491</v>
      </c>
      <c r="V509" s="56">
        <v>0</v>
      </c>
      <c r="W509" s="52">
        <v>0</v>
      </c>
      <c r="X509" s="52">
        <v>18711</v>
      </c>
      <c r="Y509" s="52">
        <v>251202</v>
      </c>
      <c r="Z509" s="83">
        <f t="shared" si="7"/>
        <v>5653754</v>
      </c>
      <c r="AA509" s="52"/>
      <c r="AB509" s="52"/>
      <c r="AC509" s="52"/>
      <c r="AE509" s="53"/>
      <c r="AF509" s="53"/>
      <c r="AG509" s="54"/>
      <c r="AH509" s="55"/>
      <c r="AI509" s="52"/>
      <c r="AK509" s="56"/>
      <c r="AL509" s="56"/>
      <c r="AM509" s="52"/>
      <c r="AN509" s="52"/>
      <c r="AO509" s="52"/>
      <c r="AQ509" s="52"/>
      <c r="AR509" s="52"/>
      <c r="AS509" s="52"/>
      <c r="AT509" s="52"/>
      <c r="AU509" s="52"/>
      <c r="AV509" s="52"/>
      <c r="AW509" s="52"/>
      <c r="AX509" s="52"/>
    </row>
    <row r="510" spans="1:50">
      <c r="A510" s="49">
        <v>479</v>
      </c>
      <c r="B510" s="49">
        <v>479278159</v>
      </c>
      <c r="C510" s="50" t="s">
        <v>236</v>
      </c>
      <c r="D510" s="49">
        <v>278</v>
      </c>
      <c r="E510" s="50" t="s">
        <v>190</v>
      </c>
      <c r="F510" s="49">
        <v>159</v>
      </c>
      <c r="G510" s="50" t="s">
        <v>150</v>
      </c>
      <c r="H510" s="51">
        <v>6</v>
      </c>
      <c r="I510" s="52">
        <v>9227</v>
      </c>
      <c r="J510" s="52">
        <v>4357</v>
      </c>
      <c r="K510" s="52">
        <v>0</v>
      </c>
      <c r="L510" s="52">
        <v>893</v>
      </c>
      <c r="M510" s="52">
        <v>14477</v>
      </c>
      <c r="N510" s="48"/>
      <c r="O510" s="53">
        <v>1.4962593516209478E-2</v>
      </c>
      <c r="P510" s="53">
        <v>0</v>
      </c>
      <c r="Q510" s="55">
        <v>0.09</v>
      </c>
      <c r="R510" s="55">
        <v>4.5655939289458549E-3</v>
      </c>
      <c r="S510" s="52">
        <v>0</v>
      </c>
      <c r="T510" s="49"/>
      <c r="U510" s="56">
        <v>81300</v>
      </c>
      <c r="V510" s="56">
        <v>0</v>
      </c>
      <c r="W510" s="52">
        <v>0</v>
      </c>
      <c r="X510" s="52">
        <v>5346</v>
      </c>
      <c r="Y510" s="52">
        <v>86646</v>
      </c>
      <c r="Z510" s="83">
        <f t="shared" si="7"/>
        <v>5653754</v>
      </c>
      <c r="AA510" s="52"/>
      <c r="AB510" s="52"/>
      <c r="AC510" s="52"/>
      <c r="AE510" s="53"/>
      <c r="AF510" s="53"/>
      <c r="AG510" s="54"/>
      <c r="AH510" s="55"/>
      <c r="AI510" s="52"/>
      <c r="AK510" s="56"/>
      <c r="AL510" s="56"/>
      <c r="AM510" s="52"/>
      <c r="AN510" s="52"/>
      <c r="AO510" s="52"/>
      <c r="AQ510" s="52"/>
      <c r="AR510" s="52"/>
      <c r="AS510" s="52"/>
      <c r="AT510" s="52"/>
      <c r="AU510" s="52"/>
      <c r="AV510" s="52"/>
      <c r="AW510" s="52"/>
      <c r="AX510" s="52"/>
    </row>
    <row r="511" spans="1:50">
      <c r="A511" s="49">
        <v>479</v>
      </c>
      <c r="B511" s="49">
        <v>479278161</v>
      </c>
      <c r="C511" s="50" t="s">
        <v>236</v>
      </c>
      <c r="D511" s="49">
        <v>278</v>
      </c>
      <c r="E511" s="50" t="s">
        <v>190</v>
      </c>
      <c r="F511" s="49">
        <v>161</v>
      </c>
      <c r="G511" s="50" t="s">
        <v>151</v>
      </c>
      <c r="H511" s="51">
        <v>5</v>
      </c>
      <c r="I511" s="52">
        <v>9454</v>
      </c>
      <c r="J511" s="52">
        <v>4015</v>
      </c>
      <c r="K511" s="52">
        <v>0</v>
      </c>
      <c r="L511" s="52">
        <v>893</v>
      </c>
      <c r="M511" s="52">
        <v>14362</v>
      </c>
      <c r="N511" s="48"/>
      <c r="O511" s="53">
        <v>1.2468827930174564E-2</v>
      </c>
      <c r="P511" s="53">
        <v>0</v>
      </c>
      <c r="Q511" s="55">
        <v>0.09</v>
      </c>
      <c r="R511" s="55">
        <v>7.3260796268015561E-3</v>
      </c>
      <c r="S511" s="52">
        <v>0</v>
      </c>
      <c r="T511" s="49"/>
      <c r="U511" s="56">
        <v>67175</v>
      </c>
      <c r="V511" s="56">
        <v>0</v>
      </c>
      <c r="W511" s="52">
        <v>0</v>
      </c>
      <c r="X511" s="52">
        <v>4455</v>
      </c>
      <c r="Y511" s="52">
        <v>71630</v>
      </c>
      <c r="Z511" s="83">
        <f t="shared" si="7"/>
        <v>5653754</v>
      </c>
      <c r="AA511" s="52"/>
      <c r="AB511" s="52"/>
      <c r="AC511" s="52"/>
      <c r="AE511" s="53"/>
      <c r="AF511" s="53"/>
      <c r="AG511" s="54"/>
      <c r="AH511" s="55"/>
      <c r="AI511" s="52"/>
      <c r="AK511" s="56"/>
      <c r="AL511" s="56"/>
      <c r="AM511" s="52"/>
      <c r="AN511" s="52"/>
      <c r="AO511" s="52"/>
      <c r="AQ511" s="52"/>
      <c r="AR511" s="52"/>
      <c r="AS511" s="52"/>
      <c r="AT511" s="52"/>
      <c r="AU511" s="52"/>
      <c r="AV511" s="52"/>
      <c r="AW511" s="52"/>
      <c r="AX511" s="52"/>
    </row>
    <row r="512" spans="1:50">
      <c r="A512" s="49">
        <v>479</v>
      </c>
      <c r="B512" s="49">
        <v>479278191</v>
      </c>
      <c r="C512" s="50" t="s">
        <v>236</v>
      </c>
      <c r="D512" s="49">
        <v>278</v>
      </c>
      <c r="E512" s="50" t="s">
        <v>190</v>
      </c>
      <c r="F512" s="49">
        <v>191</v>
      </c>
      <c r="G512" s="50" t="s">
        <v>238</v>
      </c>
      <c r="H512" s="51">
        <v>3</v>
      </c>
      <c r="I512" s="52">
        <v>11884</v>
      </c>
      <c r="J512" s="52">
        <v>3577</v>
      </c>
      <c r="K512" s="52">
        <v>0</v>
      </c>
      <c r="L512" s="52">
        <v>893</v>
      </c>
      <c r="M512" s="52">
        <v>16354</v>
      </c>
      <c r="N512" s="48"/>
      <c r="O512" s="53">
        <v>7.481296758104738E-3</v>
      </c>
      <c r="P512" s="53">
        <v>0</v>
      </c>
      <c r="Q512" s="55">
        <v>0.09</v>
      </c>
      <c r="R512" s="55">
        <v>1.9528093819791304E-2</v>
      </c>
      <c r="S512" s="52">
        <v>0</v>
      </c>
      <c r="T512" s="49"/>
      <c r="U512" s="56">
        <v>46266</v>
      </c>
      <c r="V512" s="56">
        <v>0</v>
      </c>
      <c r="W512" s="52">
        <v>0</v>
      </c>
      <c r="X512" s="52">
        <v>2673</v>
      </c>
      <c r="Y512" s="52">
        <v>48939</v>
      </c>
      <c r="Z512" s="83">
        <f t="shared" si="7"/>
        <v>5653754</v>
      </c>
      <c r="AA512" s="52"/>
      <c r="AB512" s="52"/>
      <c r="AC512" s="52"/>
      <c r="AE512" s="53"/>
      <c r="AF512" s="53"/>
      <c r="AG512" s="54"/>
      <c r="AH512" s="55"/>
      <c r="AI512" s="52"/>
      <c r="AK512" s="56"/>
      <c r="AL512" s="56"/>
      <c r="AM512" s="52"/>
      <c r="AN512" s="52"/>
      <c r="AO512" s="52"/>
      <c r="AQ512" s="52"/>
      <c r="AR512" s="52"/>
      <c r="AS512" s="52"/>
      <c r="AT512" s="52"/>
      <c r="AU512" s="52"/>
      <c r="AV512" s="52"/>
      <c r="AW512" s="52"/>
      <c r="AX512" s="52"/>
    </row>
    <row r="513" spans="1:50">
      <c r="A513" s="49">
        <v>479</v>
      </c>
      <c r="B513" s="49">
        <v>479278210</v>
      </c>
      <c r="C513" s="50" t="s">
        <v>236</v>
      </c>
      <c r="D513" s="49">
        <v>278</v>
      </c>
      <c r="E513" s="50" t="s">
        <v>190</v>
      </c>
      <c r="F513" s="49">
        <v>210</v>
      </c>
      <c r="G513" s="50" t="s">
        <v>188</v>
      </c>
      <c r="H513" s="51">
        <v>37</v>
      </c>
      <c r="I513" s="52">
        <v>9657</v>
      </c>
      <c r="J513" s="52">
        <v>3345</v>
      </c>
      <c r="K513" s="52">
        <v>0</v>
      </c>
      <c r="L513" s="52">
        <v>893</v>
      </c>
      <c r="M513" s="52">
        <v>13895</v>
      </c>
      <c r="N513" s="48"/>
      <c r="O513" s="53">
        <v>9.2269326683291714E-2</v>
      </c>
      <c r="P513" s="53">
        <v>0</v>
      </c>
      <c r="Q513" s="55">
        <v>0.09</v>
      </c>
      <c r="R513" s="55">
        <v>6.1994236194348025E-2</v>
      </c>
      <c r="S513" s="52">
        <v>0</v>
      </c>
      <c r="T513" s="49"/>
      <c r="U513" s="56">
        <v>479890</v>
      </c>
      <c r="V513" s="56">
        <v>0</v>
      </c>
      <c r="W513" s="52">
        <v>0</v>
      </c>
      <c r="X513" s="52">
        <v>32967</v>
      </c>
      <c r="Y513" s="52">
        <v>512857</v>
      </c>
      <c r="Z513" s="83">
        <f t="shared" si="7"/>
        <v>5653754</v>
      </c>
      <c r="AA513" s="52"/>
      <c r="AB513" s="52"/>
      <c r="AC513" s="52"/>
      <c r="AE513" s="53"/>
      <c r="AF513" s="53"/>
      <c r="AG513" s="54"/>
      <c r="AH513" s="55"/>
      <c r="AI513" s="52"/>
      <c r="AK513" s="56"/>
      <c r="AL513" s="56"/>
      <c r="AM513" s="52"/>
      <c r="AN513" s="52"/>
      <c r="AO513" s="52"/>
      <c r="AQ513" s="52"/>
      <c r="AR513" s="52"/>
      <c r="AS513" s="52"/>
      <c r="AT513" s="52"/>
      <c r="AU513" s="52"/>
      <c r="AV513" s="52"/>
      <c r="AW513" s="52"/>
      <c r="AX513" s="52"/>
    </row>
    <row r="514" spans="1:50">
      <c r="A514" s="49">
        <v>479</v>
      </c>
      <c r="B514" s="49">
        <v>479278227</v>
      </c>
      <c r="C514" s="50" t="s">
        <v>236</v>
      </c>
      <c r="D514" s="49">
        <v>278</v>
      </c>
      <c r="E514" s="50" t="s">
        <v>190</v>
      </c>
      <c r="F514" s="49">
        <v>227</v>
      </c>
      <c r="G514" s="50" t="s">
        <v>239</v>
      </c>
      <c r="H514" s="51">
        <v>6</v>
      </c>
      <c r="I514" s="52">
        <v>9910</v>
      </c>
      <c r="J514" s="52">
        <v>2245</v>
      </c>
      <c r="K514" s="52">
        <v>0</v>
      </c>
      <c r="L514" s="52">
        <v>893</v>
      </c>
      <c r="M514" s="52">
        <v>13048</v>
      </c>
      <c r="N514" s="48"/>
      <c r="O514" s="53">
        <v>1.4962593516209478E-2</v>
      </c>
      <c r="P514" s="53">
        <v>0</v>
      </c>
      <c r="Q514" s="55">
        <v>0.18</v>
      </c>
      <c r="R514" s="55">
        <v>7.6212701914723192E-3</v>
      </c>
      <c r="S514" s="52">
        <v>0</v>
      </c>
      <c r="T514" s="49"/>
      <c r="U514" s="56">
        <v>72750</v>
      </c>
      <c r="V514" s="56">
        <v>0</v>
      </c>
      <c r="W514" s="52">
        <v>0</v>
      </c>
      <c r="X514" s="52">
        <v>5346</v>
      </c>
      <c r="Y514" s="52">
        <v>78096</v>
      </c>
      <c r="Z514" s="83">
        <f t="shared" si="7"/>
        <v>5653754</v>
      </c>
      <c r="AA514" s="52"/>
      <c r="AB514" s="52"/>
      <c r="AC514" s="52"/>
      <c r="AE514" s="53"/>
      <c r="AF514" s="53"/>
      <c r="AG514" s="54"/>
      <c r="AH514" s="55"/>
      <c r="AI514" s="52"/>
      <c r="AK514" s="56"/>
      <c r="AL514" s="56"/>
      <c r="AM514" s="52"/>
      <c r="AN514" s="52"/>
      <c r="AO514" s="52"/>
      <c r="AQ514" s="52"/>
      <c r="AR514" s="52"/>
      <c r="AS514" s="52"/>
      <c r="AT514" s="52"/>
      <c r="AU514" s="52"/>
      <c r="AV514" s="52"/>
      <c r="AW514" s="52"/>
      <c r="AX514" s="52"/>
    </row>
    <row r="515" spans="1:50">
      <c r="A515" s="49">
        <v>479</v>
      </c>
      <c r="B515" s="49">
        <v>479278278</v>
      </c>
      <c r="C515" s="50" t="s">
        <v>236</v>
      </c>
      <c r="D515" s="49">
        <v>278</v>
      </c>
      <c r="E515" s="50" t="s">
        <v>190</v>
      </c>
      <c r="F515" s="49">
        <v>278</v>
      </c>
      <c r="G515" s="50" t="s">
        <v>190</v>
      </c>
      <c r="H515" s="51">
        <v>44</v>
      </c>
      <c r="I515" s="52">
        <v>9905</v>
      </c>
      <c r="J515" s="52">
        <v>2831</v>
      </c>
      <c r="K515" s="52">
        <v>0</v>
      </c>
      <c r="L515" s="52">
        <v>893</v>
      </c>
      <c r="M515" s="52">
        <v>13629</v>
      </c>
      <c r="N515" s="48"/>
      <c r="O515" s="53">
        <v>0.10972568578553608</v>
      </c>
      <c r="P515" s="53">
        <v>0</v>
      </c>
      <c r="Q515" s="55">
        <v>0.09</v>
      </c>
      <c r="R515" s="55">
        <v>4.6268597570584345E-2</v>
      </c>
      <c r="S515" s="52">
        <v>0</v>
      </c>
      <c r="T515" s="49"/>
      <c r="U515" s="56">
        <v>558976</v>
      </c>
      <c r="V515" s="56">
        <v>0</v>
      </c>
      <c r="W515" s="52">
        <v>0</v>
      </c>
      <c r="X515" s="52">
        <v>39204</v>
      </c>
      <c r="Y515" s="52">
        <v>598180</v>
      </c>
      <c r="Z515" s="83">
        <f t="shared" si="7"/>
        <v>5653754</v>
      </c>
      <c r="AA515" s="52"/>
      <c r="AB515" s="52"/>
      <c r="AC515" s="52"/>
      <c r="AE515" s="53"/>
      <c r="AF515" s="53"/>
      <c r="AG515" s="54"/>
      <c r="AH515" s="55"/>
      <c r="AI515" s="52"/>
      <c r="AK515" s="56"/>
      <c r="AL515" s="56"/>
      <c r="AM515" s="52"/>
      <c r="AN515" s="52"/>
      <c r="AO515" s="52"/>
      <c r="AQ515" s="52"/>
      <c r="AR515" s="52"/>
      <c r="AS515" s="52"/>
      <c r="AT515" s="52"/>
      <c r="AU515" s="52"/>
      <c r="AV515" s="52"/>
      <c r="AW515" s="52"/>
      <c r="AX515" s="52"/>
    </row>
    <row r="516" spans="1:50">
      <c r="A516" s="49">
        <v>479</v>
      </c>
      <c r="B516" s="49">
        <v>479278281</v>
      </c>
      <c r="C516" s="50" t="s">
        <v>236</v>
      </c>
      <c r="D516" s="49">
        <v>278</v>
      </c>
      <c r="E516" s="50" t="s">
        <v>190</v>
      </c>
      <c r="F516" s="49">
        <v>281</v>
      </c>
      <c r="G516" s="50" t="s">
        <v>146</v>
      </c>
      <c r="H516" s="51">
        <v>60</v>
      </c>
      <c r="I516" s="52">
        <v>11296</v>
      </c>
      <c r="J516" s="52">
        <v>3</v>
      </c>
      <c r="K516" s="52">
        <v>0</v>
      </c>
      <c r="L516" s="52">
        <v>893</v>
      </c>
      <c r="M516" s="52">
        <v>12192</v>
      </c>
      <c r="N516" s="48"/>
      <c r="O516" s="53">
        <v>0.14962593516209477</v>
      </c>
      <c r="P516" s="53">
        <v>0</v>
      </c>
      <c r="Q516" s="55">
        <v>0.18</v>
      </c>
      <c r="R516" s="55">
        <v>0.11514562138064952</v>
      </c>
      <c r="S516" s="52">
        <v>0</v>
      </c>
      <c r="T516" s="49"/>
      <c r="U516" s="56">
        <v>676260</v>
      </c>
      <c r="V516" s="56">
        <v>0</v>
      </c>
      <c r="W516" s="52">
        <v>0</v>
      </c>
      <c r="X516" s="52">
        <v>53460</v>
      </c>
      <c r="Y516" s="52">
        <v>729720</v>
      </c>
      <c r="Z516" s="83">
        <f t="shared" si="7"/>
        <v>5653754</v>
      </c>
      <c r="AA516" s="52"/>
      <c r="AB516" s="52"/>
      <c r="AC516" s="52"/>
      <c r="AE516" s="53"/>
      <c r="AF516" s="53"/>
      <c r="AG516" s="54"/>
      <c r="AH516" s="55"/>
      <c r="AI516" s="52"/>
      <c r="AK516" s="56"/>
      <c r="AL516" s="56"/>
      <c r="AM516" s="52"/>
      <c r="AN516" s="52"/>
      <c r="AO516" s="52"/>
      <c r="AQ516" s="52"/>
      <c r="AR516" s="52"/>
      <c r="AS516" s="52"/>
      <c r="AT516" s="52"/>
      <c r="AU516" s="52"/>
      <c r="AV516" s="52"/>
      <c r="AW516" s="52"/>
      <c r="AX516" s="52"/>
    </row>
    <row r="517" spans="1:50">
      <c r="A517" s="49">
        <v>479</v>
      </c>
      <c r="B517" s="49">
        <v>479278309</v>
      </c>
      <c r="C517" s="50" t="s">
        <v>236</v>
      </c>
      <c r="D517" s="49">
        <v>278</v>
      </c>
      <c r="E517" s="50" t="s">
        <v>190</v>
      </c>
      <c r="F517" s="49">
        <v>309</v>
      </c>
      <c r="G517" s="50" t="s">
        <v>197</v>
      </c>
      <c r="H517" s="51">
        <v>3</v>
      </c>
      <c r="I517" s="52">
        <v>10751</v>
      </c>
      <c r="J517" s="52">
        <v>1153</v>
      </c>
      <c r="K517" s="52">
        <v>0</v>
      </c>
      <c r="L517" s="52">
        <v>893</v>
      </c>
      <c r="M517" s="52">
        <v>12797</v>
      </c>
      <c r="N517" s="48"/>
      <c r="O517" s="53">
        <v>7.481296758104738E-3</v>
      </c>
      <c r="P517" s="53">
        <v>0</v>
      </c>
      <c r="Q517" s="55">
        <v>0.09</v>
      </c>
      <c r="R517" s="55">
        <v>2.1882019685645106E-3</v>
      </c>
      <c r="S517" s="52">
        <v>0</v>
      </c>
      <c r="T517" s="49"/>
      <c r="U517" s="56">
        <v>35622</v>
      </c>
      <c r="V517" s="56">
        <v>0</v>
      </c>
      <c r="W517" s="52">
        <v>0</v>
      </c>
      <c r="X517" s="52">
        <v>2673</v>
      </c>
      <c r="Y517" s="52">
        <v>38295</v>
      </c>
      <c r="Z517" s="83">
        <f t="shared" si="7"/>
        <v>5653754</v>
      </c>
      <c r="AA517" s="52"/>
      <c r="AB517" s="52"/>
      <c r="AC517" s="52"/>
      <c r="AE517" s="53"/>
      <c r="AF517" s="53"/>
      <c r="AG517" s="54"/>
      <c r="AH517" s="55"/>
      <c r="AI517" s="52"/>
      <c r="AK517" s="56"/>
      <c r="AL517" s="56"/>
      <c r="AM517" s="52"/>
      <c r="AN517" s="52"/>
      <c r="AO517" s="52"/>
      <c r="AQ517" s="52"/>
      <c r="AR517" s="52"/>
      <c r="AS517" s="52"/>
      <c r="AT517" s="52"/>
      <c r="AU517" s="52"/>
      <c r="AV517" s="52"/>
      <c r="AW517" s="52"/>
      <c r="AX517" s="52"/>
    </row>
    <row r="518" spans="1:50">
      <c r="A518" s="49">
        <v>479</v>
      </c>
      <c r="B518" s="49">
        <v>479278325</v>
      </c>
      <c r="C518" s="50" t="s">
        <v>236</v>
      </c>
      <c r="D518" s="49">
        <v>278</v>
      </c>
      <c r="E518" s="50" t="s">
        <v>190</v>
      </c>
      <c r="F518" s="49">
        <v>325</v>
      </c>
      <c r="G518" s="50" t="s">
        <v>198</v>
      </c>
      <c r="H518" s="51">
        <v>6</v>
      </c>
      <c r="I518" s="52">
        <v>9510</v>
      </c>
      <c r="J518" s="52">
        <v>1160</v>
      </c>
      <c r="K518" s="52">
        <v>0</v>
      </c>
      <c r="L518" s="52">
        <v>893</v>
      </c>
      <c r="M518" s="52">
        <v>11563</v>
      </c>
      <c r="N518" s="48"/>
      <c r="O518" s="53">
        <v>1.4962593516209478E-2</v>
      </c>
      <c r="P518" s="53">
        <v>0</v>
      </c>
      <c r="Q518" s="55">
        <v>0.09</v>
      </c>
      <c r="R518" s="55">
        <v>2.4002706956039776E-3</v>
      </c>
      <c r="S518" s="52">
        <v>0</v>
      </c>
      <c r="T518" s="49"/>
      <c r="U518" s="56">
        <v>63858</v>
      </c>
      <c r="V518" s="56">
        <v>0</v>
      </c>
      <c r="W518" s="52">
        <v>0</v>
      </c>
      <c r="X518" s="52">
        <v>5346</v>
      </c>
      <c r="Y518" s="52">
        <v>69204</v>
      </c>
      <c r="Z518" s="83">
        <f t="shared" si="7"/>
        <v>5653754</v>
      </c>
      <c r="AA518" s="52"/>
      <c r="AB518" s="52"/>
      <c r="AC518" s="52"/>
      <c r="AE518" s="53"/>
      <c r="AF518" s="53"/>
      <c r="AG518" s="54"/>
      <c r="AH518" s="55"/>
      <c r="AI518" s="52"/>
      <c r="AK518" s="56"/>
      <c r="AL518" s="56"/>
      <c r="AM518" s="52"/>
      <c r="AN518" s="52"/>
      <c r="AO518" s="52"/>
      <c r="AQ518" s="52"/>
      <c r="AR518" s="52"/>
      <c r="AS518" s="52"/>
      <c r="AT518" s="52"/>
      <c r="AU518" s="52"/>
      <c r="AV518" s="52"/>
      <c r="AW518" s="52"/>
      <c r="AX518" s="52"/>
    </row>
    <row r="519" spans="1:50">
      <c r="A519" s="49">
        <v>479</v>
      </c>
      <c r="B519" s="49">
        <v>479278332</v>
      </c>
      <c r="C519" s="50" t="s">
        <v>236</v>
      </c>
      <c r="D519" s="49">
        <v>278</v>
      </c>
      <c r="E519" s="50" t="s">
        <v>190</v>
      </c>
      <c r="F519" s="49">
        <v>332</v>
      </c>
      <c r="G519" s="50" t="s">
        <v>199</v>
      </c>
      <c r="H519" s="51">
        <v>7</v>
      </c>
      <c r="I519" s="52">
        <v>9317</v>
      </c>
      <c r="J519" s="52">
        <v>855</v>
      </c>
      <c r="K519" s="52">
        <v>0</v>
      </c>
      <c r="L519" s="52">
        <v>893</v>
      </c>
      <c r="M519" s="52">
        <v>11065</v>
      </c>
      <c r="N519" s="48"/>
      <c r="O519" s="53">
        <v>1.7456359102244391E-2</v>
      </c>
      <c r="P519" s="53">
        <v>0</v>
      </c>
      <c r="Q519" s="55">
        <v>0.09</v>
      </c>
      <c r="R519" s="55">
        <v>1.31423632371073E-2</v>
      </c>
      <c r="S519" s="52">
        <v>0</v>
      </c>
      <c r="T519" s="49"/>
      <c r="U519" s="56">
        <v>71029</v>
      </c>
      <c r="V519" s="56">
        <v>0</v>
      </c>
      <c r="W519" s="52">
        <v>0</v>
      </c>
      <c r="X519" s="52">
        <v>6237</v>
      </c>
      <c r="Y519" s="52">
        <v>77266</v>
      </c>
      <c r="Z519" s="83">
        <f t="shared" si="7"/>
        <v>5653754</v>
      </c>
      <c r="AA519" s="52"/>
      <c r="AB519" s="52"/>
      <c r="AC519" s="52"/>
      <c r="AE519" s="53"/>
      <c r="AF519" s="53"/>
      <c r="AG519" s="54"/>
      <c r="AH519" s="55"/>
      <c r="AI519" s="52"/>
      <c r="AK519" s="56"/>
      <c r="AL519" s="56"/>
      <c r="AM519" s="52"/>
      <c r="AN519" s="52"/>
      <c r="AO519" s="52"/>
      <c r="AQ519" s="52"/>
      <c r="AR519" s="52"/>
      <c r="AS519" s="52"/>
      <c r="AT519" s="52"/>
      <c r="AU519" s="52"/>
      <c r="AV519" s="52"/>
      <c r="AW519" s="52"/>
      <c r="AX519" s="52"/>
    </row>
    <row r="520" spans="1:50">
      <c r="A520" s="49">
        <v>479</v>
      </c>
      <c r="B520" s="49">
        <v>479278605</v>
      </c>
      <c r="C520" s="50" t="s">
        <v>236</v>
      </c>
      <c r="D520" s="49">
        <v>278</v>
      </c>
      <c r="E520" s="50" t="s">
        <v>190</v>
      </c>
      <c r="F520" s="49">
        <v>605</v>
      </c>
      <c r="G520" s="50" t="s">
        <v>193</v>
      </c>
      <c r="H520" s="51">
        <v>52</v>
      </c>
      <c r="I520" s="52">
        <v>9683</v>
      </c>
      <c r="J520" s="52">
        <v>7465</v>
      </c>
      <c r="K520" s="52">
        <v>0</v>
      </c>
      <c r="L520" s="52">
        <v>893</v>
      </c>
      <c r="M520" s="52">
        <v>18041</v>
      </c>
      <c r="N520" s="48"/>
      <c r="O520" s="53">
        <v>0.12967581047381538</v>
      </c>
      <c r="P520" s="53">
        <v>0</v>
      </c>
      <c r="Q520" s="55">
        <v>0.09</v>
      </c>
      <c r="R520" s="55">
        <v>5.2378501306111346E-2</v>
      </c>
      <c r="S520" s="52">
        <v>0</v>
      </c>
      <c r="T520" s="49"/>
      <c r="U520" s="56">
        <v>889460</v>
      </c>
      <c r="V520" s="56">
        <v>0</v>
      </c>
      <c r="W520" s="52">
        <v>0</v>
      </c>
      <c r="X520" s="52">
        <v>46332</v>
      </c>
      <c r="Y520" s="52">
        <v>935792</v>
      </c>
      <c r="Z520" s="83">
        <f t="shared" si="7"/>
        <v>5653754</v>
      </c>
      <c r="AA520" s="52"/>
      <c r="AB520" s="52"/>
      <c r="AC520" s="52"/>
      <c r="AE520" s="53"/>
      <c r="AF520" s="53"/>
      <c r="AG520" s="54"/>
      <c r="AH520" s="55"/>
      <c r="AI520" s="52"/>
      <c r="AK520" s="56"/>
      <c r="AL520" s="56"/>
      <c r="AM520" s="52"/>
      <c r="AN520" s="52"/>
      <c r="AO520" s="52"/>
      <c r="AQ520" s="52"/>
      <c r="AR520" s="52"/>
      <c r="AS520" s="52"/>
      <c r="AT520" s="52"/>
      <c r="AU520" s="52"/>
      <c r="AV520" s="52"/>
      <c r="AW520" s="52"/>
      <c r="AX520" s="52"/>
    </row>
    <row r="521" spans="1:50">
      <c r="A521" s="49">
        <v>479</v>
      </c>
      <c r="B521" s="49">
        <v>479278615</v>
      </c>
      <c r="C521" s="50" t="s">
        <v>236</v>
      </c>
      <c r="D521" s="49">
        <v>278</v>
      </c>
      <c r="E521" s="50" t="s">
        <v>190</v>
      </c>
      <c r="F521" s="49">
        <v>615</v>
      </c>
      <c r="G521" s="50" t="s">
        <v>229</v>
      </c>
      <c r="H521" s="51">
        <v>1</v>
      </c>
      <c r="I521" s="52">
        <v>9794</v>
      </c>
      <c r="J521" s="52">
        <v>952</v>
      </c>
      <c r="K521" s="52">
        <v>0</v>
      </c>
      <c r="L521" s="52">
        <v>893</v>
      </c>
      <c r="M521" s="52">
        <v>11639</v>
      </c>
      <c r="N521" s="48"/>
      <c r="O521" s="53">
        <v>2.4937655860349127E-3</v>
      </c>
      <c r="P521" s="53">
        <v>0</v>
      </c>
      <c r="Q521" s="55">
        <v>0.18</v>
      </c>
      <c r="R521" s="55">
        <v>5.1733526824477975E-4</v>
      </c>
      <c r="S521" s="52">
        <v>0</v>
      </c>
      <c r="T521" s="49"/>
      <c r="U521" s="56">
        <v>10719</v>
      </c>
      <c r="V521" s="56">
        <v>0</v>
      </c>
      <c r="W521" s="52">
        <v>0</v>
      </c>
      <c r="X521" s="52">
        <v>891</v>
      </c>
      <c r="Y521" s="52">
        <v>11610</v>
      </c>
      <c r="Z521" s="83">
        <f t="shared" si="7"/>
        <v>5653754</v>
      </c>
      <c r="AA521" s="52"/>
      <c r="AB521" s="52"/>
      <c r="AC521" s="52"/>
      <c r="AE521" s="53"/>
      <c r="AF521" s="53"/>
      <c r="AG521" s="54"/>
      <c r="AH521" s="55"/>
      <c r="AI521" s="52"/>
      <c r="AK521" s="56"/>
      <c r="AL521" s="56"/>
      <c r="AM521" s="52"/>
      <c r="AN521" s="52"/>
      <c r="AO521" s="52"/>
      <c r="AQ521" s="52"/>
      <c r="AR521" s="52"/>
      <c r="AS521" s="52"/>
      <c r="AT521" s="52"/>
      <c r="AU521" s="52"/>
      <c r="AV521" s="52"/>
      <c r="AW521" s="52"/>
      <c r="AX521" s="52"/>
    </row>
    <row r="522" spans="1:50">
      <c r="A522" s="49">
        <v>479</v>
      </c>
      <c r="B522" s="49">
        <v>479278635</v>
      </c>
      <c r="C522" s="50" t="s">
        <v>236</v>
      </c>
      <c r="D522" s="49">
        <v>278</v>
      </c>
      <c r="E522" s="50" t="s">
        <v>190</v>
      </c>
      <c r="F522" s="49">
        <v>635</v>
      </c>
      <c r="G522" s="50" t="s">
        <v>52</v>
      </c>
      <c r="H522" s="51">
        <v>2</v>
      </c>
      <c r="I522" s="52">
        <v>10333</v>
      </c>
      <c r="J522" s="52">
        <v>5292</v>
      </c>
      <c r="K522" s="52">
        <v>0</v>
      </c>
      <c r="L522" s="52">
        <v>893</v>
      </c>
      <c r="M522" s="52">
        <v>16518</v>
      </c>
      <c r="N522" s="48"/>
      <c r="O522" s="53">
        <v>4.9875311720698253E-3</v>
      </c>
      <c r="P522" s="53">
        <v>0</v>
      </c>
      <c r="Q522" s="55">
        <v>0.09</v>
      </c>
      <c r="R522" s="55">
        <v>1.2776799540499172E-2</v>
      </c>
      <c r="S522" s="52">
        <v>0</v>
      </c>
      <c r="T522" s="49"/>
      <c r="U522" s="56">
        <v>31172</v>
      </c>
      <c r="V522" s="56">
        <v>0</v>
      </c>
      <c r="W522" s="52">
        <v>0</v>
      </c>
      <c r="X522" s="52">
        <v>1782</v>
      </c>
      <c r="Y522" s="52">
        <v>32954</v>
      </c>
      <c r="Z522" s="83">
        <f t="shared" si="7"/>
        <v>5653754</v>
      </c>
      <c r="AA522" s="52"/>
      <c r="AB522" s="52"/>
      <c r="AC522" s="52"/>
      <c r="AE522" s="53"/>
      <c r="AF522" s="53"/>
      <c r="AG522" s="54"/>
      <c r="AH522" s="55"/>
      <c r="AI522" s="52"/>
      <c r="AK522" s="56"/>
      <c r="AL522" s="56"/>
      <c r="AM522" s="52"/>
      <c r="AN522" s="52"/>
      <c r="AO522" s="52"/>
      <c r="AQ522" s="52"/>
      <c r="AR522" s="52"/>
      <c r="AS522" s="52"/>
      <c r="AT522" s="52"/>
      <c r="AU522" s="52"/>
      <c r="AV522" s="52"/>
      <c r="AW522" s="52"/>
      <c r="AX522" s="52"/>
    </row>
    <row r="523" spans="1:50">
      <c r="A523" s="49">
        <v>479</v>
      </c>
      <c r="B523" s="49">
        <v>479278670</v>
      </c>
      <c r="C523" s="50" t="s">
        <v>236</v>
      </c>
      <c r="D523" s="49">
        <v>278</v>
      </c>
      <c r="E523" s="50" t="s">
        <v>190</v>
      </c>
      <c r="F523" s="49">
        <v>670</v>
      </c>
      <c r="G523" s="50" t="s">
        <v>37</v>
      </c>
      <c r="H523" s="51">
        <v>17</v>
      </c>
      <c r="I523" s="52">
        <v>9537</v>
      </c>
      <c r="J523" s="52">
        <v>8361</v>
      </c>
      <c r="K523" s="52">
        <v>0</v>
      </c>
      <c r="L523" s="52">
        <v>893</v>
      </c>
      <c r="M523" s="52">
        <v>18791</v>
      </c>
      <c r="N523" s="48"/>
      <c r="O523" s="53">
        <v>4.2394014962593513E-2</v>
      </c>
      <c r="P523" s="53">
        <v>0</v>
      </c>
      <c r="Q523" s="55">
        <v>0.09</v>
      </c>
      <c r="R523" s="55">
        <v>8.1968619897184208E-2</v>
      </c>
      <c r="S523" s="52">
        <v>0</v>
      </c>
      <c r="T523" s="49"/>
      <c r="U523" s="56">
        <v>303501</v>
      </c>
      <c r="V523" s="56">
        <v>0</v>
      </c>
      <c r="W523" s="52">
        <v>0</v>
      </c>
      <c r="X523" s="52">
        <v>15147</v>
      </c>
      <c r="Y523" s="52">
        <v>318648</v>
      </c>
      <c r="Z523" s="83">
        <f t="shared" ref="Z523:Z586" si="8">SUMIF($A$10:$A$862,$A523,$Y$10:$Y$862)</f>
        <v>5653754</v>
      </c>
      <c r="AA523" s="52"/>
      <c r="AB523" s="52"/>
      <c r="AC523" s="52"/>
      <c r="AE523" s="53"/>
      <c r="AF523" s="53"/>
      <c r="AG523" s="54"/>
      <c r="AH523" s="55"/>
      <c r="AI523" s="52"/>
      <c r="AK523" s="56"/>
      <c r="AL523" s="56"/>
      <c r="AM523" s="52"/>
      <c r="AN523" s="52"/>
      <c r="AO523" s="52"/>
      <c r="AQ523" s="52"/>
      <c r="AR523" s="52"/>
      <c r="AS523" s="52"/>
      <c r="AT523" s="52"/>
      <c r="AU523" s="52"/>
      <c r="AV523" s="52"/>
      <c r="AW523" s="52"/>
      <c r="AX523" s="52"/>
    </row>
    <row r="524" spans="1:50">
      <c r="A524" s="49">
        <v>479</v>
      </c>
      <c r="B524" s="49">
        <v>479278672</v>
      </c>
      <c r="C524" s="50" t="s">
        <v>236</v>
      </c>
      <c r="D524" s="49">
        <v>278</v>
      </c>
      <c r="E524" s="50" t="s">
        <v>190</v>
      </c>
      <c r="F524" s="49">
        <v>672</v>
      </c>
      <c r="G524" s="50" t="s">
        <v>53</v>
      </c>
      <c r="H524" s="51">
        <v>4</v>
      </c>
      <c r="I524" s="52">
        <v>10090</v>
      </c>
      <c r="J524" s="52">
        <v>3663</v>
      </c>
      <c r="K524" s="52">
        <v>0</v>
      </c>
      <c r="L524" s="52">
        <v>893</v>
      </c>
      <c r="M524" s="52">
        <v>14646</v>
      </c>
      <c r="N524" s="48"/>
      <c r="O524" s="53">
        <v>9.9750623441396506E-3</v>
      </c>
      <c r="P524" s="53">
        <v>0</v>
      </c>
      <c r="Q524" s="55">
        <v>0.09</v>
      </c>
      <c r="R524" s="55">
        <v>4.3425372078425865E-3</v>
      </c>
      <c r="S524" s="52">
        <v>0</v>
      </c>
      <c r="T524" s="49"/>
      <c r="U524" s="56">
        <v>54876</v>
      </c>
      <c r="V524" s="56">
        <v>0</v>
      </c>
      <c r="W524" s="52">
        <v>0</v>
      </c>
      <c r="X524" s="52">
        <v>3564</v>
      </c>
      <c r="Y524" s="52">
        <v>58440</v>
      </c>
      <c r="Z524" s="83">
        <f t="shared" si="8"/>
        <v>5653754</v>
      </c>
      <c r="AA524" s="52"/>
      <c r="AB524" s="52"/>
      <c r="AC524" s="52"/>
      <c r="AE524" s="53"/>
      <c r="AF524" s="53"/>
      <c r="AG524" s="54"/>
      <c r="AH524" s="55"/>
      <c r="AI524" s="52"/>
      <c r="AK524" s="56"/>
      <c r="AL524" s="56"/>
      <c r="AM524" s="52"/>
      <c r="AN524" s="52"/>
      <c r="AO524" s="52"/>
      <c r="AQ524" s="52"/>
      <c r="AR524" s="52"/>
      <c r="AS524" s="52"/>
      <c r="AT524" s="52"/>
      <c r="AU524" s="52"/>
      <c r="AV524" s="52"/>
      <c r="AW524" s="52"/>
      <c r="AX524" s="52"/>
    </row>
    <row r="525" spans="1:50">
      <c r="A525" s="49">
        <v>479</v>
      </c>
      <c r="B525" s="49">
        <v>479278674</v>
      </c>
      <c r="C525" s="50" t="s">
        <v>236</v>
      </c>
      <c r="D525" s="49">
        <v>278</v>
      </c>
      <c r="E525" s="50" t="s">
        <v>190</v>
      </c>
      <c r="F525" s="49">
        <v>674</v>
      </c>
      <c r="G525" s="50" t="s">
        <v>38</v>
      </c>
      <c r="H525" s="51">
        <v>3</v>
      </c>
      <c r="I525" s="52">
        <v>11448</v>
      </c>
      <c r="J525" s="52">
        <v>5108</v>
      </c>
      <c r="K525" s="52">
        <v>0</v>
      </c>
      <c r="L525" s="52">
        <v>893</v>
      </c>
      <c r="M525" s="52">
        <v>17449</v>
      </c>
      <c r="N525" s="48"/>
      <c r="O525" s="53">
        <v>7.481296758104738E-3</v>
      </c>
      <c r="P525" s="53">
        <v>0</v>
      </c>
      <c r="Q525" s="55">
        <v>0.09</v>
      </c>
      <c r="R525" s="55">
        <v>5.3196883398809208E-2</v>
      </c>
      <c r="S525" s="52">
        <v>0</v>
      </c>
      <c r="T525" s="49"/>
      <c r="U525" s="56">
        <v>49545</v>
      </c>
      <c r="V525" s="56">
        <v>0</v>
      </c>
      <c r="W525" s="52">
        <v>0</v>
      </c>
      <c r="X525" s="52">
        <v>2673</v>
      </c>
      <c r="Y525" s="52">
        <v>52218</v>
      </c>
      <c r="Z525" s="83">
        <f t="shared" si="8"/>
        <v>5653754</v>
      </c>
      <c r="AA525" s="52"/>
      <c r="AB525" s="52"/>
      <c r="AC525" s="52"/>
      <c r="AE525" s="53"/>
      <c r="AF525" s="53"/>
      <c r="AG525" s="54"/>
      <c r="AH525" s="55"/>
      <c r="AI525" s="52"/>
      <c r="AK525" s="56"/>
      <c r="AL525" s="56"/>
      <c r="AM525" s="52"/>
      <c r="AN525" s="52"/>
      <c r="AO525" s="52"/>
      <c r="AQ525" s="52"/>
      <c r="AR525" s="52"/>
      <c r="AS525" s="52"/>
      <c r="AT525" s="52"/>
      <c r="AU525" s="52"/>
      <c r="AV525" s="52"/>
      <c r="AW525" s="52"/>
      <c r="AX525" s="52"/>
    </row>
    <row r="526" spans="1:50">
      <c r="A526" s="49">
        <v>479</v>
      </c>
      <c r="B526" s="49">
        <v>479278680</v>
      </c>
      <c r="C526" s="50" t="s">
        <v>236</v>
      </c>
      <c r="D526" s="49">
        <v>278</v>
      </c>
      <c r="E526" s="50" t="s">
        <v>190</v>
      </c>
      <c r="F526" s="49">
        <v>680</v>
      </c>
      <c r="G526" s="50" t="s">
        <v>152</v>
      </c>
      <c r="H526" s="51">
        <v>3</v>
      </c>
      <c r="I526" s="52">
        <v>9794</v>
      </c>
      <c r="J526" s="52">
        <v>3430</v>
      </c>
      <c r="K526" s="52">
        <v>0</v>
      </c>
      <c r="L526" s="52">
        <v>893</v>
      </c>
      <c r="M526" s="52">
        <v>14117</v>
      </c>
      <c r="N526" s="48"/>
      <c r="O526" s="53">
        <v>7.481296758104738E-3</v>
      </c>
      <c r="P526" s="53">
        <v>0</v>
      </c>
      <c r="Q526" s="55">
        <v>0.09</v>
      </c>
      <c r="R526" s="55">
        <v>1.3757337017634692E-3</v>
      </c>
      <c r="S526" s="52">
        <v>0</v>
      </c>
      <c r="T526" s="49"/>
      <c r="U526" s="56">
        <v>39573</v>
      </c>
      <c r="V526" s="56">
        <v>0</v>
      </c>
      <c r="W526" s="52">
        <v>0</v>
      </c>
      <c r="X526" s="52">
        <v>2673</v>
      </c>
      <c r="Y526" s="52">
        <v>42246</v>
      </c>
      <c r="Z526" s="83">
        <f t="shared" si="8"/>
        <v>5653754</v>
      </c>
      <c r="AA526" s="52"/>
      <c r="AB526" s="52"/>
      <c r="AC526" s="52"/>
      <c r="AE526" s="53"/>
      <c r="AF526" s="53"/>
      <c r="AG526" s="54"/>
      <c r="AH526" s="55"/>
      <c r="AI526" s="52"/>
      <c r="AK526" s="56"/>
      <c r="AL526" s="56"/>
      <c r="AM526" s="52"/>
      <c r="AN526" s="52"/>
      <c r="AO526" s="52"/>
      <c r="AQ526" s="52"/>
      <c r="AR526" s="52"/>
      <c r="AS526" s="52"/>
      <c r="AT526" s="52"/>
      <c r="AU526" s="52"/>
      <c r="AV526" s="52"/>
      <c r="AW526" s="52"/>
      <c r="AX526" s="52"/>
    </row>
    <row r="527" spans="1:50">
      <c r="A527" s="49">
        <v>479</v>
      </c>
      <c r="B527" s="49">
        <v>479278683</v>
      </c>
      <c r="C527" s="50" t="s">
        <v>236</v>
      </c>
      <c r="D527" s="49">
        <v>278</v>
      </c>
      <c r="E527" s="50" t="s">
        <v>190</v>
      </c>
      <c r="F527" s="49">
        <v>683</v>
      </c>
      <c r="G527" s="50" t="s">
        <v>39</v>
      </c>
      <c r="H527" s="51">
        <v>6</v>
      </c>
      <c r="I527" s="52">
        <v>9369</v>
      </c>
      <c r="J527" s="52">
        <v>6486</v>
      </c>
      <c r="K527" s="52">
        <v>0</v>
      </c>
      <c r="L527" s="52">
        <v>893</v>
      </c>
      <c r="M527" s="52">
        <v>16748</v>
      </c>
      <c r="N527" s="48"/>
      <c r="O527" s="53">
        <v>1.4962593516209478E-2</v>
      </c>
      <c r="P527" s="53">
        <v>0</v>
      </c>
      <c r="Q527" s="55">
        <v>0.09</v>
      </c>
      <c r="R527" s="55">
        <v>2.8960202497055953E-2</v>
      </c>
      <c r="S527" s="52">
        <v>0</v>
      </c>
      <c r="T527" s="49"/>
      <c r="U527" s="56">
        <v>94890</v>
      </c>
      <c r="V527" s="56">
        <v>0</v>
      </c>
      <c r="W527" s="52">
        <v>0</v>
      </c>
      <c r="X527" s="52">
        <v>5346</v>
      </c>
      <c r="Y527" s="52">
        <v>100236</v>
      </c>
      <c r="Z527" s="83">
        <f t="shared" si="8"/>
        <v>5653754</v>
      </c>
      <c r="AA527" s="52"/>
      <c r="AB527" s="52"/>
      <c r="AC527" s="52"/>
      <c r="AE527" s="53"/>
      <c r="AF527" s="53"/>
      <c r="AG527" s="54"/>
      <c r="AH527" s="55"/>
      <c r="AI527" s="52"/>
      <c r="AK527" s="56"/>
      <c r="AL527" s="56"/>
      <c r="AM527" s="52"/>
      <c r="AN527" s="52"/>
      <c r="AO527" s="52"/>
      <c r="AQ527" s="52"/>
      <c r="AR527" s="52"/>
      <c r="AS527" s="52"/>
      <c r="AT527" s="52"/>
      <c r="AU527" s="52"/>
      <c r="AV527" s="52"/>
      <c r="AW527" s="52"/>
      <c r="AX527" s="52"/>
    </row>
    <row r="528" spans="1:50">
      <c r="A528" s="49">
        <v>479</v>
      </c>
      <c r="B528" s="49">
        <v>479278717</v>
      </c>
      <c r="C528" s="50" t="s">
        <v>236</v>
      </c>
      <c r="D528" s="49">
        <v>278</v>
      </c>
      <c r="E528" s="50" t="s">
        <v>190</v>
      </c>
      <c r="F528" s="49">
        <v>717</v>
      </c>
      <c r="G528" s="50" t="s">
        <v>40</v>
      </c>
      <c r="H528" s="51">
        <v>2</v>
      </c>
      <c r="I528" s="52">
        <v>10185</v>
      </c>
      <c r="J528" s="52">
        <v>4818</v>
      </c>
      <c r="K528" s="52">
        <v>0</v>
      </c>
      <c r="L528" s="52">
        <v>893</v>
      </c>
      <c r="M528" s="52">
        <v>15896</v>
      </c>
      <c r="N528" s="48"/>
      <c r="O528" s="53">
        <v>4.9875311720698253E-3</v>
      </c>
      <c r="P528" s="53">
        <v>0</v>
      </c>
      <c r="Q528" s="55">
        <v>0.09</v>
      </c>
      <c r="R528" s="55">
        <v>4.9855364244552211E-2</v>
      </c>
      <c r="S528" s="52">
        <v>0</v>
      </c>
      <c r="T528" s="49"/>
      <c r="U528" s="56">
        <v>29932</v>
      </c>
      <c r="V528" s="56">
        <v>0</v>
      </c>
      <c r="W528" s="52">
        <v>0</v>
      </c>
      <c r="X528" s="52">
        <v>1782</v>
      </c>
      <c r="Y528" s="52">
        <v>31714</v>
      </c>
      <c r="Z528" s="83">
        <f t="shared" si="8"/>
        <v>5653754</v>
      </c>
      <c r="AA528" s="52"/>
      <c r="AB528" s="52"/>
      <c r="AC528" s="52"/>
      <c r="AE528" s="53"/>
      <c r="AF528" s="53"/>
      <c r="AG528" s="54"/>
      <c r="AH528" s="55"/>
      <c r="AI528" s="52"/>
      <c r="AK528" s="56"/>
      <c r="AL528" s="56"/>
      <c r="AM528" s="52"/>
      <c r="AN528" s="52"/>
      <c r="AO528" s="52"/>
      <c r="AQ528" s="52"/>
      <c r="AR528" s="52"/>
      <c r="AS528" s="52"/>
      <c r="AT528" s="52"/>
      <c r="AU528" s="52"/>
      <c r="AV528" s="52"/>
      <c r="AW528" s="52"/>
      <c r="AX528" s="52"/>
    </row>
    <row r="529" spans="1:50">
      <c r="A529" s="49">
        <v>479</v>
      </c>
      <c r="B529" s="49">
        <v>479278755</v>
      </c>
      <c r="C529" s="50" t="s">
        <v>236</v>
      </c>
      <c r="D529" s="49">
        <v>278</v>
      </c>
      <c r="E529" s="50" t="s">
        <v>190</v>
      </c>
      <c r="F529" s="49">
        <v>755</v>
      </c>
      <c r="G529" s="50" t="s">
        <v>42</v>
      </c>
      <c r="H529" s="51">
        <v>1</v>
      </c>
      <c r="I529" s="52">
        <v>9794</v>
      </c>
      <c r="J529" s="52">
        <v>4168</v>
      </c>
      <c r="K529" s="52">
        <v>0</v>
      </c>
      <c r="L529" s="52">
        <v>893</v>
      </c>
      <c r="M529" s="52">
        <v>14855</v>
      </c>
      <c r="N529" s="48"/>
      <c r="O529" s="53">
        <v>2.4937655860349127E-3</v>
      </c>
      <c r="P529" s="53">
        <v>0</v>
      </c>
      <c r="Q529" s="55">
        <v>0.09</v>
      </c>
      <c r="R529" s="55">
        <v>1.1427876784630182E-2</v>
      </c>
      <c r="S529" s="52">
        <v>0</v>
      </c>
      <c r="T529" s="49"/>
      <c r="U529" s="56">
        <v>13927</v>
      </c>
      <c r="V529" s="56">
        <v>0</v>
      </c>
      <c r="W529" s="52">
        <v>0</v>
      </c>
      <c r="X529" s="52">
        <v>891</v>
      </c>
      <c r="Y529" s="52">
        <v>14818</v>
      </c>
      <c r="Z529" s="83">
        <f t="shared" si="8"/>
        <v>5653754</v>
      </c>
      <c r="AA529" s="52"/>
      <c r="AB529" s="52"/>
      <c r="AC529" s="52"/>
      <c r="AE529" s="53"/>
      <c r="AF529" s="53"/>
      <c r="AG529" s="54"/>
      <c r="AH529" s="55"/>
      <c r="AI529" s="52"/>
      <c r="AK529" s="56"/>
      <c r="AL529" s="56"/>
      <c r="AM529" s="52"/>
      <c r="AN529" s="52"/>
      <c r="AO529" s="52"/>
      <c r="AQ529" s="52"/>
      <c r="AR529" s="52"/>
      <c r="AS529" s="52"/>
      <c r="AT529" s="52"/>
      <c r="AU529" s="52"/>
      <c r="AV529" s="52"/>
      <c r="AW529" s="52"/>
      <c r="AX529" s="52"/>
    </row>
    <row r="530" spans="1:50">
      <c r="A530" s="49">
        <v>479</v>
      </c>
      <c r="B530" s="49">
        <v>479278766</v>
      </c>
      <c r="C530" s="50" t="s">
        <v>236</v>
      </c>
      <c r="D530" s="49">
        <v>278</v>
      </c>
      <c r="E530" s="50" t="s">
        <v>190</v>
      </c>
      <c r="F530" s="49">
        <v>766</v>
      </c>
      <c r="G530" s="50" t="s">
        <v>240</v>
      </c>
      <c r="H530" s="51">
        <v>3</v>
      </c>
      <c r="I530" s="52">
        <v>11884</v>
      </c>
      <c r="J530" s="52">
        <v>4142</v>
      </c>
      <c r="K530" s="52">
        <v>0</v>
      </c>
      <c r="L530" s="52">
        <v>893</v>
      </c>
      <c r="M530" s="52">
        <v>16919</v>
      </c>
      <c r="N530" s="48"/>
      <c r="O530" s="53">
        <v>7.481296758104738E-3</v>
      </c>
      <c r="P530" s="53">
        <v>0</v>
      </c>
      <c r="Q530" s="55">
        <v>0.09</v>
      </c>
      <c r="R530" s="55">
        <v>3.5857110985198417E-3</v>
      </c>
      <c r="S530" s="52">
        <v>0</v>
      </c>
      <c r="T530" s="49"/>
      <c r="U530" s="56">
        <v>47958</v>
      </c>
      <c r="V530" s="56">
        <v>0</v>
      </c>
      <c r="W530" s="52">
        <v>0</v>
      </c>
      <c r="X530" s="52">
        <v>2673</v>
      </c>
      <c r="Y530" s="52">
        <v>50631</v>
      </c>
      <c r="Z530" s="83">
        <f t="shared" si="8"/>
        <v>5653754</v>
      </c>
      <c r="AA530" s="52"/>
      <c r="AB530" s="52"/>
      <c r="AC530" s="52"/>
      <c r="AE530" s="53"/>
      <c r="AF530" s="53"/>
      <c r="AG530" s="54"/>
      <c r="AH530" s="55"/>
      <c r="AI530" s="52"/>
      <c r="AK530" s="56"/>
      <c r="AL530" s="56"/>
      <c r="AM530" s="52"/>
      <c r="AN530" s="52"/>
      <c r="AO530" s="52"/>
      <c r="AQ530" s="52"/>
      <c r="AR530" s="52"/>
      <c r="AS530" s="52"/>
      <c r="AT530" s="52"/>
      <c r="AU530" s="52"/>
      <c r="AV530" s="52"/>
      <c r="AW530" s="52"/>
      <c r="AX530" s="52"/>
    </row>
    <row r="531" spans="1:50">
      <c r="A531" s="49">
        <v>481</v>
      </c>
      <c r="B531" s="49">
        <v>481035035</v>
      </c>
      <c r="C531" s="50" t="s">
        <v>241</v>
      </c>
      <c r="D531" s="49">
        <v>35</v>
      </c>
      <c r="E531" s="50" t="s">
        <v>11</v>
      </c>
      <c r="F531" s="49">
        <v>35</v>
      </c>
      <c r="G531" s="50" t="s">
        <v>11</v>
      </c>
      <c r="H531" s="51">
        <v>889</v>
      </c>
      <c r="I531" s="52">
        <v>11513</v>
      </c>
      <c r="J531" s="52">
        <v>3947</v>
      </c>
      <c r="K531" s="52">
        <v>0</v>
      </c>
      <c r="L531" s="52">
        <v>893</v>
      </c>
      <c r="M531" s="52">
        <v>16353</v>
      </c>
      <c r="N531" s="48"/>
      <c r="O531" s="53">
        <v>0</v>
      </c>
      <c r="P531" s="53">
        <v>0</v>
      </c>
      <c r="Q531" s="55">
        <v>0.18</v>
      </c>
      <c r="R531" s="55">
        <v>0.14507498172994768</v>
      </c>
      <c r="S531" s="52">
        <v>0</v>
      </c>
      <c r="T531" s="49"/>
      <c r="U531" s="56">
        <v>13743940</v>
      </c>
      <c r="V531" s="56">
        <v>0</v>
      </c>
      <c r="W531" s="52">
        <v>0</v>
      </c>
      <c r="X531" s="52">
        <v>793877</v>
      </c>
      <c r="Y531" s="52">
        <v>14537817</v>
      </c>
      <c r="Z531" s="83">
        <f t="shared" si="8"/>
        <v>15251935</v>
      </c>
      <c r="AA531" s="52"/>
      <c r="AB531" s="52"/>
      <c r="AC531" s="52"/>
      <c r="AE531" s="53"/>
      <c r="AF531" s="53"/>
      <c r="AG531" s="54"/>
      <c r="AH531" s="55"/>
      <c r="AI531" s="52"/>
      <c r="AK531" s="56"/>
      <c r="AL531" s="56"/>
      <c r="AM531" s="52"/>
      <c r="AN531" s="52"/>
      <c r="AO531" s="52"/>
      <c r="AQ531" s="52"/>
      <c r="AR531" s="52"/>
      <c r="AS531" s="52"/>
      <c r="AT531" s="52"/>
      <c r="AU531" s="52"/>
      <c r="AV531" s="52"/>
      <c r="AW531" s="52"/>
      <c r="AX531" s="52"/>
    </row>
    <row r="532" spans="1:50">
      <c r="A532" s="49">
        <v>481</v>
      </c>
      <c r="B532" s="49">
        <v>481035044</v>
      </c>
      <c r="C532" s="50" t="s">
        <v>241</v>
      </c>
      <c r="D532" s="49">
        <v>35</v>
      </c>
      <c r="E532" s="50" t="s">
        <v>11</v>
      </c>
      <c r="F532" s="49">
        <v>44</v>
      </c>
      <c r="G532" s="50" t="s">
        <v>12</v>
      </c>
      <c r="H532" s="51">
        <v>8</v>
      </c>
      <c r="I532" s="52">
        <v>10939</v>
      </c>
      <c r="J532" s="52">
        <v>721</v>
      </c>
      <c r="K532" s="52">
        <v>0</v>
      </c>
      <c r="L532" s="52">
        <v>893</v>
      </c>
      <c r="M532" s="52">
        <v>12553</v>
      </c>
      <c r="N532" s="48"/>
      <c r="O532" s="53">
        <v>0</v>
      </c>
      <c r="P532" s="53">
        <v>0</v>
      </c>
      <c r="Q532" s="55">
        <v>0.09</v>
      </c>
      <c r="R532" s="55">
        <v>4.7635608937194533E-2</v>
      </c>
      <c r="S532" s="52">
        <v>0</v>
      </c>
      <c r="T532" s="49"/>
      <c r="U532" s="56">
        <v>93280</v>
      </c>
      <c r="V532" s="56">
        <v>0</v>
      </c>
      <c r="W532" s="52">
        <v>0</v>
      </c>
      <c r="X532" s="52">
        <v>7144</v>
      </c>
      <c r="Y532" s="52">
        <v>100424</v>
      </c>
      <c r="Z532" s="83">
        <f t="shared" si="8"/>
        <v>15251935</v>
      </c>
      <c r="AA532" s="52"/>
      <c r="AB532" s="52"/>
      <c r="AC532" s="52"/>
      <c r="AE532" s="53"/>
      <c r="AF532" s="53"/>
      <c r="AG532" s="54"/>
      <c r="AH532" s="55"/>
      <c r="AI532" s="52"/>
      <c r="AK532" s="56"/>
      <c r="AL532" s="56"/>
      <c r="AM532" s="52"/>
      <c r="AN532" s="52"/>
      <c r="AO532" s="52"/>
      <c r="AQ532" s="52"/>
      <c r="AR532" s="52"/>
      <c r="AS532" s="52"/>
      <c r="AT532" s="52"/>
      <c r="AU532" s="52"/>
      <c r="AV532" s="52"/>
      <c r="AW532" s="52"/>
      <c r="AX532" s="52"/>
    </row>
    <row r="533" spans="1:50">
      <c r="A533" s="49">
        <v>481</v>
      </c>
      <c r="B533" s="49">
        <v>481035050</v>
      </c>
      <c r="C533" s="50" t="s">
        <v>241</v>
      </c>
      <c r="D533" s="49">
        <v>35</v>
      </c>
      <c r="E533" s="50" t="s">
        <v>11</v>
      </c>
      <c r="F533" s="49">
        <v>50</v>
      </c>
      <c r="G533" s="50" t="s">
        <v>90</v>
      </c>
      <c r="H533" s="51">
        <v>2</v>
      </c>
      <c r="I533" s="52">
        <v>8956</v>
      </c>
      <c r="J533" s="52">
        <v>4220</v>
      </c>
      <c r="K533" s="52">
        <v>0</v>
      </c>
      <c r="L533" s="52">
        <v>893</v>
      </c>
      <c r="M533" s="52">
        <v>14069</v>
      </c>
      <c r="N533" s="48"/>
      <c r="O533" s="53">
        <v>0</v>
      </c>
      <c r="P533" s="53">
        <v>0</v>
      </c>
      <c r="Q533" s="55">
        <v>0.09</v>
      </c>
      <c r="R533" s="55">
        <v>2.5793945934583138E-3</v>
      </c>
      <c r="S533" s="52">
        <v>0</v>
      </c>
      <c r="T533" s="49"/>
      <c r="U533" s="56">
        <v>26352</v>
      </c>
      <c r="V533" s="56">
        <v>0</v>
      </c>
      <c r="W533" s="52">
        <v>0</v>
      </c>
      <c r="X533" s="52">
        <v>1786</v>
      </c>
      <c r="Y533" s="52">
        <v>28138</v>
      </c>
      <c r="Z533" s="83">
        <f t="shared" si="8"/>
        <v>15251935</v>
      </c>
      <c r="AA533" s="52"/>
      <c r="AB533" s="52"/>
      <c r="AC533" s="52"/>
      <c r="AE533" s="53"/>
      <c r="AF533" s="53"/>
      <c r="AG533" s="54"/>
      <c r="AH533" s="55"/>
      <c r="AI533" s="52"/>
      <c r="AK533" s="56"/>
      <c r="AL533" s="56"/>
      <c r="AM533" s="52"/>
      <c r="AN533" s="52"/>
      <c r="AO533" s="52"/>
      <c r="AQ533" s="52"/>
      <c r="AR533" s="52"/>
      <c r="AS533" s="52"/>
      <c r="AT533" s="52"/>
      <c r="AU533" s="52"/>
      <c r="AV533" s="52"/>
      <c r="AW533" s="52"/>
      <c r="AX533" s="52"/>
    </row>
    <row r="534" spans="1:50">
      <c r="A534" s="49">
        <v>481</v>
      </c>
      <c r="B534" s="49">
        <v>481035073</v>
      </c>
      <c r="C534" s="50" t="s">
        <v>241</v>
      </c>
      <c r="D534" s="49">
        <v>35</v>
      </c>
      <c r="E534" s="50" t="s">
        <v>11</v>
      </c>
      <c r="F534" s="49">
        <v>73</v>
      </c>
      <c r="G534" s="50" t="s">
        <v>23</v>
      </c>
      <c r="H534" s="51">
        <v>2</v>
      </c>
      <c r="I534" s="52">
        <v>8980</v>
      </c>
      <c r="J534" s="52">
        <v>6818</v>
      </c>
      <c r="K534" s="52">
        <v>0</v>
      </c>
      <c r="L534" s="52">
        <v>893</v>
      </c>
      <c r="M534" s="52">
        <v>16691</v>
      </c>
      <c r="N534" s="48"/>
      <c r="O534" s="53">
        <v>0</v>
      </c>
      <c r="P534" s="53">
        <v>0</v>
      </c>
      <c r="Q534" s="55">
        <v>0.09</v>
      </c>
      <c r="R534" s="55">
        <v>4.4875222493638333E-3</v>
      </c>
      <c r="S534" s="52">
        <v>0</v>
      </c>
      <c r="T534" s="49"/>
      <c r="U534" s="56">
        <v>31596</v>
      </c>
      <c r="V534" s="56">
        <v>0</v>
      </c>
      <c r="W534" s="52">
        <v>0</v>
      </c>
      <c r="X534" s="52">
        <v>1786</v>
      </c>
      <c r="Y534" s="52">
        <v>33382</v>
      </c>
      <c r="Z534" s="83">
        <f t="shared" si="8"/>
        <v>15251935</v>
      </c>
      <c r="AA534" s="52"/>
      <c r="AB534" s="52"/>
      <c r="AC534" s="52"/>
      <c r="AE534" s="53"/>
      <c r="AF534" s="53"/>
      <c r="AG534" s="54"/>
      <c r="AH534" s="55"/>
      <c r="AI534" s="52"/>
      <c r="AK534" s="56"/>
      <c r="AL534" s="56"/>
      <c r="AM534" s="52"/>
      <c r="AN534" s="52"/>
      <c r="AO534" s="52"/>
      <c r="AQ534" s="52"/>
      <c r="AR534" s="52"/>
      <c r="AS534" s="52"/>
      <c r="AT534" s="52"/>
      <c r="AU534" s="52"/>
      <c r="AV534" s="52"/>
      <c r="AW534" s="52"/>
      <c r="AX534" s="52"/>
    </row>
    <row r="535" spans="1:50">
      <c r="A535" s="49">
        <v>481</v>
      </c>
      <c r="B535" s="49">
        <v>481035212</v>
      </c>
      <c r="C535" s="50" t="s">
        <v>241</v>
      </c>
      <c r="D535" s="49">
        <v>35</v>
      </c>
      <c r="E535" s="50" t="s">
        <v>11</v>
      </c>
      <c r="F535" s="49">
        <v>212</v>
      </c>
      <c r="G535" s="50" t="s">
        <v>167</v>
      </c>
      <c r="H535" s="51">
        <v>2</v>
      </c>
      <c r="I535" s="52">
        <v>3965</v>
      </c>
      <c r="J535" s="52">
        <v>659</v>
      </c>
      <c r="K535" s="52">
        <v>0</v>
      </c>
      <c r="L535" s="52">
        <v>893</v>
      </c>
      <c r="M535" s="52">
        <v>5517</v>
      </c>
      <c r="N535" s="48"/>
      <c r="O535" s="53">
        <v>0</v>
      </c>
      <c r="P535" s="53">
        <v>0</v>
      </c>
      <c r="Q535" s="55">
        <v>0.09</v>
      </c>
      <c r="R535" s="55">
        <v>2.7474897573820621E-2</v>
      </c>
      <c r="S535" s="52">
        <v>0</v>
      </c>
      <c r="T535" s="49"/>
      <c r="U535" s="56">
        <v>9248</v>
      </c>
      <c r="V535" s="56">
        <v>0</v>
      </c>
      <c r="W535" s="52">
        <v>0</v>
      </c>
      <c r="X535" s="52">
        <v>1786</v>
      </c>
      <c r="Y535" s="52">
        <v>11034</v>
      </c>
      <c r="Z535" s="83">
        <f t="shared" si="8"/>
        <v>15251935</v>
      </c>
      <c r="AA535" s="52"/>
      <c r="AB535" s="52"/>
      <c r="AC535" s="52"/>
      <c r="AE535" s="53"/>
      <c r="AF535" s="53"/>
      <c r="AG535" s="54"/>
      <c r="AH535" s="55"/>
      <c r="AI535" s="52"/>
      <c r="AK535" s="56"/>
      <c r="AL535" s="56"/>
      <c r="AM535" s="52"/>
      <c r="AN535" s="52"/>
      <c r="AO535" s="52"/>
      <c r="AQ535" s="52"/>
      <c r="AR535" s="52"/>
      <c r="AS535" s="52"/>
      <c r="AT535" s="52"/>
      <c r="AU535" s="52"/>
      <c r="AV535" s="52"/>
      <c r="AW535" s="52"/>
      <c r="AX535" s="52"/>
    </row>
    <row r="536" spans="1:50">
      <c r="A536" s="49">
        <v>481</v>
      </c>
      <c r="B536" s="49">
        <v>481035220</v>
      </c>
      <c r="C536" s="50" t="s">
        <v>241</v>
      </c>
      <c r="D536" s="49">
        <v>35</v>
      </c>
      <c r="E536" s="50" t="s">
        <v>11</v>
      </c>
      <c r="F536" s="49">
        <v>220</v>
      </c>
      <c r="G536" s="50" t="s">
        <v>26</v>
      </c>
      <c r="H536" s="51">
        <v>6</v>
      </c>
      <c r="I536" s="52">
        <v>9891</v>
      </c>
      <c r="J536" s="52">
        <v>2886</v>
      </c>
      <c r="K536" s="52">
        <v>0</v>
      </c>
      <c r="L536" s="52">
        <v>893</v>
      </c>
      <c r="M536" s="52">
        <v>13670</v>
      </c>
      <c r="N536" s="48"/>
      <c r="O536" s="53">
        <v>0</v>
      </c>
      <c r="P536" s="53">
        <v>0</v>
      </c>
      <c r="Q536" s="55">
        <v>0.09</v>
      </c>
      <c r="R536" s="55">
        <v>1.2415537954818295E-2</v>
      </c>
      <c r="S536" s="52">
        <v>0</v>
      </c>
      <c r="T536" s="49"/>
      <c r="U536" s="56">
        <v>76662</v>
      </c>
      <c r="V536" s="56">
        <v>0</v>
      </c>
      <c r="W536" s="52">
        <v>0</v>
      </c>
      <c r="X536" s="52">
        <v>5358</v>
      </c>
      <c r="Y536" s="52">
        <v>82020</v>
      </c>
      <c r="Z536" s="83">
        <f t="shared" si="8"/>
        <v>15251935</v>
      </c>
      <c r="AA536" s="52"/>
      <c r="AB536" s="52"/>
      <c r="AC536" s="52"/>
      <c r="AE536" s="53"/>
      <c r="AF536" s="53"/>
      <c r="AG536" s="54"/>
      <c r="AH536" s="55"/>
      <c r="AI536" s="52"/>
      <c r="AK536" s="56"/>
      <c r="AL536" s="56"/>
      <c r="AM536" s="52"/>
      <c r="AN536" s="52"/>
      <c r="AO536" s="52"/>
      <c r="AQ536" s="52"/>
      <c r="AR536" s="52"/>
      <c r="AS536" s="52"/>
      <c r="AT536" s="52"/>
      <c r="AU536" s="52"/>
      <c r="AV536" s="52"/>
      <c r="AW536" s="52"/>
      <c r="AX536" s="52"/>
    </row>
    <row r="537" spans="1:50">
      <c r="A537" s="49">
        <v>481</v>
      </c>
      <c r="B537" s="49">
        <v>481035243</v>
      </c>
      <c r="C537" s="50" t="s">
        <v>241</v>
      </c>
      <c r="D537" s="49">
        <v>35</v>
      </c>
      <c r="E537" s="50" t="s">
        <v>11</v>
      </c>
      <c r="F537" s="49">
        <v>243</v>
      </c>
      <c r="G537" s="50" t="s">
        <v>80</v>
      </c>
      <c r="H537" s="51">
        <v>3</v>
      </c>
      <c r="I537" s="52">
        <v>13489</v>
      </c>
      <c r="J537" s="52">
        <v>3187</v>
      </c>
      <c r="K537" s="52">
        <v>0</v>
      </c>
      <c r="L537" s="52">
        <v>893</v>
      </c>
      <c r="M537" s="52">
        <v>17569</v>
      </c>
      <c r="N537" s="48"/>
      <c r="O537" s="53">
        <v>0</v>
      </c>
      <c r="P537" s="53">
        <v>0</v>
      </c>
      <c r="Q537" s="55">
        <v>0.09</v>
      </c>
      <c r="R537" s="55">
        <v>5.4269554295764532E-3</v>
      </c>
      <c r="S537" s="52">
        <v>0</v>
      </c>
      <c r="T537" s="49"/>
      <c r="U537" s="56">
        <v>50028</v>
      </c>
      <c r="V537" s="56">
        <v>0</v>
      </c>
      <c r="W537" s="52">
        <v>0</v>
      </c>
      <c r="X537" s="52">
        <v>2679</v>
      </c>
      <c r="Y537" s="52">
        <v>52707</v>
      </c>
      <c r="Z537" s="83">
        <f t="shared" si="8"/>
        <v>15251935</v>
      </c>
      <c r="AA537" s="52"/>
      <c r="AB537" s="52"/>
      <c r="AC537" s="52"/>
      <c r="AE537" s="53"/>
      <c r="AF537" s="53"/>
      <c r="AG537" s="54"/>
      <c r="AH537" s="55"/>
      <c r="AI537" s="52"/>
      <c r="AK537" s="56"/>
      <c r="AL537" s="56"/>
      <c r="AM537" s="52"/>
      <c r="AN537" s="52"/>
      <c r="AO537" s="52"/>
      <c r="AQ537" s="52"/>
      <c r="AR537" s="52"/>
      <c r="AS537" s="52"/>
      <c r="AT537" s="52"/>
      <c r="AU537" s="52"/>
      <c r="AV537" s="52"/>
      <c r="AW537" s="52"/>
      <c r="AX537" s="52"/>
    </row>
    <row r="538" spans="1:50">
      <c r="A538" s="49">
        <v>481</v>
      </c>
      <c r="B538" s="49">
        <v>481035244</v>
      </c>
      <c r="C538" s="50" t="s">
        <v>241</v>
      </c>
      <c r="D538" s="49">
        <v>35</v>
      </c>
      <c r="E538" s="50" t="s">
        <v>11</v>
      </c>
      <c r="F538" s="49">
        <v>244</v>
      </c>
      <c r="G538" s="50" t="s">
        <v>27</v>
      </c>
      <c r="H538" s="51">
        <v>16</v>
      </c>
      <c r="I538" s="52">
        <v>11268</v>
      </c>
      <c r="J538" s="52">
        <v>4538</v>
      </c>
      <c r="K538" s="52">
        <v>0</v>
      </c>
      <c r="L538" s="52">
        <v>893</v>
      </c>
      <c r="M538" s="52">
        <v>16699</v>
      </c>
      <c r="N538" s="48"/>
      <c r="O538" s="53">
        <v>0</v>
      </c>
      <c r="P538" s="53">
        <v>0</v>
      </c>
      <c r="Q538" s="55">
        <v>0.18</v>
      </c>
      <c r="R538" s="55">
        <v>9.411627948101306E-2</v>
      </c>
      <c r="S538" s="52">
        <v>0</v>
      </c>
      <c r="T538" s="49"/>
      <c r="U538" s="56">
        <v>252896</v>
      </c>
      <c r="V538" s="56">
        <v>0</v>
      </c>
      <c r="W538" s="52">
        <v>0</v>
      </c>
      <c r="X538" s="52">
        <v>14288</v>
      </c>
      <c r="Y538" s="52">
        <v>267184</v>
      </c>
      <c r="Z538" s="83">
        <f t="shared" si="8"/>
        <v>15251935</v>
      </c>
      <c r="AA538" s="52"/>
      <c r="AB538" s="52"/>
      <c r="AC538" s="52"/>
      <c r="AE538" s="53"/>
      <c r="AF538" s="53"/>
      <c r="AG538" s="54"/>
      <c r="AH538" s="55"/>
      <c r="AI538" s="52"/>
      <c r="AK538" s="56"/>
      <c r="AL538" s="56"/>
      <c r="AM538" s="52"/>
      <c r="AN538" s="52"/>
      <c r="AO538" s="52"/>
      <c r="AQ538" s="52"/>
      <c r="AR538" s="52"/>
      <c r="AS538" s="52"/>
      <c r="AT538" s="52"/>
      <c r="AU538" s="52"/>
      <c r="AV538" s="52"/>
      <c r="AW538" s="52"/>
      <c r="AX538" s="52"/>
    </row>
    <row r="539" spans="1:50">
      <c r="A539" s="49">
        <v>481</v>
      </c>
      <c r="B539" s="49">
        <v>481035248</v>
      </c>
      <c r="C539" s="50" t="s">
        <v>241</v>
      </c>
      <c r="D539" s="49">
        <v>35</v>
      </c>
      <c r="E539" s="50" t="s">
        <v>11</v>
      </c>
      <c r="F539" s="49">
        <v>248</v>
      </c>
      <c r="G539" s="50" t="s">
        <v>18</v>
      </c>
      <c r="H539" s="51">
        <v>2</v>
      </c>
      <c r="I539" s="52">
        <v>11521</v>
      </c>
      <c r="J539" s="52">
        <v>403</v>
      </c>
      <c r="K539" s="52">
        <v>0</v>
      </c>
      <c r="L539" s="52">
        <v>893</v>
      </c>
      <c r="M539" s="52">
        <v>12817</v>
      </c>
      <c r="N539" s="48"/>
      <c r="O539" s="53">
        <v>0</v>
      </c>
      <c r="P539" s="53">
        <v>0</v>
      </c>
      <c r="Q539" s="55">
        <v>0.09</v>
      </c>
      <c r="R539" s="55">
        <v>3.8622894050938994E-2</v>
      </c>
      <c r="S539" s="52">
        <v>0</v>
      </c>
      <c r="T539" s="49"/>
      <c r="U539" s="56">
        <v>23848</v>
      </c>
      <c r="V539" s="56">
        <v>0</v>
      </c>
      <c r="W539" s="52">
        <v>0</v>
      </c>
      <c r="X539" s="52">
        <v>1786</v>
      </c>
      <c r="Y539" s="52">
        <v>25634</v>
      </c>
      <c r="Z539" s="83">
        <f t="shared" si="8"/>
        <v>15251935</v>
      </c>
      <c r="AA539" s="52"/>
      <c r="AB539" s="52"/>
      <c r="AC539" s="52"/>
      <c r="AE539" s="53"/>
      <c r="AF539" s="53"/>
      <c r="AG539" s="54"/>
      <c r="AH539" s="55"/>
      <c r="AI539" s="52"/>
      <c r="AK539" s="56"/>
      <c r="AL539" s="56"/>
      <c r="AM539" s="52"/>
      <c r="AN539" s="52"/>
      <c r="AO539" s="52"/>
      <c r="AQ539" s="52"/>
      <c r="AR539" s="52"/>
      <c r="AS539" s="52"/>
      <c r="AT539" s="52"/>
      <c r="AU539" s="52"/>
      <c r="AV539" s="52"/>
      <c r="AW539" s="52"/>
      <c r="AX539" s="52"/>
    </row>
    <row r="540" spans="1:50">
      <c r="A540" s="49">
        <v>481</v>
      </c>
      <c r="B540" s="49">
        <v>481035285</v>
      </c>
      <c r="C540" s="50" t="s">
        <v>241</v>
      </c>
      <c r="D540" s="49">
        <v>35</v>
      </c>
      <c r="E540" s="50" t="s">
        <v>11</v>
      </c>
      <c r="F540" s="49">
        <v>285</v>
      </c>
      <c r="G540" s="50" t="s">
        <v>28</v>
      </c>
      <c r="H540" s="51">
        <v>2</v>
      </c>
      <c r="I540" s="52">
        <v>10636</v>
      </c>
      <c r="J540" s="52">
        <v>3257</v>
      </c>
      <c r="K540" s="52">
        <v>0</v>
      </c>
      <c r="L540" s="52">
        <v>893</v>
      </c>
      <c r="M540" s="52">
        <v>14786</v>
      </c>
      <c r="N540" s="48"/>
      <c r="O540" s="53">
        <v>0</v>
      </c>
      <c r="P540" s="53">
        <v>0</v>
      </c>
      <c r="Q540" s="55">
        <v>0.09</v>
      </c>
      <c r="R540" s="55">
        <v>3.1536741876176624E-2</v>
      </c>
      <c r="S540" s="52">
        <v>0</v>
      </c>
      <c r="T540" s="49"/>
      <c r="U540" s="56">
        <v>27786</v>
      </c>
      <c r="V540" s="56">
        <v>0</v>
      </c>
      <c r="W540" s="52">
        <v>0</v>
      </c>
      <c r="X540" s="52">
        <v>1786</v>
      </c>
      <c r="Y540" s="52">
        <v>29572</v>
      </c>
      <c r="Z540" s="83">
        <f t="shared" si="8"/>
        <v>15251935</v>
      </c>
      <c r="AA540" s="52"/>
      <c r="AB540" s="52"/>
      <c r="AC540" s="52"/>
      <c r="AE540" s="53"/>
      <c r="AF540" s="53"/>
      <c r="AG540" s="54"/>
      <c r="AH540" s="55"/>
      <c r="AI540" s="52"/>
      <c r="AK540" s="56"/>
      <c r="AL540" s="56"/>
      <c r="AM540" s="52"/>
      <c r="AN540" s="52"/>
      <c r="AO540" s="52"/>
      <c r="AQ540" s="52"/>
      <c r="AR540" s="52"/>
      <c r="AS540" s="52"/>
      <c r="AT540" s="52"/>
      <c r="AU540" s="52"/>
      <c r="AV540" s="52"/>
      <c r="AW540" s="52"/>
      <c r="AX540" s="52"/>
    </row>
    <row r="541" spans="1:50">
      <c r="A541" s="49">
        <v>481</v>
      </c>
      <c r="B541" s="49">
        <v>481035307</v>
      </c>
      <c r="C541" s="50" t="s">
        <v>241</v>
      </c>
      <c r="D541" s="49">
        <v>35</v>
      </c>
      <c r="E541" s="50" t="s">
        <v>11</v>
      </c>
      <c r="F541" s="49">
        <v>307</v>
      </c>
      <c r="G541" s="50" t="s">
        <v>172</v>
      </c>
      <c r="H541" s="51">
        <v>2</v>
      </c>
      <c r="I541" s="52">
        <v>8727</v>
      </c>
      <c r="J541" s="52">
        <v>3348</v>
      </c>
      <c r="K541" s="52">
        <v>0</v>
      </c>
      <c r="L541" s="52">
        <v>893</v>
      </c>
      <c r="M541" s="52">
        <v>12968</v>
      </c>
      <c r="N541" s="48"/>
      <c r="O541" s="53">
        <v>0</v>
      </c>
      <c r="P541" s="53">
        <v>0</v>
      </c>
      <c r="Q541" s="55">
        <v>0.09</v>
      </c>
      <c r="R541" s="55">
        <v>9.1615791176419409E-3</v>
      </c>
      <c r="S541" s="52">
        <v>0</v>
      </c>
      <c r="T541" s="49"/>
      <c r="U541" s="56">
        <v>24150</v>
      </c>
      <c r="V541" s="56">
        <v>0</v>
      </c>
      <c r="W541" s="52">
        <v>0</v>
      </c>
      <c r="X541" s="52">
        <v>1786</v>
      </c>
      <c r="Y541" s="52">
        <v>25936</v>
      </c>
      <c r="Z541" s="83">
        <f t="shared" si="8"/>
        <v>15251935</v>
      </c>
      <c r="AA541" s="52"/>
      <c r="AB541" s="52"/>
      <c r="AC541" s="52"/>
      <c r="AE541" s="53"/>
      <c r="AF541" s="53"/>
      <c r="AG541" s="54"/>
      <c r="AH541" s="55"/>
      <c r="AI541" s="52"/>
      <c r="AK541" s="56"/>
      <c r="AL541" s="56"/>
      <c r="AM541" s="52"/>
      <c r="AN541" s="52"/>
      <c r="AO541" s="52"/>
      <c r="AQ541" s="52"/>
      <c r="AR541" s="52"/>
      <c r="AS541" s="52"/>
      <c r="AT541" s="52"/>
      <c r="AU541" s="52"/>
      <c r="AV541" s="52"/>
      <c r="AW541" s="52"/>
      <c r="AX541" s="52"/>
    </row>
    <row r="542" spans="1:50">
      <c r="A542" s="49">
        <v>481</v>
      </c>
      <c r="B542" s="49">
        <v>481035350</v>
      </c>
      <c r="C542" s="50" t="s">
        <v>241</v>
      </c>
      <c r="D542" s="49">
        <v>35</v>
      </c>
      <c r="E542" s="50" t="s">
        <v>11</v>
      </c>
      <c r="F542" s="49">
        <v>350</v>
      </c>
      <c r="G542" s="50" t="s">
        <v>174</v>
      </c>
      <c r="H542" s="51">
        <v>3</v>
      </c>
      <c r="I542" s="52">
        <v>9313</v>
      </c>
      <c r="J542" s="52">
        <v>5366</v>
      </c>
      <c r="K542" s="52">
        <v>0</v>
      </c>
      <c r="L542" s="52">
        <v>893</v>
      </c>
      <c r="M542" s="52">
        <v>15572</v>
      </c>
      <c r="N542" s="48"/>
      <c r="O542" s="53">
        <v>0</v>
      </c>
      <c r="P542" s="53">
        <v>0</v>
      </c>
      <c r="Q542" s="55">
        <v>0.09</v>
      </c>
      <c r="R542" s="55">
        <v>1.9751124773399201E-2</v>
      </c>
      <c r="S542" s="52">
        <v>0</v>
      </c>
      <c r="T542" s="49"/>
      <c r="U542" s="56">
        <v>44037</v>
      </c>
      <c r="V542" s="56">
        <v>0</v>
      </c>
      <c r="W542" s="52">
        <v>0</v>
      </c>
      <c r="X542" s="52">
        <v>2679</v>
      </c>
      <c r="Y542" s="52">
        <v>46716</v>
      </c>
      <c r="Z542" s="83">
        <f t="shared" si="8"/>
        <v>15251935</v>
      </c>
      <c r="AA542" s="52"/>
      <c r="AB542" s="52"/>
      <c r="AC542" s="52"/>
      <c r="AE542" s="53"/>
      <c r="AF542" s="53"/>
      <c r="AG542" s="54"/>
      <c r="AH542" s="55"/>
      <c r="AI542" s="52"/>
      <c r="AK542" s="56"/>
      <c r="AL542" s="56"/>
      <c r="AM542" s="52"/>
      <c r="AN542" s="52"/>
      <c r="AO542" s="52"/>
      <c r="AQ542" s="52"/>
      <c r="AR542" s="52"/>
      <c r="AS542" s="52"/>
      <c r="AT542" s="52"/>
      <c r="AU542" s="52"/>
      <c r="AV542" s="52"/>
      <c r="AW542" s="52"/>
      <c r="AX542" s="52"/>
    </row>
    <row r="543" spans="1:50">
      <c r="A543" s="49">
        <v>481</v>
      </c>
      <c r="B543" s="49">
        <v>481035780</v>
      </c>
      <c r="C543" s="50" t="s">
        <v>241</v>
      </c>
      <c r="D543" s="49">
        <v>35</v>
      </c>
      <c r="E543" s="50" t="s">
        <v>11</v>
      </c>
      <c r="F543" s="49">
        <v>780</v>
      </c>
      <c r="G543" s="50" t="s">
        <v>243</v>
      </c>
      <c r="H543" s="51">
        <v>1</v>
      </c>
      <c r="I543" s="52">
        <v>9004</v>
      </c>
      <c r="J543" s="52">
        <v>1474</v>
      </c>
      <c r="K543" s="52">
        <v>0</v>
      </c>
      <c r="L543" s="52">
        <v>893</v>
      </c>
      <c r="M543" s="52">
        <v>11371</v>
      </c>
      <c r="N543" s="48"/>
      <c r="O543" s="53">
        <v>0</v>
      </c>
      <c r="P543" s="53">
        <v>0</v>
      </c>
      <c r="Q543" s="55">
        <v>0.09</v>
      </c>
      <c r="R543" s="55">
        <v>1.3056441038898034E-2</v>
      </c>
      <c r="S543" s="52">
        <v>0</v>
      </c>
      <c r="T543" s="49"/>
      <c r="U543" s="56">
        <v>10478</v>
      </c>
      <c r="V543" s="56">
        <v>0</v>
      </c>
      <c r="W543" s="52">
        <v>0</v>
      </c>
      <c r="X543" s="52">
        <v>893</v>
      </c>
      <c r="Y543" s="52">
        <v>11371</v>
      </c>
      <c r="Z543" s="83">
        <f t="shared" si="8"/>
        <v>15251935</v>
      </c>
      <c r="AA543" s="52"/>
      <c r="AB543" s="52"/>
      <c r="AC543" s="52"/>
      <c r="AE543" s="53"/>
      <c r="AF543" s="53"/>
      <c r="AG543" s="54"/>
      <c r="AH543" s="55"/>
      <c r="AI543" s="52"/>
      <c r="AK543" s="56"/>
      <c r="AL543" s="56"/>
      <c r="AM543" s="52"/>
      <c r="AN543" s="52"/>
      <c r="AO543" s="52"/>
      <c r="AQ543" s="52"/>
      <c r="AR543" s="52"/>
      <c r="AS543" s="52"/>
      <c r="AT543" s="52"/>
      <c r="AU543" s="52"/>
      <c r="AV543" s="52"/>
      <c r="AW543" s="52"/>
      <c r="AX543" s="52"/>
    </row>
    <row r="544" spans="1:50">
      <c r="A544" s="49">
        <v>482</v>
      </c>
      <c r="B544" s="49">
        <v>482204007</v>
      </c>
      <c r="C544" s="50" t="s">
        <v>244</v>
      </c>
      <c r="D544" s="49">
        <v>204</v>
      </c>
      <c r="E544" s="50" t="s">
        <v>245</v>
      </c>
      <c r="F544" s="49">
        <v>7</v>
      </c>
      <c r="G544" s="50" t="s">
        <v>202</v>
      </c>
      <c r="H544" s="51">
        <v>41</v>
      </c>
      <c r="I544" s="52">
        <v>8394</v>
      </c>
      <c r="J544" s="52">
        <v>3288</v>
      </c>
      <c r="K544" s="52">
        <v>0</v>
      </c>
      <c r="L544" s="52">
        <v>893</v>
      </c>
      <c r="M544" s="52">
        <v>12575</v>
      </c>
      <c r="N544" s="48"/>
      <c r="O544" s="53">
        <v>0</v>
      </c>
      <c r="P544" s="53">
        <v>0</v>
      </c>
      <c r="Q544" s="55">
        <v>0.09</v>
      </c>
      <c r="R544" s="55">
        <v>1.5820925776945185E-2</v>
      </c>
      <c r="S544" s="52">
        <v>0</v>
      </c>
      <c r="T544" s="49"/>
      <c r="U544" s="56">
        <v>478962</v>
      </c>
      <c r="V544" s="56">
        <v>0</v>
      </c>
      <c r="W544" s="52">
        <v>0</v>
      </c>
      <c r="X544" s="52">
        <v>36613</v>
      </c>
      <c r="Y544" s="52">
        <v>515575</v>
      </c>
      <c r="Z544" s="83">
        <f t="shared" si="8"/>
        <v>4076187</v>
      </c>
      <c r="AA544" s="52"/>
      <c r="AB544" s="52"/>
      <c r="AC544" s="52"/>
      <c r="AE544" s="53"/>
      <c r="AF544" s="53"/>
      <c r="AG544" s="54"/>
      <c r="AH544" s="55"/>
      <c r="AI544" s="52"/>
      <c r="AK544" s="56"/>
      <c r="AL544" s="56"/>
      <c r="AM544" s="52"/>
      <c r="AN544" s="52"/>
      <c r="AO544" s="52"/>
      <c r="AQ544" s="52"/>
      <c r="AR544" s="52"/>
      <c r="AS544" s="52"/>
      <c r="AT544" s="52"/>
      <c r="AU544" s="52"/>
      <c r="AV544" s="52"/>
      <c r="AW544" s="52"/>
      <c r="AX544" s="52"/>
    </row>
    <row r="545" spans="1:50">
      <c r="A545" s="49">
        <v>482</v>
      </c>
      <c r="B545" s="49">
        <v>482204105</v>
      </c>
      <c r="C545" s="50" t="s">
        <v>244</v>
      </c>
      <c r="D545" s="49">
        <v>204</v>
      </c>
      <c r="E545" s="50" t="s">
        <v>245</v>
      </c>
      <c r="F545" s="49">
        <v>105</v>
      </c>
      <c r="G545" s="50" t="s">
        <v>246</v>
      </c>
      <c r="H545" s="51">
        <v>2</v>
      </c>
      <c r="I545" s="52">
        <v>8450</v>
      </c>
      <c r="J545" s="52">
        <v>2923</v>
      </c>
      <c r="K545" s="52">
        <v>0</v>
      </c>
      <c r="L545" s="52">
        <v>893</v>
      </c>
      <c r="M545" s="52">
        <v>12266</v>
      </c>
      <c r="N545" s="48"/>
      <c r="O545" s="53">
        <v>0</v>
      </c>
      <c r="P545" s="53">
        <v>0</v>
      </c>
      <c r="Q545" s="55">
        <v>0.09</v>
      </c>
      <c r="R545" s="55">
        <v>2.0246652264173394E-3</v>
      </c>
      <c r="S545" s="52">
        <v>0</v>
      </c>
      <c r="T545" s="49"/>
      <c r="U545" s="56">
        <v>22746</v>
      </c>
      <c r="V545" s="56">
        <v>0</v>
      </c>
      <c r="W545" s="52">
        <v>0</v>
      </c>
      <c r="X545" s="52">
        <v>1786</v>
      </c>
      <c r="Y545" s="52">
        <v>24532</v>
      </c>
      <c r="Z545" s="83">
        <f t="shared" si="8"/>
        <v>4076187</v>
      </c>
      <c r="AA545" s="52"/>
      <c r="AB545" s="52"/>
      <c r="AC545" s="52"/>
      <c r="AE545" s="53"/>
      <c r="AF545" s="53"/>
      <c r="AG545" s="54"/>
      <c r="AH545" s="55"/>
      <c r="AI545" s="52"/>
      <c r="AK545" s="56"/>
      <c r="AL545" s="56"/>
      <c r="AM545" s="52"/>
      <c r="AN545" s="52"/>
      <c r="AO545" s="52"/>
      <c r="AQ545" s="52"/>
      <c r="AR545" s="52"/>
      <c r="AS545" s="52"/>
      <c r="AT545" s="52"/>
      <c r="AU545" s="52"/>
      <c r="AV545" s="52"/>
      <c r="AW545" s="52"/>
      <c r="AX545" s="52"/>
    </row>
    <row r="546" spans="1:50">
      <c r="A546" s="49">
        <v>482</v>
      </c>
      <c r="B546" s="49">
        <v>482204204</v>
      </c>
      <c r="C546" s="50" t="s">
        <v>244</v>
      </c>
      <c r="D546" s="49">
        <v>204</v>
      </c>
      <c r="E546" s="50" t="s">
        <v>245</v>
      </c>
      <c r="F546" s="49">
        <v>204</v>
      </c>
      <c r="G546" s="50" t="s">
        <v>245</v>
      </c>
      <c r="H546" s="51">
        <v>163</v>
      </c>
      <c r="I546" s="52">
        <v>8481</v>
      </c>
      <c r="J546" s="52">
        <v>5287</v>
      </c>
      <c r="K546" s="52">
        <v>0</v>
      </c>
      <c r="L546" s="52">
        <v>893</v>
      </c>
      <c r="M546" s="52">
        <v>14661</v>
      </c>
      <c r="N546" s="48"/>
      <c r="O546" s="53">
        <v>0</v>
      </c>
      <c r="P546" s="53">
        <v>0</v>
      </c>
      <c r="Q546" s="55">
        <v>0.09</v>
      </c>
      <c r="R546" s="55">
        <v>6.0701023962407917E-2</v>
      </c>
      <c r="S546" s="52">
        <v>0</v>
      </c>
      <c r="T546" s="49"/>
      <c r="U546" s="56">
        <v>2244184</v>
      </c>
      <c r="V546" s="56">
        <v>0</v>
      </c>
      <c r="W546" s="52">
        <v>0</v>
      </c>
      <c r="X546" s="52">
        <v>145559</v>
      </c>
      <c r="Y546" s="52">
        <v>2389743</v>
      </c>
      <c r="Z546" s="83">
        <f t="shared" si="8"/>
        <v>4076187</v>
      </c>
      <c r="AA546" s="52"/>
      <c r="AB546" s="52"/>
      <c r="AC546" s="52"/>
      <c r="AE546" s="53"/>
      <c r="AF546" s="53"/>
      <c r="AG546" s="54"/>
      <c r="AH546" s="55"/>
      <c r="AI546" s="52"/>
      <c r="AK546" s="56"/>
      <c r="AL546" s="56"/>
      <c r="AM546" s="52"/>
      <c r="AN546" s="52"/>
      <c r="AO546" s="52"/>
      <c r="AQ546" s="52"/>
      <c r="AR546" s="52"/>
      <c r="AS546" s="52"/>
      <c r="AT546" s="52"/>
      <c r="AU546" s="52"/>
      <c r="AV546" s="52"/>
      <c r="AW546" s="52"/>
      <c r="AX546" s="52"/>
    </row>
    <row r="547" spans="1:50">
      <c r="A547" s="49">
        <v>482</v>
      </c>
      <c r="B547" s="49">
        <v>482204211</v>
      </c>
      <c r="C547" s="50" t="s">
        <v>244</v>
      </c>
      <c r="D547" s="49">
        <v>204</v>
      </c>
      <c r="E547" s="50" t="s">
        <v>245</v>
      </c>
      <c r="F547" s="49">
        <v>211</v>
      </c>
      <c r="G547" s="50" t="s">
        <v>87</v>
      </c>
      <c r="H547" s="51">
        <v>1</v>
      </c>
      <c r="I547" s="52">
        <v>8094</v>
      </c>
      <c r="J547" s="52">
        <v>1452</v>
      </c>
      <c r="K547" s="52">
        <v>0</v>
      </c>
      <c r="L547" s="52">
        <v>893</v>
      </c>
      <c r="M547" s="52">
        <v>10439</v>
      </c>
      <c r="N547" s="48"/>
      <c r="O547" s="53">
        <v>0</v>
      </c>
      <c r="P547" s="53">
        <v>0</v>
      </c>
      <c r="Q547" s="55">
        <v>0.09</v>
      </c>
      <c r="R547" s="55">
        <v>1.6181693137675814E-3</v>
      </c>
      <c r="S547" s="52">
        <v>0</v>
      </c>
      <c r="T547" s="49"/>
      <c r="U547" s="56">
        <v>9546</v>
      </c>
      <c r="V547" s="56">
        <v>0</v>
      </c>
      <c r="W547" s="52">
        <v>0</v>
      </c>
      <c r="X547" s="52">
        <v>893</v>
      </c>
      <c r="Y547" s="52">
        <v>10439</v>
      </c>
      <c r="Z547" s="83">
        <f t="shared" si="8"/>
        <v>4076187</v>
      </c>
      <c r="AA547" s="52"/>
      <c r="AB547" s="52"/>
      <c r="AC547" s="52"/>
      <c r="AE547" s="53"/>
      <c r="AF547" s="53"/>
      <c r="AG547" s="54"/>
      <c r="AH547" s="55"/>
      <c r="AI547" s="52"/>
      <c r="AK547" s="56"/>
      <c r="AL547" s="56"/>
      <c r="AM547" s="52"/>
      <c r="AN547" s="52"/>
      <c r="AO547" s="52"/>
      <c r="AQ547" s="52"/>
      <c r="AR547" s="52"/>
      <c r="AS547" s="52"/>
      <c r="AT547" s="52"/>
      <c r="AU547" s="52"/>
      <c r="AV547" s="52"/>
      <c r="AW547" s="52"/>
      <c r="AX547" s="52"/>
    </row>
    <row r="548" spans="1:50">
      <c r="A548" s="49">
        <v>482</v>
      </c>
      <c r="B548" s="49">
        <v>482204745</v>
      </c>
      <c r="C548" s="50" t="s">
        <v>244</v>
      </c>
      <c r="D548" s="49">
        <v>204</v>
      </c>
      <c r="E548" s="50" t="s">
        <v>245</v>
      </c>
      <c r="F548" s="49">
        <v>745</v>
      </c>
      <c r="G548" s="50" t="s">
        <v>247</v>
      </c>
      <c r="H548" s="51">
        <v>28</v>
      </c>
      <c r="I548" s="52">
        <v>8732</v>
      </c>
      <c r="J548" s="52">
        <v>3856</v>
      </c>
      <c r="K548" s="52">
        <v>0</v>
      </c>
      <c r="L548" s="52">
        <v>893</v>
      </c>
      <c r="M548" s="52">
        <v>13481</v>
      </c>
      <c r="N548" s="48"/>
      <c r="O548" s="53">
        <v>0</v>
      </c>
      <c r="P548" s="53">
        <v>0</v>
      </c>
      <c r="Q548" s="55">
        <v>0.09</v>
      </c>
      <c r="R548" s="55">
        <v>1.0991166129655569E-2</v>
      </c>
      <c r="S548" s="52">
        <v>0</v>
      </c>
      <c r="T548" s="49"/>
      <c r="U548" s="56">
        <v>352464</v>
      </c>
      <c r="V548" s="56">
        <v>0</v>
      </c>
      <c r="W548" s="52">
        <v>0</v>
      </c>
      <c r="X548" s="52">
        <v>25004</v>
      </c>
      <c r="Y548" s="52">
        <v>377468</v>
      </c>
      <c r="Z548" s="83">
        <f t="shared" si="8"/>
        <v>4076187</v>
      </c>
      <c r="AA548" s="52"/>
      <c r="AB548" s="52"/>
      <c r="AC548" s="52"/>
      <c r="AE548" s="53"/>
      <c r="AF548" s="53"/>
      <c r="AG548" s="54"/>
      <c r="AH548" s="55"/>
      <c r="AI548" s="52"/>
      <c r="AK548" s="56"/>
      <c r="AL548" s="56"/>
      <c r="AM548" s="52"/>
      <c r="AN548" s="52"/>
      <c r="AO548" s="52"/>
      <c r="AQ548" s="52"/>
      <c r="AR548" s="52"/>
      <c r="AS548" s="52"/>
      <c r="AT548" s="52"/>
      <c r="AU548" s="52"/>
      <c r="AV548" s="52"/>
      <c r="AW548" s="52"/>
      <c r="AX548" s="52"/>
    </row>
    <row r="549" spans="1:50">
      <c r="A549" s="49">
        <v>482</v>
      </c>
      <c r="B549" s="49">
        <v>482204773</v>
      </c>
      <c r="C549" s="50" t="s">
        <v>244</v>
      </c>
      <c r="D549" s="49">
        <v>204</v>
      </c>
      <c r="E549" s="50" t="s">
        <v>245</v>
      </c>
      <c r="F549" s="49">
        <v>773</v>
      </c>
      <c r="G549" s="50" t="s">
        <v>248</v>
      </c>
      <c r="H549" s="51">
        <v>53</v>
      </c>
      <c r="I549" s="52">
        <v>9134</v>
      </c>
      <c r="J549" s="52">
        <v>4283</v>
      </c>
      <c r="K549" s="52">
        <v>0</v>
      </c>
      <c r="L549" s="52">
        <v>893</v>
      </c>
      <c r="M549" s="52">
        <v>14310</v>
      </c>
      <c r="N549" s="48"/>
      <c r="O549" s="53">
        <v>0</v>
      </c>
      <c r="P549" s="53">
        <v>0</v>
      </c>
      <c r="Q549" s="55">
        <v>0.09</v>
      </c>
      <c r="R549" s="55">
        <v>1.94270288519795E-2</v>
      </c>
      <c r="S549" s="52">
        <v>0</v>
      </c>
      <c r="T549" s="49"/>
      <c r="U549" s="56">
        <v>711101</v>
      </c>
      <c r="V549" s="56">
        <v>0</v>
      </c>
      <c r="W549" s="52">
        <v>0</v>
      </c>
      <c r="X549" s="52">
        <v>47329</v>
      </c>
      <c r="Y549" s="52">
        <v>758430</v>
      </c>
      <c r="Z549" s="83">
        <f t="shared" si="8"/>
        <v>4076187</v>
      </c>
      <c r="AA549" s="52"/>
      <c r="AB549" s="52"/>
      <c r="AC549" s="52"/>
      <c r="AE549" s="53"/>
      <c r="AF549" s="53"/>
      <c r="AG549" s="54"/>
      <c r="AH549" s="55"/>
      <c r="AI549" s="52"/>
      <c r="AK549" s="56"/>
      <c r="AL549" s="56"/>
      <c r="AM549" s="52"/>
      <c r="AN549" s="52"/>
      <c r="AO549" s="52"/>
      <c r="AQ549" s="52"/>
      <c r="AR549" s="52"/>
      <c r="AS549" s="52"/>
      <c r="AT549" s="52"/>
      <c r="AU549" s="52"/>
      <c r="AV549" s="52"/>
      <c r="AW549" s="52"/>
      <c r="AX549" s="52"/>
    </row>
    <row r="550" spans="1:50">
      <c r="A550" s="49">
        <v>483</v>
      </c>
      <c r="B550" s="49">
        <v>483239020</v>
      </c>
      <c r="C550" s="50" t="s">
        <v>249</v>
      </c>
      <c r="D550" s="49">
        <v>239</v>
      </c>
      <c r="E550" s="50" t="s">
        <v>250</v>
      </c>
      <c r="F550" s="49">
        <v>20</v>
      </c>
      <c r="G550" s="50" t="s">
        <v>125</v>
      </c>
      <c r="H550" s="51">
        <v>2</v>
      </c>
      <c r="I550" s="52">
        <v>8696</v>
      </c>
      <c r="J550" s="52">
        <v>2424</v>
      </c>
      <c r="K550" s="52">
        <v>0</v>
      </c>
      <c r="L550" s="52">
        <v>893</v>
      </c>
      <c r="M550" s="52">
        <v>12013</v>
      </c>
      <c r="N550" s="48"/>
      <c r="O550" s="53">
        <v>0</v>
      </c>
      <c r="P550" s="53">
        <v>0</v>
      </c>
      <c r="Q550" s="55">
        <v>0.09</v>
      </c>
      <c r="R550" s="55">
        <v>3.8110080639324584E-2</v>
      </c>
      <c r="S550" s="52">
        <v>0</v>
      </c>
      <c r="T550" s="49"/>
      <c r="U550" s="56">
        <v>22240</v>
      </c>
      <c r="V550" s="56">
        <v>0</v>
      </c>
      <c r="W550" s="52">
        <v>0</v>
      </c>
      <c r="X550" s="52">
        <v>1786</v>
      </c>
      <c r="Y550" s="52">
        <v>24026</v>
      </c>
      <c r="Z550" s="83">
        <f t="shared" si="8"/>
        <v>9031323</v>
      </c>
      <c r="AA550" s="52"/>
      <c r="AB550" s="52"/>
      <c r="AC550" s="52"/>
      <c r="AE550" s="53"/>
      <c r="AF550" s="53"/>
      <c r="AG550" s="54"/>
      <c r="AH550" s="55"/>
      <c r="AI550" s="52"/>
      <c r="AK550" s="56"/>
      <c r="AL550" s="56"/>
      <c r="AM550" s="52"/>
      <c r="AN550" s="52"/>
      <c r="AO550" s="52"/>
      <c r="AQ550" s="52"/>
      <c r="AR550" s="52"/>
      <c r="AS550" s="52"/>
      <c r="AT550" s="52"/>
      <c r="AU550" s="52"/>
      <c r="AV550" s="52"/>
      <c r="AW550" s="52"/>
      <c r="AX550" s="52"/>
    </row>
    <row r="551" spans="1:50">
      <c r="A551" s="49">
        <v>483</v>
      </c>
      <c r="B551" s="49">
        <v>483239036</v>
      </c>
      <c r="C551" s="50" t="s">
        <v>249</v>
      </c>
      <c r="D551" s="49">
        <v>239</v>
      </c>
      <c r="E551" s="50" t="s">
        <v>250</v>
      </c>
      <c r="F551" s="49">
        <v>36</v>
      </c>
      <c r="G551" s="50" t="s">
        <v>126</v>
      </c>
      <c r="H551" s="51">
        <v>21</v>
      </c>
      <c r="I551" s="52">
        <v>9840</v>
      </c>
      <c r="J551" s="52">
        <v>4219</v>
      </c>
      <c r="K551" s="52">
        <v>0</v>
      </c>
      <c r="L551" s="52">
        <v>893</v>
      </c>
      <c r="M551" s="52">
        <v>14952</v>
      </c>
      <c r="N551" s="48"/>
      <c r="O551" s="53">
        <v>0</v>
      </c>
      <c r="P551" s="53">
        <v>0</v>
      </c>
      <c r="Q551" s="55">
        <v>0.09</v>
      </c>
      <c r="R551" s="55">
        <v>6.6114117154718738E-2</v>
      </c>
      <c r="S551" s="52">
        <v>0</v>
      </c>
      <c r="T551" s="49"/>
      <c r="U551" s="56">
        <v>295239</v>
      </c>
      <c r="V551" s="56">
        <v>0</v>
      </c>
      <c r="W551" s="52">
        <v>0</v>
      </c>
      <c r="X551" s="52">
        <v>18753</v>
      </c>
      <c r="Y551" s="52">
        <v>313992</v>
      </c>
      <c r="Z551" s="83">
        <f t="shared" si="8"/>
        <v>9031323</v>
      </c>
      <c r="AA551" s="52"/>
      <c r="AB551" s="52"/>
      <c r="AC551" s="52"/>
      <c r="AE551" s="53"/>
      <c r="AF551" s="53"/>
      <c r="AG551" s="54"/>
      <c r="AH551" s="55"/>
      <c r="AI551" s="52"/>
      <c r="AK551" s="56"/>
      <c r="AL551" s="56"/>
      <c r="AM551" s="52"/>
      <c r="AN551" s="52"/>
      <c r="AO551" s="52"/>
      <c r="AQ551" s="52"/>
      <c r="AR551" s="52"/>
      <c r="AS551" s="52"/>
      <c r="AT551" s="52"/>
      <c r="AU551" s="52"/>
      <c r="AV551" s="52"/>
      <c r="AW551" s="52"/>
      <c r="AX551" s="52"/>
    </row>
    <row r="552" spans="1:50">
      <c r="A552" s="49">
        <v>483</v>
      </c>
      <c r="B552" s="49">
        <v>483239052</v>
      </c>
      <c r="C552" s="50" t="s">
        <v>249</v>
      </c>
      <c r="D552" s="49">
        <v>239</v>
      </c>
      <c r="E552" s="50" t="s">
        <v>250</v>
      </c>
      <c r="F552" s="49">
        <v>52</v>
      </c>
      <c r="G552" s="50" t="s">
        <v>251</v>
      </c>
      <c r="H552" s="51">
        <v>30</v>
      </c>
      <c r="I552" s="52">
        <v>10011</v>
      </c>
      <c r="J552" s="52">
        <v>3023</v>
      </c>
      <c r="K552" s="52">
        <v>0</v>
      </c>
      <c r="L552" s="52">
        <v>893</v>
      </c>
      <c r="M552" s="52">
        <v>13927</v>
      </c>
      <c r="N552" s="48"/>
      <c r="O552" s="53">
        <v>0</v>
      </c>
      <c r="P552" s="53">
        <v>0</v>
      </c>
      <c r="Q552" s="55">
        <v>0.09</v>
      </c>
      <c r="R552" s="55">
        <v>2.531493556332336E-2</v>
      </c>
      <c r="S552" s="52">
        <v>0</v>
      </c>
      <c r="T552" s="49"/>
      <c r="U552" s="56">
        <v>391020</v>
      </c>
      <c r="V552" s="56">
        <v>0</v>
      </c>
      <c r="W552" s="52">
        <v>0</v>
      </c>
      <c r="X552" s="52">
        <v>26790</v>
      </c>
      <c r="Y552" s="52">
        <v>417810</v>
      </c>
      <c r="Z552" s="83">
        <f t="shared" si="8"/>
        <v>9031323</v>
      </c>
      <c r="AA552" s="52"/>
      <c r="AB552" s="52"/>
      <c r="AC552" s="52"/>
      <c r="AE552" s="53"/>
      <c r="AF552" s="53"/>
      <c r="AG552" s="54"/>
      <c r="AH552" s="55"/>
      <c r="AI552" s="52"/>
      <c r="AK552" s="56"/>
      <c r="AL552" s="56"/>
      <c r="AM552" s="52"/>
      <c r="AN552" s="52"/>
      <c r="AO552" s="52"/>
      <c r="AQ552" s="52"/>
      <c r="AR552" s="52"/>
      <c r="AS552" s="52"/>
      <c r="AT552" s="52"/>
      <c r="AU552" s="52"/>
      <c r="AV552" s="52"/>
      <c r="AW552" s="52"/>
      <c r="AX552" s="52"/>
    </row>
    <row r="553" spans="1:50">
      <c r="A553" s="49">
        <v>483</v>
      </c>
      <c r="B553" s="49">
        <v>483239082</v>
      </c>
      <c r="C553" s="50" t="s">
        <v>249</v>
      </c>
      <c r="D553" s="49">
        <v>239</v>
      </c>
      <c r="E553" s="50" t="s">
        <v>250</v>
      </c>
      <c r="F553" s="49">
        <v>82</v>
      </c>
      <c r="G553" s="50" t="s">
        <v>252</v>
      </c>
      <c r="H553" s="51">
        <v>3</v>
      </c>
      <c r="I553" s="52">
        <v>12956</v>
      </c>
      <c r="J553" s="52">
        <v>4051</v>
      </c>
      <c r="K553" s="52">
        <v>0</v>
      </c>
      <c r="L553" s="52">
        <v>893</v>
      </c>
      <c r="M553" s="52">
        <v>17900</v>
      </c>
      <c r="N553" s="48"/>
      <c r="O553" s="53">
        <v>0</v>
      </c>
      <c r="P553" s="53">
        <v>0</v>
      </c>
      <c r="Q553" s="55">
        <v>0.09</v>
      </c>
      <c r="R553" s="55">
        <v>4.1174285336564751E-3</v>
      </c>
      <c r="S553" s="52">
        <v>0</v>
      </c>
      <c r="T553" s="49"/>
      <c r="U553" s="56">
        <v>51021</v>
      </c>
      <c r="V553" s="56">
        <v>0</v>
      </c>
      <c r="W553" s="52">
        <v>0</v>
      </c>
      <c r="X553" s="52">
        <v>2679</v>
      </c>
      <c r="Y553" s="52">
        <v>53700</v>
      </c>
      <c r="Z553" s="83">
        <f t="shared" si="8"/>
        <v>9031323</v>
      </c>
      <c r="AA553" s="52"/>
      <c r="AB553" s="52"/>
      <c r="AC553" s="52"/>
      <c r="AE553" s="53"/>
      <c r="AF553" s="53"/>
      <c r="AG553" s="54"/>
      <c r="AH553" s="55"/>
      <c r="AI553" s="52"/>
      <c r="AK553" s="56"/>
      <c r="AL553" s="56"/>
      <c r="AM553" s="52"/>
      <c r="AN553" s="52"/>
      <c r="AO553" s="52"/>
      <c r="AQ553" s="52"/>
      <c r="AR553" s="52"/>
      <c r="AS553" s="52"/>
      <c r="AT553" s="52"/>
      <c r="AU553" s="52"/>
      <c r="AV553" s="52"/>
      <c r="AW553" s="52"/>
      <c r="AX553" s="52"/>
    </row>
    <row r="554" spans="1:50">
      <c r="A554" s="49">
        <v>483</v>
      </c>
      <c r="B554" s="49">
        <v>483239096</v>
      </c>
      <c r="C554" s="50" t="s">
        <v>249</v>
      </c>
      <c r="D554" s="49">
        <v>239</v>
      </c>
      <c r="E554" s="50" t="s">
        <v>250</v>
      </c>
      <c r="F554" s="49">
        <v>96</v>
      </c>
      <c r="G554" s="50" t="s">
        <v>210</v>
      </c>
      <c r="H554" s="51">
        <v>1</v>
      </c>
      <c r="I554" s="52">
        <v>10079</v>
      </c>
      <c r="J554" s="52">
        <v>5286</v>
      </c>
      <c r="K554" s="52">
        <v>0</v>
      </c>
      <c r="L554" s="52">
        <v>893</v>
      </c>
      <c r="M554" s="52">
        <v>16258</v>
      </c>
      <c r="N554" s="48"/>
      <c r="O554" s="53">
        <v>0</v>
      </c>
      <c r="P554" s="53">
        <v>0</v>
      </c>
      <c r="Q554" s="55">
        <v>0.09</v>
      </c>
      <c r="R554" s="55">
        <v>2.0951551306591019E-2</v>
      </c>
      <c r="S554" s="52">
        <v>0</v>
      </c>
      <c r="T554" s="49"/>
      <c r="U554" s="56">
        <v>15365</v>
      </c>
      <c r="V554" s="56">
        <v>0</v>
      </c>
      <c r="W554" s="52">
        <v>0</v>
      </c>
      <c r="X554" s="52">
        <v>893</v>
      </c>
      <c r="Y554" s="52">
        <v>16258</v>
      </c>
      <c r="Z554" s="83">
        <f t="shared" si="8"/>
        <v>9031323</v>
      </c>
      <c r="AA554" s="52"/>
      <c r="AB554" s="52"/>
      <c r="AC554" s="52"/>
      <c r="AE554" s="53"/>
      <c r="AF554" s="53"/>
      <c r="AG554" s="54"/>
      <c r="AH554" s="55"/>
      <c r="AI554" s="52"/>
      <c r="AK554" s="56"/>
      <c r="AL554" s="56"/>
      <c r="AM554" s="52"/>
      <c r="AN554" s="52"/>
      <c r="AO554" s="52"/>
      <c r="AQ554" s="52"/>
      <c r="AR554" s="52"/>
      <c r="AS554" s="52"/>
      <c r="AT554" s="52"/>
      <c r="AU554" s="52"/>
      <c r="AV554" s="52"/>
      <c r="AW554" s="52"/>
      <c r="AX554" s="52"/>
    </row>
    <row r="555" spans="1:50">
      <c r="A555" s="49">
        <v>483</v>
      </c>
      <c r="B555" s="49">
        <v>483239118</v>
      </c>
      <c r="C555" s="50" t="s">
        <v>249</v>
      </c>
      <c r="D555" s="49">
        <v>239</v>
      </c>
      <c r="E555" s="50" t="s">
        <v>250</v>
      </c>
      <c r="F555" s="49">
        <v>118</v>
      </c>
      <c r="G555" s="50" t="s">
        <v>315</v>
      </c>
      <c r="H555" s="51">
        <v>1</v>
      </c>
      <c r="I555" s="52">
        <v>12643</v>
      </c>
      <c r="J555" s="52">
        <v>2942</v>
      </c>
      <c r="K555" s="52">
        <v>0</v>
      </c>
      <c r="L555" s="52">
        <v>893</v>
      </c>
      <c r="M555" s="52">
        <v>16478</v>
      </c>
      <c r="N555" s="48"/>
      <c r="O555" s="53">
        <v>0</v>
      </c>
      <c r="P555" s="53">
        <v>0</v>
      </c>
      <c r="Q555" s="55">
        <v>0.09</v>
      </c>
      <c r="R555" s="55">
        <v>1.9448697389681132E-3</v>
      </c>
      <c r="S555" s="52">
        <v>0</v>
      </c>
      <c r="T555" s="49"/>
      <c r="U555" s="56">
        <v>15585</v>
      </c>
      <c r="V555" s="56">
        <v>0</v>
      </c>
      <c r="W555" s="52">
        <v>0</v>
      </c>
      <c r="X555" s="52">
        <v>893</v>
      </c>
      <c r="Y555" s="52">
        <v>16478</v>
      </c>
      <c r="Z555" s="83">
        <f t="shared" si="8"/>
        <v>9031323</v>
      </c>
      <c r="AA555" s="52"/>
      <c r="AB555" s="52"/>
      <c r="AC555" s="52"/>
      <c r="AE555" s="53"/>
      <c r="AF555" s="53"/>
      <c r="AG555" s="54"/>
      <c r="AH555" s="55"/>
      <c r="AI555" s="52"/>
      <c r="AK555" s="56"/>
      <c r="AL555" s="56"/>
      <c r="AM555" s="52"/>
      <c r="AN555" s="52"/>
      <c r="AO555" s="52"/>
      <c r="AQ555" s="52"/>
      <c r="AR555" s="52"/>
      <c r="AS555" s="52"/>
      <c r="AT555" s="52"/>
      <c r="AU555" s="52"/>
      <c r="AV555" s="52"/>
      <c r="AW555" s="52"/>
      <c r="AX555" s="52"/>
    </row>
    <row r="556" spans="1:50">
      <c r="A556" s="49">
        <v>483</v>
      </c>
      <c r="B556" s="49">
        <v>483239145</v>
      </c>
      <c r="C556" s="50" t="s">
        <v>249</v>
      </c>
      <c r="D556" s="49">
        <v>239</v>
      </c>
      <c r="E556" s="50" t="s">
        <v>250</v>
      </c>
      <c r="F556" s="49">
        <v>145</v>
      </c>
      <c r="G556" s="50" t="s">
        <v>254</v>
      </c>
      <c r="H556" s="51">
        <v>6</v>
      </c>
      <c r="I556" s="52">
        <v>10669</v>
      </c>
      <c r="J556" s="52">
        <v>3224</v>
      </c>
      <c r="K556" s="52">
        <v>0</v>
      </c>
      <c r="L556" s="52">
        <v>893</v>
      </c>
      <c r="M556" s="52">
        <v>14786</v>
      </c>
      <c r="N556" s="48"/>
      <c r="O556" s="53">
        <v>0</v>
      </c>
      <c r="P556" s="53">
        <v>0</v>
      </c>
      <c r="Q556" s="55">
        <v>0.09</v>
      </c>
      <c r="R556" s="55">
        <v>9.9851092737874188E-3</v>
      </c>
      <c r="S556" s="52">
        <v>0</v>
      </c>
      <c r="T556" s="49"/>
      <c r="U556" s="56">
        <v>83358</v>
      </c>
      <c r="V556" s="56">
        <v>0</v>
      </c>
      <c r="W556" s="52">
        <v>0</v>
      </c>
      <c r="X556" s="52">
        <v>5358</v>
      </c>
      <c r="Y556" s="52">
        <v>88716</v>
      </c>
      <c r="Z556" s="83">
        <f t="shared" si="8"/>
        <v>9031323</v>
      </c>
      <c r="AA556" s="52"/>
      <c r="AB556" s="52"/>
      <c r="AC556" s="52"/>
      <c r="AE556" s="53"/>
      <c r="AF556" s="53"/>
      <c r="AG556" s="54"/>
      <c r="AH556" s="55"/>
      <c r="AI556" s="52"/>
      <c r="AK556" s="56"/>
      <c r="AL556" s="56"/>
      <c r="AM556" s="52"/>
      <c r="AN556" s="52"/>
      <c r="AO556" s="52"/>
      <c r="AQ556" s="52"/>
      <c r="AR556" s="52"/>
      <c r="AS556" s="52"/>
      <c r="AT556" s="52"/>
      <c r="AU556" s="52"/>
      <c r="AV556" s="52"/>
      <c r="AW556" s="52"/>
      <c r="AX556" s="52"/>
    </row>
    <row r="557" spans="1:50">
      <c r="A557" s="49">
        <v>483</v>
      </c>
      <c r="B557" s="49">
        <v>483239171</v>
      </c>
      <c r="C557" s="50" t="s">
        <v>249</v>
      </c>
      <c r="D557" s="49">
        <v>239</v>
      </c>
      <c r="E557" s="50" t="s">
        <v>250</v>
      </c>
      <c r="F557" s="49">
        <v>171</v>
      </c>
      <c r="G557" s="50" t="s">
        <v>255</v>
      </c>
      <c r="H557" s="51">
        <v>5</v>
      </c>
      <c r="I557" s="52">
        <v>11116</v>
      </c>
      <c r="J557" s="52">
        <v>2344</v>
      </c>
      <c r="K557" s="52">
        <v>0</v>
      </c>
      <c r="L557" s="52">
        <v>893</v>
      </c>
      <c r="M557" s="52">
        <v>14353</v>
      </c>
      <c r="N557" s="48"/>
      <c r="O557" s="53">
        <v>0</v>
      </c>
      <c r="P557" s="53">
        <v>0</v>
      </c>
      <c r="Q557" s="55">
        <v>0.09</v>
      </c>
      <c r="R557" s="55">
        <v>4.9710231992187992E-3</v>
      </c>
      <c r="S557" s="52">
        <v>0</v>
      </c>
      <c r="T557" s="49"/>
      <c r="U557" s="56">
        <v>67300</v>
      </c>
      <c r="V557" s="56">
        <v>0</v>
      </c>
      <c r="W557" s="52">
        <v>0</v>
      </c>
      <c r="X557" s="52">
        <v>4465</v>
      </c>
      <c r="Y557" s="52">
        <v>71765</v>
      </c>
      <c r="Z557" s="83">
        <f t="shared" si="8"/>
        <v>9031323</v>
      </c>
      <c r="AA557" s="52"/>
      <c r="AB557" s="52"/>
      <c r="AC557" s="52"/>
      <c r="AE557" s="53"/>
      <c r="AF557" s="53"/>
      <c r="AG557" s="54"/>
      <c r="AH557" s="55"/>
      <c r="AI557" s="52"/>
      <c r="AK557" s="56"/>
      <c r="AL557" s="56"/>
      <c r="AM557" s="52"/>
      <c r="AN557" s="52"/>
      <c r="AO557" s="52"/>
      <c r="AQ557" s="52"/>
      <c r="AR557" s="52"/>
      <c r="AS557" s="52"/>
      <c r="AT557" s="52"/>
      <c r="AU557" s="52"/>
      <c r="AV557" s="52"/>
      <c r="AW557" s="52"/>
      <c r="AX557" s="52"/>
    </row>
    <row r="558" spans="1:50">
      <c r="A558" s="49">
        <v>483</v>
      </c>
      <c r="B558" s="49">
        <v>483239172</v>
      </c>
      <c r="C558" s="50" t="s">
        <v>249</v>
      </c>
      <c r="D558" s="49">
        <v>239</v>
      </c>
      <c r="E558" s="50" t="s">
        <v>250</v>
      </c>
      <c r="F558" s="49">
        <v>172</v>
      </c>
      <c r="G558" s="50" t="s">
        <v>256</v>
      </c>
      <c r="H558" s="51">
        <v>3</v>
      </c>
      <c r="I558" s="52">
        <v>12237</v>
      </c>
      <c r="J558" s="52">
        <v>8044</v>
      </c>
      <c r="K558" s="52">
        <v>0</v>
      </c>
      <c r="L558" s="52">
        <v>893</v>
      </c>
      <c r="M558" s="52">
        <v>21174</v>
      </c>
      <c r="N558" s="48"/>
      <c r="O558" s="53">
        <v>0</v>
      </c>
      <c r="P558" s="53">
        <v>0</v>
      </c>
      <c r="Q558" s="55">
        <v>0.09</v>
      </c>
      <c r="R558" s="55">
        <v>3.2778853979216281E-2</v>
      </c>
      <c r="S558" s="52">
        <v>0</v>
      </c>
      <c r="T558" s="49"/>
      <c r="U558" s="56">
        <v>60843</v>
      </c>
      <c r="V558" s="56">
        <v>0</v>
      </c>
      <c r="W558" s="52">
        <v>0</v>
      </c>
      <c r="X558" s="52">
        <v>2679</v>
      </c>
      <c r="Y558" s="52">
        <v>63522</v>
      </c>
      <c r="Z558" s="83">
        <f t="shared" si="8"/>
        <v>9031323</v>
      </c>
      <c r="AA558" s="52"/>
      <c r="AB558" s="52"/>
      <c r="AC558" s="52"/>
      <c r="AE558" s="53"/>
      <c r="AF558" s="53"/>
      <c r="AG558" s="54"/>
      <c r="AH558" s="55"/>
      <c r="AI558" s="52"/>
      <c r="AK558" s="56"/>
      <c r="AL558" s="56"/>
      <c r="AM558" s="52"/>
      <c r="AN558" s="52"/>
      <c r="AO558" s="52"/>
      <c r="AQ558" s="52"/>
      <c r="AR558" s="52"/>
      <c r="AS558" s="52"/>
      <c r="AT558" s="52"/>
      <c r="AU558" s="52"/>
      <c r="AV558" s="52"/>
      <c r="AW558" s="52"/>
      <c r="AX558" s="52"/>
    </row>
    <row r="559" spans="1:50">
      <c r="A559" s="49">
        <v>483</v>
      </c>
      <c r="B559" s="49">
        <v>483239182</v>
      </c>
      <c r="C559" s="50" t="s">
        <v>249</v>
      </c>
      <c r="D559" s="49">
        <v>239</v>
      </c>
      <c r="E559" s="50" t="s">
        <v>250</v>
      </c>
      <c r="F559" s="49">
        <v>182</v>
      </c>
      <c r="G559" s="50" t="s">
        <v>257</v>
      </c>
      <c r="H559" s="51">
        <v>38</v>
      </c>
      <c r="I559" s="52">
        <v>9721</v>
      </c>
      <c r="J559" s="52">
        <v>2970</v>
      </c>
      <c r="K559" s="52">
        <v>0</v>
      </c>
      <c r="L559" s="52">
        <v>893</v>
      </c>
      <c r="M559" s="52">
        <v>13584</v>
      </c>
      <c r="N559" s="48"/>
      <c r="O559" s="53">
        <v>0</v>
      </c>
      <c r="P559" s="53">
        <v>0</v>
      </c>
      <c r="Q559" s="55">
        <v>0.09</v>
      </c>
      <c r="R559" s="55">
        <v>1.2743936919424978E-2</v>
      </c>
      <c r="S559" s="52">
        <v>0</v>
      </c>
      <c r="T559" s="49"/>
      <c r="U559" s="56">
        <v>482258</v>
      </c>
      <c r="V559" s="56">
        <v>0</v>
      </c>
      <c r="W559" s="52">
        <v>0</v>
      </c>
      <c r="X559" s="52">
        <v>33934</v>
      </c>
      <c r="Y559" s="52">
        <v>516192</v>
      </c>
      <c r="Z559" s="83">
        <f t="shared" si="8"/>
        <v>9031323</v>
      </c>
      <c r="AA559" s="52"/>
      <c r="AB559" s="52"/>
      <c r="AC559" s="52"/>
      <c r="AE559" s="53"/>
      <c r="AF559" s="53"/>
      <c r="AG559" s="54"/>
      <c r="AH559" s="55"/>
      <c r="AI559" s="52"/>
      <c r="AK559" s="56"/>
      <c r="AL559" s="56"/>
      <c r="AM559" s="52"/>
      <c r="AN559" s="52"/>
      <c r="AO559" s="52"/>
      <c r="AQ559" s="52"/>
      <c r="AR559" s="52"/>
      <c r="AS559" s="52"/>
      <c r="AT559" s="52"/>
      <c r="AU559" s="52"/>
      <c r="AV559" s="52"/>
      <c r="AW559" s="52"/>
      <c r="AX559" s="52"/>
    </row>
    <row r="560" spans="1:50">
      <c r="A560" s="49">
        <v>483</v>
      </c>
      <c r="B560" s="49">
        <v>483239201</v>
      </c>
      <c r="C560" s="50" t="s">
        <v>249</v>
      </c>
      <c r="D560" s="49">
        <v>239</v>
      </c>
      <c r="E560" s="50" t="s">
        <v>250</v>
      </c>
      <c r="F560" s="49">
        <v>201</v>
      </c>
      <c r="G560" s="50" t="s">
        <v>9</v>
      </c>
      <c r="H560" s="51">
        <v>1</v>
      </c>
      <c r="I560" s="52">
        <v>12111</v>
      </c>
      <c r="J560" s="52">
        <v>210</v>
      </c>
      <c r="K560" s="52">
        <v>0</v>
      </c>
      <c r="L560" s="52">
        <v>893</v>
      </c>
      <c r="M560" s="52">
        <v>13214</v>
      </c>
      <c r="N560" s="48"/>
      <c r="O560" s="53">
        <v>0</v>
      </c>
      <c r="P560" s="53">
        <v>0</v>
      </c>
      <c r="Q560" s="55">
        <v>0.18</v>
      </c>
      <c r="R560" s="55">
        <v>7.8548202395377034E-2</v>
      </c>
      <c r="S560" s="52">
        <v>0</v>
      </c>
      <c r="T560" s="49"/>
      <c r="U560" s="56">
        <v>12321</v>
      </c>
      <c r="V560" s="56">
        <v>0</v>
      </c>
      <c r="W560" s="52">
        <v>0</v>
      </c>
      <c r="X560" s="52">
        <v>893</v>
      </c>
      <c r="Y560" s="52">
        <v>13214</v>
      </c>
      <c r="Z560" s="83">
        <f t="shared" si="8"/>
        <v>9031323</v>
      </c>
      <c r="AA560" s="52"/>
      <c r="AB560" s="52"/>
      <c r="AC560" s="52"/>
      <c r="AE560" s="53"/>
      <c r="AF560" s="53"/>
      <c r="AG560" s="54"/>
      <c r="AH560" s="55"/>
      <c r="AI560" s="52"/>
      <c r="AK560" s="56"/>
      <c r="AL560" s="56"/>
      <c r="AM560" s="52"/>
      <c r="AN560" s="52"/>
      <c r="AO560" s="52"/>
      <c r="AQ560" s="52"/>
      <c r="AR560" s="52"/>
      <c r="AS560" s="52"/>
      <c r="AT560" s="52"/>
      <c r="AU560" s="52"/>
      <c r="AV560" s="52"/>
      <c r="AW560" s="52"/>
      <c r="AX560" s="52"/>
    </row>
    <row r="561" spans="1:50">
      <c r="A561" s="49">
        <v>483</v>
      </c>
      <c r="B561" s="49">
        <v>483239231</v>
      </c>
      <c r="C561" s="50" t="s">
        <v>249</v>
      </c>
      <c r="D561" s="49">
        <v>239</v>
      </c>
      <c r="E561" s="50" t="s">
        <v>250</v>
      </c>
      <c r="F561" s="49">
        <v>231</v>
      </c>
      <c r="G561" s="50" t="s">
        <v>258</v>
      </c>
      <c r="H561" s="51">
        <v>5</v>
      </c>
      <c r="I561" s="52">
        <v>8804</v>
      </c>
      <c r="J561" s="52">
        <v>2012</v>
      </c>
      <c r="K561" s="52">
        <v>0</v>
      </c>
      <c r="L561" s="52">
        <v>893</v>
      </c>
      <c r="M561" s="52">
        <v>11709</v>
      </c>
      <c r="N561" s="48"/>
      <c r="O561" s="53">
        <v>0</v>
      </c>
      <c r="P561" s="53">
        <v>0</v>
      </c>
      <c r="Q561" s="55">
        <v>0.09</v>
      </c>
      <c r="R561" s="55">
        <v>9.957419530269981E-3</v>
      </c>
      <c r="S561" s="52">
        <v>0</v>
      </c>
      <c r="T561" s="49"/>
      <c r="U561" s="56">
        <v>54080</v>
      </c>
      <c r="V561" s="56">
        <v>0</v>
      </c>
      <c r="W561" s="52">
        <v>0</v>
      </c>
      <c r="X561" s="52">
        <v>4465</v>
      </c>
      <c r="Y561" s="52">
        <v>58545</v>
      </c>
      <c r="Z561" s="83">
        <f t="shared" si="8"/>
        <v>9031323</v>
      </c>
      <c r="AA561" s="52"/>
      <c r="AB561" s="52"/>
      <c r="AC561" s="52"/>
      <c r="AE561" s="53"/>
      <c r="AF561" s="53"/>
      <c r="AG561" s="54"/>
      <c r="AH561" s="55"/>
      <c r="AI561" s="52"/>
      <c r="AK561" s="56"/>
      <c r="AL561" s="56"/>
      <c r="AM561" s="52"/>
      <c r="AN561" s="52"/>
      <c r="AO561" s="52"/>
      <c r="AQ561" s="52"/>
      <c r="AR561" s="52"/>
      <c r="AS561" s="52"/>
      <c r="AT561" s="52"/>
      <c r="AU561" s="52"/>
      <c r="AV561" s="52"/>
      <c r="AW561" s="52"/>
      <c r="AX561" s="52"/>
    </row>
    <row r="562" spans="1:50">
      <c r="A562" s="49">
        <v>483</v>
      </c>
      <c r="B562" s="49">
        <v>483239239</v>
      </c>
      <c r="C562" s="50" t="s">
        <v>249</v>
      </c>
      <c r="D562" s="49">
        <v>239</v>
      </c>
      <c r="E562" s="50" t="s">
        <v>250</v>
      </c>
      <c r="F562" s="49">
        <v>239</v>
      </c>
      <c r="G562" s="50" t="s">
        <v>250</v>
      </c>
      <c r="H562" s="51">
        <v>425</v>
      </c>
      <c r="I562" s="52">
        <v>9469</v>
      </c>
      <c r="J562" s="52">
        <v>3298</v>
      </c>
      <c r="K562" s="52">
        <v>0</v>
      </c>
      <c r="L562" s="52">
        <v>893</v>
      </c>
      <c r="M562" s="52">
        <v>13660</v>
      </c>
      <c r="N562" s="48"/>
      <c r="O562" s="53">
        <v>0</v>
      </c>
      <c r="P562" s="53">
        <v>0</v>
      </c>
      <c r="Q562" s="55">
        <v>0.09</v>
      </c>
      <c r="R562" s="55">
        <v>5.3908122097580405E-2</v>
      </c>
      <c r="S562" s="52">
        <v>0</v>
      </c>
      <c r="T562" s="49"/>
      <c r="U562" s="56">
        <v>5425975</v>
      </c>
      <c r="V562" s="56">
        <v>0</v>
      </c>
      <c r="W562" s="52">
        <v>0</v>
      </c>
      <c r="X562" s="52">
        <v>379525</v>
      </c>
      <c r="Y562" s="52">
        <v>5805500</v>
      </c>
      <c r="Z562" s="83">
        <f t="shared" si="8"/>
        <v>9031323</v>
      </c>
      <c r="AA562" s="52"/>
      <c r="AB562" s="52"/>
      <c r="AC562" s="52"/>
      <c r="AE562" s="53"/>
      <c r="AF562" s="53"/>
      <c r="AG562" s="54"/>
      <c r="AH562" s="55"/>
      <c r="AI562" s="52"/>
      <c r="AK562" s="56"/>
      <c r="AL562" s="56"/>
      <c r="AM562" s="52"/>
      <c r="AN562" s="52"/>
      <c r="AO562" s="52"/>
      <c r="AQ562" s="52"/>
      <c r="AR562" s="52"/>
      <c r="AS562" s="52"/>
      <c r="AT562" s="52"/>
      <c r="AU562" s="52"/>
      <c r="AV562" s="52"/>
      <c r="AW562" s="52"/>
      <c r="AX562" s="52"/>
    </row>
    <row r="563" spans="1:50">
      <c r="A563" s="49">
        <v>483</v>
      </c>
      <c r="B563" s="49">
        <v>483239240</v>
      </c>
      <c r="C563" s="50" t="s">
        <v>249</v>
      </c>
      <c r="D563" s="49">
        <v>239</v>
      </c>
      <c r="E563" s="50" t="s">
        <v>250</v>
      </c>
      <c r="F563" s="49">
        <v>240</v>
      </c>
      <c r="G563" s="50" t="s">
        <v>314</v>
      </c>
      <c r="H563" s="51">
        <v>2</v>
      </c>
      <c r="I563" s="52">
        <v>8512</v>
      </c>
      <c r="J563" s="52">
        <v>5087</v>
      </c>
      <c r="K563" s="52">
        <v>0</v>
      </c>
      <c r="L563" s="52">
        <v>893</v>
      </c>
      <c r="M563" s="52">
        <v>14492</v>
      </c>
      <c r="N563" s="48"/>
      <c r="O563" s="53">
        <v>0</v>
      </c>
      <c r="P563" s="53">
        <v>0</v>
      </c>
      <c r="Q563" s="55">
        <v>0.09</v>
      </c>
      <c r="R563" s="55">
        <v>7.2404391629859602E-3</v>
      </c>
      <c r="S563" s="52">
        <v>0</v>
      </c>
      <c r="T563" s="49"/>
      <c r="U563" s="56">
        <v>27198</v>
      </c>
      <c r="V563" s="56">
        <v>0</v>
      </c>
      <c r="W563" s="52">
        <v>0</v>
      </c>
      <c r="X563" s="52">
        <v>1786</v>
      </c>
      <c r="Y563" s="52">
        <v>28984</v>
      </c>
      <c r="Z563" s="83">
        <f t="shared" si="8"/>
        <v>9031323</v>
      </c>
      <c r="AA563" s="52"/>
      <c r="AB563" s="52"/>
      <c r="AC563" s="52"/>
      <c r="AE563" s="53"/>
      <c r="AF563" s="53"/>
      <c r="AG563" s="54"/>
      <c r="AH563" s="55"/>
      <c r="AI563" s="52"/>
      <c r="AK563" s="56"/>
      <c r="AL563" s="56"/>
      <c r="AM563" s="52"/>
      <c r="AN563" s="52"/>
      <c r="AO563" s="52"/>
      <c r="AQ563" s="52"/>
      <c r="AR563" s="52"/>
      <c r="AS563" s="52"/>
      <c r="AT563" s="52"/>
      <c r="AU563" s="52"/>
      <c r="AV563" s="52"/>
      <c r="AW563" s="52"/>
      <c r="AX563" s="52"/>
    </row>
    <row r="564" spans="1:50">
      <c r="A564" s="49">
        <v>483</v>
      </c>
      <c r="B564" s="49">
        <v>483239250</v>
      </c>
      <c r="C564" s="50" t="s">
        <v>249</v>
      </c>
      <c r="D564" s="49">
        <v>239</v>
      </c>
      <c r="E564" s="50" t="s">
        <v>250</v>
      </c>
      <c r="F564" s="49">
        <v>250</v>
      </c>
      <c r="G564" s="50" t="s">
        <v>380</v>
      </c>
      <c r="H564" s="51">
        <v>1</v>
      </c>
      <c r="I564" s="52">
        <v>9250</v>
      </c>
      <c r="J564" s="52">
        <v>4557</v>
      </c>
      <c r="K564" s="52">
        <v>0</v>
      </c>
      <c r="L564" s="52">
        <v>893</v>
      </c>
      <c r="M564" s="52">
        <v>14700</v>
      </c>
      <c r="N564" s="48"/>
      <c r="O564" s="53">
        <v>0</v>
      </c>
      <c r="P564" s="53">
        <v>0</v>
      </c>
      <c r="Q564" s="55">
        <v>0.09</v>
      </c>
      <c r="R564" s="55">
        <v>2.1006251542311409E-3</v>
      </c>
      <c r="S564" s="52">
        <v>0</v>
      </c>
      <c r="T564" s="49"/>
      <c r="U564" s="56">
        <v>13807</v>
      </c>
      <c r="V564" s="56">
        <v>0</v>
      </c>
      <c r="W564" s="52">
        <v>0</v>
      </c>
      <c r="X564" s="52">
        <v>893</v>
      </c>
      <c r="Y564" s="52">
        <v>14700</v>
      </c>
      <c r="Z564" s="83">
        <f t="shared" si="8"/>
        <v>9031323</v>
      </c>
      <c r="AA564" s="52"/>
      <c r="AB564" s="52"/>
      <c r="AC564" s="52"/>
      <c r="AE564" s="53"/>
      <c r="AF564" s="53"/>
      <c r="AG564" s="54"/>
      <c r="AH564" s="55"/>
      <c r="AI564" s="52"/>
      <c r="AK564" s="56"/>
      <c r="AL564" s="56"/>
      <c r="AM564" s="52"/>
      <c r="AN564" s="52"/>
      <c r="AO564" s="52"/>
      <c r="AQ564" s="52"/>
      <c r="AR564" s="52"/>
      <c r="AS564" s="52"/>
      <c r="AT564" s="52"/>
      <c r="AU564" s="52"/>
      <c r="AV564" s="52"/>
      <c r="AW564" s="52"/>
      <c r="AX564" s="52"/>
    </row>
    <row r="565" spans="1:50">
      <c r="A565" s="49">
        <v>483</v>
      </c>
      <c r="B565" s="49">
        <v>483239261</v>
      </c>
      <c r="C565" s="50" t="s">
        <v>249</v>
      </c>
      <c r="D565" s="49">
        <v>239</v>
      </c>
      <c r="E565" s="50" t="s">
        <v>250</v>
      </c>
      <c r="F565" s="49">
        <v>261</v>
      </c>
      <c r="G565" s="50" t="s">
        <v>127</v>
      </c>
      <c r="H565" s="51">
        <v>5</v>
      </c>
      <c r="I565" s="52">
        <v>9495</v>
      </c>
      <c r="J565" s="52">
        <v>5055</v>
      </c>
      <c r="K565" s="52">
        <v>0</v>
      </c>
      <c r="L565" s="52">
        <v>893</v>
      </c>
      <c r="M565" s="52">
        <v>15443</v>
      </c>
      <c r="N565" s="48"/>
      <c r="O565" s="53">
        <v>0</v>
      </c>
      <c r="P565" s="53">
        <v>0</v>
      </c>
      <c r="Q565" s="55">
        <v>0.09</v>
      </c>
      <c r="R565" s="55">
        <v>7.0703875657145643E-2</v>
      </c>
      <c r="S565" s="52">
        <v>0</v>
      </c>
      <c r="T565" s="49"/>
      <c r="U565" s="56">
        <v>72750</v>
      </c>
      <c r="V565" s="56">
        <v>0</v>
      </c>
      <c r="W565" s="52">
        <v>0</v>
      </c>
      <c r="X565" s="52">
        <v>4465</v>
      </c>
      <c r="Y565" s="52">
        <v>77215</v>
      </c>
      <c r="Z565" s="83">
        <f t="shared" si="8"/>
        <v>9031323</v>
      </c>
      <c r="AA565" s="52"/>
      <c r="AB565" s="52"/>
      <c r="AC565" s="52"/>
      <c r="AE565" s="53"/>
      <c r="AF565" s="53"/>
      <c r="AG565" s="54"/>
      <c r="AH565" s="55"/>
      <c r="AI565" s="52"/>
      <c r="AK565" s="56"/>
      <c r="AL565" s="56"/>
      <c r="AM565" s="52"/>
      <c r="AN565" s="52"/>
      <c r="AO565" s="52"/>
      <c r="AQ565" s="52"/>
      <c r="AR565" s="52"/>
      <c r="AS565" s="52"/>
      <c r="AT565" s="52"/>
      <c r="AU565" s="52"/>
      <c r="AV565" s="52"/>
      <c r="AW565" s="52"/>
      <c r="AX565" s="52"/>
    </row>
    <row r="566" spans="1:50">
      <c r="A566" s="49">
        <v>483</v>
      </c>
      <c r="B566" s="49">
        <v>483239310</v>
      </c>
      <c r="C566" s="50" t="s">
        <v>249</v>
      </c>
      <c r="D566" s="49">
        <v>239</v>
      </c>
      <c r="E566" s="50" t="s">
        <v>250</v>
      </c>
      <c r="F566" s="49">
        <v>310</v>
      </c>
      <c r="G566" s="50" t="s">
        <v>259</v>
      </c>
      <c r="H566" s="51">
        <v>40</v>
      </c>
      <c r="I566" s="52">
        <v>10548</v>
      </c>
      <c r="J566" s="52">
        <v>2272</v>
      </c>
      <c r="K566" s="52">
        <v>0</v>
      </c>
      <c r="L566" s="52">
        <v>893</v>
      </c>
      <c r="M566" s="52">
        <v>13713</v>
      </c>
      <c r="N566" s="48"/>
      <c r="O566" s="53">
        <v>0</v>
      </c>
      <c r="P566" s="53">
        <v>0</v>
      </c>
      <c r="Q566" s="55">
        <v>0.18</v>
      </c>
      <c r="R566" s="55">
        <v>2.3018778645302537E-2</v>
      </c>
      <c r="S566" s="52">
        <v>0</v>
      </c>
      <c r="T566" s="49"/>
      <c r="U566" s="56">
        <v>512800</v>
      </c>
      <c r="V566" s="56">
        <v>0</v>
      </c>
      <c r="W566" s="52">
        <v>0</v>
      </c>
      <c r="X566" s="52">
        <v>35720</v>
      </c>
      <c r="Y566" s="52">
        <v>548520</v>
      </c>
      <c r="Z566" s="83">
        <f t="shared" si="8"/>
        <v>9031323</v>
      </c>
      <c r="AA566" s="52"/>
      <c r="AB566" s="52"/>
      <c r="AC566" s="52"/>
      <c r="AE566" s="53"/>
      <c r="AF566" s="53"/>
      <c r="AG566" s="54"/>
      <c r="AH566" s="55"/>
      <c r="AI566" s="52"/>
      <c r="AK566" s="56"/>
      <c r="AL566" s="56"/>
      <c r="AM566" s="52"/>
      <c r="AN566" s="52"/>
      <c r="AO566" s="52"/>
      <c r="AQ566" s="52"/>
      <c r="AR566" s="52"/>
      <c r="AS566" s="52"/>
      <c r="AT566" s="52"/>
      <c r="AU566" s="52"/>
      <c r="AV566" s="52"/>
      <c r="AW566" s="52"/>
      <c r="AX566" s="52"/>
    </row>
    <row r="567" spans="1:50">
      <c r="A567" s="49">
        <v>483</v>
      </c>
      <c r="B567" s="49">
        <v>483239625</v>
      </c>
      <c r="C567" s="50" t="s">
        <v>249</v>
      </c>
      <c r="D567" s="49">
        <v>239</v>
      </c>
      <c r="E567" s="50" t="s">
        <v>250</v>
      </c>
      <c r="F567" s="49">
        <v>625</v>
      </c>
      <c r="G567" s="50" t="s">
        <v>92</v>
      </c>
      <c r="H567" s="51">
        <v>1</v>
      </c>
      <c r="I567" s="52">
        <v>10079</v>
      </c>
      <c r="J567" s="52">
        <v>1918</v>
      </c>
      <c r="K567" s="52">
        <v>0</v>
      </c>
      <c r="L567" s="52">
        <v>893</v>
      </c>
      <c r="M567" s="52">
        <v>12890</v>
      </c>
      <c r="N567" s="48"/>
      <c r="O567" s="53">
        <v>0</v>
      </c>
      <c r="P567" s="53">
        <v>0</v>
      </c>
      <c r="Q567" s="55">
        <v>0.09</v>
      </c>
      <c r="R567" s="55">
        <v>2.4383493089387897E-3</v>
      </c>
      <c r="S567" s="52">
        <v>0</v>
      </c>
      <c r="T567" s="49"/>
      <c r="U567" s="56">
        <v>11997</v>
      </c>
      <c r="V567" s="56">
        <v>0</v>
      </c>
      <c r="W567" s="52">
        <v>0</v>
      </c>
      <c r="X567" s="52">
        <v>893</v>
      </c>
      <c r="Y567" s="52">
        <v>12890</v>
      </c>
      <c r="Z567" s="83">
        <f t="shared" si="8"/>
        <v>9031323</v>
      </c>
      <c r="AA567" s="52"/>
      <c r="AB567" s="52"/>
      <c r="AC567" s="52"/>
      <c r="AE567" s="53"/>
      <c r="AF567" s="53"/>
      <c r="AG567" s="54"/>
      <c r="AH567" s="55"/>
      <c r="AI567" s="52"/>
      <c r="AK567" s="56"/>
      <c r="AL567" s="56"/>
      <c r="AM567" s="52"/>
      <c r="AN567" s="52"/>
      <c r="AO567" s="52"/>
      <c r="AQ567" s="52"/>
      <c r="AR567" s="52"/>
      <c r="AS567" s="52"/>
      <c r="AT567" s="52"/>
      <c r="AU567" s="52"/>
      <c r="AV567" s="52"/>
      <c r="AW567" s="52"/>
      <c r="AX567" s="52"/>
    </row>
    <row r="568" spans="1:50">
      <c r="A568" s="49">
        <v>483</v>
      </c>
      <c r="B568" s="49">
        <v>483239665</v>
      </c>
      <c r="C568" s="50" t="s">
        <v>249</v>
      </c>
      <c r="D568" s="49">
        <v>239</v>
      </c>
      <c r="E568" s="50" t="s">
        <v>250</v>
      </c>
      <c r="F568" s="49">
        <v>665</v>
      </c>
      <c r="G568" s="50" t="s">
        <v>260</v>
      </c>
      <c r="H568" s="51">
        <v>16</v>
      </c>
      <c r="I568" s="52">
        <v>10056</v>
      </c>
      <c r="J568" s="52">
        <v>1864</v>
      </c>
      <c r="K568" s="52">
        <v>0</v>
      </c>
      <c r="L568" s="52">
        <v>893</v>
      </c>
      <c r="M568" s="52">
        <v>12813</v>
      </c>
      <c r="N568" s="48"/>
      <c r="O568" s="53">
        <v>0</v>
      </c>
      <c r="P568" s="53">
        <v>0</v>
      </c>
      <c r="Q568" s="55">
        <v>0.09</v>
      </c>
      <c r="R568" s="55">
        <v>6.3545584708069843E-3</v>
      </c>
      <c r="S568" s="52">
        <v>0</v>
      </c>
      <c r="T568" s="49"/>
      <c r="U568" s="56">
        <v>190720</v>
      </c>
      <c r="V568" s="56">
        <v>0</v>
      </c>
      <c r="W568" s="52">
        <v>0</v>
      </c>
      <c r="X568" s="52">
        <v>14288</v>
      </c>
      <c r="Y568" s="52">
        <v>205008</v>
      </c>
      <c r="Z568" s="83">
        <f t="shared" si="8"/>
        <v>9031323</v>
      </c>
      <c r="AA568" s="52"/>
      <c r="AB568" s="52"/>
      <c r="AC568" s="52"/>
      <c r="AE568" s="53"/>
      <c r="AF568" s="53"/>
      <c r="AG568" s="54"/>
      <c r="AH568" s="55"/>
      <c r="AI568" s="52"/>
      <c r="AK568" s="56"/>
      <c r="AL568" s="56"/>
      <c r="AM568" s="52"/>
      <c r="AN568" s="52"/>
      <c r="AO568" s="52"/>
      <c r="AQ568" s="52"/>
      <c r="AR568" s="52"/>
      <c r="AS568" s="52"/>
      <c r="AT568" s="52"/>
      <c r="AU568" s="52"/>
      <c r="AV568" s="52"/>
      <c r="AW568" s="52"/>
      <c r="AX568" s="52"/>
    </row>
    <row r="569" spans="1:50">
      <c r="A569" s="49">
        <v>483</v>
      </c>
      <c r="B569" s="49">
        <v>483239760</v>
      </c>
      <c r="C569" s="50" t="s">
        <v>249</v>
      </c>
      <c r="D569" s="49">
        <v>239</v>
      </c>
      <c r="E569" s="50" t="s">
        <v>250</v>
      </c>
      <c r="F569" s="49">
        <v>760</v>
      </c>
      <c r="G569" s="50" t="s">
        <v>262</v>
      </c>
      <c r="H569" s="51">
        <v>54</v>
      </c>
      <c r="I569" s="52">
        <v>9864</v>
      </c>
      <c r="J569" s="52">
        <v>1915</v>
      </c>
      <c r="K569" s="52">
        <v>0</v>
      </c>
      <c r="L569" s="52">
        <v>893</v>
      </c>
      <c r="M569" s="52">
        <v>12672</v>
      </c>
      <c r="N569" s="48"/>
      <c r="O569" s="53">
        <v>0</v>
      </c>
      <c r="P569" s="53">
        <v>0</v>
      </c>
      <c r="Q569" s="55">
        <v>0.09</v>
      </c>
      <c r="R569" s="55">
        <v>2.8277602029337486E-2</v>
      </c>
      <c r="S569" s="52">
        <v>0</v>
      </c>
      <c r="T569" s="49"/>
      <c r="U569" s="56">
        <v>636066</v>
      </c>
      <c r="V569" s="56">
        <v>0</v>
      </c>
      <c r="W569" s="52">
        <v>0</v>
      </c>
      <c r="X569" s="52">
        <v>48222</v>
      </c>
      <c r="Y569" s="52">
        <v>684288</v>
      </c>
      <c r="Z569" s="83">
        <f t="shared" si="8"/>
        <v>9031323</v>
      </c>
      <c r="AA569" s="52"/>
      <c r="AB569" s="52"/>
      <c r="AC569" s="52"/>
      <c r="AE569" s="53"/>
      <c r="AF569" s="53"/>
      <c r="AG569" s="54"/>
      <c r="AH569" s="55"/>
      <c r="AI569" s="52"/>
      <c r="AK569" s="56"/>
      <c r="AL569" s="56"/>
      <c r="AM569" s="52"/>
      <c r="AN569" s="52"/>
      <c r="AO569" s="52"/>
      <c r="AQ569" s="52"/>
      <c r="AR569" s="52"/>
      <c r="AS569" s="52"/>
      <c r="AT569" s="52"/>
      <c r="AU569" s="52"/>
      <c r="AV569" s="52"/>
      <c r="AW569" s="52"/>
      <c r="AX569" s="52"/>
    </row>
    <row r="570" spans="1:50">
      <c r="A570" s="49">
        <v>484</v>
      </c>
      <c r="B570" s="49">
        <v>484035035</v>
      </c>
      <c r="C570" s="50" t="s">
        <v>263</v>
      </c>
      <c r="D570" s="49">
        <v>35</v>
      </c>
      <c r="E570" s="50" t="s">
        <v>11</v>
      </c>
      <c r="F570" s="49">
        <v>35</v>
      </c>
      <c r="G570" s="50" t="s">
        <v>11</v>
      </c>
      <c r="H570" s="51">
        <v>1418</v>
      </c>
      <c r="I570" s="52">
        <v>12442</v>
      </c>
      <c r="J570" s="52">
        <v>4265</v>
      </c>
      <c r="K570" s="52">
        <v>0</v>
      </c>
      <c r="L570" s="52">
        <v>893</v>
      </c>
      <c r="M570" s="52">
        <v>17600</v>
      </c>
      <c r="N570" s="48"/>
      <c r="O570" s="53">
        <v>0</v>
      </c>
      <c r="P570" s="53">
        <v>0</v>
      </c>
      <c r="Q570" s="55">
        <v>0.18</v>
      </c>
      <c r="R570" s="55">
        <v>0.14507498172994768</v>
      </c>
      <c r="S570" s="52">
        <v>0</v>
      </c>
      <c r="T570" s="49"/>
      <c r="U570" s="56">
        <v>23690526</v>
      </c>
      <c r="V570" s="56">
        <v>0</v>
      </c>
      <c r="W570" s="52">
        <v>0</v>
      </c>
      <c r="X570" s="52">
        <v>1266274</v>
      </c>
      <c r="Y570" s="52">
        <v>24956800</v>
      </c>
      <c r="Z570" s="83">
        <f t="shared" si="8"/>
        <v>25009920</v>
      </c>
      <c r="AA570" s="52"/>
      <c r="AB570" s="52"/>
      <c r="AC570" s="52"/>
      <c r="AE570" s="53"/>
      <c r="AF570" s="53"/>
      <c r="AG570" s="54"/>
      <c r="AH570" s="55"/>
      <c r="AI570" s="52"/>
      <c r="AK570" s="56"/>
      <c r="AL570" s="56"/>
      <c r="AM570" s="52"/>
      <c r="AN570" s="52"/>
      <c r="AO570" s="52"/>
      <c r="AQ570" s="52"/>
      <c r="AR570" s="52"/>
      <c r="AS570" s="52"/>
      <c r="AT570" s="52"/>
      <c r="AU570" s="52"/>
      <c r="AV570" s="52"/>
      <c r="AW570" s="52"/>
      <c r="AX570" s="52"/>
    </row>
    <row r="571" spans="1:50">
      <c r="A571" s="49">
        <v>484</v>
      </c>
      <c r="B571" s="49">
        <v>484035040</v>
      </c>
      <c r="C571" s="50" t="s">
        <v>263</v>
      </c>
      <c r="D571" s="49">
        <v>35</v>
      </c>
      <c r="E571" s="50" t="s">
        <v>11</v>
      </c>
      <c r="F571" s="49">
        <v>40</v>
      </c>
      <c r="G571" s="50" t="s">
        <v>88</v>
      </c>
      <c r="H571" s="51">
        <v>1</v>
      </c>
      <c r="I571" s="52">
        <v>10256</v>
      </c>
      <c r="J571" s="52">
        <v>2650</v>
      </c>
      <c r="K571" s="52">
        <v>0</v>
      </c>
      <c r="L571" s="52">
        <v>893</v>
      </c>
      <c r="M571" s="52">
        <v>13799</v>
      </c>
      <c r="N571" s="48"/>
      <c r="O571" s="53">
        <v>0</v>
      </c>
      <c r="P571" s="53">
        <v>0</v>
      </c>
      <c r="Q571" s="55">
        <v>0.09</v>
      </c>
      <c r="R571" s="55">
        <v>3.2978653328890198E-3</v>
      </c>
      <c r="S571" s="52">
        <v>0</v>
      </c>
      <c r="T571" s="49"/>
      <c r="U571" s="56">
        <v>12906</v>
      </c>
      <c r="V571" s="56">
        <v>0</v>
      </c>
      <c r="W571" s="52">
        <v>0</v>
      </c>
      <c r="X571" s="52">
        <v>893</v>
      </c>
      <c r="Y571" s="52">
        <v>13799</v>
      </c>
      <c r="Z571" s="83">
        <f t="shared" si="8"/>
        <v>25009920</v>
      </c>
      <c r="AA571" s="52"/>
      <c r="AB571" s="52"/>
      <c r="AC571" s="52"/>
      <c r="AE571" s="53"/>
      <c r="AF571" s="53"/>
      <c r="AG571" s="54"/>
      <c r="AH571" s="55"/>
      <c r="AI571" s="52"/>
      <c r="AK571" s="56"/>
      <c r="AL571" s="56"/>
      <c r="AM571" s="52"/>
      <c r="AN571" s="52"/>
      <c r="AO571" s="52"/>
      <c r="AQ571" s="52"/>
      <c r="AR571" s="52"/>
      <c r="AS571" s="52"/>
      <c r="AT571" s="52"/>
      <c r="AU571" s="52"/>
      <c r="AV571" s="52"/>
      <c r="AW571" s="52"/>
      <c r="AX571" s="52"/>
    </row>
    <row r="572" spans="1:50">
      <c r="A572" s="49">
        <v>484</v>
      </c>
      <c r="B572" s="49">
        <v>484035044</v>
      </c>
      <c r="C572" s="50" t="s">
        <v>263</v>
      </c>
      <c r="D572" s="49">
        <v>35</v>
      </c>
      <c r="E572" s="50" t="s">
        <v>11</v>
      </c>
      <c r="F572" s="49">
        <v>44</v>
      </c>
      <c r="G572" s="50" t="s">
        <v>12</v>
      </c>
      <c r="H572" s="51">
        <v>1</v>
      </c>
      <c r="I572" s="52">
        <v>11776</v>
      </c>
      <c r="J572" s="52">
        <v>776</v>
      </c>
      <c r="K572" s="52">
        <v>0</v>
      </c>
      <c r="L572" s="52">
        <v>893</v>
      </c>
      <c r="M572" s="52">
        <v>13445</v>
      </c>
      <c r="N572" s="48"/>
      <c r="O572" s="53">
        <v>0</v>
      </c>
      <c r="P572" s="53">
        <v>0</v>
      </c>
      <c r="Q572" s="55">
        <v>0.09</v>
      </c>
      <c r="R572" s="55">
        <v>4.7635608937194533E-2</v>
      </c>
      <c r="S572" s="52">
        <v>0</v>
      </c>
      <c r="T572" s="49"/>
      <c r="U572" s="56">
        <v>12552</v>
      </c>
      <c r="V572" s="56">
        <v>0</v>
      </c>
      <c r="W572" s="52">
        <v>0</v>
      </c>
      <c r="X572" s="52">
        <v>893</v>
      </c>
      <c r="Y572" s="52">
        <v>13445</v>
      </c>
      <c r="Z572" s="83">
        <f t="shared" si="8"/>
        <v>25009920</v>
      </c>
      <c r="AA572" s="52"/>
      <c r="AB572" s="52"/>
      <c r="AC572" s="52"/>
      <c r="AE572" s="53"/>
      <c r="AF572" s="53"/>
      <c r="AG572" s="54"/>
      <c r="AH572" s="55"/>
      <c r="AI572" s="52"/>
      <c r="AK572" s="56"/>
      <c r="AL572" s="56"/>
      <c r="AM572" s="52"/>
      <c r="AN572" s="52"/>
      <c r="AO572" s="52"/>
      <c r="AQ572" s="52"/>
      <c r="AR572" s="52"/>
      <c r="AS572" s="52"/>
      <c r="AT572" s="52"/>
      <c r="AU572" s="52"/>
      <c r="AV572" s="52"/>
      <c r="AW572" s="52"/>
      <c r="AX572" s="52"/>
    </row>
    <row r="573" spans="1:50">
      <c r="A573" s="49">
        <v>484</v>
      </c>
      <c r="B573" s="49">
        <v>484035165</v>
      </c>
      <c r="C573" s="50" t="s">
        <v>263</v>
      </c>
      <c r="D573" s="49">
        <v>35</v>
      </c>
      <c r="E573" s="50" t="s">
        <v>11</v>
      </c>
      <c r="F573" s="49">
        <v>165</v>
      </c>
      <c r="G573" s="50" t="s">
        <v>17</v>
      </c>
      <c r="H573" s="51">
        <v>1</v>
      </c>
      <c r="I573" s="52">
        <v>11598</v>
      </c>
      <c r="J573" s="52">
        <v>568</v>
      </c>
      <c r="K573" s="52">
        <v>0</v>
      </c>
      <c r="L573" s="52">
        <v>893</v>
      </c>
      <c r="M573" s="52">
        <v>13059</v>
      </c>
      <c r="N573" s="48"/>
      <c r="O573" s="53">
        <v>0</v>
      </c>
      <c r="P573" s="53">
        <v>0</v>
      </c>
      <c r="Q573" s="55">
        <v>0.14000000000000001</v>
      </c>
      <c r="R573" s="55">
        <v>0.11966283017214517</v>
      </c>
      <c r="S573" s="52">
        <v>0</v>
      </c>
      <c r="T573" s="49"/>
      <c r="U573" s="56">
        <v>12166</v>
      </c>
      <c r="V573" s="56">
        <v>0</v>
      </c>
      <c r="W573" s="52">
        <v>0</v>
      </c>
      <c r="X573" s="52">
        <v>893</v>
      </c>
      <c r="Y573" s="52">
        <v>13059</v>
      </c>
      <c r="Z573" s="83">
        <f t="shared" si="8"/>
        <v>25009920</v>
      </c>
      <c r="AA573" s="52"/>
      <c r="AB573" s="52"/>
      <c r="AC573" s="52"/>
      <c r="AE573" s="53"/>
      <c r="AF573" s="53"/>
      <c r="AG573" s="54"/>
      <c r="AH573" s="55"/>
      <c r="AI573" s="52"/>
      <c r="AK573" s="56"/>
      <c r="AL573" s="56"/>
      <c r="AM573" s="52"/>
      <c r="AN573" s="52"/>
      <c r="AO573" s="52"/>
      <c r="AQ573" s="52"/>
      <c r="AR573" s="52"/>
      <c r="AS573" s="52"/>
      <c r="AT573" s="52"/>
      <c r="AU573" s="52"/>
      <c r="AV573" s="52"/>
      <c r="AW573" s="52"/>
      <c r="AX573" s="52"/>
    </row>
    <row r="574" spans="1:50">
      <c r="A574" s="49">
        <v>484</v>
      </c>
      <c r="B574" s="49">
        <v>484035248</v>
      </c>
      <c r="C574" s="50" t="s">
        <v>263</v>
      </c>
      <c r="D574" s="49">
        <v>35</v>
      </c>
      <c r="E574" s="50" t="s">
        <v>11</v>
      </c>
      <c r="F574" s="49">
        <v>248</v>
      </c>
      <c r="G574" s="50" t="s">
        <v>18</v>
      </c>
      <c r="H574" s="51">
        <v>1</v>
      </c>
      <c r="I574" s="52">
        <v>11521</v>
      </c>
      <c r="J574" s="52">
        <v>403</v>
      </c>
      <c r="K574" s="52">
        <v>0</v>
      </c>
      <c r="L574" s="52">
        <v>893</v>
      </c>
      <c r="M574" s="52">
        <v>12817</v>
      </c>
      <c r="N574" s="48"/>
      <c r="O574" s="53">
        <v>0</v>
      </c>
      <c r="P574" s="53">
        <v>0</v>
      </c>
      <c r="Q574" s="55">
        <v>0.09</v>
      </c>
      <c r="R574" s="55">
        <v>3.8622894050938994E-2</v>
      </c>
      <c r="S574" s="52">
        <v>0</v>
      </c>
      <c r="T574" s="49"/>
      <c r="U574" s="56">
        <v>11924</v>
      </c>
      <c r="V574" s="56">
        <v>0</v>
      </c>
      <c r="W574" s="52">
        <v>0</v>
      </c>
      <c r="X574" s="52">
        <v>893</v>
      </c>
      <c r="Y574" s="52">
        <v>12817</v>
      </c>
      <c r="Z574" s="83">
        <f t="shared" si="8"/>
        <v>25009920</v>
      </c>
      <c r="AA574" s="52"/>
      <c r="AB574" s="52"/>
      <c r="AC574" s="52"/>
      <c r="AE574" s="53"/>
      <c r="AF574" s="53"/>
      <c r="AG574" s="54"/>
      <c r="AH574" s="55"/>
      <c r="AI574" s="52"/>
      <c r="AK574" s="56"/>
      <c r="AL574" s="56"/>
      <c r="AM574" s="52"/>
      <c r="AN574" s="52"/>
      <c r="AO574" s="52"/>
      <c r="AQ574" s="52"/>
      <c r="AR574" s="52"/>
      <c r="AS574" s="52"/>
      <c r="AT574" s="52"/>
      <c r="AU574" s="52"/>
      <c r="AV574" s="52"/>
      <c r="AW574" s="52"/>
      <c r="AX574" s="52"/>
    </row>
    <row r="575" spans="1:50">
      <c r="A575" s="49">
        <v>485</v>
      </c>
      <c r="B575" s="49">
        <v>485258030</v>
      </c>
      <c r="C575" s="50" t="s">
        <v>264</v>
      </c>
      <c r="D575" s="49">
        <v>258</v>
      </c>
      <c r="E575" s="50" t="s">
        <v>98</v>
      </c>
      <c r="F575" s="49">
        <v>30</v>
      </c>
      <c r="G575" s="50" t="s">
        <v>94</v>
      </c>
      <c r="H575" s="51">
        <v>2</v>
      </c>
      <c r="I575" s="52">
        <v>9794</v>
      </c>
      <c r="J575" s="52">
        <v>2406</v>
      </c>
      <c r="K575" s="52">
        <v>0</v>
      </c>
      <c r="L575" s="52">
        <v>893</v>
      </c>
      <c r="M575" s="52">
        <v>13093</v>
      </c>
      <c r="N575" s="48"/>
      <c r="O575" s="53">
        <v>0</v>
      </c>
      <c r="P575" s="53">
        <v>0</v>
      </c>
      <c r="Q575" s="55">
        <v>0.09</v>
      </c>
      <c r="R575" s="55">
        <v>2.4021042796152749E-3</v>
      </c>
      <c r="S575" s="52">
        <v>0</v>
      </c>
      <c r="T575" s="49"/>
      <c r="U575" s="56">
        <v>24400</v>
      </c>
      <c r="V575" s="56">
        <v>0</v>
      </c>
      <c r="W575" s="52">
        <v>0</v>
      </c>
      <c r="X575" s="52">
        <v>1786</v>
      </c>
      <c r="Y575" s="52">
        <v>26186</v>
      </c>
      <c r="Z575" s="83">
        <f t="shared" si="8"/>
        <v>6922755</v>
      </c>
      <c r="AA575" s="52"/>
      <c r="AB575" s="52"/>
      <c r="AC575" s="52"/>
      <c r="AE575" s="53"/>
      <c r="AF575" s="53"/>
      <c r="AG575" s="54"/>
      <c r="AH575" s="55"/>
      <c r="AI575" s="52"/>
      <c r="AK575" s="56"/>
      <c r="AL575" s="56"/>
      <c r="AM575" s="52"/>
      <c r="AN575" s="52"/>
      <c r="AO575" s="52"/>
      <c r="AQ575" s="52"/>
      <c r="AR575" s="52"/>
      <c r="AS575" s="52"/>
      <c r="AT575" s="52"/>
      <c r="AU575" s="52"/>
      <c r="AV575" s="52"/>
      <c r="AW575" s="52"/>
      <c r="AX575" s="52"/>
    </row>
    <row r="576" spans="1:50">
      <c r="A576" s="49">
        <v>485</v>
      </c>
      <c r="B576" s="49">
        <v>485258035</v>
      </c>
      <c r="C576" s="50" t="s">
        <v>264</v>
      </c>
      <c r="D576" s="49">
        <v>258</v>
      </c>
      <c r="E576" s="50" t="s">
        <v>98</v>
      </c>
      <c r="F576" s="49">
        <v>35</v>
      </c>
      <c r="G576" s="50" t="s">
        <v>11</v>
      </c>
      <c r="H576" s="51">
        <v>1</v>
      </c>
      <c r="I576" s="52">
        <v>9794</v>
      </c>
      <c r="J576" s="52">
        <v>3357</v>
      </c>
      <c r="K576" s="52">
        <v>0</v>
      </c>
      <c r="L576" s="52">
        <v>893</v>
      </c>
      <c r="M576" s="52">
        <v>14044</v>
      </c>
      <c r="N576" s="48"/>
      <c r="O576" s="53">
        <v>0</v>
      </c>
      <c r="P576" s="53">
        <v>0</v>
      </c>
      <c r="Q576" s="55">
        <v>0.18</v>
      </c>
      <c r="R576" s="55">
        <v>0.14507498172994768</v>
      </c>
      <c r="S576" s="52">
        <v>0</v>
      </c>
      <c r="T576" s="49"/>
      <c r="U576" s="56">
        <v>13151</v>
      </c>
      <c r="V576" s="56">
        <v>0</v>
      </c>
      <c r="W576" s="52">
        <v>0</v>
      </c>
      <c r="X576" s="52">
        <v>893</v>
      </c>
      <c r="Y576" s="52">
        <v>14044</v>
      </c>
      <c r="Z576" s="83">
        <f t="shared" si="8"/>
        <v>6922755</v>
      </c>
      <c r="AA576" s="52"/>
      <c r="AB576" s="52"/>
      <c r="AC576" s="52"/>
      <c r="AE576" s="53"/>
      <c r="AF576" s="53"/>
      <c r="AG576" s="54"/>
      <c r="AH576" s="55"/>
      <c r="AI576" s="52"/>
      <c r="AK576" s="56"/>
      <c r="AL576" s="56"/>
      <c r="AM576" s="52"/>
      <c r="AN576" s="52"/>
      <c r="AO576" s="52"/>
      <c r="AQ576" s="52"/>
      <c r="AR576" s="52"/>
      <c r="AS576" s="52"/>
      <c r="AT576" s="52"/>
      <c r="AU576" s="52"/>
      <c r="AV576" s="52"/>
      <c r="AW576" s="52"/>
      <c r="AX576" s="52"/>
    </row>
    <row r="577" spans="1:50">
      <c r="A577" s="49">
        <v>485</v>
      </c>
      <c r="B577" s="49">
        <v>485258071</v>
      </c>
      <c r="C577" s="50" t="s">
        <v>264</v>
      </c>
      <c r="D577" s="49">
        <v>258</v>
      </c>
      <c r="E577" s="50" t="s">
        <v>98</v>
      </c>
      <c r="F577" s="49">
        <v>71</v>
      </c>
      <c r="G577" s="50" t="s">
        <v>218</v>
      </c>
      <c r="H577" s="51">
        <v>2</v>
      </c>
      <c r="I577" s="52">
        <v>11035</v>
      </c>
      <c r="J577" s="52">
        <v>5583</v>
      </c>
      <c r="K577" s="52">
        <v>0</v>
      </c>
      <c r="L577" s="52">
        <v>893</v>
      </c>
      <c r="M577" s="52">
        <v>17511</v>
      </c>
      <c r="N577" s="48"/>
      <c r="O577" s="53">
        <v>0</v>
      </c>
      <c r="P577" s="53">
        <v>0</v>
      </c>
      <c r="Q577" s="55">
        <v>0.09</v>
      </c>
      <c r="R577" s="55">
        <v>1.7066903874814556E-3</v>
      </c>
      <c r="S577" s="52">
        <v>0</v>
      </c>
      <c r="T577" s="49"/>
      <c r="U577" s="56">
        <v>33236</v>
      </c>
      <c r="V577" s="56">
        <v>0</v>
      </c>
      <c r="W577" s="52">
        <v>0</v>
      </c>
      <c r="X577" s="52">
        <v>1786</v>
      </c>
      <c r="Y577" s="52">
        <v>35022</v>
      </c>
      <c r="Z577" s="83">
        <f t="shared" si="8"/>
        <v>6922755</v>
      </c>
      <c r="AA577" s="52"/>
      <c r="AB577" s="52"/>
      <c r="AC577" s="52"/>
      <c r="AE577" s="53"/>
      <c r="AF577" s="53"/>
      <c r="AG577" s="54"/>
      <c r="AH577" s="55"/>
      <c r="AI577" s="52"/>
      <c r="AK577" s="56"/>
      <c r="AL577" s="56"/>
      <c r="AM577" s="52"/>
      <c r="AN577" s="52"/>
      <c r="AO577" s="52"/>
      <c r="AQ577" s="52"/>
      <c r="AR577" s="52"/>
      <c r="AS577" s="52"/>
      <c r="AT577" s="52"/>
      <c r="AU577" s="52"/>
      <c r="AV577" s="52"/>
      <c r="AW577" s="52"/>
      <c r="AX577" s="52"/>
    </row>
    <row r="578" spans="1:50">
      <c r="A578" s="49">
        <v>485</v>
      </c>
      <c r="B578" s="49">
        <v>485258163</v>
      </c>
      <c r="C578" s="50" t="s">
        <v>264</v>
      </c>
      <c r="D578" s="49">
        <v>258</v>
      </c>
      <c r="E578" s="50" t="s">
        <v>98</v>
      </c>
      <c r="F578" s="49">
        <v>163</v>
      </c>
      <c r="G578" s="50" t="s">
        <v>16</v>
      </c>
      <c r="H578" s="51">
        <v>17</v>
      </c>
      <c r="I578" s="52">
        <v>11318</v>
      </c>
      <c r="J578" s="52">
        <v>612</v>
      </c>
      <c r="K578" s="52">
        <v>0</v>
      </c>
      <c r="L578" s="52">
        <v>893</v>
      </c>
      <c r="M578" s="52">
        <v>12823</v>
      </c>
      <c r="N578" s="48"/>
      <c r="O578" s="53">
        <v>0</v>
      </c>
      <c r="P578" s="53">
        <v>0</v>
      </c>
      <c r="Q578" s="55">
        <v>0.18</v>
      </c>
      <c r="R578" s="55">
        <v>8.7658801294957248E-2</v>
      </c>
      <c r="S578" s="52">
        <v>0</v>
      </c>
      <c r="T578" s="49"/>
      <c r="U578" s="56">
        <v>202810</v>
      </c>
      <c r="V578" s="56">
        <v>0</v>
      </c>
      <c r="W578" s="52">
        <v>0</v>
      </c>
      <c r="X578" s="52">
        <v>15181</v>
      </c>
      <c r="Y578" s="52">
        <v>217991</v>
      </c>
      <c r="Z578" s="83">
        <f t="shared" si="8"/>
        <v>6922755</v>
      </c>
      <c r="AA578" s="52"/>
      <c r="AB578" s="52"/>
      <c r="AC578" s="52"/>
      <c r="AE578" s="53"/>
      <c r="AF578" s="53"/>
      <c r="AG578" s="54"/>
      <c r="AH578" s="55"/>
      <c r="AI578" s="52"/>
      <c r="AK578" s="56"/>
      <c r="AL578" s="56"/>
      <c r="AM578" s="52"/>
      <c r="AN578" s="52"/>
      <c r="AO578" s="52"/>
      <c r="AQ578" s="52"/>
      <c r="AR578" s="52"/>
      <c r="AS578" s="52"/>
      <c r="AT578" s="52"/>
      <c r="AU578" s="52"/>
      <c r="AV578" s="52"/>
      <c r="AW578" s="52"/>
      <c r="AX578" s="52"/>
    </row>
    <row r="579" spans="1:50">
      <c r="A579" s="49">
        <v>485</v>
      </c>
      <c r="B579" s="49">
        <v>485258168</v>
      </c>
      <c r="C579" s="50" t="s">
        <v>264</v>
      </c>
      <c r="D579" s="49">
        <v>258</v>
      </c>
      <c r="E579" s="50" t="s">
        <v>98</v>
      </c>
      <c r="F579" s="49">
        <v>168</v>
      </c>
      <c r="G579" s="50" t="s">
        <v>96</v>
      </c>
      <c r="H579" s="51">
        <v>1</v>
      </c>
      <c r="I579" s="52">
        <v>13435</v>
      </c>
      <c r="J579" s="52">
        <v>6801</v>
      </c>
      <c r="K579" s="52">
        <v>0</v>
      </c>
      <c r="L579" s="52">
        <v>893</v>
      </c>
      <c r="M579" s="52">
        <v>21129</v>
      </c>
      <c r="N579" s="48"/>
      <c r="O579" s="53">
        <v>0</v>
      </c>
      <c r="P579" s="53">
        <v>0</v>
      </c>
      <c r="Q579" s="55">
        <v>0.09</v>
      </c>
      <c r="R579" s="55">
        <v>4.7076759011102261E-2</v>
      </c>
      <c r="S579" s="52">
        <v>0</v>
      </c>
      <c r="T579" s="49"/>
      <c r="U579" s="56">
        <v>20236</v>
      </c>
      <c r="V579" s="56">
        <v>0</v>
      </c>
      <c r="W579" s="52">
        <v>0</v>
      </c>
      <c r="X579" s="52">
        <v>893</v>
      </c>
      <c r="Y579" s="52">
        <v>21129</v>
      </c>
      <c r="Z579" s="83">
        <f t="shared" si="8"/>
        <v>6922755</v>
      </c>
      <c r="AA579" s="52"/>
      <c r="AB579" s="52"/>
      <c r="AC579" s="52"/>
      <c r="AE579" s="53"/>
      <c r="AF579" s="53"/>
      <c r="AG579" s="54"/>
      <c r="AH579" s="55"/>
      <c r="AI579" s="52"/>
      <c r="AK579" s="56"/>
      <c r="AL579" s="56"/>
      <c r="AM579" s="52"/>
      <c r="AN579" s="52"/>
      <c r="AO579" s="52"/>
      <c r="AQ579" s="52"/>
      <c r="AR579" s="52"/>
      <c r="AS579" s="52"/>
      <c r="AT579" s="52"/>
      <c r="AU579" s="52"/>
      <c r="AV579" s="52"/>
      <c r="AW579" s="52"/>
      <c r="AX579" s="52"/>
    </row>
    <row r="580" spans="1:50">
      <c r="A580" s="49">
        <v>485</v>
      </c>
      <c r="B580" s="49">
        <v>485258229</v>
      </c>
      <c r="C580" s="50" t="s">
        <v>264</v>
      </c>
      <c r="D580" s="49">
        <v>258</v>
      </c>
      <c r="E580" s="50" t="s">
        <v>98</v>
      </c>
      <c r="F580" s="49">
        <v>229</v>
      </c>
      <c r="G580" s="50" t="s">
        <v>97</v>
      </c>
      <c r="H580" s="51">
        <v>15</v>
      </c>
      <c r="I580" s="52">
        <v>10583</v>
      </c>
      <c r="J580" s="52">
        <v>1002</v>
      </c>
      <c r="K580" s="52">
        <v>0</v>
      </c>
      <c r="L580" s="52">
        <v>893</v>
      </c>
      <c r="M580" s="52">
        <v>12478</v>
      </c>
      <c r="N580" s="48"/>
      <c r="O580" s="53">
        <v>0</v>
      </c>
      <c r="P580" s="53">
        <v>0</v>
      </c>
      <c r="Q580" s="55">
        <v>0.09</v>
      </c>
      <c r="R580" s="55">
        <v>1.0850901083337826E-2</v>
      </c>
      <c r="S580" s="52">
        <v>0</v>
      </c>
      <c r="T580" s="49"/>
      <c r="U580" s="56">
        <v>173775</v>
      </c>
      <c r="V580" s="56">
        <v>0</v>
      </c>
      <c r="W580" s="52">
        <v>0</v>
      </c>
      <c r="X580" s="52">
        <v>13395</v>
      </c>
      <c r="Y580" s="52">
        <v>187170</v>
      </c>
      <c r="Z580" s="83">
        <f t="shared" si="8"/>
        <v>6922755</v>
      </c>
      <c r="AA580" s="52"/>
      <c r="AB580" s="52"/>
      <c r="AC580" s="52"/>
      <c r="AE580" s="53"/>
      <c r="AF580" s="53"/>
      <c r="AG580" s="54"/>
      <c r="AH580" s="55"/>
      <c r="AI580" s="52"/>
      <c r="AK580" s="56"/>
      <c r="AL580" s="56"/>
      <c r="AM580" s="52"/>
      <c r="AN580" s="52"/>
      <c r="AO580" s="52"/>
      <c r="AQ580" s="52"/>
      <c r="AR580" s="52"/>
      <c r="AS580" s="52"/>
      <c r="AT580" s="52"/>
      <c r="AU580" s="52"/>
      <c r="AV580" s="52"/>
      <c r="AW580" s="52"/>
      <c r="AX580" s="52"/>
    </row>
    <row r="581" spans="1:50">
      <c r="A581" s="49">
        <v>485</v>
      </c>
      <c r="B581" s="49">
        <v>485258248</v>
      </c>
      <c r="C581" s="50" t="s">
        <v>264</v>
      </c>
      <c r="D581" s="49">
        <v>258</v>
      </c>
      <c r="E581" s="50" t="s">
        <v>98</v>
      </c>
      <c r="F581" s="49">
        <v>248</v>
      </c>
      <c r="G581" s="50" t="s">
        <v>18</v>
      </c>
      <c r="H581" s="51">
        <v>2</v>
      </c>
      <c r="I581" s="52">
        <v>9794</v>
      </c>
      <c r="J581" s="52">
        <v>342</v>
      </c>
      <c r="K581" s="52">
        <v>0</v>
      </c>
      <c r="L581" s="52">
        <v>893</v>
      </c>
      <c r="M581" s="52">
        <v>11029</v>
      </c>
      <c r="N581" s="48"/>
      <c r="O581" s="53">
        <v>0</v>
      </c>
      <c r="P581" s="53">
        <v>0</v>
      </c>
      <c r="Q581" s="55">
        <v>0.09</v>
      </c>
      <c r="R581" s="55">
        <v>3.8622894050938994E-2</v>
      </c>
      <c r="S581" s="52">
        <v>0</v>
      </c>
      <c r="T581" s="49"/>
      <c r="U581" s="56">
        <v>20272</v>
      </c>
      <c r="V581" s="56">
        <v>0</v>
      </c>
      <c r="W581" s="52">
        <v>0</v>
      </c>
      <c r="X581" s="52">
        <v>1786</v>
      </c>
      <c r="Y581" s="52">
        <v>22058</v>
      </c>
      <c r="Z581" s="83">
        <f t="shared" si="8"/>
        <v>6922755</v>
      </c>
      <c r="AA581" s="52"/>
      <c r="AB581" s="52"/>
      <c r="AC581" s="52"/>
      <c r="AE581" s="53"/>
      <c r="AF581" s="53"/>
      <c r="AG581" s="54"/>
      <c r="AH581" s="55"/>
      <c r="AI581" s="52"/>
      <c r="AK581" s="56"/>
      <c r="AL581" s="56"/>
      <c r="AM581" s="52"/>
      <c r="AN581" s="52"/>
      <c r="AO581" s="52"/>
      <c r="AQ581" s="52"/>
      <c r="AR581" s="52"/>
      <c r="AS581" s="52"/>
      <c r="AT581" s="52"/>
      <c r="AU581" s="52"/>
      <c r="AV581" s="52"/>
      <c r="AW581" s="52"/>
      <c r="AX581" s="52"/>
    </row>
    <row r="582" spans="1:50">
      <c r="A582" s="49">
        <v>485</v>
      </c>
      <c r="B582" s="49">
        <v>485258258</v>
      </c>
      <c r="C582" s="50" t="s">
        <v>264</v>
      </c>
      <c r="D582" s="49">
        <v>258</v>
      </c>
      <c r="E582" s="50" t="s">
        <v>98</v>
      </c>
      <c r="F582" s="49">
        <v>258</v>
      </c>
      <c r="G582" s="50" t="s">
        <v>98</v>
      </c>
      <c r="H582" s="51">
        <v>432</v>
      </c>
      <c r="I582" s="52">
        <v>10510</v>
      </c>
      <c r="J582" s="52">
        <v>3292</v>
      </c>
      <c r="K582" s="52">
        <v>0</v>
      </c>
      <c r="L582" s="52">
        <v>893</v>
      </c>
      <c r="M582" s="52">
        <v>14695</v>
      </c>
      <c r="N582" s="48"/>
      <c r="O582" s="53">
        <v>0</v>
      </c>
      <c r="P582" s="53">
        <v>0</v>
      </c>
      <c r="Q582" s="55">
        <v>0.18</v>
      </c>
      <c r="R582" s="55">
        <v>9.0944351844877591E-2</v>
      </c>
      <c r="S582" s="52">
        <v>0</v>
      </c>
      <c r="T582" s="49"/>
      <c r="U582" s="56">
        <v>5962464</v>
      </c>
      <c r="V582" s="56">
        <v>0</v>
      </c>
      <c r="W582" s="52">
        <v>0</v>
      </c>
      <c r="X582" s="52">
        <v>385776</v>
      </c>
      <c r="Y582" s="52">
        <v>6348240</v>
      </c>
      <c r="Z582" s="83">
        <f t="shared" si="8"/>
        <v>6922755</v>
      </c>
      <c r="AA582" s="52"/>
      <c r="AB582" s="52"/>
      <c r="AC582" s="52"/>
      <c r="AE582" s="53"/>
      <c r="AF582" s="53"/>
      <c r="AG582" s="54"/>
      <c r="AH582" s="55"/>
      <c r="AI582" s="52"/>
      <c r="AK582" s="56"/>
      <c r="AL582" s="56"/>
      <c r="AM582" s="52"/>
      <c r="AN582" s="52"/>
      <c r="AO582" s="52"/>
      <c r="AQ582" s="52"/>
      <c r="AR582" s="52"/>
      <c r="AS582" s="52"/>
      <c r="AT582" s="52"/>
      <c r="AU582" s="52"/>
      <c r="AV582" s="52"/>
      <c r="AW582" s="52"/>
      <c r="AX582" s="52"/>
    </row>
    <row r="583" spans="1:50">
      <c r="A583" s="49">
        <v>485</v>
      </c>
      <c r="B583" s="49">
        <v>485258291</v>
      </c>
      <c r="C583" s="50" t="s">
        <v>264</v>
      </c>
      <c r="D583" s="49">
        <v>258</v>
      </c>
      <c r="E583" s="50" t="s">
        <v>98</v>
      </c>
      <c r="F583" s="49">
        <v>291</v>
      </c>
      <c r="G583" s="50" t="s">
        <v>99</v>
      </c>
      <c r="H583" s="51">
        <v>1</v>
      </c>
      <c r="I583" s="52">
        <v>9748</v>
      </c>
      <c r="J583" s="52">
        <v>5756</v>
      </c>
      <c r="K583" s="52">
        <v>0</v>
      </c>
      <c r="L583" s="52">
        <v>893</v>
      </c>
      <c r="M583" s="52">
        <v>16397</v>
      </c>
      <c r="N583" s="48"/>
      <c r="O583" s="53">
        <v>0</v>
      </c>
      <c r="P583" s="53">
        <v>0</v>
      </c>
      <c r="Q583" s="55">
        <v>0.09</v>
      </c>
      <c r="R583" s="55">
        <v>1.1734463638920549E-2</v>
      </c>
      <c r="S583" s="52">
        <v>0</v>
      </c>
      <c r="T583" s="49"/>
      <c r="U583" s="56">
        <v>15504</v>
      </c>
      <c r="V583" s="56">
        <v>0</v>
      </c>
      <c r="W583" s="52">
        <v>0</v>
      </c>
      <c r="X583" s="52">
        <v>893</v>
      </c>
      <c r="Y583" s="52">
        <v>16397</v>
      </c>
      <c r="Z583" s="83">
        <f t="shared" si="8"/>
        <v>6922755</v>
      </c>
      <c r="AA583" s="52"/>
      <c r="AB583" s="52"/>
      <c r="AC583" s="52"/>
      <c r="AE583" s="53"/>
      <c r="AF583" s="53"/>
      <c r="AG583" s="54"/>
      <c r="AH583" s="55"/>
      <c r="AI583" s="52"/>
      <c r="AK583" s="56"/>
      <c r="AL583" s="56"/>
      <c r="AM583" s="52"/>
      <c r="AN583" s="52"/>
      <c r="AO583" s="52"/>
      <c r="AQ583" s="52"/>
      <c r="AR583" s="52"/>
      <c r="AS583" s="52"/>
      <c r="AT583" s="52"/>
      <c r="AU583" s="52"/>
      <c r="AV583" s="52"/>
      <c r="AW583" s="52"/>
      <c r="AX583" s="52"/>
    </row>
    <row r="584" spans="1:50">
      <c r="A584" s="49">
        <v>485</v>
      </c>
      <c r="B584" s="49">
        <v>485258675</v>
      </c>
      <c r="C584" s="50" t="s">
        <v>264</v>
      </c>
      <c r="D584" s="49">
        <v>258</v>
      </c>
      <c r="E584" s="50" t="s">
        <v>98</v>
      </c>
      <c r="F584" s="49">
        <v>675</v>
      </c>
      <c r="G584" s="50" t="s">
        <v>309</v>
      </c>
      <c r="H584" s="51">
        <v>2</v>
      </c>
      <c r="I584" s="52">
        <v>9794</v>
      </c>
      <c r="J584" s="52">
        <v>6572</v>
      </c>
      <c r="K584" s="52">
        <v>0</v>
      </c>
      <c r="L584" s="52">
        <v>893</v>
      </c>
      <c r="M584" s="52">
        <v>17259</v>
      </c>
      <c r="N584" s="48"/>
      <c r="O584" s="53">
        <v>0</v>
      </c>
      <c r="P584" s="53">
        <v>0</v>
      </c>
      <c r="Q584" s="55">
        <v>0.09</v>
      </c>
      <c r="R584" s="55">
        <v>1.1280364015127363E-3</v>
      </c>
      <c r="S584" s="52">
        <v>0</v>
      </c>
      <c r="T584" s="49"/>
      <c r="U584" s="56">
        <v>32732</v>
      </c>
      <c r="V584" s="56">
        <v>0</v>
      </c>
      <c r="W584" s="52">
        <v>0</v>
      </c>
      <c r="X584" s="52">
        <v>1786</v>
      </c>
      <c r="Y584" s="52">
        <v>34518</v>
      </c>
      <c r="Z584" s="83">
        <f t="shared" si="8"/>
        <v>6922755</v>
      </c>
      <c r="AA584" s="52"/>
      <c r="AB584" s="52"/>
      <c r="AC584" s="52"/>
      <c r="AE584" s="53"/>
      <c r="AF584" s="53"/>
      <c r="AG584" s="54"/>
      <c r="AH584" s="55"/>
      <c r="AI584" s="52"/>
      <c r="AK584" s="56"/>
      <c r="AL584" s="56"/>
      <c r="AM584" s="52"/>
      <c r="AN584" s="52"/>
      <c r="AO584" s="52"/>
      <c r="AQ584" s="52"/>
      <c r="AR584" s="52"/>
      <c r="AS584" s="52"/>
      <c r="AT584" s="52"/>
      <c r="AU584" s="52"/>
      <c r="AV584" s="52"/>
      <c r="AW584" s="52"/>
      <c r="AX584" s="52"/>
    </row>
    <row r="585" spans="1:50">
      <c r="A585" s="49">
        <v>486</v>
      </c>
      <c r="B585" s="49">
        <v>486348110</v>
      </c>
      <c r="C585" s="50" t="s">
        <v>265</v>
      </c>
      <c r="D585" s="49">
        <v>348</v>
      </c>
      <c r="E585" s="50" t="s">
        <v>100</v>
      </c>
      <c r="F585" s="49">
        <v>110</v>
      </c>
      <c r="G585" s="50" t="s">
        <v>104</v>
      </c>
      <c r="H585" s="51">
        <v>1</v>
      </c>
      <c r="I585" s="52">
        <v>12275</v>
      </c>
      <c r="J585" s="52">
        <v>1815</v>
      </c>
      <c r="K585" s="52">
        <v>0</v>
      </c>
      <c r="L585" s="52">
        <v>893</v>
      </c>
      <c r="M585" s="52">
        <v>14983</v>
      </c>
      <c r="N585" s="48"/>
      <c r="O585" s="53">
        <v>1.4992503748125937E-3</v>
      </c>
      <c r="P585" s="53">
        <v>0</v>
      </c>
      <c r="Q585" s="55">
        <v>0.09</v>
      </c>
      <c r="R585" s="55">
        <v>8.1900856113933662E-3</v>
      </c>
      <c r="S585" s="52">
        <v>0</v>
      </c>
      <c r="T585" s="49"/>
      <c r="U585" s="56">
        <v>14069</v>
      </c>
      <c r="V585" s="56">
        <v>0</v>
      </c>
      <c r="W585" s="52">
        <v>0</v>
      </c>
      <c r="X585" s="52">
        <v>892</v>
      </c>
      <c r="Y585" s="52">
        <v>14961</v>
      </c>
      <c r="Z585" s="83">
        <f t="shared" si="8"/>
        <v>8317374</v>
      </c>
      <c r="AA585" s="52"/>
      <c r="AB585" s="52"/>
      <c r="AC585" s="52"/>
      <c r="AE585" s="53"/>
      <c r="AF585" s="53"/>
      <c r="AG585" s="54"/>
      <c r="AH585" s="55"/>
      <c r="AI585" s="52"/>
      <c r="AK585" s="56"/>
      <c r="AL585" s="56"/>
      <c r="AM585" s="52"/>
      <c r="AN585" s="52"/>
      <c r="AO585" s="52"/>
      <c r="AQ585" s="52"/>
      <c r="AR585" s="52"/>
      <c r="AS585" s="52"/>
      <c r="AT585" s="52"/>
      <c r="AU585" s="52"/>
      <c r="AV585" s="52"/>
      <c r="AW585" s="52"/>
      <c r="AX585" s="52"/>
    </row>
    <row r="586" spans="1:50">
      <c r="A586" s="49">
        <v>486</v>
      </c>
      <c r="B586" s="49">
        <v>486348151</v>
      </c>
      <c r="C586" s="50" t="s">
        <v>265</v>
      </c>
      <c r="D586" s="49">
        <v>348</v>
      </c>
      <c r="E586" s="50" t="s">
        <v>100</v>
      </c>
      <c r="F586" s="49">
        <v>151</v>
      </c>
      <c r="G586" s="50" t="s">
        <v>156</v>
      </c>
      <c r="H586" s="51">
        <v>2</v>
      </c>
      <c r="I586" s="52">
        <v>9432</v>
      </c>
      <c r="J586" s="52">
        <v>2050</v>
      </c>
      <c r="K586" s="52">
        <v>0</v>
      </c>
      <c r="L586" s="52">
        <v>893</v>
      </c>
      <c r="M586" s="52">
        <v>12375</v>
      </c>
      <c r="N586" s="48"/>
      <c r="O586" s="53">
        <v>2.9985007496251873E-3</v>
      </c>
      <c r="P586" s="53">
        <v>0</v>
      </c>
      <c r="Q586" s="55">
        <v>0.09</v>
      </c>
      <c r="R586" s="55">
        <v>7.1003049600912669E-3</v>
      </c>
      <c r="S586" s="52">
        <v>0</v>
      </c>
      <c r="T586" s="49"/>
      <c r="U586" s="56">
        <v>22930</v>
      </c>
      <c r="V586" s="56">
        <v>0</v>
      </c>
      <c r="W586" s="52">
        <v>0</v>
      </c>
      <c r="X586" s="52">
        <v>1784</v>
      </c>
      <c r="Y586" s="52">
        <v>24714</v>
      </c>
      <c r="Z586" s="83">
        <f t="shared" si="8"/>
        <v>8317374</v>
      </c>
      <c r="AA586" s="52"/>
      <c r="AB586" s="52"/>
      <c r="AC586" s="52"/>
      <c r="AE586" s="53"/>
      <c r="AF586" s="53"/>
      <c r="AG586" s="54"/>
      <c r="AH586" s="55"/>
      <c r="AI586" s="52"/>
      <c r="AK586" s="56"/>
      <c r="AL586" s="56"/>
      <c r="AM586" s="52"/>
      <c r="AN586" s="52"/>
      <c r="AO586" s="52"/>
      <c r="AQ586" s="52"/>
      <c r="AR586" s="52"/>
      <c r="AS586" s="52"/>
      <c r="AT586" s="52"/>
      <c r="AU586" s="52"/>
      <c r="AV586" s="52"/>
      <c r="AW586" s="52"/>
      <c r="AX586" s="52"/>
    </row>
    <row r="587" spans="1:50">
      <c r="A587" s="49">
        <v>486</v>
      </c>
      <c r="B587" s="49">
        <v>486348186</v>
      </c>
      <c r="C587" s="50" t="s">
        <v>265</v>
      </c>
      <c r="D587" s="49">
        <v>348</v>
      </c>
      <c r="E587" s="50" t="s">
        <v>100</v>
      </c>
      <c r="F587" s="49">
        <v>186</v>
      </c>
      <c r="G587" s="50" t="s">
        <v>157</v>
      </c>
      <c r="H587" s="51">
        <v>1</v>
      </c>
      <c r="I587" s="52">
        <v>14594</v>
      </c>
      <c r="J587" s="52">
        <v>6364</v>
      </c>
      <c r="K587" s="52">
        <v>0</v>
      </c>
      <c r="L587" s="52">
        <v>893</v>
      </c>
      <c r="M587" s="52">
        <v>21851</v>
      </c>
      <c r="N587" s="48"/>
      <c r="O587" s="53">
        <v>1.4992503748125937E-3</v>
      </c>
      <c r="P587" s="53">
        <v>0</v>
      </c>
      <c r="Q587" s="55">
        <v>0.09</v>
      </c>
      <c r="R587" s="55">
        <v>2.9352083080660687E-3</v>
      </c>
      <c r="S587" s="52">
        <v>0</v>
      </c>
      <c r="T587" s="49"/>
      <c r="U587" s="56">
        <v>20927</v>
      </c>
      <c r="V587" s="56">
        <v>0</v>
      </c>
      <c r="W587" s="52">
        <v>0</v>
      </c>
      <c r="X587" s="52">
        <v>892</v>
      </c>
      <c r="Y587" s="52">
        <v>21819</v>
      </c>
      <c r="Z587" s="83">
        <f t="shared" ref="Z587:Z650" si="9">SUMIF($A$10:$A$862,$A587,$Y$10:$Y$862)</f>
        <v>8317374</v>
      </c>
      <c r="AA587" s="52"/>
      <c r="AB587" s="52"/>
      <c r="AC587" s="52"/>
      <c r="AE587" s="53"/>
      <c r="AF587" s="53"/>
      <c r="AG587" s="54"/>
      <c r="AH587" s="55"/>
      <c r="AI587" s="52"/>
      <c r="AK587" s="56"/>
      <c r="AL587" s="56"/>
      <c r="AM587" s="52"/>
      <c r="AN587" s="52"/>
      <c r="AO587" s="52"/>
      <c r="AQ587" s="52"/>
      <c r="AR587" s="52"/>
      <c r="AS587" s="52"/>
      <c r="AT587" s="52"/>
      <c r="AU587" s="52"/>
      <c r="AV587" s="52"/>
      <c r="AW587" s="52"/>
      <c r="AX587" s="52"/>
    </row>
    <row r="588" spans="1:50">
      <c r="A588" s="49">
        <v>486</v>
      </c>
      <c r="B588" s="49">
        <v>486348214</v>
      </c>
      <c r="C588" s="50" t="s">
        <v>265</v>
      </c>
      <c r="D588" s="49">
        <v>348</v>
      </c>
      <c r="E588" s="50" t="s">
        <v>100</v>
      </c>
      <c r="F588" s="49">
        <v>214</v>
      </c>
      <c r="G588" s="50" t="s">
        <v>266</v>
      </c>
      <c r="H588" s="51">
        <v>1</v>
      </c>
      <c r="I588" s="52">
        <v>8450</v>
      </c>
      <c r="J588" s="52">
        <v>1548</v>
      </c>
      <c r="K588" s="52">
        <v>0</v>
      </c>
      <c r="L588" s="52">
        <v>893</v>
      </c>
      <c r="M588" s="52">
        <v>10891</v>
      </c>
      <c r="N588" s="48"/>
      <c r="O588" s="53">
        <v>1.4992503748125937E-3</v>
      </c>
      <c r="P588" s="53">
        <v>0</v>
      </c>
      <c r="Q588" s="55">
        <v>0.09</v>
      </c>
      <c r="R588" s="55">
        <v>7.0581883189575235E-4</v>
      </c>
      <c r="S588" s="52">
        <v>0</v>
      </c>
      <c r="T588" s="49"/>
      <c r="U588" s="56">
        <v>9983</v>
      </c>
      <c r="V588" s="56">
        <v>0</v>
      </c>
      <c r="W588" s="52">
        <v>0</v>
      </c>
      <c r="X588" s="52">
        <v>892</v>
      </c>
      <c r="Y588" s="52">
        <v>10875</v>
      </c>
      <c r="Z588" s="83">
        <f t="shared" si="9"/>
        <v>8317374</v>
      </c>
      <c r="AA588" s="52"/>
      <c r="AB588" s="52"/>
      <c r="AC588" s="52"/>
      <c r="AE588" s="53"/>
      <c r="AF588" s="53"/>
      <c r="AG588" s="54"/>
      <c r="AH588" s="55"/>
      <c r="AI588" s="52"/>
      <c r="AK588" s="56"/>
      <c r="AL588" s="56"/>
      <c r="AM588" s="52"/>
      <c r="AN588" s="52"/>
      <c r="AO588" s="52"/>
      <c r="AQ588" s="52"/>
      <c r="AR588" s="52"/>
      <c r="AS588" s="52"/>
      <c r="AT588" s="52"/>
      <c r="AU588" s="52"/>
      <c r="AV588" s="52"/>
      <c r="AW588" s="52"/>
      <c r="AX588" s="52"/>
    </row>
    <row r="589" spans="1:50">
      <c r="A589" s="49">
        <v>486</v>
      </c>
      <c r="B589" s="49">
        <v>486348316</v>
      </c>
      <c r="C589" s="50" t="s">
        <v>265</v>
      </c>
      <c r="D589" s="49">
        <v>348</v>
      </c>
      <c r="E589" s="50" t="s">
        <v>100</v>
      </c>
      <c r="F589" s="49">
        <v>316</v>
      </c>
      <c r="G589" s="50" t="s">
        <v>159</v>
      </c>
      <c r="H589" s="51">
        <v>1</v>
      </c>
      <c r="I589" s="52">
        <v>8450</v>
      </c>
      <c r="J589" s="52">
        <v>1095</v>
      </c>
      <c r="K589" s="52">
        <v>0</v>
      </c>
      <c r="L589" s="52">
        <v>893</v>
      </c>
      <c r="M589" s="52">
        <v>10438</v>
      </c>
      <c r="N589" s="48"/>
      <c r="O589" s="53">
        <v>1.4992503748125937E-3</v>
      </c>
      <c r="P589" s="53">
        <v>0</v>
      </c>
      <c r="Q589" s="55">
        <v>0.18</v>
      </c>
      <c r="R589" s="55">
        <v>6.5435902363018784E-3</v>
      </c>
      <c r="S589" s="52">
        <v>0</v>
      </c>
      <c r="T589" s="49"/>
      <c r="U589" s="56">
        <v>9531</v>
      </c>
      <c r="V589" s="56">
        <v>0</v>
      </c>
      <c r="W589" s="52">
        <v>0</v>
      </c>
      <c r="X589" s="52">
        <v>892</v>
      </c>
      <c r="Y589" s="52">
        <v>10423</v>
      </c>
      <c r="Z589" s="83">
        <f t="shared" si="9"/>
        <v>8317374</v>
      </c>
      <c r="AA589" s="52"/>
      <c r="AB589" s="52"/>
      <c r="AC589" s="52"/>
      <c r="AE589" s="53"/>
      <c r="AF589" s="53"/>
      <c r="AG589" s="54"/>
      <c r="AH589" s="55"/>
      <c r="AI589" s="52"/>
      <c r="AK589" s="56"/>
      <c r="AL589" s="56"/>
      <c r="AM589" s="52"/>
      <c r="AN589" s="52"/>
      <c r="AO589" s="52"/>
      <c r="AQ589" s="52"/>
      <c r="AR589" s="52"/>
      <c r="AS589" s="52"/>
      <c r="AT589" s="52"/>
      <c r="AU589" s="52"/>
      <c r="AV589" s="52"/>
      <c r="AW589" s="52"/>
      <c r="AX589" s="52"/>
    </row>
    <row r="590" spans="1:50">
      <c r="A590" s="49">
        <v>486</v>
      </c>
      <c r="B590" s="49">
        <v>486348348</v>
      </c>
      <c r="C590" s="50" t="s">
        <v>265</v>
      </c>
      <c r="D590" s="49">
        <v>348</v>
      </c>
      <c r="E590" s="50" t="s">
        <v>100</v>
      </c>
      <c r="F590" s="49">
        <v>348</v>
      </c>
      <c r="G590" s="50" t="s">
        <v>100</v>
      </c>
      <c r="H590" s="51">
        <v>658</v>
      </c>
      <c r="I590" s="52">
        <v>11524</v>
      </c>
      <c r="J590" s="52">
        <v>47</v>
      </c>
      <c r="K590" s="52">
        <v>0</v>
      </c>
      <c r="L590" s="52">
        <v>893</v>
      </c>
      <c r="M590" s="52">
        <v>12464</v>
      </c>
      <c r="N590" s="48"/>
      <c r="O590" s="53">
        <v>0.98650674662667948</v>
      </c>
      <c r="P590" s="53">
        <v>0</v>
      </c>
      <c r="Q590" s="55">
        <v>0.09</v>
      </c>
      <c r="R590" s="55">
        <v>6.228458551383978E-2</v>
      </c>
      <c r="S590" s="52">
        <v>0</v>
      </c>
      <c r="T590" s="49"/>
      <c r="U590" s="56">
        <v>7602532</v>
      </c>
      <c r="V590" s="56">
        <v>0</v>
      </c>
      <c r="W590" s="52">
        <v>0</v>
      </c>
      <c r="X590" s="52">
        <v>586936</v>
      </c>
      <c r="Y590" s="52">
        <v>8189468</v>
      </c>
      <c r="Z590" s="83">
        <f t="shared" si="9"/>
        <v>8317374</v>
      </c>
      <c r="AA590" s="52"/>
      <c r="AB590" s="52"/>
      <c r="AC590" s="52"/>
      <c r="AE590" s="53"/>
      <c r="AF590" s="53"/>
      <c r="AG590" s="54"/>
      <c r="AH590" s="55"/>
      <c r="AI590" s="52"/>
      <c r="AK590" s="56"/>
      <c r="AL590" s="56"/>
      <c r="AM590" s="52"/>
      <c r="AN590" s="52"/>
      <c r="AO590" s="52"/>
      <c r="AQ590" s="52"/>
      <c r="AR590" s="52"/>
      <c r="AS590" s="52"/>
      <c r="AT590" s="52"/>
      <c r="AU590" s="52"/>
      <c r="AV590" s="52"/>
      <c r="AW590" s="52"/>
      <c r="AX590" s="52"/>
    </row>
    <row r="591" spans="1:50">
      <c r="A591" s="49">
        <v>486</v>
      </c>
      <c r="B591" s="49">
        <v>486348767</v>
      </c>
      <c r="C591" s="50" t="s">
        <v>265</v>
      </c>
      <c r="D591" s="49">
        <v>348</v>
      </c>
      <c r="E591" s="50" t="s">
        <v>100</v>
      </c>
      <c r="F591" s="49">
        <v>767</v>
      </c>
      <c r="G591" s="50" t="s">
        <v>267</v>
      </c>
      <c r="H591" s="51">
        <v>3</v>
      </c>
      <c r="I591" s="52">
        <v>12394</v>
      </c>
      <c r="J591" s="52">
        <v>1773</v>
      </c>
      <c r="K591" s="52">
        <v>0</v>
      </c>
      <c r="L591" s="52">
        <v>893</v>
      </c>
      <c r="M591" s="52">
        <v>15060</v>
      </c>
      <c r="N591" s="48"/>
      <c r="O591" s="53">
        <v>4.4977511244377807E-3</v>
      </c>
      <c r="P591" s="53">
        <v>0</v>
      </c>
      <c r="Q591" s="55">
        <v>0.09</v>
      </c>
      <c r="R591" s="55">
        <v>2.1373973252867197E-2</v>
      </c>
      <c r="S591" s="52">
        <v>0</v>
      </c>
      <c r="T591" s="49"/>
      <c r="U591" s="56">
        <v>42438</v>
      </c>
      <c r="V591" s="56">
        <v>0</v>
      </c>
      <c r="W591" s="52">
        <v>0</v>
      </c>
      <c r="X591" s="52">
        <v>2676</v>
      </c>
      <c r="Y591" s="52">
        <v>45114</v>
      </c>
      <c r="Z591" s="83">
        <f t="shared" si="9"/>
        <v>8317374</v>
      </c>
      <c r="AA591" s="52"/>
      <c r="AB591" s="52"/>
      <c r="AC591" s="52"/>
      <c r="AE591" s="53"/>
      <c r="AF591" s="53"/>
      <c r="AG591" s="54"/>
      <c r="AH591" s="55"/>
      <c r="AI591" s="52"/>
      <c r="AK591" s="56"/>
      <c r="AL591" s="56"/>
      <c r="AM591" s="52"/>
      <c r="AN591" s="52"/>
      <c r="AO591" s="52"/>
      <c r="AQ591" s="52"/>
      <c r="AR591" s="52"/>
      <c r="AS591" s="52"/>
      <c r="AT591" s="52"/>
      <c r="AU591" s="52"/>
      <c r="AV591" s="52"/>
      <c r="AW591" s="52"/>
      <c r="AX591" s="52"/>
    </row>
    <row r="592" spans="1:50">
      <c r="A592" s="49">
        <v>487</v>
      </c>
      <c r="B592" s="49">
        <v>487049010</v>
      </c>
      <c r="C592" s="50" t="s">
        <v>268</v>
      </c>
      <c r="D592" s="49">
        <v>49</v>
      </c>
      <c r="E592" s="50" t="s">
        <v>73</v>
      </c>
      <c r="F592" s="49">
        <v>10</v>
      </c>
      <c r="G592" s="50" t="s">
        <v>74</v>
      </c>
      <c r="H592" s="51">
        <v>1</v>
      </c>
      <c r="I592" s="52">
        <v>9720</v>
      </c>
      <c r="J592" s="52">
        <v>2989</v>
      </c>
      <c r="K592" s="52">
        <v>0</v>
      </c>
      <c r="L592" s="52">
        <v>893</v>
      </c>
      <c r="M592" s="52">
        <v>13602</v>
      </c>
      <c r="N592" s="48"/>
      <c r="O592" s="53">
        <v>0</v>
      </c>
      <c r="P592" s="53">
        <v>0</v>
      </c>
      <c r="Q592" s="55">
        <v>0.09</v>
      </c>
      <c r="R592" s="55">
        <v>2.0578751873308624E-3</v>
      </c>
      <c r="S592" s="52">
        <v>0</v>
      </c>
      <c r="T592" s="49"/>
      <c r="U592" s="56">
        <v>12709</v>
      </c>
      <c r="V592" s="56">
        <v>0</v>
      </c>
      <c r="W592" s="52">
        <v>0</v>
      </c>
      <c r="X592" s="52">
        <v>893</v>
      </c>
      <c r="Y592" s="52">
        <v>13602</v>
      </c>
      <c r="Z592" s="83">
        <f t="shared" si="9"/>
        <v>19898033.605942171</v>
      </c>
      <c r="AA592" s="52"/>
      <c r="AB592" s="52"/>
      <c r="AC592" s="52"/>
      <c r="AE592" s="53"/>
      <c r="AF592" s="53"/>
      <c r="AG592" s="54"/>
      <c r="AH592" s="55"/>
      <c r="AI592" s="52"/>
      <c r="AK592" s="56"/>
      <c r="AL592" s="56"/>
      <c r="AM592" s="52"/>
      <c r="AN592" s="52"/>
      <c r="AO592" s="52"/>
      <c r="AQ592" s="52"/>
      <c r="AR592" s="52"/>
      <c r="AS592" s="52"/>
      <c r="AT592" s="52"/>
      <c r="AU592" s="52"/>
      <c r="AV592" s="52"/>
      <c r="AW592" s="52"/>
      <c r="AX592" s="52"/>
    </row>
    <row r="593" spans="1:50">
      <c r="A593" s="49">
        <v>487</v>
      </c>
      <c r="B593" s="49">
        <v>487049031</v>
      </c>
      <c r="C593" s="50" t="s">
        <v>268</v>
      </c>
      <c r="D593" s="49">
        <v>49</v>
      </c>
      <c r="E593" s="50" t="s">
        <v>73</v>
      </c>
      <c r="F593" s="49">
        <v>31</v>
      </c>
      <c r="G593" s="50" t="s">
        <v>76</v>
      </c>
      <c r="H593" s="51">
        <v>4</v>
      </c>
      <c r="I593" s="52">
        <v>9670</v>
      </c>
      <c r="J593" s="52">
        <v>4474</v>
      </c>
      <c r="K593" s="52">
        <v>0</v>
      </c>
      <c r="L593" s="52">
        <v>893</v>
      </c>
      <c r="M593" s="52">
        <v>15037</v>
      </c>
      <c r="N593" s="48"/>
      <c r="O593" s="53">
        <v>0</v>
      </c>
      <c r="P593" s="53">
        <v>0</v>
      </c>
      <c r="Q593" s="55">
        <v>0.09</v>
      </c>
      <c r="R593" s="55">
        <v>3.0867816917937885E-2</v>
      </c>
      <c r="S593" s="52">
        <v>0</v>
      </c>
      <c r="T593" s="49"/>
      <c r="U593" s="56">
        <v>56576</v>
      </c>
      <c r="V593" s="56">
        <v>0</v>
      </c>
      <c r="W593" s="52">
        <v>0</v>
      </c>
      <c r="X593" s="52">
        <v>3572</v>
      </c>
      <c r="Y593" s="52">
        <v>60148</v>
      </c>
      <c r="Z593" s="83">
        <f t="shared" si="9"/>
        <v>19898033.605942171</v>
      </c>
      <c r="AA593" s="52"/>
      <c r="AB593" s="52"/>
      <c r="AC593" s="52"/>
      <c r="AE593" s="53"/>
      <c r="AF593" s="53"/>
      <c r="AG593" s="54"/>
      <c r="AH593" s="55"/>
      <c r="AI593" s="52"/>
      <c r="AK593" s="56"/>
      <c r="AL593" s="56"/>
      <c r="AM593" s="52"/>
      <c r="AN593" s="52"/>
      <c r="AO593" s="52"/>
      <c r="AQ593" s="52"/>
      <c r="AR593" s="52"/>
      <c r="AS593" s="52"/>
      <c r="AT593" s="52"/>
      <c r="AU593" s="52"/>
      <c r="AV593" s="52"/>
      <c r="AW593" s="52"/>
      <c r="AX593" s="52"/>
    </row>
    <row r="594" spans="1:50">
      <c r="A594" s="49">
        <v>487</v>
      </c>
      <c r="B594" s="49">
        <v>487049035</v>
      </c>
      <c r="C594" s="50" t="s">
        <v>268</v>
      </c>
      <c r="D594" s="49">
        <v>49</v>
      </c>
      <c r="E594" s="50" t="s">
        <v>73</v>
      </c>
      <c r="F594" s="49">
        <v>35</v>
      </c>
      <c r="G594" s="50" t="s">
        <v>11</v>
      </c>
      <c r="H594" s="51">
        <v>34</v>
      </c>
      <c r="I594" s="52">
        <v>12528</v>
      </c>
      <c r="J594" s="52">
        <v>4295</v>
      </c>
      <c r="K594" s="52">
        <v>0</v>
      </c>
      <c r="L594" s="52">
        <v>893</v>
      </c>
      <c r="M594" s="52">
        <v>17716</v>
      </c>
      <c r="N594" s="48"/>
      <c r="O594" s="53">
        <v>0</v>
      </c>
      <c r="P594" s="53">
        <v>0</v>
      </c>
      <c r="Q594" s="55">
        <v>0.18</v>
      </c>
      <c r="R594" s="55">
        <v>0.14507498172994768</v>
      </c>
      <c r="S594" s="52">
        <v>0</v>
      </c>
      <c r="T594" s="49"/>
      <c r="U594" s="56">
        <v>571982</v>
      </c>
      <c r="V594" s="56">
        <v>0</v>
      </c>
      <c r="W594" s="52">
        <v>0</v>
      </c>
      <c r="X594" s="52">
        <v>30362</v>
      </c>
      <c r="Y594" s="52">
        <v>602344</v>
      </c>
      <c r="Z594" s="83">
        <f t="shared" si="9"/>
        <v>19898033.605942171</v>
      </c>
      <c r="AA594" s="52"/>
      <c r="AB594" s="52"/>
      <c r="AC594" s="52"/>
      <c r="AE594" s="53"/>
      <c r="AF594" s="53"/>
      <c r="AG594" s="54"/>
      <c r="AH594" s="55"/>
      <c r="AI594" s="52"/>
      <c r="AK594" s="56"/>
      <c r="AL594" s="56"/>
      <c r="AM594" s="52"/>
      <c r="AN594" s="52"/>
      <c r="AO594" s="52"/>
      <c r="AQ594" s="52"/>
      <c r="AR594" s="52"/>
      <c r="AS594" s="52"/>
      <c r="AT594" s="52"/>
      <c r="AU594" s="52"/>
      <c r="AV594" s="52"/>
      <c r="AW594" s="52"/>
      <c r="AX594" s="52"/>
    </row>
    <row r="595" spans="1:50">
      <c r="A595" s="49">
        <v>487</v>
      </c>
      <c r="B595" s="49">
        <v>487049044</v>
      </c>
      <c r="C595" s="50" t="s">
        <v>268</v>
      </c>
      <c r="D595" s="49">
        <v>49</v>
      </c>
      <c r="E595" s="50" t="s">
        <v>73</v>
      </c>
      <c r="F595" s="49">
        <v>44</v>
      </c>
      <c r="G595" s="50" t="s">
        <v>12</v>
      </c>
      <c r="H595" s="51">
        <v>2</v>
      </c>
      <c r="I595" s="52">
        <v>9670</v>
      </c>
      <c r="J595" s="52">
        <v>637</v>
      </c>
      <c r="K595" s="52">
        <v>0</v>
      </c>
      <c r="L595" s="52">
        <v>893</v>
      </c>
      <c r="M595" s="52">
        <v>11200</v>
      </c>
      <c r="N595" s="48"/>
      <c r="O595" s="53">
        <v>0</v>
      </c>
      <c r="P595" s="53">
        <v>0</v>
      </c>
      <c r="Q595" s="55">
        <v>0.09</v>
      </c>
      <c r="R595" s="55">
        <v>4.7635608937194533E-2</v>
      </c>
      <c r="S595" s="52">
        <v>0</v>
      </c>
      <c r="T595" s="49"/>
      <c r="U595" s="56">
        <v>20614</v>
      </c>
      <c r="V595" s="56">
        <v>0</v>
      </c>
      <c r="W595" s="52">
        <v>0</v>
      </c>
      <c r="X595" s="52">
        <v>1786</v>
      </c>
      <c r="Y595" s="52">
        <v>22400</v>
      </c>
      <c r="Z595" s="83">
        <f t="shared" si="9"/>
        <v>19898033.605942171</v>
      </c>
      <c r="AA595" s="52"/>
      <c r="AB595" s="52"/>
      <c r="AC595" s="52"/>
      <c r="AE595" s="53"/>
      <c r="AF595" s="53"/>
      <c r="AG595" s="54"/>
      <c r="AH595" s="55"/>
      <c r="AI595" s="52"/>
      <c r="AK595" s="56"/>
      <c r="AL595" s="56"/>
      <c r="AM595" s="52"/>
      <c r="AN595" s="52"/>
      <c r="AO595" s="52"/>
      <c r="AQ595" s="52"/>
      <c r="AR595" s="52"/>
      <c r="AS595" s="52"/>
      <c r="AT595" s="52"/>
      <c r="AU595" s="52"/>
      <c r="AV595" s="52"/>
      <c r="AW595" s="52"/>
      <c r="AX595" s="52"/>
    </row>
    <row r="596" spans="1:50">
      <c r="A596" s="49">
        <v>487</v>
      </c>
      <c r="B596" s="49">
        <v>487049046</v>
      </c>
      <c r="C596" s="50" t="s">
        <v>268</v>
      </c>
      <c r="D596" s="49">
        <v>49</v>
      </c>
      <c r="E596" s="50" t="s">
        <v>73</v>
      </c>
      <c r="F596" s="49">
        <v>46</v>
      </c>
      <c r="G596" s="50" t="s">
        <v>89</v>
      </c>
      <c r="H596" s="51">
        <v>1</v>
      </c>
      <c r="I596" s="52">
        <v>10054</v>
      </c>
      <c r="J596" s="52">
        <v>7281</v>
      </c>
      <c r="K596" s="52">
        <v>0</v>
      </c>
      <c r="L596" s="52">
        <v>893</v>
      </c>
      <c r="M596" s="52">
        <v>18228</v>
      </c>
      <c r="N596" s="48"/>
      <c r="O596" s="53">
        <v>0</v>
      </c>
      <c r="P596" s="53">
        <v>0</v>
      </c>
      <c r="Q596" s="55">
        <v>0.09</v>
      </c>
      <c r="R596" s="55">
        <v>5.2905818524849471E-4</v>
      </c>
      <c r="S596" s="52">
        <v>0</v>
      </c>
      <c r="T596" s="49"/>
      <c r="U596" s="56">
        <v>17335</v>
      </c>
      <c r="V596" s="56">
        <v>0</v>
      </c>
      <c r="W596" s="52">
        <v>0</v>
      </c>
      <c r="X596" s="52">
        <v>893</v>
      </c>
      <c r="Y596" s="52">
        <v>18228</v>
      </c>
      <c r="Z596" s="83">
        <f t="shared" si="9"/>
        <v>19898033.605942171</v>
      </c>
      <c r="AA596" s="52"/>
      <c r="AB596" s="52"/>
      <c r="AC596" s="52"/>
      <c r="AE596" s="53"/>
      <c r="AF596" s="53"/>
      <c r="AG596" s="54"/>
      <c r="AH596" s="55"/>
      <c r="AI596" s="52"/>
      <c r="AK596" s="56"/>
      <c r="AL596" s="56"/>
      <c r="AM596" s="52"/>
      <c r="AN596" s="52"/>
      <c r="AO596" s="52"/>
      <c r="AQ596" s="52"/>
      <c r="AR596" s="52"/>
      <c r="AS596" s="52"/>
      <c r="AT596" s="52"/>
      <c r="AU596" s="52"/>
      <c r="AV596" s="52"/>
      <c r="AW596" s="52"/>
      <c r="AX596" s="52"/>
    </row>
    <row r="597" spans="1:50">
      <c r="A597" s="49">
        <v>487</v>
      </c>
      <c r="B597" s="49">
        <v>487049049</v>
      </c>
      <c r="C597" s="50" t="s">
        <v>268</v>
      </c>
      <c r="D597" s="49">
        <v>49</v>
      </c>
      <c r="E597" s="50" t="s">
        <v>73</v>
      </c>
      <c r="F597" s="49">
        <v>49</v>
      </c>
      <c r="G597" s="50" t="s">
        <v>73</v>
      </c>
      <c r="H597" s="51">
        <v>66</v>
      </c>
      <c r="I597" s="52">
        <v>12224</v>
      </c>
      <c r="J597" s="52">
        <v>15504</v>
      </c>
      <c r="K597" s="52">
        <v>0</v>
      </c>
      <c r="L597" s="52">
        <v>893</v>
      </c>
      <c r="M597" s="52">
        <v>28621</v>
      </c>
      <c r="N597" s="48"/>
      <c r="O597" s="53">
        <v>0</v>
      </c>
      <c r="P597" s="53">
        <v>0</v>
      </c>
      <c r="Q597" s="55">
        <v>0.09</v>
      </c>
      <c r="R597" s="55">
        <v>6.9838840145100528E-2</v>
      </c>
      <c r="S597" s="52">
        <v>0</v>
      </c>
      <c r="T597" s="49"/>
      <c r="U597" s="56">
        <v>1830048</v>
      </c>
      <c r="V597" s="56">
        <v>0</v>
      </c>
      <c r="W597" s="52">
        <v>0</v>
      </c>
      <c r="X597" s="52">
        <v>58938</v>
      </c>
      <c r="Y597" s="52">
        <v>1888986</v>
      </c>
      <c r="Z597" s="83">
        <f t="shared" si="9"/>
        <v>19898033.605942171</v>
      </c>
      <c r="AA597" s="52"/>
      <c r="AB597" s="52"/>
      <c r="AC597" s="52"/>
      <c r="AE597" s="53"/>
      <c r="AF597" s="53"/>
      <c r="AG597" s="54"/>
      <c r="AH597" s="55"/>
      <c r="AI597" s="52"/>
      <c r="AK597" s="56"/>
      <c r="AL597" s="56"/>
      <c r="AM597" s="52"/>
      <c r="AN597" s="52"/>
      <c r="AO597" s="52"/>
      <c r="AQ597" s="52"/>
      <c r="AR597" s="52"/>
      <c r="AS597" s="52"/>
      <c r="AT597" s="52"/>
      <c r="AU597" s="52"/>
      <c r="AV597" s="52"/>
      <c r="AW597" s="52"/>
      <c r="AX597" s="52"/>
    </row>
    <row r="598" spans="1:50">
      <c r="A598" s="49">
        <v>487</v>
      </c>
      <c r="B598" s="49">
        <v>487049057</v>
      </c>
      <c r="C598" s="50" t="s">
        <v>268</v>
      </c>
      <c r="D598" s="49">
        <v>49</v>
      </c>
      <c r="E598" s="50" t="s">
        <v>73</v>
      </c>
      <c r="F598" s="49">
        <v>57</v>
      </c>
      <c r="G598" s="50" t="s">
        <v>13</v>
      </c>
      <c r="H598" s="51">
        <v>8</v>
      </c>
      <c r="I598" s="52">
        <v>10644</v>
      </c>
      <c r="J598" s="52">
        <v>563</v>
      </c>
      <c r="K598" s="52">
        <v>0</v>
      </c>
      <c r="L598" s="52">
        <v>893</v>
      </c>
      <c r="M598" s="52">
        <v>12100</v>
      </c>
      <c r="N598" s="48"/>
      <c r="O598" s="53">
        <v>0</v>
      </c>
      <c r="P598" s="53">
        <v>0</v>
      </c>
      <c r="Q598" s="55">
        <v>0.18</v>
      </c>
      <c r="R598" s="55">
        <v>0.11614255293759317</v>
      </c>
      <c r="S598" s="52">
        <v>0</v>
      </c>
      <c r="T598" s="49"/>
      <c r="U598" s="56">
        <v>89656</v>
      </c>
      <c r="V598" s="56">
        <v>0</v>
      </c>
      <c r="W598" s="52">
        <v>0</v>
      </c>
      <c r="X598" s="52">
        <v>7144</v>
      </c>
      <c r="Y598" s="52">
        <v>96800</v>
      </c>
      <c r="Z598" s="83">
        <f t="shared" si="9"/>
        <v>19898033.605942171</v>
      </c>
      <c r="AA598" s="52"/>
      <c r="AB598" s="52"/>
      <c r="AC598" s="52"/>
      <c r="AE598" s="53"/>
      <c r="AF598" s="53"/>
      <c r="AG598" s="54"/>
      <c r="AH598" s="55"/>
      <c r="AI598" s="52"/>
      <c r="AK598" s="56"/>
      <c r="AL598" s="56"/>
      <c r="AM598" s="52"/>
      <c r="AN598" s="52"/>
      <c r="AO598" s="52"/>
      <c r="AQ598" s="52"/>
      <c r="AR598" s="52"/>
      <c r="AS598" s="52"/>
      <c r="AT598" s="52"/>
      <c r="AU598" s="52"/>
      <c r="AV598" s="52"/>
      <c r="AW598" s="52"/>
      <c r="AX598" s="52"/>
    </row>
    <row r="599" spans="1:50">
      <c r="A599" s="49">
        <v>487</v>
      </c>
      <c r="B599" s="49">
        <v>487049093</v>
      </c>
      <c r="C599" s="50" t="s">
        <v>268</v>
      </c>
      <c r="D599" s="49">
        <v>49</v>
      </c>
      <c r="E599" s="50" t="s">
        <v>73</v>
      </c>
      <c r="F599" s="49">
        <v>93</v>
      </c>
      <c r="G599" s="50" t="s">
        <v>14</v>
      </c>
      <c r="H599" s="51">
        <v>67</v>
      </c>
      <c r="I599" s="52">
        <v>11513</v>
      </c>
      <c r="J599" s="52">
        <v>322</v>
      </c>
      <c r="K599" s="52">
        <v>0</v>
      </c>
      <c r="L599" s="52">
        <v>893</v>
      </c>
      <c r="M599" s="52">
        <v>12728</v>
      </c>
      <c r="N599" s="48"/>
      <c r="O599" s="53">
        <v>0</v>
      </c>
      <c r="P599" s="53">
        <v>0</v>
      </c>
      <c r="Q599" s="55">
        <v>0.09</v>
      </c>
      <c r="R599" s="55">
        <v>9.832094687748992E-2</v>
      </c>
      <c r="S599" s="52">
        <v>-1001.6014839421708</v>
      </c>
      <c r="T599" s="49"/>
      <c r="U599" s="56">
        <v>792945</v>
      </c>
      <c r="V599" s="56">
        <v>0</v>
      </c>
      <c r="W599" s="52">
        <v>-67107.299424125449</v>
      </c>
      <c r="X599" s="52">
        <v>59831</v>
      </c>
      <c r="Y599" s="52">
        <v>785668.70057587454</v>
      </c>
      <c r="Z599" s="83">
        <f t="shared" si="9"/>
        <v>19898033.605942171</v>
      </c>
      <c r="AA599" s="52"/>
      <c r="AB599" s="52"/>
      <c r="AC599" s="52"/>
      <c r="AE599" s="53"/>
      <c r="AF599" s="53"/>
      <c r="AG599" s="54"/>
      <c r="AH599" s="55"/>
      <c r="AI599" s="52"/>
      <c r="AK599" s="56"/>
      <c r="AL599" s="56"/>
      <c r="AM599" s="52"/>
      <c r="AN599" s="52"/>
      <c r="AO599" s="52"/>
      <c r="AQ599" s="52"/>
      <c r="AR599" s="52"/>
      <c r="AS599" s="52"/>
      <c r="AT599" s="52"/>
      <c r="AU599" s="52"/>
      <c r="AV599" s="52"/>
      <c r="AW599" s="52"/>
      <c r="AX599" s="52"/>
    </row>
    <row r="600" spans="1:50">
      <c r="A600" s="49">
        <v>487</v>
      </c>
      <c r="B600" s="49">
        <v>487049128</v>
      </c>
      <c r="C600" s="50" t="s">
        <v>268</v>
      </c>
      <c r="D600" s="49">
        <v>49</v>
      </c>
      <c r="E600" s="50" t="s">
        <v>73</v>
      </c>
      <c r="F600" s="49">
        <v>128</v>
      </c>
      <c r="G600" s="50" t="s">
        <v>122</v>
      </c>
      <c r="H600" s="51">
        <v>1</v>
      </c>
      <c r="I600" s="52">
        <v>8747</v>
      </c>
      <c r="J600" s="52">
        <v>451</v>
      </c>
      <c r="K600" s="52">
        <v>0</v>
      </c>
      <c r="L600" s="52">
        <v>893</v>
      </c>
      <c r="M600" s="52">
        <v>10091</v>
      </c>
      <c r="N600" s="48"/>
      <c r="O600" s="53">
        <v>0</v>
      </c>
      <c r="P600" s="53">
        <v>0</v>
      </c>
      <c r="Q600" s="55">
        <v>0.18</v>
      </c>
      <c r="R600" s="55">
        <v>3.2906379400218955E-2</v>
      </c>
      <c r="S600" s="52">
        <v>0</v>
      </c>
      <c r="T600" s="49"/>
      <c r="U600" s="56">
        <v>9198</v>
      </c>
      <c r="V600" s="56">
        <v>0</v>
      </c>
      <c r="W600" s="52">
        <v>0</v>
      </c>
      <c r="X600" s="52">
        <v>893</v>
      </c>
      <c r="Y600" s="52">
        <v>10091</v>
      </c>
      <c r="Z600" s="83">
        <f t="shared" si="9"/>
        <v>19898033.605942171</v>
      </c>
      <c r="AA600" s="52"/>
      <c r="AB600" s="52"/>
      <c r="AC600" s="52"/>
      <c r="AE600" s="53"/>
      <c r="AF600" s="53"/>
      <c r="AG600" s="54"/>
      <c r="AH600" s="55"/>
      <c r="AI600" s="52"/>
      <c r="AK600" s="56"/>
      <c r="AL600" s="56"/>
      <c r="AM600" s="52"/>
      <c r="AN600" s="52"/>
      <c r="AO600" s="52"/>
      <c r="AQ600" s="52"/>
      <c r="AR600" s="52"/>
      <c r="AS600" s="52"/>
      <c r="AT600" s="52"/>
      <c r="AU600" s="52"/>
      <c r="AV600" s="52"/>
      <c r="AW600" s="52"/>
      <c r="AX600" s="52"/>
    </row>
    <row r="601" spans="1:50">
      <c r="A601" s="49">
        <v>487</v>
      </c>
      <c r="B601" s="49">
        <v>487049133</v>
      </c>
      <c r="C601" s="50" t="s">
        <v>268</v>
      </c>
      <c r="D601" s="49">
        <v>49</v>
      </c>
      <c r="E601" s="50" t="s">
        <v>73</v>
      </c>
      <c r="F601" s="49">
        <v>133</v>
      </c>
      <c r="G601" s="50" t="s">
        <v>59</v>
      </c>
      <c r="H601" s="51">
        <v>1</v>
      </c>
      <c r="I601" s="52">
        <v>10840</v>
      </c>
      <c r="J601" s="52">
        <v>3379</v>
      </c>
      <c r="K601" s="52">
        <v>0</v>
      </c>
      <c r="L601" s="52">
        <v>893</v>
      </c>
      <c r="M601" s="52">
        <v>15112</v>
      </c>
      <c r="N601" s="48"/>
      <c r="O601" s="53">
        <v>0</v>
      </c>
      <c r="P601" s="53">
        <v>0</v>
      </c>
      <c r="Q601" s="55">
        <v>0.09</v>
      </c>
      <c r="R601" s="55">
        <v>2.9745812524621534E-2</v>
      </c>
      <c r="S601" s="52">
        <v>0</v>
      </c>
      <c r="T601" s="49"/>
      <c r="U601" s="56">
        <v>14219</v>
      </c>
      <c r="V601" s="56">
        <v>0</v>
      </c>
      <c r="W601" s="52">
        <v>0</v>
      </c>
      <c r="X601" s="52">
        <v>893</v>
      </c>
      <c r="Y601" s="52">
        <v>15112</v>
      </c>
      <c r="Z601" s="83">
        <f t="shared" si="9"/>
        <v>19898033.605942171</v>
      </c>
      <c r="AA601" s="52"/>
      <c r="AB601" s="52"/>
      <c r="AC601" s="52"/>
      <c r="AE601" s="53"/>
      <c r="AF601" s="53"/>
      <c r="AG601" s="54"/>
      <c r="AH601" s="55"/>
      <c r="AI601" s="52"/>
      <c r="AK601" s="56"/>
      <c r="AL601" s="56"/>
      <c r="AM601" s="52"/>
      <c r="AN601" s="52"/>
      <c r="AO601" s="52"/>
      <c r="AQ601" s="52"/>
      <c r="AR601" s="52"/>
      <c r="AS601" s="52"/>
      <c r="AT601" s="52"/>
      <c r="AU601" s="52"/>
      <c r="AV601" s="52"/>
      <c r="AW601" s="52"/>
      <c r="AX601" s="52"/>
    </row>
    <row r="602" spans="1:50">
      <c r="A602" s="49">
        <v>487</v>
      </c>
      <c r="B602" s="49">
        <v>487049149</v>
      </c>
      <c r="C602" s="50" t="s">
        <v>268</v>
      </c>
      <c r="D602" s="49">
        <v>49</v>
      </c>
      <c r="E602" s="50" t="s">
        <v>73</v>
      </c>
      <c r="F602" s="49">
        <v>149</v>
      </c>
      <c r="G602" s="50" t="s">
        <v>77</v>
      </c>
      <c r="H602" s="51">
        <v>2</v>
      </c>
      <c r="I602" s="52">
        <v>8747</v>
      </c>
      <c r="J602" s="52">
        <v>44</v>
      </c>
      <c r="K602" s="52">
        <v>0</v>
      </c>
      <c r="L602" s="52">
        <v>893</v>
      </c>
      <c r="M602" s="52">
        <v>9684</v>
      </c>
      <c r="N602" s="48"/>
      <c r="O602" s="53">
        <v>0</v>
      </c>
      <c r="P602" s="53">
        <v>0</v>
      </c>
      <c r="Q602" s="55">
        <v>0.16</v>
      </c>
      <c r="R602" s="55">
        <v>0.10176205383806537</v>
      </c>
      <c r="S602" s="52">
        <v>0</v>
      </c>
      <c r="T602" s="49"/>
      <c r="U602" s="56">
        <v>17582</v>
      </c>
      <c r="V602" s="56">
        <v>0</v>
      </c>
      <c r="W602" s="52">
        <v>0</v>
      </c>
      <c r="X602" s="52">
        <v>1786</v>
      </c>
      <c r="Y602" s="52">
        <v>19368</v>
      </c>
      <c r="Z602" s="83">
        <f t="shared" si="9"/>
        <v>19898033.605942171</v>
      </c>
      <c r="AA602" s="52"/>
      <c r="AB602" s="52"/>
      <c r="AC602" s="52"/>
      <c r="AE602" s="53"/>
      <c r="AF602" s="53"/>
      <c r="AG602" s="54"/>
      <c r="AH602" s="55"/>
      <c r="AI602" s="52"/>
      <c r="AK602" s="56"/>
      <c r="AL602" s="56"/>
      <c r="AM602" s="52"/>
      <c r="AN602" s="52"/>
      <c r="AO602" s="52"/>
      <c r="AQ602" s="52"/>
      <c r="AR602" s="52"/>
      <c r="AS602" s="52"/>
      <c r="AT602" s="52"/>
      <c r="AU602" s="52"/>
      <c r="AV602" s="52"/>
      <c r="AW602" s="52"/>
      <c r="AX602" s="52"/>
    </row>
    <row r="603" spans="1:50">
      <c r="A603" s="49">
        <v>487</v>
      </c>
      <c r="B603" s="49">
        <v>487049153</v>
      </c>
      <c r="C603" s="50" t="s">
        <v>268</v>
      </c>
      <c r="D603" s="49">
        <v>49</v>
      </c>
      <c r="E603" s="50" t="s">
        <v>73</v>
      </c>
      <c r="F603" s="49">
        <v>153</v>
      </c>
      <c r="G603" s="50" t="s">
        <v>107</v>
      </c>
      <c r="H603" s="51">
        <v>2</v>
      </c>
      <c r="I603" s="52">
        <v>10593</v>
      </c>
      <c r="J603" s="52">
        <v>277</v>
      </c>
      <c r="K603" s="52">
        <v>0</v>
      </c>
      <c r="L603" s="52">
        <v>893</v>
      </c>
      <c r="M603" s="52">
        <v>11763</v>
      </c>
      <c r="N603" s="48"/>
      <c r="O603" s="53">
        <v>0</v>
      </c>
      <c r="P603" s="53">
        <v>0</v>
      </c>
      <c r="Q603" s="55">
        <v>0.09</v>
      </c>
      <c r="R603" s="55">
        <v>1.2565874203826493E-2</v>
      </c>
      <c r="S603" s="52">
        <v>0</v>
      </c>
      <c r="T603" s="49"/>
      <c r="U603" s="56">
        <v>21740</v>
      </c>
      <c r="V603" s="56">
        <v>0</v>
      </c>
      <c r="W603" s="52">
        <v>0</v>
      </c>
      <c r="X603" s="52">
        <v>1786</v>
      </c>
      <c r="Y603" s="52">
        <v>23526</v>
      </c>
      <c r="Z603" s="83">
        <f t="shared" si="9"/>
        <v>19898033.605942171</v>
      </c>
      <c r="AA603" s="52"/>
      <c r="AB603" s="52"/>
      <c r="AC603" s="52"/>
      <c r="AE603" s="53"/>
      <c r="AF603" s="53"/>
      <c r="AG603" s="54"/>
      <c r="AH603" s="55"/>
      <c r="AI603" s="52"/>
      <c r="AK603" s="56"/>
      <c r="AL603" s="56"/>
      <c r="AM603" s="52"/>
      <c r="AN603" s="52"/>
      <c r="AO603" s="52"/>
      <c r="AQ603" s="52"/>
      <c r="AR603" s="52"/>
      <c r="AS603" s="52"/>
      <c r="AT603" s="52"/>
      <c r="AU603" s="52"/>
      <c r="AV603" s="52"/>
      <c r="AW603" s="52"/>
      <c r="AX603" s="52"/>
    </row>
    <row r="604" spans="1:50">
      <c r="A604" s="49">
        <v>487</v>
      </c>
      <c r="B604" s="49">
        <v>487049163</v>
      </c>
      <c r="C604" s="50" t="s">
        <v>268</v>
      </c>
      <c r="D604" s="49">
        <v>49</v>
      </c>
      <c r="E604" s="50" t="s">
        <v>73</v>
      </c>
      <c r="F604" s="49">
        <v>163</v>
      </c>
      <c r="G604" s="50" t="s">
        <v>16</v>
      </c>
      <c r="H604" s="51">
        <v>14</v>
      </c>
      <c r="I604" s="52">
        <v>11453</v>
      </c>
      <c r="J604" s="52">
        <v>619</v>
      </c>
      <c r="K604" s="52">
        <v>0</v>
      </c>
      <c r="L604" s="52">
        <v>893</v>
      </c>
      <c r="M604" s="52">
        <v>12965</v>
      </c>
      <c r="N604" s="48"/>
      <c r="O604" s="53">
        <v>0</v>
      </c>
      <c r="P604" s="53">
        <v>0</v>
      </c>
      <c r="Q604" s="55">
        <v>0.18</v>
      </c>
      <c r="R604" s="55">
        <v>8.7658801294957248E-2</v>
      </c>
      <c r="S604" s="52">
        <v>0</v>
      </c>
      <c r="T604" s="49"/>
      <c r="U604" s="56">
        <v>169008</v>
      </c>
      <c r="V604" s="56">
        <v>0</v>
      </c>
      <c r="W604" s="52">
        <v>0</v>
      </c>
      <c r="X604" s="52">
        <v>12502</v>
      </c>
      <c r="Y604" s="52">
        <v>181510</v>
      </c>
      <c r="Z604" s="83">
        <f t="shared" si="9"/>
        <v>19898033.605942171</v>
      </c>
      <c r="AA604" s="52"/>
      <c r="AB604" s="52"/>
      <c r="AC604" s="52"/>
      <c r="AE604" s="53"/>
      <c r="AF604" s="53"/>
      <c r="AG604" s="54"/>
      <c r="AH604" s="55"/>
      <c r="AI604" s="52"/>
      <c r="AK604" s="56"/>
      <c r="AL604" s="56"/>
      <c r="AM604" s="52"/>
      <c r="AN604" s="52"/>
      <c r="AO604" s="52"/>
      <c r="AQ604" s="52"/>
      <c r="AR604" s="52"/>
      <c r="AS604" s="52"/>
      <c r="AT604" s="52"/>
      <c r="AU604" s="52"/>
      <c r="AV604" s="52"/>
      <c r="AW604" s="52"/>
      <c r="AX604" s="52"/>
    </row>
    <row r="605" spans="1:50">
      <c r="A605" s="49">
        <v>487</v>
      </c>
      <c r="B605" s="49">
        <v>487049165</v>
      </c>
      <c r="C605" s="50" t="s">
        <v>268</v>
      </c>
      <c r="D605" s="49">
        <v>49</v>
      </c>
      <c r="E605" s="50" t="s">
        <v>73</v>
      </c>
      <c r="F605" s="49">
        <v>165</v>
      </c>
      <c r="G605" s="50" t="s">
        <v>17</v>
      </c>
      <c r="H605" s="51">
        <v>49</v>
      </c>
      <c r="I605" s="52">
        <v>11390</v>
      </c>
      <c r="J605" s="52">
        <v>558</v>
      </c>
      <c r="K605" s="52">
        <v>0</v>
      </c>
      <c r="L605" s="52">
        <v>893</v>
      </c>
      <c r="M605" s="52">
        <v>12841</v>
      </c>
      <c r="N605" s="48"/>
      <c r="O605" s="53">
        <v>0</v>
      </c>
      <c r="P605" s="53">
        <v>0</v>
      </c>
      <c r="Q605" s="55">
        <v>0.14000000000000001</v>
      </c>
      <c r="R605" s="55">
        <v>0.11966283017214517</v>
      </c>
      <c r="S605" s="52">
        <v>0</v>
      </c>
      <c r="T605" s="49"/>
      <c r="U605" s="56">
        <v>585452</v>
      </c>
      <c r="V605" s="56">
        <v>0</v>
      </c>
      <c r="W605" s="52">
        <v>0</v>
      </c>
      <c r="X605" s="52">
        <v>43757</v>
      </c>
      <c r="Y605" s="52">
        <v>629209</v>
      </c>
      <c r="Z605" s="83">
        <f t="shared" si="9"/>
        <v>19898033.605942171</v>
      </c>
      <c r="AA605" s="52"/>
      <c r="AB605" s="52"/>
      <c r="AC605" s="52"/>
      <c r="AE605" s="53"/>
      <c r="AF605" s="53"/>
      <c r="AG605" s="54"/>
      <c r="AH605" s="55"/>
      <c r="AI605" s="52"/>
      <c r="AK605" s="56"/>
      <c r="AL605" s="56"/>
      <c r="AM605" s="52"/>
      <c r="AN605" s="52"/>
      <c r="AO605" s="52"/>
      <c r="AQ605" s="52"/>
      <c r="AR605" s="52"/>
      <c r="AS605" s="52"/>
      <c r="AT605" s="52"/>
      <c r="AU605" s="52"/>
      <c r="AV605" s="52"/>
      <c r="AW605" s="52"/>
      <c r="AX605" s="52"/>
    </row>
    <row r="606" spans="1:50">
      <c r="A606" s="49">
        <v>487</v>
      </c>
      <c r="B606" s="49">
        <v>487049176</v>
      </c>
      <c r="C606" s="50" t="s">
        <v>268</v>
      </c>
      <c r="D606" s="49">
        <v>49</v>
      </c>
      <c r="E606" s="50" t="s">
        <v>73</v>
      </c>
      <c r="F606" s="49">
        <v>176</v>
      </c>
      <c r="G606" s="50" t="s">
        <v>78</v>
      </c>
      <c r="H606" s="51">
        <v>47</v>
      </c>
      <c r="I606" s="52">
        <v>11591</v>
      </c>
      <c r="J606" s="52">
        <v>3819</v>
      </c>
      <c r="K606" s="52">
        <v>0</v>
      </c>
      <c r="L606" s="52">
        <v>893</v>
      </c>
      <c r="M606" s="52">
        <v>16303</v>
      </c>
      <c r="N606" s="48"/>
      <c r="O606" s="53">
        <v>0</v>
      </c>
      <c r="P606" s="53">
        <v>0</v>
      </c>
      <c r="Q606" s="55">
        <v>0.09</v>
      </c>
      <c r="R606" s="55">
        <v>6.5733715767592862E-2</v>
      </c>
      <c r="S606" s="52">
        <v>0</v>
      </c>
      <c r="T606" s="49"/>
      <c r="U606" s="56">
        <v>724270</v>
      </c>
      <c r="V606" s="56">
        <v>0</v>
      </c>
      <c r="W606" s="52">
        <v>0</v>
      </c>
      <c r="X606" s="52">
        <v>41971</v>
      </c>
      <c r="Y606" s="52">
        <v>766241</v>
      </c>
      <c r="Z606" s="83">
        <f t="shared" si="9"/>
        <v>19898033.605942171</v>
      </c>
      <c r="AA606" s="52"/>
      <c r="AB606" s="52"/>
      <c r="AC606" s="52"/>
      <c r="AE606" s="53"/>
      <c r="AF606" s="53"/>
      <c r="AG606" s="54"/>
      <c r="AH606" s="55"/>
      <c r="AI606" s="52"/>
      <c r="AK606" s="56"/>
      <c r="AL606" s="56"/>
      <c r="AM606" s="52"/>
      <c r="AN606" s="52"/>
      <c r="AO606" s="52"/>
      <c r="AQ606" s="52"/>
      <c r="AR606" s="52"/>
      <c r="AS606" s="52"/>
      <c r="AT606" s="52"/>
      <c r="AU606" s="52"/>
      <c r="AV606" s="52"/>
      <c r="AW606" s="52"/>
      <c r="AX606" s="52"/>
    </row>
    <row r="607" spans="1:50">
      <c r="A607" s="49">
        <v>487</v>
      </c>
      <c r="B607" s="49">
        <v>487049211</v>
      </c>
      <c r="C607" s="50" t="s">
        <v>268</v>
      </c>
      <c r="D607" s="49">
        <v>49</v>
      </c>
      <c r="E607" s="50" t="s">
        <v>73</v>
      </c>
      <c r="F607" s="49">
        <v>211</v>
      </c>
      <c r="G607" s="50" t="s">
        <v>87</v>
      </c>
      <c r="H607" s="51">
        <v>1</v>
      </c>
      <c r="I607" s="52">
        <v>9627</v>
      </c>
      <c r="J607" s="52">
        <v>1728</v>
      </c>
      <c r="K607" s="52">
        <v>0</v>
      </c>
      <c r="L607" s="52">
        <v>893</v>
      </c>
      <c r="M607" s="52">
        <v>12248</v>
      </c>
      <c r="N607" s="48"/>
      <c r="O607" s="53">
        <v>0</v>
      </c>
      <c r="P607" s="53">
        <v>0</v>
      </c>
      <c r="Q607" s="55">
        <v>0.09</v>
      </c>
      <c r="R607" s="55">
        <v>1.6181693137675814E-3</v>
      </c>
      <c r="S607" s="52">
        <v>0</v>
      </c>
      <c r="T607" s="49"/>
      <c r="U607" s="56">
        <v>11355</v>
      </c>
      <c r="V607" s="56">
        <v>0</v>
      </c>
      <c r="W607" s="52">
        <v>0</v>
      </c>
      <c r="X607" s="52">
        <v>893</v>
      </c>
      <c r="Y607" s="52">
        <v>12248</v>
      </c>
      <c r="Z607" s="83">
        <f t="shared" si="9"/>
        <v>19898033.605942171</v>
      </c>
      <c r="AA607" s="52"/>
      <c r="AB607" s="52"/>
      <c r="AC607" s="52"/>
      <c r="AE607" s="53"/>
      <c r="AF607" s="53"/>
      <c r="AG607" s="54"/>
      <c r="AH607" s="55"/>
      <c r="AI607" s="52"/>
      <c r="AK607" s="56"/>
      <c r="AL607" s="56"/>
      <c r="AM607" s="52"/>
      <c r="AN607" s="52"/>
      <c r="AO607" s="52"/>
      <c r="AQ607" s="52"/>
      <c r="AR607" s="52"/>
      <c r="AS607" s="52"/>
      <c r="AT607" s="52"/>
      <c r="AU607" s="52"/>
      <c r="AV607" s="52"/>
      <c r="AW607" s="52"/>
      <c r="AX607" s="52"/>
    </row>
    <row r="608" spans="1:50">
      <c r="A608" s="49">
        <v>487</v>
      </c>
      <c r="B608" s="49">
        <v>487049243</v>
      </c>
      <c r="C608" s="50" t="s">
        <v>268</v>
      </c>
      <c r="D608" s="49">
        <v>49</v>
      </c>
      <c r="E608" s="50" t="s">
        <v>73</v>
      </c>
      <c r="F608" s="49">
        <v>243</v>
      </c>
      <c r="G608" s="50" t="s">
        <v>80</v>
      </c>
      <c r="H608" s="51">
        <v>1</v>
      </c>
      <c r="I608" s="52">
        <v>12066</v>
      </c>
      <c r="J608" s="52">
        <v>2850</v>
      </c>
      <c r="K608" s="52">
        <v>0</v>
      </c>
      <c r="L608" s="52">
        <v>893</v>
      </c>
      <c r="M608" s="52">
        <v>15809</v>
      </c>
      <c r="N608" s="48"/>
      <c r="O608" s="53">
        <v>0</v>
      </c>
      <c r="P608" s="53">
        <v>0</v>
      </c>
      <c r="Q608" s="55">
        <v>0.09</v>
      </c>
      <c r="R608" s="55">
        <v>5.4269554295764532E-3</v>
      </c>
      <c r="S608" s="52">
        <v>0</v>
      </c>
      <c r="T608" s="49"/>
      <c r="U608" s="56">
        <v>14916</v>
      </c>
      <c r="V608" s="56">
        <v>0</v>
      </c>
      <c r="W608" s="52">
        <v>0</v>
      </c>
      <c r="X608" s="52">
        <v>893</v>
      </c>
      <c r="Y608" s="52">
        <v>15809</v>
      </c>
      <c r="Z608" s="83">
        <f t="shared" si="9"/>
        <v>19898033.605942171</v>
      </c>
      <c r="AA608" s="52"/>
      <c r="AB608" s="52"/>
      <c r="AC608" s="52"/>
      <c r="AE608" s="53"/>
      <c r="AF608" s="53"/>
      <c r="AG608" s="54"/>
      <c r="AH608" s="55"/>
      <c r="AI608" s="52"/>
      <c r="AK608" s="56"/>
      <c r="AL608" s="56"/>
      <c r="AM608" s="52"/>
      <c r="AN608" s="52"/>
      <c r="AO608" s="52"/>
      <c r="AQ608" s="52"/>
      <c r="AR608" s="52"/>
      <c r="AS608" s="52"/>
      <c r="AT608" s="52"/>
      <c r="AU608" s="52"/>
      <c r="AV608" s="52"/>
      <c r="AW608" s="52"/>
      <c r="AX608" s="52"/>
    </row>
    <row r="609" spans="1:50">
      <c r="A609" s="49">
        <v>487</v>
      </c>
      <c r="B609" s="49">
        <v>487049244</v>
      </c>
      <c r="C609" s="50" t="s">
        <v>268</v>
      </c>
      <c r="D609" s="49">
        <v>49</v>
      </c>
      <c r="E609" s="50" t="s">
        <v>73</v>
      </c>
      <c r="F609" s="49">
        <v>244</v>
      </c>
      <c r="G609" s="50" t="s">
        <v>27</v>
      </c>
      <c r="H609" s="51">
        <v>12</v>
      </c>
      <c r="I609" s="52">
        <v>9906</v>
      </c>
      <c r="J609" s="52">
        <v>3990</v>
      </c>
      <c r="K609" s="52">
        <v>0</v>
      </c>
      <c r="L609" s="52">
        <v>893</v>
      </c>
      <c r="M609" s="52">
        <v>14789</v>
      </c>
      <c r="N609" s="48"/>
      <c r="O609" s="53">
        <v>0</v>
      </c>
      <c r="P609" s="53">
        <v>0</v>
      </c>
      <c r="Q609" s="55">
        <v>0.18</v>
      </c>
      <c r="R609" s="55">
        <v>9.411627948101306E-2</v>
      </c>
      <c r="S609" s="52">
        <v>0</v>
      </c>
      <c r="T609" s="49"/>
      <c r="U609" s="56">
        <v>166752</v>
      </c>
      <c r="V609" s="56">
        <v>0</v>
      </c>
      <c r="W609" s="52">
        <v>0</v>
      </c>
      <c r="X609" s="52">
        <v>10716</v>
      </c>
      <c r="Y609" s="52">
        <v>177468</v>
      </c>
      <c r="Z609" s="83">
        <f t="shared" si="9"/>
        <v>19898033.605942171</v>
      </c>
      <c r="AA609" s="52"/>
      <c r="AB609" s="52"/>
      <c r="AC609" s="52"/>
      <c r="AE609" s="53"/>
      <c r="AF609" s="53"/>
      <c r="AG609" s="54"/>
      <c r="AH609" s="55"/>
      <c r="AI609" s="52"/>
      <c r="AK609" s="56"/>
      <c r="AL609" s="56"/>
      <c r="AM609" s="52"/>
      <c r="AN609" s="52"/>
      <c r="AO609" s="52"/>
      <c r="AQ609" s="52"/>
      <c r="AR609" s="52"/>
      <c r="AS609" s="52"/>
      <c r="AT609" s="52"/>
      <c r="AU609" s="52"/>
      <c r="AV609" s="52"/>
      <c r="AW609" s="52"/>
      <c r="AX609" s="52"/>
    </row>
    <row r="610" spans="1:50">
      <c r="A610" s="49">
        <v>487</v>
      </c>
      <c r="B610" s="49">
        <v>487049246</v>
      </c>
      <c r="C610" s="50" t="s">
        <v>268</v>
      </c>
      <c r="D610" s="49">
        <v>49</v>
      </c>
      <c r="E610" s="50" t="s">
        <v>73</v>
      </c>
      <c r="F610" s="49">
        <v>246</v>
      </c>
      <c r="G610" s="50" t="s">
        <v>220</v>
      </c>
      <c r="H610" s="51">
        <v>1</v>
      </c>
      <c r="I610" s="52">
        <v>9608</v>
      </c>
      <c r="J610" s="52">
        <v>2717</v>
      </c>
      <c r="K610" s="52">
        <v>0</v>
      </c>
      <c r="L610" s="52">
        <v>893</v>
      </c>
      <c r="M610" s="52">
        <v>13218</v>
      </c>
      <c r="N610" s="48"/>
      <c r="O610" s="53">
        <v>0</v>
      </c>
      <c r="P610" s="53">
        <v>0</v>
      </c>
      <c r="Q610" s="55">
        <v>0.09</v>
      </c>
      <c r="R610" s="55">
        <v>4.7739360583134191E-4</v>
      </c>
      <c r="S610" s="52">
        <v>0</v>
      </c>
      <c r="T610" s="49"/>
      <c r="U610" s="56">
        <v>12325</v>
      </c>
      <c r="V610" s="56">
        <v>0</v>
      </c>
      <c r="W610" s="52">
        <v>0</v>
      </c>
      <c r="X610" s="52">
        <v>893</v>
      </c>
      <c r="Y610" s="52">
        <v>13218</v>
      </c>
      <c r="Z610" s="83">
        <f t="shared" si="9"/>
        <v>19898033.605942171</v>
      </c>
      <c r="AA610" s="52"/>
      <c r="AB610" s="52"/>
      <c r="AC610" s="52"/>
      <c r="AE610" s="53"/>
      <c r="AF610" s="53"/>
      <c r="AG610" s="54"/>
      <c r="AH610" s="55"/>
      <c r="AI610" s="52"/>
      <c r="AK610" s="56"/>
      <c r="AL610" s="56"/>
      <c r="AM610" s="52"/>
      <c r="AN610" s="52"/>
      <c r="AO610" s="52"/>
      <c r="AQ610" s="52"/>
      <c r="AR610" s="52"/>
      <c r="AS610" s="52"/>
      <c r="AT610" s="52"/>
      <c r="AU610" s="52"/>
      <c r="AV610" s="52"/>
      <c r="AW610" s="52"/>
      <c r="AX610" s="52"/>
    </row>
    <row r="611" spans="1:50">
      <c r="A611" s="49">
        <v>487</v>
      </c>
      <c r="B611" s="49">
        <v>487049248</v>
      </c>
      <c r="C611" s="50" t="s">
        <v>268</v>
      </c>
      <c r="D611" s="49">
        <v>49</v>
      </c>
      <c r="E611" s="50" t="s">
        <v>73</v>
      </c>
      <c r="F611" s="49">
        <v>248</v>
      </c>
      <c r="G611" s="50" t="s">
        <v>18</v>
      </c>
      <c r="H611" s="51">
        <v>9</v>
      </c>
      <c r="I611" s="52">
        <v>11330</v>
      </c>
      <c r="J611" s="52">
        <v>396</v>
      </c>
      <c r="K611" s="52">
        <v>0</v>
      </c>
      <c r="L611" s="52">
        <v>893</v>
      </c>
      <c r="M611" s="52">
        <v>12619</v>
      </c>
      <c r="N611" s="48"/>
      <c r="O611" s="53">
        <v>0</v>
      </c>
      <c r="P611" s="53">
        <v>0</v>
      </c>
      <c r="Q611" s="55">
        <v>0.09</v>
      </c>
      <c r="R611" s="55">
        <v>3.8622894050938994E-2</v>
      </c>
      <c r="S611" s="52">
        <v>0</v>
      </c>
      <c r="T611" s="49"/>
      <c r="U611" s="56">
        <v>105534</v>
      </c>
      <c r="V611" s="56">
        <v>0</v>
      </c>
      <c r="W611" s="52">
        <v>0</v>
      </c>
      <c r="X611" s="52">
        <v>8037</v>
      </c>
      <c r="Y611" s="52">
        <v>113571</v>
      </c>
      <c r="Z611" s="83">
        <f t="shared" si="9"/>
        <v>19898033.605942171</v>
      </c>
      <c r="AA611" s="52"/>
      <c r="AB611" s="52"/>
      <c r="AC611" s="52"/>
      <c r="AE611" s="53"/>
      <c r="AF611" s="53"/>
      <c r="AG611" s="54"/>
      <c r="AH611" s="55"/>
      <c r="AI611" s="52"/>
      <c r="AK611" s="56"/>
      <c r="AL611" s="56"/>
      <c r="AM611" s="52"/>
      <c r="AN611" s="52"/>
      <c r="AO611" s="52"/>
      <c r="AQ611" s="52"/>
      <c r="AR611" s="52"/>
      <c r="AS611" s="52"/>
      <c r="AT611" s="52"/>
      <c r="AU611" s="52"/>
      <c r="AV611" s="52"/>
      <c r="AW611" s="52"/>
      <c r="AX611" s="52"/>
    </row>
    <row r="612" spans="1:50">
      <c r="A612" s="49">
        <v>487</v>
      </c>
      <c r="B612" s="49">
        <v>487049262</v>
      </c>
      <c r="C612" s="50" t="s">
        <v>268</v>
      </c>
      <c r="D612" s="49">
        <v>49</v>
      </c>
      <c r="E612" s="50" t="s">
        <v>73</v>
      </c>
      <c r="F612" s="49">
        <v>262</v>
      </c>
      <c r="G612" s="50" t="s">
        <v>19</v>
      </c>
      <c r="H612" s="51">
        <v>7</v>
      </c>
      <c r="I612" s="52">
        <v>12670</v>
      </c>
      <c r="J612" s="52">
        <v>5879</v>
      </c>
      <c r="K612" s="52">
        <v>0</v>
      </c>
      <c r="L612" s="52">
        <v>893</v>
      </c>
      <c r="M612" s="52">
        <v>19442</v>
      </c>
      <c r="N612" s="48"/>
      <c r="O612" s="53">
        <v>0</v>
      </c>
      <c r="P612" s="53">
        <v>0</v>
      </c>
      <c r="Q612" s="55">
        <v>0.09</v>
      </c>
      <c r="R612" s="55">
        <v>4.9644729083564425E-2</v>
      </c>
      <c r="S612" s="52">
        <v>0</v>
      </c>
      <c r="T612" s="49"/>
      <c r="U612" s="56">
        <v>129843</v>
      </c>
      <c r="V612" s="56">
        <v>0</v>
      </c>
      <c r="W612" s="52">
        <v>0</v>
      </c>
      <c r="X612" s="52">
        <v>6251</v>
      </c>
      <c r="Y612" s="52">
        <v>136094</v>
      </c>
      <c r="Z612" s="83">
        <f t="shared" si="9"/>
        <v>19898033.605942171</v>
      </c>
      <c r="AA612" s="52"/>
      <c r="AB612" s="52"/>
      <c r="AC612" s="52"/>
      <c r="AE612" s="53"/>
      <c r="AF612" s="53"/>
      <c r="AG612" s="54"/>
      <c r="AH612" s="55"/>
      <c r="AI612" s="52"/>
      <c r="AK612" s="56"/>
      <c r="AL612" s="56"/>
      <c r="AM612" s="52"/>
      <c r="AN612" s="52"/>
      <c r="AO612" s="52"/>
      <c r="AQ612" s="52"/>
      <c r="AR612" s="52"/>
      <c r="AS612" s="52"/>
      <c r="AT612" s="52"/>
      <c r="AU612" s="52"/>
      <c r="AV612" s="52"/>
      <c r="AW612" s="52"/>
      <c r="AX612" s="52"/>
    </row>
    <row r="613" spans="1:50">
      <c r="A613" s="49">
        <v>487</v>
      </c>
      <c r="B613" s="49">
        <v>487049274</v>
      </c>
      <c r="C613" s="50" t="s">
        <v>268</v>
      </c>
      <c r="D613" s="49">
        <v>49</v>
      </c>
      <c r="E613" s="50" t="s">
        <v>73</v>
      </c>
      <c r="F613" s="49">
        <v>274</v>
      </c>
      <c r="G613" s="50" t="s">
        <v>60</v>
      </c>
      <c r="H613" s="51">
        <v>159</v>
      </c>
      <c r="I613" s="52">
        <v>11932</v>
      </c>
      <c r="J613" s="52">
        <v>5791</v>
      </c>
      <c r="K613" s="52">
        <v>0</v>
      </c>
      <c r="L613" s="52">
        <v>893</v>
      </c>
      <c r="M613" s="52">
        <v>18616</v>
      </c>
      <c r="N613" s="48"/>
      <c r="O613" s="53">
        <v>0</v>
      </c>
      <c r="P613" s="53">
        <v>0</v>
      </c>
      <c r="Q613" s="55">
        <v>0.09</v>
      </c>
      <c r="R613" s="55">
        <v>8.124843184670294E-2</v>
      </c>
      <c r="S613" s="52">
        <v>0</v>
      </c>
      <c r="T613" s="49"/>
      <c r="U613" s="56">
        <v>2817957</v>
      </c>
      <c r="V613" s="56">
        <v>0</v>
      </c>
      <c r="W613" s="52">
        <v>0</v>
      </c>
      <c r="X613" s="52">
        <v>141987</v>
      </c>
      <c r="Y613" s="52">
        <v>2959944</v>
      </c>
      <c r="Z613" s="83">
        <f t="shared" si="9"/>
        <v>19898033.605942171</v>
      </c>
      <c r="AA613" s="52"/>
      <c r="AB613" s="52"/>
      <c r="AC613" s="52"/>
      <c r="AE613" s="53"/>
      <c r="AF613" s="53"/>
      <c r="AG613" s="54"/>
      <c r="AH613" s="55"/>
      <c r="AI613" s="52"/>
      <c r="AK613" s="56"/>
      <c r="AL613" s="56"/>
      <c r="AM613" s="52"/>
      <c r="AN613" s="52"/>
      <c r="AO613" s="52"/>
      <c r="AQ613" s="52"/>
      <c r="AR613" s="52"/>
      <c r="AS613" s="52"/>
      <c r="AT613" s="52"/>
      <c r="AU613" s="52"/>
      <c r="AV613" s="52"/>
      <c r="AW613" s="52"/>
      <c r="AX613" s="52"/>
    </row>
    <row r="614" spans="1:50">
      <c r="A614" s="49">
        <v>487</v>
      </c>
      <c r="B614" s="49">
        <v>487049284</v>
      </c>
      <c r="C614" s="50" t="s">
        <v>268</v>
      </c>
      <c r="D614" s="49">
        <v>49</v>
      </c>
      <c r="E614" s="50" t="s">
        <v>73</v>
      </c>
      <c r="F614" s="49">
        <v>284</v>
      </c>
      <c r="G614" s="50" t="s">
        <v>140</v>
      </c>
      <c r="H614" s="51">
        <v>1</v>
      </c>
      <c r="I614" s="52">
        <v>10593</v>
      </c>
      <c r="J614" s="52">
        <v>3498</v>
      </c>
      <c r="K614" s="52">
        <v>0</v>
      </c>
      <c r="L614" s="52">
        <v>893</v>
      </c>
      <c r="M614" s="52">
        <v>14984</v>
      </c>
      <c r="N614" s="48"/>
      <c r="O614" s="53">
        <v>0</v>
      </c>
      <c r="P614" s="53">
        <v>0</v>
      </c>
      <c r="Q614" s="55">
        <v>0.09</v>
      </c>
      <c r="R614" s="55">
        <v>2.5055563792605481E-2</v>
      </c>
      <c r="S614" s="52">
        <v>0</v>
      </c>
      <c r="T614" s="49"/>
      <c r="U614" s="56">
        <v>14091</v>
      </c>
      <c r="V614" s="56">
        <v>0</v>
      </c>
      <c r="W614" s="52">
        <v>0</v>
      </c>
      <c r="X614" s="52">
        <v>893</v>
      </c>
      <c r="Y614" s="52">
        <v>14984</v>
      </c>
      <c r="Z614" s="83">
        <f t="shared" si="9"/>
        <v>19898033.605942171</v>
      </c>
      <c r="AA614" s="52"/>
      <c r="AB614" s="52"/>
      <c r="AC614" s="52"/>
      <c r="AE614" s="53"/>
      <c r="AF614" s="53"/>
      <c r="AG614" s="54"/>
      <c r="AH614" s="55"/>
      <c r="AI614" s="52"/>
      <c r="AK614" s="56"/>
      <c r="AL614" s="56"/>
      <c r="AM614" s="52"/>
      <c r="AN614" s="52"/>
      <c r="AO614" s="52"/>
      <c r="AQ614" s="52"/>
      <c r="AR614" s="52"/>
      <c r="AS614" s="52"/>
      <c r="AT614" s="52"/>
      <c r="AU614" s="52"/>
      <c r="AV614" s="52"/>
      <c r="AW614" s="52"/>
      <c r="AX614" s="52"/>
    </row>
    <row r="615" spans="1:50">
      <c r="A615" s="49">
        <v>487</v>
      </c>
      <c r="B615" s="49">
        <v>487049308</v>
      </c>
      <c r="C615" s="50" t="s">
        <v>268</v>
      </c>
      <c r="D615" s="49">
        <v>49</v>
      </c>
      <c r="E615" s="50" t="s">
        <v>73</v>
      </c>
      <c r="F615" s="49">
        <v>308</v>
      </c>
      <c r="G615" s="50" t="s">
        <v>20</v>
      </c>
      <c r="H615" s="51">
        <v>3</v>
      </c>
      <c r="I615" s="52">
        <v>11660</v>
      </c>
      <c r="J615" s="52">
        <v>6777</v>
      </c>
      <c r="K615" s="52">
        <v>0</v>
      </c>
      <c r="L615" s="52">
        <v>893</v>
      </c>
      <c r="M615" s="52">
        <v>19330</v>
      </c>
      <c r="N615" s="48"/>
      <c r="O615" s="53">
        <v>0</v>
      </c>
      <c r="P615" s="53">
        <v>0</v>
      </c>
      <c r="Q615" s="55">
        <v>0.09</v>
      </c>
      <c r="R615" s="55">
        <v>2.0345826222829709E-3</v>
      </c>
      <c r="S615" s="52">
        <v>0</v>
      </c>
      <c r="T615" s="49"/>
      <c r="U615" s="56">
        <v>55311</v>
      </c>
      <c r="V615" s="56">
        <v>0</v>
      </c>
      <c r="W615" s="52">
        <v>0</v>
      </c>
      <c r="X615" s="52">
        <v>2679</v>
      </c>
      <c r="Y615" s="52">
        <v>57990</v>
      </c>
      <c r="Z615" s="83">
        <f t="shared" si="9"/>
        <v>19898033.605942171</v>
      </c>
      <c r="AA615" s="52"/>
      <c r="AB615" s="52"/>
      <c r="AC615" s="52"/>
      <c r="AE615" s="53"/>
      <c r="AF615" s="53"/>
      <c r="AG615" s="54"/>
      <c r="AH615" s="55"/>
      <c r="AI615" s="52"/>
      <c r="AK615" s="56"/>
      <c r="AL615" s="56"/>
      <c r="AM615" s="52"/>
      <c r="AN615" s="52"/>
      <c r="AO615" s="52"/>
      <c r="AQ615" s="52"/>
      <c r="AR615" s="52"/>
      <c r="AS615" s="52"/>
      <c r="AT615" s="52"/>
      <c r="AU615" s="52"/>
      <c r="AV615" s="52"/>
      <c r="AW615" s="52"/>
      <c r="AX615" s="52"/>
    </row>
    <row r="616" spans="1:50">
      <c r="A616" s="49">
        <v>487</v>
      </c>
      <c r="B616" s="49">
        <v>487049314</v>
      </c>
      <c r="C616" s="50" t="s">
        <v>268</v>
      </c>
      <c r="D616" s="49">
        <v>49</v>
      </c>
      <c r="E616" s="50" t="s">
        <v>73</v>
      </c>
      <c r="F616" s="49">
        <v>314</v>
      </c>
      <c r="G616" s="50" t="s">
        <v>29</v>
      </c>
      <c r="H616" s="51">
        <v>6</v>
      </c>
      <c r="I616" s="52">
        <v>11091</v>
      </c>
      <c r="J616" s="52">
        <v>8307</v>
      </c>
      <c r="K616" s="52">
        <v>0</v>
      </c>
      <c r="L616" s="52">
        <v>893</v>
      </c>
      <c r="M616" s="52">
        <v>20291</v>
      </c>
      <c r="N616" s="48"/>
      <c r="O616" s="53">
        <v>0</v>
      </c>
      <c r="P616" s="53">
        <v>0</v>
      </c>
      <c r="Q616" s="55">
        <v>0.09</v>
      </c>
      <c r="R616" s="55">
        <v>4.6977627790953267E-3</v>
      </c>
      <c r="S616" s="52">
        <v>0</v>
      </c>
      <c r="T616" s="49"/>
      <c r="U616" s="56">
        <v>116388</v>
      </c>
      <c r="V616" s="56">
        <v>0</v>
      </c>
      <c r="W616" s="52">
        <v>0</v>
      </c>
      <c r="X616" s="52">
        <v>5358</v>
      </c>
      <c r="Y616" s="52">
        <v>121746</v>
      </c>
      <c r="Z616" s="83">
        <f t="shared" si="9"/>
        <v>19898033.605942171</v>
      </c>
      <c r="AA616" s="52"/>
      <c r="AB616" s="52"/>
      <c r="AC616" s="52"/>
      <c r="AE616" s="53"/>
      <c r="AF616" s="53"/>
      <c r="AG616" s="54"/>
      <c r="AH616" s="55"/>
      <c r="AI616" s="52"/>
      <c r="AK616" s="56"/>
      <c r="AL616" s="56"/>
      <c r="AM616" s="52"/>
      <c r="AN616" s="52"/>
      <c r="AO616" s="52"/>
      <c r="AQ616" s="52"/>
      <c r="AR616" s="52"/>
      <c r="AS616" s="52"/>
      <c r="AT616" s="52"/>
      <c r="AU616" s="52"/>
      <c r="AV616" s="52"/>
      <c r="AW616" s="52"/>
      <c r="AX616" s="52"/>
    </row>
    <row r="617" spans="1:50">
      <c r="A617" s="49">
        <v>487</v>
      </c>
      <c r="B617" s="49">
        <v>487049347</v>
      </c>
      <c r="C617" s="50" t="s">
        <v>268</v>
      </c>
      <c r="D617" s="49">
        <v>49</v>
      </c>
      <c r="E617" s="50" t="s">
        <v>73</v>
      </c>
      <c r="F617" s="49">
        <v>347</v>
      </c>
      <c r="G617" s="50" t="s">
        <v>82</v>
      </c>
      <c r="H617" s="51">
        <v>3</v>
      </c>
      <c r="I617" s="52">
        <v>10754</v>
      </c>
      <c r="J617" s="52">
        <v>4665</v>
      </c>
      <c r="K617" s="52">
        <v>0</v>
      </c>
      <c r="L617" s="52">
        <v>893</v>
      </c>
      <c r="M617" s="52">
        <v>16312</v>
      </c>
      <c r="N617" s="48"/>
      <c r="O617" s="53">
        <v>0</v>
      </c>
      <c r="P617" s="53">
        <v>0</v>
      </c>
      <c r="Q617" s="55">
        <v>0.09</v>
      </c>
      <c r="R617" s="55">
        <v>4.0251804408150101E-3</v>
      </c>
      <c r="S617" s="52">
        <v>0</v>
      </c>
      <c r="T617" s="49"/>
      <c r="U617" s="56">
        <v>46257</v>
      </c>
      <c r="V617" s="56">
        <v>0</v>
      </c>
      <c r="W617" s="52">
        <v>0</v>
      </c>
      <c r="X617" s="52">
        <v>2679</v>
      </c>
      <c r="Y617" s="52">
        <v>48936</v>
      </c>
      <c r="Z617" s="83">
        <f t="shared" si="9"/>
        <v>19898033.605942171</v>
      </c>
      <c r="AA617" s="52"/>
      <c r="AB617" s="52"/>
      <c r="AC617" s="52"/>
      <c r="AE617" s="53"/>
      <c r="AF617" s="53"/>
      <c r="AG617" s="54"/>
      <c r="AH617" s="55"/>
      <c r="AI617" s="52"/>
      <c r="AK617" s="56"/>
      <c r="AL617" s="56"/>
      <c r="AM617" s="52"/>
      <c r="AN617" s="52"/>
      <c r="AO617" s="52"/>
      <c r="AQ617" s="52"/>
      <c r="AR617" s="52"/>
      <c r="AS617" s="52"/>
      <c r="AT617" s="52"/>
      <c r="AU617" s="52"/>
      <c r="AV617" s="52"/>
      <c r="AW617" s="52"/>
      <c r="AX617" s="52"/>
    </row>
    <row r="618" spans="1:50">
      <c r="A618" s="49">
        <v>487</v>
      </c>
      <c r="B618" s="49">
        <v>487274031</v>
      </c>
      <c r="C618" s="50" t="s">
        <v>268</v>
      </c>
      <c r="D618" s="49">
        <v>274</v>
      </c>
      <c r="E618" s="50" t="s">
        <v>60</v>
      </c>
      <c r="F618" s="49">
        <v>31</v>
      </c>
      <c r="G618" s="50" t="s">
        <v>76</v>
      </c>
      <c r="H618" s="51">
        <v>3</v>
      </c>
      <c r="I618" s="52">
        <v>8689</v>
      </c>
      <c r="J618" s="52">
        <v>4020</v>
      </c>
      <c r="K618" s="52">
        <v>0</v>
      </c>
      <c r="L618" s="52">
        <v>893</v>
      </c>
      <c r="M618" s="52">
        <v>13602</v>
      </c>
      <c r="N618" s="48"/>
      <c r="O618" s="53">
        <v>0</v>
      </c>
      <c r="P618" s="53">
        <v>0</v>
      </c>
      <c r="Q618" s="55">
        <v>0.09</v>
      </c>
      <c r="R618" s="55">
        <v>3.0867816917937885E-2</v>
      </c>
      <c r="S618" s="52">
        <v>0</v>
      </c>
      <c r="T618" s="49"/>
      <c r="U618" s="56">
        <v>38127</v>
      </c>
      <c r="V618" s="56">
        <v>0</v>
      </c>
      <c r="W618" s="52">
        <v>0</v>
      </c>
      <c r="X618" s="52">
        <v>2679</v>
      </c>
      <c r="Y618" s="52">
        <v>40806</v>
      </c>
      <c r="Z618" s="83">
        <f t="shared" si="9"/>
        <v>19898033.605942171</v>
      </c>
      <c r="AA618" s="52"/>
      <c r="AB618" s="52"/>
      <c r="AC618" s="52"/>
      <c r="AE618" s="53"/>
      <c r="AF618" s="53"/>
      <c r="AG618" s="54"/>
      <c r="AH618" s="55"/>
      <c r="AI618" s="52"/>
      <c r="AK618" s="56"/>
      <c r="AL618" s="56"/>
      <c r="AM618" s="52"/>
      <c r="AN618" s="52"/>
      <c r="AO618" s="52"/>
      <c r="AQ618" s="52"/>
      <c r="AR618" s="52"/>
      <c r="AS618" s="52"/>
      <c r="AT618" s="52"/>
      <c r="AU618" s="52"/>
      <c r="AV618" s="52"/>
      <c r="AW618" s="52"/>
      <c r="AX618" s="52"/>
    </row>
    <row r="619" spans="1:50">
      <c r="A619" s="49">
        <v>487</v>
      </c>
      <c r="B619" s="49">
        <v>487274035</v>
      </c>
      <c r="C619" s="50" t="s">
        <v>268</v>
      </c>
      <c r="D619" s="49">
        <v>274</v>
      </c>
      <c r="E619" s="50" t="s">
        <v>60</v>
      </c>
      <c r="F619" s="49">
        <v>35</v>
      </c>
      <c r="G619" s="50" t="s">
        <v>11</v>
      </c>
      <c r="H619" s="51">
        <v>23</v>
      </c>
      <c r="I619" s="52">
        <v>10748</v>
      </c>
      <c r="J619" s="52">
        <v>3684</v>
      </c>
      <c r="K619" s="52">
        <v>0</v>
      </c>
      <c r="L619" s="52">
        <v>893</v>
      </c>
      <c r="M619" s="52">
        <v>15325</v>
      </c>
      <c r="N619" s="48"/>
      <c r="O619" s="53">
        <v>0</v>
      </c>
      <c r="P619" s="53">
        <v>0</v>
      </c>
      <c r="Q619" s="55">
        <v>0.18</v>
      </c>
      <c r="R619" s="55">
        <v>0.14507498172994768</v>
      </c>
      <c r="S619" s="52">
        <v>0</v>
      </c>
      <c r="T619" s="49"/>
      <c r="U619" s="56">
        <v>331936</v>
      </c>
      <c r="V619" s="56">
        <v>0</v>
      </c>
      <c r="W619" s="52">
        <v>0</v>
      </c>
      <c r="X619" s="52">
        <v>20539</v>
      </c>
      <c r="Y619" s="52">
        <v>352475</v>
      </c>
      <c r="Z619" s="83">
        <f t="shared" si="9"/>
        <v>19898033.605942171</v>
      </c>
      <c r="AA619" s="52"/>
      <c r="AB619" s="52"/>
      <c r="AC619" s="52"/>
      <c r="AE619" s="53"/>
      <c r="AF619" s="53"/>
      <c r="AG619" s="54"/>
      <c r="AH619" s="55"/>
      <c r="AI619" s="52"/>
      <c r="AK619" s="56"/>
      <c r="AL619" s="56"/>
      <c r="AM619" s="52"/>
      <c r="AN619" s="52"/>
      <c r="AO619" s="52"/>
      <c r="AQ619" s="52"/>
      <c r="AR619" s="52"/>
      <c r="AS619" s="52"/>
      <c r="AT619" s="52"/>
      <c r="AU619" s="52"/>
      <c r="AV619" s="52"/>
      <c r="AW619" s="52"/>
      <c r="AX619" s="52"/>
    </row>
    <row r="620" spans="1:50">
      <c r="A620" s="49">
        <v>487</v>
      </c>
      <c r="B620" s="49">
        <v>487274044</v>
      </c>
      <c r="C620" s="50" t="s">
        <v>268</v>
      </c>
      <c r="D620" s="49">
        <v>274</v>
      </c>
      <c r="E620" s="50" t="s">
        <v>60</v>
      </c>
      <c r="F620" s="49">
        <v>44</v>
      </c>
      <c r="G620" s="50" t="s">
        <v>12</v>
      </c>
      <c r="H620" s="51">
        <v>2</v>
      </c>
      <c r="I620" s="52">
        <v>8689</v>
      </c>
      <c r="J620" s="52">
        <v>572</v>
      </c>
      <c r="K620" s="52">
        <v>0</v>
      </c>
      <c r="L620" s="52">
        <v>893</v>
      </c>
      <c r="M620" s="52">
        <v>10154</v>
      </c>
      <c r="N620" s="48"/>
      <c r="O620" s="53">
        <v>0</v>
      </c>
      <c r="P620" s="53">
        <v>0</v>
      </c>
      <c r="Q620" s="55">
        <v>0.09</v>
      </c>
      <c r="R620" s="55">
        <v>4.7635608937194533E-2</v>
      </c>
      <c r="S620" s="52">
        <v>0</v>
      </c>
      <c r="T620" s="49"/>
      <c r="U620" s="56">
        <v>18522</v>
      </c>
      <c r="V620" s="56">
        <v>0</v>
      </c>
      <c r="W620" s="52">
        <v>0</v>
      </c>
      <c r="X620" s="52">
        <v>1786</v>
      </c>
      <c r="Y620" s="52">
        <v>20308</v>
      </c>
      <c r="Z620" s="83">
        <f t="shared" si="9"/>
        <v>19898033.605942171</v>
      </c>
      <c r="AA620" s="52"/>
      <c r="AB620" s="52"/>
      <c r="AC620" s="52"/>
      <c r="AE620" s="53"/>
      <c r="AF620" s="53"/>
      <c r="AG620" s="54"/>
      <c r="AH620" s="55"/>
      <c r="AI620" s="52"/>
      <c r="AK620" s="56"/>
      <c r="AL620" s="56"/>
      <c r="AM620" s="52"/>
      <c r="AN620" s="52"/>
      <c r="AO620" s="52"/>
      <c r="AQ620" s="52"/>
      <c r="AR620" s="52"/>
      <c r="AS620" s="52"/>
      <c r="AT620" s="52"/>
      <c r="AU620" s="52"/>
      <c r="AV620" s="52"/>
      <c r="AW620" s="52"/>
      <c r="AX620" s="52"/>
    </row>
    <row r="621" spans="1:50">
      <c r="A621" s="49">
        <v>487</v>
      </c>
      <c r="B621" s="49">
        <v>487274046</v>
      </c>
      <c r="C621" s="50" t="s">
        <v>268</v>
      </c>
      <c r="D621" s="49">
        <v>274</v>
      </c>
      <c r="E621" s="50" t="s">
        <v>60</v>
      </c>
      <c r="F621" s="49">
        <v>46</v>
      </c>
      <c r="G621" s="50" t="s">
        <v>89</v>
      </c>
      <c r="H621" s="51">
        <v>1</v>
      </c>
      <c r="I621" s="52">
        <v>12817</v>
      </c>
      <c r="J621" s="52">
        <v>9283</v>
      </c>
      <c r="K621" s="52">
        <v>0</v>
      </c>
      <c r="L621" s="52">
        <v>893</v>
      </c>
      <c r="M621" s="52">
        <v>22993</v>
      </c>
      <c r="N621" s="48"/>
      <c r="O621" s="53">
        <v>0</v>
      </c>
      <c r="P621" s="53">
        <v>0</v>
      </c>
      <c r="Q621" s="55">
        <v>0.09</v>
      </c>
      <c r="R621" s="55">
        <v>5.2905818524849471E-4</v>
      </c>
      <c r="S621" s="52">
        <v>0</v>
      </c>
      <c r="T621" s="49"/>
      <c r="U621" s="56">
        <v>22100</v>
      </c>
      <c r="V621" s="56">
        <v>0</v>
      </c>
      <c r="W621" s="52">
        <v>0</v>
      </c>
      <c r="X621" s="52">
        <v>893</v>
      </c>
      <c r="Y621" s="52">
        <v>22993</v>
      </c>
      <c r="Z621" s="83">
        <f t="shared" si="9"/>
        <v>19898033.605942171</v>
      </c>
      <c r="AA621" s="52"/>
      <c r="AB621" s="52"/>
      <c r="AC621" s="52"/>
      <c r="AE621" s="53"/>
      <c r="AF621" s="53"/>
      <c r="AG621" s="54"/>
      <c r="AH621" s="55"/>
      <c r="AI621" s="52"/>
      <c r="AK621" s="56"/>
      <c r="AL621" s="56"/>
      <c r="AM621" s="52"/>
      <c r="AN621" s="52"/>
      <c r="AO621" s="52"/>
      <c r="AQ621" s="52"/>
      <c r="AR621" s="52"/>
      <c r="AS621" s="52"/>
      <c r="AT621" s="52"/>
      <c r="AU621" s="52"/>
      <c r="AV621" s="52"/>
      <c r="AW621" s="52"/>
      <c r="AX621" s="52"/>
    </row>
    <row r="622" spans="1:50">
      <c r="A622" s="49">
        <v>487</v>
      </c>
      <c r="B622" s="49">
        <v>487274048</v>
      </c>
      <c r="C622" s="50" t="s">
        <v>268</v>
      </c>
      <c r="D622" s="49">
        <v>274</v>
      </c>
      <c r="E622" s="50" t="s">
        <v>60</v>
      </c>
      <c r="F622" s="49">
        <v>48</v>
      </c>
      <c r="G622" s="50" t="s">
        <v>217</v>
      </c>
      <c r="H622" s="51">
        <v>1</v>
      </c>
      <c r="I622" s="52">
        <v>8689</v>
      </c>
      <c r="J622" s="52">
        <v>6907</v>
      </c>
      <c r="K622" s="52">
        <v>0</v>
      </c>
      <c r="L622" s="52">
        <v>893</v>
      </c>
      <c r="M622" s="52">
        <v>16489</v>
      </c>
      <c r="N622" s="48"/>
      <c r="O622" s="53">
        <v>0</v>
      </c>
      <c r="P622" s="53">
        <v>0</v>
      </c>
      <c r="Q622" s="55">
        <v>0.09</v>
      </c>
      <c r="R622" s="55">
        <v>9.4648229660281556E-4</v>
      </c>
      <c r="S622" s="52">
        <v>0</v>
      </c>
      <c r="T622" s="49"/>
      <c r="U622" s="56">
        <v>15596</v>
      </c>
      <c r="V622" s="56">
        <v>0</v>
      </c>
      <c r="W622" s="52">
        <v>0</v>
      </c>
      <c r="X622" s="52">
        <v>893</v>
      </c>
      <c r="Y622" s="52">
        <v>16489</v>
      </c>
      <c r="Z622" s="83">
        <f t="shared" si="9"/>
        <v>19898033.605942171</v>
      </c>
      <c r="AA622" s="52"/>
      <c r="AB622" s="52"/>
      <c r="AC622" s="52"/>
      <c r="AE622" s="53"/>
      <c r="AF622" s="53"/>
      <c r="AG622" s="54"/>
      <c r="AH622" s="55"/>
      <c r="AI622" s="52"/>
      <c r="AK622" s="56"/>
      <c r="AL622" s="56"/>
      <c r="AM622" s="52"/>
      <c r="AN622" s="52"/>
      <c r="AO622" s="52"/>
      <c r="AQ622" s="52"/>
      <c r="AR622" s="52"/>
      <c r="AS622" s="52"/>
      <c r="AT622" s="52"/>
      <c r="AU622" s="52"/>
      <c r="AV622" s="52"/>
      <c r="AW622" s="52"/>
      <c r="AX622" s="52"/>
    </row>
    <row r="623" spans="1:50">
      <c r="A623" s="49">
        <v>487</v>
      </c>
      <c r="B623" s="49">
        <v>487274049</v>
      </c>
      <c r="C623" s="50" t="s">
        <v>268</v>
      </c>
      <c r="D623" s="49">
        <v>274</v>
      </c>
      <c r="E623" s="50" t="s">
        <v>60</v>
      </c>
      <c r="F623" s="49">
        <v>49</v>
      </c>
      <c r="G623" s="50" t="s">
        <v>73</v>
      </c>
      <c r="H623" s="51">
        <v>94</v>
      </c>
      <c r="I623" s="52">
        <v>11594</v>
      </c>
      <c r="J623" s="52">
        <v>14705</v>
      </c>
      <c r="K623" s="52">
        <v>0</v>
      </c>
      <c r="L623" s="52">
        <v>893</v>
      </c>
      <c r="M623" s="52">
        <v>27192</v>
      </c>
      <c r="N623" s="48"/>
      <c r="O623" s="53">
        <v>0</v>
      </c>
      <c r="P623" s="53">
        <v>0</v>
      </c>
      <c r="Q623" s="55">
        <v>0.09</v>
      </c>
      <c r="R623" s="55">
        <v>6.9838840145100528E-2</v>
      </c>
      <c r="S623" s="52">
        <v>0</v>
      </c>
      <c r="T623" s="49"/>
      <c r="U623" s="56">
        <v>2472106</v>
      </c>
      <c r="V623" s="56">
        <v>0</v>
      </c>
      <c r="W623" s="52">
        <v>0</v>
      </c>
      <c r="X623" s="52">
        <v>83942</v>
      </c>
      <c r="Y623" s="52">
        <v>2556048</v>
      </c>
      <c r="Z623" s="83">
        <f t="shared" si="9"/>
        <v>19898033.605942171</v>
      </c>
      <c r="AA623" s="52"/>
      <c r="AB623" s="52"/>
      <c r="AC623" s="52"/>
      <c r="AE623" s="53"/>
      <c r="AF623" s="53"/>
      <c r="AG623" s="54"/>
      <c r="AH623" s="55"/>
      <c r="AI623" s="52"/>
      <c r="AK623" s="56"/>
      <c r="AL623" s="56"/>
      <c r="AM623" s="52"/>
      <c r="AN623" s="52"/>
      <c r="AO623" s="52"/>
      <c r="AQ623" s="52"/>
      <c r="AR623" s="52"/>
      <c r="AS623" s="52"/>
      <c r="AT623" s="52"/>
      <c r="AU623" s="52"/>
      <c r="AV623" s="52"/>
      <c r="AW623" s="52"/>
      <c r="AX623" s="52"/>
    </row>
    <row r="624" spans="1:50">
      <c r="A624" s="49">
        <v>487</v>
      </c>
      <c r="B624" s="49">
        <v>487274057</v>
      </c>
      <c r="C624" s="50" t="s">
        <v>268</v>
      </c>
      <c r="D624" s="49">
        <v>274</v>
      </c>
      <c r="E624" s="50" t="s">
        <v>60</v>
      </c>
      <c r="F624" s="49">
        <v>57</v>
      </c>
      <c r="G624" s="50" t="s">
        <v>13</v>
      </c>
      <c r="H624" s="51">
        <v>11</v>
      </c>
      <c r="I624" s="52">
        <v>11926</v>
      </c>
      <c r="J624" s="52">
        <v>630</v>
      </c>
      <c r="K624" s="52">
        <v>0</v>
      </c>
      <c r="L624" s="52">
        <v>893</v>
      </c>
      <c r="M624" s="52">
        <v>13449</v>
      </c>
      <c r="N624" s="48"/>
      <c r="O624" s="53">
        <v>0</v>
      </c>
      <c r="P624" s="53">
        <v>0</v>
      </c>
      <c r="Q624" s="55">
        <v>0.18</v>
      </c>
      <c r="R624" s="55">
        <v>0.11614255293759317</v>
      </c>
      <c r="S624" s="52">
        <v>0</v>
      </c>
      <c r="T624" s="49"/>
      <c r="U624" s="56">
        <v>138116</v>
      </c>
      <c r="V624" s="56">
        <v>0</v>
      </c>
      <c r="W624" s="52">
        <v>0</v>
      </c>
      <c r="X624" s="52">
        <v>9823</v>
      </c>
      <c r="Y624" s="52">
        <v>147939</v>
      </c>
      <c r="Z624" s="83">
        <f t="shared" si="9"/>
        <v>19898033.605942171</v>
      </c>
      <c r="AA624" s="52"/>
      <c r="AB624" s="52"/>
      <c r="AC624" s="52"/>
      <c r="AE624" s="53"/>
      <c r="AF624" s="53"/>
      <c r="AG624" s="54"/>
      <c r="AH624" s="55"/>
      <c r="AI624" s="52"/>
      <c r="AK624" s="56"/>
      <c r="AL624" s="56"/>
      <c r="AM624" s="52"/>
      <c r="AN624" s="52"/>
      <c r="AO624" s="52"/>
      <c r="AQ624" s="52"/>
      <c r="AR624" s="52"/>
      <c r="AS624" s="52"/>
      <c r="AT624" s="52"/>
      <c r="AU624" s="52"/>
      <c r="AV624" s="52"/>
      <c r="AW624" s="52"/>
      <c r="AX624" s="52"/>
    </row>
    <row r="625" spans="1:50">
      <c r="A625" s="49">
        <v>487</v>
      </c>
      <c r="B625" s="49">
        <v>487274093</v>
      </c>
      <c r="C625" s="50" t="s">
        <v>268</v>
      </c>
      <c r="D625" s="49">
        <v>274</v>
      </c>
      <c r="E625" s="50" t="s">
        <v>60</v>
      </c>
      <c r="F625" s="49">
        <v>93</v>
      </c>
      <c r="G625" s="50" t="s">
        <v>14</v>
      </c>
      <c r="H625" s="51">
        <v>50</v>
      </c>
      <c r="I625" s="52">
        <v>11341</v>
      </c>
      <c r="J625" s="52">
        <v>317</v>
      </c>
      <c r="K625" s="52">
        <v>0</v>
      </c>
      <c r="L625" s="52">
        <v>893</v>
      </c>
      <c r="M625" s="52">
        <v>12551</v>
      </c>
      <c r="N625" s="48"/>
      <c r="O625" s="53">
        <v>0</v>
      </c>
      <c r="P625" s="53">
        <v>0</v>
      </c>
      <c r="Q625" s="55">
        <v>0.09</v>
      </c>
      <c r="R625" s="55">
        <v>9.832094687748992E-2</v>
      </c>
      <c r="S625" s="52">
        <v>-986.62189267408917</v>
      </c>
      <c r="T625" s="49"/>
      <c r="U625" s="56">
        <v>582900</v>
      </c>
      <c r="V625" s="56">
        <v>0</v>
      </c>
      <c r="W625" s="52">
        <v>-49331.094633704459</v>
      </c>
      <c r="X625" s="52">
        <v>44650</v>
      </c>
      <c r="Y625" s="52">
        <v>578218.90536629548</v>
      </c>
      <c r="Z625" s="83">
        <f t="shared" si="9"/>
        <v>19898033.605942171</v>
      </c>
      <c r="AA625" s="52"/>
      <c r="AB625" s="52"/>
      <c r="AC625" s="52"/>
      <c r="AE625" s="53"/>
      <c r="AF625" s="53"/>
      <c r="AG625" s="54"/>
      <c r="AH625" s="55"/>
      <c r="AI625" s="52"/>
      <c r="AK625" s="56"/>
      <c r="AL625" s="56"/>
      <c r="AM625" s="52"/>
      <c r="AN625" s="52"/>
      <c r="AO625" s="52"/>
      <c r="AQ625" s="52"/>
      <c r="AR625" s="52"/>
      <c r="AS625" s="52"/>
      <c r="AT625" s="52"/>
      <c r="AU625" s="52"/>
      <c r="AV625" s="52"/>
      <c r="AW625" s="52"/>
      <c r="AX625" s="52"/>
    </row>
    <row r="626" spans="1:50">
      <c r="A626" s="49">
        <v>487</v>
      </c>
      <c r="B626" s="49">
        <v>487274128</v>
      </c>
      <c r="C626" s="50" t="s">
        <v>268</v>
      </c>
      <c r="D626" s="49">
        <v>274</v>
      </c>
      <c r="E626" s="50" t="s">
        <v>60</v>
      </c>
      <c r="F626" s="49">
        <v>128</v>
      </c>
      <c r="G626" s="50" t="s">
        <v>122</v>
      </c>
      <c r="H626" s="51">
        <v>2</v>
      </c>
      <c r="I626" s="52">
        <v>8689</v>
      </c>
      <c r="J626" s="52">
        <v>448</v>
      </c>
      <c r="K626" s="52">
        <v>0</v>
      </c>
      <c r="L626" s="52">
        <v>893</v>
      </c>
      <c r="M626" s="52">
        <v>10030</v>
      </c>
      <c r="N626" s="48"/>
      <c r="O626" s="53">
        <v>0</v>
      </c>
      <c r="P626" s="53">
        <v>0</v>
      </c>
      <c r="Q626" s="55">
        <v>0.18</v>
      </c>
      <c r="R626" s="55">
        <v>3.2906379400218955E-2</v>
      </c>
      <c r="S626" s="52">
        <v>0</v>
      </c>
      <c r="T626" s="49"/>
      <c r="U626" s="56">
        <v>18274</v>
      </c>
      <c r="V626" s="56">
        <v>0</v>
      </c>
      <c r="W626" s="52">
        <v>0</v>
      </c>
      <c r="X626" s="52">
        <v>1786</v>
      </c>
      <c r="Y626" s="52">
        <v>20060</v>
      </c>
      <c r="Z626" s="83">
        <f t="shared" si="9"/>
        <v>19898033.605942171</v>
      </c>
      <c r="AA626" s="52"/>
      <c r="AB626" s="52"/>
      <c r="AC626" s="52"/>
      <c r="AE626" s="53"/>
      <c r="AF626" s="53"/>
      <c r="AG626" s="54"/>
      <c r="AH626" s="55"/>
      <c r="AI626" s="52"/>
      <c r="AK626" s="56"/>
      <c r="AL626" s="56"/>
      <c r="AM626" s="52"/>
      <c r="AN626" s="52"/>
      <c r="AO626" s="52"/>
      <c r="AQ626" s="52"/>
      <c r="AR626" s="52"/>
      <c r="AS626" s="52"/>
      <c r="AT626" s="52"/>
      <c r="AU626" s="52"/>
      <c r="AV626" s="52"/>
      <c r="AW626" s="52"/>
      <c r="AX626" s="52"/>
    </row>
    <row r="627" spans="1:50">
      <c r="A627" s="49">
        <v>487</v>
      </c>
      <c r="B627" s="49">
        <v>487274149</v>
      </c>
      <c r="C627" s="50" t="s">
        <v>268</v>
      </c>
      <c r="D627" s="49">
        <v>274</v>
      </c>
      <c r="E627" s="50" t="s">
        <v>60</v>
      </c>
      <c r="F627" s="49">
        <v>149</v>
      </c>
      <c r="G627" s="50" t="s">
        <v>77</v>
      </c>
      <c r="H627" s="51">
        <v>1</v>
      </c>
      <c r="I627" s="52">
        <v>8505</v>
      </c>
      <c r="J627" s="52">
        <v>43</v>
      </c>
      <c r="K627" s="52">
        <v>0</v>
      </c>
      <c r="L627" s="52">
        <v>893</v>
      </c>
      <c r="M627" s="52">
        <v>9441</v>
      </c>
      <c r="N627" s="48"/>
      <c r="O627" s="53">
        <v>0</v>
      </c>
      <c r="P627" s="53">
        <v>0</v>
      </c>
      <c r="Q627" s="55">
        <v>0.16</v>
      </c>
      <c r="R627" s="55">
        <v>0.10176205383806537</v>
      </c>
      <c r="S627" s="52">
        <v>0</v>
      </c>
      <c r="T627" s="49"/>
      <c r="U627" s="56">
        <v>8548</v>
      </c>
      <c r="V627" s="56">
        <v>0</v>
      </c>
      <c r="W627" s="52">
        <v>0</v>
      </c>
      <c r="X627" s="52">
        <v>893</v>
      </c>
      <c r="Y627" s="52">
        <v>9441</v>
      </c>
      <c r="Z627" s="83">
        <f t="shared" si="9"/>
        <v>19898033.605942171</v>
      </c>
      <c r="AA627" s="52"/>
      <c r="AB627" s="52"/>
      <c r="AC627" s="52"/>
      <c r="AE627" s="53"/>
      <c r="AF627" s="53"/>
      <c r="AG627" s="54"/>
      <c r="AH627" s="55"/>
      <c r="AI627" s="52"/>
      <c r="AK627" s="56"/>
      <c r="AL627" s="56"/>
      <c r="AM627" s="52"/>
      <c r="AN627" s="52"/>
      <c r="AO627" s="52"/>
      <c r="AQ627" s="52"/>
      <c r="AR627" s="52"/>
      <c r="AS627" s="52"/>
      <c r="AT627" s="52"/>
      <c r="AU627" s="52"/>
      <c r="AV627" s="52"/>
      <c r="AW627" s="52"/>
      <c r="AX627" s="52"/>
    </row>
    <row r="628" spans="1:50">
      <c r="A628" s="49">
        <v>487</v>
      </c>
      <c r="B628" s="49">
        <v>487274163</v>
      </c>
      <c r="C628" s="50" t="s">
        <v>268</v>
      </c>
      <c r="D628" s="49">
        <v>274</v>
      </c>
      <c r="E628" s="50" t="s">
        <v>60</v>
      </c>
      <c r="F628" s="49">
        <v>163</v>
      </c>
      <c r="G628" s="50" t="s">
        <v>16</v>
      </c>
      <c r="H628" s="51">
        <v>6</v>
      </c>
      <c r="I628" s="52">
        <v>11445</v>
      </c>
      <c r="J628" s="52">
        <v>619</v>
      </c>
      <c r="K628" s="52">
        <v>0</v>
      </c>
      <c r="L628" s="52">
        <v>893</v>
      </c>
      <c r="M628" s="52">
        <v>12957</v>
      </c>
      <c r="N628" s="48"/>
      <c r="O628" s="53">
        <v>0</v>
      </c>
      <c r="P628" s="53">
        <v>0</v>
      </c>
      <c r="Q628" s="55">
        <v>0.18</v>
      </c>
      <c r="R628" s="55">
        <v>8.7658801294957248E-2</v>
      </c>
      <c r="S628" s="52">
        <v>0</v>
      </c>
      <c r="T628" s="49"/>
      <c r="U628" s="56">
        <v>72384</v>
      </c>
      <c r="V628" s="56">
        <v>0</v>
      </c>
      <c r="W628" s="52">
        <v>0</v>
      </c>
      <c r="X628" s="52">
        <v>5358</v>
      </c>
      <c r="Y628" s="52">
        <v>77742</v>
      </c>
      <c r="Z628" s="83">
        <f t="shared" si="9"/>
        <v>19898033.605942171</v>
      </c>
      <c r="AA628" s="52"/>
      <c r="AB628" s="52"/>
      <c r="AC628" s="52"/>
      <c r="AE628" s="53"/>
      <c r="AF628" s="53"/>
      <c r="AG628" s="54"/>
      <c r="AH628" s="55"/>
      <c r="AI628" s="52"/>
      <c r="AK628" s="56"/>
      <c r="AL628" s="56"/>
      <c r="AM628" s="52"/>
      <c r="AN628" s="52"/>
      <c r="AO628" s="52"/>
      <c r="AQ628" s="52"/>
      <c r="AR628" s="52"/>
      <c r="AS628" s="52"/>
      <c r="AT628" s="52"/>
      <c r="AU628" s="52"/>
      <c r="AV628" s="52"/>
      <c r="AW628" s="52"/>
      <c r="AX628" s="52"/>
    </row>
    <row r="629" spans="1:50">
      <c r="A629" s="49">
        <v>487</v>
      </c>
      <c r="B629" s="49">
        <v>487274165</v>
      </c>
      <c r="C629" s="50" t="s">
        <v>268</v>
      </c>
      <c r="D629" s="49">
        <v>274</v>
      </c>
      <c r="E629" s="50" t="s">
        <v>60</v>
      </c>
      <c r="F629" s="49">
        <v>165</v>
      </c>
      <c r="G629" s="50" t="s">
        <v>17</v>
      </c>
      <c r="H629" s="51">
        <v>58</v>
      </c>
      <c r="I629" s="52">
        <v>10492</v>
      </c>
      <c r="J629" s="52">
        <v>514</v>
      </c>
      <c r="K629" s="52">
        <v>0</v>
      </c>
      <c r="L629" s="52">
        <v>893</v>
      </c>
      <c r="M629" s="52">
        <v>11899</v>
      </c>
      <c r="N629" s="48"/>
      <c r="O629" s="53">
        <v>0</v>
      </c>
      <c r="P629" s="53">
        <v>0</v>
      </c>
      <c r="Q629" s="55">
        <v>0.14000000000000001</v>
      </c>
      <c r="R629" s="55">
        <v>0.11966283017214517</v>
      </c>
      <c r="S629" s="52">
        <v>0</v>
      </c>
      <c r="T629" s="49"/>
      <c r="U629" s="56">
        <v>638348</v>
      </c>
      <c r="V629" s="56">
        <v>0</v>
      </c>
      <c r="W629" s="52">
        <v>0</v>
      </c>
      <c r="X629" s="52">
        <v>51794</v>
      </c>
      <c r="Y629" s="52">
        <v>690142</v>
      </c>
      <c r="Z629" s="83">
        <f t="shared" si="9"/>
        <v>19898033.605942171</v>
      </c>
      <c r="AA629" s="52"/>
      <c r="AB629" s="52"/>
      <c r="AC629" s="52"/>
      <c r="AE629" s="53"/>
      <c r="AF629" s="53"/>
      <c r="AG629" s="54"/>
      <c r="AH629" s="55"/>
      <c r="AI629" s="52"/>
      <c r="AK629" s="56"/>
      <c r="AL629" s="56"/>
      <c r="AM629" s="52"/>
      <c r="AN629" s="52"/>
      <c r="AO629" s="52"/>
      <c r="AQ629" s="52"/>
      <c r="AR629" s="52"/>
      <c r="AS629" s="52"/>
      <c r="AT629" s="52"/>
      <c r="AU629" s="52"/>
      <c r="AV629" s="52"/>
      <c r="AW629" s="52"/>
      <c r="AX629" s="52"/>
    </row>
    <row r="630" spans="1:50">
      <c r="A630" s="49">
        <v>487</v>
      </c>
      <c r="B630" s="49">
        <v>487274176</v>
      </c>
      <c r="C630" s="50" t="s">
        <v>268</v>
      </c>
      <c r="D630" s="49">
        <v>274</v>
      </c>
      <c r="E630" s="50" t="s">
        <v>60</v>
      </c>
      <c r="F630" s="49">
        <v>176</v>
      </c>
      <c r="G630" s="50" t="s">
        <v>78</v>
      </c>
      <c r="H630" s="51">
        <v>42</v>
      </c>
      <c r="I630" s="52">
        <v>11158</v>
      </c>
      <c r="J630" s="52">
        <v>3676</v>
      </c>
      <c r="K630" s="52">
        <v>0</v>
      </c>
      <c r="L630" s="52">
        <v>893</v>
      </c>
      <c r="M630" s="52">
        <v>15727</v>
      </c>
      <c r="N630" s="48"/>
      <c r="O630" s="53">
        <v>0</v>
      </c>
      <c r="P630" s="53">
        <v>0</v>
      </c>
      <c r="Q630" s="55">
        <v>0.09</v>
      </c>
      <c r="R630" s="55">
        <v>6.5733715767592862E-2</v>
      </c>
      <c r="S630" s="52">
        <v>0</v>
      </c>
      <c r="T630" s="49"/>
      <c r="U630" s="56">
        <v>623028</v>
      </c>
      <c r="V630" s="56">
        <v>0</v>
      </c>
      <c r="W630" s="52">
        <v>0</v>
      </c>
      <c r="X630" s="52">
        <v>37506</v>
      </c>
      <c r="Y630" s="52">
        <v>660534</v>
      </c>
      <c r="Z630" s="83">
        <f t="shared" si="9"/>
        <v>19898033.605942171</v>
      </c>
      <c r="AA630" s="52"/>
      <c r="AB630" s="52"/>
      <c r="AC630" s="52"/>
      <c r="AE630" s="53"/>
      <c r="AF630" s="53"/>
      <c r="AG630" s="54"/>
      <c r="AH630" s="55"/>
      <c r="AI630" s="52"/>
      <c r="AK630" s="56"/>
      <c r="AL630" s="56"/>
      <c r="AM630" s="52"/>
      <c r="AN630" s="52"/>
      <c r="AO630" s="52"/>
      <c r="AQ630" s="52"/>
      <c r="AR630" s="52"/>
      <c r="AS630" s="52"/>
      <c r="AT630" s="52"/>
      <c r="AU630" s="52"/>
      <c r="AV630" s="52"/>
      <c r="AW630" s="52"/>
      <c r="AX630" s="52"/>
    </row>
    <row r="631" spans="1:50">
      <c r="A631" s="49">
        <v>487</v>
      </c>
      <c r="B631" s="49">
        <v>487274178</v>
      </c>
      <c r="C631" s="50" t="s">
        <v>268</v>
      </c>
      <c r="D631" s="49">
        <v>274</v>
      </c>
      <c r="E631" s="50" t="s">
        <v>60</v>
      </c>
      <c r="F631" s="49">
        <v>178</v>
      </c>
      <c r="G631" s="50" t="s">
        <v>219</v>
      </c>
      <c r="H631" s="51">
        <v>1</v>
      </c>
      <c r="I631" s="52">
        <v>8689</v>
      </c>
      <c r="J631" s="52">
        <v>911</v>
      </c>
      <c r="K631" s="52">
        <v>0</v>
      </c>
      <c r="L631" s="52">
        <v>893</v>
      </c>
      <c r="M631" s="52">
        <v>10493</v>
      </c>
      <c r="N631" s="48"/>
      <c r="O631" s="53">
        <v>0</v>
      </c>
      <c r="P631" s="53">
        <v>0</v>
      </c>
      <c r="Q631" s="55">
        <v>0.09</v>
      </c>
      <c r="R631" s="55">
        <v>5.9498310081802924E-2</v>
      </c>
      <c r="S631" s="52">
        <v>0</v>
      </c>
      <c r="T631" s="49"/>
      <c r="U631" s="56">
        <v>9600</v>
      </c>
      <c r="V631" s="56">
        <v>0</v>
      </c>
      <c r="W631" s="52">
        <v>0</v>
      </c>
      <c r="X631" s="52">
        <v>893</v>
      </c>
      <c r="Y631" s="52">
        <v>10493</v>
      </c>
      <c r="Z631" s="83">
        <f t="shared" si="9"/>
        <v>19898033.605942171</v>
      </c>
      <c r="AA631" s="52"/>
      <c r="AB631" s="52"/>
      <c r="AC631" s="52"/>
      <c r="AE631" s="53"/>
      <c r="AF631" s="53"/>
      <c r="AG631" s="54"/>
      <c r="AH631" s="55"/>
      <c r="AI631" s="52"/>
      <c r="AK631" s="56"/>
      <c r="AL631" s="56"/>
      <c r="AM631" s="52"/>
      <c r="AN631" s="52"/>
      <c r="AO631" s="52"/>
      <c r="AQ631" s="52"/>
      <c r="AR631" s="52"/>
      <c r="AS631" s="52"/>
      <c r="AT631" s="52"/>
      <c r="AU631" s="52"/>
      <c r="AV631" s="52"/>
      <c r="AW631" s="52"/>
      <c r="AX631" s="52"/>
    </row>
    <row r="632" spans="1:50">
      <c r="A632" s="49">
        <v>487</v>
      </c>
      <c r="B632" s="49">
        <v>487274181</v>
      </c>
      <c r="C632" s="50" t="s">
        <v>268</v>
      </c>
      <c r="D632" s="49">
        <v>274</v>
      </c>
      <c r="E632" s="50" t="s">
        <v>60</v>
      </c>
      <c r="F632" s="49">
        <v>181</v>
      </c>
      <c r="G632" s="50" t="s">
        <v>79</v>
      </c>
      <c r="H632" s="51">
        <v>1</v>
      </c>
      <c r="I632" s="52">
        <v>13000</v>
      </c>
      <c r="J632" s="52">
        <v>878</v>
      </c>
      <c r="K632" s="52">
        <v>0</v>
      </c>
      <c r="L632" s="52">
        <v>893</v>
      </c>
      <c r="M632" s="52">
        <v>14771</v>
      </c>
      <c r="N632" s="48"/>
      <c r="O632" s="53">
        <v>0</v>
      </c>
      <c r="P632" s="53">
        <v>0</v>
      </c>
      <c r="Q632" s="55">
        <v>0.09</v>
      </c>
      <c r="R632" s="55">
        <v>1.3710541832974862E-2</v>
      </c>
      <c r="S632" s="52">
        <v>0</v>
      </c>
      <c r="T632" s="49"/>
      <c r="U632" s="56">
        <v>13878</v>
      </c>
      <c r="V632" s="56">
        <v>0</v>
      </c>
      <c r="W632" s="52">
        <v>0</v>
      </c>
      <c r="X632" s="52">
        <v>893</v>
      </c>
      <c r="Y632" s="52">
        <v>14771</v>
      </c>
      <c r="Z632" s="83">
        <f t="shared" si="9"/>
        <v>19898033.605942171</v>
      </c>
      <c r="AA632" s="52"/>
      <c r="AB632" s="52"/>
      <c r="AC632" s="52"/>
      <c r="AE632" s="53"/>
      <c r="AF632" s="53"/>
      <c r="AG632" s="54"/>
      <c r="AH632" s="55"/>
      <c r="AI632" s="52"/>
      <c r="AK632" s="56"/>
      <c r="AL632" s="56"/>
      <c r="AM632" s="52"/>
      <c r="AN632" s="52"/>
      <c r="AO632" s="52"/>
      <c r="AQ632" s="52"/>
      <c r="AR632" s="52"/>
      <c r="AS632" s="52"/>
      <c r="AT632" s="52"/>
      <c r="AU632" s="52"/>
      <c r="AV632" s="52"/>
      <c r="AW632" s="52"/>
      <c r="AX632" s="52"/>
    </row>
    <row r="633" spans="1:50">
      <c r="A633" s="49">
        <v>487</v>
      </c>
      <c r="B633" s="49">
        <v>487274199</v>
      </c>
      <c r="C633" s="50" t="s">
        <v>268</v>
      </c>
      <c r="D633" s="49">
        <v>274</v>
      </c>
      <c r="E633" s="50" t="s">
        <v>60</v>
      </c>
      <c r="F633" s="49">
        <v>199</v>
      </c>
      <c r="G633" s="50" t="s">
        <v>139</v>
      </c>
      <c r="H633" s="51">
        <v>2</v>
      </c>
      <c r="I633" s="52">
        <v>9914</v>
      </c>
      <c r="J633" s="52">
        <v>6353</v>
      </c>
      <c r="K633" s="52">
        <v>0</v>
      </c>
      <c r="L633" s="52">
        <v>893</v>
      </c>
      <c r="M633" s="52">
        <v>17160</v>
      </c>
      <c r="N633" s="48"/>
      <c r="O633" s="53">
        <v>0</v>
      </c>
      <c r="P633" s="53">
        <v>0</v>
      </c>
      <c r="Q633" s="55">
        <v>0.09</v>
      </c>
      <c r="R633" s="55">
        <v>5.3673056081855719E-4</v>
      </c>
      <c r="S633" s="52">
        <v>0</v>
      </c>
      <c r="T633" s="49"/>
      <c r="U633" s="56">
        <v>32534</v>
      </c>
      <c r="V633" s="56">
        <v>0</v>
      </c>
      <c r="W633" s="52">
        <v>0</v>
      </c>
      <c r="X633" s="52">
        <v>1786</v>
      </c>
      <c r="Y633" s="52">
        <v>34320</v>
      </c>
      <c r="Z633" s="83">
        <f t="shared" si="9"/>
        <v>19898033.605942171</v>
      </c>
      <c r="AA633" s="52"/>
      <c r="AB633" s="52"/>
      <c r="AC633" s="52"/>
      <c r="AE633" s="53"/>
      <c r="AF633" s="53"/>
      <c r="AG633" s="54"/>
      <c r="AH633" s="55"/>
      <c r="AI633" s="52"/>
      <c r="AK633" s="56"/>
      <c r="AL633" s="56"/>
      <c r="AM633" s="52"/>
      <c r="AN633" s="52"/>
      <c r="AO633" s="52"/>
      <c r="AQ633" s="52"/>
      <c r="AR633" s="52"/>
      <c r="AS633" s="52"/>
      <c r="AT633" s="52"/>
      <c r="AU633" s="52"/>
      <c r="AV633" s="52"/>
      <c r="AW633" s="52"/>
      <c r="AX633" s="52"/>
    </row>
    <row r="634" spans="1:50">
      <c r="A634" s="49">
        <v>487</v>
      </c>
      <c r="B634" s="49">
        <v>487274217</v>
      </c>
      <c r="C634" s="50" t="s">
        <v>268</v>
      </c>
      <c r="D634" s="49">
        <v>274</v>
      </c>
      <c r="E634" s="50" t="s">
        <v>60</v>
      </c>
      <c r="F634" s="49">
        <v>217</v>
      </c>
      <c r="G634" s="50" t="s">
        <v>379</v>
      </c>
      <c r="H634" s="51">
        <v>1</v>
      </c>
      <c r="I634" s="52">
        <v>9876</v>
      </c>
      <c r="J634" s="52">
        <v>4240</v>
      </c>
      <c r="K634" s="52">
        <v>0</v>
      </c>
      <c r="L634" s="52">
        <v>893</v>
      </c>
      <c r="M634" s="52">
        <v>15009</v>
      </c>
      <c r="N634" s="48"/>
      <c r="O634" s="53">
        <v>0</v>
      </c>
      <c r="P634" s="53">
        <v>0</v>
      </c>
      <c r="Q634" s="55">
        <v>0.09</v>
      </c>
      <c r="R634" s="55">
        <v>4.038291349781533E-4</v>
      </c>
      <c r="S634" s="52">
        <v>0</v>
      </c>
      <c r="T634" s="49"/>
      <c r="U634" s="56">
        <v>14116</v>
      </c>
      <c r="V634" s="56">
        <v>0</v>
      </c>
      <c r="W634" s="52">
        <v>0</v>
      </c>
      <c r="X634" s="52">
        <v>893</v>
      </c>
      <c r="Y634" s="52">
        <v>15009</v>
      </c>
      <c r="Z634" s="83">
        <f t="shared" si="9"/>
        <v>19898033.605942171</v>
      </c>
      <c r="AA634" s="52"/>
      <c r="AB634" s="52"/>
      <c r="AC634" s="52"/>
      <c r="AE634" s="53"/>
      <c r="AF634" s="53"/>
      <c r="AG634" s="54"/>
      <c r="AH634" s="55"/>
      <c r="AI634" s="52"/>
      <c r="AK634" s="56"/>
      <c r="AL634" s="56"/>
      <c r="AM634" s="52"/>
      <c r="AN634" s="52"/>
      <c r="AO634" s="52"/>
      <c r="AQ634" s="52"/>
      <c r="AR634" s="52"/>
      <c r="AS634" s="52"/>
      <c r="AT634" s="52"/>
      <c r="AU634" s="52"/>
      <c r="AV634" s="52"/>
      <c r="AW634" s="52"/>
      <c r="AX634" s="52"/>
    </row>
    <row r="635" spans="1:50">
      <c r="A635" s="49">
        <v>487</v>
      </c>
      <c r="B635" s="49">
        <v>487274229</v>
      </c>
      <c r="C635" s="50" t="s">
        <v>268</v>
      </c>
      <c r="D635" s="49">
        <v>274</v>
      </c>
      <c r="E635" s="50" t="s">
        <v>60</v>
      </c>
      <c r="F635" s="49">
        <v>229</v>
      </c>
      <c r="G635" s="50" t="s">
        <v>97</v>
      </c>
      <c r="H635" s="51">
        <v>1</v>
      </c>
      <c r="I635" s="52">
        <v>10845</v>
      </c>
      <c r="J635" s="52">
        <v>1027</v>
      </c>
      <c r="K635" s="52">
        <v>0</v>
      </c>
      <c r="L635" s="52">
        <v>893</v>
      </c>
      <c r="M635" s="52">
        <v>12765</v>
      </c>
      <c r="N635" s="48"/>
      <c r="O635" s="53">
        <v>0</v>
      </c>
      <c r="P635" s="53">
        <v>0</v>
      </c>
      <c r="Q635" s="55">
        <v>0.09</v>
      </c>
      <c r="R635" s="55">
        <v>1.0850901083337826E-2</v>
      </c>
      <c r="S635" s="52">
        <v>0</v>
      </c>
      <c r="T635" s="49"/>
      <c r="U635" s="56">
        <v>11872</v>
      </c>
      <c r="V635" s="56">
        <v>0</v>
      </c>
      <c r="W635" s="52">
        <v>0</v>
      </c>
      <c r="X635" s="52">
        <v>893</v>
      </c>
      <c r="Y635" s="52">
        <v>12765</v>
      </c>
      <c r="Z635" s="83">
        <f t="shared" si="9"/>
        <v>19898033.605942171</v>
      </c>
      <c r="AA635" s="52"/>
      <c r="AB635" s="52"/>
      <c r="AC635" s="52"/>
      <c r="AE635" s="53"/>
      <c r="AF635" s="53"/>
      <c r="AG635" s="54"/>
      <c r="AH635" s="55"/>
      <c r="AI635" s="52"/>
      <c r="AK635" s="56"/>
      <c r="AL635" s="56"/>
      <c r="AM635" s="52"/>
      <c r="AN635" s="52"/>
      <c r="AO635" s="52"/>
      <c r="AQ635" s="52"/>
      <c r="AR635" s="52"/>
      <c r="AS635" s="52"/>
      <c r="AT635" s="52"/>
      <c r="AU635" s="52"/>
      <c r="AV635" s="52"/>
      <c r="AW635" s="52"/>
      <c r="AX635" s="52"/>
    </row>
    <row r="636" spans="1:50">
      <c r="A636" s="49">
        <v>487</v>
      </c>
      <c r="B636" s="49">
        <v>487274243</v>
      </c>
      <c r="C636" s="50" t="s">
        <v>268</v>
      </c>
      <c r="D636" s="49">
        <v>274</v>
      </c>
      <c r="E636" s="50" t="s">
        <v>60</v>
      </c>
      <c r="F636" s="49">
        <v>243</v>
      </c>
      <c r="G636" s="50" t="s">
        <v>80</v>
      </c>
      <c r="H636" s="51">
        <v>1</v>
      </c>
      <c r="I636" s="52">
        <v>12066</v>
      </c>
      <c r="J636" s="52">
        <v>2850</v>
      </c>
      <c r="K636" s="52">
        <v>0</v>
      </c>
      <c r="L636" s="52">
        <v>893</v>
      </c>
      <c r="M636" s="52">
        <v>15809</v>
      </c>
      <c r="N636" s="48"/>
      <c r="O636" s="53">
        <v>0</v>
      </c>
      <c r="P636" s="53">
        <v>0</v>
      </c>
      <c r="Q636" s="55">
        <v>0.09</v>
      </c>
      <c r="R636" s="55">
        <v>5.4269554295764532E-3</v>
      </c>
      <c r="S636" s="52">
        <v>0</v>
      </c>
      <c r="T636" s="49"/>
      <c r="U636" s="56">
        <v>14916</v>
      </c>
      <c r="V636" s="56">
        <v>0</v>
      </c>
      <c r="W636" s="52">
        <v>0</v>
      </c>
      <c r="X636" s="52">
        <v>893</v>
      </c>
      <c r="Y636" s="52">
        <v>15809</v>
      </c>
      <c r="Z636" s="83">
        <f t="shared" si="9"/>
        <v>19898033.605942171</v>
      </c>
      <c r="AA636" s="52"/>
      <c r="AB636" s="52"/>
      <c r="AC636" s="52"/>
      <c r="AE636" s="53"/>
      <c r="AF636" s="53"/>
      <c r="AG636" s="54"/>
      <c r="AH636" s="55"/>
      <c r="AI636" s="52"/>
      <c r="AK636" s="56"/>
      <c r="AL636" s="56"/>
      <c r="AM636" s="52"/>
      <c r="AN636" s="52"/>
      <c r="AO636" s="52"/>
      <c r="AQ636" s="52"/>
      <c r="AR636" s="52"/>
      <c r="AS636" s="52"/>
      <c r="AT636" s="52"/>
      <c r="AU636" s="52"/>
      <c r="AV636" s="52"/>
      <c r="AW636" s="52"/>
      <c r="AX636" s="52"/>
    </row>
    <row r="637" spans="1:50">
      <c r="A637" s="49">
        <v>487</v>
      </c>
      <c r="B637" s="49">
        <v>487274244</v>
      </c>
      <c r="C637" s="50" t="s">
        <v>268</v>
      </c>
      <c r="D637" s="49">
        <v>274</v>
      </c>
      <c r="E637" s="50" t="s">
        <v>60</v>
      </c>
      <c r="F637" s="49">
        <v>244</v>
      </c>
      <c r="G637" s="50" t="s">
        <v>27</v>
      </c>
      <c r="H637" s="51">
        <v>5</v>
      </c>
      <c r="I637" s="52">
        <v>11038</v>
      </c>
      <c r="J637" s="52">
        <v>4446</v>
      </c>
      <c r="K637" s="52">
        <v>0</v>
      </c>
      <c r="L637" s="52">
        <v>893</v>
      </c>
      <c r="M637" s="52">
        <v>16377</v>
      </c>
      <c r="N637" s="48"/>
      <c r="O637" s="53">
        <v>0</v>
      </c>
      <c r="P637" s="53">
        <v>0</v>
      </c>
      <c r="Q637" s="55">
        <v>0.18</v>
      </c>
      <c r="R637" s="55">
        <v>9.411627948101306E-2</v>
      </c>
      <c r="S637" s="52">
        <v>0</v>
      </c>
      <c r="T637" s="49"/>
      <c r="U637" s="56">
        <v>77420</v>
      </c>
      <c r="V637" s="56">
        <v>0</v>
      </c>
      <c r="W637" s="52">
        <v>0</v>
      </c>
      <c r="X637" s="52">
        <v>4465</v>
      </c>
      <c r="Y637" s="52">
        <v>81885</v>
      </c>
      <c r="Z637" s="83">
        <f t="shared" si="9"/>
        <v>19898033.605942171</v>
      </c>
      <c r="AA637" s="52"/>
      <c r="AB637" s="52"/>
      <c r="AC637" s="52"/>
      <c r="AE637" s="53"/>
      <c r="AF637" s="53"/>
      <c r="AG637" s="54"/>
      <c r="AH637" s="55"/>
      <c r="AI637" s="52"/>
      <c r="AK637" s="56"/>
      <c r="AL637" s="56"/>
      <c r="AM637" s="52"/>
      <c r="AN637" s="52"/>
      <c r="AO637" s="52"/>
      <c r="AQ637" s="52"/>
      <c r="AR637" s="52"/>
      <c r="AS637" s="52"/>
      <c r="AT637" s="52"/>
      <c r="AU637" s="52"/>
      <c r="AV637" s="52"/>
      <c r="AW637" s="52"/>
      <c r="AX637" s="52"/>
    </row>
    <row r="638" spans="1:50">
      <c r="A638" s="49">
        <v>487</v>
      </c>
      <c r="B638" s="49">
        <v>487274248</v>
      </c>
      <c r="C638" s="50" t="s">
        <v>268</v>
      </c>
      <c r="D638" s="49">
        <v>274</v>
      </c>
      <c r="E638" s="50" t="s">
        <v>60</v>
      </c>
      <c r="F638" s="49">
        <v>248</v>
      </c>
      <c r="G638" s="50" t="s">
        <v>18</v>
      </c>
      <c r="H638" s="51">
        <v>14</v>
      </c>
      <c r="I638" s="52">
        <v>10783</v>
      </c>
      <c r="J638" s="52">
        <v>377</v>
      </c>
      <c r="K638" s="52">
        <v>0</v>
      </c>
      <c r="L638" s="52">
        <v>893</v>
      </c>
      <c r="M638" s="52">
        <v>12053</v>
      </c>
      <c r="N638" s="48"/>
      <c r="O638" s="53">
        <v>0</v>
      </c>
      <c r="P638" s="53">
        <v>0</v>
      </c>
      <c r="Q638" s="55">
        <v>0.09</v>
      </c>
      <c r="R638" s="55">
        <v>3.8622894050938994E-2</v>
      </c>
      <c r="S638" s="52">
        <v>0</v>
      </c>
      <c r="T638" s="49"/>
      <c r="U638" s="56">
        <v>156240</v>
      </c>
      <c r="V638" s="56">
        <v>0</v>
      </c>
      <c r="W638" s="52">
        <v>0</v>
      </c>
      <c r="X638" s="52">
        <v>12502</v>
      </c>
      <c r="Y638" s="52">
        <v>168742</v>
      </c>
      <c r="Z638" s="83">
        <f t="shared" si="9"/>
        <v>19898033.605942171</v>
      </c>
      <c r="AA638" s="52"/>
      <c r="AB638" s="52"/>
      <c r="AC638" s="52"/>
      <c r="AE638" s="53"/>
      <c r="AF638" s="53"/>
      <c r="AG638" s="54"/>
      <c r="AH638" s="55"/>
      <c r="AI638" s="52"/>
      <c r="AK638" s="56"/>
      <c r="AL638" s="56"/>
      <c r="AM638" s="52"/>
      <c r="AN638" s="52"/>
      <c r="AO638" s="52"/>
      <c r="AQ638" s="52"/>
      <c r="AR638" s="52"/>
      <c r="AS638" s="52"/>
      <c r="AT638" s="52"/>
      <c r="AU638" s="52"/>
      <c r="AV638" s="52"/>
      <c r="AW638" s="52"/>
      <c r="AX638" s="52"/>
    </row>
    <row r="639" spans="1:50">
      <c r="A639" s="49">
        <v>487</v>
      </c>
      <c r="B639" s="49">
        <v>487274262</v>
      </c>
      <c r="C639" s="50" t="s">
        <v>268</v>
      </c>
      <c r="D639" s="49">
        <v>274</v>
      </c>
      <c r="E639" s="50" t="s">
        <v>60</v>
      </c>
      <c r="F639" s="49">
        <v>262</v>
      </c>
      <c r="G639" s="50" t="s">
        <v>19</v>
      </c>
      <c r="H639" s="51">
        <v>7</v>
      </c>
      <c r="I639" s="52">
        <v>10056</v>
      </c>
      <c r="J639" s="52">
        <v>4666</v>
      </c>
      <c r="K639" s="52">
        <v>0</v>
      </c>
      <c r="L639" s="52">
        <v>893</v>
      </c>
      <c r="M639" s="52">
        <v>15615</v>
      </c>
      <c r="N639" s="48"/>
      <c r="O639" s="53">
        <v>0</v>
      </c>
      <c r="P639" s="53">
        <v>0</v>
      </c>
      <c r="Q639" s="55">
        <v>0.09</v>
      </c>
      <c r="R639" s="55">
        <v>4.9644729083564425E-2</v>
      </c>
      <c r="S639" s="52">
        <v>0</v>
      </c>
      <c r="T639" s="49"/>
      <c r="U639" s="56">
        <v>103054</v>
      </c>
      <c r="V639" s="56">
        <v>0</v>
      </c>
      <c r="W639" s="52">
        <v>0</v>
      </c>
      <c r="X639" s="52">
        <v>6251</v>
      </c>
      <c r="Y639" s="52">
        <v>109305</v>
      </c>
      <c r="Z639" s="83">
        <f t="shared" si="9"/>
        <v>19898033.605942171</v>
      </c>
      <c r="AA639" s="52"/>
      <c r="AB639" s="52"/>
      <c r="AC639" s="52"/>
      <c r="AE639" s="53"/>
      <c r="AF639" s="53"/>
      <c r="AG639" s="54"/>
      <c r="AH639" s="55"/>
      <c r="AI639" s="52"/>
      <c r="AK639" s="56"/>
      <c r="AL639" s="56"/>
      <c r="AM639" s="52"/>
      <c r="AN639" s="52"/>
      <c r="AO639" s="52"/>
      <c r="AQ639" s="52"/>
      <c r="AR639" s="52"/>
      <c r="AS639" s="52"/>
      <c r="AT639" s="52"/>
      <c r="AU639" s="52"/>
      <c r="AV639" s="52"/>
      <c r="AW639" s="52"/>
      <c r="AX639" s="52"/>
    </row>
    <row r="640" spans="1:50">
      <c r="A640" s="49">
        <v>487</v>
      </c>
      <c r="B640" s="49">
        <v>487274274</v>
      </c>
      <c r="C640" s="50" t="s">
        <v>268</v>
      </c>
      <c r="D640" s="49">
        <v>274</v>
      </c>
      <c r="E640" s="50" t="s">
        <v>60</v>
      </c>
      <c r="F640" s="49">
        <v>274</v>
      </c>
      <c r="G640" s="50" t="s">
        <v>60</v>
      </c>
      <c r="H640" s="51">
        <v>290</v>
      </c>
      <c r="I640" s="52">
        <v>11540</v>
      </c>
      <c r="J640" s="52">
        <v>5600</v>
      </c>
      <c r="K640" s="52">
        <v>0</v>
      </c>
      <c r="L640" s="52">
        <v>893</v>
      </c>
      <c r="M640" s="52">
        <v>18033</v>
      </c>
      <c r="N640" s="48"/>
      <c r="O640" s="53">
        <v>0</v>
      </c>
      <c r="P640" s="53">
        <v>0</v>
      </c>
      <c r="Q640" s="55">
        <v>0.09</v>
      </c>
      <c r="R640" s="55">
        <v>8.124843184670294E-2</v>
      </c>
      <c r="S640" s="52">
        <v>0</v>
      </c>
      <c r="T640" s="49"/>
      <c r="U640" s="56">
        <v>4970600</v>
      </c>
      <c r="V640" s="56">
        <v>0</v>
      </c>
      <c r="W640" s="52">
        <v>0</v>
      </c>
      <c r="X640" s="52">
        <v>258970</v>
      </c>
      <c r="Y640" s="52">
        <v>5229570</v>
      </c>
      <c r="Z640" s="83">
        <f t="shared" si="9"/>
        <v>19898033.605942171</v>
      </c>
      <c r="AA640" s="52"/>
      <c r="AB640" s="52"/>
      <c r="AC640" s="52"/>
      <c r="AE640" s="53"/>
      <c r="AF640" s="53"/>
      <c r="AG640" s="54"/>
      <c r="AH640" s="55"/>
      <c r="AI640" s="52"/>
      <c r="AK640" s="56"/>
      <c r="AL640" s="56"/>
      <c r="AM640" s="52"/>
      <c r="AN640" s="52"/>
      <c r="AO640" s="52"/>
      <c r="AQ640" s="52"/>
      <c r="AR640" s="52"/>
      <c r="AS640" s="52"/>
      <c r="AT640" s="52"/>
      <c r="AU640" s="52"/>
      <c r="AV640" s="52"/>
      <c r="AW640" s="52"/>
      <c r="AX640" s="52"/>
    </row>
    <row r="641" spans="1:50">
      <c r="A641" s="49">
        <v>487</v>
      </c>
      <c r="B641" s="49">
        <v>487274284</v>
      </c>
      <c r="C641" s="50" t="s">
        <v>268</v>
      </c>
      <c r="D641" s="49">
        <v>274</v>
      </c>
      <c r="E641" s="50" t="s">
        <v>60</v>
      </c>
      <c r="F641" s="49">
        <v>284</v>
      </c>
      <c r="G641" s="50" t="s">
        <v>140</v>
      </c>
      <c r="H641" s="51">
        <v>1</v>
      </c>
      <c r="I641" s="52">
        <v>8689</v>
      </c>
      <c r="J641" s="52">
        <v>2869</v>
      </c>
      <c r="K641" s="52">
        <v>0</v>
      </c>
      <c r="L641" s="52">
        <v>893</v>
      </c>
      <c r="M641" s="52">
        <v>12451</v>
      </c>
      <c r="N641" s="48"/>
      <c r="O641" s="53">
        <v>0</v>
      </c>
      <c r="P641" s="53">
        <v>0</v>
      </c>
      <c r="Q641" s="55">
        <v>0.09</v>
      </c>
      <c r="R641" s="55">
        <v>2.5055563792605481E-2</v>
      </c>
      <c r="S641" s="52">
        <v>0</v>
      </c>
      <c r="T641" s="49"/>
      <c r="U641" s="56">
        <v>11558</v>
      </c>
      <c r="V641" s="56">
        <v>0</v>
      </c>
      <c r="W641" s="52">
        <v>0</v>
      </c>
      <c r="X641" s="52">
        <v>893</v>
      </c>
      <c r="Y641" s="52">
        <v>12451</v>
      </c>
      <c r="Z641" s="83">
        <f t="shared" si="9"/>
        <v>19898033.605942171</v>
      </c>
      <c r="AA641" s="52"/>
      <c r="AB641" s="52"/>
      <c r="AC641" s="52"/>
      <c r="AE641" s="53"/>
      <c r="AF641" s="53"/>
      <c r="AG641" s="54"/>
      <c r="AH641" s="55"/>
      <c r="AI641" s="52"/>
      <c r="AK641" s="56"/>
      <c r="AL641" s="56"/>
      <c r="AM641" s="52"/>
      <c r="AN641" s="52"/>
      <c r="AO641" s="52"/>
      <c r="AQ641" s="52"/>
      <c r="AR641" s="52"/>
      <c r="AS641" s="52"/>
      <c r="AT641" s="52"/>
      <c r="AU641" s="52"/>
      <c r="AV641" s="52"/>
      <c r="AW641" s="52"/>
      <c r="AX641" s="52"/>
    </row>
    <row r="642" spans="1:50">
      <c r="A642" s="49">
        <v>487</v>
      </c>
      <c r="B642" s="49">
        <v>487274285</v>
      </c>
      <c r="C642" s="50" t="s">
        <v>268</v>
      </c>
      <c r="D642" s="49">
        <v>274</v>
      </c>
      <c r="E642" s="50" t="s">
        <v>60</v>
      </c>
      <c r="F642" s="49">
        <v>285</v>
      </c>
      <c r="G642" s="50" t="s">
        <v>28</v>
      </c>
      <c r="H642" s="51">
        <v>2</v>
      </c>
      <c r="I642" s="52">
        <v>8689</v>
      </c>
      <c r="J642" s="52">
        <v>2661</v>
      </c>
      <c r="K642" s="52">
        <v>0</v>
      </c>
      <c r="L642" s="52">
        <v>893</v>
      </c>
      <c r="M642" s="52">
        <v>12243</v>
      </c>
      <c r="N642" s="48"/>
      <c r="O642" s="53">
        <v>0</v>
      </c>
      <c r="P642" s="53">
        <v>0</v>
      </c>
      <c r="Q642" s="55">
        <v>0.09</v>
      </c>
      <c r="R642" s="55">
        <v>3.1536741876176624E-2</v>
      </c>
      <c r="S642" s="52">
        <v>0</v>
      </c>
      <c r="T642" s="49"/>
      <c r="U642" s="56">
        <v>22700</v>
      </c>
      <c r="V642" s="56">
        <v>0</v>
      </c>
      <c r="W642" s="52">
        <v>0</v>
      </c>
      <c r="X642" s="52">
        <v>1786</v>
      </c>
      <c r="Y642" s="52">
        <v>24486</v>
      </c>
      <c r="Z642" s="83">
        <f t="shared" si="9"/>
        <v>19898033.605942171</v>
      </c>
      <c r="AA642" s="52"/>
      <c r="AB642" s="52"/>
      <c r="AC642" s="52"/>
      <c r="AE642" s="53"/>
      <c r="AF642" s="53"/>
      <c r="AG642" s="54"/>
      <c r="AH642" s="55"/>
      <c r="AI642" s="52"/>
      <c r="AK642" s="56"/>
      <c r="AL642" s="56"/>
      <c r="AM642" s="52"/>
      <c r="AN642" s="52"/>
      <c r="AO642" s="52"/>
      <c r="AQ642" s="52"/>
      <c r="AR642" s="52"/>
      <c r="AS642" s="52"/>
      <c r="AT642" s="52"/>
      <c r="AU642" s="52"/>
      <c r="AV642" s="52"/>
      <c r="AW642" s="52"/>
      <c r="AX642" s="52"/>
    </row>
    <row r="643" spans="1:50">
      <c r="A643" s="49">
        <v>487</v>
      </c>
      <c r="B643" s="49">
        <v>487274295</v>
      </c>
      <c r="C643" s="50" t="s">
        <v>268</v>
      </c>
      <c r="D643" s="49">
        <v>274</v>
      </c>
      <c r="E643" s="50" t="s">
        <v>60</v>
      </c>
      <c r="F643" s="49">
        <v>295</v>
      </c>
      <c r="G643" s="50" t="s">
        <v>135</v>
      </c>
      <c r="H643" s="51">
        <v>2</v>
      </c>
      <c r="I643" s="52">
        <v>9708</v>
      </c>
      <c r="J643" s="52">
        <v>4631</v>
      </c>
      <c r="K643" s="52">
        <v>0</v>
      </c>
      <c r="L643" s="52">
        <v>893</v>
      </c>
      <c r="M643" s="52">
        <v>15232</v>
      </c>
      <c r="N643" s="48"/>
      <c r="O643" s="53">
        <v>0</v>
      </c>
      <c r="P643" s="53">
        <v>0</v>
      </c>
      <c r="Q643" s="55">
        <v>0.09</v>
      </c>
      <c r="R643" s="55">
        <v>2.0444393392159928E-2</v>
      </c>
      <c r="S643" s="52">
        <v>0</v>
      </c>
      <c r="T643" s="49"/>
      <c r="U643" s="56">
        <v>28678</v>
      </c>
      <c r="V643" s="56">
        <v>0</v>
      </c>
      <c r="W643" s="52">
        <v>0</v>
      </c>
      <c r="X643" s="52">
        <v>1786</v>
      </c>
      <c r="Y643" s="52">
        <v>30464</v>
      </c>
      <c r="Z643" s="83">
        <f t="shared" si="9"/>
        <v>19898033.605942171</v>
      </c>
      <c r="AA643" s="52"/>
      <c r="AB643" s="52"/>
      <c r="AC643" s="52"/>
      <c r="AE643" s="53"/>
      <c r="AF643" s="53"/>
      <c r="AG643" s="54"/>
      <c r="AH643" s="55"/>
      <c r="AI643" s="52"/>
      <c r="AK643" s="56"/>
      <c r="AL643" s="56"/>
      <c r="AM643" s="52"/>
      <c r="AN643" s="52"/>
      <c r="AO643" s="52"/>
      <c r="AQ643" s="52"/>
      <c r="AR643" s="52"/>
      <c r="AS643" s="52"/>
      <c r="AT643" s="52"/>
      <c r="AU643" s="52"/>
      <c r="AV643" s="52"/>
      <c r="AW643" s="52"/>
      <c r="AX643" s="52"/>
    </row>
    <row r="644" spans="1:50">
      <c r="A644" s="49">
        <v>487</v>
      </c>
      <c r="B644" s="49">
        <v>487274305</v>
      </c>
      <c r="C644" s="50" t="s">
        <v>268</v>
      </c>
      <c r="D644" s="49">
        <v>274</v>
      </c>
      <c r="E644" s="50" t="s">
        <v>60</v>
      </c>
      <c r="F644" s="49">
        <v>305</v>
      </c>
      <c r="G644" s="50" t="s">
        <v>221</v>
      </c>
      <c r="H644" s="51">
        <v>1</v>
      </c>
      <c r="I644" s="52">
        <v>10092</v>
      </c>
      <c r="J644" s="52">
        <v>3275</v>
      </c>
      <c r="K644" s="52">
        <v>0</v>
      </c>
      <c r="L644" s="52">
        <v>893</v>
      </c>
      <c r="M644" s="52">
        <v>14260</v>
      </c>
      <c r="N644" s="48"/>
      <c r="O644" s="53">
        <v>0</v>
      </c>
      <c r="P644" s="53">
        <v>0</v>
      </c>
      <c r="Q644" s="55">
        <v>0.09</v>
      </c>
      <c r="R644" s="55">
        <v>1.1725353845621751E-2</v>
      </c>
      <c r="S644" s="52">
        <v>0</v>
      </c>
      <c r="T644" s="49"/>
      <c r="U644" s="56">
        <v>13367</v>
      </c>
      <c r="V644" s="56">
        <v>0</v>
      </c>
      <c r="W644" s="52">
        <v>0</v>
      </c>
      <c r="X644" s="52">
        <v>893</v>
      </c>
      <c r="Y644" s="52">
        <v>14260</v>
      </c>
      <c r="Z644" s="83">
        <f t="shared" si="9"/>
        <v>19898033.605942171</v>
      </c>
      <c r="AA644" s="52"/>
      <c r="AB644" s="52"/>
      <c r="AC644" s="52"/>
      <c r="AE644" s="53"/>
      <c r="AF644" s="53"/>
      <c r="AG644" s="54"/>
      <c r="AH644" s="55"/>
      <c r="AI644" s="52"/>
      <c r="AK644" s="56"/>
      <c r="AL644" s="56"/>
      <c r="AM644" s="52"/>
      <c r="AN644" s="52"/>
      <c r="AO644" s="52"/>
      <c r="AQ644" s="52"/>
      <c r="AR644" s="52"/>
      <c r="AS644" s="52"/>
      <c r="AT644" s="52"/>
      <c r="AU644" s="52"/>
      <c r="AV644" s="52"/>
      <c r="AW644" s="52"/>
      <c r="AX644" s="52"/>
    </row>
    <row r="645" spans="1:50">
      <c r="A645" s="49">
        <v>487</v>
      </c>
      <c r="B645" s="49">
        <v>487274308</v>
      </c>
      <c r="C645" s="50" t="s">
        <v>268</v>
      </c>
      <c r="D645" s="49">
        <v>274</v>
      </c>
      <c r="E645" s="50" t="s">
        <v>60</v>
      </c>
      <c r="F645" s="49">
        <v>308</v>
      </c>
      <c r="G645" s="50" t="s">
        <v>20</v>
      </c>
      <c r="H645" s="51">
        <v>1</v>
      </c>
      <c r="I645" s="52">
        <v>11856</v>
      </c>
      <c r="J645" s="52">
        <v>6891</v>
      </c>
      <c r="K645" s="52">
        <v>0</v>
      </c>
      <c r="L645" s="52">
        <v>893</v>
      </c>
      <c r="M645" s="52">
        <v>19640</v>
      </c>
      <c r="N645" s="48"/>
      <c r="O645" s="53">
        <v>0</v>
      </c>
      <c r="P645" s="53">
        <v>0</v>
      </c>
      <c r="Q645" s="55">
        <v>0.09</v>
      </c>
      <c r="R645" s="55">
        <v>2.0345826222829709E-3</v>
      </c>
      <c r="S645" s="52">
        <v>0</v>
      </c>
      <c r="T645" s="49"/>
      <c r="U645" s="56">
        <v>18747</v>
      </c>
      <c r="V645" s="56">
        <v>0</v>
      </c>
      <c r="W645" s="52">
        <v>0</v>
      </c>
      <c r="X645" s="52">
        <v>893</v>
      </c>
      <c r="Y645" s="52">
        <v>19640</v>
      </c>
      <c r="Z645" s="83">
        <f t="shared" si="9"/>
        <v>19898033.605942171</v>
      </c>
      <c r="AA645" s="52"/>
      <c r="AB645" s="52"/>
      <c r="AC645" s="52"/>
      <c r="AE645" s="53"/>
      <c r="AF645" s="53"/>
      <c r="AG645" s="54"/>
      <c r="AH645" s="55"/>
      <c r="AI645" s="52"/>
      <c r="AK645" s="56"/>
      <c r="AL645" s="56"/>
      <c r="AM645" s="52"/>
      <c r="AN645" s="52"/>
      <c r="AO645" s="52"/>
      <c r="AQ645" s="52"/>
      <c r="AR645" s="52"/>
      <c r="AS645" s="52"/>
      <c r="AT645" s="52"/>
      <c r="AU645" s="52"/>
      <c r="AV645" s="52"/>
      <c r="AW645" s="52"/>
      <c r="AX645" s="52"/>
    </row>
    <row r="646" spans="1:50">
      <c r="A646" s="49">
        <v>487</v>
      </c>
      <c r="B646" s="49">
        <v>487274314</v>
      </c>
      <c r="C646" s="50" t="s">
        <v>268</v>
      </c>
      <c r="D646" s="49">
        <v>274</v>
      </c>
      <c r="E646" s="50" t="s">
        <v>60</v>
      </c>
      <c r="F646" s="49">
        <v>314</v>
      </c>
      <c r="G646" s="50" t="s">
        <v>29</v>
      </c>
      <c r="H646" s="51">
        <v>1</v>
      </c>
      <c r="I646" s="52">
        <v>10661</v>
      </c>
      <c r="J646" s="52">
        <v>7985</v>
      </c>
      <c r="K646" s="52">
        <v>0</v>
      </c>
      <c r="L646" s="52">
        <v>893</v>
      </c>
      <c r="M646" s="52">
        <v>19539</v>
      </c>
      <c r="N646" s="48"/>
      <c r="O646" s="53">
        <v>0</v>
      </c>
      <c r="P646" s="53">
        <v>0</v>
      </c>
      <c r="Q646" s="55">
        <v>0.09</v>
      </c>
      <c r="R646" s="55">
        <v>4.6977627790953267E-3</v>
      </c>
      <c r="S646" s="52">
        <v>0</v>
      </c>
      <c r="T646" s="49"/>
      <c r="U646" s="56">
        <v>18646</v>
      </c>
      <c r="V646" s="56">
        <v>0</v>
      </c>
      <c r="W646" s="52">
        <v>0</v>
      </c>
      <c r="X646" s="52">
        <v>893</v>
      </c>
      <c r="Y646" s="52">
        <v>19539</v>
      </c>
      <c r="Z646" s="83">
        <f t="shared" si="9"/>
        <v>19898033.605942171</v>
      </c>
      <c r="AA646" s="52"/>
      <c r="AB646" s="52"/>
      <c r="AC646" s="52"/>
      <c r="AE646" s="53"/>
      <c r="AF646" s="53"/>
      <c r="AG646" s="54"/>
      <c r="AH646" s="55"/>
      <c r="AI646" s="52"/>
      <c r="AK646" s="56"/>
      <c r="AL646" s="56"/>
      <c r="AM646" s="52"/>
      <c r="AN646" s="52"/>
      <c r="AO646" s="52"/>
      <c r="AQ646" s="52"/>
      <c r="AR646" s="52"/>
      <c r="AS646" s="52"/>
      <c r="AT646" s="52"/>
      <c r="AU646" s="52"/>
      <c r="AV646" s="52"/>
      <c r="AW646" s="52"/>
      <c r="AX646" s="52"/>
    </row>
    <row r="647" spans="1:50">
      <c r="A647" s="49">
        <v>487</v>
      </c>
      <c r="B647" s="49">
        <v>487274344</v>
      </c>
      <c r="C647" s="50" t="s">
        <v>268</v>
      </c>
      <c r="D647" s="49">
        <v>274</v>
      </c>
      <c r="E647" s="50" t="s">
        <v>60</v>
      </c>
      <c r="F647" s="49">
        <v>344</v>
      </c>
      <c r="G647" s="50" t="s">
        <v>81</v>
      </c>
      <c r="H647" s="51">
        <v>1</v>
      </c>
      <c r="I647" s="52">
        <v>9629</v>
      </c>
      <c r="J647" s="52">
        <v>3177</v>
      </c>
      <c r="K647" s="52">
        <v>0</v>
      </c>
      <c r="L647" s="52">
        <v>893</v>
      </c>
      <c r="M647" s="52">
        <v>13699</v>
      </c>
      <c r="N647" s="48"/>
      <c r="O647" s="53">
        <v>0</v>
      </c>
      <c r="P647" s="53">
        <v>0</v>
      </c>
      <c r="Q647" s="55">
        <v>0.09</v>
      </c>
      <c r="R647" s="55">
        <v>4.1809784960851606E-4</v>
      </c>
      <c r="S647" s="52">
        <v>0</v>
      </c>
      <c r="T647" s="49"/>
      <c r="U647" s="56">
        <v>12806</v>
      </c>
      <c r="V647" s="56">
        <v>0</v>
      </c>
      <c r="W647" s="52">
        <v>0</v>
      </c>
      <c r="X647" s="52">
        <v>893</v>
      </c>
      <c r="Y647" s="52">
        <v>13699</v>
      </c>
      <c r="Z647" s="83">
        <f t="shared" si="9"/>
        <v>19898033.605942171</v>
      </c>
      <c r="AA647" s="52"/>
      <c r="AB647" s="52"/>
      <c r="AC647" s="52"/>
      <c r="AE647" s="53"/>
      <c r="AF647" s="53"/>
      <c r="AG647" s="54"/>
      <c r="AH647" s="55"/>
      <c r="AI647" s="52"/>
      <c r="AK647" s="56"/>
      <c r="AL647" s="56"/>
      <c r="AM647" s="52"/>
      <c r="AN647" s="52"/>
      <c r="AO647" s="52"/>
      <c r="AQ647" s="52"/>
      <c r="AR647" s="52"/>
      <c r="AS647" s="52"/>
      <c r="AT647" s="52"/>
      <c r="AU647" s="52"/>
      <c r="AV647" s="52"/>
      <c r="AW647" s="52"/>
      <c r="AX647" s="52"/>
    </row>
    <row r="648" spans="1:50">
      <c r="A648" s="49">
        <v>487</v>
      </c>
      <c r="B648" s="49">
        <v>487274347</v>
      </c>
      <c r="C648" s="50" t="s">
        <v>268</v>
      </c>
      <c r="D648" s="49">
        <v>274</v>
      </c>
      <c r="E648" s="50" t="s">
        <v>60</v>
      </c>
      <c r="F648" s="49">
        <v>347</v>
      </c>
      <c r="G648" s="50" t="s">
        <v>82</v>
      </c>
      <c r="H648" s="51">
        <v>4</v>
      </c>
      <c r="I648" s="52">
        <v>11999</v>
      </c>
      <c r="J648" s="52">
        <v>5205</v>
      </c>
      <c r="K648" s="52">
        <v>0</v>
      </c>
      <c r="L648" s="52">
        <v>893</v>
      </c>
      <c r="M648" s="52">
        <v>18097</v>
      </c>
      <c r="N648" s="48"/>
      <c r="O648" s="53">
        <v>0</v>
      </c>
      <c r="P648" s="53">
        <v>0</v>
      </c>
      <c r="Q648" s="55">
        <v>0.09</v>
      </c>
      <c r="R648" s="55">
        <v>4.0251804408150101E-3</v>
      </c>
      <c r="S648" s="52">
        <v>0</v>
      </c>
      <c r="T648" s="49"/>
      <c r="U648" s="56">
        <v>68816</v>
      </c>
      <c r="V648" s="56">
        <v>0</v>
      </c>
      <c r="W648" s="52">
        <v>0</v>
      </c>
      <c r="X648" s="52">
        <v>3572</v>
      </c>
      <c r="Y648" s="52">
        <v>72388</v>
      </c>
      <c r="Z648" s="83">
        <f t="shared" si="9"/>
        <v>19898033.605942171</v>
      </c>
      <c r="AA648" s="52"/>
      <c r="AB648" s="52"/>
      <c r="AC648" s="52"/>
      <c r="AE648" s="53"/>
      <c r="AF648" s="53"/>
      <c r="AG648" s="54"/>
      <c r="AH648" s="55"/>
      <c r="AI648" s="52"/>
      <c r="AK648" s="56"/>
      <c r="AL648" s="56"/>
      <c r="AM648" s="52"/>
      <c r="AN648" s="52"/>
      <c r="AO648" s="52"/>
      <c r="AQ648" s="52"/>
      <c r="AR648" s="52"/>
      <c r="AS648" s="52"/>
      <c r="AT648" s="52"/>
      <c r="AU648" s="52"/>
      <c r="AV648" s="52"/>
      <c r="AW648" s="52"/>
      <c r="AX648" s="52"/>
    </row>
    <row r="649" spans="1:50">
      <c r="A649" s="49">
        <v>488</v>
      </c>
      <c r="B649" s="49">
        <v>488219001</v>
      </c>
      <c r="C649" s="50" t="s">
        <v>269</v>
      </c>
      <c r="D649" s="49">
        <v>219</v>
      </c>
      <c r="E649" s="50" t="s">
        <v>270</v>
      </c>
      <c r="F649" s="49">
        <v>1</v>
      </c>
      <c r="G649" s="50" t="s">
        <v>57</v>
      </c>
      <c r="H649" s="51">
        <v>28</v>
      </c>
      <c r="I649" s="52">
        <v>9150</v>
      </c>
      <c r="J649" s="52">
        <v>2375</v>
      </c>
      <c r="K649" s="52">
        <v>0</v>
      </c>
      <c r="L649" s="52">
        <v>893</v>
      </c>
      <c r="M649" s="52">
        <v>12418</v>
      </c>
      <c r="N649" s="48"/>
      <c r="O649" s="53">
        <v>0</v>
      </c>
      <c r="P649" s="53">
        <v>0</v>
      </c>
      <c r="Q649" s="55">
        <v>0.09</v>
      </c>
      <c r="R649" s="55">
        <v>1.3304817022844629E-2</v>
      </c>
      <c r="S649" s="52">
        <v>0</v>
      </c>
      <c r="T649" s="49"/>
      <c r="U649" s="56">
        <v>322700</v>
      </c>
      <c r="V649" s="56">
        <v>0</v>
      </c>
      <c r="W649" s="52">
        <v>0</v>
      </c>
      <c r="X649" s="52">
        <v>25004</v>
      </c>
      <c r="Y649" s="52">
        <v>347704</v>
      </c>
      <c r="Z649" s="83">
        <f t="shared" si="9"/>
        <v>12704733</v>
      </c>
      <c r="AA649" s="52"/>
      <c r="AB649" s="52"/>
      <c r="AC649" s="52"/>
      <c r="AE649" s="53"/>
      <c r="AF649" s="53"/>
      <c r="AG649" s="54"/>
      <c r="AH649" s="55"/>
      <c r="AI649" s="52"/>
      <c r="AK649" s="56"/>
      <c r="AL649" s="56"/>
      <c r="AM649" s="52"/>
      <c r="AN649" s="52"/>
      <c r="AO649" s="52"/>
      <c r="AQ649" s="52"/>
      <c r="AR649" s="52"/>
      <c r="AS649" s="52"/>
      <c r="AT649" s="52"/>
      <c r="AU649" s="52"/>
      <c r="AV649" s="52"/>
      <c r="AW649" s="52"/>
      <c r="AX649" s="52"/>
    </row>
    <row r="650" spans="1:50">
      <c r="A650" s="49">
        <v>488</v>
      </c>
      <c r="B650" s="49">
        <v>488219035</v>
      </c>
      <c r="C650" s="50" t="s">
        <v>269</v>
      </c>
      <c r="D650" s="49">
        <v>219</v>
      </c>
      <c r="E650" s="50" t="s">
        <v>270</v>
      </c>
      <c r="F650" s="49">
        <v>35</v>
      </c>
      <c r="G650" s="50" t="s">
        <v>11</v>
      </c>
      <c r="H650" s="51">
        <v>2</v>
      </c>
      <c r="I650" s="52">
        <v>11697</v>
      </c>
      <c r="J650" s="52">
        <v>4010</v>
      </c>
      <c r="K650" s="52">
        <v>0</v>
      </c>
      <c r="L650" s="52">
        <v>893</v>
      </c>
      <c r="M650" s="52">
        <v>16600</v>
      </c>
      <c r="N650" s="48"/>
      <c r="O650" s="53">
        <v>0</v>
      </c>
      <c r="P650" s="53">
        <v>0</v>
      </c>
      <c r="Q650" s="55">
        <v>0.18</v>
      </c>
      <c r="R650" s="55">
        <v>0.14507498172994768</v>
      </c>
      <c r="S650" s="52">
        <v>0</v>
      </c>
      <c r="T650" s="49"/>
      <c r="U650" s="56">
        <v>31414</v>
      </c>
      <c r="V650" s="56">
        <v>0</v>
      </c>
      <c r="W650" s="52">
        <v>0</v>
      </c>
      <c r="X650" s="52">
        <v>1786</v>
      </c>
      <c r="Y650" s="52">
        <v>33200</v>
      </c>
      <c r="Z650" s="83">
        <f t="shared" si="9"/>
        <v>12704733</v>
      </c>
      <c r="AA650" s="52"/>
      <c r="AB650" s="52"/>
      <c r="AC650" s="52"/>
      <c r="AE650" s="53"/>
      <c r="AF650" s="53"/>
      <c r="AG650" s="54"/>
      <c r="AH650" s="55"/>
      <c r="AI650" s="52"/>
      <c r="AK650" s="56"/>
      <c r="AL650" s="56"/>
      <c r="AM650" s="52"/>
      <c r="AN650" s="52"/>
      <c r="AO650" s="52"/>
      <c r="AQ650" s="52"/>
      <c r="AR650" s="52"/>
      <c r="AS650" s="52"/>
      <c r="AT650" s="52"/>
      <c r="AU650" s="52"/>
      <c r="AV650" s="52"/>
      <c r="AW650" s="52"/>
      <c r="AX650" s="52"/>
    </row>
    <row r="651" spans="1:50">
      <c r="A651" s="49">
        <v>488</v>
      </c>
      <c r="B651" s="49">
        <v>488219040</v>
      </c>
      <c r="C651" s="50" t="s">
        <v>269</v>
      </c>
      <c r="D651" s="49">
        <v>219</v>
      </c>
      <c r="E651" s="50" t="s">
        <v>270</v>
      </c>
      <c r="F651" s="49">
        <v>40</v>
      </c>
      <c r="G651" s="50" t="s">
        <v>88</v>
      </c>
      <c r="H651" s="51">
        <v>15</v>
      </c>
      <c r="I651" s="52">
        <v>10996</v>
      </c>
      <c r="J651" s="52">
        <v>2841</v>
      </c>
      <c r="K651" s="52">
        <v>0</v>
      </c>
      <c r="L651" s="52">
        <v>893</v>
      </c>
      <c r="M651" s="52">
        <v>14730</v>
      </c>
      <c r="N651" s="48"/>
      <c r="O651" s="53">
        <v>0</v>
      </c>
      <c r="P651" s="53">
        <v>0</v>
      </c>
      <c r="Q651" s="55">
        <v>0.09</v>
      </c>
      <c r="R651" s="55">
        <v>3.2978653328890198E-3</v>
      </c>
      <c r="S651" s="52">
        <v>0</v>
      </c>
      <c r="T651" s="49"/>
      <c r="U651" s="56">
        <v>207555</v>
      </c>
      <c r="V651" s="56">
        <v>0</v>
      </c>
      <c r="W651" s="52">
        <v>0</v>
      </c>
      <c r="X651" s="52">
        <v>13395</v>
      </c>
      <c r="Y651" s="52">
        <v>220950</v>
      </c>
      <c r="Z651" s="83">
        <f t="shared" ref="Z651:Z714" si="10">SUMIF($A$10:$A$862,$A651,$Y$10:$Y$862)</f>
        <v>12704733</v>
      </c>
      <c r="AA651" s="52"/>
      <c r="AB651" s="52"/>
      <c r="AC651" s="52"/>
      <c r="AE651" s="53"/>
      <c r="AF651" s="53"/>
      <c r="AG651" s="54"/>
      <c r="AH651" s="55"/>
      <c r="AI651" s="52"/>
      <c r="AK651" s="56"/>
      <c r="AL651" s="56"/>
      <c r="AM651" s="52"/>
      <c r="AN651" s="52"/>
      <c r="AO651" s="52"/>
      <c r="AQ651" s="52"/>
      <c r="AR651" s="52"/>
      <c r="AS651" s="52"/>
      <c r="AT651" s="52"/>
      <c r="AU651" s="52"/>
      <c r="AV651" s="52"/>
      <c r="AW651" s="52"/>
      <c r="AX651" s="52"/>
    </row>
    <row r="652" spans="1:50">
      <c r="A652" s="49">
        <v>488</v>
      </c>
      <c r="B652" s="49">
        <v>488219044</v>
      </c>
      <c r="C652" s="50" t="s">
        <v>269</v>
      </c>
      <c r="D652" s="49">
        <v>219</v>
      </c>
      <c r="E652" s="50" t="s">
        <v>270</v>
      </c>
      <c r="F652" s="49">
        <v>44</v>
      </c>
      <c r="G652" s="50" t="s">
        <v>12</v>
      </c>
      <c r="H652" s="51">
        <v>76</v>
      </c>
      <c r="I652" s="52">
        <v>11054</v>
      </c>
      <c r="J652" s="52">
        <v>728</v>
      </c>
      <c r="K652" s="52">
        <v>0</v>
      </c>
      <c r="L652" s="52">
        <v>893</v>
      </c>
      <c r="M652" s="52">
        <v>12675</v>
      </c>
      <c r="N652" s="48"/>
      <c r="O652" s="53">
        <v>0</v>
      </c>
      <c r="P652" s="53">
        <v>0</v>
      </c>
      <c r="Q652" s="55">
        <v>0.09</v>
      </c>
      <c r="R652" s="55">
        <v>4.7635608937194533E-2</v>
      </c>
      <c r="S652" s="52">
        <v>0</v>
      </c>
      <c r="T652" s="49"/>
      <c r="U652" s="56">
        <v>895432</v>
      </c>
      <c r="V652" s="56">
        <v>0</v>
      </c>
      <c r="W652" s="52">
        <v>0</v>
      </c>
      <c r="X652" s="52">
        <v>67868</v>
      </c>
      <c r="Y652" s="52">
        <v>963300</v>
      </c>
      <c r="Z652" s="83">
        <f t="shared" si="10"/>
        <v>12704733</v>
      </c>
      <c r="AA652" s="52"/>
      <c r="AB652" s="52"/>
      <c r="AC652" s="52"/>
      <c r="AE652" s="53"/>
      <c r="AF652" s="53"/>
      <c r="AG652" s="54"/>
      <c r="AH652" s="55"/>
      <c r="AI652" s="52"/>
      <c r="AK652" s="56"/>
      <c r="AL652" s="56"/>
      <c r="AM652" s="52"/>
      <c r="AN652" s="52"/>
      <c r="AO652" s="52"/>
      <c r="AQ652" s="52"/>
      <c r="AR652" s="52"/>
      <c r="AS652" s="52"/>
      <c r="AT652" s="52"/>
      <c r="AU652" s="52"/>
      <c r="AV652" s="52"/>
      <c r="AW652" s="52"/>
      <c r="AX652" s="52"/>
    </row>
    <row r="653" spans="1:50">
      <c r="A653" s="49">
        <v>488</v>
      </c>
      <c r="B653" s="49">
        <v>488219050</v>
      </c>
      <c r="C653" s="50" t="s">
        <v>269</v>
      </c>
      <c r="D653" s="49">
        <v>219</v>
      </c>
      <c r="E653" s="50" t="s">
        <v>270</v>
      </c>
      <c r="F653" s="49">
        <v>50</v>
      </c>
      <c r="G653" s="50" t="s">
        <v>90</v>
      </c>
      <c r="H653" s="51">
        <v>1</v>
      </c>
      <c r="I653" s="52">
        <v>10210</v>
      </c>
      <c r="J653" s="52">
        <v>4811</v>
      </c>
      <c r="K653" s="52">
        <v>0</v>
      </c>
      <c r="L653" s="52">
        <v>893</v>
      </c>
      <c r="M653" s="52">
        <v>15914</v>
      </c>
      <c r="N653" s="48"/>
      <c r="O653" s="53">
        <v>0</v>
      </c>
      <c r="P653" s="53">
        <v>0</v>
      </c>
      <c r="Q653" s="55">
        <v>0.09</v>
      </c>
      <c r="R653" s="55">
        <v>2.5793945934583138E-3</v>
      </c>
      <c r="S653" s="52">
        <v>0</v>
      </c>
      <c r="T653" s="49"/>
      <c r="U653" s="56">
        <v>15021</v>
      </c>
      <c r="V653" s="56">
        <v>0</v>
      </c>
      <c r="W653" s="52">
        <v>0</v>
      </c>
      <c r="X653" s="52">
        <v>893</v>
      </c>
      <c r="Y653" s="52">
        <v>15914</v>
      </c>
      <c r="Z653" s="83">
        <f t="shared" si="10"/>
        <v>12704733</v>
      </c>
      <c r="AA653" s="52"/>
      <c r="AB653" s="52"/>
      <c r="AC653" s="52"/>
      <c r="AE653" s="53"/>
      <c r="AF653" s="53"/>
      <c r="AG653" s="54"/>
      <c r="AH653" s="55"/>
      <c r="AI653" s="52"/>
      <c r="AK653" s="56"/>
      <c r="AL653" s="56"/>
      <c r="AM653" s="52"/>
      <c r="AN653" s="52"/>
      <c r="AO653" s="52"/>
      <c r="AQ653" s="52"/>
      <c r="AR653" s="52"/>
      <c r="AS653" s="52"/>
      <c r="AT653" s="52"/>
      <c r="AU653" s="52"/>
      <c r="AV653" s="52"/>
      <c r="AW653" s="52"/>
      <c r="AX653" s="52"/>
    </row>
    <row r="654" spans="1:50">
      <c r="A654" s="49">
        <v>488</v>
      </c>
      <c r="B654" s="49">
        <v>488219065</v>
      </c>
      <c r="C654" s="50" t="s">
        <v>269</v>
      </c>
      <c r="D654" s="49">
        <v>219</v>
      </c>
      <c r="E654" s="50" t="s">
        <v>270</v>
      </c>
      <c r="F654" s="49">
        <v>65</v>
      </c>
      <c r="G654" s="50" t="s">
        <v>271</v>
      </c>
      <c r="H654" s="51">
        <v>3</v>
      </c>
      <c r="I654" s="52">
        <v>10210</v>
      </c>
      <c r="J654" s="52">
        <v>5772</v>
      </c>
      <c r="K654" s="52">
        <v>0</v>
      </c>
      <c r="L654" s="52">
        <v>893</v>
      </c>
      <c r="M654" s="52">
        <v>16875</v>
      </c>
      <c r="N654" s="48"/>
      <c r="O654" s="53">
        <v>0</v>
      </c>
      <c r="P654" s="53">
        <v>0</v>
      </c>
      <c r="Q654" s="55">
        <v>0.09</v>
      </c>
      <c r="R654" s="55">
        <v>2.064757742642336E-3</v>
      </c>
      <c r="S654" s="52">
        <v>0</v>
      </c>
      <c r="T654" s="49"/>
      <c r="U654" s="56">
        <v>47946</v>
      </c>
      <c r="V654" s="56">
        <v>0</v>
      </c>
      <c r="W654" s="52">
        <v>0</v>
      </c>
      <c r="X654" s="52">
        <v>2679</v>
      </c>
      <c r="Y654" s="52">
        <v>50625</v>
      </c>
      <c r="Z654" s="83">
        <f t="shared" si="10"/>
        <v>12704733</v>
      </c>
      <c r="AA654" s="52"/>
      <c r="AB654" s="52"/>
      <c r="AC654" s="52"/>
      <c r="AE654" s="53"/>
      <c r="AF654" s="53"/>
      <c r="AG654" s="54"/>
      <c r="AH654" s="55"/>
      <c r="AI654" s="52"/>
      <c r="AK654" s="56"/>
      <c r="AL654" s="56"/>
      <c r="AM654" s="52"/>
      <c r="AN654" s="52"/>
      <c r="AO654" s="52"/>
      <c r="AQ654" s="52"/>
      <c r="AR654" s="52"/>
      <c r="AS654" s="52"/>
      <c r="AT654" s="52"/>
      <c r="AU654" s="52"/>
      <c r="AV654" s="52"/>
      <c r="AW654" s="52"/>
      <c r="AX654" s="52"/>
    </row>
    <row r="655" spans="1:50">
      <c r="A655" s="49">
        <v>488</v>
      </c>
      <c r="B655" s="49">
        <v>488219082</v>
      </c>
      <c r="C655" s="50" t="s">
        <v>269</v>
      </c>
      <c r="D655" s="49">
        <v>219</v>
      </c>
      <c r="E655" s="50" t="s">
        <v>270</v>
      </c>
      <c r="F655" s="49">
        <v>82</v>
      </c>
      <c r="G655" s="50" t="s">
        <v>252</v>
      </c>
      <c r="H655" s="51">
        <v>8</v>
      </c>
      <c r="I655" s="52">
        <v>10346</v>
      </c>
      <c r="J655" s="52">
        <v>3235</v>
      </c>
      <c r="K655" s="52">
        <v>0</v>
      </c>
      <c r="L655" s="52">
        <v>893</v>
      </c>
      <c r="M655" s="52">
        <v>14474</v>
      </c>
      <c r="N655" s="48"/>
      <c r="O655" s="53">
        <v>0</v>
      </c>
      <c r="P655" s="53">
        <v>0</v>
      </c>
      <c r="Q655" s="55">
        <v>0.09</v>
      </c>
      <c r="R655" s="55">
        <v>4.1174285336564751E-3</v>
      </c>
      <c r="S655" s="52">
        <v>0</v>
      </c>
      <c r="T655" s="49"/>
      <c r="U655" s="56">
        <v>108648</v>
      </c>
      <c r="V655" s="56">
        <v>0</v>
      </c>
      <c r="W655" s="52">
        <v>0</v>
      </c>
      <c r="X655" s="52">
        <v>7144</v>
      </c>
      <c r="Y655" s="52">
        <v>115792</v>
      </c>
      <c r="Z655" s="83">
        <f t="shared" si="10"/>
        <v>12704733</v>
      </c>
      <c r="AA655" s="52"/>
      <c r="AB655" s="52"/>
      <c r="AC655" s="52"/>
      <c r="AE655" s="53"/>
      <c r="AF655" s="53"/>
      <c r="AG655" s="54"/>
      <c r="AH655" s="55"/>
      <c r="AI655" s="52"/>
      <c r="AK655" s="56"/>
      <c r="AL655" s="56"/>
      <c r="AM655" s="52"/>
      <c r="AN655" s="52"/>
      <c r="AO655" s="52"/>
      <c r="AQ655" s="52"/>
      <c r="AR655" s="52"/>
      <c r="AS655" s="52"/>
      <c r="AT655" s="52"/>
      <c r="AU655" s="52"/>
      <c r="AV655" s="52"/>
      <c r="AW655" s="52"/>
      <c r="AX655" s="52"/>
    </row>
    <row r="656" spans="1:50">
      <c r="A656" s="49">
        <v>488</v>
      </c>
      <c r="B656" s="49">
        <v>488219083</v>
      </c>
      <c r="C656" s="50" t="s">
        <v>269</v>
      </c>
      <c r="D656" s="49">
        <v>219</v>
      </c>
      <c r="E656" s="50" t="s">
        <v>270</v>
      </c>
      <c r="F656" s="49">
        <v>83</v>
      </c>
      <c r="G656" s="50" t="s">
        <v>253</v>
      </c>
      <c r="H656" s="51">
        <v>6</v>
      </c>
      <c r="I656" s="52">
        <v>8808</v>
      </c>
      <c r="J656" s="52">
        <v>1492</v>
      </c>
      <c r="K656" s="52">
        <v>0</v>
      </c>
      <c r="L656" s="52">
        <v>893</v>
      </c>
      <c r="M656" s="52">
        <v>11193</v>
      </c>
      <c r="N656" s="48"/>
      <c r="O656" s="53">
        <v>0</v>
      </c>
      <c r="P656" s="53">
        <v>0</v>
      </c>
      <c r="Q656" s="55">
        <v>0.09</v>
      </c>
      <c r="R656" s="55">
        <v>3.8443370615810529E-3</v>
      </c>
      <c r="S656" s="52">
        <v>0</v>
      </c>
      <c r="T656" s="49"/>
      <c r="U656" s="56">
        <v>61800</v>
      </c>
      <c r="V656" s="56">
        <v>0</v>
      </c>
      <c r="W656" s="52">
        <v>0</v>
      </c>
      <c r="X656" s="52">
        <v>5358</v>
      </c>
      <c r="Y656" s="52">
        <v>67158</v>
      </c>
      <c r="Z656" s="83">
        <f t="shared" si="10"/>
        <v>12704733</v>
      </c>
      <c r="AA656" s="52"/>
      <c r="AB656" s="52"/>
      <c r="AC656" s="52"/>
      <c r="AE656" s="53"/>
      <c r="AF656" s="53"/>
      <c r="AG656" s="54"/>
      <c r="AH656" s="55"/>
      <c r="AI656" s="52"/>
      <c r="AK656" s="56"/>
      <c r="AL656" s="56"/>
      <c r="AM656" s="52"/>
      <c r="AN656" s="52"/>
      <c r="AO656" s="52"/>
      <c r="AQ656" s="52"/>
      <c r="AR656" s="52"/>
      <c r="AS656" s="52"/>
      <c r="AT656" s="52"/>
      <c r="AU656" s="52"/>
      <c r="AV656" s="52"/>
      <c r="AW656" s="52"/>
      <c r="AX656" s="52"/>
    </row>
    <row r="657" spans="1:50">
      <c r="A657" s="49">
        <v>488</v>
      </c>
      <c r="B657" s="49">
        <v>488219122</v>
      </c>
      <c r="C657" s="50" t="s">
        <v>269</v>
      </c>
      <c r="D657" s="49">
        <v>219</v>
      </c>
      <c r="E657" s="50" t="s">
        <v>270</v>
      </c>
      <c r="F657" s="49">
        <v>122</v>
      </c>
      <c r="G657" s="50" t="s">
        <v>272</v>
      </c>
      <c r="H657" s="51">
        <v>26</v>
      </c>
      <c r="I657" s="52">
        <v>9679</v>
      </c>
      <c r="J657" s="52">
        <v>2928</v>
      </c>
      <c r="K657" s="52">
        <v>0</v>
      </c>
      <c r="L657" s="52">
        <v>893</v>
      </c>
      <c r="M657" s="52">
        <v>13500</v>
      </c>
      <c r="N657" s="48"/>
      <c r="O657" s="53">
        <v>0</v>
      </c>
      <c r="P657" s="53">
        <v>0</v>
      </c>
      <c r="Q657" s="55">
        <v>0.09</v>
      </c>
      <c r="R657" s="55">
        <v>1.030807660618094E-2</v>
      </c>
      <c r="S657" s="52">
        <v>0</v>
      </c>
      <c r="T657" s="49"/>
      <c r="U657" s="56">
        <v>327782</v>
      </c>
      <c r="V657" s="56">
        <v>0</v>
      </c>
      <c r="W657" s="52">
        <v>0</v>
      </c>
      <c r="X657" s="52">
        <v>23218</v>
      </c>
      <c r="Y657" s="52">
        <v>351000</v>
      </c>
      <c r="Z657" s="83">
        <f t="shared" si="10"/>
        <v>12704733</v>
      </c>
      <c r="AA657" s="52"/>
      <c r="AB657" s="52"/>
      <c r="AC657" s="52"/>
      <c r="AE657" s="53"/>
      <c r="AF657" s="53"/>
      <c r="AG657" s="54"/>
      <c r="AH657" s="55"/>
      <c r="AI657" s="52"/>
      <c r="AK657" s="56"/>
      <c r="AL657" s="56"/>
      <c r="AM657" s="52"/>
      <c r="AN657" s="52"/>
      <c r="AO657" s="52"/>
      <c r="AQ657" s="52"/>
      <c r="AR657" s="52"/>
      <c r="AS657" s="52"/>
      <c r="AT657" s="52"/>
      <c r="AU657" s="52"/>
      <c r="AV657" s="52"/>
      <c r="AW657" s="52"/>
      <c r="AX657" s="52"/>
    </row>
    <row r="658" spans="1:50">
      <c r="A658" s="49">
        <v>488</v>
      </c>
      <c r="B658" s="49">
        <v>488219131</v>
      </c>
      <c r="C658" s="50" t="s">
        <v>269</v>
      </c>
      <c r="D658" s="49">
        <v>219</v>
      </c>
      <c r="E658" s="50" t="s">
        <v>270</v>
      </c>
      <c r="F658" s="49">
        <v>131</v>
      </c>
      <c r="G658" s="50" t="s">
        <v>273</v>
      </c>
      <c r="H658" s="51">
        <v>11</v>
      </c>
      <c r="I658" s="52">
        <v>9256</v>
      </c>
      <c r="J658" s="52">
        <v>2203</v>
      </c>
      <c r="K658" s="52">
        <v>0</v>
      </c>
      <c r="L658" s="52">
        <v>893</v>
      </c>
      <c r="M658" s="52">
        <v>12352</v>
      </c>
      <c r="N658" s="48"/>
      <c r="O658" s="53">
        <v>0</v>
      </c>
      <c r="P658" s="53">
        <v>0</v>
      </c>
      <c r="Q658" s="55">
        <v>0.09</v>
      </c>
      <c r="R658" s="55">
        <v>2.4044101031592108E-3</v>
      </c>
      <c r="S658" s="52">
        <v>0</v>
      </c>
      <c r="T658" s="49"/>
      <c r="U658" s="56">
        <v>126049</v>
      </c>
      <c r="V658" s="56">
        <v>0</v>
      </c>
      <c r="W658" s="52">
        <v>0</v>
      </c>
      <c r="X658" s="52">
        <v>9823</v>
      </c>
      <c r="Y658" s="52">
        <v>135872</v>
      </c>
      <c r="Z658" s="83">
        <f t="shared" si="10"/>
        <v>12704733</v>
      </c>
      <c r="AA658" s="52"/>
      <c r="AB658" s="52"/>
      <c r="AC658" s="52"/>
      <c r="AE658" s="53"/>
      <c r="AF658" s="53"/>
      <c r="AG658" s="54"/>
      <c r="AH658" s="55"/>
      <c r="AI658" s="52"/>
      <c r="AK658" s="56"/>
      <c r="AL658" s="56"/>
      <c r="AM658" s="52"/>
      <c r="AN658" s="52"/>
      <c r="AO658" s="52"/>
      <c r="AQ658" s="52"/>
      <c r="AR658" s="52"/>
      <c r="AS658" s="52"/>
      <c r="AT658" s="52"/>
      <c r="AU658" s="52"/>
      <c r="AV658" s="52"/>
      <c r="AW658" s="52"/>
      <c r="AX658" s="52"/>
    </row>
    <row r="659" spans="1:50">
      <c r="A659" s="49">
        <v>488</v>
      </c>
      <c r="B659" s="49">
        <v>488219133</v>
      </c>
      <c r="C659" s="50" t="s">
        <v>269</v>
      </c>
      <c r="D659" s="49">
        <v>219</v>
      </c>
      <c r="E659" s="50" t="s">
        <v>270</v>
      </c>
      <c r="F659" s="49">
        <v>133</v>
      </c>
      <c r="G659" s="50" t="s">
        <v>59</v>
      </c>
      <c r="H659" s="51">
        <v>27</v>
      </c>
      <c r="I659" s="52">
        <v>10222</v>
      </c>
      <c r="J659" s="52">
        <v>3187</v>
      </c>
      <c r="K659" s="52">
        <v>0</v>
      </c>
      <c r="L659" s="52">
        <v>893</v>
      </c>
      <c r="M659" s="52">
        <v>14302</v>
      </c>
      <c r="N659" s="48"/>
      <c r="O659" s="53">
        <v>0</v>
      </c>
      <c r="P659" s="53">
        <v>0</v>
      </c>
      <c r="Q659" s="55">
        <v>0.09</v>
      </c>
      <c r="R659" s="55">
        <v>2.9745812524621534E-2</v>
      </c>
      <c r="S659" s="52">
        <v>0</v>
      </c>
      <c r="T659" s="49"/>
      <c r="U659" s="56">
        <v>362043</v>
      </c>
      <c r="V659" s="56">
        <v>0</v>
      </c>
      <c r="W659" s="52">
        <v>0</v>
      </c>
      <c r="X659" s="52">
        <v>24111</v>
      </c>
      <c r="Y659" s="52">
        <v>386154</v>
      </c>
      <c r="Z659" s="83">
        <f t="shared" si="10"/>
        <v>12704733</v>
      </c>
      <c r="AA659" s="52"/>
      <c r="AB659" s="52"/>
      <c r="AC659" s="52"/>
      <c r="AE659" s="53"/>
      <c r="AF659" s="53"/>
      <c r="AG659" s="54"/>
      <c r="AH659" s="55"/>
      <c r="AI659" s="52"/>
      <c r="AK659" s="56"/>
      <c r="AL659" s="56"/>
      <c r="AM659" s="52"/>
      <c r="AN659" s="52"/>
      <c r="AO659" s="52"/>
      <c r="AQ659" s="52"/>
      <c r="AR659" s="52"/>
      <c r="AS659" s="52"/>
      <c r="AT659" s="52"/>
      <c r="AU659" s="52"/>
      <c r="AV659" s="52"/>
      <c r="AW659" s="52"/>
      <c r="AX659" s="52"/>
    </row>
    <row r="660" spans="1:50">
      <c r="A660" s="49">
        <v>488</v>
      </c>
      <c r="B660" s="49">
        <v>488219142</v>
      </c>
      <c r="C660" s="50" t="s">
        <v>269</v>
      </c>
      <c r="D660" s="49">
        <v>219</v>
      </c>
      <c r="E660" s="50" t="s">
        <v>270</v>
      </c>
      <c r="F660" s="49">
        <v>142</v>
      </c>
      <c r="G660" s="50" t="s">
        <v>274</v>
      </c>
      <c r="H660" s="51">
        <v>39</v>
      </c>
      <c r="I660" s="52">
        <v>10130</v>
      </c>
      <c r="J660" s="52">
        <v>7387</v>
      </c>
      <c r="K660" s="52">
        <v>0</v>
      </c>
      <c r="L660" s="52">
        <v>893</v>
      </c>
      <c r="M660" s="52">
        <v>18410</v>
      </c>
      <c r="N660" s="48"/>
      <c r="O660" s="53">
        <v>0</v>
      </c>
      <c r="P660" s="53">
        <v>0</v>
      </c>
      <c r="Q660" s="55">
        <v>0.09</v>
      </c>
      <c r="R660" s="55">
        <v>3.6984143073694999E-2</v>
      </c>
      <c r="S660" s="52">
        <v>0</v>
      </c>
      <c r="T660" s="49"/>
      <c r="U660" s="56">
        <v>683163</v>
      </c>
      <c r="V660" s="56">
        <v>0</v>
      </c>
      <c r="W660" s="52">
        <v>0</v>
      </c>
      <c r="X660" s="52">
        <v>34827</v>
      </c>
      <c r="Y660" s="52">
        <v>717990</v>
      </c>
      <c r="Z660" s="83">
        <f t="shared" si="10"/>
        <v>12704733</v>
      </c>
      <c r="AA660" s="52"/>
      <c r="AB660" s="52"/>
      <c r="AC660" s="52"/>
      <c r="AE660" s="53"/>
      <c r="AF660" s="53"/>
      <c r="AG660" s="54"/>
      <c r="AH660" s="55"/>
      <c r="AI660" s="52"/>
      <c r="AK660" s="56"/>
      <c r="AL660" s="56"/>
      <c r="AM660" s="52"/>
      <c r="AN660" s="52"/>
      <c r="AO660" s="52"/>
      <c r="AQ660" s="52"/>
      <c r="AR660" s="52"/>
      <c r="AS660" s="52"/>
      <c r="AT660" s="52"/>
      <c r="AU660" s="52"/>
      <c r="AV660" s="52"/>
      <c r="AW660" s="52"/>
      <c r="AX660" s="52"/>
    </row>
    <row r="661" spans="1:50">
      <c r="A661" s="49">
        <v>488</v>
      </c>
      <c r="B661" s="49">
        <v>488219145</v>
      </c>
      <c r="C661" s="50" t="s">
        <v>269</v>
      </c>
      <c r="D661" s="49">
        <v>219</v>
      </c>
      <c r="E661" s="50" t="s">
        <v>270</v>
      </c>
      <c r="F661" s="49">
        <v>145</v>
      </c>
      <c r="G661" s="50" t="s">
        <v>254</v>
      </c>
      <c r="H661" s="51">
        <v>5</v>
      </c>
      <c r="I661" s="52">
        <v>8621</v>
      </c>
      <c r="J661" s="52">
        <v>2606</v>
      </c>
      <c r="K661" s="52">
        <v>0</v>
      </c>
      <c r="L661" s="52">
        <v>893</v>
      </c>
      <c r="M661" s="52">
        <v>12120</v>
      </c>
      <c r="N661" s="48"/>
      <c r="O661" s="53">
        <v>0</v>
      </c>
      <c r="P661" s="53">
        <v>0</v>
      </c>
      <c r="Q661" s="55">
        <v>0.09</v>
      </c>
      <c r="R661" s="55">
        <v>9.9851092737874188E-3</v>
      </c>
      <c r="S661" s="52">
        <v>0</v>
      </c>
      <c r="T661" s="49"/>
      <c r="U661" s="56">
        <v>56135</v>
      </c>
      <c r="V661" s="56">
        <v>0</v>
      </c>
      <c r="W661" s="52">
        <v>0</v>
      </c>
      <c r="X661" s="52">
        <v>4465</v>
      </c>
      <c r="Y661" s="52">
        <v>60600</v>
      </c>
      <c r="Z661" s="83">
        <f t="shared" si="10"/>
        <v>12704733</v>
      </c>
      <c r="AA661" s="52"/>
      <c r="AB661" s="52"/>
      <c r="AC661" s="52"/>
      <c r="AE661" s="53"/>
      <c r="AF661" s="53"/>
      <c r="AG661" s="54"/>
      <c r="AH661" s="55"/>
      <c r="AI661" s="52"/>
      <c r="AK661" s="56"/>
      <c r="AL661" s="56"/>
      <c r="AM661" s="52"/>
      <c r="AN661" s="52"/>
      <c r="AO661" s="52"/>
      <c r="AQ661" s="52"/>
      <c r="AR661" s="52"/>
      <c r="AS661" s="52"/>
      <c r="AT661" s="52"/>
      <c r="AU661" s="52"/>
      <c r="AV661" s="52"/>
      <c r="AW661" s="52"/>
      <c r="AX661" s="52"/>
    </row>
    <row r="662" spans="1:50">
      <c r="A662" s="49">
        <v>488</v>
      </c>
      <c r="B662" s="49">
        <v>488219171</v>
      </c>
      <c r="C662" s="50" t="s">
        <v>269</v>
      </c>
      <c r="D662" s="49">
        <v>219</v>
      </c>
      <c r="E662" s="50" t="s">
        <v>270</v>
      </c>
      <c r="F662" s="49">
        <v>171</v>
      </c>
      <c r="G662" s="50" t="s">
        <v>255</v>
      </c>
      <c r="H662" s="51">
        <v>16</v>
      </c>
      <c r="I662" s="52">
        <v>9501</v>
      </c>
      <c r="J662" s="52">
        <v>2003</v>
      </c>
      <c r="K662" s="52">
        <v>0</v>
      </c>
      <c r="L662" s="52">
        <v>893</v>
      </c>
      <c r="M662" s="52">
        <v>12397</v>
      </c>
      <c r="N662" s="48"/>
      <c r="O662" s="53">
        <v>0</v>
      </c>
      <c r="P662" s="53">
        <v>0</v>
      </c>
      <c r="Q662" s="55">
        <v>0.09</v>
      </c>
      <c r="R662" s="55">
        <v>4.9710231992187992E-3</v>
      </c>
      <c r="S662" s="52">
        <v>0</v>
      </c>
      <c r="T662" s="49"/>
      <c r="U662" s="56">
        <v>184064</v>
      </c>
      <c r="V662" s="56">
        <v>0</v>
      </c>
      <c r="W662" s="52">
        <v>0</v>
      </c>
      <c r="X662" s="52">
        <v>14288</v>
      </c>
      <c r="Y662" s="52">
        <v>198352</v>
      </c>
      <c r="Z662" s="83">
        <f t="shared" si="10"/>
        <v>12704733</v>
      </c>
      <c r="AA662" s="52"/>
      <c r="AB662" s="52"/>
      <c r="AC662" s="52"/>
      <c r="AE662" s="53"/>
      <c r="AF662" s="53"/>
      <c r="AG662" s="54"/>
      <c r="AH662" s="55"/>
      <c r="AI662" s="52"/>
      <c r="AK662" s="56"/>
      <c r="AL662" s="56"/>
      <c r="AM662" s="52"/>
      <c r="AN662" s="52"/>
      <c r="AO662" s="52"/>
      <c r="AQ662" s="52"/>
      <c r="AR662" s="52"/>
      <c r="AS662" s="52"/>
      <c r="AT662" s="52"/>
      <c r="AU662" s="52"/>
      <c r="AV662" s="52"/>
      <c r="AW662" s="52"/>
      <c r="AX662" s="52"/>
    </row>
    <row r="663" spans="1:50">
      <c r="A663" s="49">
        <v>488</v>
      </c>
      <c r="B663" s="49">
        <v>488219189</v>
      </c>
      <c r="C663" s="50" t="s">
        <v>269</v>
      </c>
      <c r="D663" s="49">
        <v>219</v>
      </c>
      <c r="E663" s="50" t="s">
        <v>270</v>
      </c>
      <c r="F663" s="49">
        <v>189</v>
      </c>
      <c r="G663" s="50" t="s">
        <v>24</v>
      </c>
      <c r="H663" s="51">
        <v>1</v>
      </c>
      <c r="I663" s="52">
        <v>9699</v>
      </c>
      <c r="J663" s="52">
        <v>3810</v>
      </c>
      <c r="K663" s="52">
        <v>0</v>
      </c>
      <c r="L663" s="52">
        <v>893</v>
      </c>
      <c r="M663" s="52">
        <v>14402</v>
      </c>
      <c r="N663" s="48"/>
      <c r="O663" s="53">
        <v>0</v>
      </c>
      <c r="P663" s="53">
        <v>0</v>
      </c>
      <c r="Q663" s="55">
        <v>0.09</v>
      </c>
      <c r="R663" s="55">
        <v>2.4276948694077266E-3</v>
      </c>
      <c r="S663" s="52">
        <v>0</v>
      </c>
      <c r="T663" s="49"/>
      <c r="U663" s="56">
        <v>13509</v>
      </c>
      <c r="V663" s="56">
        <v>0</v>
      </c>
      <c r="W663" s="52">
        <v>0</v>
      </c>
      <c r="X663" s="52">
        <v>893</v>
      </c>
      <c r="Y663" s="52">
        <v>14402</v>
      </c>
      <c r="Z663" s="83">
        <f t="shared" si="10"/>
        <v>12704733</v>
      </c>
      <c r="AA663" s="52"/>
      <c r="AB663" s="52"/>
      <c r="AC663" s="52"/>
      <c r="AE663" s="53"/>
      <c r="AF663" s="53"/>
      <c r="AG663" s="54"/>
      <c r="AH663" s="55"/>
      <c r="AI663" s="52"/>
      <c r="AK663" s="56"/>
      <c r="AL663" s="56"/>
      <c r="AM663" s="52"/>
      <c r="AN663" s="52"/>
      <c r="AO663" s="52"/>
      <c r="AQ663" s="52"/>
      <c r="AR663" s="52"/>
      <c r="AS663" s="52"/>
      <c r="AT663" s="52"/>
      <c r="AU663" s="52"/>
      <c r="AV663" s="52"/>
      <c r="AW663" s="52"/>
      <c r="AX663" s="52"/>
    </row>
    <row r="664" spans="1:50">
      <c r="A664" s="49">
        <v>488</v>
      </c>
      <c r="B664" s="49">
        <v>488219219</v>
      </c>
      <c r="C664" s="50" t="s">
        <v>269</v>
      </c>
      <c r="D664" s="49">
        <v>219</v>
      </c>
      <c r="E664" s="50" t="s">
        <v>270</v>
      </c>
      <c r="F664" s="49">
        <v>219</v>
      </c>
      <c r="G664" s="50" t="s">
        <v>270</v>
      </c>
      <c r="H664" s="51">
        <v>9</v>
      </c>
      <c r="I664" s="52">
        <v>10336</v>
      </c>
      <c r="J664" s="52">
        <v>4786</v>
      </c>
      <c r="K664" s="52">
        <v>0</v>
      </c>
      <c r="L664" s="52">
        <v>893</v>
      </c>
      <c r="M664" s="52">
        <v>16015</v>
      </c>
      <c r="N664" s="48"/>
      <c r="O664" s="53">
        <v>0</v>
      </c>
      <c r="P664" s="53">
        <v>0</v>
      </c>
      <c r="Q664" s="55">
        <v>0.09</v>
      </c>
      <c r="R664" s="55">
        <v>4.3909265840696605E-3</v>
      </c>
      <c r="S664" s="52">
        <v>0</v>
      </c>
      <c r="T664" s="49"/>
      <c r="U664" s="56">
        <v>136098</v>
      </c>
      <c r="V664" s="56">
        <v>0</v>
      </c>
      <c r="W664" s="52">
        <v>0</v>
      </c>
      <c r="X664" s="52">
        <v>8037</v>
      </c>
      <c r="Y664" s="52">
        <v>144135</v>
      </c>
      <c r="Z664" s="83">
        <f t="shared" si="10"/>
        <v>12704733</v>
      </c>
      <c r="AA664" s="52"/>
      <c r="AB664" s="52"/>
      <c r="AC664" s="52"/>
      <c r="AE664" s="53"/>
      <c r="AF664" s="53"/>
      <c r="AG664" s="54"/>
      <c r="AH664" s="55"/>
      <c r="AI664" s="52"/>
      <c r="AK664" s="56"/>
      <c r="AL664" s="56"/>
      <c r="AM664" s="52"/>
      <c r="AN664" s="52"/>
      <c r="AO664" s="52"/>
      <c r="AQ664" s="52"/>
      <c r="AR664" s="52"/>
      <c r="AS664" s="52"/>
      <c r="AT664" s="52"/>
      <c r="AU664" s="52"/>
      <c r="AV664" s="52"/>
      <c r="AW664" s="52"/>
      <c r="AX664" s="52"/>
    </row>
    <row r="665" spans="1:50">
      <c r="A665" s="49">
        <v>488</v>
      </c>
      <c r="B665" s="49">
        <v>488219231</v>
      </c>
      <c r="C665" s="50" t="s">
        <v>269</v>
      </c>
      <c r="D665" s="49">
        <v>219</v>
      </c>
      <c r="E665" s="50" t="s">
        <v>270</v>
      </c>
      <c r="F665" s="49">
        <v>231</v>
      </c>
      <c r="G665" s="50" t="s">
        <v>258</v>
      </c>
      <c r="H665" s="51">
        <v>28</v>
      </c>
      <c r="I665" s="52">
        <v>9229</v>
      </c>
      <c r="J665" s="52">
        <v>2109</v>
      </c>
      <c r="K665" s="52">
        <v>0</v>
      </c>
      <c r="L665" s="52">
        <v>893</v>
      </c>
      <c r="M665" s="52">
        <v>12231</v>
      </c>
      <c r="N665" s="48"/>
      <c r="O665" s="53">
        <v>0</v>
      </c>
      <c r="P665" s="53">
        <v>0</v>
      </c>
      <c r="Q665" s="55">
        <v>0.09</v>
      </c>
      <c r="R665" s="55">
        <v>9.957419530269981E-3</v>
      </c>
      <c r="S665" s="52">
        <v>0</v>
      </c>
      <c r="T665" s="49"/>
      <c r="U665" s="56">
        <v>317464</v>
      </c>
      <c r="V665" s="56">
        <v>0</v>
      </c>
      <c r="W665" s="52">
        <v>0</v>
      </c>
      <c r="X665" s="52">
        <v>25004</v>
      </c>
      <c r="Y665" s="52">
        <v>342468</v>
      </c>
      <c r="Z665" s="83">
        <f t="shared" si="10"/>
        <v>12704733</v>
      </c>
      <c r="AA665" s="52"/>
      <c r="AB665" s="52"/>
      <c r="AC665" s="52"/>
      <c r="AE665" s="53"/>
      <c r="AF665" s="53"/>
      <c r="AG665" s="54"/>
      <c r="AH665" s="55"/>
      <c r="AI665" s="52"/>
      <c r="AK665" s="56"/>
      <c r="AL665" s="56"/>
      <c r="AM665" s="52"/>
      <c r="AN665" s="52"/>
      <c r="AO665" s="52"/>
      <c r="AQ665" s="52"/>
      <c r="AR665" s="52"/>
      <c r="AS665" s="52"/>
      <c r="AT665" s="52"/>
      <c r="AU665" s="52"/>
      <c r="AV665" s="52"/>
      <c r="AW665" s="52"/>
      <c r="AX665" s="52"/>
    </row>
    <row r="666" spans="1:50">
      <c r="A666" s="49">
        <v>488</v>
      </c>
      <c r="B666" s="49">
        <v>488219239</v>
      </c>
      <c r="C666" s="50" t="s">
        <v>269</v>
      </c>
      <c r="D666" s="49">
        <v>219</v>
      </c>
      <c r="E666" s="50" t="s">
        <v>270</v>
      </c>
      <c r="F666" s="49">
        <v>239</v>
      </c>
      <c r="G666" s="50" t="s">
        <v>250</v>
      </c>
      <c r="H666" s="51">
        <v>12</v>
      </c>
      <c r="I666" s="52">
        <v>9178</v>
      </c>
      <c r="J666" s="52">
        <v>3197</v>
      </c>
      <c r="K666" s="52">
        <v>0</v>
      </c>
      <c r="L666" s="52">
        <v>893</v>
      </c>
      <c r="M666" s="52">
        <v>13268</v>
      </c>
      <c r="N666" s="48"/>
      <c r="O666" s="53">
        <v>0</v>
      </c>
      <c r="P666" s="53">
        <v>0</v>
      </c>
      <c r="Q666" s="55">
        <v>0.09</v>
      </c>
      <c r="R666" s="55">
        <v>5.3908122097580405E-2</v>
      </c>
      <c r="S666" s="52">
        <v>0</v>
      </c>
      <c r="T666" s="49"/>
      <c r="U666" s="56">
        <v>148500</v>
      </c>
      <c r="V666" s="56">
        <v>0</v>
      </c>
      <c r="W666" s="52">
        <v>0</v>
      </c>
      <c r="X666" s="52">
        <v>10716</v>
      </c>
      <c r="Y666" s="52">
        <v>159216</v>
      </c>
      <c r="Z666" s="83">
        <f t="shared" si="10"/>
        <v>12704733</v>
      </c>
      <c r="AA666" s="52"/>
      <c r="AB666" s="52"/>
      <c r="AC666" s="52"/>
      <c r="AE666" s="53"/>
      <c r="AF666" s="53"/>
      <c r="AG666" s="54"/>
      <c r="AH666" s="55"/>
      <c r="AI666" s="52"/>
      <c r="AK666" s="56"/>
      <c r="AL666" s="56"/>
      <c r="AM666" s="52"/>
      <c r="AN666" s="52"/>
      <c r="AO666" s="52"/>
      <c r="AQ666" s="52"/>
      <c r="AR666" s="52"/>
      <c r="AS666" s="52"/>
      <c r="AT666" s="52"/>
      <c r="AU666" s="52"/>
      <c r="AV666" s="52"/>
      <c r="AW666" s="52"/>
      <c r="AX666" s="52"/>
    </row>
    <row r="667" spans="1:50">
      <c r="A667" s="49">
        <v>488</v>
      </c>
      <c r="B667" s="49">
        <v>488219243</v>
      </c>
      <c r="C667" s="50" t="s">
        <v>269</v>
      </c>
      <c r="D667" s="49">
        <v>219</v>
      </c>
      <c r="E667" s="50" t="s">
        <v>270</v>
      </c>
      <c r="F667" s="49">
        <v>243</v>
      </c>
      <c r="G667" s="50" t="s">
        <v>80</v>
      </c>
      <c r="H667" s="51">
        <v>31</v>
      </c>
      <c r="I667" s="52">
        <v>10794</v>
      </c>
      <c r="J667" s="52">
        <v>2550</v>
      </c>
      <c r="K667" s="52">
        <v>0</v>
      </c>
      <c r="L667" s="52">
        <v>893</v>
      </c>
      <c r="M667" s="52">
        <v>14237</v>
      </c>
      <c r="N667" s="48"/>
      <c r="O667" s="53">
        <v>0</v>
      </c>
      <c r="P667" s="53">
        <v>0</v>
      </c>
      <c r="Q667" s="55">
        <v>0.09</v>
      </c>
      <c r="R667" s="55">
        <v>5.4269554295764532E-3</v>
      </c>
      <c r="S667" s="52">
        <v>0</v>
      </c>
      <c r="T667" s="49"/>
      <c r="U667" s="56">
        <v>413664</v>
      </c>
      <c r="V667" s="56">
        <v>0</v>
      </c>
      <c r="W667" s="52">
        <v>0</v>
      </c>
      <c r="X667" s="52">
        <v>27683</v>
      </c>
      <c r="Y667" s="52">
        <v>441347</v>
      </c>
      <c r="Z667" s="83">
        <f t="shared" si="10"/>
        <v>12704733</v>
      </c>
      <c r="AA667" s="52"/>
      <c r="AB667" s="52"/>
      <c r="AC667" s="52"/>
      <c r="AE667" s="53"/>
      <c r="AF667" s="53"/>
      <c r="AG667" s="54"/>
      <c r="AH667" s="55"/>
      <c r="AI667" s="52"/>
      <c r="AK667" s="56"/>
      <c r="AL667" s="56"/>
      <c r="AM667" s="52"/>
      <c r="AN667" s="52"/>
      <c r="AO667" s="52"/>
      <c r="AQ667" s="52"/>
      <c r="AR667" s="52"/>
      <c r="AS667" s="52"/>
      <c r="AT667" s="52"/>
      <c r="AU667" s="52"/>
      <c r="AV667" s="52"/>
      <c r="AW667" s="52"/>
      <c r="AX667" s="52"/>
    </row>
    <row r="668" spans="1:50">
      <c r="A668" s="49">
        <v>488</v>
      </c>
      <c r="B668" s="49">
        <v>488219244</v>
      </c>
      <c r="C668" s="50" t="s">
        <v>269</v>
      </c>
      <c r="D668" s="49">
        <v>219</v>
      </c>
      <c r="E668" s="50" t="s">
        <v>270</v>
      </c>
      <c r="F668" s="49">
        <v>244</v>
      </c>
      <c r="G668" s="50" t="s">
        <v>27</v>
      </c>
      <c r="H668" s="51">
        <v>168</v>
      </c>
      <c r="I668" s="52">
        <v>10943</v>
      </c>
      <c r="J668" s="52">
        <v>4408</v>
      </c>
      <c r="K668" s="52">
        <v>0</v>
      </c>
      <c r="L668" s="52">
        <v>893</v>
      </c>
      <c r="M668" s="52">
        <v>16244</v>
      </c>
      <c r="N668" s="48"/>
      <c r="O668" s="53">
        <v>0</v>
      </c>
      <c r="P668" s="53">
        <v>0</v>
      </c>
      <c r="Q668" s="55">
        <v>0.18</v>
      </c>
      <c r="R668" s="55">
        <v>9.411627948101306E-2</v>
      </c>
      <c r="S668" s="52">
        <v>0</v>
      </c>
      <c r="T668" s="49"/>
      <c r="U668" s="56">
        <v>2578968</v>
      </c>
      <c r="V668" s="56">
        <v>0</v>
      </c>
      <c r="W668" s="52">
        <v>0</v>
      </c>
      <c r="X668" s="52">
        <v>150024</v>
      </c>
      <c r="Y668" s="52">
        <v>2728992</v>
      </c>
      <c r="Z668" s="83">
        <f t="shared" si="10"/>
        <v>12704733</v>
      </c>
      <c r="AA668" s="52"/>
      <c r="AB668" s="52"/>
      <c r="AC668" s="52"/>
      <c r="AE668" s="53"/>
      <c r="AF668" s="53"/>
      <c r="AG668" s="54"/>
      <c r="AH668" s="55"/>
      <c r="AI668" s="52"/>
      <c r="AK668" s="56"/>
      <c r="AL668" s="56"/>
      <c r="AM668" s="52"/>
      <c r="AN668" s="52"/>
      <c r="AO668" s="52"/>
      <c r="AQ668" s="52"/>
      <c r="AR668" s="52"/>
      <c r="AS668" s="52"/>
      <c r="AT668" s="52"/>
      <c r="AU668" s="52"/>
      <c r="AV668" s="52"/>
      <c r="AW668" s="52"/>
      <c r="AX668" s="52"/>
    </row>
    <row r="669" spans="1:50">
      <c r="A669" s="49">
        <v>488</v>
      </c>
      <c r="B669" s="49">
        <v>488219251</v>
      </c>
      <c r="C669" s="50" t="s">
        <v>269</v>
      </c>
      <c r="D669" s="49">
        <v>219</v>
      </c>
      <c r="E669" s="50" t="s">
        <v>270</v>
      </c>
      <c r="F669" s="49">
        <v>251</v>
      </c>
      <c r="G669" s="50" t="s">
        <v>242</v>
      </c>
      <c r="H669" s="51">
        <v>110</v>
      </c>
      <c r="I669" s="52">
        <v>9725</v>
      </c>
      <c r="J669" s="52">
        <v>2131</v>
      </c>
      <c r="K669" s="52">
        <v>0</v>
      </c>
      <c r="L669" s="52">
        <v>893</v>
      </c>
      <c r="M669" s="52">
        <v>12749</v>
      </c>
      <c r="N669" s="48"/>
      <c r="O669" s="53">
        <v>0</v>
      </c>
      <c r="P669" s="53">
        <v>0</v>
      </c>
      <c r="Q669" s="55">
        <v>0.18</v>
      </c>
      <c r="R669" s="55">
        <v>4.0274333215085334E-2</v>
      </c>
      <c r="S669" s="52">
        <v>0</v>
      </c>
      <c r="T669" s="49"/>
      <c r="U669" s="56">
        <v>1304160</v>
      </c>
      <c r="V669" s="56">
        <v>0</v>
      </c>
      <c r="W669" s="52">
        <v>0</v>
      </c>
      <c r="X669" s="52">
        <v>98230</v>
      </c>
      <c r="Y669" s="52">
        <v>1402390</v>
      </c>
      <c r="Z669" s="83">
        <f t="shared" si="10"/>
        <v>12704733</v>
      </c>
      <c r="AA669" s="52"/>
      <c r="AB669" s="52"/>
      <c r="AC669" s="52"/>
      <c r="AE669" s="53"/>
      <c r="AF669" s="53"/>
      <c r="AG669" s="54"/>
      <c r="AH669" s="55"/>
      <c r="AI669" s="52"/>
      <c r="AK669" s="56"/>
      <c r="AL669" s="56"/>
      <c r="AM669" s="52"/>
      <c r="AN669" s="52"/>
      <c r="AO669" s="52"/>
      <c r="AQ669" s="52"/>
      <c r="AR669" s="52"/>
      <c r="AS669" s="52"/>
      <c r="AT669" s="52"/>
      <c r="AU669" s="52"/>
      <c r="AV669" s="52"/>
      <c r="AW669" s="52"/>
      <c r="AX669" s="52"/>
    </row>
    <row r="670" spans="1:50">
      <c r="A670" s="49">
        <v>488</v>
      </c>
      <c r="B670" s="49">
        <v>488219264</v>
      </c>
      <c r="C670" s="50" t="s">
        <v>269</v>
      </c>
      <c r="D670" s="49">
        <v>219</v>
      </c>
      <c r="E670" s="50" t="s">
        <v>270</v>
      </c>
      <c r="F670" s="49">
        <v>264</v>
      </c>
      <c r="G670" s="50" t="s">
        <v>275</v>
      </c>
      <c r="H670" s="51">
        <v>23</v>
      </c>
      <c r="I670" s="52">
        <v>9446</v>
      </c>
      <c r="J670" s="52">
        <v>4283</v>
      </c>
      <c r="K670" s="52">
        <v>0</v>
      </c>
      <c r="L670" s="52">
        <v>893</v>
      </c>
      <c r="M670" s="52">
        <v>14622</v>
      </c>
      <c r="N670" s="48"/>
      <c r="O670" s="53">
        <v>0</v>
      </c>
      <c r="P670" s="53">
        <v>0</v>
      </c>
      <c r="Q670" s="55">
        <v>0.09</v>
      </c>
      <c r="R670" s="55">
        <v>7.7936343536913364E-3</v>
      </c>
      <c r="S670" s="52">
        <v>0</v>
      </c>
      <c r="T670" s="49"/>
      <c r="U670" s="56">
        <v>315767</v>
      </c>
      <c r="V670" s="56">
        <v>0</v>
      </c>
      <c r="W670" s="52">
        <v>0</v>
      </c>
      <c r="X670" s="52">
        <v>20539</v>
      </c>
      <c r="Y670" s="52">
        <v>336306</v>
      </c>
      <c r="Z670" s="83">
        <f t="shared" si="10"/>
        <v>12704733</v>
      </c>
      <c r="AA670" s="52"/>
      <c r="AB670" s="52"/>
      <c r="AC670" s="52"/>
      <c r="AE670" s="53"/>
      <c r="AF670" s="53"/>
      <c r="AG670" s="54"/>
      <c r="AH670" s="55"/>
      <c r="AI670" s="52"/>
      <c r="AK670" s="56"/>
      <c r="AL670" s="56"/>
      <c r="AM670" s="52"/>
      <c r="AN670" s="52"/>
      <c r="AO670" s="52"/>
      <c r="AQ670" s="52"/>
      <c r="AR670" s="52"/>
      <c r="AS670" s="52"/>
      <c r="AT670" s="52"/>
      <c r="AU670" s="52"/>
      <c r="AV670" s="52"/>
      <c r="AW670" s="52"/>
      <c r="AX670" s="52"/>
    </row>
    <row r="671" spans="1:50">
      <c r="A671" s="49">
        <v>488</v>
      </c>
      <c r="B671" s="49">
        <v>488219285</v>
      </c>
      <c r="C671" s="50" t="s">
        <v>269</v>
      </c>
      <c r="D671" s="49">
        <v>219</v>
      </c>
      <c r="E671" s="50" t="s">
        <v>270</v>
      </c>
      <c r="F671" s="49">
        <v>285</v>
      </c>
      <c r="G671" s="50" t="s">
        <v>28</v>
      </c>
      <c r="H671" s="51">
        <v>1</v>
      </c>
      <c r="I671" s="52">
        <v>10636</v>
      </c>
      <c r="J671" s="52">
        <v>3257</v>
      </c>
      <c r="K671" s="52">
        <v>0</v>
      </c>
      <c r="L671" s="52">
        <v>893</v>
      </c>
      <c r="M671" s="52">
        <v>14786</v>
      </c>
      <c r="N671" s="48"/>
      <c r="O671" s="53">
        <v>0</v>
      </c>
      <c r="P671" s="53">
        <v>0</v>
      </c>
      <c r="Q671" s="55">
        <v>0.09</v>
      </c>
      <c r="R671" s="55">
        <v>3.1536741876176624E-2</v>
      </c>
      <c r="S671" s="52">
        <v>0</v>
      </c>
      <c r="T671" s="49"/>
      <c r="U671" s="56">
        <v>13893</v>
      </c>
      <c r="V671" s="56">
        <v>0</v>
      </c>
      <c r="W671" s="52">
        <v>0</v>
      </c>
      <c r="X671" s="52">
        <v>893</v>
      </c>
      <c r="Y671" s="52">
        <v>14786</v>
      </c>
      <c r="Z671" s="83">
        <f t="shared" si="10"/>
        <v>12704733</v>
      </c>
      <c r="AA671" s="52"/>
      <c r="AB671" s="52"/>
      <c r="AC671" s="52"/>
      <c r="AE671" s="53"/>
      <c r="AF671" s="53"/>
      <c r="AG671" s="54"/>
      <c r="AH671" s="55"/>
      <c r="AI671" s="52"/>
      <c r="AK671" s="56"/>
      <c r="AL671" s="56"/>
      <c r="AM671" s="52"/>
      <c r="AN671" s="52"/>
      <c r="AO671" s="52"/>
      <c r="AQ671" s="52"/>
      <c r="AR671" s="52"/>
      <c r="AS671" s="52"/>
      <c r="AT671" s="52"/>
      <c r="AU671" s="52"/>
      <c r="AV671" s="52"/>
      <c r="AW671" s="52"/>
      <c r="AX671" s="52"/>
    </row>
    <row r="672" spans="1:50">
      <c r="A672" s="49">
        <v>488</v>
      </c>
      <c r="B672" s="49">
        <v>488219336</v>
      </c>
      <c r="C672" s="50" t="s">
        <v>269</v>
      </c>
      <c r="D672" s="49">
        <v>219</v>
      </c>
      <c r="E672" s="50" t="s">
        <v>270</v>
      </c>
      <c r="F672" s="49">
        <v>336</v>
      </c>
      <c r="G672" s="50" t="s">
        <v>30</v>
      </c>
      <c r="H672" s="51">
        <v>230</v>
      </c>
      <c r="I672" s="52">
        <v>9838</v>
      </c>
      <c r="J672" s="52">
        <v>1312</v>
      </c>
      <c r="K672" s="52">
        <v>0</v>
      </c>
      <c r="L672" s="52">
        <v>893</v>
      </c>
      <c r="M672" s="52">
        <v>12043</v>
      </c>
      <c r="N672" s="48"/>
      <c r="O672" s="53">
        <v>0</v>
      </c>
      <c r="P672" s="53">
        <v>0</v>
      </c>
      <c r="Q672" s="55">
        <v>0.09</v>
      </c>
      <c r="R672" s="55">
        <v>3.2866042662978136E-2</v>
      </c>
      <c r="S672" s="52">
        <v>0</v>
      </c>
      <c r="T672" s="49"/>
      <c r="U672" s="56">
        <v>2564500</v>
      </c>
      <c r="V672" s="56">
        <v>0</v>
      </c>
      <c r="W672" s="52">
        <v>0</v>
      </c>
      <c r="X672" s="52">
        <v>205390</v>
      </c>
      <c r="Y672" s="52">
        <v>2769890</v>
      </c>
      <c r="Z672" s="83">
        <f t="shared" si="10"/>
        <v>12704733</v>
      </c>
      <c r="AA672" s="52"/>
      <c r="AB672" s="52"/>
      <c r="AC672" s="52"/>
      <c r="AE672" s="53"/>
      <c r="AF672" s="53"/>
      <c r="AG672" s="54"/>
      <c r="AH672" s="55"/>
      <c r="AI672" s="52"/>
      <c r="AK672" s="56"/>
      <c r="AL672" s="56"/>
      <c r="AM672" s="52"/>
      <c r="AN672" s="52"/>
      <c r="AO672" s="52"/>
      <c r="AQ672" s="52"/>
      <c r="AR672" s="52"/>
      <c r="AS672" s="52"/>
      <c r="AT672" s="52"/>
      <c r="AU672" s="52"/>
      <c r="AV672" s="52"/>
      <c r="AW672" s="52"/>
      <c r="AX672" s="52"/>
    </row>
    <row r="673" spans="1:50">
      <c r="A673" s="49">
        <v>488</v>
      </c>
      <c r="B673" s="49">
        <v>488219625</v>
      </c>
      <c r="C673" s="50" t="s">
        <v>269</v>
      </c>
      <c r="D673" s="49">
        <v>219</v>
      </c>
      <c r="E673" s="50" t="s">
        <v>270</v>
      </c>
      <c r="F673" s="49">
        <v>625</v>
      </c>
      <c r="G673" s="50" t="s">
        <v>92</v>
      </c>
      <c r="H673" s="51">
        <v>1</v>
      </c>
      <c r="I673" s="52">
        <v>8808</v>
      </c>
      <c r="J673" s="52">
        <v>1677</v>
      </c>
      <c r="K673" s="52">
        <v>0</v>
      </c>
      <c r="L673" s="52">
        <v>893</v>
      </c>
      <c r="M673" s="52">
        <v>11378</v>
      </c>
      <c r="N673" s="48"/>
      <c r="O673" s="53">
        <v>0</v>
      </c>
      <c r="P673" s="53">
        <v>0</v>
      </c>
      <c r="Q673" s="55">
        <v>0.09</v>
      </c>
      <c r="R673" s="55">
        <v>2.4383493089387897E-3</v>
      </c>
      <c r="S673" s="52">
        <v>0</v>
      </c>
      <c r="T673" s="49"/>
      <c r="U673" s="56">
        <v>10485</v>
      </c>
      <c r="V673" s="56">
        <v>0</v>
      </c>
      <c r="W673" s="52">
        <v>0</v>
      </c>
      <c r="X673" s="52">
        <v>893</v>
      </c>
      <c r="Y673" s="52">
        <v>11378</v>
      </c>
      <c r="Z673" s="83">
        <f t="shared" si="10"/>
        <v>12704733</v>
      </c>
      <c r="AA673" s="52"/>
      <c r="AB673" s="52"/>
      <c r="AC673" s="52"/>
      <c r="AE673" s="53"/>
      <c r="AF673" s="53"/>
      <c r="AG673" s="54"/>
      <c r="AH673" s="55"/>
      <c r="AI673" s="52"/>
      <c r="AK673" s="56"/>
      <c r="AL673" s="56"/>
      <c r="AM673" s="52"/>
      <c r="AN673" s="52"/>
      <c r="AO673" s="52"/>
      <c r="AQ673" s="52"/>
      <c r="AR673" s="52"/>
      <c r="AS673" s="52"/>
      <c r="AT673" s="52"/>
      <c r="AU673" s="52"/>
      <c r="AV673" s="52"/>
      <c r="AW673" s="52"/>
      <c r="AX673" s="52"/>
    </row>
    <row r="674" spans="1:50">
      <c r="A674" s="49">
        <v>488</v>
      </c>
      <c r="B674" s="49">
        <v>488219760</v>
      </c>
      <c r="C674" s="50" t="s">
        <v>269</v>
      </c>
      <c r="D674" s="49">
        <v>219</v>
      </c>
      <c r="E674" s="50" t="s">
        <v>270</v>
      </c>
      <c r="F674" s="49">
        <v>760</v>
      </c>
      <c r="G674" s="50" t="s">
        <v>262</v>
      </c>
      <c r="H674" s="51">
        <v>4</v>
      </c>
      <c r="I674" s="52">
        <v>10210</v>
      </c>
      <c r="J674" s="52">
        <v>1982</v>
      </c>
      <c r="K674" s="52">
        <v>0</v>
      </c>
      <c r="L674" s="52">
        <v>893</v>
      </c>
      <c r="M674" s="52">
        <v>13085</v>
      </c>
      <c r="N674" s="48"/>
      <c r="O674" s="53">
        <v>0</v>
      </c>
      <c r="P674" s="53">
        <v>0</v>
      </c>
      <c r="Q674" s="55">
        <v>0.09</v>
      </c>
      <c r="R674" s="55">
        <v>2.8277602029337486E-2</v>
      </c>
      <c r="S674" s="52">
        <v>0</v>
      </c>
      <c r="T674" s="49"/>
      <c r="U674" s="56">
        <v>48768</v>
      </c>
      <c r="V674" s="56">
        <v>0</v>
      </c>
      <c r="W674" s="52">
        <v>0</v>
      </c>
      <c r="X674" s="52">
        <v>3572</v>
      </c>
      <c r="Y674" s="52">
        <v>52340</v>
      </c>
      <c r="Z674" s="83">
        <f t="shared" si="10"/>
        <v>12704733</v>
      </c>
      <c r="AA674" s="52"/>
      <c r="AB674" s="52"/>
      <c r="AC674" s="52"/>
      <c r="AE674" s="53"/>
      <c r="AF674" s="53"/>
      <c r="AG674" s="54"/>
      <c r="AH674" s="55"/>
      <c r="AI674" s="52"/>
      <c r="AK674" s="56"/>
      <c r="AL674" s="56"/>
      <c r="AM674" s="52"/>
      <c r="AN674" s="52"/>
      <c r="AO674" s="52"/>
      <c r="AQ674" s="52"/>
      <c r="AR674" s="52"/>
      <c r="AS674" s="52"/>
      <c r="AT674" s="52"/>
      <c r="AU674" s="52"/>
      <c r="AV674" s="52"/>
      <c r="AW674" s="52"/>
      <c r="AX674" s="52"/>
    </row>
    <row r="675" spans="1:50">
      <c r="A675" s="49">
        <v>488</v>
      </c>
      <c r="B675" s="49">
        <v>488219780</v>
      </c>
      <c r="C675" s="50" t="s">
        <v>269</v>
      </c>
      <c r="D675" s="49">
        <v>219</v>
      </c>
      <c r="E675" s="50" t="s">
        <v>270</v>
      </c>
      <c r="F675" s="49">
        <v>780</v>
      </c>
      <c r="G675" s="50" t="s">
        <v>243</v>
      </c>
      <c r="H675" s="51">
        <v>46</v>
      </c>
      <c r="I675" s="52">
        <v>10861</v>
      </c>
      <c r="J675" s="52">
        <v>1778</v>
      </c>
      <c r="K675" s="52">
        <v>0</v>
      </c>
      <c r="L675" s="52">
        <v>893</v>
      </c>
      <c r="M675" s="52">
        <v>13532</v>
      </c>
      <c r="N675" s="48"/>
      <c r="O675" s="53">
        <v>0</v>
      </c>
      <c r="P675" s="53">
        <v>0</v>
      </c>
      <c r="Q675" s="55">
        <v>0.09</v>
      </c>
      <c r="R675" s="55">
        <v>1.3056441038898034E-2</v>
      </c>
      <c r="S675" s="52">
        <v>0</v>
      </c>
      <c r="T675" s="49"/>
      <c r="U675" s="56">
        <v>581394</v>
      </c>
      <c r="V675" s="56">
        <v>0</v>
      </c>
      <c r="W675" s="52">
        <v>0</v>
      </c>
      <c r="X675" s="52">
        <v>41078</v>
      </c>
      <c r="Y675" s="52">
        <v>622472</v>
      </c>
      <c r="Z675" s="83">
        <f t="shared" si="10"/>
        <v>12704733</v>
      </c>
      <c r="AA675" s="52"/>
      <c r="AB675" s="52"/>
      <c r="AC675" s="52"/>
      <c r="AE675" s="53"/>
      <c r="AF675" s="53"/>
      <c r="AG675" s="54"/>
      <c r="AH675" s="55"/>
      <c r="AI675" s="52"/>
      <c r="AK675" s="56"/>
      <c r="AL675" s="56"/>
      <c r="AM675" s="52"/>
      <c r="AN675" s="52"/>
      <c r="AO675" s="52"/>
      <c r="AQ675" s="52"/>
      <c r="AR675" s="52"/>
      <c r="AS675" s="52"/>
      <c r="AT675" s="52"/>
      <c r="AU675" s="52"/>
      <c r="AV675" s="52"/>
      <c r="AW675" s="52"/>
      <c r="AX675" s="52"/>
    </row>
    <row r="676" spans="1:50">
      <c r="A676" s="49">
        <v>489</v>
      </c>
      <c r="B676" s="49">
        <v>489020020</v>
      </c>
      <c r="C676" s="50" t="s">
        <v>276</v>
      </c>
      <c r="D676" s="49">
        <v>20</v>
      </c>
      <c r="E676" s="50" t="s">
        <v>125</v>
      </c>
      <c r="F676" s="49">
        <v>20</v>
      </c>
      <c r="G676" s="50" t="s">
        <v>125</v>
      </c>
      <c r="H676" s="51">
        <v>163</v>
      </c>
      <c r="I676" s="52">
        <v>10653</v>
      </c>
      <c r="J676" s="52">
        <v>2970</v>
      </c>
      <c r="K676" s="52">
        <v>0</v>
      </c>
      <c r="L676" s="52">
        <v>893</v>
      </c>
      <c r="M676" s="52">
        <v>14516</v>
      </c>
      <c r="N676" s="48"/>
      <c r="O676" s="53">
        <v>0</v>
      </c>
      <c r="P676" s="53">
        <v>0</v>
      </c>
      <c r="Q676" s="55">
        <v>0.09</v>
      </c>
      <c r="R676" s="55">
        <v>3.8110080639324584E-2</v>
      </c>
      <c r="S676" s="52">
        <v>0</v>
      </c>
      <c r="T676" s="49"/>
      <c r="U676" s="56">
        <v>2220549</v>
      </c>
      <c r="V676" s="56">
        <v>0</v>
      </c>
      <c r="W676" s="52">
        <v>0</v>
      </c>
      <c r="X676" s="52">
        <v>145559</v>
      </c>
      <c r="Y676" s="52">
        <v>2366108</v>
      </c>
      <c r="Z676" s="83">
        <f t="shared" si="10"/>
        <v>13079410</v>
      </c>
      <c r="AA676" s="52"/>
      <c r="AB676" s="52"/>
      <c r="AC676" s="52"/>
      <c r="AE676" s="53"/>
      <c r="AF676" s="53"/>
      <c r="AG676" s="54"/>
      <c r="AH676" s="55"/>
      <c r="AI676" s="52"/>
      <c r="AK676" s="56"/>
      <c r="AL676" s="56"/>
      <c r="AM676" s="52"/>
      <c r="AN676" s="52"/>
      <c r="AO676" s="52"/>
      <c r="AQ676" s="52"/>
      <c r="AR676" s="52"/>
      <c r="AS676" s="52"/>
      <c r="AT676" s="52"/>
      <c r="AU676" s="52"/>
      <c r="AV676" s="52"/>
      <c r="AW676" s="52"/>
      <c r="AX676" s="52"/>
    </row>
    <row r="677" spans="1:50">
      <c r="A677" s="49">
        <v>489</v>
      </c>
      <c r="B677" s="49">
        <v>489020036</v>
      </c>
      <c r="C677" s="50" t="s">
        <v>276</v>
      </c>
      <c r="D677" s="49">
        <v>20</v>
      </c>
      <c r="E677" s="50" t="s">
        <v>125</v>
      </c>
      <c r="F677" s="49">
        <v>36</v>
      </c>
      <c r="G677" s="50" t="s">
        <v>126</v>
      </c>
      <c r="H677" s="51">
        <v>110</v>
      </c>
      <c r="I677" s="52">
        <v>10298</v>
      </c>
      <c r="J677" s="52">
        <v>4415</v>
      </c>
      <c r="K677" s="52">
        <v>0</v>
      </c>
      <c r="L677" s="52">
        <v>893</v>
      </c>
      <c r="M677" s="52">
        <v>15606</v>
      </c>
      <c r="N677" s="48"/>
      <c r="O677" s="53">
        <v>0</v>
      </c>
      <c r="P677" s="53">
        <v>0</v>
      </c>
      <c r="Q677" s="55">
        <v>0.09</v>
      </c>
      <c r="R677" s="55">
        <v>6.6114117154718738E-2</v>
      </c>
      <c r="S677" s="52">
        <v>0</v>
      </c>
      <c r="T677" s="49"/>
      <c r="U677" s="56">
        <v>1618430</v>
      </c>
      <c r="V677" s="56">
        <v>0</v>
      </c>
      <c r="W677" s="52">
        <v>0</v>
      </c>
      <c r="X677" s="52">
        <v>98230</v>
      </c>
      <c r="Y677" s="52">
        <v>1716660</v>
      </c>
      <c r="Z677" s="83">
        <f t="shared" si="10"/>
        <v>13079410</v>
      </c>
      <c r="AA677" s="52"/>
      <c r="AB677" s="52"/>
      <c r="AC677" s="52"/>
      <c r="AE677" s="53"/>
      <c r="AF677" s="53"/>
      <c r="AG677" s="54"/>
      <c r="AH677" s="55"/>
      <c r="AI677" s="52"/>
      <c r="AK677" s="56"/>
      <c r="AL677" s="56"/>
      <c r="AM677" s="52"/>
      <c r="AN677" s="52"/>
      <c r="AO677" s="52"/>
      <c r="AQ677" s="52"/>
      <c r="AR677" s="52"/>
      <c r="AS677" s="52"/>
      <c r="AT677" s="52"/>
      <c r="AU677" s="52"/>
      <c r="AV677" s="52"/>
      <c r="AW677" s="52"/>
      <c r="AX677" s="52"/>
    </row>
    <row r="678" spans="1:50">
      <c r="A678" s="49">
        <v>489</v>
      </c>
      <c r="B678" s="49">
        <v>489020052</v>
      </c>
      <c r="C678" s="50" t="s">
        <v>276</v>
      </c>
      <c r="D678" s="49">
        <v>20</v>
      </c>
      <c r="E678" s="50" t="s">
        <v>125</v>
      </c>
      <c r="F678" s="49">
        <v>52</v>
      </c>
      <c r="G678" s="50" t="s">
        <v>251</v>
      </c>
      <c r="H678" s="51">
        <v>12</v>
      </c>
      <c r="I678" s="52">
        <v>11024</v>
      </c>
      <c r="J678" s="52">
        <v>3329</v>
      </c>
      <c r="K678" s="52">
        <v>0</v>
      </c>
      <c r="L678" s="52">
        <v>893</v>
      </c>
      <c r="M678" s="52">
        <v>15246</v>
      </c>
      <c r="N678" s="48"/>
      <c r="O678" s="53">
        <v>0</v>
      </c>
      <c r="P678" s="53">
        <v>0</v>
      </c>
      <c r="Q678" s="55">
        <v>0.09</v>
      </c>
      <c r="R678" s="55">
        <v>2.531493556332336E-2</v>
      </c>
      <c r="S678" s="52">
        <v>0</v>
      </c>
      <c r="T678" s="49"/>
      <c r="U678" s="56">
        <v>172236</v>
      </c>
      <c r="V678" s="56">
        <v>0</v>
      </c>
      <c r="W678" s="52">
        <v>0</v>
      </c>
      <c r="X678" s="52">
        <v>10716</v>
      </c>
      <c r="Y678" s="52">
        <v>182952</v>
      </c>
      <c r="Z678" s="83">
        <f t="shared" si="10"/>
        <v>13079410</v>
      </c>
      <c r="AA678" s="52"/>
      <c r="AB678" s="52"/>
      <c r="AC678" s="52"/>
      <c r="AE678" s="53"/>
      <c r="AF678" s="53"/>
      <c r="AG678" s="54"/>
      <c r="AH678" s="55"/>
      <c r="AI678" s="52"/>
      <c r="AK678" s="56"/>
      <c r="AL678" s="56"/>
      <c r="AM678" s="52"/>
      <c r="AN678" s="52"/>
      <c r="AO678" s="52"/>
      <c r="AQ678" s="52"/>
      <c r="AR678" s="52"/>
      <c r="AS678" s="52"/>
      <c r="AT678" s="52"/>
      <c r="AU678" s="52"/>
      <c r="AV678" s="52"/>
      <c r="AW678" s="52"/>
      <c r="AX678" s="52"/>
    </row>
    <row r="679" spans="1:50">
      <c r="A679" s="49">
        <v>489</v>
      </c>
      <c r="B679" s="49">
        <v>489020096</v>
      </c>
      <c r="C679" s="50" t="s">
        <v>276</v>
      </c>
      <c r="D679" s="49">
        <v>20</v>
      </c>
      <c r="E679" s="50" t="s">
        <v>125</v>
      </c>
      <c r="F679" s="49">
        <v>96</v>
      </c>
      <c r="G679" s="50" t="s">
        <v>210</v>
      </c>
      <c r="H679" s="51">
        <v>67</v>
      </c>
      <c r="I679" s="52">
        <v>10751</v>
      </c>
      <c r="J679" s="52">
        <v>5638</v>
      </c>
      <c r="K679" s="52">
        <v>0</v>
      </c>
      <c r="L679" s="52">
        <v>893</v>
      </c>
      <c r="M679" s="52">
        <v>17282</v>
      </c>
      <c r="N679" s="48"/>
      <c r="O679" s="53">
        <v>0</v>
      </c>
      <c r="P679" s="53">
        <v>0</v>
      </c>
      <c r="Q679" s="55">
        <v>0.09</v>
      </c>
      <c r="R679" s="55">
        <v>2.0951551306591019E-2</v>
      </c>
      <c r="S679" s="52">
        <v>0</v>
      </c>
      <c r="T679" s="49"/>
      <c r="U679" s="56">
        <v>1098063</v>
      </c>
      <c r="V679" s="56">
        <v>0</v>
      </c>
      <c r="W679" s="52">
        <v>0</v>
      </c>
      <c r="X679" s="52">
        <v>59831</v>
      </c>
      <c r="Y679" s="52">
        <v>1157894</v>
      </c>
      <c r="Z679" s="83">
        <f t="shared" si="10"/>
        <v>13079410</v>
      </c>
      <c r="AA679" s="52"/>
      <c r="AB679" s="52"/>
      <c r="AC679" s="52"/>
      <c r="AE679" s="53"/>
      <c r="AF679" s="53"/>
      <c r="AG679" s="54"/>
      <c r="AH679" s="55"/>
      <c r="AI679" s="52"/>
      <c r="AK679" s="56"/>
      <c r="AL679" s="56"/>
      <c r="AM679" s="52"/>
      <c r="AN679" s="52"/>
      <c r="AO679" s="52"/>
      <c r="AQ679" s="52"/>
      <c r="AR679" s="52"/>
      <c r="AS679" s="52"/>
      <c r="AT679" s="52"/>
      <c r="AU679" s="52"/>
      <c r="AV679" s="52"/>
      <c r="AW679" s="52"/>
      <c r="AX679" s="52"/>
    </row>
    <row r="680" spans="1:50">
      <c r="A680" s="49">
        <v>489</v>
      </c>
      <c r="B680" s="49">
        <v>489020172</v>
      </c>
      <c r="C680" s="50" t="s">
        <v>276</v>
      </c>
      <c r="D680" s="49">
        <v>20</v>
      </c>
      <c r="E680" s="50" t="s">
        <v>125</v>
      </c>
      <c r="F680" s="49">
        <v>172</v>
      </c>
      <c r="G680" s="50" t="s">
        <v>256</v>
      </c>
      <c r="H680" s="51">
        <v>50</v>
      </c>
      <c r="I680" s="52">
        <v>10227</v>
      </c>
      <c r="J680" s="52">
        <v>6723</v>
      </c>
      <c r="K680" s="52">
        <v>0</v>
      </c>
      <c r="L680" s="52">
        <v>893</v>
      </c>
      <c r="M680" s="52">
        <v>17843</v>
      </c>
      <c r="N680" s="48"/>
      <c r="O680" s="53">
        <v>0</v>
      </c>
      <c r="P680" s="53">
        <v>0</v>
      </c>
      <c r="Q680" s="55">
        <v>0.09</v>
      </c>
      <c r="R680" s="55">
        <v>3.2778853979216281E-2</v>
      </c>
      <c r="S680" s="52">
        <v>0</v>
      </c>
      <c r="T680" s="49"/>
      <c r="U680" s="56">
        <v>847500</v>
      </c>
      <c r="V680" s="56">
        <v>0</v>
      </c>
      <c r="W680" s="52">
        <v>0</v>
      </c>
      <c r="X680" s="52">
        <v>44650</v>
      </c>
      <c r="Y680" s="52">
        <v>892150</v>
      </c>
      <c r="Z680" s="83">
        <f t="shared" si="10"/>
        <v>13079410</v>
      </c>
      <c r="AA680" s="52"/>
      <c r="AB680" s="52"/>
      <c r="AC680" s="52"/>
      <c r="AE680" s="53"/>
      <c r="AF680" s="53"/>
      <c r="AG680" s="54"/>
      <c r="AH680" s="55"/>
      <c r="AI680" s="52"/>
      <c r="AK680" s="56"/>
      <c r="AL680" s="56"/>
      <c r="AM680" s="52"/>
      <c r="AN680" s="52"/>
      <c r="AO680" s="52"/>
      <c r="AQ680" s="52"/>
      <c r="AR680" s="52"/>
      <c r="AS680" s="52"/>
      <c r="AT680" s="52"/>
      <c r="AU680" s="52"/>
      <c r="AV680" s="52"/>
      <c r="AW680" s="52"/>
      <c r="AX680" s="52"/>
    </row>
    <row r="681" spans="1:50">
      <c r="A681" s="49">
        <v>489</v>
      </c>
      <c r="B681" s="49">
        <v>489020239</v>
      </c>
      <c r="C681" s="50" t="s">
        <v>276</v>
      </c>
      <c r="D681" s="49">
        <v>20</v>
      </c>
      <c r="E681" s="50" t="s">
        <v>125</v>
      </c>
      <c r="F681" s="49">
        <v>239</v>
      </c>
      <c r="G681" s="50" t="s">
        <v>250</v>
      </c>
      <c r="H681" s="51">
        <v>76</v>
      </c>
      <c r="I681" s="52">
        <v>10350</v>
      </c>
      <c r="J681" s="52">
        <v>3605</v>
      </c>
      <c r="K681" s="52">
        <v>0</v>
      </c>
      <c r="L681" s="52">
        <v>893</v>
      </c>
      <c r="M681" s="52">
        <v>14848</v>
      </c>
      <c r="N681" s="48"/>
      <c r="O681" s="53">
        <v>0</v>
      </c>
      <c r="P681" s="53">
        <v>0</v>
      </c>
      <c r="Q681" s="55">
        <v>0.09</v>
      </c>
      <c r="R681" s="55">
        <v>5.3908122097580405E-2</v>
      </c>
      <c r="S681" s="52">
        <v>0</v>
      </c>
      <c r="T681" s="49"/>
      <c r="U681" s="56">
        <v>1060580</v>
      </c>
      <c r="V681" s="56">
        <v>0</v>
      </c>
      <c r="W681" s="52">
        <v>0</v>
      </c>
      <c r="X681" s="52">
        <v>67868</v>
      </c>
      <c r="Y681" s="52">
        <v>1128448</v>
      </c>
      <c r="Z681" s="83">
        <f t="shared" si="10"/>
        <v>13079410</v>
      </c>
      <c r="AA681" s="52"/>
      <c r="AB681" s="52"/>
      <c r="AC681" s="52"/>
      <c r="AE681" s="53"/>
      <c r="AF681" s="53"/>
      <c r="AG681" s="54"/>
      <c r="AH681" s="55"/>
      <c r="AI681" s="52"/>
      <c r="AK681" s="56"/>
      <c r="AL681" s="56"/>
      <c r="AM681" s="52"/>
      <c r="AN681" s="52"/>
      <c r="AO681" s="52"/>
      <c r="AQ681" s="52"/>
      <c r="AR681" s="52"/>
      <c r="AS681" s="52"/>
      <c r="AT681" s="52"/>
      <c r="AU681" s="52"/>
      <c r="AV681" s="52"/>
      <c r="AW681" s="52"/>
      <c r="AX681" s="52"/>
    </row>
    <row r="682" spans="1:50">
      <c r="A682" s="49">
        <v>489</v>
      </c>
      <c r="B682" s="49">
        <v>489020242</v>
      </c>
      <c r="C682" s="50" t="s">
        <v>276</v>
      </c>
      <c r="D682" s="49">
        <v>20</v>
      </c>
      <c r="E682" s="50" t="s">
        <v>125</v>
      </c>
      <c r="F682" s="49">
        <v>242</v>
      </c>
      <c r="G682" s="50" t="s">
        <v>277</v>
      </c>
      <c r="H682" s="51">
        <v>3</v>
      </c>
      <c r="I682" s="52">
        <v>11160</v>
      </c>
      <c r="J682" s="52">
        <v>24423</v>
      </c>
      <c r="K682" s="52">
        <v>0</v>
      </c>
      <c r="L682" s="52">
        <v>893</v>
      </c>
      <c r="M682" s="52">
        <v>36476</v>
      </c>
      <c r="N682" s="48"/>
      <c r="O682" s="53">
        <v>0</v>
      </c>
      <c r="P682" s="53">
        <v>0</v>
      </c>
      <c r="Q682" s="55">
        <v>0.09</v>
      </c>
      <c r="R682" s="55">
        <v>3.0529022391812332E-2</v>
      </c>
      <c r="S682" s="52">
        <v>0</v>
      </c>
      <c r="T682" s="49"/>
      <c r="U682" s="56">
        <v>106749</v>
      </c>
      <c r="V682" s="56">
        <v>0</v>
      </c>
      <c r="W682" s="52">
        <v>0</v>
      </c>
      <c r="X682" s="52">
        <v>2679</v>
      </c>
      <c r="Y682" s="52">
        <v>109428</v>
      </c>
      <c r="Z682" s="83">
        <f t="shared" si="10"/>
        <v>13079410</v>
      </c>
      <c r="AA682" s="52"/>
      <c r="AB682" s="52"/>
      <c r="AC682" s="52"/>
      <c r="AE682" s="53"/>
      <c r="AF682" s="53"/>
      <c r="AG682" s="54"/>
      <c r="AH682" s="55"/>
      <c r="AI682" s="52"/>
      <c r="AK682" s="56"/>
      <c r="AL682" s="56"/>
      <c r="AM682" s="52"/>
      <c r="AN682" s="52"/>
      <c r="AO682" s="52"/>
      <c r="AQ682" s="52"/>
      <c r="AR682" s="52"/>
      <c r="AS682" s="52"/>
      <c r="AT682" s="52"/>
      <c r="AU682" s="52"/>
      <c r="AV682" s="52"/>
      <c r="AW682" s="52"/>
      <c r="AX682" s="52"/>
    </row>
    <row r="683" spans="1:50">
      <c r="A683" s="49">
        <v>489</v>
      </c>
      <c r="B683" s="49">
        <v>489020261</v>
      </c>
      <c r="C683" s="50" t="s">
        <v>276</v>
      </c>
      <c r="D683" s="49">
        <v>20</v>
      </c>
      <c r="E683" s="50" t="s">
        <v>125</v>
      </c>
      <c r="F683" s="49">
        <v>261</v>
      </c>
      <c r="G683" s="50" t="s">
        <v>127</v>
      </c>
      <c r="H683" s="51">
        <v>184</v>
      </c>
      <c r="I683" s="52">
        <v>10132</v>
      </c>
      <c r="J683" s="52">
        <v>5394</v>
      </c>
      <c r="K683" s="52">
        <v>0</v>
      </c>
      <c r="L683" s="52">
        <v>893</v>
      </c>
      <c r="M683" s="52">
        <v>16419</v>
      </c>
      <c r="N683" s="48"/>
      <c r="O683" s="53">
        <v>0</v>
      </c>
      <c r="P683" s="53">
        <v>0</v>
      </c>
      <c r="Q683" s="55">
        <v>0.09</v>
      </c>
      <c r="R683" s="55">
        <v>7.0703875657145643E-2</v>
      </c>
      <c r="S683" s="52">
        <v>0</v>
      </c>
      <c r="T683" s="49"/>
      <c r="U683" s="56">
        <v>2856784</v>
      </c>
      <c r="V683" s="56">
        <v>0</v>
      </c>
      <c r="W683" s="52">
        <v>0</v>
      </c>
      <c r="X683" s="52">
        <v>164312</v>
      </c>
      <c r="Y683" s="52">
        <v>3021096</v>
      </c>
      <c r="Z683" s="83">
        <f t="shared" si="10"/>
        <v>13079410</v>
      </c>
      <c r="AA683" s="52"/>
      <c r="AB683" s="52"/>
      <c r="AC683" s="52"/>
      <c r="AE683" s="53"/>
      <c r="AF683" s="53"/>
      <c r="AG683" s="54"/>
      <c r="AH683" s="55"/>
      <c r="AI683" s="52"/>
      <c r="AK683" s="56"/>
      <c r="AL683" s="56"/>
      <c r="AM683" s="52"/>
      <c r="AN683" s="52"/>
      <c r="AO683" s="52"/>
      <c r="AQ683" s="52"/>
      <c r="AR683" s="52"/>
      <c r="AS683" s="52"/>
      <c r="AT683" s="52"/>
      <c r="AU683" s="52"/>
      <c r="AV683" s="52"/>
      <c r="AW683" s="52"/>
      <c r="AX683" s="52"/>
    </row>
    <row r="684" spans="1:50">
      <c r="A684" s="49">
        <v>489</v>
      </c>
      <c r="B684" s="49">
        <v>489020264</v>
      </c>
      <c r="C684" s="50" t="s">
        <v>276</v>
      </c>
      <c r="D684" s="49">
        <v>20</v>
      </c>
      <c r="E684" s="50" t="s">
        <v>125</v>
      </c>
      <c r="F684" s="49">
        <v>264</v>
      </c>
      <c r="G684" s="50" t="s">
        <v>275</v>
      </c>
      <c r="H684" s="51">
        <v>1</v>
      </c>
      <c r="I684" s="52">
        <v>9794</v>
      </c>
      <c r="J684" s="52">
        <v>4441</v>
      </c>
      <c r="K684" s="52">
        <v>0</v>
      </c>
      <c r="L684" s="52">
        <v>893</v>
      </c>
      <c r="M684" s="52">
        <v>15128</v>
      </c>
      <c r="N684" s="48"/>
      <c r="O684" s="53">
        <v>0</v>
      </c>
      <c r="P684" s="53">
        <v>0</v>
      </c>
      <c r="Q684" s="55">
        <v>0.09</v>
      </c>
      <c r="R684" s="55">
        <v>7.7936343536913364E-3</v>
      </c>
      <c r="S684" s="52">
        <v>0</v>
      </c>
      <c r="T684" s="49"/>
      <c r="U684" s="56">
        <v>14235</v>
      </c>
      <c r="V684" s="56">
        <v>0</v>
      </c>
      <c r="W684" s="52">
        <v>0</v>
      </c>
      <c r="X684" s="52">
        <v>893</v>
      </c>
      <c r="Y684" s="52">
        <v>15128</v>
      </c>
      <c r="Z684" s="83">
        <f t="shared" si="10"/>
        <v>13079410</v>
      </c>
      <c r="AA684" s="52"/>
      <c r="AB684" s="52"/>
      <c r="AC684" s="52"/>
      <c r="AE684" s="53"/>
      <c r="AF684" s="53"/>
      <c r="AG684" s="54"/>
      <c r="AH684" s="55"/>
      <c r="AI684" s="52"/>
      <c r="AK684" s="56"/>
      <c r="AL684" s="56"/>
      <c r="AM684" s="52"/>
      <c r="AN684" s="52"/>
      <c r="AO684" s="52"/>
      <c r="AQ684" s="52"/>
      <c r="AR684" s="52"/>
      <c r="AS684" s="52"/>
      <c r="AT684" s="52"/>
      <c r="AU684" s="52"/>
      <c r="AV684" s="52"/>
      <c r="AW684" s="52"/>
      <c r="AX684" s="52"/>
    </row>
    <row r="685" spans="1:50">
      <c r="A685" s="49">
        <v>489</v>
      </c>
      <c r="B685" s="49">
        <v>489020300</v>
      </c>
      <c r="C685" s="50" t="s">
        <v>276</v>
      </c>
      <c r="D685" s="49">
        <v>20</v>
      </c>
      <c r="E685" s="50" t="s">
        <v>125</v>
      </c>
      <c r="F685" s="49">
        <v>300</v>
      </c>
      <c r="G685" s="50" t="s">
        <v>128</v>
      </c>
      <c r="H685" s="51">
        <v>2</v>
      </c>
      <c r="I685" s="52">
        <v>9794</v>
      </c>
      <c r="J685" s="52">
        <v>20369</v>
      </c>
      <c r="K685" s="52">
        <v>0</v>
      </c>
      <c r="L685" s="52">
        <v>893</v>
      </c>
      <c r="M685" s="52">
        <v>31056</v>
      </c>
      <c r="N685" s="48"/>
      <c r="O685" s="53">
        <v>0</v>
      </c>
      <c r="P685" s="53">
        <v>0</v>
      </c>
      <c r="Q685" s="55">
        <v>0.09</v>
      </c>
      <c r="R685" s="55">
        <v>2.2855001151621899E-2</v>
      </c>
      <c r="S685" s="52">
        <v>0</v>
      </c>
      <c r="T685" s="49"/>
      <c r="U685" s="56">
        <v>60326</v>
      </c>
      <c r="V685" s="56">
        <v>0</v>
      </c>
      <c r="W685" s="52">
        <v>0</v>
      </c>
      <c r="X685" s="52">
        <v>1786</v>
      </c>
      <c r="Y685" s="52">
        <v>62112</v>
      </c>
      <c r="Z685" s="83">
        <f t="shared" si="10"/>
        <v>13079410</v>
      </c>
      <c r="AA685" s="52"/>
      <c r="AB685" s="52"/>
      <c r="AC685" s="52"/>
      <c r="AE685" s="53"/>
      <c r="AF685" s="53"/>
      <c r="AG685" s="54"/>
      <c r="AH685" s="55"/>
      <c r="AI685" s="52"/>
      <c r="AK685" s="56"/>
      <c r="AL685" s="56"/>
      <c r="AM685" s="52"/>
      <c r="AN685" s="52"/>
      <c r="AO685" s="52"/>
      <c r="AQ685" s="52"/>
      <c r="AR685" s="52"/>
      <c r="AS685" s="52"/>
      <c r="AT685" s="52"/>
      <c r="AU685" s="52"/>
      <c r="AV685" s="52"/>
      <c r="AW685" s="52"/>
      <c r="AX685" s="52"/>
    </row>
    <row r="686" spans="1:50">
      <c r="A686" s="49">
        <v>489</v>
      </c>
      <c r="B686" s="49">
        <v>489020310</v>
      </c>
      <c r="C686" s="50" t="s">
        <v>276</v>
      </c>
      <c r="D686" s="49">
        <v>20</v>
      </c>
      <c r="E686" s="50" t="s">
        <v>125</v>
      </c>
      <c r="F686" s="49">
        <v>310</v>
      </c>
      <c r="G686" s="50" t="s">
        <v>259</v>
      </c>
      <c r="H686" s="51">
        <v>26</v>
      </c>
      <c r="I686" s="52">
        <v>10559</v>
      </c>
      <c r="J686" s="52">
        <v>2274</v>
      </c>
      <c r="K686" s="52">
        <v>0</v>
      </c>
      <c r="L686" s="52">
        <v>893</v>
      </c>
      <c r="M686" s="52">
        <v>13726</v>
      </c>
      <c r="N686" s="48"/>
      <c r="O686" s="53">
        <v>0</v>
      </c>
      <c r="P686" s="53">
        <v>0</v>
      </c>
      <c r="Q686" s="55">
        <v>0.18</v>
      </c>
      <c r="R686" s="55">
        <v>2.3018778645302537E-2</v>
      </c>
      <c r="S686" s="52">
        <v>0</v>
      </c>
      <c r="T686" s="49"/>
      <c r="U686" s="56">
        <v>333658</v>
      </c>
      <c r="V686" s="56">
        <v>0</v>
      </c>
      <c r="W686" s="52">
        <v>0</v>
      </c>
      <c r="X686" s="52">
        <v>23218</v>
      </c>
      <c r="Y686" s="52">
        <v>356876</v>
      </c>
      <c r="Z686" s="83">
        <f t="shared" si="10"/>
        <v>13079410</v>
      </c>
      <c r="AA686" s="52"/>
      <c r="AB686" s="52"/>
      <c r="AC686" s="52"/>
      <c r="AE686" s="53"/>
      <c r="AF686" s="53"/>
      <c r="AG686" s="54"/>
      <c r="AH686" s="55"/>
      <c r="AI686" s="52"/>
      <c r="AK686" s="56"/>
      <c r="AL686" s="56"/>
      <c r="AM686" s="52"/>
      <c r="AN686" s="52"/>
      <c r="AO686" s="52"/>
      <c r="AQ686" s="52"/>
      <c r="AR686" s="52"/>
      <c r="AS686" s="52"/>
      <c r="AT686" s="52"/>
      <c r="AU686" s="52"/>
      <c r="AV686" s="52"/>
      <c r="AW686" s="52"/>
      <c r="AX686" s="52"/>
    </row>
    <row r="687" spans="1:50">
      <c r="A687" s="49">
        <v>489</v>
      </c>
      <c r="B687" s="49">
        <v>489020645</v>
      </c>
      <c r="C687" s="50" t="s">
        <v>276</v>
      </c>
      <c r="D687" s="49">
        <v>20</v>
      </c>
      <c r="E687" s="50" t="s">
        <v>125</v>
      </c>
      <c r="F687" s="49">
        <v>645</v>
      </c>
      <c r="G687" s="50" t="s">
        <v>129</v>
      </c>
      <c r="H687" s="51">
        <v>74</v>
      </c>
      <c r="I687" s="52">
        <v>10527</v>
      </c>
      <c r="J687" s="52">
        <v>3535</v>
      </c>
      <c r="K687" s="52">
        <v>0</v>
      </c>
      <c r="L687" s="52">
        <v>893</v>
      </c>
      <c r="M687" s="52">
        <v>14955</v>
      </c>
      <c r="N687" s="48"/>
      <c r="O687" s="53">
        <v>0</v>
      </c>
      <c r="P687" s="53">
        <v>0</v>
      </c>
      <c r="Q687" s="55">
        <v>0.09</v>
      </c>
      <c r="R687" s="55">
        <v>3.3804194494714432E-2</v>
      </c>
      <c r="S687" s="52">
        <v>0</v>
      </c>
      <c r="T687" s="49"/>
      <c r="U687" s="56">
        <v>1040588</v>
      </c>
      <c r="V687" s="56">
        <v>0</v>
      </c>
      <c r="W687" s="52">
        <v>0</v>
      </c>
      <c r="X687" s="52">
        <v>66082</v>
      </c>
      <c r="Y687" s="52">
        <v>1106670</v>
      </c>
      <c r="Z687" s="83">
        <f t="shared" si="10"/>
        <v>13079410</v>
      </c>
      <c r="AA687" s="52"/>
      <c r="AB687" s="52"/>
      <c r="AC687" s="52"/>
      <c r="AE687" s="53"/>
      <c r="AF687" s="53"/>
      <c r="AG687" s="54"/>
      <c r="AH687" s="55"/>
      <c r="AI687" s="52"/>
      <c r="AK687" s="56"/>
      <c r="AL687" s="56"/>
      <c r="AM687" s="52"/>
      <c r="AN687" s="52"/>
      <c r="AO687" s="52"/>
      <c r="AQ687" s="52"/>
      <c r="AR687" s="52"/>
      <c r="AS687" s="52"/>
      <c r="AT687" s="52"/>
      <c r="AU687" s="52"/>
      <c r="AV687" s="52"/>
      <c r="AW687" s="52"/>
      <c r="AX687" s="52"/>
    </row>
    <row r="688" spans="1:50">
      <c r="A688" s="49">
        <v>489</v>
      </c>
      <c r="B688" s="49">
        <v>489020660</v>
      </c>
      <c r="C688" s="50" t="s">
        <v>276</v>
      </c>
      <c r="D688" s="49">
        <v>20</v>
      </c>
      <c r="E688" s="50" t="s">
        <v>125</v>
      </c>
      <c r="F688" s="49">
        <v>660</v>
      </c>
      <c r="G688" s="50" t="s">
        <v>130</v>
      </c>
      <c r="H688" s="51">
        <v>16</v>
      </c>
      <c r="I688" s="52">
        <v>10988</v>
      </c>
      <c r="J688" s="52">
        <v>10076</v>
      </c>
      <c r="K688" s="52">
        <v>0</v>
      </c>
      <c r="L688" s="52">
        <v>893</v>
      </c>
      <c r="M688" s="52">
        <v>21957</v>
      </c>
      <c r="N688" s="48"/>
      <c r="O688" s="53">
        <v>0</v>
      </c>
      <c r="P688" s="53">
        <v>0</v>
      </c>
      <c r="Q688" s="55">
        <v>0.09</v>
      </c>
      <c r="R688" s="55">
        <v>5.6317117767093396E-2</v>
      </c>
      <c r="S688" s="52">
        <v>0</v>
      </c>
      <c r="T688" s="49"/>
      <c r="U688" s="56">
        <v>337024</v>
      </c>
      <c r="V688" s="56">
        <v>0</v>
      </c>
      <c r="W688" s="52">
        <v>0</v>
      </c>
      <c r="X688" s="52">
        <v>14288</v>
      </c>
      <c r="Y688" s="52">
        <v>351312</v>
      </c>
      <c r="Z688" s="83">
        <f t="shared" si="10"/>
        <v>13079410</v>
      </c>
      <c r="AA688" s="52"/>
      <c r="AB688" s="52"/>
      <c r="AC688" s="52"/>
      <c r="AE688" s="53"/>
      <c r="AF688" s="53"/>
      <c r="AG688" s="54"/>
      <c r="AH688" s="55"/>
      <c r="AI688" s="52"/>
      <c r="AK688" s="56"/>
      <c r="AL688" s="56"/>
      <c r="AM688" s="52"/>
      <c r="AN688" s="52"/>
      <c r="AO688" s="52"/>
      <c r="AQ688" s="52"/>
      <c r="AR688" s="52"/>
      <c r="AS688" s="52"/>
      <c r="AT688" s="52"/>
      <c r="AU688" s="52"/>
      <c r="AV688" s="52"/>
      <c r="AW688" s="52"/>
      <c r="AX688" s="52"/>
    </row>
    <row r="689" spans="1:50">
      <c r="A689" s="49">
        <v>489</v>
      </c>
      <c r="B689" s="49">
        <v>489020712</v>
      </c>
      <c r="C689" s="50" t="s">
        <v>276</v>
      </c>
      <c r="D689" s="49">
        <v>20</v>
      </c>
      <c r="E689" s="50" t="s">
        <v>125</v>
      </c>
      <c r="F689" s="49">
        <v>712</v>
      </c>
      <c r="G689" s="50" t="s">
        <v>124</v>
      </c>
      <c r="H689" s="51">
        <v>32</v>
      </c>
      <c r="I689" s="52">
        <v>10559</v>
      </c>
      <c r="J689" s="52">
        <v>7691</v>
      </c>
      <c r="K689" s="52">
        <v>0</v>
      </c>
      <c r="L689" s="52">
        <v>893</v>
      </c>
      <c r="M689" s="52">
        <v>19143</v>
      </c>
      <c r="N689" s="48"/>
      <c r="O689" s="53">
        <v>0</v>
      </c>
      <c r="P689" s="53">
        <v>0</v>
      </c>
      <c r="Q689" s="55">
        <v>0.09</v>
      </c>
      <c r="R689" s="55">
        <v>3.4568884918145901E-2</v>
      </c>
      <c r="S689" s="52">
        <v>0</v>
      </c>
      <c r="T689" s="49"/>
      <c r="U689" s="56">
        <v>584000</v>
      </c>
      <c r="V689" s="56">
        <v>0</v>
      </c>
      <c r="W689" s="52">
        <v>0</v>
      </c>
      <c r="X689" s="52">
        <v>28576</v>
      </c>
      <c r="Y689" s="52">
        <v>612576</v>
      </c>
      <c r="Z689" s="83">
        <f t="shared" si="10"/>
        <v>13079410</v>
      </c>
      <c r="AA689" s="52"/>
      <c r="AB689" s="52"/>
      <c r="AC689" s="52"/>
      <c r="AE689" s="53"/>
      <c r="AF689" s="53"/>
      <c r="AG689" s="54"/>
      <c r="AH689" s="55"/>
      <c r="AI689" s="52"/>
      <c r="AK689" s="56"/>
      <c r="AL689" s="56"/>
      <c r="AM689" s="52"/>
      <c r="AN689" s="52"/>
      <c r="AO689" s="52"/>
      <c r="AQ689" s="52"/>
      <c r="AR689" s="52"/>
      <c r="AS689" s="52"/>
      <c r="AT689" s="52"/>
      <c r="AU689" s="52"/>
      <c r="AV689" s="52"/>
      <c r="AW689" s="52"/>
      <c r="AX689" s="52"/>
    </row>
    <row r="690" spans="1:50">
      <c r="A690" s="49">
        <v>491</v>
      </c>
      <c r="B690" s="49">
        <v>491095072</v>
      </c>
      <c r="C690" s="50" t="s">
        <v>278</v>
      </c>
      <c r="D690" s="49">
        <v>95</v>
      </c>
      <c r="E690" s="50" t="s">
        <v>279</v>
      </c>
      <c r="F690" s="49">
        <v>72</v>
      </c>
      <c r="G690" s="50" t="s">
        <v>280</v>
      </c>
      <c r="H690" s="51">
        <v>1</v>
      </c>
      <c r="I690" s="52">
        <v>10185</v>
      </c>
      <c r="J690" s="52">
        <v>2409</v>
      </c>
      <c r="K690" s="52">
        <v>0</v>
      </c>
      <c r="L690" s="52">
        <v>893</v>
      </c>
      <c r="M690" s="52">
        <v>13487</v>
      </c>
      <c r="N690" s="48"/>
      <c r="O690" s="53">
        <v>0</v>
      </c>
      <c r="P690" s="53">
        <v>0</v>
      </c>
      <c r="Q690" s="55">
        <v>0.09</v>
      </c>
      <c r="R690" s="55">
        <v>2.4749488570022767E-3</v>
      </c>
      <c r="S690" s="52">
        <v>0</v>
      </c>
      <c r="T690" s="49"/>
      <c r="U690" s="56">
        <v>12594</v>
      </c>
      <c r="V690" s="56">
        <v>0</v>
      </c>
      <c r="W690" s="52">
        <v>0</v>
      </c>
      <c r="X690" s="52">
        <v>893</v>
      </c>
      <c r="Y690" s="52">
        <v>13487</v>
      </c>
      <c r="Z690" s="83">
        <f t="shared" si="10"/>
        <v>14118414</v>
      </c>
      <c r="AA690" s="52"/>
      <c r="AB690" s="52"/>
      <c r="AC690" s="52"/>
      <c r="AE690" s="53"/>
      <c r="AF690" s="53"/>
      <c r="AG690" s="54"/>
      <c r="AH690" s="55"/>
      <c r="AI690" s="52"/>
      <c r="AK690" s="56"/>
      <c r="AL690" s="56"/>
      <c r="AM690" s="52"/>
      <c r="AN690" s="52"/>
      <c r="AO690" s="52"/>
      <c r="AQ690" s="52"/>
      <c r="AR690" s="52"/>
      <c r="AS690" s="52"/>
      <c r="AT690" s="52"/>
      <c r="AU690" s="52"/>
      <c r="AV690" s="52"/>
      <c r="AW690" s="52"/>
      <c r="AX690" s="52"/>
    </row>
    <row r="691" spans="1:50">
      <c r="A691" s="49">
        <v>491</v>
      </c>
      <c r="B691" s="49">
        <v>491095095</v>
      </c>
      <c r="C691" s="50" t="s">
        <v>278</v>
      </c>
      <c r="D691" s="49">
        <v>95</v>
      </c>
      <c r="E691" s="50" t="s">
        <v>279</v>
      </c>
      <c r="F691" s="49">
        <v>95</v>
      </c>
      <c r="G691" s="50" t="s">
        <v>279</v>
      </c>
      <c r="H691" s="51">
        <v>1197</v>
      </c>
      <c r="I691" s="52">
        <v>10612</v>
      </c>
      <c r="J691" s="52">
        <v>117</v>
      </c>
      <c r="K691" s="52">
        <v>0</v>
      </c>
      <c r="L691" s="52">
        <v>893</v>
      </c>
      <c r="M691" s="52">
        <v>11622</v>
      </c>
      <c r="N691" s="48"/>
      <c r="O691" s="53">
        <v>0</v>
      </c>
      <c r="P691" s="53">
        <v>0</v>
      </c>
      <c r="Q691" s="55">
        <v>0.18</v>
      </c>
      <c r="R691" s="55">
        <v>0.12032466757782798</v>
      </c>
      <c r="S691" s="52">
        <v>0</v>
      </c>
      <c r="T691" s="49"/>
      <c r="U691" s="56">
        <v>12842613</v>
      </c>
      <c r="V691" s="56">
        <v>0</v>
      </c>
      <c r="W691" s="52">
        <v>0</v>
      </c>
      <c r="X691" s="52">
        <v>1068921</v>
      </c>
      <c r="Y691" s="52">
        <v>13911534</v>
      </c>
      <c r="Z691" s="83">
        <f t="shared" si="10"/>
        <v>14118414</v>
      </c>
      <c r="AA691" s="52"/>
      <c r="AB691" s="52"/>
      <c r="AC691" s="52"/>
      <c r="AE691" s="53"/>
      <c r="AF691" s="53"/>
      <c r="AG691" s="54"/>
      <c r="AH691" s="55"/>
      <c r="AI691" s="52"/>
      <c r="AK691" s="56"/>
      <c r="AL691" s="56"/>
      <c r="AM691" s="52"/>
      <c r="AN691" s="52"/>
      <c r="AO691" s="52"/>
      <c r="AQ691" s="52"/>
      <c r="AR691" s="52"/>
      <c r="AS691" s="52"/>
      <c r="AT691" s="52"/>
      <c r="AU691" s="52"/>
      <c r="AV691" s="52"/>
      <c r="AW691" s="52"/>
      <c r="AX691" s="52"/>
    </row>
    <row r="692" spans="1:50">
      <c r="A692" s="49">
        <v>491</v>
      </c>
      <c r="B692" s="49">
        <v>491095218</v>
      </c>
      <c r="C692" s="50" t="s">
        <v>278</v>
      </c>
      <c r="D692" s="49">
        <v>95</v>
      </c>
      <c r="E692" s="50" t="s">
        <v>279</v>
      </c>
      <c r="F692" s="49">
        <v>218</v>
      </c>
      <c r="G692" s="50" t="s">
        <v>168</v>
      </c>
      <c r="H692" s="51">
        <v>1</v>
      </c>
      <c r="I692" s="52">
        <v>9776</v>
      </c>
      <c r="J692" s="52">
        <v>3107</v>
      </c>
      <c r="K692" s="52">
        <v>0</v>
      </c>
      <c r="L692" s="52">
        <v>893</v>
      </c>
      <c r="M692" s="52">
        <v>13776</v>
      </c>
      <c r="N692" s="48"/>
      <c r="O692" s="53">
        <v>0</v>
      </c>
      <c r="P692" s="53">
        <v>0</v>
      </c>
      <c r="Q692" s="55">
        <v>0.09</v>
      </c>
      <c r="R692" s="55">
        <v>4.1003177874781513E-2</v>
      </c>
      <c r="S692" s="52">
        <v>0</v>
      </c>
      <c r="T692" s="49"/>
      <c r="U692" s="56">
        <v>12883</v>
      </c>
      <c r="V692" s="56">
        <v>0</v>
      </c>
      <c r="W692" s="52">
        <v>0</v>
      </c>
      <c r="X692" s="52">
        <v>893</v>
      </c>
      <c r="Y692" s="52">
        <v>13776</v>
      </c>
      <c r="Z692" s="83">
        <f t="shared" si="10"/>
        <v>14118414</v>
      </c>
      <c r="AA692" s="52"/>
      <c r="AB692" s="52"/>
      <c r="AC692" s="52"/>
      <c r="AE692" s="53"/>
      <c r="AF692" s="53"/>
      <c r="AG692" s="54"/>
      <c r="AH692" s="55"/>
      <c r="AI692" s="52"/>
      <c r="AK692" s="56"/>
      <c r="AL692" s="56"/>
      <c r="AM692" s="52"/>
      <c r="AN692" s="52"/>
      <c r="AO692" s="52"/>
      <c r="AQ692" s="52"/>
      <c r="AR692" s="52"/>
      <c r="AS692" s="52"/>
      <c r="AT692" s="52"/>
      <c r="AU692" s="52"/>
      <c r="AV692" s="52"/>
      <c r="AW692" s="52"/>
      <c r="AX692" s="52"/>
    </row>
    <row r="693" spans="1:50">
      <c r="A693" s="49">
        <v>491</v>
      </c>
      <c r="B693" s="49">
        <v>491095273</v>
      </c>
      <c r="C693" s="50" t="s">
        <v>278</v>
      </c>
      <c r="D693" s="49">
        <v>95</v>
      </c>
      <c r="E693" s="50" t="s">
        <v>279</v>
      </c>
      <c r="F693" s="49">
        <v>273</v>
      </c>
      <c r="G693" s="50" t="s">
        <v>281</v>
      </c>
      <c r="H693" s="51">
        <v>1</v>
      </c>
      <c r="I693" s="52">
        <v>10413</v>
      </c>
      <c r="J693" s="52">
        <v>2793</v>
      </c>
      <c r="K693" s="52">
        <v>0</v>
      </c>
      <c r="L693" s="52">
        <v>893</v>
      </c>
      <c r="M693" s="52">
        <v>14099</v>
      </c>
      <c r="N693" s="48"/>
      <c r="O693" s="53">
        <v>0</v>
      </c>
      <c r="P693" s="53">
        <v>0</v>
      </c>
      <c r="Q693" s="55">
        <v>0.09</v>
      </c>
      <c r="R693" s="55">
        <v>5.9480752856149648E-4</v>
      </c>
      <c r="S693" s="52">
        <v>0</v>
      </c>
      <c r="T693" s="49"/>
      <c r="U693" s="56">
        <v>13206</v>
      </c>
      <c r="V693" s="56">
        <v>0</v>
      </c>
      <c r="W693" s="52">
        <v>0</v>
      </c>
      <c r="X693" s="52">
        <v>893</v>
      </c>
      <c r="Y693" s="52">
        <v>14099</v>
      </c>
      <c r="Z693" s="83">
        <f t="shared" si="10"/>
        <v>14118414</v>
      </c>
      <c r="AA693" s="52"/>
      <c r="AB693" s="52"/>
      <c r="AC693" s="52"/>
      <c r="AE693" s="53"/>
      <c r="AF693" s="53"/>
      <c r="AG693" s="54"/>
      <c r="AH693" s="55"/>
      <c r="AI693" s="52"/>
      <c r="AK693" s="56"/>
      <c r="AL693" s="56"/>
      <c r="AM693" s="52"/>
      <c r="AN693" s="52"/>
      <c r="AO693" s="52"/>
      <c r="AQ693" s="52"/>
      <c r="AR693" s="52"/>
      <c r="AS693" s="52"/>
      <c r="AT693" s="52"/>
      <c r="AU693" s="52"/>
      <c r="AV693" s="52"/>
      <c r="AW693" s="52"/>
      <c r="AX693" s="52"/>
    </row>
    <row r="694" spans="1:50">
      <c r="A694" s="49">
        <v>491</v>
      </c>
      <c r="B694" s="49">
        <v>491095292</v>
      </c>
      <c r="C694" s="50" t="s">
        <v>278</v>
      </c>
      <c r="D694" s="49">
        <v>95</v>
      </c>
      <c r="E694" s="50" t="s">
        <v>279</v>
      </c>
      <c r="F694" s="49">
        <v>292</v>
      </c>
      <c r="G694" s="50" t="s">
        <v>282</v>
      </c>
      <c r="H694" s="51">
        <v>6</v>
      </c>
      <c r="I694" s="52">
        <v>9892</v>
      </c>
      <c r="J694" s="52">
        <v>1983</v>
      </c>
      <c r="K694" s="52">
        <v>0</v>
      </c>
      <c r="L694" s="52">
        <v>893</v>
      </c>
      <c r="M694" s="52">
        <v>12768</v>
      </c>
      <c r="N694" s="48"/>
      <c r="O694" s="53">
        <v>0</v>
      </c>
      <c r="P694" s="53">
        <v>0</v>
      </c>
      <c r="Q694" s="55">
        <v>0.09</v>
      </c>
      <c r="R694" s="55">
        <v>3.3847788940723944E-3</v>
      </c>
      <c r="S694" s="52">
        <v>0</v>
      </c>
      <c r="T694" s="49"/>
      <c r="U694" s="56">
        <v>71250</v>
      </c>
      <c r="V694" s="56">
        <v>0</v>
      </c>
      <c r="W694" s="52">
        <v>0</v>
      </c>
      <c r="X694" s="52">
        <v>5358</v>
      </c>
      <c r="Y694" s="52">
        <v>76608</v>
      </c>
      <c r="Z694" s="83">
        <f t="shared" si="10"/>
        <v>14118414</v>
      </c>
      <c r="AA694" s="52"/>
      <c r="AB694" s="52"/>
      <c r="AC694" s="52"/>
      <c r="AE694" s="53"/>
      <c r="AF694" s="53"/>
      <c r="AG694" s="54"/>
      <c r="AH694" s="55"/>
      <c r="AI694" s="52"/>
      <c r="AK694" s="56"/>
      <c r="AL694" s="56"/>
      <c r="AM694" s="52"/>
      <c r="AN694" s="52"/>
      <c r="AO694" s="52"/>
      <c r="AQ694" s="52"/>
      <c r="AR694" s="52"/>
      <c r="AS694" s="52"/>
      <c r="AT694" s="52"/>
      <c r="AU694" s="52"/>
      <c r="AV694" s="52"/>
      <c r="AW694" s="52"/>
      <c r="AX694" s="52"/>
    </row>
    <row r="695" spans="1:50">
      <c r="A695" s="49">
        <v>491</v>
      </c>
      <c r="B695" s="49">
        <v>491095331</v>
      </c>
      <c r="C695" s="50" t="s">
        <v>278</v>
      </c>
      <c r="D695" s="49">
        <v>95</v>
      </c>
      <c r="E695" s="50" t="s">
        <v>279</v>
      </c>
      <c r="F695" s="49">
        <v>331</v>
      </c>
      <c r="G695" s="50" t="s">
        <v>283</v>
      </c>
      <c r="H695" s="51">
        <v>5</v>
      </c>
      <c r="I695" s="52">
        <v>10502</v>
      </c>
      <c r="J695" s="52">
        <v>3742</v>
      </c>
      <c r="K695" s="52">
        <v>0</v>
      </c>
      <c r="L695" s="52">
        <v>893</v>
      </c>
      <c r="M695" s="52">
        <v>15137</v>
      </c>
      <c r="N695" s="48"/>
      <c r="O695" s="53">
        <v>0</v>
      </c>
      <c r="P695" s="53">
        <v>0</v>
      </c>
      <c r="Q695" s="55">
        <v>0.09</v>
      </c>
      <c r="R695" s="55">
        <v>6.5419669549053264E-3</v>
      </c>
      <c r="S695" s="52">
        <v>0</v>
      </c>
      <c r="T695" s="49"/>
      <c r="U695" s="56">
        <v>71220</v>
      </c>
      <c r="V695" s="56">
        <v>0</v>
      </c>
      <c r="W695" s="52">
        <v>0</v>
      </c>
      <c r="X695" s="52">
        <v>4465</v>
      </c>
      <c r="Y695" s="52">
        <v>75685</v>
      </c>
      <c r="Z695" s="83">
        <f t="shared" si="10"/>
        <v>14118414</v>
      </c>
      <c r="AA695" s="52"/>
      <c r="AB695" s="52"/>
      <c r="AC695" s="52"/>
      <c r="AE695" s="53"/>
      <c r="AF695" s="53"/>
      <c r="AG695" s="54"/>
      <c r="AH695" s="55"/>
      <c r="AI695" s="52"/>
      <c r="AK695" s="56"/>
      <c r="AL695" s="56"/>
      <c r="AM695" s="52"/>
      <c r="AN695" s="52"/>
      <c r="AO695" s="52"/>
      <c r="AQ695" s="52"/>
      <c r="AR695" s="52"/>
      <c r="AS695" s="52"/>
      <c r="AT695" s="52"/>
      <c r="AU695" s="52"/>
      <c r="AV695" s="52"/>
      <c r="AW695" s="52"/>
      <c r="AX695" s="52"/>
    </row>
    <row r="696" spans="1:50">
      <c r="A696" s="49">
        <v>491</v>
      </c>
      <c r="B696" s="49">
        <v>491095763</v>
      </c>
      <c r="C696" s="50" t="s">
        <v>278</v>
      </c>
      <c r="D696" s="49">
        <v>95</v>
      </c>
      <c r="E696" s="50" t="s">
        <v>279</v>
      </c>
      <c r="F696" s="49">
        <v>763</v>
      </c>
      <c r="G696" s="50" t="s">
        <v>284</v>
      </c>
      <c r="H696" s="51">
        <v>1</v>
      </c>
      <c r="I696" s="52">
        <v>9794</v>
      </c>
      <c r="J696" s="52">
        <v>2538</v>
      </c>
      <c r="K696" s="52">
        <v>0</v>
      </c>
      <c r="L696" s="52">
        <v>893</v>
      </c>
      <c r="M696" s="52">
        <v>13225</v>
      </c>
      <c r="N696" s="48"/>
      <c r="O696" s="53">
        <v>0</v>
      </c>
      <c r="P696" s="53">
        <v>0</v>
      </c>
      <c r="Q696" s="55">
        <v>0.09</v>
      </c>
      <c r="R696" s="55">
        <v>9.0437734617257351E-4</v>
      </c>
      <c r="S696" s="52">
        <v>0</v>
      </c>
      <c r="T696" s="49"/>
      <c r="U696" s="56">
        <v>12332</v>
      </c>
      <c r="V696" s="56">
        <v>0</v>
      </c>
      <c r="W696" s="52">
        <v>0</v>
      </c>
      <c r="X696" s="52">
        <v>893</v>
      </c>
      <c r="Y696" s="52">
        <v>13225</v>
      </c>
      <c r="Z696" s="83">
        <f t="shared" si="10"/>
        <v>14118414</v>
      </c>
      <c r="AA696" s="52"/>
      <c r="AB696" s="52"/>
      <c r="AC696" s="52"/>
      <c r="AE696" s="53"/>
      <c r="AF696" s="53"/>
      <c r="AG696" s="54"/>
      <c r="AH696" s="55"/>
      <c r="AI696" s="52"/>
      <c r="AK696" s="56"/>
      <c r="AL696" s="56"/>
      <c r="AM696" s="52"/>
      <c r="AN696" s="52"/>
      <c r="AO696" s="52"/>
      <c r="AQ696" s="52"/>
      <c r="AR696" s="52"/>
      <c r="AS696" s="52"/>
      <c r="AT696" s="52"/>
      <c r="AU696" s="52"/>
      <c r="AV696" s="52"/>
      <c r="AW696" s="52"/>
      <c r="AX696" s="52"/>
    </row>
    <row r="697" spans="1:50">
      <c r="A697" s="49">
        <v>492</v>
      </c>
      <c r="B697" s="49">
        <v>492281137</v>
      </c>
      <c r="C697" s="50" t="s">
        <v>285</v>
      </c>
      <c r="D697" s="49">
        <v>281</v>
      </c>
      <c r="E697" s="50" t="s">
        <v>146</v>
      </c>
      <c r="F697" s="49">
        <v>137</v>
      </c>
      <c r="G697" s="50" t="s">
        <v>196</v>
      </c>
      <c r="H697" s="51">
        <v>5</v>
      </c>
      <c r="I697" s="52">
        <v>11795</v>
      </c>
      <c r="J697" s="52">
        <v>39</v>
      </c>
      <c r="K697" s="52">
        <v>0</v>
      </c>
      <c r="L697" s="52">
        <v>893</v>
      </c>
      <c r="M697" s="52">
        <v>12727</v>
      </c>
      <c r="N697" s="48"/>
      <c r="O697" s="53">
        <v>1.3850415512465374E-2</v>
      </c>
      <c r="P697" s="53">
        <v>0</v>
      </c>
      <c r="Q697" s="55">
        <v>0.18</v>
      </c>
      <c r="R697" s="55">
        <v>0.11435951636015486</v>
      </c>
      <c r="S697" s="52">
        <v>0</v>
      </c>
      <c r="T697" s="49"/>
      <c r="U697" s="56">
        <v>59005</v>
      </c>
      <c r="V697" s="56">
        <v>0</v>
      </c>
      <c r="W697" s="52">
        <v>0</v>
      </c>
      <c r="X697" s="52">
        <v>4455</v>
      </c>
      <c r="Y697" s="52">
        <v>63460</v>
      </c>
      <c r="Z697" s="83">
        <f t="shared" si="10"/>
        <v>4685674</v>
      </c>
      <c r="AA697" s="52"/>
      <c r="AB697" s="52"/>
      <c r="AC697" s="52"/>
      <c r="AE697" s="53"/>
      <c r="AF697" s="53"/>
      <c r="AG697" s="54"/>
      <c r="AH697" s="55"/>
      <c r="AI697" s="52"/>
      <c r="AK697" s="56"/>
      <c r="AL697" s="56"/>
      <c r="AM697" s="52"/>
      <c r="AN697" s="52"/>
      <c r="AO697" s="52"/>
      <c r="AQ697" s="52"/>
      <c r="AR697" s="52"/>
      <c r="AS697" s="52"/>
      <c r="AT697" s="52"/>
      <c r="AU697" s="52"/>
      <c r="AV697" s="52"/>
      <c r="AW697" s="52"/>
      <c r="AX697" s="52"/>
    </row>
    <row r="698" spans="1:50">
      <c r="A698" s="49">
        <v>492</v>
      </c>
      <c r="B698" s="49">
        <v>492281281</v>
      </c>
      <c r="C698" s="50" t="s">
        <v>285</v>
      </c>
      <c r="D698" s="49">
        <v>281</v>
      </c>
      <c r="E698" s="50" t="s">
        <v>146</v>
      </c>
      <c r="F698" s="49">
        <v>281</v>
      </c>
      <c r="G698" s="50" t="s">
        <v>146</v>
      </c>
      <c r="H698" s="51">
        <v>355</v>
      </c>
      <c r="I698" s="52">
        <v>12118</v>
      </c>
      <c r="J698" s="52">
        <v>3</v>
      </c>
      <c r="K698" s="52">
        <v>0</v>
      </c>
      <c r="L698" s="52">
        <v>893</v>
      </c>
      <c r="M698" s="52">
        <v>13014</v>
      </c>
      <c r="N698" s="48"/>
      <c r="O698" s="53">
        <v>0.98337950138503472</v>
      </c>
      <c r="P698" s="53">
        <v>0</v>
      </c>
      <c r="Q698" s="55">
        <v>0.18</v>
      </c>
      <c r="R698" s="55">
        <v>0.11514562138064952</v>
      </c>
      <c r="S698" s="52">
        <v>0</v>
      </c>
      <c r="T698" s="49"/>
      <c r="U698" s="56">
        <v>4290885</v>
      </c>
      <c r="V698" s="56">
        <v>0</v>
      </c>
      <c r="W698" s="52">
        <v>0</v>
      </c>
      <c r="X698" s="52">
        <v>316305</v>
      </c>
      <c r="Y698" s="52">
        <v>4607190</v>
      </c>
      <c r="Z698" s="83">
        <f t="shared" si="10"/>
        <v>4685674</v>
      </c>
      <c r="AA698" s="52"/>
      <c r="AB698" s="52"/>
      <c r="AC698" s="52"/>
      <c r="AE698" s="53"/>
      <c r="AF698" s="53"/>
      <c r="AG698" s="54"/>
      <c r="AH698" s="55"/>
      <c r="AI698" s="52"/>
      <c r="AK698" s="56"/>
      <c r="AL698" s="56"/>
      <c r="AM698" s="52"/>
      <c r="AN698" s="52"/>
      <c r="AO698" s="52"/>
      <c r="AQ698" s="52"/>
      <c r="AR698" s="52"/>
      <c r="AS698" s="52"/>
      <c r="AT698" s="52"/>
      <c r="AU698" s="52"/>
      <c r="AV698" s="52"/>
      <c r="AW698" s="52"/>
      <c r="AX698" s="52"/>
    </row>
    <row r="699" spans="1:50">
      <c r="A699" s="49">
        <v>492</v>
      </c>
      <c r="B699" s="49">
        <v>492281325</v>
      </c>
      <c r="C699" s="50" t="s">
        <v>285</v>
      </c>
      <c r="D699" s="49">
        <v>281</v>
      </c>
      <c r="E699" s="50" t="s">
        <v>146</v>
      </c>
      <c r="F699" s="49">
        <v>325</v>
      </c>
      <c r="G699" s="50" t="s">
        <v>198</v>
      </c>
      <c r="H699" s="51">
        <v>1</v>
      </c>
      <c r="I699" s="52">
        <v>12631</v>
      </c>
      <c r="J699" s="52">
        <v>1541</v>
      </c>
      <c r="K699" s="52">
        <v>0</v>
      </c>
      <c r="L699" s="52">
        <v>893</v>
      </c>
      <c r="M699" s="52">
        <v>15065</v>
      </c>
      <c r="N699" s="48"/>
      <c r="O699" s="53">
        <v>2.7700831024930748E-3</v>
      </c>
      <c r="P699" s="53">
        <v>0</v>
      </c>
      <c r="Q699" s="55">
        <v>0.09</v>
      </c>
      <c r="R699" s="55">
        <v>2.4002706956039776E-3</v>
      </c>
      <c r="S699" s="52">
        <v>0</v>
      </c>
      <c r="T699" s="49"/>
      <c r="U699" s="56">
        <v>14133</v>
      </c>
      <c r="V699" s="56">
        <v>0</v>
      </c>
      <c r="W699" s="52">
        <v>0</v>
      </c>
      <c r="X699" s="52">
        <v>891</v>
      </c>
      <c r="Y699" s="52">
        <v>15024</v>
      </c>
      <c r="Z699" s="83">
        <f t="shared" si="10"/>
        <v>4685674</v>
      </c>
      <c r="AA699" s="52"/>
      <c r="AB699" s="52"/>
      <c r="AC699" s="52"/>
      <c r="AE699" s="53"/>
      <c r="AF699" s="53"/>
      <c r="AG699" s="54"/>
      <c r="AH699" s="55"/>
      <c r="AI699" s="52"/>
      <c r="AK699" s="56"/>
      <c r="AL699" s="56"/>
      <c r="AM699" s="52"/>
      <c r="AN699" s="52"/>
      <c r="AO699" s="52"/>
      <c r="AQ699" s="52"/>
      <c r="AR699" s="52"/>
      <c r="AS699" s="52"/>
      <c r="AT699" s="52"/>
      <c r="AU699" s="52"/>
      <c r="AV699" s="52"/>
      <c r="AW699" s="52"/>
      <c r="AX699" s="52"/>
    </row>
    <row r="700" spans="1:50">
      <c r="A700" s="49">
        <v>493</v>
      </c>
      <c r="B700" s="49">
        <v>493093035</v>
      </c>
      <c r="C700" s="50" t="s">
        <v>286</v>
      </c>
      <c r="D700" s="49">
        <v>93</v>
      </c>
      <c r="E700" s="50" t="s">
        <v>14</v>
      </c>
      <c r="F700" s="49">
        <v>35</v>
      </c>
      <c r="G700" s="50" t="s">
        <v>11</v>
      </c>
      <c r="H700" s="51">
        <v>32</v>
      </c>
      <c r="I700" s="52">
        <v>12569</v>
      </c>
      <c r="J700" s="52">
        <v>4309</v>
      </c>
      <c r="K700" s="52">
        <v>0</v>
      </c>
      <c r="L700" s="52">
        <v>893</v>
      </c>
      <c r="M700" s="52">
        <v>17771</v>
      </c>
      <c r="N700" s="48"/>
      <c r="O700" s="53">
        <v>0</v>
      </c>
      <c r="P700" s="53">
        <v>0</v>
      </c>
      <c r="Q700" s="55">
        <v>0.18</v>
      </c>
      <c r="R700" s="55">
        <v>0.14507498172994768</v>
      </c>
      <c r="S700" s="52">
        <v>0</v>
      </c>
      <c r="T700" s="49"/>
      <c r="U700" s="56">
        <v>540096</v>
      </c>
      <c r="V700" s="56">
        <v>0</v>
      </c>
      <c r="W700" s="52">
        <v>0</v>
      </c>
      <c r="X700" s="52">
        <v>28576</v>
      </c>
      <c r="Y700" s="52">
        <v>568672</v>
      </c>
      <c r="Z700" s="83">
        <f t="shared" si="10"/>
        <v>2752578.8789391788</v>
      </c>
      <c r="AA700" s="52"/>
      <c r="AB700" s="52"/>
      <c r="AC700" s="52"/>
      <c r="AE700" s="53"/>
      <c r="AF700" s="53"/>
      <c r="AG700" s="54"/>
      <c r="AH700" s="55"/>
      <c r="AI700" s="52"/>
      <c r="AK700" s="56"/>
      <c r="AL700" s="56"/>
      <c r="AM700" s="52"/>
      <c r="AN700" s="52"/>
      <c r="AO700" s="52"/>
      <c r="AQ700" s="52"/>
      <c r="AR700" s="52"/>
      <c r="AS700" s="52"/>
      <c r="AT700" s="52"/>
      <c r="AU700" s="52"/>
      <c r="AV700" s="52"/>
      <c r="AW700" s="52"/>
      <c r="AX700" s="52"/>
    </row>
    <row r="701" spans="1:50">
      <c r="A701" s="49">
        <v>493</v>
      </c>
      <c r="B701" s="49">
        <v>493093049</v>
      </c>
      <c r="C701" s="50" t="s">
        <v>286</v>
      </c>
      <c r="D701" s="49">
        <v>93</v>
      </c>
      <c r="E701" s="50" t="s">
        <v>14</v>
      </c>
      <c r="F701" s="49">
        <v>49</v>
      </c>
      <c r="G701" s="50" t="s">
        <v>73</v>
      </c>
      <c r="H701" s="51">
        <v>1</v>
      </c>
      <c r="I701" s="52">
        <v>11741</v>
      </c>
      <c r="J701" s="52">
        <v>14891</v>
      </c>
      <c r="K701" s="52">
        <v>0</v>
      </c>
      <c r="L701" s="52">
        <v>893</v>
      </c>
      <c r="M701" s="52">
        <v>27525</v>
      </c>
      <c r="N701" s="48"/>
      <c r="O701" s="53">
        <v>0</v>
      </c>
      <c r="P701" s="53">
        <v>0</v>
      </c>
      <c r="Q701" s="55">
        <v>0.09</v>
      </c>
      <c r="R701" s="55">
        <v>6.9838840145100528E-2</v>
      </c>
      <c r="S701" s="52">
        <v>0</v>
      </c>
      <c r="T701" s="49"/>
      <c r="U701" s="56">
        <v>26632</v>
      </c>
      <c r="V701" s="56">
        <v>0</v>
      </c>
      <c r="W701" s="52">
        <v>0</v>
      </c>
      <c r="X701" s="52">
        <v>893</v>
      </c>
      <c r="Y701" s="52">
        <v>27525</v>
      </c>
      <c r="Z701" s="83">
        <f t="shared" si="10"/>
        <v>2752578.8789391788</v>
      </c>
      <c r="AA701" s="52"/>
      <c r="AB701" s="52"/>
      <c r="AC701" s="52"/>
      <c r="AE701" s="53"/>
      <c r="AF701" s="53"/>
      <c r="AG701" s="54"/>
      <c r="AH701" s="55"/>
      <c r="AI701" s="52"/>
      <c r="AK701" s="56"/>
      <c r="AL701" s="56"/>
      <c r="AM701" s="52"/>
      <c r="AN701" s="52"/>
      <c r="AO701" s="52"/>
      <c r="AQ701" s="52"/>
      <c r="AR701" s="52"/>
      <c r="AS701" s="52"/>
      <c r="AT701" s="52"/>
      <c r="AU701" s="52"/>
      <c r="AV701" s="52"/>
      <c r="AW701" s="52"/>
      <c r="AX701" s="52"/>
    </row>
    <row r="702" spans="1:50">
      <c r="A702" s="49">
        <v>493</v>
      </c>
      <c r="B702" s="49">
        <v>493093057</v>
      </c>
      <c r="C702" s="50" t="s">
        <v>286</v>
      </c>
      <c r="D702" s="49">
        <v>93</v>
      </c>
      <c r="E702" s="50" t="s">
        <v>14</v>
      </c>
      <c r="F702" s="49">
        <v>57</v>
      </c>
      <c r="G702" s="50" t="s">
        <v>13</v>
      </c>
      <c r="H702" s="51">
        <v>84</v>
      </c>
      <c r="I702" s="52">
        <v>12306</v>
      </c>
      <c r="J702" s="52">
        <v>650</v>
      </c>
      <c r="K702" s="52">
        <v>0</v>
      </c>
      <c r="L702" s="52">
        <v>893</v>
      </c>
      <c r="M702" s="52">
        <v>13849</v>
      </c>
      <c r="N702" s="48"/>
      <c r="O702" s="53">
        <v>0</v>
      </c>
      <c r="P702" s="53">
        <v>0</v>
      </c>
      <c r="Q702" s="55">
        <v>0.18</v>
      </c>
      <c r="R702" s="55">
        <v>0.11614255293759317</v>
      </c>
      <c r="S702" s="52">
        <v>0</v>
      </c>
      <c r="T702" s="49"/>
      <c r="U702" s="56">
        <v>1088304</v>
      </c>
      <c r="V702" s="56">
        <v>0</v>
      </c>
      <c r="W702" s="52">
        <v>0</v>
      </c>
      <c r="X702" s="52">
        <v>75012</v>
      </c>
      <c r="Y702" s="52">
        <v>1163316</v>
      </c>
      <c r="Z702" s="83">
        <f t="shared" si="10"/>
        <v>2752578.8789391788</v>
      </c>
      <c r="AA702" s="52"/>
      <c r="AB702" s="52"/>
      <c r="AC702" s="52"/>
      <c r="AE702" s="53"/>
      <c r="AF702" s="53"/>
      <c r="AG702" s="54"/>
      <c r="AH702" s="55"/>
      <c r="AI702" s="52"/>
      <c r="AK702" s="56"/>
      <c r="AL702" s="56"/>
      <c r="AM702" s="52"/>
      <c r="AN702" s="52"/>
      <c r="AO702" s="52"/>
      <c r="AQ702" s="52"/>
      <c r="AR702" s="52"/>
      <c r="AS702" s="52"/>
      <c r="AT702" s="52"/>
      <c r="AU702" s="52"/>
      <c r="AV702" s="52"/>
      <c r="AW702" s="52"/>
      <c r="AX702" s="52"/>
    </row>
    <row r="703" spans="1:50">
      <c r="A703" s="49">
        <v>493</v>
      </c>
      <c r="B703" s="49">
        <v>493093093</v>
      </c>
      <c r="C703" s="50" t="s">
        <v>286</v>
      </c>
      <c r="D703" s="49">
        <v>93</v>
      </c>
      <c r="E703" s="50" t="s">
        <v>14</v>
      </c>
      <c r="F703" s="49">
        <v>93</v>
      </c>
      <c r="G703" s="50" t="s">
        <v>14</v>
      </c>
      <c r="H703" s="51">
        <v>47</v>
      </c>
      <c r="I703" s="52">
        <v>11171</v>
      </c>
      <c r="J703" s="52">
        <v>313</v>
      </c>
      <c r="K703" s="52">
        <v>0</v>
      </c>
      <c r="L703" s="52">
        <v>893</v>
      </c>
      <c r="M703" s="52">
        <v>12377</v>
      </c>
      <c r="N703" s="48"/>
      <c r="O703" s="53">
        <v>0</v>
      </c>
      <c r="P703" s="53">
        <v>0</v>
      </c>
      <c r="Q703" s="55">
        <v>0.09</v>
      </c>
      <c r="R703" s="55">
        <v>9.832094687748992E-2</v>
      </c>
      <c r="S703" s="52">
        <v>-971.89619278343116</v>
      </c>
      <c r="T703" s="49"/>
      <c r="U703" s="56">
        <v>539748</v>
      </c>
      <c r="V703" s="56">
        <v>0</v>
      </c>
      <c r="W703" s="52">
        <v>-45679.121060821264</v>
      </c>
      <c r="X703" s="52">
        <v>41971</v>
      </c>
      <c r="Y703" s="52">
        <v>536039.87893917877</v>
      </c>
      <c r="Z703" s="83">
        <f t="shared" si="10"/>
        <v>2752578.8789391788</v>
      </c>
      <c r="AA703" s="52"/>
      <c r="AB703" s="52"/>
      <c r="AC703" s="52"/>
      <c r="AE703" s="53"/>
      <c r="AF703" s="53"/>
      <c r="AG703" s="54"/>
      <c r="AH703" s="55"/>
      <c r="AI703" s="52"/>
      <c r="AK703" s="56"/>
      <c r="AL703" s="56"/>
      <c r="AM703" s="52"/>
      <c r="AN703" s="52"/>
      <c r="AO703" s="52"/>
      <c r="AQ703" s="52"/>
      <c r="AR703" s="52"/>
      <c r="AS703" s="52"/>
      <c r="AT703" s="52"/>
      <c r="AU703" s="52"/>
      <c r="AV703" s="52"/>
      <c r="AW703" s="52"/>
      <c r="AX703" s="52"/>
    </row>
    <row r="704" spans="1:50">
      <c r="A704" s="49">
        <v>493</v>
      </c>
      <c r="B704" s="49">
        <v>493093163</v>
      </c>
      <c r="C704" s="50" t="s">
        <v>286</v>
      </c>
      <c r="D704" s="49">
        <v>93</v>
      </c>
      <c r="E704" s="50" t="s">
        <v>14</v>
      </c>
      <c r="F704" s="49">
        <v>163</v>
      </c>
      <c r="G704" s="50" t="s">
        <v>16</v>
      </c>
      <c r="H704" s="51">
        <v>7</v>
      </c>
      <c r="I704" s="52">
        <v>13206</v>
      </c>
      <c r="J704" s="52">
        <v>714</v>
      </c>
      <c r="K704" s="52">
        <v>0</v>
      </c>
      <c r="L704" s="52">
        <v>893</v>
      </c>
      <c r="M704" s="52">
        <v>14813</v>
      </c>
      <c r="N704" s="48"/>
      <c r="O704" s="53">
        <v>0</v>
      </c>
      <c r="P704" s="53">
        <v>0</v>
      </c>
      <c r="Q704" s="55">
        <v>0.18</v>
      </c>
      <c r="R704" s="55">
        <v>8.7658801294957248E-2</v>
      </c>
      <c r="S704" s="52">
        <v>0</v>
      </c>
      <c r="T704" s="49"/>
      <c r="U704" s="56">
        <v>97440</v>
      </c>
      <c r="V704" s="56">
        <v>0</v>
      </c>
      <c r="W704" s="52">
        <v>0</v>
      </c>
      <c r="X704" s="52">
        <v>6251</v>
      </c>
      <c r="Y704" s="52">
        <v>103691</v>
      </c>
      <c r="Z704" s="83">
        <f t="shared" si="10"/>
        <v>2752578.8789391788</v>
      </c>
      <c r="AA704" s="52"/>
      <c r="AB704" s="52"/>
      <c r="AC704" s="52"/>
      <c r="AE704" s="53"/>
      <c r="AF704" s="53"/>
      <c r="AG704" s="54"/>
      <c r="AH704" s="55"/>
      <c r="AI704" s="52"/>
      <c r="AK704" s="56"/>
      <c r="AL704" s="56"/>
      <c r="AM704" s="52"/>
      <c r="AN704" s="52"/>
      <c r="AO704" s="52"/>
      <c r="AQ704" s="52"/>
      <c r="AR704" s="52"/>
      <c r="AS704" s="52"/>
      <c r="AT704" s="52"/>
      <c r="AU704" s="52"/>
      <c r="AV704" s="52"/>
      <c r="AW704" s="52"/>
      <c r="AX704" s="52"/>
    </row>
    <row r="705" spans="1:50">
      <c r="A705" s="49">
        <v>493</v>
      </c>
      <c r="B705" s="49">
        <v>493093165</v>
      </c>
      <c r="C705" s="50" t="s">
        <v>286</v>
      </c>
      <c r="D705" s="49">
        <v>93</v>
      </c>
      <c r="E705" s="50" t="s">
        <v>14</v>
      </c>
      <c r="F705" s="49">
        <v>165</v>
      </c>
      <c r="G705" s="50" t="s">
        <v>17</v>
      </c>
      <c r="H705" s="51">
        <v>8</v>
      </c>
      <c r="I705" s="52">
        <v>11692</v>
      </c>
      <c r="J705" s="52">
        <v>573</v>
      </c>
      <c r="K705" s="52">
        <v>0</v>
      </c>
      <c r="L705" s="52">
        <v>893</v>
      </c>
      <c r="M705" s="52">
        <v>13158</v>
      </c>
      <c r="N705" s="48"/>
      <c r="O705" s="53">
        <v>0</v>
      </c>
      <c r="P705" s="53">
        <v>0</v>
      </c>
      <c r="Q705" s="55">
        <v>0.14000000000000001</v>
      </c>
      <c r="R705" s="55">
        <v>0.11966283017214517</v>
      </c>
      <c r="S705" s="52">
        <v>0</v>
      </c>
      <c r="T705" s="49"/>
      <c r="U705" s="56">
        <v>98120</v>
      </c>
      <c r="V705" s="56">
        <v>0</v>
      </c>
      <c r="W705" s="52">
        <v>0</v>
      </c>
      <c r="X705" s="52">
        <v>7144</v>
      </c>
      <c r="Y705" s="52">
        <v>105264</v>
      </c>
      <c r="Z705" s="83">
        <f t="shared" si="10"/>
        <v>2752578.8789391788</v>
      </c>
      <c r="AA705" s="52"/>
      <c r="AB705" s="52"/>
      <c r="AC705" s="52"/>
      <c r="AE705" s="53"/>
      <c r="AF705" s="53"/>
      <c r="AG705" s="54"/>
      <c r="AH705" s="55"/>
      <c r="AI705" s="52"/>
      <c r="AK705" s="56"/>
      <c r="AL705" s="56"/>
      <c r="AM705" s="52"/>
      <c r="AN705" s="52"/>
      <c r="AO705" s="52"/>
      <c r="AQ705" s="52"/>
      <c r="AR705" s="52"/>
      <c r="AS705" s="52"/>
      <c r="AT705" s="52"/>
      <c r="AU705" s="52"/>
      <c r="AV705" s="52"/>
      <c r="AW705" s="52"/>
      <c r="AX705" s="52"/>
    </row>
    <row r="706" spans="1:50">
      <c r="A706" s="49">
        <v>493</v>
      </c>
      <c r="B706" s="49">
        <v>493093176</v>
      </c>
      <c r="C706" s="50" t="s">
        <v>286</v>
      </c>
      <c r="D706" s="49">
        <v>93</v>
      </c>
      <c r="E706" s="50" t="s">
        <v>14</v>
      </c>
      <c r="F706" s="49">
        <v>176</v>
      </c>
      <c r="G706" s="50" t="s">
        <v>78</v>
      </c>
      <c r="H706" s="51">
        <v>2</v>
      </c>
      <c r="I706" s="52">
        <v>11800</v>
      </c>
      <c r="J706" s="52">
        <v>3888</v>
      </c>
      <c r="K706" s="52">
        <v>0</v>
      </c>
      <c r="L706" s="52">
        <v>893</v>
      </c>
      <c r="M706" s="52">
        <v>16581</v>
      </c>
      <c r="N706" s="48"/>
      <c r="O706" s="53">
        <v>0</v>
      </c>
      <c r="P706" s="53">
        <v>0</v>
      </c>
      <c r="Q706" s="55">
        <v>0.09</v>
      </c>
      <c r="R706" s="55">
        <v>6.5733715767592862E-2</v>
      </c>
      <c r="S706" s="52">
        <v>0</v>
      </c>
      <c r="T706" s="49"/>
      <c r="U706" s="56">
        <v>31376</v>
      </c>
      <c r="V706" s="56">
        <v>0</v>
      </c>
      <c r="W706" s="52">
        <v>0</v>
      </c>
      <c r="X706" s="52">
        <v>1786</v>
      </c>
      <c r="Y706" s="52">
        <v>33162</v>
      </c>
      <c r="Z706" s="83">
        <f t="shared" si="10"/>
        <v>2752578.8789391788</v>
      </c>
      <c r="AA706" s="52"/>
      <c r="AB706" s="52"/>
      <c r="AC706" s="52"/>
      <c r="AE706" s="53"/>
      <c r="AF706" s="53"/>
      <c r="AG706" s="54"/>
      <c r="AH706" s="55"/>
      <c r="AI706" s="52"/>
      <c r="AK706" s="56"/>
      <c r="AL706" s="56"/>
      <c r="AM706" s="52"/>
      <c r="AN706" s="52"/>
      <c r="AO706" s="52"/>
      <c r="AQ706" s="52"/>
      <c r="AR706" s="52"/>
      <c r="AS706" s="52"/>
      <c r="AT706" s="52"/>
      <c r="AU706" s="52"/>
      <c r="AV706" s="52"/>
      <c r="AW706" s="52"/>
      <c r="AX706" s="52"/>
    </row>
    <row r="707" spans="1:50">
      <c r="A707" s="49">
        <v>493</v>
      </c>
      <c r="B707" s="49">
        <v>493093248</v>
      </c>
      <c r="C707" s="50" t="s">
        <v>286</v>
      </c>
      <c r="D707" s="49">
        <v>93</v>
      </c>
      <c r="E707" s="50" t="s">
        <v>14</v>
      </c>
      <c r="F707" s="49">
        <v>248</v>
      </c>
      <c r="G707" s="50" t="s">
        <v>18</v>
      </c>
      <c r="H707" s="51">
        <v>15</v>
      </c>
      <c r="I707" s="52">
        <v>11965</v>
      </c>
      <c r="J707" s="52">
        <v>418</v>
      </c>
      <c r="K707" s="52">
        <v>0</v>
      </c>
      <c r="L707" s="52">
        <v>893</v>
      </c>
      <c r="M707" s="52">
        <v>13276</v>
      </c>
      <c r="N707" s="48"/>
      <c r="O707" s="53">
        <v>0</v>
      </c>
      <c r="P707" s="53">
        <v>0</v>
      </c>
      <c r="Q707" s="55">
        <v>0.09</v>
      </c>
      <c r="R707" s="55">
        <v>3.8622894050938994E-2</v>
      </c>
      <c r="S707" s="52">
        <v>0</v>
      </c>
      <c r="T707" s="49"/>
      <c r="U707" s="56">
        <v>185745</v>
      </c>
      <c r="V707" s="56">
        <v>0</v>
      </c>
      <c r="W707" s="52">
        <v>0</v>
      </c>
      <c r="X707" s="52">
        <v>13395</v>
      </c>
      <c r="Y707" s="52">
        <v>199140</v>
      </c>
      <c r="Z707" s="83">
        <f t="shared" si="10"/>
        <v>2752578.8789391788</v>
      </c>
      <c r="AA707" s="52"/>
      <c r="AB707" s="52"/>
      <c r="AC707" s="52"/>
      <c r="AE707" s="53"/>
      <c r="AF707" s="53"/>
      <c r="AG707" s="54"/>
      <c r="AH707" s="55"/>
      <c r="AI707" s="52"/>
      <c r="AK707" s="56"/>
      <c r="AL707" s="56"/>
      <c r="AM707" s="52"/>
      <c r="AN707" s="52"/>
      <c r="AO707" s="52"/>
      <c r="AQ707" s="52"/>
      <c r="AR707" s="52"/>
      <c r="AS707" s="52"/>
      <c r="AT707" s="52"/>
      <c r="AU707" s="52"/>
      <c r="AV707" s="52"/>
      <c r="AW707" s="52"/>
      <c r="AX707" s="52"/>
    </row>
    <row r="708" spans="1:50">
      <c r="A708" s="49">
        <v>493</v>
      </c>
      <c r="B708" s="49">
        <v>493093262</v>
      </c>
      <c r="C708" s="50" t="s">
        <v>286</v>
      </c>
      <c r="D708" s="49">
        <v>93</v>
      </c>
      <c r="E708" s="50" t="s">
        <v>14</v>
      </c>
      <c r="F708" s="49">
        <v>262</v>
      </c>
      <c r="G708" s="50" t="s">
        <v>19</v>
      </c>
      <c r="H708" s="51">
        <v>1</v>
      </c>
      <c r="I708" s="52">
        <v>10161</v>
      </c>
      <c r="J708" s="52">
        <v>4715</v>
      </c>
      <c r="K708" s="52">
        <v>0</v>
      </c>
      <c r="L708" s="52">
        <v>893</v>
      </c>
      <c r="M708" s="52">
        <v>15769</v>
      </c>
      <c r="N708" s="48"/>
      <c r="O708" s="53">
        <v>0</v>
      </c>
      <c r="P708" s="53">
        <v>0</v>
      </c>
      <c r="Q708" s="55">
        <v>0.09</v>
      </c>
      <c r="R708" s="55">
        <v>4.9644729083564425E-2</v>
      </c>
      <c r="S708" s="52">
        <v>0</v>
      </c>
      <c r="T708" s="49"/>
      <c r="U708" s="56">
        <v>14876</v>
      </c>
      <c r="V708" s="56">
        <v>0</v>
      </c>
      <c r="W708" s="52">
        <v>0</v>
      </c>
      <c r="X708" s="52">
        <v>893</v>
      </c>
      <c r="Y708" s="52">
        <v>15769</v>
      </c>
      <c r="Z708" s="83">
        <f t="shared" si="10"/>
        <v>2752578.8789391788</v>
      </c>
      <c r="AA708" s="52"/>
      <c r="AB708" s="52"/>
      <c r="AC708" s="52"/>
      <c r="AE708" s="53"/>
      <c r="AF708" s="53"/>
      <c r="AG708" s="54"/>
      <c r="AH708" s="55"/>
      <c r="AI708" s="52"/>
      <c r="AK708" s="56"/>
      <c r="AL708" s="56"/>
      <c r="AM708" s="52"/>
      <c r="AN708" s="52"/>
      <c r="AO708" s="52"/>
      <c r="AQ708" s="52"/>
      <c r="AR708" s="52"/>
      <c r="AS708" s="52"/>
      <c r="AT708" s="52"/>
      <c r="AU708" s="52"/>
      <c r="AV708" s="52"/>
      <c r="AW708" s="52"/>
      <c r="AX708" s="52"/>
    </row>
    <row r="709" spans="1:50">
      <c r="A709" s="49">
        <v>494</v>
      </c>
      <c r="B709" s="49">
        <v>494093035</v>
      </c>
      <c r="C709" s="50" t="s">
        <v>287</v>
      </c>
      <c r="D709" s="49">
        <v>93</v>
      </c>
      <c r="E709" s="50" t="s">
        <v>14</v>
      </c>
      <c r="F709" s="49">
        <v>35</v>
      </c>
      <c r="G709" s="50" t="s">
        <v>11</v>
      </c>
      <c r="H709" s="51">
        <v>4</v>
      </c>
      <c r="I709" s="52">
        <v>12145</v>
      </c>
      <c r="J709" s="52">
        <v>4163</v>
      </c>
      <c r="K709" s="52">
        <v>0</v>
      </c>
      <c r="L709" s="52">
        <v>893</v>
      </c>
      <c r="M709" s="52">
        <v>17201</v>
      </c>
      <c r="N709" s="48"/>
      <c r="O709" s="53">
        <v>0</v>
      </c>
      <c r="P709" s="53">
        <v>0</v>
      </c>
      <c r="Q709" s="55">
        <v>0.18</v>
      </c>
      <c r="R709" s="55">
        <v>0.14507498172994768</v>
      </c>
      <c r="S709" s="52">
        <v>0</v>
      </c>
      <c r="T709" s="49"/>
      <c r="U709" s="56">
        <v>65232</v>
      </c>
      <c r="V709" s="56">
        <v>0</v>
      </c>
      <c r="W709" s="52">
        <v>0</v>
      </c>
      <c r="X709" s="52">
        <v>3572</v>
      </c>
      <c r="Y709" s="52">
        <v>68804</v>
      </c>
      <c r="Z709" s="83">
        <f t="shared" si="10"/>
        <v>8553848.047026461</v>
      </c>
      <c r="AA709" s="52"/>
      <c r="AB709" s="52"/>
      <c r="AC709" s="52"/>
      <c r="AE709" s="53"/>
      <c r="AF709" s="53"/>
      <c r="AG709" s="54"/>
      <c r="AH709" s="55"/>
      <c r="AI709" s="52"/>
      <c r="AK709" s="56"/>
      <c r="AL709" s="56"/>
      <c r="AM709" s="52"/>
      <c r="AN709" s="52"/>
      <c r="AO709" s="52"/>
      <c r="AQ709" s="52"/>
      <c r="AR709" s="52"/>
      <c r="AS709" s="52"/>
      <c r="AT709" s="52"/>
      <c r="AU709" s="52"/>
      <c r="AV709" s="52"/>
      <c r="AW709" s="52"/>
      <c r="AX709" s="52"/>
    </row>
    <row r="710" spans="1:50">
      <c r="A710" s="49">
        <v>494</v>
      </c>
      <c r="B710" s="49">
        <v>494093049</v>
      </c>
      <c r="C710" s="50" t="s">
        <v>287</v>
      </c>
      <c r="D710" s="49">
        <v>93</v>
      </c>
      <c r="E710" s="50" t="s">
        <v>14</v>
      </c>
      <c r="F710" s="49">
        <v>49</v>
      </c>
      <c r="G710" s="50" t="s">
        <v>73</v>
      </c>
      <c r="H710" s="51">
        <v>1</v>
      </c>
      <c r="I710" s="52">
        <v>11741</v>
      </c>
      <c r="J710" s="52">
        <v>14891</v>
      </c>
      <c r="K710" s="52">
        <v>0</v>
      </c>
      <c r="L710" s="52">
        <v>893</v>
      </c>
      <c r="M710" s="52">
        <v>27525</v>
      </c>
      <c r="N710" s="48"/>
      <c r="O710" s="53">
        <v>0</v>
      </c>
      <c r="P710" s="53">
        <v>0</v>
      </c>
      <c r="Q710" s="55">
        <v>0.09</v>
      </c>
      <c r="R710" s="55">
        <v>6.9838840145100528E-2</v>
      </c>
      <c r="S710" s="52">
        <v>0</v>
      </c>
      <c r="T710" s="49"/>
      <c r="U710" s="56">
        <v>26632</v>
      </c>
      <c r="V710" s="56">
        <v>0</v>
      </c>
      <c r="W710" s="52">
        <v>0</v>
      </c>
      <c r="X710" s="52">
        <v>893</v>
      </c>
      <c r="Y710" s="52">
        <v>27525</v>
      </c>
      <c r="Z710" s="83">
        <f t="shared" si="10"/>
        <v>8553848.047026461</v>
      </c>
      <c r="AA710" s="52"/>
      <c r="AB710" s="52"/>
      <c r="AC710" s="52"/>
      <c r="AE710" s="53"/>
      <c r="AF710" s="53"/>
      <c r="AG710" s="54"/>
      <c r="AH710" s="55"/>
      <c r="AI710" s="52"/>
      <c r="AK710" s="56"/>
      <c r="AL710" s="56"/>
      <c r="AM710" s="52"/>
      <c r="AN710" s="52"/>
      <c r="AO710" s="52"/>
      <c r="AQ710" s="52"/>
      <c r="AR710" s="52"/>
      <c r="AS710" s="52"/>
      <c r="AT710" s="52"/>
      <c r="AU710" s="52"/>
      <c r="AV710" s="52"/>
      <c r="AW710" s="52"/>
      <c r="AX710" s="52"/>
    </row>
    <row r="711" spans="1:50">
      <c r="A711" s="49">
        <v>494</v>
      </c>
      <c r="B711" s="49">
        <v>494093056</v>
      </c>
      <c r="C711" s="50" t="s">
        <v>287</v>
      </c>
      <c r="D711" s="49">
        <v>93</v>
      </c>
      <c r="E711" s="50" t="s">
        <v>14</v>
      </c>
      <c r="F711" s="49">
        <v>56</v>
      </c>
      <c r="G711" s="50" t="s">
        <v>133</v>
      </c>
      <c r="H711" s="51">
        <v>3</v>
      </c>
      <c r="I711" s="52">
        <v>10377</v>
      </c>
      <c r="J711" s="52">
        <v>4044</v>
      </c>
      <c r="K711" s="52">
        <v>0</v>
      </c>
      <c r="L711" s="52">
        <v>893</v>
      </c>
      <c r="M711" s="52">
        <v>15314</v>
      </c>
      <c r="N711" s="48"/>
      <c r="O711" s="53">
        <v>0</v>
      </c>
      <c r="P711" s="53">
        <v>0</v>
      </c>
      <c r="Q711" s="55">
        <v>0.09</v>
      </c>
      <c r="R711" s="55">
        <v>1.9872567991981813E-2</v>
      </c>
      <c r="S711" s="52">
        <v>0</v>
      </c>
      <c r="T711" s="49"/>
      <c r="U711" s="56">
        <v>43263</v>
      </c>
      <c r="V711" s="56">
        <v>0</v>
      </c>
      <c r="W711" s="52">
        <v>0</v>
      </c>
      <c r="X711" s="52">
        <v>2679</v>
      </c>
      <c r="Y711" s="52">
        <v>45942</v>
      </c>
      <c r="Z711" s="83">
        <f t="shared" si="10"/>
        <v>8553848.047026461</v>
      </c>
      <c r="AA711" s="52"/>
      <c r="AB711" s="52"/>
      <c r="AC711" s="52"/>
      <c r="AE711" s="53"/>
      <c r="AF711" s="53"/>
      <c r="AG711" s="54"/>
      <c r="AH711" s="55"/>
      <c r="AI711" s="52"/>
      <c r="AK711" s="56"/>
      <c r="AL711" s="56"/>
      <c r="AM711" s="52"/>
      <c r="AN711" s="52"/>
      <c r="AO711" s="52"/>
      <c r="AQ711" s="52"/>
      <c r="AR711" s="52"/>
      <c r="AS711" s="52"/>
      <c r="AT711" s="52"/>
      <c r="AU711" s="52"/>
      <c r="AV711" s="52"/>
      <c r="AW711" s="52"/>
      <c r="AX711" s="52"/>
    </row>
    <row r="712" spans="1:50">
      <c r="A712" s="49">
        <v>494</v>
      </c>
      <c r="B712" s="49">
        <v>494093057</v>
      </c>
      <c r="C712" s="50" t="s">
        <v>287</v>
      </c>
      <c r="D712" s="49">
        <v>93</v>
      </c>
      <c r="E712" s="50" t="s">
        <v>14</v>
      </c>
      <c r="F712" s="49">
        <v>57</v>
      </c>
      <c r="G712" s="50" t="s">
        <v>13</v>
      </c>
      <c r="H712" s="51">
        <v>50</v>
      </c>
      <c r="I712" s="52">
        <v>12101</v>
      </c>
      <c r="J712" s="52">
        <v>639</v>
      </c>
      <c r="K712" s="52">
        <v>0</v>
      </c>
      <c r="L712" s="52">
        <v>893</v>
      </c>
      <c r="M712" s="52">
        <v>13633</v>
      </c>
      <c r="N712" s="48"/>
      <c r="O712" s="53">
        <v>0</v>
      </c>
      <c r="P712" s="53">
        <v>0</v>
      </c>
      <c r="Q712" s="55">
        <v>0.18</v>
      </c>
      <c r="R712" s="55">
        <v>0.11614255293759317</v>
      </c>
      <c r="S712" s="52">
        <v>0</v>
      </c>
      <c r="T712" s="49"/>
      <c r="U712" s="56">
        <v>637000</v>
      </c>
      <c r="V712" s="56">
        <v>0</v>
      </c>
      <c r="W712" s="52">
        <v>0</v>
      </c>
      <c r="X712" s="52">
        <v>44650</v>
      </c>
      <c r="Y712" s="52">
        <v>681650</v>
      </c>
      <c r="Z712" s="83">
        <f t="shared" si="10"/>
        <v>8553848.047026461</v>
      </c>
      <c r="AA712" s="52"/>
      <c r="AB712" s="52"/>
      <c r="AC712" s="52"/>
      <c r="AE712" s="53"/>
      <c r="AF712" s="53"/>
      <c r="AG712" s="54"/>
      <c r="AH712" s="55"/>
      <c r="AI712" s="52"/>
      <c r="AK712" s="56"/>
      <c r="AL712" s="56"/>
      <c r="AM712" s="52"/>
      <c r="AN712" s="52"/>
      <c r="AO712" s="52"/>
      <c r="AQ712" s="52"/>
      <c r="AR712" s="52"/>
      <c r="AS712" s="52"/>
      <c r="AT712" s="52"/>
      <c r="AU712" s="52"/>
      <c r="AV712" s="52"/>
      <c r="AW712" s="52"/>
      <c r="AX712" s="52"/>
    </row>
    <row r="713" spans="1:50">
      <c r="A713" s="49">
        <v>494</v>
      </c>
      <c r="B713" s="49">
        <v>494093093</v>
      </c>
      <c r="C713" s="50" t="s">
        <v>287</v>
      </c>
      <c r="D713" s="49">
        <v>93</v>
      </c>
      <c r="E713" s="50" t="s">
        <v>14</v>
      </c>
      <c r="F713" s="49">
        <v>93</v>
      </c>
      <c r="G713" s="50" t="s">
        <v>14</v>
      </c>
      <c r="H713" s="51">
        <v>339</v>
      </c>
      <c r="I713" s="52">
        <v>11726</v>
      </c>
      <c r="J713" s="52">
        <v>328</v>
      </c>
      <c r="K713" s="52">
        <v>0</v>
      </c>
      <c r="L713" s="52">
        <v>893</v>
      </c>
      <c r="M713" s="52">
        <v>12947</v>
      </c>
      <c r="N713" s="48"/>
      <c r="O713" s="53">
        <v>0</v>
      </c>
      <c r="P713" s="53">
        <v>0</v>
      </c>
      <c r="Q713" s="55">
        <v>0.09</v>
      </c>
      <c r="R713" s="55">
        <v>9.832094687748992E-2</v>
      </c>
      <c r="S713" s="52">
        <v>-1020.1355544942144</v>
      </c>
      <c r="T713" s="49"/>
      <c r="U713" s="56">
        <v>4086306</v>
      </c>
      <c r="V713" s="56">
        <v>0</v>
      </c>
      <c r="W713" s="52">
        <v>-345825.95297353866</v>
      </c>
      <c r="X713" s="52">
        <v>302727</v>
      </c>
      <c r="Y713" s="52">
        <v>4043207.0470264615</v>
      </c>
      <c r="Z713" s="83">
        <f t="shared" si="10"/>
        <v>8553848.047026461</v>
      </c>
      <c r="AA713" s="52"/>
      <c r="AB713" s="52"/>
      <c r="AC713" s="52"/>
      <c r="AE713" s="53"/>
      <c r="AF713" s="53"/>
      <c r="AG713" s="54"/>
      <c r="AH713" s="55"/>
      <c r="AI713" s="52"/>
      <c r="AK713" s="56"/>
      <c r="AL713" s="56"/>
      <c r="AM713" s="52"/>
      <c r="AN713" s="52"/>
      <c r="AO713" s="52"/>
      <c r="AQ713" s="52"/>
      <c r="AR713" s="52"/>
      <c r="AS713" s="52"/>
      <c r="AT713" s="52"/>
      <c r="AU713" s="52"/>
      <c r="AV713" s="52"/>
      <c r="AW713" s="52"/>
      <c r="AX713" s="52"/>
    </row>
    <row r="714" spans="1:50">
      <c r="A714" s="49">
        <v>494</v>
      </c>
      <c r="B714" s="49">
        <v>494093128</v>
      </c>
      <c r="C714" s="50" t="s">
        <v>287</v>
      </c>
      <c r="D714" s="49">
        <v>93</v>
      </c>
      <c r="E714" s="50" t="s">
        <v>14</v>
      </c>
      <c r="F714" s="49">
        <v>128</v>
      </c>
      <c r="G714" s="50" t="s">
        <v>122</v>
      </c>
      <c r="H714" s="51">
        <v>1</v>
      </c>
      <c r="I714" s="52">
        <v>10161</v>
      </c>
      <c r="J714" s="52">
        <v>524</v>
      </c>
      <c r="K714" s="52">
        <v>0</v>
      </c>
      <c r="L714" s="52">
        <v>893</v>
      </c>
      <c r="M714" s="52">
        <v>11578</v>
      </c>
      <c r="N714" s="48"/>
      <c r="O714" s="53">
        <v>0</v>
      </c>
      <c r="P714" s="53">
        <v>0</v>
      </c>
      <c r="Q714" s="55">
        <v>0.18</v>
      </c>
      <c r="R714" s="55">
        <v>3.2906379400218955E-2</v>
      </c>
      <c r="S714" s="52">
        <v>0</v>
      </c>
      <c r="T714" s="49"/>
      <c r="U714" s="56">
        <v>10685</v>
      </c>
      <c r="V714" s="56">
        <v>0</v>
      </c>
      <c r="W714" s="52">
        <v>0</v>
      </c>
      <c r="X714" s="52">
        <v>893</v>
      </c>
      <c r="Y714" s="52">
        <v>11578</v>
      </c>
      <c r="Z714" s="83">
        <f t="shared" si="10"/>
        <v>8553848.047026461</v>
      </c>
      <c r="AA714" s="52"/>
      <c r="AB714" s="52"/>
      <c r="AC714" s="52"/>
      <c r="AE714" s="53"/>
      <c r="AF714" s="53"/>
      <c r="AG714" s="54"/>
      <c r="AH714" s="55"/>
      <c r="AI714" s="52"/>
      <c r="AK714" s="56"/>
      <c r="AL714" s="56"/>
      <c r="AM714" s="52"/>
      <c r="AN714" s="52"/>
      <c r="AO714" s="52"/>
      <c r="AQ714" s="52"/>
      <c r="AR714" s="52"/>
      <c r="AS714" s="52"/>
      <c r="AT714" s="52"/>
      <c r="AU714" s="52"/>
      <c r="AV714" s="52"/>
      <c r="AW714" s="52"/>
      <c r="AX714" s="52"/>
    </row>
    <row r="715" spans="1:50">
      <c r="A715" s="49">
        <v>494</v>
      </c>
      <c r="B715" s="49">
        <v>494093149</v>
      </c>
      <c r="C715" s="50" t="s">
        <v>287</v>
      </c>
      <c r="D715" s="49">
        <v>93</v>
      </c>
      <c r="E715" s="50" t="s">
        <v>14</v>
      </c>
      <c r="F715" s="49">
        <v>149</v>
      </c>
      <c r="G715" s="50" t="s">
        <v>77</v>
      </c>
      <c r="H715" s="51">
        <v>2</v>
      </c>
      <c r="I715" s="52">
        <v>12390</v>
      </c>
      <c r="J715" s="52">
        <v>63</v>
      </c>
      <c r="K715" s="52">
        <v>0</v>
      </c>
      <c r="L715" s="52">
        <v>893</v>
      </c>
      <c r="M715" s="52">
        <v>13346</v>
      </c>
      <c r="N715" s="48"/>
      <c r="O715" s="53">
        <v>0</v>
      </c>
      <c r="P715" s="53">
        <v>0</v>
      </c>
      <c r="Q715" s="55">
        <v>0.16</v>
      </c>
      <c r="R715" s="55">
        <v>0.10176205383806537</v>
      </c>
      <c r="S715" s="52">
        <v>0</v>
      </c>
      <c r="T715" s="49"/>
      <c r="U715" s="56">
        <v>24906</v>
      </c>
      <c r="V715" s="56">
        <v>0</v>
      </c>
      <c r="W715" s="52">
        <v>0</v>
      </c>
      <c r="X715" s="52">
        <v>1786</v>
      </c>
      <c r="Y715" s="52">
        <v>26692</v>
      </c>
      <c r="Z715" s="83">
        <f t="shared" ref="Z715:Z778" si="11">SUMIF($A$10:$A$862,$A715,$Y$10:$Y$862)</f>
        <v>8553848.047026461</v>
      </c>
      <c r="AA715" s="52"/>
      <c r="AB715" s="52"/>
      <c r="AC715" s="52"/>
      <c r="AE715" s="53"/>
      <c r="AF715" s="53"/>
      <c r="AG715" s="54"/>
      <c r="AH715" s="55"/>
      <c r="AI715" s="52"/>
      <c r="AK715" s="56"/>
      <c r="AL715" s="56"/>
      <c r="AM715" s="52"/>
      <c r="AN715" s="52"/>
      <c r="AO715" s="52"/>
      <c r="AQ715" s="52"/>
      <c r="AR715" s="52"/>
      <c r="AS715" s="52"/>
      <c r="AT715" s="52"/>
      <c r="AU715" s="52"/>
      <c r="AV715" s="52"/>
      <c r="AW715" s="52"/>
      <c r="AX715" s="52"/>
    </row>
    <row r="716" spans="1:50">
      <c r="A716" s="49">
        <v>494</v>
      </c>
      <c r="B716" s="49">
        <v>494093163</v>
      </c>
      <c r="C716" s="50" t="s">
        <v>287</v>
      </c>
      <c r="D716" s="49">
        <v>93</v>
      </c>
      <c r="E716" s="50" t="s">
        <v>14</v>
      </c>
      <c r="F716" s="49">
        <v>163</v>
      </c>
      <c r="G716" s="50" t="s">
        <v>16</v>
      </c>
      <c r="H716" s="51">
        <v>4</v>
      </c>
      <c r="I716" s="52">
        <v>13817</v>
      </c>
      <c r="J716" s="52">
        <v>747</v>
      </c>
      <c r="K716" s="52">
        <v>0</v>
      </c>
      <c r="L716" s="52">
        <v>893</v>
      </c>
      <c r="M716" s="52">
        <v>15457</v>
      </c>
      <c r="N716" s="48"/>
      <c r="O716" s="53">
        <v>0</v>
      </c>
      <c r="P716" s="53">
        <v>0</v>
      </c>
      <c r="Q716" s="55">
        <v>0.18</v>
      </c>
      <c r="R716" s="55">
        <v>8.7658801294957248E-2</v>
      </c>
      <c r="S716" s="52">
        <v>0</v>
      </c>
      <c r="T716" s="49"/>
      <c r="U716" s="56">
        <v>58256</v>
      </c>
      <c r="V716" s="56">
        <v>0</v>
      </c>
      <c r="W716" s="52">
        <v>0</v>
      </c>
      <c r="X716" s="52">
        <v>3572</v>
      </c>
      <c r="Y716" s="52">
        <v>61828</v>
      </c>
      <c r="Z716" s="83">
        <f t="shared" si="11"/>
        <v>8553848.047026461</v>
      </c>
      <c r="AA716" s="52"/>
      <c r="AB716" s="52"/>
      <c r="AC716" s="52"/>
      <c r="AE716" s="53"/>
      <c r="AF716" s="53"/>
      <c r="AG716" s="54"/>
      <c r="AH716" s="55"/>
      <c r="AI716" s="52"/>
      <c r="AK716" s="56"/>
      <c r="AL716" s="56"/>
      <c r="AM716" s="52"/>
      <c r="AN716" s="52"/>
      <c r="AO716" s="52"/>
      <c r="AQ716" s="52"/>
      <c r="AR716" s="52"/>
      <c r="AS716" s="52"/>
      <c r="AT716" s="52"/>
      <c r="AU716" s="52"/>
      <c r="AV716" s="52"/>
      <c r="AW716" s="52"/>
      <c r="AX716" s="52"/>
    </row>
    <row r="717" spans="1:50">
      <c r="A717" s="49">
        <v>494</v>
      </c>
      <c r="B717" s="49">
        <v>494093165</v>
      </c>
      <c r="C717" s="50" t="s">
        <v>287</v>
      </c>
      <c r="D717" s="49">
        <v>93</v>
      </c>
      <c r="E717" s="50" t="s">
        <v>14</v>
      </c>
      <c r="F717" s="49">
        <v>165</v>
      </c>
      <c r="G717" s="50" t="s">
        <v>17</v>
      </c>
      <c r="H717" s="51">
        <v>65</v>
      </c>
      <c r="I717" s="52">
        <v>11605</v>
      </c>
      <c r="J717" s="52">
        <v>568</v>
      </c>
      <c r="K717" s="52">
        <v>0</v>
      </c>
      <c r="L717" s="52">
        <v>893</v>
      </c>
      <c r="M717" s="52">
        <v>13066</v>
      </c>
      <c r="N717" s="48"/>
      <c r="O717" s="53">
        <v>0</v>
      </c>
      <c r="P717" s="53">
        <v>0</v>
      </c>
      <c r="Q717" s="55">
        <v>0.14000000000000001</v>
      </c>
      <c r="R717" s="55">
        <v>0.11966283017214517</v>
      </c>
      <c r="S717" s="52">
        <v>0</v>
      </c>
      <c r="T717" s="49"/>
      <c r="U717" s="56">
        <v>791245</v>
      </c>
      <c r="V717" s="56">
        <v>0</v>
      </c>
      <c r="W717" s="52">
        <v>0</v>
      </c>
      <c r="X717" s="52">
        <v>58045</v>
      </c>
      <c r="Y717" s="52">
        <v>849290</v>
      </c>
      <c r="Z717" s="83">
        <f t="shared" si="11"/>
        <v>8553848.047026461</v>
      </c>
      <c r="AA717" s="52"/>
      <c r="AB717" s="52"/>
      <c r="AC717" s="52"/>
      <c r="AE717" s="53"/>
      <c r="AF717" s="53"/>
      <c r="AG717" s="54"/>
      <c r="AH717" s="55"/>
      <c r="AI717" s="52"/>
      <c r="AK717" s="56"/>
      <c r="AL717" s="56"/>
      <c r="AM717" s="52"/>
      <c r="AN717" s="52"/>
      <c r="AO717" s="52"/>
      <c r="AQ717" s="52"/>
      <c r="AR717" s="52"/>
      <c r="AS717" s="52"/>
      <c r="AT717" s="52"/>
      <c r="AU717" s="52"/>
      <c r="AV717" s="52"/>
      <c r="AW717" s="52"/>
      <c r="AX717" s="52"/>
    </row>
    <row r="718" spans="1:50">
      <c r="A718" s="49">
        <v>494</v>
      </c>
      <c r="B718" s="49">
        <v>494093176</v>
      </c>
      <c r="C718" s="50" t="s">
        <v>287</v>
      </c>
      <c r="D718" s="49">
        <v>93</v>
      </c>
      <c r="E718" s="50" t="s">
        <v>14</v>
      </c>
      <c r="F718" s="49">
        <v>176</v>
      </c>
      <c r="G718" s="50" t="s">
        <v>78</v>
      </c>
      <c r="H718" s="51">
        <v>13</v>
      </c>
      <c r="I718" s="52">
        <v>12417</v>
      </c>
      <c r="J718" s="52">
        <v>4091</v>
      </c>
      <c r="K718" s="52">
        <v>0</v>
      </c>
      <c r="L718" s="52">
        <v>893</v>
      </c>
      <c r="M718" s="52">
        <v>17401</v>
      </c>
      <c r="N718" s="48"/>
      <c r="O718" s="53">
        <v>0</v>
      </c>
      <c r="P718" s="53">
        <v>0</v>
      </c>
      <c r="Q718" s="55">
        <v>0.09</v>
      </c>
      <c r="R718" s="55">
        <v>6.5733715767592862E-2</v>
      </c>
      <c r="S718" s="52">
        <v>0</v>
      </c>
      <c r="T718" s="49"/>
      <c r="U718" s="56">
        <v>214604</v>
      </c>
      <c r="V718" s="56">
        <v>0</v>
      </c>
      <c r="W718" s="52">
        <v>0</v>
      </c>
      <c r="X718" s="52">
        <v>11609</v>
      </c>
      <c r="Y718" s="52">
        <v>226213</v>
      </c>
      <c r="Z718" s="83">
        <f t="shared" si="11"/>
        <v>8553848.047026461</v>
      </c>
      <c r="AA718" s="52"/>
      <c r="AB718" s="52"/>
      <c r="AC718" s="52"/>
      <c r="AE718" s="53"/>
      <c r="AF718" s="53"/>
      <c r="AG718" s="54"/>
      <c r="AH718" s="55"/>
      <c r="AI718" s="52"/>
      <c r="AK718" s="56"/>
      <c r="AL718" s="56"/>
      <c r="AM718" s="52"/>
      <c r="AN718" s="52"/>
      <c r="AO718" s="52"/>
      <c r="AQ718" s="52"/>
      <c r="AR718" s="52"/>
      <c r="AS718" s="52"/>
      <c r="AT718" s="52"/>
      <c r="AU718" s="52"/>
      <c r="AV718" s="52"/>
      <c r="AW718" s="52"/>
      <c r="AX718" s="52"/>
    </row>
    <row r="719" spans="1:50">
      <c r="A719" s="49">
        <v>494</v>
      </c>
      <c r="B719" s="49">
        <v>494093178</v>
      </c>
      <c r="C719" s="50" t="s">
        <v>287</v>
      </c>
      <c r="D719" s="49">
        <v>93</v>
      </c>
      <c r="E719" s="50" t="s">
        <v>14</v>
      </c>
      <c r="F719" s="49">
        <v>178</v>
      </c>
      <c r="G719" s="50" t="s">
        <v>219</v>
      </c>
      <c r="H719" s="51">
        <v>2</v>
      </c>
      <c r="I719" s="52">
        <v>9883</v>
      </c>
      <c r="J719" s="52">
        <v>1036</v>
      </c>
      <c r="K719" s="52">
        <v>0</v>
      </c>
      <c r="L719" s="52">
        <v>893</v>
      </c>
      <c r="M719" s="52">
        <v>11812</v>
      </c>
      <c r="N719" s="48"/>
      <c r="O719" s="53">
        <v>0</v>
      </c>
      <c r="P719" s="53">
        <v>0</v>
      </c>
      <c r="Q719" s="55">
        <v>0.09</v>
      </c>
      <c r="R719" s="55">
        <v>5.9498310081802924E-2</v>
      </c>
      <c r="S719" s="52">
        <v>0</v>
      </c>
      <c r="T719" s="49"/>
      <c r="U719" s="56">
        <v>21838</v>
      </c>
      <c r="V719" s="56">
        <v>0</v>
      </c>
      <c r="W719" s="52">
        <v>0</v>
      </c>
      <c r="X719" s="52">
        <v>1786</v>
      </c>
      <c r="Y719" s="52">
        <v>23624</v>
      </c>
      <c r="Z719" s="83">
        <f t="shared" si="11"/>
        <v>8553848.047026461</v>
      </c>
      <c r="AA719" s="52"/>
      <c r="AB719" s="52"/>
      <c r="AC719" s="52"/>
      <c r="AE719" s="53"/>
      <c r="AF719" s="53"/>
      <c r="AG719" s="54"/>
      <c r="AH719" s="55"/>
      <c r="AI719" s="52"/>
      <c r="AK719" s="56"/>
      <c r="AL719" s="56"/>
      <c r="AM719" s="52"/>
      <c r="AN719" s="52"/>
      <c r="AO719" s="52"/>
      <c r="AQ719" s="52"/>
      <c r="AR719" s="52"/>
      <c r="AS719" s="52"/>
      <c r="AT719" s="52"/>
      <c r="AU719" s="52"/>
      <c r="AV719" s="52"/>
      <c r="AW719" s="52"/>
      <c r="AX719" s="52"/>
    </row>
    <row r="720" spans="1:50">
      <c r="A720" s="49">
        <v>494</v>
      </c>
      <c r="B720" s="49">
        <v>494093248</v>
      </c>
      <c r="C720" s="50" t="s">
        <v>287</v>
      </c>
      <c r="D720" s="49">
        <v>93</v>
      </c>
      <c r="E720" s="50" t="s">
        <v>14</v>
      </c>
      <c r="F720" s="49">
        <v>248</v>
      </c>
      <c r="G720" s="50" t="s">
        <v>18</v>
      </c>
      <c r="H720" s="51">
        <v>167</v>
      </c>
      <c r="I720" s="52">
        <v>11894</v>
      </c>
      <c r="J720" s="52">
        <v>416</v>
      </c>
      <c r="K720" s="52">
        <v>0</v>
      </c>
      <c r="L720" s="52">
        <v>893</v>
      </c>
      <c r="M720" s="52">
        <v>13203</v>
      </c>
      <c r="N720" s="48"/>
      <c r="O720" s="53">
        <v>0</v>
      </c>
      <c r="P720" s="53">
        <v>0</v>
      </c>
      <c r="Q720" s="55">
        <v>0.09</v>
      </c>
      <c r="R720" s="55">
        <v>3.8622894050938994E-2</v>
      </c>
      <c r="S720" s="52">
        <v>0</v>
      </c>
      <c r="T720" s="49"/>
      <c r="U720" s="56">
        <v>2055770</v>
      </c>
      <c r="V720" s="56">
        <v>0</v>
      </c>
      <c r="W720" s="52">
        <v>0</v>
      </c>
      <c r="X720" s="52">
        <v>149131</v>
      </c>
      <c r="Y720" s="52">
        <v>2204901</v>
      </c>
      <c r="Z720" s="83">
        <f t="shared" si="11"/>
        <v>8553848.047026461</v>
      </c>
      <c r="AA720" s="52"/>
      <c r="AB720" s="52"/>
      <c r="AC720" s="52"/>
      <c r="AE720" s="53"/>
      <c r="AF720" s="53"/>
      <c r="AG720" s="54"/>
      <c r="AH720" s="55"/>
      <c r="AI720" s="52"/>
      <c r="AK720" s="56"/>
      <c r="AL720" s="56"/>
      <c r="AM720" s="52"/>
      <c r="AN720" s="52"/>
      <c r="AO720" s="52"/>
      <c r="AQ720" s="52"/>
      <c r="AR720" s="52"/>
      <c r="AS720" s="52"/>
      <c r="AT720" s="52"/>
      <c r="AU720" s="52"/>
      <c r="AV720" s="52"/>
      <c r="AW720" s="52"/>
      <c r="AX720" s="52"/>
    </row>
    <row r="721" spans="1:50">
      <c r="A721" s="49">
        <v>494</v>
      </c>
      <c r="B721" s="49">
        <v>494093262</v>
      </c>
      <c r="C721" s="50" t="s">
        <v>287</v>
      </c>
      <c r="D721" s="49">
        <v>93</v>
      </c>
      <c r="E721" s="50" t="s">
        <v>14</v>
      </c>
      <c r="F721" s="49">
        <v>262</v>
      </c>
      <c r="G721" s="50" t="s">
        <v>19</v>
      </c>
      <c r="H721" s="51">
        <v>10</v>
      </c>
      <c r="I721" s="52">
        <v>10457</v>
      </c>
      <c r="J721" s="52">
        <v>4852</v>
      </c>
      <c r="K721" s="52">
        <v>0</v>
      </c>
      <c r="L721" s="52">
        <v>893</v>
      </c>
      <c r="M721" s="52">
        <v>16202</v>
      </c>
      <c r="N721" s="48"/>
      <c r="O721" s="53">
        <v>0</v>
      </c>
      <c r="P721" s="53">
        <v>0</v>
      </c>
      <c r="Q721" s="55">
        <v>0.09</v>
      </c>
      <c r="R721" s="55">
        <v>4.9644729083564425E-2</v>
      </c>
      <c r="S721" s="52">
        <v>0</v>
      </c>
      <c r="T721" s="49"/>
      <c r="U721" s="56">
        <v>153090</v>
      </c>
      <c r="V721" s="56">
        <v>0</v>
      </c>
      <c r="W721" s="52">
        <v>0</v>
      </c>
      <c r="X721" s="52">
        <v>8930</v>
      </c>
      <c r="Y721" s="52">
        <v>162020</v>
      </c>
      <c r="Z721" s="83">
        <f t="shared" si="11"/>
        <v>8553848.047026461</v>
      </c>
      <c r="AA721" s="52"/>
      <c r="AB721" s="52"/>
      <c r="AC721" s="52"/>
      <c r="AE721" s="53"/>
      <c r="AF721" s="53"/>
      <c r="AG721" s="54"/>
      <c r="AH721" s="55"/>
      <c r="AI721" s="52"/>
      <c r="AK721" s="56"/>
      <c r="AL721" s="56"/>
      <c r="AM721" s="52"/>
      <c r="AN721" s="52"/>
      <c r="AO721" s="52"/>
      <c r="AQ721" s="52"/>
      <c r="AR721" s="52"/>
      <c r="AS721" s="52"/>
      <c r="AT721" s="52"/>
      <c r="AU721" s="52"/>
      <c r="AV721" s="52"/>
      <c r="AW721" s="52"/>
      <c r="AX721" s="52"/>
    </row>
    <row r="722" spans="1:50">
      <c r="A722" s="49">
        <v>494</v>
      </c>
      <c r="B722" s="49">
        <v>494093284</v>
      </c>
      <c r="C722" s="50" t="s">
        <v>287</v>
      </c>
      <c r="D722" s="49">
        <v>93</v>
      </c>
      <c r="E722" s="50" t="s">
        <v>14</v>
      </c>
      <c r="F722" s="49">
        <v>284</v>
      </c>
      <c r="G722" s="50" t="s">
        <v>140</v>
      </c>
      <c r="H722" s="51">
        <v>2</v>
      </c>
      <c r="I722" s="52">
        <v>15163</v>
      </c>
      <c r="J722" s="52">
        <v>5006</v>
      </c>
      <c r="K722" s="52">
        <v>0</v>
      </c>
      <c r="L722" s="52">
        <v>893</v>
      </c>
      <c r="M722" s="52">
        <v>21062</v>
      </c>
      <c r="N722" s="48"/>
      <c r="O722" s="53">
        <v>0</v>
      </c>
      <c r="P722" s="53">
        <v>0</v>
      </c>
      <c r="Q722" s="55">
        <v>0.09</v>
      </c>
      <c r="R722" s="55">
        <v>2.5055563792605481E-2</v>
      </c>
      <c r="S722" s="52">
        <v>0</v>
      </c>
      <c r="T722" s="49"/>
      <c r="U722" s="56">
        <v>40338</v>
      </c>
      <c r="V722" s="56">
        <v>0</v>
      </c>
      <c r="W722" s="52">
        <v>0</v>
      </c>
      <c r="X722" s="52">
        <v>1786</v>
      </c>
      <c r="Y722" s="52">
        <v>42124</v>
      </c>
      <c r="Z722" s="83">
        <f t="shared" si="11"/>
        <v>8553848.047026461</v>
      </c>
      <c r="AA722" s="52"/>
      <c r="AB722" s="52"/>
      <c r="AC722" s="52"/>
      <c r="AE722" s="53"/>
      <c r="AF722" s="53"/>
      <c r="AG722" s="54"/>
      <c r="AH722" s="55"/>
      <c r="AI722" s="52"/>
      <c r="AK722" s="56"/>
      <c r="AL722" s="56"/>
      <c r="AM722" s="52"/>
      <c r="AN722" s="52"/>
      <c r="AO722" s="52"/>
      <c r="AQ722" s="52"/>
      <c r="AR722" s="52"/>
      <c r="AS722" s="52"/>
      <c r="AT722" s="52"/>
      <c r="AU722" s="52"/>
      <c r="AV722" s="52"/>
      <c r="AW722" s="52"/>
      <c r="AX722" s="52"/>
    </row>
    <row r="723" spans="1:50">
      <c r="A723" s="49">
        <v>494</v>
      </c>
      <c r="B723" s="49">
        <v>494093293</v>
      </c>
      <c r="C723" s="50" t="s">
        <v>287</v>
      </c>
      <c r="D723" s="49">
        <v>93</v>
      </c>
      <c r="E723" s="50" t="s">
        <v>14</v>
      </c>
      <c r="F723" s="49">
        <v>293</v>
      </c>
      <c r="G723" s="50" t="s">
        <v>171</v>
      </c>
      <c r="H723" s="51">
        <v>3</v>
      </c>
      <c r="I723" s="52">
        <v>12748</v>
      </c>
      <c r="J723" s="52">
        <v>1085</v>
      </c>
      <c r="K723" s="52">
        <v>0</v>
      </c>
      <c r="L723" s="52">
        <v>893</v>
      </c>
      <c r="M723" s="52">
        <v>14726</v>
      </c>
      <c r="N723" s="48"/>
      <c r="O723" s="53">
        <v>0</v>
      </c>
      <c r="P723" s="53">
        <v>0</v>
      </c>
      <c r="Q723" s="55">
        <v>0.18</v>
      </c>
      <c r="R723" s="55">
        <v>3.0139368898322565E-3</v>
      </c>
      <c r="S723" s="52">
        <v>0</v>
      </c>
      <c r="T723" s="49"/>
      <c r="U723" s="56">
        <v>41499</v>
      </c>
      <c r="V723" s="56">
        <v>0</v>
      </c>
      <c r="W723" s="52">
        <v>0</v>
      </c>
      <c r="X723" s="52">
        <v>2679</v>
      </c>
      <c r="Y723" s="52">
        <v>44178</v>
      </c>
      <c r="Z723" s="83">
        <f t="shared" si="11"/>
        <v>8553848.047026461</v>
      </c>
      <c r="AA723" s="52"/>
      <c r="AB723" s="52"/>
      <c r="AC723" s="52"/>
      <c r="AE723" s="53"/>
      <c r="AF723" s="53"/>
      <c r="AG723" s="54"/>
      <c r="AH723" s="55"/>
      <c r="AI723" s="52"/>
      <c r="AK723" s="56"/>
      <c r="AL723" s="56"/>
      <c r="AM723" s="52"/>
      <c r="AN723" s="52"/>
      <c r="AO723" s="52"/>
      <c r="AQ723" s="52"/>
      <c r="AR723" s="52"/>
      <c r="AS723" s="52"/>
      <c r="AT723" s="52"/>
      <c r="AU723" s="52"/>
      <c r="AV723" s="52"/>
      <c r="AW723" s="52"/>
      <c r="AX723" s="52"/>
    </row>
    <row r="724" spans="1:50">
      <c r="A724" s="49">
        <v>494</v>
      </c>
      <c r="B724" s="49">
        <v>494093698</v>
      </c>
      <c r="C724" s="50" t="s">
        <v>287</v>
      </c>
      <c r="D724" s="49">
        <v>93</v>
      </c>
      <c r="E724" s="50" t="s">
        <v>14</v>
      </c>
      <c r="F724" s="49">
        <v>698</v>
      </c>
      <c r="G724" s="50" t="s">
        <v>381</v>
      </c>
      <c r="H724" s="51">
        <v>2</v>
      </c>
      <c r="I724" s="52">
        <v>9655</v>
      </c>
      <c r="J724" s="52">
        <v>6588</v>
      </c>
      <c r="K724" s="52">
        <v>0</v>
      </c>
      <c r="L724" s="52">
        <v>893</v>
      </c>
      <c r="M724" s="52">
        <v>17136</v>
      </c>
      <c r="N724" s="48"/>
      <c r="O724" s="53">
        <v>0</v>
      </c>
      <c r="P724" s="53">
        <v>0</v>
      </c>
      <c r="Q724" s="55">
        <v>0.09</v>
      </c>
      <c r="R724" s="55">
        <v>1.3640217942853087E-3</v>
      </c>
      <c r="S724" s="52">
        <v>0</v>
      </c>
      <c r="T724" s="49"/>
      <c r="U724" s="56">
        <v>32486</v>
      </c>
      <c r="V724" s="56">
        <v>0</v>
      </c>
      <c r="W724" s="52">
        <v>0</v>
      </c>
      <c r="X724" s="52">
        <v>1786</v>
      </c>
      <c r="Y724" s="52">
        <v>34272</v>
      </c>
      <c r="Z724" s="83">
        <f t="shared" si="11"/>
        <v>8553848.047026461</v>
      </c>
      <c r="AA724" s="52"/>
      <c r="AB724" s="52"/>
      <c r="AC724" s="52"/>
      <c r="AE724" s="53"/>
      <c r="AF724" s="53"/>
      <c r="AG724" s="54"/>
      <c r="AH724" s="55"/>
      <c r="AI724" s="52"/>
      <c r="AK724" s="56"/>
      <c r="AL724" s="56"/>
      <c r="AM724" s="52"/>
      <c r="AN724" s="52"/>
      <c r="AO724" s="52"/>
      <c r="AQ724" s="52"/>
      <c r="AR724" s="52"/>
      <c r="AS724" s="52"/>
      <c r="AT724" s="52"/>
      <c r="AU724" s="52"/>
      <c r="AV724" s="52"/>
      <c r="AW724" s="52"/>
      <c r="AX724" s="52"/>
    </row>
    <row r="725" spans="1:50">
      <c r="A725" s="49">
        <v>496</v>
      </c>
      <c r="B725" s="49">
        <v>496201072</v>
      </c>
      <c r="C725" s="50" t="s">
        <v>288</v>
      </c>
      <c r="D725" s="49">
        <v>201</v>
      </c>
      <c r="E725" s="50" t="s">
        <v>9</v>
      </c>
      <c r="F725" s="49">
        <v>72</v>
      </c>
      <c r="G725" s="50" t="s">
        <v>280</v>
      </c>
      <c r="H725" s="51">
        <v>5</v>
      </c>
      <c r="I725" s="52">
        <v>10374</v>
      </c>
      <c r="J725" s="52">
        <v>2453</v>
      </c>
      <c r="K725" s="52">
        <v>0</v>
      </c>
      <c r="L725" s="52">
        <v>893</v>
      </c>
      <c r="M725" s="52">
        <v>13720</v>
      </c>
      <c r="N725" s="48"/>
      <c r="O725" s="53">
        <v>8.8408644400785857E-2</v>
      </c>
      <c r="P725" s="53">
        <v>0</v>
      </c>
      <c r="Q725" s="55">
        <v>0.09</v>
      </c>
      <c r="R725" s="55">
        <v>2.4749488570022767E-3</v>
      </c>
      <c r="S725" s="52">
        <v>0</v>
      </c>
      <c r="T725" s="49"/>
      <c r="U725" s="56">
        <v>63000</v>
      </c>
      <c r="V725" s="56">
        <v>0</v>
      </c>
      <c r="W725" s="52">
        <v>0</v>
      </c>
      <c r="X725" s="52">
        <v>4385</v>
      </c>
      <c r="Y725" s="52">
        <v>67385</v>
      </c>
      <c r="Z725" s="83">
        <f t="shared" si="11"/>
        <v>6178275</v>
      </c>
      <c r="AA725" s="52"/>
      <c r="AB725" s="52"/>
      <c r="AC725" s="52"/>
      <c r="AE725" s="53"/>
      <c r="AF725" s="53"/>
      <c r="AG725" s="54"/>
      <c r="AH725" s="55"/>
      <c r="AI725" s="52"/>
      <c r="AK725" s="56"/>
      <c r="AL725" s="56"/>
      <c r="AM725" s="52"/>
      <c r="AN725" s="52"/>
      <c r="AO725" s="52"/>
      <c r="AQ725" s="52"/>
      <c r="AR725" s="52"/>
      <c r="AS725" s="52"/>
      <c r="AT725" s="52"/>
      <c r="AU725" s="52"/>
      <c r="AV725" s="52"/>
      <c r="AW725" s="52"/>
      <c r="AX725" s="52"/>
    </row>
    <row r="726" spans="1:50">
      <c r="A726" s="49">
        <v>496</v>
      </c>
      <c r="B726" s="49">
        <v>496201095</v>
      </c>
      <c r="C726" s="50" t="s">
        <v>288</v>
      </c>
      <c r="D726" s="49">
        <v>201</v>
      </c>
      <c r="E726" s="50" t="s">
        <v>9</v>
      </c>
      <c r="F726" s="49">
        <v>95</v>
      </c>
      <c r="G726" s="50" t="s">
        <v>279</v>
      </c>
      <c r="H726" s="51">
        <v>1</v>
      </c>
      <c r="I726" s="52">
        <v>12275</v>
      </c>
      <c r="J726" s="52">
        <v>135</v>
      </c>
      <c r="K726" s="52">
        <v>0</v>
      </c>
      <c r="L726" s="52">
        <v>893</v>
      </c>
      <c r="M726" s="52">
        <v>13303</v>
      </c>
      <c r="N726" s="48"/>
      <c r="O726" s="53">
        <v>1.768172888015717E-2</v>
      </c>
      <c r="P726" s="53">
        <v>0</v>
      </c>
      <c r="Q726" s="55">
        <v>0.18</v>
      </c>
      <c r="R726" s="55">
        <v>0.12032466757782798</v>
      </c>
      <c r="S726" s="52">
        <v>0</v>
      </c>
      <c r="T726" s="49"/>
      <c r="U726" s="56">
        <v>12191</v>
      </c>
      <c r="V726" s="56">
        <v>0</v>
      </c>
      <c r="W726" s="52">
        <v>0</v>
      </c>
      <c r="X726" s="52">
        <v>877</v>
      </c>
      <c r="Y726" s="52">
        <v>13068</v>
      </c>
      <c r="Z726" s="83">
        <f t="shared" si="11"/>
        <v>6178275</v>
      </c>
      <c r="AA726" s="52"/>
      <c r="AB726" s="52"/>
      <c r="AC726" s="52"/>
      <c r="AE726" s="53"/>
      <c r="AF726" s="53"/>
      <c r="AG726" s="54"/>
      <c r="AH726" s="55"/>
      <c r="AI726" s="52"/>
      <c r="AK726" s="56"/>
      <c r="AL726" s="56"/>
      <c r="AM726" s="52"/>
      <c r="AN726" s="52"/>
      <c r="AO726" s="52"/>
      <c r="AQ726" s="52"/>
      <c r="AR726" s="52"/>
      <c r="AS726" s="52"/>
      <c r="AT726" s="52"/>
      <c r="AU726" s="52"/>
      <c r="AV726" s="52"/>
      <c r="AW726" s="52"/>
      <c r="AX726" s="52"/>
    </row>
    <row r="727" spans="1:50">
      <c r="A727" s="49">
        <v>496</v>
      </c>
      <c r="B727" s="49">
        <v>496201182</v>
      </c>
      <c r="C727" s="50" t="s">
        <v>288</v>
      </c>
      <c r="D727" s="49">
        <v>201</v>
      </c>
      <c r="E727" s="50" t="s">
        <v>9</v>
      </c>
      <c r="F727" s="49">
        <v>182</v>
      </c>
      <c r="G727" s="50" t="s">
        <v>257</v>
      </c>
      <c r="H727" s="51">
        <v>1</v>
      </c>
      <c r="I727" s="52">
        <v>10205</v>
      </c>
      <c r="J727" s="52">
        <v>3118</v>
      </c>
      <c r="K727" s="52">
        <v>0</v>
      </c>
      <c r="L727" s="52">
        <v>893</v>
      </c>
      <c r="M727" s="52">
        <v>14216</v>
      </c>
      <c r="N727" s="48"/>
      <c r="O727" s="53">
        <v>1.768172888015717E-2</v>
      </c>
      <c r="P727" s="53">
        <v>0</v>
      </c>
      <c r="Q727" s="55">
        <v>0.09</v>
      </c>
      <c r="R727" s="55">
        <v>1.2743936919424978E-2</v>
      </c>
      <c r="S727" s="52">
        <v>0</v>
      </c>
      <c r="T727" s="49"/>
      <c r="U727" s="56">
        <v>13087</v>
      </c>
      <c r="V727" s="56">
        <v>0</v>
      </c>
      <c r="W727" s="52">
        <v>0</v>
      </c>
      <c r="X727" s="52">
        <v>877</v>
      </c>
      <c r="Y727" s="52">
        <v>13964</v>
      </c>
      <c r="Z727" s="83">
        <f t="shared" si="11"/>
        <v>6178275</v>
      </c>
      <c r="AA727" s="52"/>
      <c r="AB727" s="52"/>
      <c r="AC727" s="52"/>
      <c r="AE727" s="53"/>
      <c r="AF727" s="53"/>
      <c r="AG727" s="54"/>
      <c r="AH727" s="55"/>
      <c r="AI727" s="52"/>
      <c r="AK727" s="56"/>
      <c r="AL727" s="56"/>
      <c r="AM727" s="52"/>
      <c r="AN727" s="52"/>
      <c r="AO727" s="52"/>
      <c r="AQ727" s="52"/>
      <c r="AR727" s="52"/>
      <c r="AS727" s="52"/>
      <c r="AT727" s="52"/>
      <c r="AU727" s="52"/>
      <c r="AV727" s="52"/>
      <c r="AW727" s="52"/>
      <c r="AX727" s="52"/>
    </row>
    <row r="728" spans="1:50">
      <c r="A728" s="49">
        <v>496</v>
      </c>
      <c r="B728" s="49">
        <v>496201201</v>
      </c>
      <c r="C728" s="50" t="s">
        <v>288</v>
      </c>
      <c r="D728" s="49">
        <v>201</v>
      </c>
      <c r="E728" s="50" t="s">
        <v>9</v>
      </c>
      <c r="F728" s="49">
        <v>201</v>
      </c>
      <c r="G728" s="50" t="s">
        <v>9</v>
      </c>
      <c r="H728" s="51">
        <v>498</v>
      </c>
      <c r="I728" s="52">
        <v>11224</v>
      </c>
      <c r="J728" s="52">
        <v>194</v>
      </c>
      <c r="K728" s="52">
        <v>0</v>
      </c>
      <c r="L728" s="52">
        <v>893</v>
      </c>
      <c r="M728" s="52">
        <v>12311</v>
      </c>
      <c r="N728" s="48"/>
      <c r="O728" s="53">
        <v>8.8055009823181933</v>
      </c>
      <c r="P728" s="53">
        <v>0</v>
      </c>
      <c r="Q728" s="55">
        <v>0.18</v>
      </c>
      <c r="R728" s="55">
        <v>7.8548202395377034E-2</v>
      </c>
      <c r="S728" s="52">
        <v>0</v>
      </c>
      <c r="T728" s="49"/>
      <c r="U728" s="56">
        <v>5585568</v>
      </c>
      <c r="V728" s="56">
        <v>0</v>
      </c>
      <c r="W728" s="52">
        <v>0</v>
      </c>
      <c r="X728" s="52">
        <v>436746</v>
      </c>
      <c r="Y728" s="52">
        <v>6022314</v>
      </c>
      <c r="Z728" s="83">
        <f t="shared" si="11"/>
        <v>6178275</v>
      </c>
      <c r="AA728" s="52"/>
      <c r="AB728" s="52"/>
      <c r="AC728" s="52"/>
      <c r="AE728" s="53"/>
      <c r="AF728" s="53"/>
      <c r="AG728" s="54"/>
      <c r="AH728" s="55"/>
      <c r="AI728" s="52"/>
      <c r="AK728" s="56"/>
      <c r="AL728" s="56"/>
      <c r="AM728" s="52"/>
      <c r="AN728" s="52"/>
      <c r="AO728" s="52"/>
      <c r="AQ728" s="52"/>
      <c r="AR728" s="52"/>
      <c r="AS728" s="52"/>
      <c r="AT728" s="52"/>
      <c r="AU728" s="52"/>
      <c r="AV728" s="52"/>
      <c r="AW728" s="52"/>
      <c r="AX728" s="52"/>
    </row>
    <row r="729" spans="1:50">
      <c r="A729" s="49">
        <v>496</v>
      </c>
      <c r="B729" s="49">
        <v>496201310</v>
      </c>
      <c r="C729" s="50" t="s">
        <v>288</v>
      </c>
      <c r="D729" s="49">
        <v>201</v>
      </c>
      <c r="E729" s="50" t="s">
        <v>9</v>
      </c>
      <c r="F729" s="49">
        <v>310</v>
      </c>
      <c r="G729" s="50" t="s">
        <v>259</v>
      </c>
      <c r="H729" s="51">
        <v>1</v>
      </c>
      <c r="I729" s="52">
        <v>8944</v>
      </c>
      <c r="J729" s="52">
        <v>1927</v>
      </c>
      <c r="K729" s="52">
        <v>0</v>
      </c>
      <c r="L729" s="52">
        <v>893</v>
      </c>
      <c r="M729" s="52">
        <v>11764</v>
      </c>
      <c r="N729" s="48"/>
      <c r="O729" s="53">
        <v>1.768172888015717E-2</v>
      </c>
      <c r="P729" s="53">
        <v>0</v>
      </c>
      <c r="Q729" s="55">
        <v>0.18</v>
      </c>
      <c r="R729" s="55">
        <v>2.3018778645302537E-2</v>
      </c>
      <c r="S729" s="52">
        <v>0</v>
      </c>
      <c r="T729" s="49"/>
      <c r="U729" s="56">
        <v>10679</v>
      </c>
      <c r="V729" s="56">
        <v>0</v>
      </c>
      <c r="W729" s="52">
        <v>0</v>
      </c>
      <c r="X729" s="52">
        <v>877</v>
      </c>
      <c r="Y729" s="52">
        <v>11556</v>
      </c>
      <c r="Z729" s="83">
        <f t="shared" si="11"/>
        <v>6178275</v>
      </c>
      <c r="AA729" s="52"/>
      <c r="AB729" s="52"/>
      <c r="AC729" s="52"/>
      <c r="AE729" s="53"/>
      <c r="AF729" s="53"/>
      <c r="AG729" s="54"/>
      <c r="AH729" s="55"/>
      <c r="AI729" s="52"/>
      <c r="AK729" s="56"/>
      <c r="AL729" s="56"/>
      <c r="AM729" s="52"/>
      <c r="AN729" s="52"/>
      <c r="AO729" s="52"/>
      <c r="AQ729" s="52"/>
      <c r="AR729" s="52"/>
      <c r="AS729" s="52"/>
      <c r="AT729" s="52"/>
      <c r="AU729" s="52"/>
      <c r="AV729" s="52"/>
      <c r="AW729" s="52"/>
      <c r="AX729" s="52"/>
    </row>
    <row r="730" spans="1:50">
      <c r="A730" s="49">
        <v>496</v>
      </c>
      <c r="B730" s="49">
        <v>496201331</v>
      </c>
      <c r="C730" s="50" t="s">
        <v>288</v>
      </c>
      <c r="D730" s="49">
        <v>201</v>
      </c>
      <c r="E730" s="50" t="s">
        <v>9</v>
      </c>
      <c r="F730" s="49">
        <v>331</v>
      </c>
      <c r="G730" s="50" t="s">
        <v>283</v>
      </c>
      <c r="H730" s="51">
        <v>1</v>
      </c>
      <c r="I730" s="52">
        <v>13125</v>
      </c>
      <c r="J730" s="52">
        <v>4677</v>
      </c>
      <c r="K730" s="52">
        <v>0</v>
      </c>
      <c r="L730" s="52">
        <v>893</v>
      </c>
      <c r="M730" s="52">
        <v>18695</v>
      </c>
      <c r="N730" s="48"/>
      <c r="O730" s="53">
        <v>1.768172888015717E-2</v>
      </c>
      <c r="P730" s="53">
        <v>0</v>
      </c>
      <c r="Q730" s="55">
        <v>0.09</v>
      </c>
      <c r="R730" s="55">
        <v>6.5419669549053264E-3</v>
      </c>
      <c r="S730" s="52">
        <v>0</v>
      </c>
      <c r="T730" s="49"/>
      <c r="U730" s="56">
        <v>17487</v>
      </c>
      <c r="V730" s="56">
        <v>0</v>
      </c>
      <c r="W730" s="52">
        <v>0</v>
      </c>
      <c r="X730" s="52">
        <v>877</v>
      </c>
      <c r="Y730" s="52">
        <v>18364</v>
      </c>
      <c r="Z730" s="83">
        <f t="shared" si="11"/>
        <v>6178275</v>
      </c>
      <c r="AA730" s="52"/>
      <c r="AB730" s="52"/>
      <c r="AC730" s="52"/>
      <c r="AE730" s="53"/>
      <c r="AF730" s="53"/>
      <c r="AG730" s="54"/>
      <c r="AH730" s="55"/>
      <c r="AI730" s="52"/>
      <c r="AK730" s="56"/>
      <c r="AL730" s="56"/>
      <c r="AM730" s="52"/>
      <c r="AN730" s="52"/>
      <c r="AO730" s="52"/>
      <c r="AQ730" s="52"/>
      <c r="AR730" s="52"/>
      <c r="AS730" s="52"/>
      <c r="AT730" s="52"/>
      <c r="AU730" s="52"/>
      <c r="AV730" s="52"/>
      <c r="AW730" s="52"/>
      <c r="AX730" s="52"/>
    </row>
    <row r="731" spans="1:50">
      <c r="A731" s="49">
        <v>496</v>
      </c>
      <c r="B731" s="49">
        <v>496201665</v>
      </c>
      <c r="C731" s="50" t="s">
        <v>288</v>
      </c>
      <c r="D731" s="49">
        <v>201</v>
      </c>
      <c r="E731" s="50" t="s">
        <v>9</v>
      </c>
      <c r="F731" s="49">
        <v>665</v>
      </c>
      <c r="G731" s="50" t="s">
        <v>260</v>
      </c>
      <c r="H731" s="51">
        <v>1</v>
      </c>
      <c r="I731" s="52">
        <v>13975</v>
      </c>
      <c r="J731" s="52">
        <v>2591</v>
      </c>
      <c r="K731" s="52">
        <v>0</v>
      </c>
      <c r="L731" s="52">
        <v>893</v>
      </c>
      <c r="M731" s="52">
        <v>17459</v>
      </c>
      <c r="N731" s="48"/>
      <c r="O731" s="53">
        <v>1.768172888015717E-2</v>
      </c>
      <c r="P731" s="53">
        <v>0</v>
      </c>
      <c r="Q731" s="55">
        <v>0.09</v>
      </c>
      <c r="R731" s="55">
        <v>6.3545584708069843E-3</v>
      </c>
      <c r="S731" s="52">
        <v>0</v>
      </c>
      <c r="T731" s="49"/>
      <c r="U731" s="56">
        <v>16273</v>
      </c>
      <c r="V731" s="56">
        <v>0</v>
      </c>
      <c r="W731" s="52">
        <v>0</v>
      </c>
      <c r="X731" s="52">
        <v>877</v>
      </c>
      <c r="Y731" s="52">
        <v>17150</v>
      </c>
      <c r="Z731" s="83">
        <f t="shared" si="11"/>
        <v>6178275</v>
      </c>
      <c r="AA731" s="52"/>
      <c r="AB731" s="52"/>
      <c r="AC731" s="52"/>
      <c r="AE731" s="53"/>
      <c r="AF731" s="53"/>
      <c r="AG731" s="54"/>
      <c r="AH731" s="55"/>
      <c r="AI731" s="52"/>
      <c r="AK731" s="56"/>
      <c r="AL731" s="56"/>
      <c r="AM731" s="52"/>
      <c r="AN731" s="52"/>
      <c r="AO731" s="52"/>
      <c r="AQ731" s="52"/>
      <c r="AR731" s="52"/>
      <c r="AS731" s="52"/>
      <c r="AT731" s="52"/>
      <c r="AU731" s="52"/>
      <c r="AV731" s="52"/>
      <c r="AW731" s="52"/>
      <c r="AX731" s="52"/>
    </row>
    <row r="732" spans="1:50">
      <c r="A732" s="49">
        <v>496</v>
      </c>
      <c r="B732" s="49">
        <v>496201740</v>
      </c>
      <c r="C732" s="50" t="s">
        <v>288</v>
      </c>
      <c r="D732" s="49">
        <v>201</v>
      </c>
      <c r="E732" s="50" t="s">
        <v>9</v>
      </c>
      <c r="F732" s="49">
        <v>740</v>
      </c>
      <c r="G732" s="50" t="s">
        <v>261</v>
      </c>
      <c r="H732" s="51">
        <v>1</v>
      </c>
      <c r="I732" s="52">
        <v>9864</v>
      </c>
      <c r="J732" s="52">
        <v>3978</v>
      </c>
      <c r="K732" s="52">
        <v>0</v>
      </c>
      <c r="L732" s="52">
        <v>893</v>
      </c>
      <c r="M732" s="52">
        <v>14735</v>
      </c>
      <c r="N732" s="48"/>
      <c r="O732" s="53">
        <v>1.768172888015717E-2</v>
      </c>
      <c r="P732" s="53">
        <v>0</v>
      </c>
      <c r="Q732" s="55">
        <v>0.09</v>
      </c>
      <c r="R732" s="55">
        <v>1.6456395227040098E-3</v>
      </c>
      <c r="S732" s="52">
        <v>0</v>
      </c>
      <c r="T732" s="49"/>
      <c r="U732" s="56">
        <v>13597</v>
      </c>
      <c r="V732" s="56">
        <v>0</v>
      </c>
      <c r="W732" s="52">
        <v>0</v>
      </c>
      <c r="X732" s="52">
        <v>877</v>
      </c>
      <c r="Y732" s="52">
        <v>14474</v>
      </c>
      <c r="Z732" s="83">
        <f t="shared" si="11"/>
        <v>6178275</v>
      </c>
      <c r="AA732" s="52"/>
      <c r="AB732" s="52"/>
      <c r="AC732" s="52"/>
      <c r="AE732" s="53"/>
      <c r="AF732" s="53"/>
      <c r="AG732" s="54"/>
      <c r="AH732" s="55"/>
      <c r="AI732" s="52"/>
      <c r="AK732" s="56"/>
      <c r="AL732" s="56"/>
      <c r="AM732" s="52"/>
      <c r="AN732" s="52"/>
      <c r="AO732" s="52"/>
      <c r="AQ732" s="52"/>
      <c r="AR732" s="52"/>
      <c r="AS732" s="52"/>
      <c r="AT732" s="52"/>
      <c r="AU732" s="52"/>
      <c r="AV732" s="52"/>
      <c r="AW732" s="52"/>
      <c r="AX732" s="52"/>
    </row>
    <row r="733" spans="1:50">
      <c r="A733" s="49">
        <v>497</v>
      </c>
      <c r="B733" s="49">
        <v>497117005</v>
      </c>
      <c r="C733" s="50" t="s">
        <v>290</v>
      </c>
      <c r="D733" s="49">
        <v>117</v>
      </c>
      <c r="E733" s="50" t="s">
        <v>35</v>
      </c>
      <c r="F733" s="49">
        <v>5</v>
      </c>
      <c r="G733" s="50" t="s">
        <v>147</v>
      </c>
      <c r="H733" s="51">
        <v>5</v>
      </c>
      <c r="I733" s="52">
        <v>8710</v>
      </c>
      <c r="J733" s="52">
        <v>3514</v>
      </c>
      <c r="K733" s="52">
        <v>0</v>
      </c>
      <c r="L733" s="52">
        <v>893</v>
      </c>
      <c r="M733" s="52">
        <v>13117</v>
      </c>
      <c r="N733" s="48"/>
      <c r="O733" s="53">
        <v>0</v>
      </c>
      <c r="P733" s="53">
        <v>0</v>
      </c>
      <c r="Q733" s="55">
        <v>0.09</v>
      </c>
      <c r="R733" s="55">
        <v>3.7531238975916617E-3</v>
      </c>
      <c r="S733" s="52">
        <v>0</v>
      </c>
      <c r="T733" s="49"/>
      <c r="U733" s="56">
        <v>61120</v>
      </c>
      <c r="V733" s="56">
        <v>0</v>
      </c>
      <c r="W733" s="52">
        <v>0</v>
      </c>
      <c r="X733" s="52">
        <v>4465</v>
      </c>
      <c r="Y733" s="52">
        <v>65585</v>
      </c>
      <c r="Z733" s="83">
        <f t="shared" si="11"/>
        <v>7022199</v>
      </c>
      <c r="AA733" s="52"/>
      <c r="AB733" s="52"/>
      <c r="AC733" s="52"/>
      <c r="AE733" s="53"/>
      <c r="AF733" s="53"/>
      <c r="AG733" s="54"/>
      <c r="AH733" s="55"/>
      <c r="AI733" s="52"/>
      <c r="AK733" s="56"/>
      <c r="AL733" s="56"/>
      <c r="AM733" s="52"/>
      <c r="AN733" s="52"/>
      <c r="AO733" s="52"/>
      <c r="AQ733" s="52"/>
      <c r="AR733" s="52"/>
      <c r="AS733" s="52"/>
      <c r="AT733" s="52"/>
      <c r="AU733" s="52"/>
      <c r="AV733" s="52"/>
      <c r="AW733" s="52"/>
      <c r="AX733" s="52"/>
    </row>
    <row r="734" spans="1:50">
      <c r="A734" s="49">
        <v>497</v>
      </c>
      <c r="B734" s="49">
        <v>497117008</v>
      </c>
      <c r="C734" s="50" t="s">
        <v>290</v>
      </c>
      <c r="D734" s="49">
        <v>117</v>
      </c>
      <c r="E734" s="50" t="s">
        <v>35</v>
      </c>
      <c r="F734" s="49">
        <v>8</v>
      </c>
      <c r="G734" s="50" t="s">
        <v>186</v>
      </c>
      <c r="H734" s="51">
        <v>76</v>
      </c>
      <c r="I734" s="52">
        <v>9655</v>
      </c>
      <c r="J734" s="52">
        <v>9869</v>
      </c>
      <c r="K734" s="52">
        <v>0</v>
      </c>
      <c r="L734" s="52">
        <v>893</v>
      </c>
      <c r="M734" s="52">
        <v>20417</v>
      </c>
      <c r="N734" s="48"/>
      <c r="O734" s="53">
        <v>0</v>
      </c>
      <c r="P734" s="53">
        <v>0</v>
      </c>
      <c r="Q734" s="55">
        <v>0.09</v>
      </c>
      <c r="R734" s="55">
        <v>6.5545123396130847E-2</v>
      </c>
      <c r="S734" s="52">
        <v>0</v>
      </c>
      <c r="T734" s="49"/>
      <c r="U734" s="56">
        <v>1483824</v>
      </c>
      <c r="V734" s="56">
        <v>0</v>
      </c>
      <c r="W734" s="52">
        <v>0</v>
      </c>
      <c r="X734" s="52">
        <v>67868</v>
      </c>
      <c r="Y734" s="52">
        <v>1551692</v>
      </c>
      <c r="Z734" s="83">
        <f t="shared" si="11"/>
        <v>7022199</v>
      </c>
      <c r="AA734" s="52"/>
      <c r="AB734" s="52"/>
      <c r="AC734" s="52"/>
      <c r="AE734" s="53"/>
      <c r="AF734" s="53"/>
      <c r="AG734" s="54"/>
      <c r="AH734" s="55"/>
      <c r="AI734" s="52"/>
      <c r="AK734" s="56"/>
      <c r="AL734" s="56"/>
      <c r="AM734" s="52"/>
      <c r="AN734" s="52"/>
      <c r="AO734" s="52"/>
      <c r="AQ734" s="52"/>
      <c r="AR734" s="52"/>
      <c r="AS734" s="52"/>
      <c r="AT734" s="52"/>
      <c r="AU734" s="52"/>
      <c r="AV734" s="52"/>
      <c r="AW734" s="52"/>
      <c r="AX734" s="52"/>
    </row>
    <row r="735" spans="1:50">
      <c r="A735" s="49">
        <v>497</v>
      </c>
      <c r="B735" s="49">
        <v>497117024</v>
      </c>
      <c r="C735" s="50" t="s">
        <v>290</v>
      </c>
      <c r="D735" s="49">
        <v>117</v>
      </c>
      <c r="E735" s="50" t="s">
        <v>35</v>
      </c>
      <c r="F735" s="49">
        <v>24</v>
      </c>
      <c r="G735" s="50" t="s">
        <v>33</v>
      </c>
      <c r="H735" s="51">
        <v>21</v>
      </c>
      <c r="I735" s="52">
        <v>9217</v>
      </c>
      <c r="J735" s="52">
        <v>2041</v>
      </c>
      <c r="K735" s="52">
        <v>0</v>
      </c>
      <c r="L735" s="52">
        <v>893</v>
      </c>
      <c r="M735" s="52">
        <v>12151</v>
      </c>
      <c r="N735" s="48"/>
      <c r="O735" s="53">
        <v>0</v>
      </c>
      <c r="P735" s="53">
        <v>0</v>
      </c>
      <c r="Q735" s="55">
        <v>0.09</v>
      </c>
      <c r="R735" s="55">
        <v>1.9699096594944669E-2</v>
      </c>
      <c r="S735" s="52">
        <v>0</v>
      </c>
      <c r="T735" s="49"/>
      <c r="U735" s="56">
        <v>236418</v>
      </c>
      <c r="V735" s="56">
        <v>0</v>
      </c>
      <c r="W735" s="52">
        <v>0</v>
      </c>
      <c r="X735" s="52">
        <v>18753</v>
      </c>
      <c r="Y735" s="52">
        <v>255171</v>
      </c>
      <c r="Z735" s="83">
        <f t="shared" si="11"/>
        <v>7022199</v>
      </c>
      <c r="AA735" s="52"/>
      <c r="AB735" s="52"/>
      <c r="AC735" s="52"/>
      <c r="AE735" s="53"/>
      <c r="AF735" s="53"/>
      <c r="AG735" s="54"/>
      <c r="AH735" s="55"/>
      <c r="AI735" s="52"/>
      <c r="AK735" s="56"/>
      <c r="AL735" s="56"/>
      <c r="AM735" s="52"/>
      <c r="AN735" s="52"/>
      <c r="AO735" s="52"/>
      <c r="AQ735" s="52"/>
      <c r="AR735" s="52"/>
      <c r="AS735" s="52"/>
      <c r="AT735" s="52"/>
      <c r="AU735" s="52"/>
      <c r="AV735" s="52"/>
      <c r="AW735" s="52"/>
      <c r="AX735" s="52"/>
    </row>
    <row r="736" spans="1:50">
      <c r="A736" s="49">
        <v>497</v>
      </c>
      <c r="B736" s="49">
        <v>497117061</v>
      </c>
      <c r="C736" s="50" t="s">
        <v>290</v>
      </c>
      <c r="D736" s="49">
        <v>117</v>
      </c>
      <c r="E736" s="50" t="s">
        <v>35</v>
      </c>
      <c r="F736" s="49">
        <v>61</v>
      </c>
      <c r="G736" s="50" t="s">
        <v>148</v>
      </c>
      <c r="H736" s="51">
        <v>16</v>
      </c>
      <c r="I736" s="52">
        <v>10347</v>
      </c>
      <c r="J736" s="52">
        <v>492</v>
      </c>
      <c r="K736" s="52">
        <v>0</v>
      </c>
      <c r="L736" s="52">
        <v>893</v>
      </c>
      <c r="M736" s="52">
        <v>11732</v>
      </c>
      <c r="N736" s="48"/>
      <c r="O736" s="53">
        <v>0</v>
      </c>
      <c r="P736" s="53">
        <v>0</v>
      </c>
      <c r="Q736" s="55">
        <v>0.09</v>
      </c>
      <c r="R736" s="55">
        <v>3.0113909723363003E-2</v>
      </c>
      <c r="S736" s="52">
        <v>0</v>
      </c>
      <c r="T736" s="49"/>
      <c r="U736" s="56">
        <v>173424</v>
      </c>
      <c r="V736" s="56">
        <v>0</v>
      </c>
      <c r="W736" s="52">
        <v>0</v>
      </c>
      <c r="X736" s="52">
        <v>14288</v>
      </c>
      <c r="Y736" s="52">
        <v>187712</v>
      </c>
      <c r="Z736" s="83">
        <f t="shared" si="11"/>
        <v>7022199</v>
      </c>
      <c r="AA736" s="52"/>
      <c r="AB736" s="52"/>
      <c r="AC736" s="52"/>
      <c r="AE736" s="53"/>
      <c r="AF736" s="53"/>
      <c r="AG736" s="54"/>
      <c r="AH736" s="55"/>
      <c r="AI736" s="52"/>
      <c r="AK736" s="56"/>
      <c r="AL736" s="56"/>
      <c r="AM736" s="52"/>
      <c r="AN736" s="52"/>
      <c r="AO736" s="52"/>
      <c r="AQ736" s="52"/>
      <c r="AR736" s="52"/>
      <c r="AS736" s="52"/>
      <c r="AT736" s="52"/>
      <c r="AU736" s="52"/>
      <c r="AV736" s="52"/>
      <c r="AW736" s="52"/>
      <c r="AX736" s="52"/>
    </row>
    <row r="737" spans="1:50">
      <c r="A737" s="49">
        <v>497</v>
      </c>
      <c r="B737" s="49">
        <v>497117068</v>
      </c>
      <c r="C737" s="50" t="s">
        <v>290</v>
      </c>
      <c r="D737" s="49">
        <v>117</v>
      </c>
      <c r="E737" s="50" t="s">
        <v>35</v>
      </c>
      <c r="F737" s="49">
        <v>68</v>
      </c>
      <c r="G737" s="50" t="s">
        <v>291</v>
      </c>
      <c r="H737" s="51">
        <v>3</v>
      </c>
      <c r="I737" s="52">
        <v>8450</v>
      </c>
      <c r="J737" s="52">
        <v>6034</v>
      </c>
      <c r="K737" s="52">
        <v>0</v>
      </c>
      <c r="L737" s="52">
        <v>893</v>
      </c>
      <c r="M737" s="52">
        <v>15377</v>
      </c>
      <c r="N737" s="48"/>
      <c r="O737" s="53">
        <v>0</v>
      </c>
      <c r="P737" s="53">
        <v>0</v>
      </c>
      <c r="Q737" s="55">
        <v>0.09</v>
      </c>
      <c r="R737" s="55">
        <v>1.9087589823602036E-2</v>
      </c>
      <c r="S737" s="52">
        <v>0</v>
      </c>
      <c r="T737" s="49"/>
      <c r="U737" s="56">
        <v>43452</v>
      </c>
      <c r="V737" s="56">
        <v>0</v>
      </c>
      <c r="W737" s="52">
        <v>0</v>
      </c>
      <c r="X737" s="52">
        <v>2679</v>
      </c>
      <c r="Y737" s="52">
        <v>46131</v>
      </c>
      <c r="Z737" s="83">
        <f t="shared" si="11"/>
        <v>7022199</v>
      </c>
      <c r="AA737" s="52"/>
      <c r="AB737" s="52"/>
      <c r="AC737" s="52"/>
      <c r="AE737" s="53"/>
      <c r="AF737" s="53"/>
      <c r="AG737" s="54"/>
      <c r="AH737" s="55"/>
      <c r="AI737" s="52"/>
      <c r="AK737" s="56"/>
      <c r="AL737" s="56"/>
      <c r="AM737" s="52"/>
      <c r="AN737" s="52"/>
      <c r="AO737" s="52"/>
      <c r="AQ737" s="52"/>
      <c r="AR737" s="52"/>
      <c r="AS737" s="52"/>
      <c r="AT737" s="52"/>
      <c r="AU737" s="52"/>
      <c r="AV737" s="52"/>
      <c r="AW737" s="52"/>
      <c r="AX737" s="52"/>
    </row>
    <row r="738" spans="1:50">
      <c r="A738" s="49">
        <v>497</v>
      </c>
      <c r="B738" s="49">
        <v>497117074</v>
      </c>
      <c r="C738" s="50" t="s">
        <v>290</v>
      </c>
      <c r="D738" s="49">
        <v>117</v>
      </c>
      <c r="E738" s="50" t="s">
        <v>35</v>
      </c>
      <c r="F738" s="49">
        <v>74</v>
      </c>
      <c r="G738" s="50" t="s">
        <v>292</v>
      </c>
      <c r="H738" s="51">
        <v>6</v>
      </c>
      <c r="I738" s="52">
        <v>8361</v>
      </c>
      <c r="J738" s="52">
        <v>5433</v>
      </c>
      <c r="K738" s="52">
        <v>0</v>
      </c>
      <c r="L738" s="52">
        <v>893</v>
      </c>
      <c r="M738" s="52">
        <v>14687</v>
      </c>
      <c r="N738" s="48"/>
      <c r="O738" s="53">
        <v>0</v>
      </c>
      <c r="P738" s="53">
        <v>0</v>
      </c>
      <c r="Q738" s="55">
        <v>0.09</v>
      </c>
      <c r="R738" s="55">
        <v>1.5581457563784387E-2</v>
      </c>
      <c r="S738" s="52">
        <v>0</v>
      </c>
      <c r="T738" s="49"/>
      <c r="U738" s="56">
        <v>82764</v>
      </c>
      <c r="V738" s="56">
        <v>0</v>
      </c>
      <c r="W738" s="52">
        <v>0</v>
      </c>
      <c r="X738" s="52">
        <v>5358</v>
      </c>
      <c r="Y738" s="52">
        <v>88122</v>
      </c>
      <c r="Z738" s="83">
        <f t="shared" si="11"/>
        <v>7022199</v>
      </c>
      <c r="AA738" s="52"/>
      <c r="AB738" s="52"/>
      <c r="AC738" s="52"/>
      <c r="AE738" s="53"/>
      <c r="AF738" s="53"/>
      <c r="AG738" s="54"/>
      <c r="AH738" s="55"/>
      <c r="AI738" s="52"/>
      <c r="AK738" s="56"/>
      <c r="AL738" s="56"/>
      <c r="AM738" s="52"/>
      <c r="AN738" s="52"/>
      <c r="AO738" s="52"/>
      <c r="AQ738" s="52"/>
      <c r="AR738" s="52"/>
      <c r="AS738" s="52"/>
      <c r="AT738" s="52"/>
      <c r="AU738" s="52"/>
      <c r="AV738" s="52"/>
      <c r="AW738" s="52"/>
      <c r="AX738" s="52"/>
    </row>
    <row r="739" spans="1:50">
      <c r="A739" s="49">
        <v>497</v>
      </c>
      <c r="B739" s="49">
        <v>497117086</v>
      </c>
      <c r="C739" s="50" t="s">
        <v>290</v>
      </c>
      <c r="D739" s="49">
        <v>117</v>
      </c>
      <c r="E739" s="50" t="s">
        <v>35</v>
      </c>
      <c r="F739" s="49">
        <v>86</v>
      </c>
      <c r="G739" s="50" t="s">
        <v>185</v>
      </c>
      <c r="H739" s="51">
        <v>33</v>
      </c>
      <c r="I739" s="52">
        <v>8722</v>
      </c>
      <c r="J739" s="52">
        <v>1314</v>
      </c>
      <c r="K739" s="52">
        <v>0</v>
      </c>
      <c r="L739" s="52">
        <v>893</v>
      </c>
      <c r="M739" s="52">
        <v>10929</v>
      </c>
      <c r="N739" s="48"/>
      <c r="O739" s="53">
        <v>0</v>
      </c>
      <c r="P739" s="53">
        <v>0</v>
      </c>
      <c r="Q739" s="55">
        <v>0.09</v>
      </c>
      <c r="R739" s="55">
        <v>5.1444146876307606E-2</v>
      </c>
      <c r="S739" s="52">
        <v>0</v>
      </c>
      <c r="T739" s="49"/>
      <c r="U739" s="56">
        <v>331188</v>
      </c>
      <c r="V739" s="56">
        <v>0</v>
      </c>
      <c r="W739" s="52">
        <v>0</v>
      </c>
      <c r="X739" s="52">
        <v>29469</v>
      </c>
      <c r="Y739" s="52">
        <v>360657</v>
      </c>
      <c r="Z739" s="83">
        <f t="shared" si="11"/>
        <v>7022199</v>
      </c>
      <c r="AA739" s="52"/>
      <c r="AB739" s="52"/>
      <c r="AC739" s="52"/>
      <c r="AE739" s="53"/>
      <c r="AF739" s="53"/>
      <c r="AG739" s="54"/>
      <c r="AH739" s="55"/>
      <c r="AI739" s="52"/>
      <c r="AK739" s="56"/>
      <c r="AL739" s="56"/>
      <c r="AM739" s="52"/>
      <c r="AN739" s="52"/>
      <c r="AO739" s="52"/>
      <c r="AQ739" s="52"/>
      <c r="AR739" s="52"/>
      <c r="AS739" s="52"/>
      <c r="AT739" s="52"/>
      <c r="AU739" s="52"/>
      <c r="AV739" s="52"/>
      <c r="AW739" s="52"/>
      <c r="AX739" s="52"/>
    </row>
    <row r="740" spans="1:50">
      <c r="A740" s="49">
        <v>497</v>
      </c>
      <c r="B740" s="49">
        <v>497117087</v>
      </c>
      <c r="C740" s="50" t="s">
        <v>290</v>
      </c>
      <c r="D740" s="49">
        <v>117</v>
      </c>
      <c r="E740" s="50" t="s">
        <v>35</v>
      </c>
      <c r="F740" s="49">
        <v>87</v>
      </c>
      <c r="G740" s="50" t="s">
        <v>149</v>
      </c>
      <c r="H740" s="51">
        <v>2</v>
      </c>
      <c r="I740" s="52">
        <v>9033</v>
      </c>
      <c r="J740" s="52">
        <v>3458</v>
      </c>
      <c r="K740" s="52">
        <v>0</v>
      </c>
      <c r="L740" s="52">
        <v>893</v>
      </c>
      <c r="M740" s="52">
        <v>13384</v>
      </c>
      <c r="N740" s="48"/>
      <c r="O740" s="53">
        <v>0</v>
      </c>
      <c r="P740" s="53">
        <v>0</v>
      </c>
      <c r="Q740" s="55">
        <v>0.09</v>
      </c>
      <c r="R740" s="55">
        <v>3.153834629153088E-3</v>
      </c>
      <c r="S740" s="52">
        <v>0</v>
      </c>
      <c r="T740" s="49"/>
      <c r="U740" s="56">
        <v>24982</v>
      </c>
      <c r="V740" s="56">
        <v>0</v>
      </c>
      <c r="W740" s="52">
        <v>0</v>
      </c>
      <c r="X740" s="52">
        <v>1786</v>
      </c>
      <c r="Y740" s="52">
        <v>26768</v>
      </c>
      <c r="Z740" s="83">
        <f t="shared" si="11"/>
        <v>7022199</v>
      </c>
      <c r="AA740" s="52"/>
      <c r="AB740" s="52"/>
      <c r="AC740" s="52"/>
      <c r="AE740" s="53"/>
      <c r="AF740" s="53"/>
      <c r="AG740" s="54"/>
      <c r="AH740" s="55"/>
      <c r="AI740" s="52"/>
      <c r="AK740" s="56"/>
      <c r="AL740" s="56"/>
      <c r="AM740" s="52"/>
      <c r="AN740" s="52"/>
      <c r="AO740" s="52"/>
      <c r="AQ740" s="52"/>
      <c r="AR740" s="52"/>
      <c r="AS740" s="52"/>
      <c r="AT740" s="52"/>
      <c r="AU740" s="52"/>
      <c r="AV740" s="52"/>
      <c r="AW740" s="52"/>
      <c r="AX740" s="52"/>
    </row>
    <row r="741" spans="1:50">
      <c r="A741" s="49">
        <v>497</v>
      </c>
      <c r="B741" s="49">
        <v>497117111</v>
      </c>
      <c r="C741" s="50" t="s">
        <v>290</v>
      </c>
      <c r="D741" s="49">
        <v>117</v>
      </c>
      <c r="E741" s="50" t="s">
        <v>35</v>
      </c>
      <c r="F741" s="49">
        <v>111</v>
      </c>
      <c r="G741" s="50" t="s">
        <v>237</v>
      </c>
      <c r="H741" s="51">
        <v>9</v>
      </c>
      <c r="I741" s="52">
        <v>9419</v>
      </c>
      <c r="J741" s="52">
        <v>2749</v>
      </c>
      <c r="K741" s="52">
        <v>0</v>
      </c>
      <c r="L741" s="52">
        <v>893</v>
      </c>
      <c r="M741" s="52">
        <v>13061</v>
      </c>
      <c r="N741" s="48"/>
      <c r="O741" s="53">
        <v>0</v>
      </c>
      <c r="P741" s="53">
        <v>0</v>
      </c>
      <c r="Q741" s="55">
        <v>0.09</v>
      </c>
      <c r="R741" s="55">
        <v>1.7596384054430356E-2</v>
      </c>
      <c r="S741" s="52">
        <v>0</v>
      </c>
      <c r="T741" s="49"/>
      <c r="U741" s="56">
        <v>109512</v>
      </c>
      <c r="V741" s="56">
        <v>0</v>
      </c>
      <c r="W741" s="52">
        <v>0</v>
      </c>
      <c r="X741" s="52">
        <v>8037</v>
      </c>
      <c r="Y741" s="52">
        <v>117549</v>
      </c>
      <c r="Z741" s="83">
        <f t="shared" si="11"/>
        <v>7022199</v>
      </c>
      <c r="AA741" s="52"/>
      <c r="AB741" s="52"/>
      <c r="AC741" s="52"/>
      <c r="AE741" s="53"/>
      <c r="AF741" s="53"/>
      <c r="AG741" s="54"/>
      <c r="AH741" s="55"/>
      <c r="AI741" s="52"/>
      <c r="AK741" s="56"/>
      <c r="AL741" s="56"/>
      <c r="AM741" s="52"/>
      <c r="AN741" s="52"/>
      <c r="AO741" s="52"/>
      <c r="AQ741" s="52"/>
      <c r="AR741" s="52"/>
      <c r="AS741" s="52"/>
      <c r="AT741" s="52"/>
      <c r="AU741" s="52"/>
      <c r="AV741" s="52"/>
      <c r="AW741" s="52"/>
      <c r="AX741" s="52"/>
    </row>
    <row r="742" spans="1:50">
      <c r="A742" s="49">
        <v>497</v>
      </c>
      <c r="B742" s="49">
        <v>497117114</v>
      </c>
      <c r="C742" s="50" t="s">
        <v>290</v>
      </c>
      <c r="D742" s="49">
        <v>117</v>
      </c>
      <c r="E742" s="50" t="s">
        <v>35</v>
      </c>
      <c r="F742" s="49">
        <v>114</v>
      </c>
      <c r="G742" s="50" t="s">
        <v>32</v>
      </c>
      <c r="H742" s="51">
        <v>17</v>
      </c>
      <c r="I742" s="52">
        <v>8607</v>
      </c>
      <c r="J742" s="52">
        <v>2344</v>
      </c>
      <c r="K742" s="52">
        <v>0</v>
      </c>
      <c r="L742" s="52">
        <v>893</v>
      </c>
      <c r="M742" s="52">
        <v>11844</v>
      </c>
      <c r="N742" s="48"/>
      <c r="O742" s="53">
        <v>0</v>
      </c>
      <c r="P742" s="53">
        <v>0</v>
      </c>
      <c r="Q742" s="55">
        <v>0.18</v>
      </c>
      <c r="R742" s="55">
        <v>4.2268608024008461E-2</v>
      </c>
      <c r="S742" s="52">
        <v>0</v>
      </c>
      <c r="T742" s="49"/>
      <c r="U742" s="56">
        <v>186167</v>
      </c>
      <c r="V742" s="56">
        <v>0</v>
      </c>
      <c r="W742" s="52">
        <v>0</v>
      </c>
      <c r="X742" s="52">
        <v>15181</v>
      </c>
      <c r="Y742" s="52">
        <v>201348</v>
      </c>
      <c r="Z742" s="83">
        <f t="shared" si="11"/>
        <v>7022199</v>
      </c>
      <c r="AA742" s="52"/>
      <c r="AB742" s="52"/>
      <c r="AC742" s="52"/>
      <c r="AE742" s="53"/>
      <c r="AF742" s="53"/>
      <c r="AG742" s="54"/>
      <c r="AH742" s="55"/>
      <c r="AI742" s="52"/>
      <c r="AK742" s="56"/>
      <c r="AL742" s="56"/>
      <c r="AM742" s="52"/>
      <c r="AN742" s="52"/>
      <c r="AO742" s="52"/>
      <c r="AQ742" s="52"/>
      <c r="AR742" s="52"/>
      <c r="AS742" s="52"/>
      <c r="AT742" s="52"/>
      <c r="AU742" s="52"/>
      <c r="AV742" s="52"/>
      <c r="AW742" s="52"/>
      <c r="AX742" s="52"/>
    </row>
    <row r="743" spans="1:50">
      <c r="A743" s="49">
        <v>497</v>
      </c>
      <c r="B743" s="49">
        <v>497117117</v>
      </c>
      <c r="C743" s="50" t="s">
        <v>290</v>
      </c>
      <c r="D743" s="49">
        <v>117</v>
      </c>
      <c r="E743" s="50" t="s">
        <v>35</v>
      </c>
      <c r="F743" s="49">
        <v>117</v>
      </c>
      <c r="G743" s="50" t="s">
        <v>35</v>
      </c>
      <c r="H743" s="51">
        <v>31</v>
      </c>
      <c r="I743" s="52">
        <v>9124</v>
      </c>
      <c r="J743" s="52">
        <v>4098</v>
      </c>
      <c r="K743" s="52">
        <v>0</v>
      </c>
      <c r="L743" s="52">
        <v>893</v>
      </c>
      <c r="M743" s="52">
        <v>14115</v>
      </c>
      <c r="N743" s="48"/>
      <c r="O743" s="53">
        <v>0</v>
      </c>
      <c r="P743" s="53">
        <v>0</v>
      </c>
      <c r="Q743" s="55">
        <v>0.09</v>
      </c>
      <c r="R743" s="55">
        <v>7.581056266940904E-2</v>
      </c>
      <c r="S743" s="52">
        <v>0</v>
      </c>
      <c r="T743" s="49"/>
      <c r="U743" s="56">
        <v>409882</v>
      </c>
      <c r="V743" s="56">
        <v>0</v>
      </c>
      <c r="W743" s="52">
        <v>0</v>
      </c>
      <c r="X743" s="52">
        <v>27683</v>
      </c>
      <c r="Y743" s="52">
        <v>437565</v>
      </c>
      <c r="Z743" s="83">
        <f t="shared" si="11"/>
        <v>7022199</v>
      </c>
      <c r="AA743" s="52"/>
      <c r="AB743" s="52"/>
      <c r="AC743" s="52"/>
      <c r="AE743" s="53"/>
      <c r="AF743" s="53"/>
      <c r="AG743" s="54"/>
      <c r="AH743" s="55"/>
      <c r="AI743" s="52"/>
      <c r="AK743" s="56"/>
      <c r="AL743" s="56"/>
      <c r="AM743" s="52"/>
      <c r="AN743" s="52"/>
      <c r="AO743" s="52"/>
      <c r="AQ743" s="52"/>
      <c r="AR743" s="52"/>
      <c r="AS743" s="52"/>
      <c r="AT743" s="52"/>
      <c r="AU743" s="52"/>
      <c r="AV743" s="52"/>
      <c r="AW743" s="52"/>
      <c r="AX743" s="52"/>
    </row>
    <row r="744" spans="1:50">
      <c r="A744" s="49">
        <v>497</v>
      </c>
      <c r="B744" s="49">
        <v>497117137</v>
      </c>
      <c r="C744" s="50" t="s">
        <v>290</v>
      </c>
      <c r="D744" s="49">
        <v>117</v>
      </c>
      <c r="E744" s="50" t="s">
        <v>35</v>
      </c>
      <c r="F744" s="49">
        <v>137</v>
      </c>
      <c r="G744" s="50" t="s">
        <v>196</v>
      </c>
      <c r="H744" s="51">
        <v>28</v>
      </c>
      <c r="I744" s="52">
        <v>8885</v>
      </c>
      <c r="J744" s="52">
        <v>29</v>
      </c>
      <c r="K744" s="52">
        <v>0</v>
      </c>
      <c r="L744" s="52">
        <v>893</v>
      </c>
      <c r="M744" s="52">
        <v>9807</v>
      </c>
      <c r="N744" s="48"/>
      <c r="O744" s="53">
        <v>0</v>
      </c>
      <c r="P744" s="53">
        <v>0</v>
      </c>
      <c r="Q744" s="55">
        <v>0.18</v>
      </c>
      <c r="R744" s="55">
        <v>0.11435951636015486</v>
      </c>
      <c r="S744" s="52">
        <v>0</v>
      </c>
      <c r="T744" s="49"/>
      <c r="U744" s="56">
        <v>249592</v>
      </c>
      <c r="V744" s="56">
        <v>0</v>
      </c>
      <c r="W744" s="52">
        <v>0</v>
      </c>
      <c r="X744" s="52">
        <v>25004</v>
      </c>
      <c r="Y744" s="52">
        <v>274596</v>
      </c>
      <c r="Z744" s="83">
        <f t="shared" si="11"/>
        <v>7022199</v>
      </c>
      <c r="AA744" s="52"/>
      <c r="AB744" s="52"/>
      <c r="AC744" s="52"/>
      <c r="AE744" s="53"/>
      <c r="AF744" s="53"/>
      <c r="AG744" s="54"/>
      <c r="AH744" s="55"/>
      <c r="AI744" s="52"/>
      <c r="AK744" s="56"/>
      <c r="AL744" s="56"/>
      <c r="AM744" s="52"/>
      <c r="AN744" s="52"/>
      <c r="AO744" s="52"/>
      <c r="AQ744" s="52"/>
      <c r="AR744" s="52"/>
      <c r="AS744" s="52"/>
      <c r="AT744" s="52"/>
      <c r="AU744" s="52"/>
      <c r="AV744" s="52"/>
      <c r="AW744" s="52"/>
      <c r="AX744" s="52"/>
    </row>
    <row r="745" spans="1:50">
      <c r="A745" s="49">
        <v>497</v>
      </c>
      <c r="B745" s="49">
        <v>497117154</v>
      </c>
      <c r="C745" s="50" t="s">
        <v>290</v>
      </c>
      <c r="D745" s="49">
        <v>117</v>
      </c>
      <c r="E745" s="50" t="s">
        <v>35</v>
      </c>
      <c r="F745" s="49">
        <v>154</v>
      </c>
      <c r="G745" s="50" t="s">
        <v>293</v>
      </c>
      <c r="H745" s="51">
        <v>4</v>
      </c>
      <c r="I745" s="52">
        <v>8290</v>
      </c>
      <c r="J745" s="52">
        <v>9910</v>
      </c>
      <c r="K745" s="52">
        <v>0</v>
      </c>
      <c r="L745" s="52">
        <v>893</v>
      </c>
      <c r="M745" s="52">
        <v>19093</v>
      </c>
      <c r="N745" s="48"/>
      <c r="O745" s="53">
        <v>0</v>
      </c>
      <c r="P745" s="53">
        <v>0</v>
      </c>
      <c r="Q745" s="55">
        <v>0.09</v>
      </c>
      <c r="R745" s="55">
        <v>3.2096985047457824E-2</v>
      </c>
      <c r="S745" s="52">
        <v>0</v>
      </c>
      <c r="T745" s="49"/>
      <c r="U745" s="56">
        <v>72800</v>
      </c>
      <c r="V745" s="56">
        <v>0</v>
      </c>
      <c r="W745" s="52">
        <v>0</v>
      </c>
      <c r="X745" s="52">
        <v>3572</v>
      </c>
      <c r="Y745" s="52">
        <v>76372</v>
      </c>
      <c r="Z745" s="83">
        <f t="shared" si="11"/>
        <v>7022199</v>
      </c>
      <c r="AA745" s="52"/>
      <c r="AB745" s="52"/>
      <c r="AC745" s="52"/>
      <c r="AE745" s="53"/>
      <c r="AF745" s="53"/>
      <c r="AG745" s="54"/>
      <c r="AH745" s="55"/>
      <c r="AI745" s="52"/>
      <c r="AK745" s="56"/>
      <c r="AL745" s="56"/>
      <c r="AM745" s="52"/>
      <c r="AN745" s="52"/>
      <c r="AO745" s="52"/>
      <c r="AQ745" s="52"/>
      <c r="AR745" s="52"/>
      <c r="AS745" s="52"/>
      <c r="AT745" s="52"/>
      <c r="AU745" s="52"/>
      <c r="AV745" s="52"/>
      <c r="AW745" s="52"/>
      <c r="AX745" s="52"/>
    </row>
    <row r="746" spans="1:50">
      <c r="A746" s="49">
        <v>497</v>
      </c>
      <c r="B746" s="49">
        <v>497117159</v>
      </c>
      <c r="C746" s="50" t="s">
        <v>290</v>
      </c>
      <c r="D746" s="49">
        <v>117</v>
      </c>
      <c r="E746" s="50" t="s">
        <v>35</v>
      </c>
      <c r="F746" s="49">
        <v>159</v>
      </c>
      <c r="G746" s="50" t="s">
        <v>150</v>
      </c>
      <c r="H746" s="51">
        <v>5</v>
      </c>
      <c r="I746" s="52">
        <v>9524</v>
      </c>
      <c r="J746" s="52">
        <v>4497</v>
      </c>
      <c r="K746" s="52">
        <v>0</v>
      </c>
      <c r="L746" s="52">
        <v>893</v>
      </c>
      <c r="M746" s="52">
        <v>14914</v>
      </c>
      <c r="N746" s="48"/>
      <c r="O746" s="53">
        <v>0</v>
      </c>
      <c r="P746" s="53">
        <v>0</v>
      </c>
      <c r="Q746" s="55">
        <v>0.09</v>
      </c>
      <c r="R746" s="55">
        <v>4.5655939289458549E-3</v>
      </c>
      <c r="S746" s="52">
        <v>0</v>
      </c>
      <c r="T746" s="49"/>
      <c r="U746" s="56">
        <v>70105</v>
      </c>
      <c r="V746" s="56">
        <v>0</v>
      </c>
      <c r="W746" s="52">
        <v>0</v>
      </c>
      <c r="X746" s="52">
        <v>4465</v>
      </c>
      <c r="Y746" s="52">
        <v>74570</v>
      </c>
      <c r="Z746" s="83">
        <f t="shared" si="11"/>
        <v>7022199</v>
      </c>
      <c r="AA746" s="52"/>
      <c r="AB746" s="52"/>
      <c r="AC746" s="52"/>
      <c r="AE746" s="53"/>
      <c r="AF746" s="53"/>
      <c r="AG746" s="54"/>
      <c r="AH746" s="55"/>
      <c r="AI746" s="52"/>
      <c r="AK746" s="56"/>
      <c r="AL746" s="56"/>
      <c r="AM746" s="52"/>
      <c r="AN746" s="52"/>
      <c r="AO746" s="52"/>
      <c r="AQ746" s="52"/>
      <c r="AR746" s="52"/>
      <c r="AS746" s="52"/>
      <c r="AT746" s="52"/>
      <c r="AU746" s="52"/>
      <c r="AV746" s="52"/>
      <c r="AW746" s="52"/>
      <c r="AX746" s="52"/>
    </row>
    <row r="747" spans="1:50">
      <c r="A747" s="49">
        <v>497</v>
      </c>
      <c r="B747" s="49">
        <v>497117210</v>
      </c>
      <c r="C747" s="50" t="s">
        <v>290</v>
      </c>
      <c r="D747" s="49">
        <v>117</v>
      </c>
      <c r="E747" s="50" t="s">
        <v>35</v>
      </c>
      <c r="F747" s="49">
        <v>210</v>
      </c>
      <c r="G747" s="50" t="s">
        <v>188</v>
      </c>
      <c r="H747" s="51">
        <v>52</v>
      </c>
      <c r="I747" s="52">
        <v>8699</v>
      </c>
      <c r="J747" s="52">
        <v>3013</v>
      </c>
      <c r="K747" s="52">
        <v>0</v>
      </c>
      <c r="L747" s="52">
        <v>893</v>
      </c>
      <c r="M747" s="52">
        <v>12605</v>
      </c>
      <c r="N747" s="48"/>
      <c r="O747" s="53">
        <v>0</v>
      </c>
      <c r="P747" s="53">
        <v>0</v>
      </c>
      <c r="Q747" s="55">
        <v>0.09</v>
      </c>
      <c r="R747" s="55">
        <v>6.1994236194348025E-2</v>
      </c>
      <c r="S747" s="52">
        <v>0</v>
      </c>
      <c r="T747" s="49"/>
      <c r="U747" s="56">
        <v>609024</v>
      </c>
      <c r="V747" s="56">
        <v>0</v>
      </c>
      <c r="W747" s="52">
        <v>0</v>
      </c>
      <c r="X747" s="52">
        <v>46436</v>
      </c>
      <c r="Y747" s="52">
        <v>655460</v>
      </c>
      <c r="Z747" s="83">
        <f t="shared" si="11"/>
        <v>7022199</v>
      </c>
      <c r="AA747" s="52"/>
      <c r="AB747" s="52"/>
      <c r="AC747" s="52"/>
      <c r="AE747" s="53"/>
      <c r="AF747" s="53"/>
      <c r="AG747" s="54"/>
      <c r="AH747" s="55"/>
      <c r="AI747" s="52"/>
      <c r="AK747" s="56"/>
      <c r="AL747" s="56"/>
      <c r="AM747" s="52"/>
      <c r="AN747" s="52"/>
      <c r="AO747" s="52"/>
      <c r="AQ747" s="52"/>
      <c r="AR747" s="52"/>
      <c r="AS747" s="52"/>
      <c r="AT747" s="52"/>
      <c r="AU747" s="52"/>
      <c r="AV747" s="52"/>
      <c r="AW747" s="52"/>
      <c r="AX747" s="52"/>
    </row>
    <row r="748" spans="1:50">
      <c r="A748" s="49">
        <v>497</v>
      </c>
      <c r="B748" s="49">
        <v>497117223</v>
      </c>
      <c r="C748" s="50" t="s">
        <v>290</v>
      </c>
      <c r="D748" s="49">
        <v>117</v>
      </c>
      <c r="E748" s="50" t="s">
        <v>35</v>
      </c>
      <c r="F748" s="49">
        <v>223</v>
      </c>
      <c r="G748" s="50" t="s">
        <v>294</v>
      </c>
      <c r="H748" s="51">
        <v>2</v>
      </c>
      <c r="I748" s="52">
        <v>8406</v>
      </c>
      <c r="J748" s="52">
        <v>696</v>
      </c>
      <c r="K748" s="52">
        <v>0</v>
      </c>
      <c r="L748" s="52">
        <v>893</v>
      </c>
      <c r="M748" s="52">
        <v>9995</v>
      </c>
      <c r="N748" s="48"/>
      <c r="O748" s="53">
        <v>0</v>
      </c>
      <c r="P748" s="53">
        <v>0</v>
      </c>
      <c r="Q748" s="55">
        <v>0.18</v>
      </c>
      <c r="R748" s="55">
        <v>2.449977619258603E-3</v>
      </c>
      <c r="S748" s="52">
        <v>0</v>
      </c>
      <c r="T748" s="49"/>
      <c r="U748" s="56">
        <v>18204</v>
      </c>
      <c r="V748" s="56">
        <v>0</v>
      </c>
      <c r="W748" s="52">
        <v>0</v>
      </c>
      <c r="X748" s="52">
        <v>1786</v>
      </c>
      <c r="Y748" s="52">
        <v>19990</v>
      </c>
      <c r="Z748" s="83">
        <f t="shared" si="11"/>
        <v>7022199</v>
      </c>
      <c r="AA748" s="52"/>
      <c r="AB748" s="52"/>
      <c r="AC748" s="52"/>
      <c r="AE748" s="53"/>
      <c r="AF748" s="53"/>
      <c r="AG748" s="54"/>
      <c r="AH748" s="55"/>
      <c r="AI748" s="52"/>
      <c r="AK748" s="56"/>
      <c r="AL748" s="56"/>
      <c r="AM748" s="52"/>
      <c r="AN748" s="52"/>
      <c r="AO748" s="52"/>
      <c r="AQ748" s="52"/>
      <c r="AR748" s="52"/>
      <c r="AS748" s="52"/>
      <c r="AT748" s="52"/>
      <c r="AU748" s="52"/>
      <c r="AV748" s="52"/>
      <c r="AW748" s="52"/>
      <c r="AX748" s="52"/>
    </row>
    <row r="749" spans="1:50">
      <c r="A749" s="49">
        <v>497</v>
      </c>
      <c r="B749" s="49">
        <v>497117230</v>
      </c>
      <c r="C749" s="50" t="s">
        <v>290</v>
      </c>
      <c r="D749" s="49">
        <v>117</v>
      </c>
      <c r="E749" s="50" t="s">
        <v>35</v>
      </c>
      <c r="F749" s="49">
        <v>230</v>
      </c>
      <c r="G749" s="50" t="s">
        <v>347</v>
      </c>
      <c r="H749" s="51">
        <v>3</v>
      </c>
      <c r="I749" s="52">
        <v>10247</v>
      </c>
      <c r="J749" s="52">
        <v>11432</v>
      </c>
      <c r="K749" s="52">
        <v>0</v>
      </c>
      <c r="L749" s="52">
        <v>893</v>
      </c>
      <c r="M749" s="52">
        <v>22572</v>
      </c>
      <c r="N749" s="48"/>
      <c r="O749" s="53">
        <v>0</v>
      </c>
      <c r="P749" s="53">
        <v>0</v>
      </c>
      <c r="Q749" s="55">
        <v>0.09</v>
      </c>
      <c r="R749" s="55">
        <v>3.5402532781300788E-2</v>
      </c>
      <c r="S749" s="52">
        <v>0</v>
      </c>
      <c r="T749" s="49"/>
      <c r="U749" s="56">
        <v>65037</v>
      </c>
      <c r="V749" s="56">
        <v>0</v>
      </c>
      <c r="W749" s="52">
        <v>0</v>
      </c>
      <c r="X749" s="52">
        <v>2679</v>
      </c>
      <c r="Y749" s="52">
        <v>67716</v>
      </c>
      <c r="Z749" s="83">
        <f t="shared" si="11"/>
        <v>7022199</v>
      </c>
      <c r="AA749" s="52"/>
      <c r="AB749" s="52"/>
      <c r="AC749" s="52"/>
      <c r="AE749" s="53"/>
      <c r="AF749" s="53"/>
      <c r="AG749" s="54"/>
      <c r="AH749" s="55"/>
      <c r="AI749" s="52"/>
      <c r="AK749" s="56"/>
      <c r="AL749" s="56"/>
      <c r="AM749" s="52"/>
      <c r="AN749" s="52"/>
      <c r="AO749" s="52"/>
      <c r="AQ749" s="52"/>
      <c r="AR749" s="52"/>
      <c r="AS749" s="52"/>
      <c r="AT749" s="52"/>
      <c r="AU749" s="52"/>
      <c r="AV749" s="52"/>
      <c r="AW749" s="52"/>
      <c r="AX749" s="52"/>
    </row>
    <row r="750" spans="1:50">
      <c r="A750" s="49">
        <v>497</v>
      </c>
      <c r="B750" s="49">
        <v>497117272</v>
      </c>
      <c r="C750" s="50" t="s">
        <v>290</v>
      </c>
      <c r="D750" s="49">
        <v>117</v>
      </c>
      <c r="E750" s="50" t="s">
        <v>35</v>
      </c>
      <c r="F750" s="49">
        <v>272</v>
      </c>
      <c r="G750" s="50" t="s">
        <v>295</v>
      </c>
      <c r="H750" s="51">
        <v>1</v>
      </c>
      <c r="I750" s="52">
        <v>8406</v>
      </c>
      <c r="J750" s="52">
        <v>9384</v>
      </c>
      <c r="K750" s="52">
        <v>0</v>
      </c>
      <c r="L750" s="52">
        <v>893</v>
      </c>
      <c r="M750" s="52">
        <v>18683</v>
      </c>
      <c r="N750" s="48"/>
      <c r="O750" s="53">
        <v>0</v>
      </c>
      <c r="P750" s="53">
        <v>0</v>
      </c>
      <c r="Q750" s="55">
        <v>0.09</v>
      </c>
      <c r="R750" s="55">
        <v>7.3220068486508994E-3</v>
      </c>
      <c r="S750" s="52">
        <v>0</v>
      </c>
      <c r="T750" s="49"/>
      <c r="U750" s="56">
        <v>17790</v>
      </c>
      <c r="V750" s="56">
        <v>0</v>
      </c>
      <c r="W750" s="52">
        <v>0</v>
      </c>
      <c r="X750" s="52">
        <v>893</v>
      </c>
      <c r="Y750" s="52">
        <v>18683</v>
      </c>
      <c r="Z750" s="83">
        <f t="shared" si="11"/>
        <v>7022199</v>
      </c>
      <c r="AA750" s="52"/>
      <c r="AB750" s="52"/>
      <c r="AC750" s="52"/>
      <c r="AE750" s="53"/>
      <c r="AF750" s="53"/>
      <c r="AG750" s="54"/>
      <c r="AH750" s="55"/>
      <c r="AI750" s="52"/>
      <c r="AK750" s="56"/>
      <c r="AL750" s="56"/>
      <c r="AM750" s="52"/>
      <c r="AN750" s="52"/>
      <c r="AO750" s="52"/>
      <c r="AQ750" s="52"/>
      <c r="AR750" s="52"/>
      <c r="AS750" s="52"/>
      <c r="AT750" s="52"/>
      <c r="AU750" s="52"/>
      <c r="AV750" s="52"/>
      <c r="AW750" s="52"/>
      <c r="AX750" s="52"/>
    </row>
    <row r="751" spans="1:50">
      <c r="A751" s="49">
        <v>497</v>
      </c>
      <c r="B751" s="49">
        <v>497117278</v>
      </c>
      <c r="C751" s="50" t="s">
        <v>290</v>
      </c>
      <c r="D751" s="49">
        <v>117</v>
      </c>
      <c r="E751" s="50" t="s">
        <v>35</v>
      </c>
      <c r="F751" s="49">
        <v>278</v>
      </c>
      <c r="G751" s="50" t="s">
        <v>190</v>
      </c>
      <c r="H751" s="51">
        <v>38</v>
      </c>
      <c r="I751" s="52">
        <v>8864</v>
      </c>
      <c r="J751" s="52">
        <v>2534</v>
      </c>
      <c r="K751" s="52">
        <v>0</v>
      </c>
      <c r="L751" s="52">
        <v>893</v>
      </c>
      <c r="M751" s="52">
        <v>12291</v>
      </c>
      <c r="N751" s="48"/>
      <c r="O751" s="53">
        <v>0</v>
      </c>
      <c r="P751" s="53">
        <v>0</v>
      </c>
      <c r="Q751" s="55">
        <v>0.09</v>
      </c>
      <c r="R751" s="55">
        <v>4.6268597570584345E-2</v>
      </c>
      <c r="S751" s="52">
        <v>0</v>
      </c>
      <c r="T751" s="49"/>
      <c r="U751" s="56">
        <v>433124</v>
      </c>
      <c r="V751" s="56">
        <v>0</v>
      </c>
      <c r="W751" s="52">
        <v>0</v>
      </c>
      <c r="X751" s="52">
        <v>33934</v>
      </c>
      <c r="Y751" s="52">
        <v>467058</v>
      </c>
      <c r="Z751" s="83">
        <f t="shared" si="11"/>
        <v>7022199</v>
      </c>
      <c r="AA751" s="52"/>
      <c r="AB751" s="52"/>
      <c r="AC751" s="52"/>
      <c r="AE751" s="53"/>
      <c r="AF751" s="53"/>
      <c r="AG751" s="54"/>
      <c r="AH751" s="55"/>
      <c r="AI751" s="52"/>
      <c r="AK751" s="56"/>
      <c r="AL751" s="56"/>
      <c r="AM751" s="52"/>
      <c r="AN751" s="52"/>
      <c r="AO751" s="52"/>
      <c r="AQ751" s="52"/>
      <c r="AR751" s="52"/>
      <c r="AS751" s="52"/>
      <c r="AT751" s="52"/>
      <c r="AU751" s="52"/>
      <c r="AV751" s="52"/>
      <c r="AW751" s="52"/>
      <c r="AX751" s="52"/>
    </row>
    <row r="752" spans="1:50">
      <c r="A752" s="49">
        <v>497</v>
      </c>
      <c r="B752" s="49">
        <v>497117281</v>
      </c>
      <c r="C752" s="50" t="s">
        <v>290</v>
      </c>
      <c r="D752" s="49">
        <v>117</v>
      </c>
      <c r="E752" s="50" t="s">
        <v>35</v>
      </c>
      <c r="F752" s="49">
        <v>281</v>
      </c>
      <c r="G752" s="50" t="s">
        <v>146</v>
      </c>
      <c r="H752" s="51">
        <v>57</v>
      </c>
      <c r="I752" s="52">
        <v>11542</v>
      </c>
      <c r="J752" s="52">
        <v>3</v>
      </c>
      <c r="K752" s="52">
        <v>0</v>
      </c>
      <c r="L752" s="52">
        <v>893</v>
      </c>
      <c r="M752" s="52">
        <v>12438</v>
      </c>
      <c r="N752" s="48"/>
      <c r="O752" s="53">
        <v>0</v>
      </c>
      <c r="P752" s="53">
        <v>0</v>
      </c>
      <c r="Q752" s="55">
        <v>0.18</v>
      </c>
      <c r="R752" s="55">
        <v>0.11514562138064952</v>
      </c>
      <c r="S752" s="52">
        <v>0</v>
      </c>
      <c r="T752" s="49"/>
      <c r="U752" s="56">
        <v>658065</v>
      </c>
      <c r="V752" s="56">
        <v>0</v>
      </c>
      <c r="W752" s="52">
        <v>0</v>
      </c>
      <c r="X752" s="52">
        <v>50901</v>
      </c>
      <c r="Y752" s="52">
        <v>708966</v>
      </c>
      <c r="Z752" s="83">
        <f t="shared" si="11"/>
        <v>7022199</v>
      </c>
      <c r="AA752" s="52"/>
      <c r="AB752" s="52"/>
      <c r="AC752" s="52"/>
      <c r="AE752" s="53"/>
      <c r="AF752" s="53"/>
      <c r="AG752" s="54"/>
      <c r="AH752" s="55"/>
      <c r="AI752" s="52"/>
      <c r="AK752" s="56"/>
      <c r="AL752" s="56"/>
      <c r="AM752" s="52"/>
      <c r="AN752" s="52"/>
      <c r="AO752" s="52"/>
      <c r="AQ752" s="52"/>
      <c r="AR752" s="52"/>
      <c r="AS752" s="52"/>
      <c r="AT752" s="52"/>
      <c r="AU752" s="52"/>
      <c r="AV752" s="52"/>
      <c r="AW752" s="52"/>
      <c r="AX752" s="52"/>
    </row>
    <row r="753" spans="1:50">
      <c r="A753" s="49">
        <v>497</v>
      </c>
      <c r="B753" s="49">
        <v>497117289</v>
      </c>
      <c r="C753" s="50" t="s">
        <v>290</v>
      </c>
      <c r="D753" s="49">
        <v>117</v>
      </c>
      <c r="E753" s="50" t="s">
        <v>35</v>
      </c>
      <c r="F753" s="49">
        <v>289</v>
      </c>
      <c r="G753" s="50" t="s">
        <v>348</v>
      </c>
      <c r="H753" s="51">
        <v>1</v>
      </c>
      <c r="I753" s="52">
        <v>10307</v>
      </c>
      <c r="J753" s="52">
        <v>4194</v>
      </c>
      <c r="K753" s="52">
        <v>0</v>
      </c>
      <c r="L753" s="52">
        <v>893</v>
      </c>
      <c r="M753" s="52">
        <v>15394</v>
      </c>
      <c r="N753" s="48"/>
      <c r="O753" s="53">
        <v>0</v>
      </c>
      <c r="P753" s="53">
        <v>0</v>
      </c>
      <c r="Q753" s="55">
        <v>0.09</v>
      </c>
      <c r="R753" s="55">
        <v>5.0656195442014924E-3</v>
      </c>
      <c r="S753" s="52">
        <v>0</v>
      </c>
      <c r="T753" s="49"/>
      <c r="U753" s="56">
        <v>14501</v>
      </c>
      <c r="V753" s="56">
        <v>0</v>
      </c>
      <c r="W753" s="52">
        <v>0</v>
      </c>
      <c r="X753" s="52">
        <v>893</v>
      </c>
      <c r="Y753" s="52">
        <v>15394</v>
      </c>
      <c r="Z753" s="83">
        <f t="shared" si="11"/>
        <v>7022199</v>
      </c>
      <c r="AA753" s="52"/>
      <c r="AB753" s="52"/>
      <c r="AC753" s="52"/>
      <c r="AE753" s="53"/>
      <c r="AF753" s="53"/>
      <c r="AG753" s="54"/>
      <c r="AH753" s="55"/>
      <c r="AI753" s="52"/>
      <c r="AK753" s="56"/>
      <c r="AL753" s="56"/>
      <c r="AM753" s="52"/>
      <c r="AN753" s="52"/>
      <c r="AO753" s="52"/>
      <c r="AQ753" s="52"/>
      <c r="AR753" s="52"/>
      <c r="AS753" s="52"/>
      <c r="AT753" s="52"/>
      <c r="AU753" s="52"/>
      <c r="AV753" s="52"/>
      <c r="AW753" s="52"/>
      <c r="AX753" s="52"/>
    </row>
    <row r="754" spans="1:50">
      <c r="A754" s="49">
        <v>497</v>
      </c>
      <c r="B754" s="49">
        <v>497117325</v>
      </c>
      <c r="C754" s="50" t="s">
        <v>290</v>
      </c>
      <c r="D754" s="49">
        <v>117</v>
      </c>
      <c r="E754" s="50" t="s">
        <v>35</v>
      </c>
      <c r="F754" s="49">
        <v>325</v>
      </c>
      <c r="G754" s="50" t="s">
        <v>198</v>
      </c>
      <c r="H754" s="51">
        <v>5</v>
      </c>
      <c r="I754" s="52">
        <v>8332</v>
      </c>
      <c r="J754" s="52">
        <v>1017</v>
      </c>
      <c r="K754" s="52">
        <v>0</v>
      </c>
      <c r="L754" s="52">
        <v>893</v>
      </c>
      <c r="M754" s="52">
        <v>10242</v>
      </c>
      <c r="N754" s="48"/>
      <c r="O754" s="53">
        <v>0</v>
      </c>
      <c r="P754" s="53">
        <v>0</v>
      </c>
      <c r="Q754" s="55">
        <v>0.09</v>
      </c>
      <c r="R754" s="55">
        <v>2.4002706956039776E-3</v>
      </c>
      <c r="S754" s="52">
        <v>0</v>
      </c>
      <c r="T754" s="49"/>
      <c r="U754" s="56">
        <v>46745</v>
      </c>
      <c r="V754" s="56">
        <v>0</v>
      </c>
      <c r="W754" s="52">
        <v>0</v>
      </c>
      <c r="X754" s="52">
        <v>4465</v>
      </c>
      <c r="Y754" s="52">
        <v>51210</v>
      </c>
      <c r="Z754" s="83">
        <f t="shared" si="11"/>
        <v>7022199</v>
      </c>
      <c r="AA754" s="52"/>
      <c r="AB754" s="52"/>
      <c r="AC754" s="52"/>
      <c r="AE754" s="53"/>
      <c r="AF754" s="53"/>
      <c r="AG754" s="54"/>
      <c r="AH754" s="55"/>
      <c r="AI754" s="52"/>
      <c r="AK754" s="56"/>
      <c r="AL754" s="56"/>
      <c r="AM754" s="52"/>
      <c r="AN754" s="52"/>
      <c r="AO754" s="52"/>
      <c r="AQ754" s="52"/>
      <c r="AR754" s="52"/>
      <c r="AS754" s="52"/>
      <c r="AT754" s="52"/>
      <c r="AU754" s="52"/>
      <c r="AV754" s="52"/>
      <c r="AW754" s="52"/>
      <c r="AX754" s="52"/>
    </row>
    <row r="755" spans="1:50">
      <c r="A755" s="49">
        <v>497</v>
      </c>
      <c r="B755" s="49">
        <v>497117327</v>
      </c>
      <c r="C755" s="50" t="s">
        <v>290</v>
      </c>
      <c r="D755" s="49">
        <v>117</v>
      </c>
      <c r="E755" s="50" t="s">
        <v>35</v>
      </c>
      <c r="F755" s="49">
        <v>327</v>
      </c>
      <c r="G755" s="50" t="s">
        <v>191</v>
      </c>
      <c r="H755" s="51">
        <v>3</v>
      </c>
      <c r="I755" s="52">
        <v>8450</v>
      </c>
      <c r="J755" s="52">
        <v>6989</v>
      </c>
      <c r="K755" s="52">
        <v>0</v>
      </c>
      <c r="L755" s="52">
        <v>893</v>
      </c>
      <c r="M755" s="52">
        <v>16332</v>
      </c>
      <c r="N755" s="48"/>
      <c r="O755" s="53">
        <v>0</v>
      </c>
      <c r="P755" s="53">
        <v>0</v>
      </c>
      <c r="Q755" s="55">
        <v>0.09</v>
      </c>
      <c r="R755" s="55">
        <v>3.8374534394289672E-2</v>
      </c>
      <c r="S755" s="52">
        <v>0</v>
      </c>
      <c r="T755" s="49"/>
      <c r="U755" s="56">
        <v>46317</v>
      </c>
      <c r="V755" s="56">
        <v>0</v>
      </c>
      <c r="W755" s="52">
        <v>0</v>
      </c>
      <c r="X755" s="52">
        <v>2679</v>
      </c>
      <c r="Y755" s="52">
        <v>48996</v>
      </c>
      <c r="Z755" s="83">
        <f t="shared" si="11"/>
        <v>7022199</v>
      </c>
      <c r="AA755" s="52"/>
      <c r="AB755" s="52"/>
      <c r="AC755" s="52"/>
      <c r="AE755" s="53"/>
      <c r="AF755" s="53"/>
      <c r="AG755" s="54"/>
      <c r="AH755" s="55"/>
      <c r="AI755" s="52"/>
      <c r="AK755" s="56"/>
      <c r="AL755" s="56"/>
      <c r="AM755" s="52"/>
      <c r="AN755" s="52"/>
      <c r="AO755" s="52"/>
      <c r="AQ755" s="52"/>
      <c r="AR755" s="52"/>
      <c r="AS755" s="52"/>
      <c r="AT755" s="52"/>
      <c r="AU755" s="52"/>
      <c r="AV755" s="52"/>
      <c r="AW755" s="52"/>
      <c r="AX755" s="52"/>
    </row>
    <row r="756" spans="1:50">
      <c r="A756" s="49">
        <v>497</v>
      </c>
      <c r="B756" s="49">
        <v>497117332</v>
      </c>
      <c r="C756" s="50" t="s">
        <v>290</v>
      </c>
      <c r="D756" s="49">
        <v>117</v>
      </c>
      <c r="E756" s="50" t="s">
        <v>35</v>
      </c>
      <c r="F756" s="49">
        <v>332</v>
      </c>
      <c r="G756" s="50" t="s">
        <v>199</v>
      </c>
      <c r="H756" s="51">
        <v>1</v>
      </c>
      <c r="I756" s="52">
        <v>8428</v>
      </c>
      <c r="J756" s="52">
        <v>773</v>
      </c>
      <c r="K756" s="52">
        <v>0</v>
      </c>
      <c r="L756" s="52">
        <v>893</v>
      </c>
      <c r="M756" s="52">
        <v>10094</v>
      </c>
      <c r="N756" s="48"/>
      <c r="O756" s="53">
        <v>0</v>
      </c>
      <c r="P756" s="53">
        <v>0</v>
      </c>
      <c r="Q756" s="55">
        <v>0.09</v>
      </c>
      <c r="R756" s="55">
        <v>1.31423632371073E-2</v>
      </c>
      <c r="S756" s="52">
        <v>0</v>
      </c>
      <c r="T756" s="49"/>
      <c r="U756" s="56">
        <v>9201</v>
      </c>
      <c r="V756" s="56">
        <v>0</v>
      </c>
      <c r="W756" s="52">
        <v>0</v>
      </c>
      <c r="X756" s="52">
        <v>893</v>
      </c>
      <c r="Y756" s="52">
        <v>10094</v>
      </c>
      <c r="Z756" s="83">
        <f t="shared" si="11"/>
        <v>7022199</v>
      </c>
      <c r="AA756" s="52"/>
      <c r="AB756" s="52"/>
      <c r="AC756" s="52"/>
      <c r="AE756" s="53"/>
      <c r="AF756" s="53"/>
      <c r="AG756" s="54"/>
      <c r="AH756" s="55"/>
      <c r="AI756" s="52"/>
      <c r="AK756" s="56"/>
      <c r="AL756" s="56"/>
      <c r="AM756" s="52"/>
      <c r="AN756" s="52"/>
      <c r="AO756" s="52"/>
      <c r="AQ756" s="52"/>
      <c r="AR756" s="52"/>
      <c r="AS756" s="52"/>
      <c r="AT756" s="52"/>
      <c r="AU756" s="52"/>
      <c r="AV756" s="52"/>
      <c r="AW756" s="52"/>
      <c r="AX756" s="52"/>
    </row>
    <row r="757" spans="1:50">
      <c r="A757" s="49">
        <v>497</v>
      </c>
      <c r="B757" s="49">
        <v>497117340</v>
      </c>
      <c r="C757" s="50" t="s">
        <v>290</v>
      </c>
      <c r="D757" s="49">
        <v>117</v>
      </c>
      <c r="E757" s="50" t="s">
        <v>35</v>
      </c>
      <c r="F757" s="49">
        <v>340</v>
      </c>
      <c r="G757" s="50" t="s">
        <v>192</v>
      </c>
      <c r="H757" s="51">
        <v>2</v>
      </c>
      <c r="I757" s="52">
        <v>8450</v>
      </c>
      <c r="J757" s="52">
        <v>6892</v>
      </c>
      <c r="K757" s="52">
        <v>0</v>
      </c>
      <c r="L757" s="52">
        <v>893</v>
      </c>
      <c r="M757" s="52">
        <v>16235</v>
      </c>
      <c r="N757" s="48"/>
      <c r="O757" s="53">
        <v>0</v>
      </c>
      <c r="P757" s="53">
        <v>0</v>
      </c>
      <c r="Q757" s="55">
        <v>0.09</v>
      </c>
      <c r="R757" s="55">
        <v>7.0805412729938927E-2</v>
      </c>
      <c r="S757" s="52">
        <v>0</v>
      </c>
      <c r="T757" s="49"/>
      <c r="U757" s="56">
        <v>30684</v>
      </c>
      <c r="V757" s="56">
        <v>0</v>
      </c>
      <c r="W757" s="52">
        <v>0</v>
      </c>
      <c r="X757" s="52">
        <v>1786</v>
      </c>
      <c r="Y757" s="52">
        <v>32470</v>
      </c>
      <c r="Z757" s="83">
        <f t="shared" si="11"/>
        <v>7022199</v>
      </c>
      <c r="AA757" s="52"/>
      <c r="AB757" s="52"/>
      <c r="AC757" s="52"/>
      <c r="AE757" s="53"/>
      <c r="AF757" s="53"/>
      <c r="AG757" s="54"/>
      <c r="AH757" s="55"/>
      <c r="AI757" s="52"/>
      <c r="AK757" s="56"/>
      <c r="AL757" s="56"/>
      <c r="AM757" s="52"/>
      <c r="AN757" s="52"/>
      <c r="AO757" s="52"/>
      <c r="AQ757" s="52"/>
      <c r="AR757" s="52"/>
      <c r="AS757" s="52"/>
      <c r="AT757" s="52"/>
      <c r="AU757" s="52"/>
      <c r="AV757" s="52"/>
      <c r="AW757" s="52"/>
      <c r="AX757" s="52"/>
    </row>
    <row r="758" spans="1:50">
      <c r="A758" s="49">
        <v>497</v>
      </c>
      <c r="B758" s="49">
        <v>497117605</v>
      </c>
      <c r="C758" s="50" t="s">
        <v>290</v>
      </c>
      <c r="D758" s="49">
        <v>117</v>
      </c>
      <c r="E758" s="50" t="s">
        <v>35</v>
      </c>
      <c r="F758" s="49">
        <v>605</v>
      </c>
      <c r="G758" s="50" t="s">
        <v>193</v>
      </c>
      <c r="H758" s="51">
        <v>40</v>
      </c>
      <c r="I758" s="52">
        <v>8685</v>
      </c>
      <c r="J758" s="52">
        <v>6696</v>
      </c>
      <c r="K758" s="52">
        <v>0</v>
      </c>
      <c r="L758" s="52">
        <v>893</v>
      </c>
      <c r="M758" s="52">
        <v>16274</v>
      </c>
      <c r="N758" s="48"/>
      <c r="O758" s="53">
        <v>0</v>
      </c>
      <c r="P758" s="53">
        <v>0</v>
      </c>
      <c r="Q758" s="55">
        <v>0.09</v>
      </c>
      <c r="R758" s="55">
        <v>5.2378501306111346E-2</v>
      </c>
      <c r="S758" s="52">
        <v>0</v>
      </c>
      <c r="T758" s="49"/>
      <c r="U758" s="56">
        <v>615240</v>
      </c>
      <c r="V758" s="56">
        <v>0</v>
      </c>
      <c r="W758" s="52">
        <v>0</v>
      </c>
      <c r="X758" s="52">
        <v>35720</v>
      </c>
      <c r="Y758" s="52">
        <v>650960</v>
      </c>
      <c r="Z758" s="83">
        <f t="shared" si="11"/>
        <v>7022199</v>
      </c>
      <c r="AA758" s="52"/>
      <c r="AB758" s="52"/>
      <c r="AC758" s="52"/>
      <c r="AE758" s="53"/>
      <c r="AF758" s="53"/>
      <c r="AG758" s="54"/>
      <c r="AH758" s="55"/>
      <c r="AI758" s="52"/>
      <c r="AK758" s="56"/>
      <c r="AL758" s="56"/>
      <c r="AM758" s="52"/>
      <c r="AN758" s="52"/>
      <c r="AO758" s="52"/>
      <c r="AQ758" s="52"/>
      <c r="AR758" s="52"/>
      <c r="AS758" s="52"/>
      <c r="AT758" s="52"/>
      <c r="AU758" s="52"/>
      <c r="AV758" s="52"/>
      <c r="AW758" s="52"/>
      <c r="AX758" s="52"/>
    </row>
    <row r="759" spans="1:50">
      <c r="A759" s="49">
        <v>497</v>
      </c>
      <c r="B759" s="49">
        <v>497117670</v>
      </c>
      <c r="C759" s="50" t="s">
        <v>290</v>
      </c>
      <c r="D759" s="49">
        <v>117</v>
      </c>
      <c r="E759" s="50" t="s">
        <v>35</v>
      </c>
      <c r="F759" s="49">
        <v>670</v>
      </c>
      <c r="G759" s="50" t="s">
        <v>37</v>
      </c>
      <c r="H759" s="51">
        <v>7</v>
      </c>
      <c r="I759" s="52">
        <v>11035</v>
      </c>
      <c r="J759" s="52">
        <v>9675</v>
      </c>
      <c r="K759" s="52">
        <v>0</v>
      </c>
      <c r="L759" s="52">
        <v>893</v>
      </c>
      <c r="M759" s="52">
        <v>21603</v>
      </c>
      <c r="N759" s="48"/>
      <c r="O759" s="53">
        <v>0</v>
      </c>
      <c r="P759" s="53">
        <v>0</v>
      </c>
      <c r="Q759" s="55">
        <v>0.09</v>
      </c>
      <c r="R759" s="55">
        <v>8.1968619897184208E-2</v>
      </c>
      <c r="S759" s="52">
        <v>0</v>
      </c>
      <c r="T759" s="49"/>
      <c r="U759" s="56">
        <v>144970</v>
      </c>
      <c r="V759" s="56">
        <v>0</v>
      </c>
      <c r="W759" s="52">
        <v>0</v>
      </c>
      <c r="X759" s="52">
        <v>6251</v>
      </c>
      <c r="Y759" s="52">
        <v>151221</v>
      </c>
      <c r="Z759" s="83">
        <f t="shared" si="11"/>
        <v>7022199</v>
      </c>
      <c r="AA759" s="52"/>
      <c r="AB759" s="52"/>
      <c r="AC759" s="52"/>
      <c r="AE759" s="53"/>
      <c r="AF759" s="53"/>
      <c r="AG759" s="54"/>
      <c r="AH759" s="55"/>
      <c r="AI759" s="52"/>
      <c r="AK759" s="56"/>
      <c r="AL759" s="56"/>
      <c r="AM759" s="52"/>
      <c r="AN759" s="52"/>
      <c r="AO759" s="52"/>
      <c r="AQ759" s="52"/>
      <c r="AR759" s="52"/>
      <c r="AS759" s="52"/>
      <c r="AT759" s="52"/>
      <c r="AU759" s="52"/>
      <c r="AV759" s="52"/>
      <c r="AW759" s="52"/>
      <c r="AX759" s="52"/>
    </row>
    <row r="760" spans="1:50">
      <c r="A760" s="49">
        <v>497</v>
      </c>
      <c r="B760" s="49">
        <v>497117674</v>
      </c>
      <c r="C760" s="50" t="s">
        <v>290</v>
      </c>
      <c r="D760" s="49">
        <v>117</v>
      </c>
      <c r="E760" s="50" t="s">
        <v>35</v>
      </c>
      <c r="F760" s="49">
        <v>674</v>
      </c>
      <c r="G760" s="50" t="s">
        <v>38</v>
      </c>
      <c r="H760" s="51">
        <v>18</v>
      </c>
      <c r="I760" s="52">
        <v>9018</v>
      </c>
      <c r="J760" s="52">
        <v>4024</v>
      </c>
      <c r="K760" s="52">
        <v>0</v>
      </c>
      <c r="L760" s="52">
        <v>893</v>
      </c>
      <c r="M760" s="52">
        <v>13935</v>
      </c>
      <c r="N760" s="48"/>
      <c r="O760" s="53">
        <v>0</v>
      </c>
      <c r="P760" s="53">
        <v>0</v>
      </c>
      <c r="Q760" s="55">
        <v>0.09</v>
      </c>
      <c r="R760" s="55">
        <v>5.3196883398809208E-2</v>
      </c>
      <c r="S760" s="52">
        <v>0</v>
      </c>
      <c r="T760" s="49"/>
      <c r="U760" s="56">
        <v>234756</v>
      </c>
      <c r="V760" s="56">
        <v>0</v>
      </c>
      <c r="W760" s="52">
        <v>0</v>
      </c>
      <c r="X760" s="52">
        <v>16074</v>
      </c>
      <c r="Y760" s="52">
        <v>250830</v>
      </c>
      <c r="Z760" s="83">
        <f t="shared" si="11"/>
        <v>7022199</v>
      </c>
      <c r="AA760" s="52"/>
      <c r="AB760" s="52"/>
      <c r="AC760" s="52"/>
      <c r="AE760" s="53"/>
      <c r="AF760" s="53"/>
      <c r="AG760" s="54"/>
      <c r="AH760" s="55"/>
      <c r="AI760" s="52"/>
      <c r="AK760" s="56"/>
      <c r="AL760" s="56"/>
      <c r="AM760" s="52"/>
      <c r="AN760" s="52"/>
      <c r="AO760" s="52"/>
      <c r="AQ760" s="52"/>
      <c r="AR760" s="52"/>
      <c r="AS760" s="52"/>
      <c r="AT760" s="52"/>
      <c r="AU760" s="52"/>
      <c r="AV760" s="52"/>
      <c r="AW760" s="52"/>
      <c r="AX760" s="52"/>
    </row>
    <row r="761" spans="1:50">
      <c r="A761" s="49">
        <v>497</v>
      </c>
      <c r="B761" s="49">
        <v>497117683</v>
      </c>
      <c r="C761" s="50" t="s">
        <v>290</v>
      </c>
      <c r="D761" s="49">
        <v>117</v>
      </c>
      <c r="E761" s="50" t="s">
        <v>35</v>
      </c>
      <c r="F761" s="49">
        <v>683</v>
      </c>
      <c r="G761" s="50" t="s">
        <v>39</v>
      </c>
      <c r="H761" s="51">
        <v>3</v>
      </c>
      <c r="I761" s="52">
        <v>10135</v>
      </c>
      <c r="J761" s="52">
        <v>7016</v>
      </c>
      <c r="K761" s="52">
        <v>0</v>
      </c>
      <c r="L761" s="52">
        <v>893</v>
      </c>
      <c r="M761" s="52">
        <v>18044</v>
      </c>
      <c r="N761" s="48"/>
      <c r="O761" s="53">
        <v>0</v>
      </c>
      <c r="P761" s="53">
        <v>0</v>
      </c>
      <c r="Q761" s="55">
        <v>0.09</v>
      </c>
      <c r="R761" s="55">
        <v>2.8960202497055953E-2</v>
      </c>
      <c r="S761" s="52">
        <v>0</v>
      </c>
      <c r="T761" s="49"/>
      <c r="U761" s="56">
        <v>51453</v>
      </c>
      <c r="V761" s="56">
        <v>0</v>
      </c>
      <c r="W761" s="52">
        <v>0</v>
      </c>
      <c r="X761" s="52">
        <v>2679</v>
      </c>
      <c r="Y761" s="52">
        <v>54132</v>
      </c>
      <c r="Z761" s="83">
        <f t="shared" si="11"/>
        <v>7022199</v>
      </c>
      <c r="AA761" s="52"/>
      <c r="AB761" s="52"/>
      <c r="AC761" s="52"/>
      <c r="AE761" s="53"/>
      <c r="AF761" s="53"/>
      <c r="AG761" s="54"/>
      <c r="AH761" s="55"/>
      <c r="AI761" s="52"/>
      <c r="AK761" s="56"/>
      <c r="AL761" s="56"/>
      <c r="AM761" s="52"/>
      <c r="AN761" s="52"/>
      <c r="AO761" s="52"/>
      <c r="AQ761" s="52"/>
      <c r="AR761" s="52"/>
      <c r="AS761" s="52"/>
      <c r="AT761" s="52"/>
      <c r="AU761" s="52"/>
      <c r="AV761" s="52"/>
      <c r="AW761" s="52"/>
      <c r="AX761" s="52"/>
    </row>
    <row r="762" spans="1:50">
      <c r="A762" s="49">
        <v>497</v>
      </c>
      <c r="B762" s="49">
        <v>497117728</v>
      </c>
      <c r="C762" s="50" t="s">
        <v>290</v>
      </c>
      <c r="D762" s="49">
        <v>117</v>
      </c>
      <c r="E762" s="50" t="s">
        <v>35</v>
      </c>
      <c r="F762" s="49">
        <v>728</v>
      </c>
      <c r="G762" s="50" t="s">
        <v>349</v>
      </c>
      <c r="H762" s="51">
        <v>1</v>
      </c>
      <c r="I762" s="52">
        <v>10401</v>
      </c>
      <c r="J762" s="52">
        <v>1237</v>
      </c>
      <c r="K762" s="52">
        <v>0</v>
      </c>
      <c r="L762" s="52">
        <v>893</v>
      </c>
      <c r="M762" s="52">
        <v>12531</v>
      </c>
      <c r="N762" s="48"/>
      <c r="O762" s="53">
        <v>0</v>
      </c>
      <c r="P762" s="53">
        <v>0</v>
      </c>
      <c r="Q762" s="55">
        <v>0.09</v>
      </c>
      <c r="R762" s="55">
        <v>7.270519163046921E-3</v>
      </c>
      <c r="S762" s="52">
        <v>0</v>
      </c>
      <c r="T762" s="49"/>
      <c r="U762" s="56">
        <v>11638</v>
      </c>
      <c r="V762" s="56">
        <v>0</v>
      </c>
      <c r="W762" s="52">
        <v>0</v>
      </c>
      <c r="X762" s="52">
        <v>893</v>
      </c>
      <c r="Y762" s="52">
        <v>12531</v>
      </c>
      <c r="Z762" s="83">
        <f t="shared" si="11"/>
        <v>7022199</v>
      </c>
      <c r="AA762" s="52"/>
      <c r="AB762" s="52"/>
      <c r="AC762" s="52"/>
      <c r="AE762" s="53"/>
      <c r="AF762" s="53"/>
      <c r="AG762" s="54"/>
      <c r="AH762" s="55"/>
      <c r="AI762" s="52"/>
      <c r="AK762" s="56"/>
      <c r="AL762" s="56"/>
      <c r="AM762" s="52"/>
      <c r="AN762" s="52"/>
      <c r="AO762" s="52"/>
      <c r="AQ762" s="52"/>
      <c r="AR762" s="52"/>
      <c r="AS762" s="52"/>
      <c r="AT762" s="52"/>
      <c r="AU762" s="52"/>
      <c r="AV762" s="52"/>
      <c r="AW762" s="52"/>
      <c r="AX762" s="52"/>
    </row>
    <row r="763" spans="1:50">
      <c r="A763" s="49">
        <v>497</v>
      </c>
      <c r="B763" s="49">
        <v>497117755</v>
      </c>
      <c r="C763" s="50" t="s">
        <v>290</v>
      </c>
      <c r="D763" s="49">
        <v>117</v>
      </c>
      <c r="E763" s="50" t="s">
        <v>35</v>
      </c>
      <c r="F763" s="49">
        <v>755</v>
      </c>
      <c r="G763" s="50" t="s">
        <v>42</v>
      </c>
      <c r="H763" s="51">
        <v>1</v>
      </c>
      <c r="I763" s="52">
        <v>8094</v>
      </c>
      <c r="J763" s="52">
        <v>3445</v>
      </c>
      <c r="K763" s="52">
        <v>0</v>
      </c>
      <c r="L763" s="52">
        <v>893</v>
      </c>
      <c r="M763" s="52">
        <v>12432</v>
      </c>
      <c r="N763" s="48"/>
      <c r="O763" s="53">
        <v>0</v>
      </c>
      <c r="P763" s="53">
        <v>0</v>
      </c>
      <c r="Q763" s="55">
        <v>0.09</v>
      </c>
      <c r="R763" s="55">
        <v>1.1427876784630182E-2</v>
      </c>
      <c r="S763" s="52">
        <v>0</v>
      </c>
      <c r="T763" s="49"/>
      <c r="U763" s="56">
        <v>11539</v>
      </c>
      <c r="V763" s="56">
        <v>0</v>
      </c>
      <c r="W763" s="52">
        <v>0</v>
      </c>
      <c r="X763" s="52">
        <v>893</v>
      </c>
      <c r="Y763" s="52">
        <v>12432</v>
      </c>
      <c r="Z763" s="83">
        <f t="shared" si="11"/>
        <v>7022199</v>
      </c>
      <c r="AA763" s="52"/>
      <c r="AB763" s="52"/>
      <c r="AC763" s="52"/>
      <c r="AE763" s="53"/>
      <c r="AF763" s="53"/>
      <c r="AG763" s="54"/>
      <c r="AH763" s="55"/>
      <c r="AI763" s="52"/>
      <c r="AK763" s="56"/>
      <c r="AL763" s="56"/>
      <c r="AM763" s="52"/>
      <c r="AN763" s="52"/>
      <c r="AO763" s="52"/>
      <c r="AQ763" s="52"/>
      <c r="AR763" s="52"/>
      <c r="AS763" s="52"/>
      <c r="AT763" s="52"/>
      <c r="AU763" s="52"/>
      <c r="AV763" s="52"/>
      <c r="AW763" s="52"/>
      <c r="AX763" s="52"/>
    </row>
    <row r="764" spans="1:50">
      <c r="A764" s="49">
        <v>497</v>
      </c>
      <c r="B764" s="49">
        <v>497117766</v>
      </c>
      <c r="C764" s="50" t="s">
        <v>290</v>
      </c>
      <c r="D764" s="49">
        <v>117</v>
      </c>
      <c r="E764" s="50" t="s">
        <v>35</v>
      </c>
      <c r="F764" s="49">
        <v>766</v>
      </c>
      <c r="G764" s="50" t="s">
        <v>240</v>
      </c>
      <c r="H764" s="51">
        <v>2</v>
      </c>
      <c r="I764" s="52">
        <v>10542</v>
      </c>
      <c r="J764" s="52">
        <v>3674</v>
      </c>
      <c r="K764" s="52">
        <v>0</v>
      </c>
      <c r="L764" s="52">
        <v>893</v>
      </c>
      <c r="M764" s="52">
        <v>15109</v>
      </c>
      <c r="N764" s="48"/>
      <c r="O764" s="53">
        <v>0</v>
      </c>
      <c r="P764" s="53">
        <v>0</v>
      </c>
      <c r="Q764" s="55">
        <v>0.09</v>
      </c>
      <c r="R764" s="55">
        <v>3.5857110985198417E-3</v>
      </c>
      <c r="S764" s="52">
        <v>0</v>
      </c>
      <c r="T764" s="49"/>
      <c r="U764" s="56">
        <v>28432</v>
      </c>
      <c r="V764" s="56">
        <v>0</v>
      </c>
      <c r="W764" s="52">
        <v>0</v>
      </c>
      <c r="X764" s="52">
        <v>1786</v>
      </c>
      <c r="Y764" s="52">
        <v>30218</v>
      </c>
      <c r="Z764" s="83">
        <f t="shared" si="11"/>
        <v>7022199</v>
      </c>
      <c r="AA764" s="52"/>
      <c r="AB764" s="52"/>
      <c r="AC764" s="52"/>
      <c r="AE764" s="53"/>
      <c r="AF764" s="53"/>
      <c r="AG764" s="54"/>
      <c r="AH764" s="55"/>
      <c r="AI764" s="52"/>
      <c r="AK764" s="56"/>
      <c r="AL764" s="56"/>
      <c r="AM764" s="52"/>
      <c r="AN764" s="52"/>
      <c r="AO764" s="52"/>
      <c r="AQ764" s="52"/>
      <c r="AR764" s="52"/>
      <c r="AS764" s="52"/>
      <c r="AT764" s="52"/>
      <c r="AU764" s="52"/>
      <c r="AV764" s="52"/>
      <c r="AW764" s="52"/>
      <c r="AX764" s="52"/>
    </row>
    <row r="765" spans="1:50">
      <c r="A765" s="49">
        <v>498</v>
      </c>
      <c r="B765" s="49">
        <v>498281281</v>
      </c>
      <c r="C765" s="50" t="s">
        <v>296</v>
      </c>
      <c r="D765" s="49">
        <v>281</v>
      </c>
      <c r="E765" s="50" t="s">
        <v>146</v>
      </c>
      <c r="F765" s="49">
        <v>281</v>
      </c>
      <c r="G765" s="50" t="s">
        <v>146</v>
      </c>
      <c r="H765" s="51">
        <v>322</v>
      </c>
      <c r="I765" s="52">
        <v>11507</v>
      </c>
      <c r="J765" s="52">
        <v>3</v>
      </c>
      <c r="K765" s="52">
        <v>0</v>
      </c>
      <c r="L765" s="52">
        <v>893</v>
      </c>
      <c r="M765" s="52">
        <v>12403</v>
      </c>
      <c r="N765" s="48"/>
      <c r="O765" s="53">
        <v>0</v>
      </c>
      <c r="P765" s="53">
        <v>0</v>
      </c>
      <c r="Q765" s="55">
        <v>0.18</v>
      </c>
      <c r="R765" s="55">
        <v>0.11514562138064952</v>
      </c>
      <c r="S765" s="52">
        <v>0</v>
      </c>
      <c r="T765" s="49"/>
      <c r="U765" s="56">
        <v>3706220</v>
      </c>
      <c r="V765" s="56">
        <v>0</v>
      </c>
      <c r="W765" s="52">
        <v>0</v>
      </c>
      <c r="X765" s="52">
        <v>287546</v>
      </c>
      <c r="Y765" s="52">
        <v>3993766</v>
      </c>
      <c r="Z765" s="83">
        <f t="shared" si="11"/>
        <v>3993766</v>
      </c>
      <c r="AA765" s="52"/>
      <c r="AB765" s="52"/>
      <c r="AC765" s="52"/>
      <c r="AE765" s="53"/>
      <c r="AF765" s="53"/>
      <c r="AG765" s="54"/>
      <c r="AH765" s="55"/>
      <c r="AI765" s="52"/>
      <c r="AK765" s="56"/>
      <c r="AL765" s="56"/>
      <c r="AM765" s="52"/>
      <c r="AN765" s="52"/>
      <c r="AO765" s="52"/>
      <c r="AQ765" s="52"/>
      <c r="AR765" s="52"/>
      <c r="AS765" s="52"/>
      <c r="AT765" s="52"/>
      <c r="AU765" s="52"/>
      <c r="AV765" s="52"/>
      <c r="AW765" s="52"/>
      <c r="AX765" s="52"/>
    </row>
    <row r="766" spans="1:50">
      <c r="A766" s="49">
        <v>499</v>
      </c>
      <c r="B766" s="49">
        <v>499061061</v>
      </c>
      <c r="C766" s="50" t="s">
        <v>382</v>
      </c>
      <c r="D766" s="49">
        <v>61</v>
      </c>
      <c r="E766" s="50" t="s">
        <v>148</v>
      </c>
      <c r="F766" s="49">
        <v>61</v>
      </c>
      <c r="G766" s="50" t="s">
        <v>148</v>
      </c>
      <c r="H766" s="51">
        <v>120</v>
      </c>
      <c r="I766" s="52">
        <v>10651</v>
      </c>
      <c r="J766" s="52">
        <v>506</v>
      </c>
      <c r="K766" s="52">
        <v>0</v>
      </c>
      <c r="L766" s="52">
        <v>893</v>
      </c>
      <c r="M766" s="52">
        <v>12050</v>
      </c>
      <c r="N766" s="48"/>
      <c r="O766" s="53">
        <v>0</v>
      </c>
      <c r="P766" s="53">
        <v>0</v>
      </c>
      <c r="Q766" s="55">
        <v>0.09</v>
      </c>
      <c r="R766" s="55">
        <v>3.0113909723363003E-2</v>
      </c>
      <c r="S766" s="52">
        <v>0</v>
      </c>
      <c r="T766" s="49"/>
      <c r="U766" s="56">
        <v>1338840</v>
      </c>
      <c r="V766" s="56">
        <v>0</v>
      </c>
      <c r="W766" s="52">
        <v>0</v>
      </c>
      <c r="X766" s="52">
        <v>107160</v>
      </c>
      <c r="Y766" s="52">
        <v>1446000</v>
      </c>
      <c r="Z766" s="83">
        <f t="shared" si="11"/>
        <v>5977797</v>
      </c>
      <c r="AA766" s="52"/>
      <c r="AB766" s="52"/>
      <c r="AC766" s="52"/>
      <c r="AE766" s="53"/>
      <c r="AF766" s="53"/>
      <c r="AG766" s="54"/>
      <c r="AH766" s="55"/>
      <c r="AI766" s="52"/>
      <c r="AK766" s="56"/>
      <c r="AL766" s="56"/>
      <c r="AM766" s="52"/>
      <c r="AN766" s="52"/>
      <c r="AO766" s="52"/>
      <c r="AQ766" s="52"/>
      <c r="AR766" s="52"/>
      <c r="AS766" s="52"/>
      <c r="AT766" s="52"/>
      <c r="AU766" s="52"/>
      <c r="AV766" s="52"/>
      <c r="AW766" s="52"/>
      <c r="AX766" s="52"/>
    </row>
    <row r="767" spans="1:50">
      <c r="A767" s="49">
        <v>499</v>
      </c>
      <c r="B767" s="49">
        <v>499061137</v>
      </c>
      <c r="C767" s="50" t="s">
        <v>382</v>
      </c>
      <c r="D767" s="49">
        <v>61</v>
      </c>
      <c r="E767" s="50" t="s">
        <v>148</v>
      </c>
      <c r="F767" s="49">
        <v>137</v>
      </c>
      <c r="G767" s="50" t="s">
        <v>196</v>
      </c>
      <c r="H767" s="51">
        <v>2</v>
      </c>
      <c r="I767" s="52">
        <v>12685</v>
      </c>
      <c r="J767" s="52">
        <v>42</v>
      </c>
      <c r="K767" s="52">
        <v>0</v>
      </c>
      <c r="L767" s="52">
        <v>893</v>
      </c>
      <c r="M767" s="52">
        <v>13620</v>
      </c>
      <c r="N767" s="48"/>
      <c r="O767" s="53">
        <v>0</v>
      </c>
      <c r="P767" s="53">
        <v>0</v>
      </c>
      <c r="Q767" s="55">
        <v>0.18</v>
      </c>
      <c r="R767" s="55">
        <v>0.11435951636015486</v>
      </c>
      <c r="S767" s="52">
        <v>0</v>
      </c>
      <c r="T767" s="49"/>
      <c r="U767" s="56">
        <v>25454</v>
      </c>
      <c r="V767" s="56">
        <v>0</v>
      </c>
      <c r="W767" s="52">
        <v>0</v>
      </c>
      <c r="X767" s="52">
        <v>1786</v>
      </c>
      <c r="Y767" s="52">
        <v>27240</v>
      </c>
      <c r="Z767" s="83">
        <f t="shared" si="11"/>
        <v>5977797</v>
      </c>
      <c r="AA767" s="52"/>
      <c r="AB767" s="52"/>
      <c r="AC767" s="52"/>
      <c r="AE767" s="53"/>
      <c r="AF767" s="53"/>
      <c r="AG767" s="54"/>
      <c r="AH767" s="55"/>
      <c r="AI767" s="52"/>
      <c r="AK767" s="56"/>
      <c r="AL767" s="56"/>
      <c r="AM767" s="52"/>
      <c r="AN767" s="52"/>
      <c r="AO767" s="52"/>
      <c r="AQ767" s="52"/>
      <c r="AR767" s="52"/>
      <c r="AS767" s="52"/>
      <c r="AT767" s="52"/>
      <c r="AU767" s="52"/>
      <c r="AV767" s="52"/>
      <c r="AW767" s="52"/>
      <c r="AX767" s="52"/>
    </row>
    <row r="768" spans="1:50">
      <c r="A768" s="49">
        <v>499</v>
      </c>
      <c r="B768" s="49">
        <v>499061161</v>
      </c>
      <c r="C768" s="50" t="s">
        <v>382</v>
      </c>
      <c r="D768" s="49">
        <v>61</v>
      </c>
      <c r="E768" s="50" t="s">
        <v>148</v>
      </c>
      <c r="F768" s="49">
        <v>161</v>
      </c>
      <c r="G768" s="50" t="s">
        <v>151</v>
      </c>
      <c r="H768" s="51">
        <v>11</v>
      </c>
      <c r="I768" s="52">
        <v>11808</v>
      </c>
      <c r="J768" s="52">
        <v>5014</v>
      </c>
      <c r="K768" s="52">
        <v>0</v>
      </c>
      <c r="L768" s="52">
        <v>893</v>
      </c>
      <c r="M768" s="52">
        <v>17715</v>
      </c>
      <c r="N768" s="48"/>
      <c r="O768" s="53">
        <v>0</v>
      </c>
      <c r="P768" s="53">
        <v>0</v>
      </c>
      <c r="Q768" s="55">
        <v>0.09</v>
      </c>
      <c r="R768" s="55">
        <v>7.3260796268015561E-3</v>
      </c>
      <c r="S768" s="52">
        <v>0</v>
      </c>
      <c r="T768" s="49"/>
      <c r="U768" s="56">
        <v>185042</v>
      </c>
      <c r="V768" s="56">
        <v>0</v>
      </c>
      <c r="W768" s="52">
        <v>0</v>
      </c>
      <c r="X768" s="52">
        <v>9823</v>
      </c>
      <c r="Y768" s="52">
        <v>194865</v>
      </c>
      <c r="Z768" s="83">
        <f t="shared" si="11"/>
        <v>5977797</v>
      </c>
      <c r="AA768" s="52"/>
      <c r="AB768" s="52"/>
      <c r="AC768" s="52"/>
      <c r="AE768" s="53"/>
      <c r="AF768" s="53"/>
      <c r="AG768" s="54"/>
      <c r="AH768" s="55"/>
      <c r="AI768" s="52"/>
      <c r="AK768" s="56"/>
      <c r="AL768" s="56"/>
      <c r="AM768" s="52"/>
      <c r="AN768" s="52"/>
      <c r="AO768" s="52"/>
      <c r="AQ768" s="52"/>
      <c r="AR768" s="52"/>
      <c r="AS768" s="52"/>
      <c r="AT768" s="52"/>
      <c r="AU768" s="52"/>
      <c r="AV768" s="52"/>
      <c r="AW768" s="52"/>
      <c r="AX768" s="52"/>
    </row>
    <row r="769" spans="1:50">
      <c r="A769" s="49">
        <v>499</v>
      </c>
      <c r="B769" s="49">
        <v>499061227</v>
      </c>
      <c r="C769" s="50" t="s">
        <v>382</v>
      </c>
      <c r="D769" s="49">
        <v>61</v>
      </c>
      <c r="E769" s="50" t="s">
        <v>148</v>
      </c>
      <c r="F769" s="49">
        <v>227</v>
      </c>
      <c r="G769" s="50" t="s">
        <v>239</v>
      </c>
      <c r="H769" s="51">
        <v>1</v>
      </c>
      <c r="I769" s="52">
        <v>10660</v>
      </c>
      <c r="J769" s="52">
        <v>2415</v>
      </c>
      <c r="K769" s="52">
        <v>0</v>
      </c>
      <c r="L769" s="52">
        <v>893</v>
      </c>
      <c r="M769" s="52">
        <v>13968</v>
      </c>
      <c r="N769" s="48"/>
      <c r="O769" s="53">
        <v>0</v>
      </c>
      <c r="P769" s="53">
        <v>0</v>
      </c>
      <c r="Q769" s="55">
        <v>0.18</v>
      </c>
      <c r="R769" s="55">
        <v>7.6212701914723192E-3</v>
      </c>
      <c r="S769" s="52">
        <v>0</v>
      </c>
      <c r="T769" s="49"/>
      <c r="U769" s="56">
        <v>13075</v>
      </c>
      <c r="V769" s="56">
        <v>0</v>
      </c>
      <c r="W769" s="52">
        <v>0</v>
      </c>
      <c r="X769" s="52">
        <v>893</v>
      </c>
      <c r="Y769" s="52">
        <v>13968</v>
      </c>
      <c r="Z769" s="83">
        <f t="shared" si="11"/>
        <v>5977797</v>
      </c>
      <c r="AA769" s="52"/>
      <c r="AB769" s="52"/>
      <c r="AC769" s="52"/>
      <c r="AE769" s="53"/>
      <c r="AF769" s="53"/>
      <c r="AG769" s="54"/>
      <c r="AH769" s="55"/>
      <c r="AI769" s="52"/>
      <c r="AK769" s="56"/>
      <c r="AL769" s="56"/>
      <c r="AM769" s="52"/>
      <c r="AN769" s="52"/>
      <c r="AO769" s="52"/>
      <c r="AQ769" s="52"/>
      <c r="AR769" s="52"/>
      <c r="AS769" s="52"/>
      <c r="AT769" s="52"/>
      <c r="AU769" s="52"/>
      <c r="AV769" s="52"/>
      <c r="AW769" s="52"/>
      <c r="AX769" s="52"/>
    </row>
    <row r="770" spans="1:50">
      <c r="A770" s="49">
        <v>499</v>
      </c>
      <c r="B770" s="49">
        <v>499061281</v>
      </c>
      <c r="C770" s="50" t="s">
        <v>382</v>
      </c>
      <c r="D770" s="49">
        <v>61</v>
      </c>
      <c r="E770" s="50" t="s">
        <v>148</v>
      </c>
      <c r="F770" s="49">
        <v>281</v>
      </c>
      <c r="G770" s="50" t="s">
        <v>146</v>
      </c>
      <c r="H770" s="51">
        <v>324</v>
      </c>
      <c r="I770" s="52">
        <v>10976</v>
      </c>
      <c r="J770" s="52">
        <v>3</v>
      </c>
      <c r="K770" s="52">
        <v>0</v>
      </c>
      <c r="L770" s="52">
        <v>893</v>
      </c>
      <c r="M770" s="52">
        <v>11872</v>
      </c>
      <c r="N770" s="48"/>
      <c r="O770" s="53">
        <v>0</v>
      </c>
      <c r="P770" s="53">
        <v>0</v>
      </c>
      <c r="Q770" s="55">
        <v>0.18</v>
      </c>
      <c r="R770" s="55">
        <v>0.11514562138064952</v>
      </c>
      <c r="S770" s="52">
        <v>0</v>
      </c>
      <c r="T770" s="49"/>
      <c r="U770" s="56">
        <v>3557196</v>
      </c>
      <c r="V770" s="56">
        <v>0</v>
      </c>
      <c r="W770" s="52">
        <v>0</v>
      </c>
      <c r="X770" s="52">
        <v>289332</v>
      </c>
      <c r="Y770" s="52">
        <v>3846528</v>
      </c>
      <c r="Z770" s="83">
        <f t="shared" si="11"/>
        <v>5977797</v>
      </c>
      <c r="AA770" s="52"/>
      <c r="AB770" s="52"/>
      <c r="AC770" s="52"/>
      <c r="AE770" s="53"/>
      <c r="AF770" s="53"/>
      <c r="AG770" s="54"/>
      <c r="AH770" s="55"/>
      <c r="AI770" s="52"/>
      <c r="AK770" s="56"/>
      <c r="AL770" s="56"/>
      <c r="AM770" s="52"/>
      <c r="AN770" s="52"/>
      <c r="AO770" s="52"/>
      <c r="AQ770" s="52"/>
      <c r="AR770" s="52"/>
      <c r="AS770" s="52"/>
      <c r="AT770" s="52"/>
      <c r="AU770" s="52"/>
      <c r="AV770" s="52"/>
      <c r="AW770" s="52"/>
      <c r="AX770" s="52"/>
    </row>
    <row r="771" spans="1:50">
      <c r="A771" s="49">
        <v>499</v>
      </c>
      <c r="B771" s="49">
        <v>499061332</v>
      </c>
      <c r="C771" s="50" t="s">
        <v>382</v>
      </c>
      <c r="D771" s="49">
        <v>61</v>
      </c>
      <c r="E771" s="50" t="s">
        <v>148</v>
      </c>
      <c r="F771" s="49">
        <v>332</v>
      </c>
      <c r="G771" s="50" t="s">
        <v>199</v>
      </c>
      <c r="H771" s="51">
        <v>33</v>
      </c>
      <c r="I771" s="52">
        <v>11650</v>
      </c>
      <c r="J771" s="52">
        <v>1069</v>
      </c>
      <c r="K771" s="52">
        <v>0</v>
      </c>
      <c r="L771" s="52">
        <v>893</v>
      </c>
      <c r="M771" s="52">
        <v>13612</v>
      </c>
      <c r="N771" s="48"/>
      <c r="O771" s="53">
        <v>0</v>
      </c>
      <c r="P771" s="53">
        <v>0</v>
      </c>
      <c r="Q771" s="55">
        <v>0.09</v>
      </c>
      <c r="R771" s="55">
        <v>1.31423632371073E-2</v>
      </c>
      <c r="S771" s="52">
        <v>0</v>
      </c>
      <c r="T771" s="49"/>
      <c r="U771" s="56">
        <v>419727</v>
      </c>
      <c r="V771" s="56">
        <v>0</v>
      </c>
      <c r="W771" s="52">
        <v>0</v>
      </c>
      <c r="X771" s="52">
        <v>29469</v>
      </c>
      <c r="Y771" s="52">
        <v>449196</v>
      </c>
      <c r="Z771" s="83">
        <f t="shared" si="11"/>
        <v>5977797</v>
      </c>
      <c r="AA771" s="52"/>
      <c r="AB771" s="52"/>
      <c r="AC771" s="52"/>
      <c r="AE771" s="53"/>
      <c r="AF771" s="53"/>
      <c r="AG771" s="54"/>
      <c r="AH771" s="55"/>
      <c r="AI771" s="52"/>
      <c r="AK771" s="56"/>
      <c r="AL771" s="56"/>
      <c r="AM771" s="52"/>
      <c r="AN771" s="52"/>
      <c r="AO771" s="52"/>
      <c r="AQ771" s="52"/>
      <c r="AR771" s="52"/>
      <c r="AS771" s="52"/>
      <c r="AT771" s="52"/>
      <c r="AU771" s="52"/>
      <c r="AV771" s="52"/>
      <c r="AW771" s="52"/>
      <c r="AX771" s="52"/>
    </row>
    <row r="772" spans="1:50">
      <c r="A772" s="49">
        <v>3501</v>
      </c>
      <c r="B772" s="49">
        <v>3501137061</v>
      </c>
      <c r="C772" s="50" t="s">
        <v>298</v>
      </c>
      <c r="D772" s="49">
        <v>137</v>
      </c>
      <c r="E772" s="50" t="s">
        <v>196</v>
      </c>
      <c r="F772" s="49">
        <v>61</v>
      </c>
      <c r="G772" s="50" t="s">
        <v>148</v>
      </c>
      <c r="H772" s="51">
        <v>19</v>
      </c>
      <c r="I772" s="52">
        <v>12223</v>
      </c>
      <c r="J772" s="52">
        <v>581</v>
      </c>
      <c r="K772" s="52">
        <v>0</v>
      </c>
      <c r="L772" s="52">
        <v>893</v>
      </c>
      <c r="M772" s="52">
        <v>13697</v>
      </c>
      <c r="N772" s="48"/>
      <c r="O772" s="53">
        <v>0</v>
      </c>
      <c r="P772" s="53">
        <v>0</v>
      </c>
      <c r="Q772" s="55">
        <v>0.09</v>
      </c>
      <c r="R772" s="55">
        <v>3.0113909723363003E-2</v>
      </c>
      <c r="S772" s="52">
        <v>0</v>
      </c>
      <c r="T772" s="49"/>
      <c r="U772" s="56">
        <v>243276</v>
      </c>
      <c r="V772" s="56">
        <v>0</v>
      </c>
      <c r="W772" s="52">
        <v>0</v>
      </c>
      <c r="X772" s="52">
        <v>16967</v>
      </c>
      <c r="Y772" s="52">
        <v>260243</v>
      </c>
      <c r="Z772" s="83">
        <f t="shared" si="11"/>
        <v>3761070</v>
      </c>
      <c r="AA772" s="52"/>
      <c r="AB772" s="52"/>
      <c r="AC772" s="52"/>
      <c r="AE772" s="53"/>
      <c r="AF772" s="53"/>
      <c r="AG772" s="54"/>
      <c r="AH772" s="55"/>
      <c r="AI772" s="52"/>
      <c r="AK772" s="56"/>
      <c r="AL772" s="56"/>
      <c r="AM772" s="52"/>
      <c r="AN772" s="52"/>
      <c r="AO772" s="52"/>
      <c r="AQ772" s="52"/>
      <c r="AR772" s="52"/>
      <c r="AS772" s="52"/>
      <c r="AT772" s="52"/>
      <c r="AU772" s="52"/>
      <c r="AV772" s="52"/>
      <c r="AW772" s="52"/>
      <c r="AX772" s="52"/>
    </row>
    <row r="773" spans="1:50">
      <c r="A773" s="49">
        <v>3501</v>
      </c>
      <c r="B773" s="49">
        <v>3501137086</v>
      </c>
      <c r="C773" s="50" t="s">
        <v>298</v>
      </c>
      <c r="D773" s="49">
        <v>137</v>
      </c>
      <c r="E773" s="50" t="s">
        <v>196</v>
      </c>
      <c r="F773" s="49">
        <v>86</v>
      </c>
      <c r="G773" s="50" t="s">
        <v>185</v>
      </c>
      <c r="H773" s="51">
        <v>1</v>
      </c>
      <c r="I773" s="52">
        <v>9794</v>
      </c>
      <c r="J773" s="52">
        <v>1476</v>
      </c>
      <c r="K773" s="52">
        <v>0</v>
      </c>
      <c r="L773" s="52">
        <v>893</v>
      </c>
      <c r="M773" s="52">
        <v>12163</v>
      </c>
      <c r="N773" s="48"/>
      <c r="O773" s="53">
        <v>0</v>
      </c>
      <c r="P773" s="53">
        <v>0</v>
      </c>
      <c r="Q773" s="55">
        <v>0.09</v>
      </c>
      <c r="R773" s="55">
        <v>5.1444146876307606E-2</v>
      </c>
      <c r="S773" s="52">
        <v>0</v>
      </c>
      <c r="T773" s="49"/>
      <c r="U773" s="56">
        <v>11270</v>
      </c>
      <c r="V773" s="56">
        <v>0</v>
      </c>
      <c r="W773" s="52">
        <v>0</v>
      </c>
      <c r="X773" s="52">
        <v>893</v>
      </c>
      <c r="Y773" s="52">
        <v>12163</v>
      </c>
      <c r="Z773" s="83">
        <f t="shared" si="11"/>
        <v>3761070</v>
      </c>
      <c r="AA773" s="52"/>
      <c r="AB773" s="52"/>
      <c r="AC773" s="52"/>
      <c r="AE773" s="53"/>
      <c r="AF773" s="53"/>
      <c r="AG773" s="54"/>
      <c r="AH773" s="55"/>
      <c r="AI773" s="52"/>
      <c r="AK773" s="56"/>
      <c r="AL773" s="56"/>
      <c r="AM773" s="52"/>
      <c r="AN773" s="52"/>
      <c r="AO773" s="52"/>
      <c r="AQ773" s="52"/>
      <c r="AR773" s="52"/>
      <c r="AS773" s="52"/>
      <c r="AT773" s="52"/>
      <c r="AU773" s="52"/>
      <c r="AV773" s="52"/>
      <c r="AW773" s="52"/>
      <c r="AX773" s="52"/>
    </row>
    <row r="774" spans="1:50">
      <c r="A774" s="49">
        <v>3501</v>
      </c>
      <c r="B774" s="49">
        <v>3501137127</v>
      </c>
      <c r="C774" s="50" t="s">
        <v>298</v>
      </c>
      <c r="D774" s="49">
        <v>137</v>
      </c>
      <c r="E774" s="50" t="s">
        <v>196</v>
      </c>
      <c r="F774" s="49">
        <v>127</v>
      </c>
      <c r="G774" s="50" t="s">
        <v>187</v>
      </c>
      <c r="H774" s="51">
        <v>1</v>
      </c>
      <c r="I774" s="52">
        <v>9794</v>
      </c>
      <c r="J774" s="52">
        <v>4173</v>
      </c>
      <c r="K774" s="52">
        <v>0</v>
      </c>
      <c r="L774" s="52">
        <v>893</v>
      </c>
      <c r="M774" s="52">
        <v>14860</v>
      </c>
      <c r="N774" s="48"/>
      <c r="O774" s="53">
        <v>0</v>
      </c>
      <c r="P774" s="53">
        <v>0</v>
      </c>
      <c r="Q774" s="55">
        <v>0.09</v>
      </c>
      <c r="R774" s="55">
        <v>2.1973504795964518E-2</v>
      </c>
      <c r="S774" s="52">
        <v>0</v>
      </c>
      <c r="T774" s="49"/>
      <c r="U774" s="56">
        <v>13967</v>
      </c>
      <c r="V774" s="56">
        <v>0</v>
      </c>
      <c r="W774" s="52">
        <v>0</v>
      </c>
      <c r="X774" s="52">
        <v>893</v>
      </c>
      <c r="Y774" s="52">
        <v>14860</v>
      </c>
      <c r="Z774" s="83">
        <f t="shared" si="11"/>
        <v>3761070</v>
      </c>
      <c r="AA774" s="52"/>
      <c r="AB774" s="52"/>
      <c r="AC774" s="52"/>
      <c r="AE774" s="53"/>
      <c r="AF774" s="53"/>
      <c r="AG774" s="54"/>
      <c r="AH774" s="55"/>
      <c r="AI774" s="52"/>
      <c r="AK774" s="56"/>
      <c r="AL774" s="56"/>
      <c r="AM774" s="52"/>
      <c r="AN774" s="52"/>
      <c r="AO774" s="52"/>
      <c r="AQ774" s="52"/>
      <c r="AR774" s="52"/>
      <c r="AS774" s="52"/>
      <c r="AT774" s="52"/>
      <c r="AU774" s="52"/>
      <c r="AV774" s="52"/>
      <c r="AW774" s="52"/>
      <c r="AX774" s="52"/>
    </row>
    <row r="775" spans="1:50">
      <c r="A775" s="49">
        <v>3501</v>
      </c>
      <c r="B775" s="49">
        <v>3501137137</v>
      </c>
      <c r="C775" s="50" t="s">
        <v>298</v>
      </c>
      <c r="D775" s="49">
        <v>137</v>
      </c>
      <c r="E775" s="50" t="s">
        <v>196</v>
      </c>
      <c r="F775" s="49">
        <v>137</v>
      </c>
      <c r="G775" s="50" t="s">
        <v>196</v>
      </c>
      <c r="H775" s="51">
        <v>183</v>
      </c>
      <c r="I775" s="52">
        <v>13007</v>
      </c>
      <c r="J775" s="52">
        <v>43</v>
      </c>
      <c r="K775" s="52">
        <v>0</v>
      </c>
      <c r="L775" s="52">
        <v>893</v>
      </c>
      <c r="M775" s="52">
        <v>13943</v>
      </c>
      <c r="N775" s="48"/>
      <c r="O775" s="53">
        <v>0</v>
      </c>
      <c r="P775" s="53">
        <v>0</v>
      </c>
      <c r="Q775" s="55">
        <v>0.18</v>
      </c>
      <c r="R775" s="55">
        <v>0.11435951636015486</v>
      </c>
      <c r="S775" s="52">
        <v>0</v>
      </c>
      <c r="T775" s="49"/>
      <c r="U775" s="56">
        <v>2388150</v>
      </c>
      <c r="V775" s="56">
        <v>0</v>
      </c>
      <c r="W775" s="52">
        <v>0</v>
      </c>
      <c r="X775" s="52">
        <v>163419</v>
      </c>
      <c r="Y775" s="52">
        <v>2551569</v>
      </c>
      <c r="Z775" s="83">
        <f t="shared" si="11"/>
        <v>3761070</v>
      </c>
      <c r="AA775" s="52"/>
      <c r="AB775" s="52"/>
      <c r="AC775" s="52"/>
      <c r="AE775" s="53"/>
      <c r="AF775" s="53"/>
      <c r="AG775" s="54"/>
      <c r="AH775" s="55"/>
      <c r="AI775" s="52"/>
      <c r="AK775" s="56"/>
      <c r="AL775" s="56"/>
      <c r="AM775" s="52"/>
      <c r="AN775" s="52"/>
      <c r="AO775" s="52"/>
      <c r="AQ775" s="52"/>
      <c r="AR775" s="52"/>
      <c r="AS775" s="52"/>
      <c r="AT775" s="52"/>
      <c r="AU775" s="52"/>
      <c r="AV775" s="52"/>
      <c r="AW775" s="52"/>
      <c r="AX775" s="52"/>
    </row>
    <row r="776" spans="1:50">
      <c r="A776" s="49">
        <v>3501</v>
      </c>
      <c r="B776" s="49">
        <v>3501137159</v>
      </c>
      <c r="C776" s="50" t="s">
        <v>298</v>
      </c>
      <c r="D776" s="49">
        <v>137</v>
      </c>
      <c r="E776" s="50" t="s">
        <v>196</v>
      </c>
      <c r="F776" s="49">
        <v>159</v>
      </c>
      <c r="G776" s="50" t="s">
        <v>150</v>
      </c>
      <c r="H776" s="51">
        <v>1</v>
      </c>
      <c r="I776" s="52">
        <v>9442</v>
      </c>
      <c r="J776" s="52">
        <v>4458</v>
      </c>
      <c r="K776" s="52">
        <v>0</v>
      </c>
      <c r="L776" s="52">
        <v>893</v>
      </c>
      <c r="M776" s="52">
        <v>14793</v>
      </c>
      <c r="N776" s="48"/>
      <c r="O776" s="53">
        <v>0</v>
      </c>
      <c r="P776" s="53">
        <v>0</v>
      </c>
      <c r="Q776" s="55">
        <v>0.09</v>
      </c>
      <c r="R776" s="55">
        <v>4.5655939289458549E-3</v>
      </c>
      <c r="S776" s="52">
        <v>0</v>
      </c>
      <c r="T776" s="49"/>
      <c r="U776" s="56">
        <v>13900</v>
      </c>
      <c r="V776" s="56">
        <v>0</v>
      </c>
      <c r="W776" s="52">
        <v>0</v>
      </c>
      <c r="X776" s="52">
        <v>893</v>
      </c>
      <c r="Y776" s="52">
        <v>14793</v>
      </c>
      <c r="Z776" s="83">
        <f t="shared" si="11"/>
        <v>3761070</v>
      </c>
      <c r="AA776" s="52"/>
      <c r="AB776" s="52"/>
      <c r="AC776" s="52"/>
      <c r="AE776" s="53"/>
      <c r="AF776" s="53"/>
      <c r="AG776" s="54"/>
      <c r="AH776" s="55"/>
      <c r="AI776" s="52"/>
      <c r="AK776" s="56"/>
      <c r="AL776" s="56"/>
      <c r="AM776" s="52"/>
      <c r="AN776" s="52"/>
      <c r="AO776" s="52"/>
      <c r="AQ776" s="52"/>
      <c r="AR776" s="52"/>
      <c r="AS776" s="52"/>
      <c r="AT776" s="52"/>
      <c r="AU776" s="52"/>
      <c r="AV776" s="52"/>
      <c r="AW776" s="52"/>
      <c r="AX776" s="52"/>
    </row>
    <row r="777" spans="1:50">
      <c r="A777" s="49">
        <v>3501</v>
      </c>
      <c r="B777" s="49">
        <v>3501137161</v>
      </c>
      <c r="C777" s="50" t="s">
        <v>298</v>
      </c>
      <c r="D777" s="49">
        <v>137</v>
      </c>
      <c r="E777" s="50" t="s">
        <v>196</v>
      </c>
      <c r="F777" s="49">
        <v>161</v>
      </c>
      <c r="G777" s="50" t="s">
        <v>151</v>
      </c>
      <c r="H777" s="51">
        <v>1</v>
      </c>
      <c r="I777" s="52">
        <v>10418</v>
      </c>
      <c r="J777" s="52">
        <v>4424</v>
      </c>
      <c r="K777" s="52">
        <v>0</v>
      </c>
      <c r="L777" s="52">
        <v>893</v>
      </c>
      <c r="M777" s="52">
        <v>15735</v>
      </c>
      <c r="N777" s="48"/>
      <c r="O777" s="53">
        <v>0</v>
      </c>
      <c r="P777" s="53">
        <v>0</v>
      </c>
      <c r="Q777" s="55">
        <v>0.09</v>
      </c>
      <c r="R777" s="55">
        <v>7.3260796268015561E-3</v>
      </c>
      <c r="S777" s="52">
        <v>0</v>
      </c>
      <c r="T777" s="49"/>
      <c r="U777" s="56">
        <v>14842</v>
      </c>
      <c r="V777" s="56">
        <v>0</v>
      </c>
      <c r="W777" s="52">
        <v>0</v>
      </c>
      <c r="X777" s="52">
        <v>893</v>
      </c>
      <c r="Y777" s="52">
        <v>15735</v>
      </c>
      <c r="Z777" s="83">
        <f t="shared" si="11"/>
        <v>3761070</v>
      </c>
      <c r="AA777" s="52"/>
      <c r="AB777" s="52"/>
      <c r="AC777" s="52"/>
      <c r="AE777" s="53"/>
      <c r="AF777" s="53"/>
      <c r="AG777" s="54"/>
      <c r="AH777" s="55"/>
      <c r="AI777" s="52"/>
      <c r="AK777" s="56"/>
      <c r="AL777" s="56"/>
      <c r="AM777" s="52"/>
      <c r="AN777" s="52"/>
      <c r="AO777" s="52"/>
      <c r="AQ777" s="52"/>
      <c r="AR777" s="52"/>
      <c r="AS777" s="52"/>
      <c r="AT777" s="52"/>
      <c r="AU777" s="52"/>
      <c r="AV777" s="52"/>
      <c r="AW777" s="52"/>
      <c r="AX777" s="52"/>
    </row>
    <row r="778" spans="1:50">
      <c r="A778" s="49">
        <v>3501</v>
      </c>
      <c r="B778" s="49">
        <v>3501137210</v>
      </c>
      <c r="C778" s="50" t="s">
        <v>298</v>
      </c>
      <c r="D778" s="49">
        <v>137</v>
      </c>
      <c r="E778" s="50" t="s">
        <v>196</v>
      </c>
      <c r="F778" s="49">
        <v>210</v>
      </c>
      <c r="G778" s="50" t="s">
        <v>188</v>
      </c>
      <c r="H778" s="51">
        <v>1</v>
      </c>
      <c r="I778" s="52">
        <v>13975</v>
      </c>
      <c r="J778" s="52">
        <v>4840</v>
      </c>
      <c r="K778" s="52">
        <v>0</v>
      </c>
      <c r="L778" s="52">
        <v>893</v>
      </c>
      <c r="M778" s="52">
        <v>19708</v>
      </c>
      <c r="N778" s="48"/>
      <c r="O778" s="53">
        <v>0</v>
      </c>
      <c r="P778" s="53">
        <v>0</v>
      </c>
      <c r="Q778" s="55">
        <v>0.09</v>
      </c>
      <c r="R778" s="55">
        <v>6.1994236194348025E-2</v>
      </c>
      <c r="S778" s="52">
        <v>0</v>
      </c>
      <c r="T778" s="49"/>
      <c r="U778" s="56">
        <v>18815</v>
      </c>
      <c r="V778" s="56">
        <v>0</v>
      </c>
      <c r="W778" s="52">
        <v>0</v>
      </c>
      <c r="X778" s="52">
        <v>893</v>
      </c>
      <c r="Y778" s="52">
        <v>19708</v>
      </c>
      <c r="Z778" s="83">
        <f t="shared" si="11"/>
        <v>3761070</v>
      </c>
      <c r="AA778" s="52"/>
      <c r="AB778" s="52"/>
      <c r="AC778" s="52"/>
      <c r="AE778" s="53"/>
      <c r="AF778" s="53"/>
      <c r="AG778" s="54"/>
      <c r="AH778" s="55"/>
      <c r="AI778" s="52"/>
      <c r="AK778" s="56"/>
      <c r="AL778" s="56"/>
      <c r="AM778" s="52"/>
      <c r="AN778" s="52"/>
      <c r="AO778" s="52"/>
      <c r="AQ778" s="52"/>
      <c r="AR778" s="52"/>
      <c r="AS778" s="52"/>
      <c r="AT778" s="52"/>
      <c r="AU778" s="52"/>
      <c r="AV778" s="52"/>
      <c r="AW778" s="52"/>
      <c r="AX778" s="52"/>
    </row>
    <row r="779" spans="1:50">
      <c r="A779" s="49">
        <v>3501</v>
      </c>
      <c r="B779" s="49">
        <v>3501137278</v>
      </c>
      <c r="C779" s="50" t="s">
        <v>298</v>
      </c>
      <c r="D779" s="49">
        <v>137</v>
      </c>
      <c r="E779" s="50" t="s">
        <v>196</v>
      </c>
      <c r="F779" s="49">
        <v>278</v>
      </c>
      <c r="G779" s="50" t="s">
        <v>190</v>
      </c>
      <c r="H779" s="51">
        <v>2</v>
      </c>
      <c r="I779" s="52">
        <v>9794</v>
      </c>
      <c r="J779" s="52">
        <v>2800</v>
      </c>
      <c r="K779" s="52">
        <v>0</v>
      </c>
      <c r="L779" s="52">
        <v>893</v>
      </c>
      <c r="M779" s="52">
        <v>13487</v>
      </c>
      <c r="N779" s="48"/>
      <c r="O779" s="53">
        <v>0</v>
      </c>
      <c r="P779" s="53">
        <v>0</v>
      </c>
      <c r="Q779" s="55">
        <v>0.09</v>
      </c>
      <c r="R779" s="55">
        <v>4.6268597570584345E-2</v>
      </c>
      <c r="S779" s="52">
        <v>0</v>
      </c>
      <c r="T779" s="49"/>
      <c r="U779" s="56">
        <v>25188</v>
      </c>
      <c r="V779" s="56">
        <v>0</v>
      </c>
      <c r="W779" s="52">
        <v>0</v>
      </c>
      <c r="X779" s="52">
        <v>1786</v>
      </c>
      <c r="Y779" s="52">
        <v>26974</v>
      </c>
      <c r="Z779" s="83">
        <f t="shared" ref="Z779:Z842" si="12">SUMIF($A$10:$A$862,$A779,$Y$10:$Y$862)</f>
        <v>3761070</v>
      </c>
      <c r="AA779" s="52"/>
      <c r="AB779" s="52"/>
      <c r="AC779" s="52"/>
      <c r="AE779" s="53"/>
      <c r="AF779" s="53"/>
      <c r="AG779" s="54"/>
      <c r="AH779" s="55"/>
      <c r="AI779" s="52"/>
      <c r="AK779" s="56"/>
      <c r="AL779" s="56"/>
      <c r="AM779" s="52"/>
      <c r="AN779" s="52"/>
      <c r="AO779" s="52"/>
      <c r="AQ779" s="52"/>
      <c r="AR779" s="52"/>
      <c r="AS779" s="52"/>
      <c r="AT779" s="52"/>
      <c r="AU779" s="52"/>
      <c r="AV779" s="52"/>
      <c r="AW779" s="52"/>
      <c r="AX779" s="52"/>
    </row>
    <row r="780" spans="1:50">
      <c r="A780" s="49">
        <v>3501</v>
      </c>
      <c r="B780" s="49">
        <v>3501137281</v>
      </c>
      <c r="C780" s="50" t="s">
        <v>298</v>
      </c>
      <c r="D780" s="49">
        <v>137</v>
      </c>
      <c r="E780" s="50" t="s">
        <v>196</v>
      </c>
      <c r="F780" s="49">
        <v>281</v>
      </c>
      <c r="G780" s="50" t="s">
        <v>146</v>
      </c>
      <c r="H780" s="51">
        <v>57</v>
      </c>
      <c r="I780" s="52">
        <v>12941</v>
      </c>
      <c r="J780" s="52">
        <v>3</v>
      </c>
      <c r="K780" s="52">
        <v>0</v>
      </c>
      <c r="L780" s="52">
        <v>893</v>
      </c>
      <c r="M780" s="52">
        <v>13837</v>
      </c>
      <c r="N780" s="48"/>
      <c r="O780" s="53">
        <v>0</v>
      </c>
      <c r="P780" s="53">
        <v>0</v>
      </c>
      <c r="Q780" s="55">
        <v>0.18</v>
      </c>
      <c r="R780" s="55">
        <v>0.11514562138064952</v>
      </c>
      <c r="S780" s="52">
        <v>0</v>
      </c>
      <c r="T780" s="49"/>
      <c r="U780" s="56">
        <v>737808</v>
      </c>
      <c r="V780" s="56">
        <v>0</v>
      </c>
      <c r="W780" s="52">
        <v>0</v>
      </c>
      <c r="X780" s="52">
        <v>50901</v>
      </c>
      <c r="Y780" s="52">
        <v>788709</v>
      </c>
      <c r="Z780" s="83">
        <f t="shared" si="12"/>
        <v>3761070</v>
      </c>
      <c r="AA780" s="52"/>
      <c r="AB780" s="52"/>
      <c r="AC780" s="52"/>
      <c r="AE780" s="53"/>
      <c r="AF780" s="53"/>
      <c r="AG780" s="54"/>
      <c r="AH780" s="55"/>
      <c r="AI780" s="52"/>
      <c r="AK780" s="56"/>
      <c r="AL780" s="56"/>
      <c r="AM780" s="52"/>
      <c r="AN780" s="52"/>
      <c r="AO780" s="52"/>
      <c r="AQ780" s="52"/>
      <c r="AR780" s="52"/>
      <c r="AS780" s="52"/>
      <c r="AT780" s="52"/>
      <c r="AU780" s="52"/>
      <c r="AV780" s="52"/>
      <c r="AW780" s="52"/>
      <c r="AX780" s="52"/>
    </row>
    <row r="781" spans="1:50">
      <c r="A781" s="49">
        <v>3501</v>
      </c>
      <c r="B781" s="49">
        <v>3501137325</v>
      </c>
      <c r="C781" s="50" t="s">
        <v>298</v>
      </c>
      <c r="D781" s="49">
        <v>137</v>
      </c>
      <c r="E781" s="50" t="s">
        <v>196</v>
      </c>
      <c r="F781" s="49">
        <v>325</v>
      </c>
      <c r="G781" s="50" t="s">
        <v>198</v>
      </c>
      <c r="H781" s="51">
        <v>2</v>
      </c>
      <c r="I781" s="52">
        <v>13975</v>
      </c>
      <c r="J781" s="52">
        <v>1705</v>
      </c>
      <c r="K781" s="52">
        <v>0</v>
      </c>
      <c r="L781" s="52">
        <v>893</v>
      </c>
      <c r="M781" s="52">
        <v>16573</v>
      </c>
      <c r="N781" s="48"/>
      <c r="O781" s="53">
        <v>0</v>
      </c>
      <c r="P781" s="53">
        <v>0</v>
      </c>
      <c r="Q781" s="55">
        <v>0.09</v>
      </c>
      <c r="R781" s="55">
        <v>2.4002706956039776E-3</v>
      </c>
      <c r="S781" s="52">
        <v>0</v>
      </c>
      <c r="T781" s="49"/>
      <c r="U781" s="56">
        <v>31360</v>
      </c>
      <c r="V781" s="56">
        <v>0</v>
      </c>
      <c r="W781" s="52">
        <v>0</v>
      </c>
      <c r="X781" s="52">
        <v>1786</v>
      </c>
      <c r="Y781" s="52">
        <v>33146</v>
      </c>
      <c r="Z781" s="83">
        <f t="shared" si="12"/>
        <v>3761070</v>
      </c>
      <c r="AA781" s="52"/>
      <c r="AB781" s="52"/>
      <c r="AC781" s="52"/>
      <c r="AE781" s="53"/>
      <c r="AF781" s="53"/>
      <c r="AG781" s="54"/>
      <c r="AH781" s="55"/>
      <c r="AI781" s="52"/>
      <c r="AK781" s="56"/>
      <c r="AL781" s="56"/>
      <c r="AM781" s="52"/>
      <c r="AN781" s="52"/>
      <c r="AO781" s="52"/>
      <c r="AQ781" s="52"/>
      <c r="AR781" s="52"/>
      <c r="AS781" s="52"/>
      <c r="AT781" s="52"/>
      <c r="AU781" s="52"/>
      <c r="AV781" s="52"/>
      <c r="AW781" s="52"/>
      <c r="AX781" s="52"/>
    </row>
    <row r="782" spans="1:50">
      <c r="A782" s="49">
        <v>3501</v>
      </c>
      <c r="B782" s="49">
        <v>3501137332</v>
      </c>
      <c r="C782" s="50" t="s">
        <v>298</v>
      </c>
      <c r="D782" s="49">
        <v>137</v>
      </c>
      <c r="E782" s="50" t="s">
        <v>196</v>
      </c>
      <c r="F782" s="49">
        <v>332</v>
      </c>
      <c r="G782" s="50" t="s">
        <v>199</v>
      </c>
      <c r="H782" s="51">
        <v>2</v>
      </c>
      <c r="I782" s="52">
        <v>9794</v>
      </c>
      <c r="J782" s="52">
        <v>898</v>
      </c>
      <c r="K782" s="52">
        <v>0</v>
      </c>
      <c r="L782" s="52">
        <v>893</v>
      </c>
      <c r="M782" s="52">
        <v>11585</v>
      </c>
      <c r="N782" s="48"/>
      <c r="O782" s="53">
        <v>0</v>
      </c>
      <c r="P782" s="53">
        <v>0</v>
      </c>
      <c r="Q782" s="55">
        <v>0.09</v>
      </c>
      <c r="R782" s="55">
        <v>1.31423632371073E-2</v>
      </c>
      <c r="S782" s="52">
        <v>0</v>
      </c>
      <c r="T782" s="49"/>
      <c r="U782" s="56">
        <v>21384</v>
      </c>
      <c r="V782" s="56">
        <v>0</v>
      </c>
      <c r="W782" s="52">
        <v>0</v>
      </c>
      <c r="X782" s="52">
        <v>1786</v>
      </c>
      <c r="Y782" s="52">
        <v>23170</v>
      </c>
      <c r="Z782" s="83">
        <f t="shared" si="12"/>
        <v>3761070</v>
      </c>
      <c r="AA782" s="52"/>
      <c r="AB782" s="52"/>
      <c r="AC782" s="52"/>
      <c r="AE782" s="53"/>
      <c r="AF782" s="53"/>
      <c r="AG782" s="54"/>
      <c r="AH782" s="55"/>
      <c r="AI782" s="52"/>
      <c r="AK782" s="56"/>
      <c r="AL782" s="56"/>
      <c r="AM782" s="52"/>
      <c r="AN782" s="52"/>
      <c r="AO782" s="52"/>
      <c r="AQ782" s="52"/>
      <c r="AR782" s="52"/>
      <c r="AS782" s="52"/>
      <c r="AT782" s="52"/>
      <c r="AU782" s="52"/>
      <c r="AV782" s="52"/>
      <c r="AW782" s="52"/>
      <c r="AX782" s="52"/>
    </row>
    <row r="783" spans="1:50">
      <c r="A783" s="49">
        <v>3502</v>
      </c>
      <c r="B783" s="49">
        <v>3502281061</v>
      </c>
      <c r="C783" s="50" t="s">
        <v>299</v>
      </c>
      <c r="D783" s="49">
        <v>281</v>
      </c>
      <c r="E783" s="50" t="s">
        <v>146</v>
      </c>
      <c r="F783" s="49">
        <v>61</v>
      </c>
      <c r="G783" s="50" t="s">
        <v>148</v>
      </c>
      <c r="H783" s="51">
        <v>1</v>
      </c>
      <c r="I783" s="52">
        <v>12275</v>
      </c>
      <c r="J783" s="52">
        <v>584</v>
      </c>
      <c r="K783" s="52">
        <v>0</v>
      </c>
      <c r="L783" s="52">
        <v>893</v>
      </c>
      <c r="M783" s="52">
        <v>13752</v>
      </c>
      <c r="N783" s="48"/>
      <c r="O783" s="53">
        <v>0</v>
      </c>
      <c r="P783" s="53">
        <v>0</v>
      </c>
      <c r="Q783" s="55">
        <v>0.09</v>
      </c>
      <c r="R783" s="55">
        <v>3.0113909723363003E-2</v>
      </c>
      <c r="S783" s="52">
        <v>0</v>
      </c>
      <c r="T783" s="49"/>
      <c r="U783" s="56">
        <v>12859</v>
      </c>
      <c r="V783" s="56">
        <v>0</v>
      </c>
      <c r="W783" s="52">
        <v>0</v>
      </c>
      <c r="X783" s="52">
        <v>893</v>
      </c>
      <c r="Y783" s="52">
        <v>13752</v>
      </c>
      <c r="Z783" s="83">
        <f t="shared" si="12"/>
        <v>5746437</v>
      </c>
      <c r="AA783" s="52"/>
      <c r="AB783" s="52"/>
      <c r="AC783" s="52"/>
      <c r="AE783" s="53"/>
      <c r="AF783" s="53"/>
      <c r="AG783" s="54"/>
      <c r="AH783" s="55"/>
      <c r="AI783" s="52"/>
      <c r="AK783" s="56"/>
      <c r="AL783" s="56"/>
      <c r="AM783" s="52"/>
      <c r="AN783" s="52"/>
      <c r="AO783" s="52"/>
      <c r="AQ783" s="52"/>
      <c r="AR783" s="52"/>
      <c r="AS783" s="52"/>
      <c r="AT783" s="52"/>
      <c r="AU783" s="52"/>
      <c r="AV783" s="52"/>
      <c r="AW783" s="52"/>
      <c r="AX783" s="52"/>
    </row>
    <row r="784" spans="1:50">
      <c r="A784" s="49">
        <v>3502</v>
      </c>
      <c r="B784" s="49">
        <v>3502281137</v>
      </c>
      <c r="C784" s="50" t="s">
        <v>299</v>
      </c>
      <c r="D784" s="49">
        <v>281</v>
      </c>
      <c r="E784" s="50" t="s">
        <v>146</v>
      </c>
      <c r="F784" s="49">
        <v>137</v>
      </c>
      <c r="G784" s="50" t="s">
        <v>196</v>
      </c>
      <c r="H784" s="51">
        <v>1</v>
      </c>
      <c r="I784" s="52">
        <v>10413</v>
      </c>
      <c r="J784" s="52">
        <v>34</v>
      </c>
      <c r="K784" s="52">
        <v>0</v>
      </c>
      <c r="L784" s="52">
        <v>893</v>
      </c>
      <c r="M784" s="52">
        <v>11340</v>
      </c>
      <c r="N784" s="48"/>
      <c r="O784" s="53">
        <v>0</v>
      </c>
      <c r="P784" s="53">
        <v>0</v>
      </c>
      <c r="Q784" s="55">
        <v>0.18</v>
      </c>
      <c r="R784" s="55">
        <v>0.11435951636015486</v>
      </c>
      <c r="S784" s="52">
        <v>0</v>
      </c>
      <c r="T784" s="49"/>
      <c r="U784" s="56">
        <v>10447</v>
      </c>
      <c r="V784" s="56">
        <v>0</v>
      </c>
      <c r="W784" s="52">
        <v>0</v>
      </c>
      <c r="X784" s="52">
        <v>893</v>
      </c>
      <c r="Y784" s="52">
        <v>11340</v>
      </c>
      <c r="Z784" s="83">
        <f t="shared" si="12"/>
        <v>5746437</v>
      </c>
      <c r="AA784" s="52"/>
      <c r="AB784" s="52"/>
      <c r="AC784" s="52"/>
      <c r="AE784" s="53"/>
      <c r="AF784" s="53"/>
      <c r="AG784" s="54"/>
      <c r="AH784" s="55"/>
      <c r="AI784" s="52"/>
      <c r="AK784" s="56"/>
      <c r="AL784" s="56"/>
      <c r="AM784" s="52"/>
      <c r="AN784" s="52"/>
      <c r="AO784" s="52"/>
      <c r="AQ784" s="52"/>
      <c r="AR784" s="52"/>
      <c r="AS784" s="52"/>
      <c r="AT784" s="52"/>
      <c r="AU784" s="52"/>
      <c r="AV784" s="52"/>
      <c r="AW784" s="52"/>
      <c r="AX784" s="52"/>
    </row>
    <row r="785" spans="1:50">
      <c r="A785" s="49">
        <v>3502</v>
      </c>
      <c r="B785" s="49">
        <v>3502281281</v>
      </c>
      <c r="C785" s="50" t="s">
        <v>299</v>
      </c>
      <c r="D785" s="49">
        <v>281</v>
      </c>
      <c r="E785" s="50" t="s">
        <v>146</v>
      </c>
      <c r="F785" s="49">
        <v>281</v>
      </c>
      <c r="G785" s="50" t="s">
        <v>146</v>
      </c>
      <c r="H785" s="51">
        <v>443</v>
      </c>
      <c r="I785" s="52">
        <v>12019</v>
      </c>
      <c r="J785" s="52">
        <v>3</v>
      </c>
      <c r="K785" s="52">
        <v>0</v>
      </c>
      <c r="L785" s="52">
        <v>893</v>
      </c>
      <c r="M785" s="52">
        <v>12915</v>
      </c>
      <c r="N785" s="48"/>
      <c r="O785" s="53">
        <v>0</v>
      </c>
      <c r="P785" s="53">
        <v>0</v>
      </c>
      <c r="Q785" s="55">
        <v>0.18</v>
      </c>
      <c r="R785" s="55">
        <v>0.11514562138064952</v>
      </c>
      <c r="S785" s="52">
        <v>0</v>
      </c>
      <c r="T785" s="49"/>
      <c r="U785" s="56">
        <v>5325746</v>
      </c>
      <c r="V785" s="56">
        <v>0</v>
      </c>
      <c r="W785" s="52">
        <v>0</v>
      </c>
      <c r="X785" s="52">
        <v>395599</v>
      </c>
      <c r="Y785" s="52">
        <v>5721345</v>
      </c>
      <c r="Z785" s="83">
        <f t="shared" si="12"/>
        <v>5746437</v>
      </c>
      <c r="AA785" s="52"/>
      <c r="AB785" s="52"/>
      <c r="AC785" s="52"/>
      <c r="AE785" s="53"/>
      <c r="AF785" s="53"/>
      <c r="AG785" s="54"/>
      <c r="AH785" s="55"/>
      <c r="AI785" s="52"/>
      <c r="AK785" s="56"/>
      <c r="AL785" s="56"/>
      <c r="AM785" s="52"/>
      <c r="AN785" s="52"/>
      <c r="AO785" s="52"/>
      <c r="AQ785" s="52"/>
      <c r="AR785" s="52"/>
      <c r="AS785" s="52"/>
      <c r="AT785" s="52"/>
      <c r="AU785" s="52"/>
      <c r="AV785" s="52"/>
      <c r="AW785" s="52"/>
      <c r="AX785" s="52"/>
    </row>
    <row r="786" spans="1:50">
      <c r="A786" s="49">
        <v>3503</v>
      </c>
      <c r="B786" s="49">
        <v>3503160031</v>
      </c>
      <c r="C786" s="50" t="s">
        <v>374</v>
      </c>
      <c r="D786" s="49">
        <v>160</v>
      </c>
      <c r="E786" s="50" t="s">
        <v>134</v>
      </c>
      <c r="F786" s="49">
        <v>31</v>
      </c>
      <c r="G786" s="50" t="s">
        <v>76</v>
      </c>
      <c r="H786" s="51">
        <v>9</v>
      </c>
      <c r="I786" s="52">
        <v>9953</v>
      </c>
      <c r="J786" s="52">
        <v>4605</v>
      </c>
      <c r="K786" s="52">
        <v>0</v>
      </c>
      <c r="L786" s="52">
        <v>893</v>
      </c>
      <c r="M786" s="52">
        <v>15451</v>
      </c>
      <c r="N786" s="48"/>
      <c r="O786" s="53">
        <v>3.5573122529644258E-2</v>
      </c>
      <c r="P786" s="53">
        <v>0</v>
      </c>
      <c r="Q786" s="55">
        <v>0.09</v>
      </c>
      <c r="R786" s="55">
        <v>3.0867816917937885E-2</v>
      </c>
      <c r="S786" s="52">
        <v>0</v>
      </c>
      <c r="T786" s="49"/>
      <c r="U786" s="56">
        <v>130500</v>
      </c>
      <c r="V786" s="56">
        <v>0</v>
      </c>
      <c r="W786" s="52">
        <v>0</v>
      </c>
      <c r="X786" s="52">
        <v>8001</v>
      </c>
      <c r="Y786" s="52">
        <v>138501</v>
      </c>
      <c r="Z786" s="83">
        <f t="shared" si="12"/>
        <v>9173076</v>
      </c>
      <c r="AA786" s="52"/>
      <c r="AB786" s="52"/>
      <c r="AC786" s="52"/>
      <c r="AE786" s="53"/>
      <c r="AF786" s="53"/>
      <c r="AG786" s="54"/>
      <c r="AH786" s="55"/>
      <c r="AI786" s="52"/>
      <c r="AK786" s="56"/>
      <c r="AL786" s="56"/>
      <c r="AM786" s="52"/>
      <c r="AN786" s="52"/>
      <c r="AO786" s="52"/>
      <c r="AQ786" s="52"/>
      <c r="AR786" s="52"/>
      <c r="AS786" s="52"/>
      <c r="AT786" s="52"/>
      <c r="AU786" s="52"/>
      <c r="AV786" s="52"/>
      <c r="AW786" s="52"/>
      <c r="AX786" s="52"/>
    </row>
    <row r="787" spans="1:50">
      <c r="A787" s="49">
        <v>3503</v>
      </c>
      <c r="B787" s="49">
        <v>3503160044</v>
      </c>
      <c r="C787" s="50" t="s">
        <v>374</v>
      </c>
      <c r="D787" s="49">
        <v>160</v>
      </c>
      <c r="E787" s="50" t="s">
        <v>134</v>
      </c>
      <c r="F787" s="49">
        <v>44</v>
      </c>
      <c r="G787" s="50" t="s">
        <v>12</v>
      </c>
      <c r="H787" s="51">
        <v>1</v>
      </c>
      <c r="I787" s="52">
        <v>8406</v>
      </c>
      <c r="J787" s="52">
        <v>554</v>
      </c>
      <c r="K787" s="52">
        <v>0</v>
      </c>
      <c r="L787" s="52">
        <v>893</v>
      </c>
      <c r="M787" s="52">
        <v>9853</v>
      </c>
      <c r="N787" s="48"/>
      <c r="O787" s="53">
        <v>3.952569169960474E-3</v>
      </c>
      <c r="P787" s="53">
        <v>0</v>
      </c>
      <c r="Q787" s="55">
        <v>0.09</v>
      </c>
      <c r="R787" s="55">
        <v>4.7635608937194533E-2</v>
      </c>
      <c r="S787" s="52">
        <v>0</v>
      </c>
      <c r="T787" s="49"/>
      <c r="U787" s="56">
        <v>8925</v>
      </c>
      <c r="V787" s="56">
        <v>0</v>
      </c>
      <c r="W787" s="52">
        <v>0</v>
      </c>
      <c r="X787" s="52">
        <v>889</v>
      </c>
      <c r="Y787" s="52">
        <v>9814</v>
      </c>
      <c r="Z787" s="83">
        <f t="shared" si="12"/>
        <v>9173076</v>
      </c>
      <c r="AA787" s="52"/>
      <c r="AB787" s="52"/>
      <c r="AC787" s="52"/>
      <c r="AE787" s="53"/>
      <c r="AF787" s="53"/>
      <c r="AG787" s="54"/>
      <c r="AH787" s="55"/>
      <c r="AI787" s="52"/>
      <c r="AK787" s="56"/>
      <c r="AL787" s="56"/>
      <c r="AM787" s="52"/>
      <c r="AN787" s="52"/>
      <c r="AO787" s="52"/>
      <c r="AQ787" s="52"/>
      <c r="AR787" s="52"/>
      <c r="AS787" s="52"/>
      <c r="AT787" s="52"/>
      <c r="AU787" s="52"/>
      <c r="AV787" s="52"/>
      <c r="AW787" s="52"/>
      <c r="AX787" s="52"/>
    </row>
    <row r="788" spans="1:50">
      <c r="A788" s="49">
        <v>3503</v>
      </c>
      <c r="B788" s="49">
        <v>3503160048</v>
      </c>
      <c r="C788" s="50" t="s">
        <v>374</v>
      </c>
      <c r="D788" s="49">
        <v>160</v>
      </c>
      <c r="E788" s="50" t="s">
        <v>134</v>
      </c>
      <c r="F788" s="49">
        <v>48</v>
      </c>
      <c r="G788" s="50" t="s">
        <v>217</v>
      </c>
      <c r="H788" s="51">
        <v>1</v>
      </c>
      <c r="I788" s="52">
        <v>8450</v>
      </c>
      <c r="J788" s="52">
        <v>6717</v>
      </c>
      <c r="K788" s="52">
        <v>0</v>
      </c>
      <c r="L788" s="52">
        <v>893</v>
      </c>
      <c r="M788" s="52">
        <v>16060</v>
      </c>
      <c r="N788" s="48"/>
      <c r="O788" s="53">
        <v>3.952569169960474E-3</v>
      </c>
      <c r="P788" s="53">
        <v>0</v>
      </c>
      <c r="Q788" s="55">
        <v>0.09</v>
      </c>
      <c r="R788" s="55">
        <v>9.4648229660281556E-4</v>
      </c>
      <c r="S788" s="52">
        <v>0</v>
      </c>
      <c r="T788" s="49"/>
      <c r="U788" s="56">
        <v>15107</v>
      </c>
      <c r="V788" s="56">
        <v>0</v>
      </c>
      <c r="W788" s="52">
        <v>0</v>
      </c>
      <c r="X788" s="52">
        <v>889</v>
      </c>
      <c r="Y788" s="52">
        <v>15996</v>
      </c>
      <c r="Z788" s="83">
        <f t="shared" si="12"/>
        <v>9173076</v>
      </c>
      <c r="AA788" s="52"/>
      <c r="AB788" s="52"/>
      <c r="AC788" s="52"/>
      <c r="AE788" s="53"/>
      <c r="AF788" s="53"/>
      <c r="AG788" s="54"/>
      <c r="AH788" s="55"/>
      <c r="AI788" s="52"/>
      <c r="AK788" s="56"/>
      <c r="AL788" s="56"/>
      <c r="AM788" s="52"/>
      <c r="AN788" s="52"/>
      <c r="AO788" s="52"/>
      <c r="AQ788" s="52"/>
      <c r="AR788" s="52"/>
      <c r="AS788" s="52"/>
      <c r="AT788" s="52"/>
      <c r="AU788" s="52"/>
      <c r="AV788" s="52"/>
      <c r="AW788" s="52"/>
      <c r="AX788" s="52"/>
    </row>
    <row r="789" spans="1:50">
      <c r="A789" s="49">
        <v>3503</v>
      </c>
      <c r="B789" s="49">
        <v>3503160056</v>
      </c>
      <c r="C789" s="50" t="s">
        <v>374</v>
      </c>
      <c r="D789" s="49">
        <v>160</v>
      </c>
      <c r="E789" s="50" t="s">
        <v>134</v>
      </c>
      <c r="F789" s="49">
        <v>56</v>
      </c>
      <c r="G789" s="50" t="s">
        <v>133</v>
      </c>
      <c r="H789" s="51">
        <v>2</v>
      </c>
      <c r="I789" s="52">
        <v>8406</v>
      </c>
      <c r="J789" s="52">
        <v>3276</v>
      </c>
      <c r="K789" s="52">
        <v>0</v>
      </c>
      <c r="L789" s="52">
        <v>893</v>
      </c>
      <c r="M789" s="52">
        <v>12575</v>
      </c>
      <c r="N789" s="48"/>
      <c r="O789" s="53">
        <v>7.9051383399209481E-3</v>
      </c>
      <c r="P789" s="53">
        <v>0</v>
      </c>
      <c r="Q789" s="55">
        <v>0.09</v>
      </c>
      <c r="R789" s="55">
        <v>1.9872567991981813E-2</v>
      </c>
      <c r="S789" s="52">
        <v>0</v>
      </c>
      <c r="T789" s="49"/>
      <c r="U789" s="56">
        <v>23272</v>
      </c>
      <c r="V789" s="56">
        <v>0</v>
      </c>
      <c r="W789" s="52">
        <v>0</v>
      </c>
      <c r="X789" s="52">
        <v>1778</v>
      </c>
      <c r="Y789" s="52">
        <v>25050</v>
      </c>
      <c r="Z789" s="83">
        <f t="shared" si="12"/>
        <v>9173076</v>
      </c>
      <c r="AA789" s="52"/>
      <c r="AB789" s="52"/>
      <c r="AC789" s="52"/>
      <c r="AE789" s="53"/>
      <c r="AF789" s="53"/>
      <c r="AG789" s="54"/>
      <c r="AH789" s="55"/>
      <c r="AI789" s="52"/>
      <c r="AK789" s="56"/>
      <c r="AL789" s="56"/>
      <c r="AM789" s="52"/>
      <c r="AN789" s="52"/>
      <c r="AO789" s="52"/>
      <c r="AQ789" s="52"/>
      <c r="AR789" s="52"/>
      <c r="AS789" s="52"/>
      <c r="AT789" s="52"/>
      <c r="AU789" s="52"/>
      <c r="AV789" s="52"/>
      <c r="AW789" s="52"/>
      <c r="AX789" s="52"/>
    </row>
    <row r="790" spans="1:50">
      <c r="A790" s="49">
        <v>3503</v>
      </c>
      <c r="B790" s="49">
        <v>3503160079</v>
      </c>
      <c r="C790" s="50" t="s">
        <v>374</v>
      </c>
      <c r="D790" s="49">
        <v>160</v>
      </c>
      <c r="E790" s="50" t="s">
        <v>134</v>
      </c>
      <c r="F790" s="49">
        <v>79</v>
      </c>
      <c r="G790" s="50" t="s">
        <v>86</v>
      </c>
      <c r="H790" s="51">
        <v>58</v>
      </c>
      <c r="I790" s="52">
        <v>9676</v>
      </c>
      <c r="J790" s="52">
        <v>988</v>
      </c>
      <c r="K790" s="52">
        <v>0</v>
      </c>
      <c r="L790" s="52">
        <v>893</v>
      </c>
      <c r="M790" s="52">
        <v>11557</v>
      </c>
      <c r="N790" s="48"/>
      <c r="O790" s="53">
        <v>0.22924901185770769</v>
      </c>
      <c r="P790" s="53">
        <v>0</v>
      </c>
      <c r="Q790" s="55">
        <v>0.09</v>
      </c>
      <c r="R790" s="55">
        <v>5.9652811568436048E-2</v>
      </c>
      <c r="S790" s="52">
        <v>0</v>
      </c>
      <c r="T790" s="49"/>
      <c r="U790" s="56">
        <v>616076</v>
      </c>
      <c r="V790" s="56">
        <v>0</v>
      </c>
      <c r="W790" s="52">
        <v>0</v>
      </c>
      <c r="X790" s="52">
        <v>51562</v>
      </c>
      <c r="Y790" s="52">
        <v>667638</v>
      </c>
      <c r="Z790" s="83">
        <f t="shared" si="12"/>
        <v>9173076</v>
      </c>
      <c r="AA790" s="52"/>
      <c r="AB790" s="52"/>
      <c r="AC790" s="52"/>
      <c r="AE790" s="53"/>
      <c r="AF790" s="53"/>
      <c r="AG790" s="54"/>
      <c r="AH790" s="55"/>
      <c r="AI790" s="52"/>
      <c r="AK790" s="56"/>
      <c r="AL790" s="56"/>
      <c r="AM790" s="52"/>
      <c r="AN790" s="52"/>
      <c r="AO790" s="52"/>
      <c r="AQ790" s="52"/>
      <c r="AR790" s="52"/>
      <c r="AS790" s="52"/>
      <c r="AT790" s="52"/>
      <c r="AU790" s="52"/>
      <c r="AV790" s="52"/>
      <c r="AW790" s="52"/>
      <c r="AX790" s="52"/>
    </row>
    <row r="791" spans="1:50">
      <c r="A791" s="49">
        <v>3503</v>
      </c>
      <c r="B791" s="49">
        <v>3503160149</v>
      </c>
      <c r="C791" s="50" t="s">
        <v>374</v>
      </c>
      <c r="D791" s="49">
        <v>160</v>
      </c>
      <c r="E791" s="50" t="s">
        <v>134</v>
      </c>
      <c r="F791" s="49">
        <v>149</v>
      </c>
      <c r="G791" s="50" t="s">
        <v>77</v>
      </c>
      <c r="H791" s="51">
        <v>1</v>
      </c>
      <c r="I791" s="52">
        <v>12631</v>
      </c>
      <c r="J791" s="52">
        <v>64</v>
      </c>
      <c r="K791" s="52">
        <v>0</v>
      </c>
      <c r="L791" s="52">
        <v>893</v>
      </c>
      <c r="M791" s="52">
        <v>13588</v>
      </c>
      <c r="N791" s="48"/>
      <c r="O791" s="53">
        <v>3.952569169960474E-3</v>
      </c>
      <c r="P791" s="53">
        <v>0</v>
      </c>
      <c r="Q791" s="55">
        <v>0.16</v>
      </c>
      <c r="R791" s="55">
        <v>0.10176205383806537</v>
      </c>
      <c r="S791" s="52">
        <v>0</v>
      </c>
      <c r="T791" s="49"/>
      <c r="U791" s="56">
        <v>12645</v>
      </c>
      <c r="V791" s="56">
        <v>0</v>
      </c>
      <c r="W791" s="52">
        <v>0</v>
      </c>
      <c r="X791" s="52">
        <v>889</v>
      </c>
      <c r="Y791" s="52">
        <v>13534</v>
      </c>
      <c r="Z791" s="83">
        <f t="shared" si="12"/>
        <v>9173076</v>
      </c>
      <c r="AA791" s="52"/>
      <c r="AB791" s="52"/>
      <c r="AC791" s="52"/>
      <c r="AE791" s="53"/>
      <c r="AF791" s="53"/>
      <c r="AG791" s="54"/>
      <c r="AH791" s="55"/>
      <c r="AI791" s="52"/>
      <c r="AK791" s="56"/>
      <c r="AL791" s="56"/>
      <c r="AM791" s="52"/>
      <c r="AN791" s="52"/>
      <c r="AO791" s="52"/>
      <c r="AQ791" s="52"/>
      <c r="AR791" s="52"/>
      <c r="AS791" s="52"/>
      <c r="AT791" s="52"/>
      <c r="AU791" s="52"/>
      <c r="AV791" s="52"/>
      <c r="AW791" s="52"/>
      <c r="AX791" s="52"/>
    </row>
    <row r="792" spans="1:50">
      <c r="A792" s="49">
        <v>3503</v>
      </c>
      <c r="B792" s="49">
        <v>3503160160</v>
      </c>
      <c r="C792" s="50" t="s">
        <v>374</v>
      </c>
      <c r="D792" s="49">
        <v>160</v>
      </c>
      <c r="E792" s="50" t="s">
        <v>134</v>
      </c>
      <c r="F792" s="49">
        <v>160</v>
      </c>
      <c r="G792" s="50" t="s">
        <v>134</v>
      </c>
      <c r="H792" s="51">
        <v>679</v>
      </c>
      <c r="I792" s="52">
        <v>10846</v>
      </c>
      <c r="J792" s="52">
        <v>351</v>
      </c>
      <c r="K792" s="52">
        <v>0</v>
      </c>
      <c r="L792" s="52">
        <v>893</v>
      </c>
      <c r="M792" s="52">
        <v>12090</v>
      </c>
      <c r="N792" s="48"/>
      <c r="O792" s="53">
        <v>2.6837944664031483</v>
      </c>
      <c r="P792" s="53">
        <v>0</v>
      </c>
      <c r="Q792" s="55">
        <v>0.18</v>
      </c>
      <c r="R792" s="55">
        <v>0.10251797106422691</v>
      </c>
      <c r="S792" s="52">
        <v>0</v>
      </c>
      <c r="T792" s="49"/>
      <c r="U792" s="56">
        <v>7572887</v>
      </c>
      <c r="V792" s="56">
        <v>0</v>
      </c>
      <c r="W792" s="52">
        <v>0</v>
      </c>
      <c r="X792" s="52">
        <v>603631</v>
      </c>
      <c r="Y792" s="52">
        <v>8176518</v>
      </c>
      <c r="Z792" s="83">
        <f t="shared" si="12"/>
        <v>9173076</v>
      </c>
      <c r="AA792" s="52"/>
      <c r="AB792" s="52"/>
      <c r="AC792" s="52"/>
      <c r="AE792" s="53"/>
      <c r="AF792" s="53"/>
      <c r="AG792" s="54"/>
      <c r="AH792" s="55"/>
      <c r="AI792" s="52"/>
      <c r="AK792" s="56"/>
      <c r="AL792" s="56"/>
      <c r="AM792" s="52"/>
      <c r="AN792" s="52"/>
      <c r="AO792" s="52"/>
      <c r="AQ792" s="52"/>
      <c r="AR792" s="52"/>
      <c r="AS792" s="52"/>
      <c r="AT792" s="52"/>
      <c r="AU792" s="52"/>
      <c r="AV792" s="52"/>
      <c r="AW792" s="52"/>
      <c r="AX792" s="52"/>
    </row>
    <row r="793" spans="1:50">
      <c r="A793" s="49">
        <v>3503</v>
      </c>
      <c r="B793" s="49">
        <v>3503160229</v>
      </c>
      <c r="C793" s="50" t="s">
        <v>374</v>
      </c>
      <c r="D793" s="49">
        <v>160</v>
      </c>
      <c r="E793" s="50" t="s">
        <v>134</v>
      </c>
      <c r="F793" s="49">
        <v>229</v>
      </c>
      <c r="G793" s="50" t="s">
        <v>97</v>
      </c>
      <c r="H793" s="51">
        <v>2</v>
      </c>
      <c r="I793" s="52">
        <v>10820</v>
      </c>
      <c r="J793" s="52">
        <v>1024</v>
      </c>
      <c r="K793" s="52">
        <v>0</v>
      </c>
      <c r="L793" s="52">
        <v>893</v>
      </c>
      <c r="M793" s="52">
        <v>12737</v>
      </c>
      <c r="N793" s="48"/>
      <c r="O793" s="53">
        <v>7.9051383399209481E-3</v>
      </c>
      <c r="P793" s="53">
        <v>0</v>
      </c>
      <c r="Q793" s="55">
        <v>0.09</v>
      </c>
      <c r="R793" s="55">
        <v>1.0850901083337826E-2</v>
      </c>
      <c r="S793" s="52">
        <v>0</v>
      </c>
      <c r="T793" s="49"/>
      <c r="U793" s="56">
        <v>23594</v>
      </c>
      <c r="V793" s="56">
        <v>0</v>
      </c>
      <c r="W793" s="52">
        <v>0</v>
      </c>
      <c r="X793" s="52">
        <v>1778</v>
      </c>
      <c r="Y793" s="52">
        <v>25372</v>
      </c>
      <c r="Z793" s="83">
        <f t="shared" si="12"/>
        <v>9173076</v>
      </c>
      <c r="AA793" s="52"/>
      <c r="AB793" s="52"/>
      <c r="AC793" s="52"/>
      <c r="AE793" s="53"/>
      <c r="AF793" s="53"/>
      <c r="AG793" s="54"/>
      <c r="AH793" s="55"/>
      <c r="AI793" s="52"/>
      <c r="AK793" s="56"/>
      <c r="AL793" s="56"/>
      <c r="AM793" s="52"/>
      <c r="AN793" s="52"/>
      <c r="AO793" s="52"/>
      <c r="AQ793" s="52"/>
      <c r="AR793" s="52"/>
      <c r="AS793" s="52"/>
      <c r="AT793" s="52"/>
      <c r="AU793" s="52"/>
      <c r="AV793" s="52"/>
      <c r="AW793" s="52"/>
      <c r="AX793" s="52"/>
    </row>
    <row r="794" spans="1:50">
      <c r="A794" s="49">
        <v>3503</v>
      </c>
      <c r="B794" s="49">
        <v>3503160274</v>
      </c>
      <c r="C794" s="50" t="s">
        <v>374</v>
      </c>
      <c r="D794" s="49">
        <v>160</v>
      </c>
      <c r="E794" s="50" t="s">
        <v>134</v>
      </c>
      <c r="F794" s="49">
        <v>274</v>
      </c>
      <c r="G794" s="50" t="s">
        <v>60</v>
      </c>
      <c r="H794" s="51">
        <v>1</v>
      </c>
      <c r="I794" s="52">
        <v>11980</v>
      </c>
      <c r="J794" s="52">
        <v>5814</v>
      </c>
      <c r="K794" s="52">
        <v>0</v>
      </c>
      <c r="L794" s="52">
        <v>893</v>
      </c>
      <c r="M794" s="52">
        <v>18687</v>
      </c>
      <c r="N794" s="48"/>
      <c r="O794" s="53">
        <v>3.952569169960474E-3</v>
      </c>
      <c r="P794" s="53">
        <v>0</v>
      </c>
      <c r="Q794" s="55">
        <v>0.09</v>
      </c>
      <c r="R794" s="55">
        <v>8.124843184670294E-2</v>
      </c>
      <c r="S794" s="52">
        <v>0</v>
      </c>
      <c r="T794" s="49"/>
      <c r="U794" s="56">
        <v>17724</v>
      </c>
      <c r="V794" s="56">
        <v>0</v>
      </c>
      <c r="W794" s="52">
        <v>0</v>
      </c>
      <c r="X794" s="52">
        <v>889</v>
      </c>
      <c r="Y794" s="52">
        <v>18613</v>
      </c>
      <c r="Z794" s="83">
        <f t="shared" si="12"/>
        <v>9173076</v>
      </c>
      <c r="AA794" s="52"/>
      <c r="AB794" s="52"/>
      <c r="AC794" s="52"/>
      <c r="AE794" s="53"/>
      <c r="AF794" s="53"/>
      <c r="AG794" s="54"/>
      <c r="AH794" s="55"/>
      <c r="AI794" s="52"/>
      <c r="AK794" s="56"/>
      <c r="AL794" s="56"/>
      <c r="AM794" s="52"/>
      <c r="AN794" s="52"/>
      <c r="AO794" s="52"/>
      <c r="AQ794" s="52"/>
      <c r="AR794" s="52"/>
      <c r="AS794" s="52"/>
      <c r="AT794" s="52"/>
      <c r="AU794" s="52"/>
      <c r="AV794" s="52"/>
      <c r="AW794" s="52"/>
      <c r="AX794" s="52"/>
    </row>
    <row r="795" spans="1:50">
      <c r="A795" s="49">
        <v>3503</v>
      </c>
      <c r="B795" s="49">
        <v>3503160295</v>
      </c>
      <c r="C795" s="50" t="s">
        <v>374</v>
      </c>
      <c r="D795" s="49">
        <v>160</v>
      </c>
      <c r="E795" s="50" t="s">
        <v>134</v>
      </c>
      <c r="F795" s="49">
        <v>295</v>
      </c>
      <c r="G795" s="50" t="s">
        <v>135</v>
      </c>
      <c r="H795" s="51">
        <v>2</v>
      </c>
      <c r="I795" s="52">
        <v>8442</v>
      </c>
      <c r="J795" s="52">
        <v>4027</v>
      </c>
      <c r="K795" s="52">
        <v>0</v>
      </c>
      <c r="L795" s="52">
        <v>893</v>
      </c>
      <c r="M795" s="52">
        <v>13362</v>
      </c>
      <c r="N795" s="48"/>
      <c r="O795" s="53">
        <v>7.9051383399209481E-3</v>
      </c>
      <c r="P795" s="53">
        <v>0</v>
      </c>
      <c r="Q795" s="55">
        <v>0.09</v>
      </c>
      <c r="R795" s="55">
        <v>2.0444393392159928E-2</v>
      </c>
      <c r="S795" s="52">
        <v>0</v>
      </c>
      <c r="T795" s="49"/>
      <c r="U795" s="56">
        <v>24840</v>
      </c>
      <c r="V795" s="56">
        <v>0</v>
      </c>
      <c r="W795" s="52">
        <v>0</v>
      </c>
      <c r="X795" s="52">
        <v>1778</v>
      </c>
      <c r="Y795" s="52">
        <v>26618</v>
      </c>
      <c r="Z795" s="83">
        <f t="shared" si="12"/>
        <v>9173076</v>
      </c>
      <c r="AA795" s="52"/>
      <c r="AB795" s="52"/>
      <c r="AC795" s="52"/>
      <c r="AE795" s="53"/>
      <c r="AF795" s="53"/>
      <c r="AG795" s="54"/>
      <c r="AH795" s="55"/>
      <c r="AI795" s="52"/>
      <c r="AK795" s="56"/>
      <c r="AL795" s="56"/>
      <c r="AM795" s="52"/>
      <c r="AN795" s="52"/>
      <c r="AO795" s="52"/>
      <c r="AQ795" s="52"/>
      <c r="AR795" s="52"/>
      <c r="AS795" s="52"/>
      <c r="AT795" s="52"/>
      <c r="AU795" s="52"/>
      <c r="AV795" s="52"/>
      <c r="AW795" s="52"/>
      <c r="AX795" s="52"/>
    </row>
    <row r="796" spans="1:50">
      <c r="A796" s="49">
        <v>3503</v>
      </c>
      <c r="B796" s="49">
        <v>3503160735</v>
      </c>
      <c r="C796" s="50" t="s">
        <v>374</v>
      </c>
      <c r="D796" s="49">
        <v>160</v>
      </c>
      <c r="E796" s="50" t="s">
        <v>134</v>
      </c>
      <c r="F796" s="49">
        <v>735</v>
      </c>
      <c r="G796" s="50" t="s">
        <v>119</v>
      </c>
      <c r="H796" s="51">
        <v>3</v>
      </c>
      <c r="I796" s="52">
        <v>12609</v>
      </c>
      <c r="J796" s="52">
        <v>5046</v>
      </c>
      <c r="K796" s="52">
        <v>0</v>
      </c>
      <c r="L796" s="52">
        <v>893</v>
      </c>
      <c r="M796" s="52">
        <v>18548</v>
      </c>
      <c r="N796" s="48"/>
      <c r="O796" s="53">
        <v>1.1857707509881422E-2</v>
      </c>
      <c r="P796" s="53">
        <v>0</v>
      </c>
      <c r="Q796" s="55">
        <v>0.09</v>
      </c>
      <c r="R796" s="55">
        <v>2.0909391815138168E-2</v>
      </c>
      <c r="S796" s="52">
        <v>0</v>
      </c>
      <c r="T796" s="49"/>
      <c r="U796" s="56">
        <v>52755</v>
      </c>
      <c r="V796" s="56">
        <v>0</v>
      </c>
      <c r="W796" s="52">
        <v>0</v>
      </c>
      <c r="X796" s="52">
        <v>2667</v>
      </c>
      <c r="Y796" s="52">
        <v>55422</v>
      </c>
      <c r="Z796" s="83">
        <f t="shared" si="12"/>
        <v>9173076</v>
      </c>
      <c r="AA796" s="52"/>
      <c r="AB796" s="52"/>
      <c r="AC796" s="52"/>
      <c r="AE796" s="53"/>
      <c r="AF796" s="53"/>
      <c r="AG796" s="54"/>
      <c r="AH796" s="55"/>
      <c r="AI796" s="52"/>
      <c r="AK796" s="56"/>
      <c r="AL796" s="56"/>
      <c r="AM796" s="52"/>
      <c r="AN796" s="52"/>
      <c r="AO796" s="52"/>
      <c r="AQ796" s="52"/>
      <c r="AR796" s="52"/>
      <c r="AS796" s="52"/>
      <c r="AT796" s="52"/>
      <c r="AU796" s="52"/>
      <c r="AV796" s="52"/>
      <c r="AW796" s="52"/>
      <c r="AX796" s="52"/>
    </row>
    <row r="797" spans="1:50">
      <c r="A797" s="49">
        <v>3504</v>
      </c>
      <c r="B797" s="49">
        <v>3504035035</v>
      </c>
      <c r="C797" s="50" t="s">
        <v>301</v>
      </c>
      <c r="D797" s="49">
        <v>35</v>
      </c>
      <c r="E797" s="50" t="s">
        <v>11</v>
      </c>
      <c r="F797" s="49">
        <v>35</v>
      </c>
      <c r="G797" s="50" t="s">
        <v>11</v>
      </c>
      <c r="H797" s="51">
        <v>264</v>
      </c>
      <c r="I797" s="52">
        <v>13274</v>
      </c>
      <c r="J797" s="52">
        <v>4550</v>
      </c>
      <c r="K797" s="52">
        <v>0</v>
      </c>
      <c r="L797" s="52">
        <v>893</v>
      </c>
      <c r="M797" s="52">
        <v>18717</v>
      </c>
      <c r="N797" s="48"/>
      <c r="O797" s="53">
        <v>0</v>
      </c>
      <c r="P797" s="53">
        <v>0</v>
      </c>
      <c r="Q797" s="55">
        <v>0.18</v>
      </c>
      <c r="R797" s="55">
        <v>0.14507498172994768</v>
      </c>
      <c r="S797" s="52">
        <v>0</v>
      </c>
      <c r="T797" s="49"/>
      <c r="U797" s="56">
        <v>4705536</v>
      </c>
      <c r="V797" s="56">
        <v>0</v>
      </c>
      <c r="W797" s="52">
        <v>0</v>
      </c>
      <c r="X797" s="52">
        <v>235752</v>
      </c>
      <c r="Y797" s="52">
        <v>4941288</v>
      </c>
      <c r="Z797" s="83">
        <f t="shared" si="12"/>
        <v>5063109</v>
      </c>
      <c r="AA797" s="52"/>
      <c r="AB797" s="52"/>
      <c r="AC797" s="52"/>
      <c r="AE797" s="53"/>
      <c r="AF797" s="53"/>
      <c r="AG797" s="54"/>
      <c r="AH797" s="55"/>
      <c r="AI797" s="52"/>
      <c r="AK797" s="56"/>
      <c r="AL797" s="56"/>
      <c r="AM797" s="52"/>
      <c r="AN797" s="52"/>
      <c r="AO797" s="52"/>
      <c r="AQ797" s="52"/>
      <c r="AR797" s="52"/>
      <c r="AS797" s="52"/>
      <c r="AT797" s="52"/>
      <c r="AU797" s="52"/>
      <c r="AV797" s="52"/>
      <c r="AW797" s="52"/>
      <c r="AX797" s="52"/>
    </row>
    <row r="798" spans="1:50">
      <c r="A798" s="49">
        <v>3504</v>
      </c>
      <c r="B798" s="49">
        <v>3504035044</v>
      </c>
      <c r="C798" s="50" t="s">
        <v>301</v>
      </c>
      <c r="D798" s="49">
        <v>35</v>
      </c>
      <c r="E798" s="50" t="s">
        <v>11</v>
      </c>
      <c r="F798" s="49">
        <v>44</v>
      </c>
      <c r="G798" s="50" t="s">
        <v>12</v>
      </c>
      <c r="H798" s="51">
        <v>2</v>
      </c>
      <c r="I798" s="52">
        <v>14923</v>
      </c>
      <c r="J798" s="52">
        <v>983</v>
      </c>
      <c r="K798" s="52">
        <v>0</v>
      </c>
      <c r="L798" s="52">
        <v>893</v>
      </c>
      <c r="M798" s="52">
        <v>16799</v>
      </c>
      <c r="N798" s="48"/>
      <c r="O798" s="53">
        <v>0</v>
      </c>
      <c r="P798" s="53">
        <v>0</v>
      </c>
      <c r="Q798" s="55">
        <v>0.09</v>
      </c>
      <c r="R798" s="55">
        <v>4.7635608937194533E-2</v>
      </c>
      <c r="S798" s="52">
        <v>0</v>
      </c>
      <c r="T798" s="49"/>
      <c r="U798" s="56">
        <v>31812</v>
      </c>
      <c r="V798" s="56">
        <v>0</v>
      </c>
      <c r="W798" s="52">
        <v>0</v>
      </c>
      <c r="X798" s="52">
        <v>1786</v>
      </c>
      <c r="Y798" s="52">
        <v>33598</v>
      </c>
      <c r="Z798" s="83">
        <f t="shared" si="12"/>
        <v>5063109</v>
      </c>
      <c r="AA798" s="52"/>
      <c r="AB798" s="52"/>
      <c r="AC798" s="52"/>
      <c r="AE798" s="53"/>
      <c r="AF798" s="53"/>
      <c r="AG798" s="54"/>
      <c r="AH798" s="55"/>
      <c r="AI798" s="52"/>
      <c r="AK798" s="56"/>
      <c r="AL798" s="56"/>
      <c r="AM798" s="52"/>
      <c r="AN798" s="52"/>
      <c r="AO798" s="52"/>
      <c r="AQ798" s="52"/>
      <c r="AR798" s="52"/>
      <c r="AS798" s="52"/>
      <c r="AT798" s="52"/>
      <c r="AU798" s="52"/>
      <c r="AV798" s="52"/>
      <c r="AW798" s="52"/>
      <c r="AX798" s="52"/>
    </row>
    <row r="799" spans="1:50">
      <c r="A799" s="49">
        <v>3504</v>
      </c>
      <c r="B799" s="49">
        <v>3504035057</v>
      </c>
      <c r="C799" s="50" t="s">
        <v>301</v>
      </c>
      <c r="D799" s="49">
        <v>35</v>
      </c>
      <c r="E799" s="50" t="s">
        <v>11</v>
      </c>
      <c r="F799" s="49">
        <v>57</v>
      </c>
      <c r="G799" s="50" t="s">
        <v>13</v>
      </c>
      <c r="H799" s="51">
        <v>1</v>
      </c>
      <c r="I799" s="52">
        <v>10438</v>
      </c>
      <c r="J799" s="52">
        <v>552</v>
      </c>
      <c r="K799" s="52">
        <v>0</v>
      </c>
      <c r="L799" s="52">
        <v>893</v>
      </c>
      <c r="M799" s="52">
        <v>11883</v>
      </c>
      <c r="N799" s="48"/>
      <c r="O799" s="53">
        <v>0</v>
      </c>
      <c r="P799" s="53">
        <v>0</v>
      </c>
      <c r="Q799" s="55">
        <v>0.18</v>
      </c>
      <c r="R799" s="55">
        <v>0.11614255293759317</v>
      </c>
      <c r="S799" s="52">
        <v>0</v>
      </c>
      <c r="T799" s="49"/>
      <c r="U799" s="56">
        <v>10990</v>
      </c>
      <c r="V799" s="56">
        <v>0</v>
      </c>
      <c r="W799" s="52">
        <v>0</v>
      </c>
      <c r="X799" s="52">
        <v>893</v>
      </c>
      <c r="Y799" s="52">
        <v>11883</v>
      </c>
      <c r="Z799" s="83">
        <f t="shared" si="12"/>
        <v>5063109</v>
      </c>
      <c r="AA799" s="52"/>
      <c r="AB799" s="52"/>
      <c r="AC799" s="52"/>
      <c r="AE799" s="53"/>
      <c r="AF799" s="53"/>
      <c r="AG799" s="54"/>
      <c r="AH799" s="55"/>
      <c r="AI799" s="52"/>
      <c r="AK799" s="56"/>
      <c r="AL799" s="56"/>
      <c r="AM799" s="52"/>
      <c r="AN799" s="52"/>
      <c r="AO799" s="52"/>
      <c r="AQ799" s="52"/>
      <c r="AR799" s="52"/>
      <c r="AS799" s="52"/>
      <c r="AT799" s="52"/>
      <c r="AU799" s="52"/>
      <c r="AV799" s="52"/>
      <c r="AW799" s="52"/>
      <c r="AX799" s="52"/>
    </row>
    <row r="800" spans="1:50">
      <c r="A800" s="49">
        <v>3504</v>
      </c>
      <c r="B800" s="49">
        <v>3504035088</v>
      </c>
      <c r="C800" s="50" t="s">
        <v>301</v>
      </c>
      <c r="D800" s="49">
        <v>35</v>
      </c>
      <c r="E800" s="50" t="s">
        <v>11</v>
      </c>
      <c r="F800" s="49">
        <v>88</v>
      </c>
      <c r="G800" s="50" t="s">
        <v>91</v>
      </c>
      <c r="H800" s="51">
        <v>1</v>
      </c>
      <c r="I800" s="52">
        <v>9580</v>
      </c>
      <c r="J800" s="52">
        <v>2866</v>
      </c>
      <c r="K800" s="52">
        <v>0</v>
      </c>
      <c r="L800" s="52">
        <v>893</v>
      </c>
      <c r="M800" s="52">
        <v>13339</v>
      </c>
      <c r="N800" s="48"/>
      <c r="O800" s="53">
        <v>0</v>
      </c>
      <c r="P800" s="53">
        <v>0</v>
      </c>
      <c r="Q800" s="55">
        <v>0.09</v>
      </c>
      <c r="R800" s="55">
        <v>4.7452423492426394E-3</v>
      </c>
      <c r="S800" s="52">
        <v>0</v>
      </c>
      <c r="T800" s="49"/>
      <c r="U800" s="56">
        <v>12446</v>
      </c>
      <c r="V800" s="56">
        <v>0</v>
      </c>
      <c r="W800" s="52">
        <v>0</v>
      </c>
      <c r="X800" s="52">
        <v>893</v>
      </c>
      <c r="Y800" s="52">
        <v>13339</v>
      </c>
      <c r="Z800" s="83">
        <f t="shared" si="12"/>
        <v>5063109</v>
      </c>
      <c r="AA800" s="52"/>
      <c r="AB800" s="52"/>
      <c r="AC800" s="52"/>
      <c r="AE800" s="53"/>
      <c r="AF800" s="53"/>
      <c r="AG800" s="54"/>
      <c r="AH800" s="55"/>
      <c r="AI800" s="52"/>
      <c r="AK800" s="56"/>
      <c r="AL800" s="56"/>
      <c r="AM800" s="52"/>
      <c r="AN800" s="52"/>
      <c r="AO800" s="52"/>
      <c r="AQ800" s="52"/>
      <c r="AR800" s="52"/>
      <c r="AS800" s="52"/>
      <c r="AT800" s="52"/>
      <c r="AU800" s="52"/>
      <c r="AV800" s="52"/>
      <c r="AW800" s="52"/>
      <c r="AX800" s="52"/>
    </row>
    <row r="801" spans="1:50">
      <c r="A801" s="49">
        <v>3504</v>
      </c>
      <c r="B801" s="49">
        <v>3504035189</v>
      </c>
      <c r="C801" s="50" t="s">
        <v>301</v>
      </c>
      <c r="D801" s="49">
        <v>35</v>
      </c>
      <c r="E801" s="50" t="s">
        <v>11</v>
      </c>
      <c r="F801" s="49">
        <v>189</v>
      </c>
      <c r="G801" s="50" t="s">
        <v>24</v>
      </c>
      <c r="H801" s="51">
        <v>3</v>
      </c>
      <c r="I801" s="52">
        <v>9699</v>
      </c>
      <c r="J801" s="52">
        <v>3810</v>
      </c>
      <c r="K801" s="52">
        <v>0</v>
      </c>
      <c r="L801" s="52">
        <v>893</v>
      </c>
      <c r="M801" s="52">
        <v>14402</v>
      </c>
      <c r="N801" s="48"/>
      <c r="O801" s="53">
        <v>0</v>
      </c>
      <c r="P801" s="53">
        <v>0</v>
      </c>
      <c r="Q801" s="55">
        <v>0.09</v>
      </c>
      <c r="R801" s="55">
        <v>2.4276948694077266E-3</v>
      </c>
      <c r="S801" s="52">
        <v>0</v>
      </c>
      <c r="T801" s="49"/>
      <c r="U801" s="56">
        <v>40527</v>
      </c>
      <c r="V801" s="56">
        <v>0</v>
      </c>
      <c r="W801" s="52">
        <v>0</v>
      </c>
      <c r="X801" s="52">
        <v>2679</v>
      </c>
      <c r="Y801" s="52">
        <v>43206</v>
      </c>
      <c r="Z801" s="83">
        <f t="shared" si="12"/>
        <v>5063109</v>
      </c>
      <c r="AA801" s="52"/>
      <c r="AB801" s="52"/>
      <c r="AC801" s="52"/>
      <c r="AE801" s="53"/>
      <c r="AF801" s="53"/>
      <c r="AG801" s="54"/>
      <c r="AH801" s="55"/>
      <c r="AI801" s="52"/>
      <c r="AK801" s="56"/>
      <c r="AL801" s="56"/>
      <c r="AM801" s="52"/>
      <c r="AN801" s="52"/>
      <c r="AO801" s="52"/>
      <c r="AQ801" s="52"/>
      <c r="AR801" s="52"/>
      <c r="AS801" s="52"/>
      <c r="AT801" s="52"/>
      <c r="AU801" s="52"/>
      <c r="AV801" s="52"/>
      <c r="AW801" s="52"/>
      <c r="AX801" s="52"/>
    </row>
    <row r="802" spans="1:50">
      <c r="A802" s="49">
        <v>3504</v>
      </c>
      <c r="B802" s="49">
        <v>3504035308</v>
      </c>
      <c r="C802" s="50" t="s">
        <v>301</v>
      </c>
      <c r="D802" s="49">
        <v>35</v>
      </c>
      <c r="E802" s="50" t="s">
        <v>11</v>
      </c>
      <c r="F802" s="49">
        <v>308</v>
      </c>
      <c r="G802" s="50" t="s">
        <v>20</v>
      </c>
      <c r="H802" s="51">
        <v>1</v>
      </c>
      <c r="I802" s="52">
        <v>11954</v>
      </c>
      <c r="J802" s="52">
        <v>6948</v>
      </c>
      <c r="K802" s="52">
        <v>0</v>
      </c>
      <c r="L802" s="52">
        <v>893</v>
      </c>
      <c r="M802" s="52">
        <v>19795</v>
      </c>
      <c r="N802" s="48"/>
      <c r="O802" s="53">
        <v>0</v>
      </c>
      <c r="P802" s="53">
        <v>0</v>
      </c>
      <c r="Q802" s="55">
        <v>0.09</v>
      </c>
      <c r="R802" s="55">
        <v>2.0345826222829709E-3</v>
      </c>
      <c r="S802" s="52">
        <v>0</v>
      </c>
      <c r="T802" s="49"/>
      <c r="U802" s="56">
        <v>18902</v>
      </c>
      <c r="V802" s="56">
        <v>0</v>
      </c>
      <c r="W802" s="52">
        <v>0</v>
      </c>
      <c r="X802" s="52">
        <v>893</v>
      </c>
      <c r="Y802" s="52">
        <v>19795</v>
      </c>
      <c r="Z802" s="83">
        <f t="shared" si="12"/>
        <v>5063109</v>
      </c>
      <c r="AA802" s="52"/>
      <c r="AB802" s="52"/>
      <c r="AC802" s="52"/>
      <c r="AE802" s="53"/>
      <c r="AF802" s="53"/>
      <c r="AG802" s="54"/>
      <c r="AH802" s="55"/>
      <c r="AI802" s="52"/>
      <c r="AK802" s="56"/>
      <c r="AL802" s="56"/>
      <c r="AM802" s="52"/>
      <c r="AN802" s="52"/>
      <c r="AO802" s="52"/>
      <c r="AQ802" s="52"/>
      <c r="AR802" s="52"/>
      <c r="AS802" s="52"/>
      <c r="AT802" s="52"/>
      <c r="AU802" s="52"/>
      <c r="AV802" s="52"/>
      <c r="AW802" s="52"/>
      <c r="AX802" s="52"/>
    </row>
    <row r="803" spans="1:50">
      <c r="A803" s="49">
        <v>3506</v>
      </c>
      <c r="B803" s="49">
        <v>3506262035</v>
      </c>
      <c r="C803" s="50" t="s">
        <v>302</v>
      </c>
      <c r="D803" s="49">
        <v>262</v>
      </c>
      <c r="E803" s="50" t="s">
        <v>19</v>
      </c>
      <c r="F803" s="49">
        <v>35</v>
      </c>
      <c r="G803" s="50" t="s">
        <v>11</v>
      </c>
      <c r="H803" s="51">
        <v>2</v>
      </c>
      <c r="I803" s="52">
        <v>10103</v>
      </c>
      <c r="J803" s="52">
        <v>3463</v>
      </c>
      <c r="K803" s="52">
        <v>0</v>
      </c>
      <c r="L803" s="52">
        <v>893</v>
      </c>
      <c r="M803" s="52">
        <v>14459</v>
      </c>
      <c r="N803" s="48"/>
      <c r="O803" s="53">
        <v>0</v>
      </c>
      <c r="P803" s="53">
        <v>0</v>
      </c>
      <c r="Q803" s="55">
        <v>0.18</v>
      </c>
      <c r="R803" s="55">
        <v>0.14507498172994768</v>
      </c>
      <c r="S803" s="52">
        <v>0</v>
      </c>
      <c r="T803" s="49"/>
      <c r="U803" s="56">
        <v>27132</v>
      </c>
      <c r="V803" s="56">
        <v>0</v>
      </c>
      <c r="W803" s="52">
        <v>0</v>
      </c>
      <c r="X803" s="52">
        <v>1786</v>
      </c>
      <c r="Y803" s="52">
        <v>28918</v>
      </c>
      <c r="Z803" s="83">
        <f t="shared" si="12"/>
        <v>4843309.0357770268</v>
      </c>
      <c r="AA803" s="52"/>
      <c r="AB803" s="52"/>
      <c r="AC803" s="52"/>
      <c r="AE803" s="53"/>
      <c r="AF803" s="53"/>
      <c r="AG803" s="54"/>
      <c r="AH803" s="55"/>
      <c r="AI803" s="52"/>
      <c r="AK803" s="56"/>
      <c r="AL803" s="56"/>
      <c r="AM803" s="52"/>
      <c r="AN803" s="52"/>
      <c r="AO803" s="52"/>
      <c r="AQ803" s="52"/>
      <c r="AR803" s="52"/>
      <c r="AS803" s="52"/>
      <c r="AT803" s="52"/>
      <c r="AU803" s="52"/>
      <c r="AV803" s="52"/>
      <c r="AW803" s="52"/>
      <c r="AX803" s="52"/>
    </row>
    <row r="804" spans="1:50">
      <c r="A804" s="49">
        <v>3506</v>
      </c>
      <c r="B804" s="49">
        <v>3506262049</v>
      </c>
      <c r="C804" s="50" t="s">
        <v>302</v>
      </c>
      <c r="D804" s="49">
        <v>262</v>
      </c>
      <c r="E804" s="50" t="s">
        <v>19</v>
      </c>
      <c r="F804" s="49">
        <v>49</v>
      </c>
      <c r="G804" s="50" t="s">
        <v>73</v>
      </c>
      <c r="H804" s="51">
        <v>2</v>
      </c>
      <c r="I804" s="52">
        <v>12275</v>
      </c>
      <c r="J804" s="52">
        <v>15568</v>
      </c>
      <c r="K804" s="52">
        <v>0</v>
      </c>
      <c r="L804" s="52">
        <v>893</v>
      </c>
      <c r="M804" s="52">
        <v>28736</v>
      </c>
      <c r="N804" s="48"/>
      <c r="O804" s="53">
        <v>0</v>
      </c>
      <c r="P804" s="53">
        <v>0</v>
      </c>
      <c r="Q804" s="55">
        <v>0.09</v>
      </c>
      <c r="R804" s="55">
        <v>6.9838840145100528E-2</v>
      </c>
      <c r="S804" s="52">
        <v>0</v>
      </c>
      <c r="T804" s="49"/>
      <c r="U804" s="56">
        <v>55686</v>
      </c>
      <c r="V804" s="56">
        <v>0</v>
      </c>
      <c r="W804" s="52">
        <v>0</v>
      </c>
      <c r="X804" s="52">
        <v>1786</v>
      </c>
      <c r="Y804" s="52">
        <v>57472</v>
      </c>
      <c r="Z804" s="83">
        <f t="shared" si="12"/>
        <v>4843309.0357770268</v>
      </c>
      <c r="AA804" s="52"/>
      <c r="AB804" s="52"/>
      <c r="AC804" s="52"/>
      <c r="AE804" s="53"/>
      <c r="AF804" s="53"/>
      <c r="AG804" s="54"/>
      <c r="AH804" s="55"/>
      <c r="AI804" s="52"/>
      <c r="AK804" s="56"/>
      <c r="AL804" s="56"/>
      <c r="AM804" s="52"/>
      <c r="AN804" s="52"/>
      <c r="AO804" s="52"/>
      <c r="AQ804" s="52"/>
      <c r="AR804" s="52"/>
      <c r="AS804" s="52"/>
      <c r="AT804" s="52"/>
      <c r="AU804" s="52"/>
      <c r="AV804" s="52"/>
      <c r="AW804" s="52"/>
      <c r="AX804" s="52"/>
    </row>
    <row r="805" spans="1:50">
      <c r="A805" s="49">
        <v>3506</v>
      </c>
      <c r="B805" s="49">
        <v>3506262057</v>
      </c>
      <c r="C805" s="50" t="s">
        <v>302</v>
      </c>
      <c r="D805" s="49">
        <v>262</v>
      </c>
      <c r="E805" s="50" t="s">
        <v>19</v>
      </c>
      <c r="F805" s="49">
        <v>57</v>
      </c>
      <c r="G805" s="50" t="s">
        <v>13</v>
      </c>
      <c r="H805" s="51">
        <v>1</v>
      </c>
      <c r="I805" s="52">
        <v>11884</v>
      </c>
      <c r="J805" s="52">
        <v>628</v>
      </c>
      <c r="K805" s="52">
        <v>0</v>
      </c>
      <c r="L805" s="52">
        <v>893</v>
      </c>
      <c r="M805" s="52">
        <v>13405</v>
      </c>
      <c r="N805" s="48"/>
      <c r="O805" s="53">
        <v>0</v>
      </c>
      <c r="P805" s="53">
        <v>0</v>
      </c>
      <c r="Q805" s="55">
        <v>0.18</v>
      </c>
      <c r="R805" s="55">
        <v>0.11614255293759317</v>
      </c>
      <c r="S805" s="52">
        <v>0</v>
      </c>
      <c r="T805" s="49"/>
      <c r="U805" s="56">
        <v>12512</v>
      </c>
      <c r="V805" s="56">
        <v>0</v>
      </c>
      <c r="W805" s="52">
        <v>0</v>
      </c>
      <c r="X805" s="52">
        <v>893</v>
      </c>
      <c r="Y805" s="52">
        <v>13405</v>
      </c>
      <c r="Z805" s="83">
        <f t="shared" si="12"/>
        <v>4843309.0357770268</v>
      </c>
      <c r="AA805" s="52"/>
      <c r="AB805" s="52"/>
      <c r="AC805" s="52"/>
      <c r="AE805" s="53"/>
      <c r="AF805" s="53"/>
      <c r="AG805" s="54"/>
      <c r="AH805" s="55"/>
      <c r="AI805" s="52"/>
      <c r="AK805" s="56"/>
      <c r="AL805" s="56"/>
      <c r="AM805" s="52"/>
      <c r="AN805" s="52"/>
      <c r="AO805" s="52"/>
      <c r="AQ805" s="52"/>
      <c r="AR805" s="52"/>
      <c r="AS805" s="52"/>
      <c r="AT805" s="52"/>
      <c r="AU805" s="52"/>
      <c r="AV805" s="52"/>
      <c r="AW805" s="52"/>
      <c r="AX805" s="52"/>
    </row>
    <row r="806" spans="1:50">
      <c r="A806" s="49">
        <v>3506</v>
      </c>
      <c r="B806" s="49">
        <v>3506262071</v>
      </c>
      <c r="C806" s="50" t="s">
        <v>302</v>
      </c>
      <c r="D806" s="49">
        <v>262</v>
      </c>
      <c r="E806" s="50" t="s">
        <v>19</v>
      </c>
      <c r="F806" s="49">
        <v>71</v>
      </c>
      <c r="G806" s="50" t="s">
        <v>218</v>
      </c>
      <c r="H806" s="51">
        <v>2</v>
      </c>
      <c r="I806" s="52">
        <v>13975</v>
      </c>
      <c r="J806" s="52">
        <v>7071</v>
      </c>
      <c r="K806" s="52">
        <v>0</v>
      </c>
      <c r="L806" s="52">
        <v>893</v>
      </c>
      <c r="M806" s="52">
        <v>21939</v>
      </c>
      <c r="N806" s="48"/>
      <c r="O806" s="53">
        <v>0</v>
      </c>
      <c r="P806" s="53">
        <v>0</v>
      </c>
      <c r="Q806" s="55">
        <v>0.09</v>
      </c>
      <c r="R806" s="55">
        <v>1.7066903874814556E-3</v>
      </c>
      <c r="S806" s="52">
        <v>0</v>
      </c>
      <c r="T806" s="49"/>
      <c r="U806" s="56">
        <v>42092</v>
      </c>
      <c r="V806" s="56">
        <v>0</v>
      </c>
      <c r="W806" s="52">
        <v>0</v>
      </c>
      <c r="X806" s="52">
        <v>1786</v>
      </c>
      <c r="Y806" s="52">
        <v>43878</v>
      </c>
      <c r="Z806" s="83">
        <f t="shared" si="12"/>
        <v>4843309.0357770268</v>
      </c>
      <c r="AA806" s="52"/>
      <c r="AB806" s="52"/>
      <c r="AC806" s="52"/>
      <c r="AE806" s="53"/>
      <c r="AF806" s="53"/>
      <c r="AG806" s="54"/>
      <c r="AH806" s="55"/>
      <c r="AI806" s="52"/>
      <c r="AK806" s="56"/>
      <c r="AL806" s="56"/>
      <c r="AM806" s="52"/>
      <c r="AN806" s="52"/>
      <c r="AO806" s="52"/>
      <c r="AQ806" s="52"/>
      <c r="AR806" s="52"/>
      <c r="AS806" s="52"/>
      <c r="AT806" s="52"/>
      <c r="AU806" s="52"/>
      <c r="AV806" s="52"/>
      <c r="AW806" s="52"/>
      <c r="AX806" s="52"/>
    </row>
    <row r="807" spans="1:50">
      <c r="A807" s="49">
        <v>3506</v>
      </c>
      <c r="B807" s="49">
        <v>3506262093</v>
      </c>
      <c r="C807" s="50" t="s">
        <v>302</v>
      </c>
      <c r="D807" s="49">
        <v>262</v>
      </c>
      <c r="E807" s="50" t="s">
        <v>19</v>
      </c>
      <c r="F807" s="49">
        <v>93</v>
      </c>
      <c r="G807" s="50" t="s">
        <v>14</v>
      </c>
      <c r="H807" s="51">
        <v>7</v>
      </c>
      <c r="I807" s="52">
        <v>11442</v>
      </c>
      <c r="J807" s="52">
        <v>320</v>
      </c>
      <c r="K807" s="52">
        <v>0</v>
      </c>
      <c r="L807" s="52">
        <v>893</v>
      </c>
      <c r="M807" s="52">
        <v>12655</v>
      </c>
      <c r="N807" s="48"/>
      <c r="O807" s="53">
        <v>0</v>
      </c>
      <c r="P807" s="53">
        <v>0</v>
      </c>
      <c r="Q807" s="55">
        <v>0.09</v>
      </c>
      <c r="R807" s="55">
        <v>9.832094687748992E-2</v>
      </c>
      <c r="S807" s="52">
        <v>-995.42346042482677</v>
      </c>
      <c r="T807" s="49"/>
      <c r="U807" s="56">
        <v>82334</v>
      </c>
      <c r="V807" s="56">
        <v>0</v>
      </c>
      <c r="W807" s="52">
        <v>-6967.9642229737874</v>
      </c>
      <c r="X807" s="52">
        <v>6251</v>
      </c>
      <c r="Y807" s="52">
        <v>81617.035777026205</v>
      </c>
      <c r="Z807" s="83">
        <f t="shared" si="12"/>
        <v>4843309.0357770268</v>
      </c>
      <c r="AA807" s="52"/>
      <c r="AB807" s="52"/>
      <c r="AC807" s="52"/>
      <c r="AE807" s="53"/>
      <c r="AF807" s="53"/>
      <c r="AG807" s="54"/>
      <c r="AH807" s="55"/>
      <c r="AI807" s="52"/>
      <c r="AK807" s="56"/>
      <c r="AL807" s="56"/>
      <c r="AM807" s="52"/>
      <c r="AN807" s="52"/>
      <c r="AO807" s="52"/>
      <c r="AQ807" s="52"/>
      <c r="AR807" s="52"/>
      <c r="AS807" s="52"/>
      <c r="AT807" s="52"/>
      <c r="AU807" s="52"/>
      <c r="AV807" s="52"/>
      <c r="AW807" s="52"/>
      <c r="AX807" s="52"/>
    </row>
    <row r="808" spans="1:50">
      <c r="A808" s="49">
        <v>3506</v>
      </c>
      <c r="B808" s="49">
        <v>3506262105</v>
      </c>
      <c r="C808" s="50" t="s">
        <v>302</v>
      </c>
      <c r="D808" s="49">
        <v>262</v>
      </c>
      <c r="E808" s="50" t="s">
        <v>19</v>
      </c>
      <c r="F808" s="49">
        <v>105</v>
      </c>
      <c r="G808" s="50" t="s">
        <v>246</v>
      </c>
      <c r="H808" s="51">
        <v>1</v>
      </c>
      <c r="I808" s="52">
        <v>9482</v>
      </c>
      <c r="J808" s="52">
        <v>3279</v>
      </c>
      <c r="K808" s="52">
        <v>0</v>
      </c>
      <c r="L808" s="52">
        <v>893</v>
      </c>
      <c r="M808" s="52">
        <v>13654</v>
      </c>
      <c r="N808" s="48"/>
      <c r="O808" s="53">
        <v>0</v>
      </c>
      <c r="P808" s="53">
        <v>0</v>
      </c>
      <c r="Q808" s="55">
        <v>0.09</v>
      </c>
      <c r="R808" s="55">
        <v>2.0246652264173394E-3</v>
      </c>
      <c r="S808" s="52">
        <v>0</v>
      </c>
      <c r="T808" s="49"/>
      <c r="U808" s="56">
        <v>12761</v>
      </c>
      <c r="V808" s="56">
        <v>0</v>
      </c>
      <c r="W808" s="52">
        <v>0</v>
      </c>
      <c r="X808" s="52">
        <v>893</v>
      </c>
      <c r="Y808" s="52">
        <v>13654</v>
      </c>
      <c r="Z808" s="83">
        <f t="shared" si="12"/>
        <v>4843309.0357770268</v>
      </c>
      <c r="AA808" s="52"/>
      <c r="AB808" s="52"/>
      <c r="AC808" s="52"/>
      <c r="AE808" s="53"/>
      <c r="AF808" s="53"/>
      <c r="AG808" s="54"/>
      <c r="AH808" s="55"/>
      <c r="AI808" s="52"/>
      <c r="AK808" s="56"/>
      <c r="AL808" s="56"/>
      <c r="AM808" s="52"/>
      <c r="AN808" s="52"/>
      <c r="AO808" s="52"/>
      <c r="AQ808" s="52"/>
      <c r="AR808" s="52"/>
      <c r="AS808" s="52"/>
      <c r="AT808" s="52"/>
      <c r="AU808" s="52"/>
      <c r="AV808" s="52"/>
      <c r="AW808" s="52"/>
      <c r="AX808" s="52"/>
    </row>
    <row r="809" spans="1:50">
      <c r="A809" s="49">
        <v>3506</v>
      </c>
      <c r="B809" s="49">
        <v>3506262128</v>
      </c>
      <c r="C809" s="50" t="s">
        <v>302</v>
      </c>
      <c r="D809" s="49">
        <v>262</v>
      </c>
      <c r="E809" s="50" t="s">
        <v>19</v>
      </c>
      <c r="F809" s="49">
        <v>128</v>
      </c>
      <c r="G809" s="50" t="s">
        <v>122</v>
      </c>
      <c r="H809" s="51">
        <v>1</v>
      </c>
      <c r="I809" s="52">
        <v>11023</v>
      </c>
      <c r="J809" s="52">
        <v>568</v>
      </c>
      <c r="K809" s="52">
        <v>0</v>
      </c>
      <c r="L809" s="52">
        <v>893</v>
      </c>
      <c r="M809" s="52">
        <v>12484</v>
      </c>
      <c r="N809" s="48"/>
      <c r="O809" s="53">
        <v>0</v>
      </c>
      <c r="P809" s="53">
        <v>0</v>
      </c>
      <c r="Q809" s="55">
        <v>0.18</v>
      </c>
      <c r="R809" s="55">
        <v>3.2906379400218955E-2</v>
      </c>
      <c r="S809" s="52">
        <v>0</v>
      </c>
      <c r="T809" s="49"/>
      <c r="U809" s="56">
        <v>11591</v>
      </c>
      <c r="V809" s="56">
        <v>0</v>
      </c>
      <c r="W809" s="52">
        <v>0</v>
      </c>
      <c r="X809" s="52">
        <v>893</v>
      </c>
      <c r="Y809" s="52">
        <v>12484</v>
      </c>
      <c r="Z809" s="83">
        <f t="shared" si="12"/>
        <v>4843309.0357770268</v>
      </c>
      <c r="AA809" s="52"/>
      <c r="AB809" s="52"/>
      <c r="AC809" s="52"/>
      <c r="AE809" s="53"/>
      <c r="AF809" s="53"/>
      <c r="AG809" s="54"/>
      <c r="AH809" s="55"/>
      <c r="AI809" s="52"/>
      <c r="AK809" s="56"/>
      <c r="AL809" s="56"/>
      <c r="AM809" s="52"/>
      <c r="AN809" s="52"/>
      <c r="AO809" s="52"/>
      <c r="AQ809" s="52"/>
      <c r="AR809" s="52"/>
      <c r="AS809" s="52"/>
      <c r="AT809" s="52"/>
      <c r="AU809" s="52"/>
      <c r="AV809" s="52"/>
      <c r="AW809" s="52"/>
      <c r="AX809" s="52"/>
    </row>
    <row r="810" spans="1:50">
      <c r="A810" s="49">
        <v>3506</v>
      </c>
      <c r="B810" s="49">
        <v>3506262149</v>
      </c>
      <c r="C810" s="50" t="s">
        <v>302</v>
      </c>
      <c r="D810" s="49">
        <v>262</v>
      </c>
      <c r="E810" s="50" t="s">
        <v>19</v>
      </c>
      <c r="F810" s="49">
        <v>149</v>
      </c>
      <c r="G810" s="50" t="s">
        <v>77</v>
      </c>
      <c r="H810" s="51">
        <v>3</v>
      </c>
      <c r="I810" s="52">
        <v>12235</v>
      </c>
      <c r="J810" s="52">
        <v>62</v>
      </c>
      <c r="K810" s="52">
        <v>0</v>
      </c>
      <c r="L810" s="52">
        <v>893</v>
      </c>
      <c r="M810" s="52">
        <v>13190</v>
      </c>
      <c r="N810" s="48"/>
      <c r="O810" s="53">
        <v>0</v>
      </c>
      <c r="P810" s="53">
        <v>0</v>
      </c>
      <c r="Q810" s="55">
        <v>0.16</v>
      </c>
      <c r="R810" s="55">
        <v>0.10176205383806537</v>
      </c>
      <c r="S810" s="52">
        <v>0</v>
      </c>
      <c r="T810" s="49"/>
      <c r="U810" s="56">
        <v>36891</v>
      </c>
      <c r="V810" s="56">
        <v>0</v>
      </c>
      <c r="W810" s="52">
        <v>0</v>
      </c>
      <c r="X810" s="52">
        <v>2679</v>
      </c>
      <c r="Y810" s="52">
        <v>39570</v>
      </c>
      <c r="Z810" s="83">
        <f t="shared" si="12"/>
        <v>4843309.0357770268</v>
      </c>
      <c r="AA810" s="52"/>
      <c r="AB810" s="52"/>
      <c r="AC810" s="52"/>
      <c r="AE810" s="53"/>
      <c r="AF810" s="53"/>
      <c r="AG810" s="54"/>
      <c r="AH810" s="55"/>
      <c r="AI810" s="52"/>
      <c r="AK810" s="56"/>
      <c r="AL810" s="56"/>
      <c r="AM810" s="52"/>
      <c r="AN810" s="52"/>
      <c r="AO810" s="52"/>
      <c r="AQ810" s="52"/>
      <c r="AR810" s="52"/>
      <c r="AS810" s="52"/>
      <c r="AT810" s="52"/>
      <c r="AU810" s="52"/>
      <c r="AV810" s="52"/>
      <c r="AW810" s="52"/>
      <c r="AX810" s="52"/>
    </row>
    <row r="811" spans="1:50">
      <c r="A811" s="49">
        <v>3506</v>
      </c>
      <c r="B811" s="49">
        <v>3506262163</v>
      </c>
      <c r="C811" s="50" t="s">
        <v>302</v>
      </c>
      <c r="D811" s="49">
        <v>262</v>
      </c>
      <c r="E811" s="50" t="s">
        <v>19</v>
      </c>
      <c r="F811" s="49">
        <v>163</v>
      </c>
      <c r="G811" s="50" t="s">
        <v>16</v>
      </c>
      <c r="H811" s="51">
        <v>152</v>
      </c>
      <c r="I811" s="52">
        <v>11349</v>
      </c>
      <c r="J811" s="52">
        <v>614</v>
      </c>
      <c r="K811" s="52">
        <v>0</v>
      </c>
      <c r="L811" s="52">
        <v>893</v>
      </c>
      <c r="M811" s="52">
        <v>12856</v>
      </c>
      <c r="N811" s="48"/>
      <c r="O811" s="53">
        <v>0</v>
      </c>
      <c r="P811" s="53">
        <v>0</v>
      </c>
      <c r="Q811" s="55">
        <v>0.18</v>
      </c>
      <c r="R811" s="55">
        <v>8.7658801294957248E-2</v>
      </c>
      <c r="S811" s="52">
        <v>0</v>
      </c>
      <c r="T811" s="49"/>
      <c r="U811" s="56">
        <v>1818376</v>
      </c>
      <c r="V811" s="56">
        <v>0</v>
      </c>
      <c r="W811" s="52">
        <v>0</v>
      </c>
      <c r="X811" s="52">
        <v>135736</v>
      </c>
      <c r="Y811" s="52">
        <v>1954112</v>
      </c>
      <c r="Z811" s="83">
        <f t="shared" si="12"/>
        <v>4843309.0357770268</v>
      </c>
      <c r="AA811" s="52"/>
      <c r="AB811" s="52"/>
      <c r="AC811" s="52"/>
      <c r="AE811" s="53"/>
      <c r="AF811" s="53"/>
      <c r="AG811" s="54"/>
      <c r="AH811" s="55"/>
      <c r="AI811" s="52"/>
      <c r="AK811" s="56"/>
      <c r="AL811" s="56"/>
      <c r="AM811" s="52"/>
      <c r="AN811" s="52"/>
      <c r="AO811" s="52"/>
      <c r="AQ811" s="52"/>
      <c r="AR811" s="52"/>
      <c r="AS811" s="52"/>
      <c r="AT811" s="52"/>
      <c r="AU811" s="52"/>
      <c r="AV811" s="52"/>
      <c r="AW811" s="52"/>
      <c r="AX811" s="52"/>
    </row>
    <row r="812" spans="1:50">
      <c r="A812" s="49">
        <v>3506</v>
      </c>
      <c r="B812" s="49">
        <v>3506262164</v>
      </c>
      <c r="C812" s="50" t="s">
        <v>302</v>
      </c>
      <c r="D812" s="49">
        <v>262</v>
      </c>
      <c r="E812" s="50" t="s">
        <v>19</v>
      </c>
      <c r="F812" s="49">
        <v>164</v>
      </c>
      <c r="G812" s="50" t="s">
        <v>95</v>
      </c>
      <c r="H812" s="51">
        <v>1</v>
      </c>
      <c r="I812" s="52">
        <v>9618</v>
      </c>
      <c r="J812" s="52">
        <v>4467</v>
      </c>
      <c r="K812" s="52">
        <v>0</v>
      </c>
      <c r="L812" s="52">
        <v>893</v>
      </c>
      <c r="M812" s="52">
        <v>14978</v>
      </c>
      <c r="N812" s="48"/>
      <c r="O812" s="53">
        <v>0</v>
      </c>
      <c r="P812" s="53">
        <v>0</v>
      </c>
      <c r="Q812" s="55">
        <v>0.09</v>
      </c>
      <c r="R812" s="55">
        <v>1.5885662466795132E-3</v>
      </c>
      <c r="S812" s="52">
        <v>0</v>
      </c>
      <c r="T812" s="49"/>
      <c r="U812" s="56">
        <v>14085</v>
      </c>
      <c r="V812" s="56">
        <v>0</v>
      </c>
      <c r="W812" s="52">
        <v>0</v>
      </c>
      <c r="X812" s="52">
        <v>893</v>
      </c>
      <c r="Y812" s="52">
        <v>14978</v>
      </c>
      <c r="Z812" s="83">
        <f t="shared" si="12"/>
        <v>4843309.0357770268</v>
      </c>
      <c r="AA812" s="52"/>
      <c r="AB812" s="52"/>
      <c r="AC812" s="52"/>
      <c r="AE812" s="53"/>
      <c r="AF812" s="53"/>
      <c r="AG812" s="54"/>
      <c r="AH812" s="55"/>
      <c r="AI812" s="52"/>
      <c r="AK812" s="56"/>
      <c r="AL812" s="56"/>
      <c r="AM812" s="52"/>
      <c r="AN812" s="52"/>
      <c r="AO812" s="52"/>
      <c r="AQ812" s="52"/>
      <c r="AR812" s="52"/>
      <c r="AS812" s="52"/>
      <c r="AT812" s="52"/>
      <c r="AU812" s="52"/>
      <c r="AV812" s="52"/>
      <c r="AW812" s="52"/>
      <c r="AX812" s="52"/>
    </row>
    <row r="813" spans="1:50">
      <c r="A813" s="49">
        <v>3506</v>
      </c>
      <c r="B813" s="49">
        <v>3506262165</v>
      </c>
      <c r="C813" s="50" t="s">
        <v>302</v>
      </c>
      <c r="D813" s="49">
        <v>262</v>
      </c>
      <c r="E813" s="50" t="s">
        <v>19</v>
      </c>
      <c r="F813" s="49">
        <v>165</v>
      </c>
      <c r="G813" s="50" t="s">
        <v>17</v>
      </c>
      <c r="H813" s="51">
        <v>53</v>
      </c>
      <c r="I813" s="52">
        <v>10873</v>
      </c>
      <c r="J813" s="52">
        <v>533</v>
      </c>
      <c r="K813" s="52">
        <v>0</v>
      </c>
      <c r="L813" s="52">
        <v>893</v>
      </c>
      <c r="M813" s="52">
        <v>12299</v>
      </c>
      <c r="N813" s="48"/>
      <c r="O813" s="53">
        <v>0</v>
      </c>
      <c r="P813" s="53">
        <v>0</v>
      </c>
      <c r="Q813" s="55">
        <v>0.14000000000000001</v>
      </c>
      <c r="R813" s="55">
        <v>0.11966283017214517</v>
      </c>
      <c r="S813" s="52">
        <v>0</v>
      </c>
      <c r="T813" s="49"/>
      <c r="U813" s="56">
        <v>604518</v>
      </c>
      <c r="V813" s="56">
        <v>0</v>
      </c>
      <c r="W813" s="52">
        <v>0</v>
      </c>
      <c r="X813" s="52">
        <v>47329</v>
      </c>
      <c r="Y813" s="52">
        <v>651847</v>
      </c>
      <c r="Z813" s="83">
        <f t="shared" si="12"/>
        <v>4843309.0357770268</v>
      </c>
      <c r="AA813" s="52"/>
      <c r="AB813" s="52"/>
      <c r="AC813" s="52"/>
      <c r="AE813" s="53"/>
      <c r="AF813" s="53"/>
      <c r="AG813" s="54"/>
      <c r="AH813" s="55"/>
      <c r="AI813" s="52"/>
      <c r="AK813" s="56"/>
      <c r="AL813" s="56"/>
      <c r="AM813" s="52"/>
      <c r="AN813" s="52"/>
      <c r="AO813" s="52"/>
      <c r="AQ813" s="52"/>
      <c r="AR813" s="52"/>
      <c r="AS813" s="52"/>
      <c r="AT813" s="52"/>
      <c r="AU813" s="52"/>
      <c r="AV813" s="52"/>
      <c r="AW813" s="52"/>
      <c r="AX813" s="52"/>
    </row>
    <row r="814" spans="1:50">
      <c r="A814" s="49">
        <v>3506</v>
      </c>
      <c r="B814" s="49">
        <v>3506262176</v>
      </c>
      <c r="C814" s="50" t="s">
        <v>302</v>
      </c>
      <c r="D814" s="49">
        <v>262</v>
      </c>
      <c r="E814" s="50" t="s">
        <v>19</v>
      </c>
      <c r="F814" s="49">
        <v>176</v>
      </c>
      <c r="G814" s="50" t="s">
        <v>78</v>
      </c>
      <c r="H814" s="51">
        <v>10</v>
      </c>
      <c r="I814" s="52">
        <v>10698</v>
      </c>
      <c r="J814" s="52">
        <v>3524</v>
      </c>
      <c r="K814" s="52">
        <v>0</v>
      </c>
      <c r="L814" s="52">
        <v>893</v>
      </c>
      <c r="M814" s="52">
        <v>15115</v>
      </c>
      <c r="N814" s="48"/>
      <c r="O814" s="53">
        <v>0</v>
      </c>
      <c r="P814" s="53">
        <v>0</v>
      </c>
      <c r="Q814" s="55">
        <v>0.09</v>
      </c>
      <c r="R814" s="55">
        <v>6.5733715767592862E-2</v>
      </c>
      <c r="S814" s="52">
        <v>0</v>
      </c>
      <c r="T814" s="49"/>
      <c r="U814" s="56">
        <v>142220</v>
      </c>
      <c r="V814" s="56">
        <v>0</v>
      </c>
      <c r="W814" s="52">
        <v>0</v>
      </c>
      <c r="X814" s="52">
        <v>8930</v>
      </c>
      <c r="Y814" s="52">
        <v>151150</v>
      </c>
      <c r="Z814" s="83">
        <f t="shared" si="12"/>
        <v>4843309.0357770268</v>
      </c>
      <c r="AA814" s="52"/>
      <c r="AB814" s="52"/>
      <c r="AC814" s="52"/>
      <c r="AE814" s="53"/>
      <c r="AF814" s="53"/>
      <c r="AG814" s="54"/>
      <c r="AH814" s="55"/>
      <c r="AI814" s="52"/>
      <c r="AK814" s="56"/>
      <c r="AL814" s="56"/>
      <c r="AM814" s="52"/>
      <c r="AN814" s="52"/>
      <c r="AO814" s="52"/>
      <c r="AQ814" s="52"/>
      <c r="AR814" s="52"/>
      <c r="AS814" s="52"/>
      <c r="AT814" s="52"/>
      <c r="AU814" s="52"/>
      <c r="AV814" s="52"/>
      <c r="AW814" s="52"/>
      <c r="AX814" s="52"/>
    </row>
    <row r="815" spans="1:50">
      <c r="A815" s="49">
        <v>3506</v>
      </c>
      <c r="B815" s="49">
        <v>3506262178</v>
      </c>
      <c r="C815" s="50" t="s">
        <v>302</v>
      </c>
      <c r="D815" s="49">
        <v>262</v>
      </c>
      <c r="E815" s="50" t="s">
        <v>19</v>
      </c>
      <c r="F815" s="49">
        <v>178</v>
      </c>
      <c r="G815" s="50" t="s">
        <v>219</v>
      </c>
      <c r="H815" s="51">
        <v>7</v>
      </c>
      <c r="I815" s="52">
        <v>12080</v>
      </c>
      <c r="J815" s="52">
        <v>1266</v>
      </c>
      <c r="K815" s="52">
        <v>0</v>
      </c>
      <c r="L815" s="52">
        <v>893</v>
      </c>
      <c r="M815" s="52">
        <v>14239</v>
      </c>
      <c r="N815" s="48"/>
      <c r="O815" s="53">
        <v>0</v>
      </c>
      <c r="P815" s="53">
        <v>0</v>
      </c>
      <c r="Q815" s="55">
        <v>0.09</v>
      </c>
      <c r="R815" s="55">
        <v>5.9498310081802924E-2</v>
      </c>
      <c r="S815" s="52">
        <v>0</v>
      </c>
      <c r="T815" s="49"/>
      <c r="U815" s="56">
        <v>93422</v>
      </c>
      <c r="V815" s="56">
        <v>0</v>
      </c>
      <c r="W815" s="52">
        <v>0</v>
      </c>
      <c r="X815" s="52">
        <v>6251</v>
      </c>
      <c r="Y815" s="52">
        <v>99673</v>
      </c>
      <c r="Z815" s="83">
        <f t="shared" si="12"/>
        <v>4843309.0357770268</v>
      </c>
      <c r="AA815" s="52"/>
      <c r="AB815" s="52"/>
      <c r="AC815" s="52"/>
      <c r="AE815" s="53"/>
      <c r="AF815" s="53"/>
      <c r="AG815" s="54"/>
      <c r="AH815" s="55"/>
      <c r="AI815" s="52"/>
      <c r="AK815" s="56"/>
      <c r="AL815" s="56"/>
      <c r="AM815" s="52"/>
      <c r="AN815" s="52"/>
      <c r="AO815" s="52"/>
      <c r="AQ815" s="52"/>
      <c r="AR815" s="52"/>
      <c r="AS815" s="52"/>
      <c r="AT815" s="52"/>
      <c r="AU815" s="52"/>
      <c r="AV815" s="52"/>
      <c r="AW815" s="52"/>
      <c r="AX815" s="52"/>
    </row>
    <row r="816" spans="1:50">
      <c r="A816" s="49">
        <v>3506</v>
      </c>
      <c r="B816" s="49">
        <v>3506262229</v>
      </c>
      <c r="C816" s="50" t="s">
        <v>302</v>
      </c>
      <c r="D816" s="49">
        <v>262</v>
      </c>
      <c r="E816" s="50" t="s">
        <v>19</v>
      </c>
      <c r="F816" s="49">
        <v>229</v>
      </c>
      <c r="G816" s="50" t="s">
        <v>97</v>
      </c>
      <c r="H816" s="51">
        <v>19</v>
      </c>
      <c r="I816" s="52">
        <v>10180</v>
      </c>
      <c r="J816" s="52">
        <v>964</v>
      </c>
      <c r="K816" s="52">
        <v>0</v>
      </c>
      <c r="L816" s="52">
        <v>893</v>
      </c>
      <c r="M816" s="52">
        <v>12037</v>
      </c>
      <c r="N816" s="48"/>
      <c r="O816" s="53">
        <v>0</v>
      </c>
      <c r="P816" s="53">
        <v>0</v>
      </c>
      <c r="Q816" s="55">
        <v>0.09</v>
      </c>
      <c r="R816" s="55">
        <v>1.0850901083337826E-2</v>
      </c>
      <c r="S816" s="52">
        <v>0</v>
      </c>
      <c r="T816" s="49"/>
      <c r="U816" s="56">
        <v>211736</v>
      </c>
      <c r="V816" s="56">
        <v>0</v>
      </c>
      <c r="W816" s="52">
        <v>0</v>
      </c>
      <c r="X816" s="52">
        <v>16967</v>
      </c>
      <c r="Y816" s="52">
        <v>228703</v>
      </c>
      <c r="Z816" s="83">
        <f t="shared" si="12"/>
        <v>4843309.0357770268</v>
      </c>
      <c r="AA816" s="52"/>
      <c r="AB816" s="52"/>
      <c r="AC816" s="52"/>
      <c r="AE816" s="53"/>
      <c r="AF816" s="53"/>
      <c r="AG816" s="54"/>
      <c r="AH816" s="55"/>
      <c r="AI816" s="52"/>
      <c r="AK816" s="56"/>
      <c r="AL816" s="56"/>
      <c r="AM816" s="52"/>
      <c r="AN816" s="52"/>
      <c r="AO816" s="52"/>
      <c r="AQ816" s="52"/>
      <c r="AR816" s="52"/>
      <c r="AS816" s="52"/>
      <c r="AT816" s="52"/>
      <c r="AU816" s="52"/>
      <c r="AV816" s="52"/>
      <c r="AW816" s="52"/>
      <c r="AX816" s="52"/>
    </row>
    <row r="817" spans="1:50">
      <c r="A817" s="49">
        <v>3506</v>
      </c>
      <c r="B817" s="49">
        <v>3506262248</v>
      </c>
      <c r="C817" s="50" t="s">
        <v>302</v>
      </c>
      <c r="D817" s="49">
        <v>262</v>
      </c>
      <c r="E817" s="50" t="s">
        <v>19</v>
      </c>
      <c r="F817" s="49">
        <v>248</v>
      </c>
      <c r="G817" s="50" t="s">
        <v>18</v>
      </c>
      <c r="H817" s="51">
        <v>6</v>
      </c>
      <c r="I817" s="52">
        <v>10648</v>
      </c>
      <c r="J817" s="52">
        <v>372</v>
      </c>
      <c r="K817" s="52">
        <v>0</v>
      </c>
      <c r="L817" s="52">
        <v>893</v>
      </c>
      <c r="M817" s="52">
        <v>11913</v>
      </c>
      <c r="N817" s="48"/>
      <c r="O817" s="53">
        <v>0</v>
      </c>
      <c r="P817" s="53">
        <v>0</v>
      </c>
      <c r="Q817" s="55">
        <v>0.09</v>
      </c>
      <c r="R817" s="55">
        <v>3.8622894050938994E-2</v>
      </c>
      <c r="S817" s="52">
        <v>0</v>
      </c>
      <c r="T817" s="49"/>
      <c r="U817" s="56">
        <v>66120</v>
      </c>
      <c r="V817" s="56">
        <v>0</v>
      </c>
      <c r="W817" s="52">
        <v>0</v>
      </c>
      <c r="X817" s="52">
        <v>5358</v>
      </c>
      <c r="Y817" s="52">
        <v>71478</v>
      </c>
      <c r="Z817" s="83">
        <f t="shared" si="12"/>
        <v>4843309.0357770268</v>
      </c>
      <c r="AA817" s="52"/>
      <c r="AB817" s="52"/>
      <c r="AC817" s="52"/>
      <c r="AE817" s="53"/>
      <c r="AF817" s="53"/>
      <c r="AG817" s="54"/>
      <c r="AH817" s="55"/>
      <c r="AI817" s="52"/>
      <c r="AK817" s="56"/>
      <c r="AL817" s="56"/>
      <c r="AM817" s="52"/>
      <c r="AN817" s="52"/>
      <c r="AO817" s="52"/>
      <c r="AQ817" s="52"/>
      <c r="AR817" s="52"/>
      <c r="AS817" s="52"/>
      <c r="AT817" s="52"/>
      <c r="AU817" s="52"/>
      <c r="AV817" s="52"/>
      <c r="AW817" s="52"/>
      <c r="AX817" s="52"/>
    </row>
    <row r="818" spans="1:50">
      <c r="A818" s="49">
        <v>3506</v>
      </c>
      <c r="B818" s="49">
        <v>3506262258</v>
      </c>
      <c r="C818" s="50" t="s">
        <v>302</v>
      </c>
      <c r="D818" s="49">
        <v>262</v>
      </c>
      <c r="E818" s="50" t="s">
        <v>19</v>
      </c>
      <c r="F818" s="49">
        <v>258</v>
      </c>
      <c r="G818" s="50" t="s">
        <v>98</v>
      </c>
      <c r="H818" s="51">
        <v>7</v>
      </c>
      <c r="I818" s="52">
        <v>9740</v>
      </c>
      <c r="J818" s="52">
        <v>3051</v>
      </c>
      <c r="K818" s="52">
        <v>0</v>
      </c>
      <c r="L818" s="52">
        <v>893</v>
      </c>
      <c r="M818" s="52">
        <v>13684</v>
      </c>
      <c r="N818" s="48"/>
      <c r="O818" s="53">
        <v>0</v>
      </c>
      <c r="P818" s="53">
        <v>0</v>
      </c>
      <c r="Q818" s="55">
        <v>0.18</v>
      </c>
      <c r="R818" s="55">
        <v>9.0944351844877591E-2</v>
      </c>
      <c r="S818" s="52">
        <v>0</v>
      </c>
      <c r="T818" s="49"/>
      <c r="U818" s="56">
        <v>89537</v>
      </c>
      <c r="V818" s="56">
        <v>0</v>
      </c>
      <c r="W818" s="52">
        <v>0</v>
      </c>
      <c r="X818" s="52">
        <v>6251</v>
      </c>
      <c r="Y818" s="52">
        <v>95788</v>
      </c>
      <c r="Z818" s="83">
        <f t="shared" si="12"/>
        <v>4843309.0357770268</v>
      </c>
      <c r="AA818" s="52"/>
      <c r="AB818" s="52"/>
      <c r="AC818" s="52"/>
      <c r="AE818" s="53"/>
      <c r="AF818" s="53"/>
      <c r="AG818" s="54"/>
      <c r="AH818" s="55"/>
      <c r="AI818" s="52"/>
      <c r="AK818" s="56"/>
      <c r="AL818" s="56"/>
      <c r="AM818" s="52"/>
      <c r="AN818" s="52"/>
      <c r="AO818" s="52"/>
      <c r="AQ818" s="52"/>
      <c r="AR818" s="52"/>
      <c r="AS818" s="52"/>
      <c r="AT818" s="52"/>
      <c r="AU818" s="52"/>
      <c r="AV818" s="52"/>
      <c r="AW818" s="52"/>
      <c r="AX818" s="52"/>
    </row>
    <row r="819" spans="1:50">
      <c r="A819" s="49">
        <v>3506</v>
      </c>
      <c r="B819" s="49">
        <v>3506262262</v>
      </c>
      <c r="C819" s="50" t="s">
        <v>302</v>
      </c>
      <c r="D819" s="49">
        <v>262</v>
      </c>
      <c r="E819" s="50" t="s">
        <v>19</v>
      </c>
      <c r="F819" s="49">
        <v>262</v>
      </c>
      <c r="G819" s="50" t="s">
        <v>19</v>
      </c>
      <c r="H819" s="51">
        <v>67</v>
      </c>
      <c r="I819" s="52">
        <v>10124</v>
      </c>
      <c r="J819" s="52">
        <v>4698</v>
      </c>
      <c r="K819" s="52">
        <v>0</v>
      </c>
      <c r="L819" s="52">
        <v>893</v>
      </c>
      <c r="M819" s="52">
        <v>15715</v>
      </c>
      <c r="N819" s="48"/>
      <c r="O819" s="53">
        <v>0</v>
      </c>
      <c r="P819" s="53">
        <v>0</v>
      </c>
      <c r="Q819" s="55">
        <v>0.09</v>
      </c>
      <c r="R819" s="55">
        <v>4.9644729083564425E-2</v>
      </c>
      <c r="S819" s="52">
        <v>0</v>
      </c>
      <c r="T819" s="49"/>
      <c r="U819" s="56">
        <v>993074</v>
      </c>
      <c r="V819" s="56">
        <v>0</v>
      </c>
      <c r="W819" s="52">
        <v>0</v>
      </c>
      <c r="X819" s="52">
        <v>59831</v>
      </c>
      <c r="Y819" s="52">
        <v>1052905</v>
      </c>
      <c r="Z819" s="83">
        <f t="shared" si="12"/>
        <v>4843309.0357770268</v>
      </c>
      <c r="AA819" s="52"/>
      <c r="AB819" s="52"/>
      <c r="AC819" s="52"/>
      <c r="AE819" s="53"/>
      <c r="AF819" s="53"/>
      <c r="AG819" s="54"/>
      <c r="AH819" s="55"/>
      <c r="AI819" s="52"/>
      <c r="AK819" s="56"/>
      <c r="AL819" s="56"/>
      <c r="AM819" s="52"/>
      <c r="AN819" s="52"/>
      <c r="AO819" s="52"/>
      <c r="AQ819" s="52"/>
      <c r="AR819" s="52"/>
      <c r="AS819" s="52"/>
      <c r="AT819" s="52"/>
      <c r="AU819" s="52"/>
      <c r="AV819" s="52"/>
      <c r="AW819" s="52"/>
      <c r="AX819" s="52"/>
    </row>
    <row r="820" spans="1:50">
      <c r="A820" s="49">
        <v>3506</v>
      </c>
      <c r="B820" s="49">
        <v>3506262274</v>
      </c>
      <c r="C820" s="50" t="s">
        <v>302</v>
      </c>
      <c r="D820" s="49">
        <v>262</v>
      </c>
      <c r="E820" s="50" t="s">
        <v>19</v>
      </c>
      <c r="F820" s="49">
        <v>274</v>
      </c>
      <c r="G820" s="50" t="s">
        <v>60</v>
      </c>
      <c r="H820" s="51">
        <v>3</v>
      </c>
      <c r="I820" s="52">
        <v>10103</v>
      </c>
      <c r="J820" s="52">
        <v>4903</v>
      </c>
      <c r="K820" s="52">
        <v>0</v>
      </c>
      <c r="L820" s="52">
        <v>893</v>
      </c>
      <c r="M820" s="52">
        <v>15899</v>
      </c>
      <c r="N820" s="48"/>
      <c r="O820" s="53">
        <v>0</v>
      </c>
      <c r="P820" s="53">
        <v>0</v>
      </c>
      <c r="Q820" s="55">
        <v>0.09</v>
      </c>
      <c r="R820" s="55">
        <v>8.124843184670294E-2</v>
      </c>
      <c r="S820" s="52">
        <v>0</v>
      </c>
      <c r="T820" s="49"/>
      <c r="U820" s="56">
        <v>45018</v>
      </c>
      <c r="V820" s="56">
        <v>0</v>
      </c>
      <c r="W820" s="52">
        <v>0</v>
      </c>
      <c r="X820" s="52">
        <v>2679</v>
      </c>
      <c r="Y820" s="52">
        <v>47697</v>
      </c>
      <c r="Z820" s="83">
        <f t="shared" si="12"/>
        <v>4843309.0357770268</v>
      </c>
      <c r="AA820" s="52"/>
      <c r="AB820" s="52"/>
      <c r="AC820" s="52"/>
      <c r="AE820" s="53"/>
      <c r="AF820" s="53"/>
      <c r="AG820" s="54"/>
      <c r="AH820" s="55"/>
      <c r="AI820" s="52"/>
      <c r="AK820" s="56"/>
      <c r="AL820" s="56"/>
      <c r="AM820" s="52"/>
      <c r="AN820" s="52"/>
      <c r="AO820" s="52"/>
      <c r="AQ820" s="52"/>
      <c r="AR820" s="52"/>
      <c r="AS820" s="52"/>
      <c r="AT820" s="52"/>
      <c r="AU820" s="52"/>
      <c r="AV820" s="52"/>
      <c r="AW820" s="52"/>
      <c r="AX820" s="52"/>
    </row>
    <row r="821" spans="1:50">
      <c r="A821" s="49">
        <v>3506</v>
      </c>
      <c r="B821" s="49">
        <v>3506262284</v>
      </c>
      <c r="C821" s="50" t="s">
        <v>302</v>
      </c>
      <c r="D821" s="49">
        <v>262</v>
      </c>
      <c r="E821" s="50" t="s">
        <v>19</v>
      </c>
      <c r="F821" s="49">
        <v>284</v>
      </c>
      <c r="G821" s="50" t="s">
        <v>140</v>
      </c>
      <c r="H821" s="51">
        <v>3</v>
      </c>
      <c r="I821" s="52">
        <v>9254</v>
      </c>
      <c r="J821" s="52">
        <v>3055</v>
      </c>
      <c r="K821" s="52">
        <v>0</v>
      </c>
      <c r="L821" s="52">
        <v>893</v>
      </c>
      <c r="M821" s="52">
        <v>13202</v>
      </c>
      <c r="N821" s="48"/>
      <c r="O821" s="53">
        <v>0</v>
      </c>
      <c r="P821" s="53">
        <v>0</v>
      </c>
      <c r="Q821" s="55">
        <v>0.09</v>
      </c>
      <c r="R821" s="55">
        <v>2.5055563792605481E-2</v>
      </c>
      <c r="S821" s="52">
        <v>0</v>
      </c>
      <c r="T821" s="49"/>
      <c r="U821" s="56">
        <v>36927</v>
      </c>
      <c r="V821" s="56">
        <v>0</v>
      </c>
      <c r="W821" s="52">
        <v>0</v>
      </c>
      <c r="X821" s="52">
        <v>2679</v>
      </c>
      <c r="Y821" s="52">
        <v>39606</v>
      </c>
      <c r="Z821" s="83">
        <f t="shared" si="12"/>
        <v>4843309.0357770268</v>
      </c>
      <c r="AA821" s="52"/>
      <c r="AB821" s="52"/>
      <c r="AC821" s="52"/>
      <c r="AE821" s="53"/>
      <c r="AF821" s="53"/>
      <c r="AG821" s="54"/>
      <c r="AH821" s="55"/>
      <c r="AI821" s="52"/>
      <c r="AK821" s="56"/>
      <c r="AL821" s="56"/>
      <c r="AM821" s="52"/>
      <c r="AN821" s="52"/>
      <c r="AO821" s="52"/>
      <c r="AQ821" s="52"/>
      <c r="AR821" s="52"/>
      <c r="AS821" s="52"/>
      <c r="AT821" s="52"/>
      <c r="AU821" s="52"/>
      <c r="AV821" s="52"/>
      <c r="AW821" s="52"/>
      <c r="AX821" s="52"/>
    </row>
    <row r="822" spans="1:50">
      <c r="A822" s="49">
        <v>3506</v>
      </c>
      <c r="B822" s="49">
        <v>3506262295</v>
      </c>
      <c r="C822" s="50" t="s">
        <v>302</v>
      </c>
      <c r="D822" s="49">
        <v>262</v>
      </c>
      <c r="E822" s="50" t="s">
        <v>19</v>
      </c>
      <c r="F822" s="49">
        <v>295</v>
      </c>
      <c r="G822" s="50" t="s">
        <v>135</v>
      </c>
      <c r="H822" s="51">
        <v>2</v>
      </c>
      <c r="I822" s="52">
        <v>9708</v>
      </c>
      <c r="J822" s="52">
        <v>4631</v>
      </c>
      <c r="K822" s="52">
        <v>0</v>
      </c>
      <c r="L822" s="52">
        <v>893</v>
      </c>
      <c r="M822" s="52">
        <v>15232</v>
      </c>
      <c r="N822" s="48"/>
      <c r="O822" s="53">
        <v>0</v>
      </c>
      <c r="P822" s="53">
        <v>0</v>
      </c>
      <c r="Q822" s="55">
        <v>0.09</v>
      </c>
      <c r="R822" s="55">
        <v>2.0444393392159928E-2</v>
      </c>
      <c r="S822" s="52">
        <v>0</v>
      </c>
      <c r="T822" s="49"/>
      <c r="U822" s="56">
        <v>28678</v>
      </c>
      <c r="V822" s="56">
        <v>0</v>
      </c>
      <c r="W822" s="52">
        <v>0</v>
      </c>
      <c r="X822" s="52">
        <v>1786</v>
      </c>
      <c r="Y822" s="52">
        <v>30464</v>
      </c>
      <c r="Z822" s="83">
        <f t="shared" si="12"/>
        <v>4843309.0357770268</v>
      </c>
      <c r="AA822" s="52"/>
      <c r="AB822" s="52"/>
      <c r="AC822" s="52"/>
      <c r="AE822" s="53"/>
      <c r="AF822" s="53"/>
      <c r="AG822" s="54"/>
      <c r="AH822" s="55"/>
      <c r="AI822" s="52"/>
      <c r="AK822" s="56"/>
      <c r="AL822" s="56"/>
      <c r="AM822" s="52"/>
      <c r="AN822" s="52"/>
      <c r="AO822" s="52"/>
      <c r="AQ822" s="52"/>
      <c r="AR822" s="52"/>
      <c r="AS822" s="52"/>
      <c r="AT822" s="52"/>
      <c r="AU822" s="52"/>
      <c r="AV822" s="52"/>
      <c r="AW822" s="52"/>
      <c r="AX822" s="52"/>
    </row>
    <row r="823" spans="1:50">
      <c r="A823" s="49">
        <v>3506</v>
      </c>
      <c r="B823" s="49">
        <v>3506262305</v>
      </c>
      <c r="C823" s="50" t="s">
        <v>302</v>
      </c>
      <c r="D823" s="49">
        <v>262</v>
      </c>
      <c r="E823" s="50" t="s">
        <v>19</v>
      </c>
      <c r="F823" s="49">
        <v>305</v>
      </c>
      <c r="G823" s="50" t="s">
        <v>221</v>
      </c>
      <c r="H823" s="51">
        <v>2</v>
      </c>
      <c r="I823" s="52">
        <v>8944</v>
      </c>
      <c r="J823" s="52">
        <v>2902</v>
      </c>
      <c r="K823" s="52">
        <v>0</v>
      </c>
      <c r="L823" s="52">
        <v>893</v>
      </c>
      <c r="M823" s="52">
        <v>12739</v>
      </c>
      <c r="N823" s="48"/>
      <c r="O823" s="53">
        <v>0</v>
      </c>
      <c r="P823" s="53">
        <v>0</v>
      </c>
      <c r="Q823" s="55">
        <v>0.09</v>
      </c>
      <c r="R823" s="55">
        <v>1.1725353845621751E-2</v>
      </c>
      <c r="S823" s="52">
        <v>0</v>
      </c>
      <c r="T823" s="49"/>
      <c r="U823" s="56">
        <v>23692</v>
      </c>
      <c r="V823" s="56">
        <v>0</v>
      </c>
      <c r="W823" s="52">
        <v>0</v>
      </c>
      <c r="X823" s="52">
        <v>1786</v>
      </c>
      <c r="Y823" s="52">
        <v>25478</v>
      </c>
      <c r="Z823" s="83">
        <f t="shared" si="12"/>
        <v>4843309.0357770268</v>
      </c>
      <c r="AA823" s="52"/>
      <c r="AB823" s="52"/>
      <c r="AC823" s="52"/>
      <c r="AE823" s="53"/>
      <c r="AF823" s="53"/>
      <c r="AG823" s="54"/>
      <c r="AH823" s="55"/>
      <c r="AI823" s="52"/>
      <c r="AK823" s="56"/>
      <c r="AL823" s="56"/>
      <c r="AM823" s="52"/>
      <c r="AN823" s="52"/>
      <c r="AO823" s="52"/>
      <c r="AQ823" s="52"/>
      <c r="AR823" s="52"/>
      <c r="AS823" s="52"/>
      <c r="AT823" s="52"/>
      <c r="AU823" s="52"/>
      <c r="AV823" s="52"/>
      <c r="AW823" s="52"/>
      <c r="AX823" s="52"/>
    </row>
    <row r="824" spans="1:50">
      <c r="A824" s="49">
        <v>3506</v>
      </c>
      <c r="B824" s="49">
        <v>3506262346</v>
      </c>
      <c r="C824" s="50" t="s">
        <v>302</v>
      </c>
      <c r="D824" s="49">
        <v>262</v>
      </c>
      <c r="E824" s="50" t="s">
        <v>19</v>
      </c>
      <c r="F824" s="49">
        <v>346</v>
      </c>
      <c r="G824" s="50" t="s">
        <v>21</v>
      </c>
      <c r="H824" s="51">
        <v>2</v>
      </c>
      <c r="I824" s="52">
        <v>12842</v>
      </c>
      <c r="J824" s="52">
        <v>1383</v>
      </c>
      <c r="K824" s="52">
        <v>0</v>
      </c>
      <c r="L824" s="52">
        <v>893</v>
      </c>
      <c r="M824" s="52">
        <v>15118</v>
      </c>
      <c r="N824" s="48"/>
      <c r="O824" s="53">
        <v>0</v>
      </c>
      <c r="P824" s="53">
        <v>0</v>
      </c>
      <c r="Q824" s="55">
        <v>0.09</v>
      </c>
      <c r="R824" s="55">
        <v>9.9774464101352652E-3</v>
      </c>
      <c r="S824" s="52">
        <v>0</v>
      </c>
      <c r="T824" s="49"/>
      <c r="U824" s="56">
        <v>28450</v>
      </c>
      <c r="V824" s="56">
        <v>0</v>
      </c>
      <c r="W824" s="52">
        <v>0</v>
      </c>
      <c r="X824" s="52">
        <v>1786</v>
      </c>
      <c r="Y824" s="52">
        <v>30236</v>
      </c>
      <c r="Z824" s="83">
        <f t="shared" si="12"/>
        <v>4843309.0357770268</v>
      </c>
      <c r="AA824" s="52"/>
      <c r="AB824" s="52"/>
      <c r="AC824" s="52"/>
      <c r="AE824" s="53"/>
      <c r="AF824" s="53"/>
      <c r="AG824" s="54"/>
      <c r="AH824" s="55"/>
      <c r="AI824" s="52"/>
      <c r="AK824" s="56"/>
      <c r="AL824" s="56"/>
      <c r="AM824" s="52"/>
      <c r="AN824" s="52"/>
      <c r="AO824" s="52"/>
      <c r="AQ824" s="52"/>
      <c r="AR824" s="52"/>
      <c r="AS824" s="52"/>
      <c r="AT824" s="52"/>
      <c r="AU824" s="52"/>
      <c r="AV824" s="52"/>
      <c r="AW824" s="52"/>
      <c r="AX824" s="52"/>
    </row>
    <row r="825" spans="1:50">
      <c r="A825" s="49">
        <v>3506</v>
      </c>
      <c r="B825" s="49">
        <v>3506262347</v>
      </c>
      <c r="C825" s="50" t="s">
        <v>302</v>
      </c>
      <c r="D825" s="49">
        <v>262</v>
      </c>
      <c r="E825" s="50" t="s">
        <v>19</v>
      </c>
      <c r="F825" s="49">
        <v>347</v>
      </c>
      <c r="G825" s="50" t="s">
        <v>82</v>
      </c>
      <c r="H825" s="51">
        <v>4</v>
      </c>
      <c r="I825" s="52">
        <v>9524</v>
      </c>
      <c r="J825" s="52">
        <v>4132</v>
      </c>
      <c r="K825" s="52">
        <v>0</v>
      </c>
      <c r="L825" s="52">
        <v>893</v>
      </c>
      <c r="M825" s="52">
        <v>14549</v>
      </c>
      <c r="N825" s="48"/>
      <c r="O825" s="53">
        <v>0</v>
      </c>
      <c r="P825" s="53">
        <v>0</v>
      </c>
      <c r="Q825" s="55">
        <v>0.09</v>
      </c>
      <c r="R825" s="55">
        <v>4.0251804408150101E-3</v>
      </c>
      <c r="S825" s="52">
        <v>0</v>
      </c>
      <c r="T825" s="49"/>
      <c r="U825" s="56">
        <v>54624</v>
      </c>
      <c r="V825" s="56">
        <v>0</v>
      </c>
      <c r="W825" s="52">
        <v>0</v>
      </c>
      <c r="X825" s="52">
        <v>3572</v>
      </c>
      <c r="Y825" s="52">
        <v>58196</v>
      </c>
      <c r="Z825" s="83">
        <f t="shared" si="12"/>
        <v>4843309.0357770268</v>
      </c>
      <c r="AA825" s="52"/>
      <c r="AB825" s="52"/>
      <c r="AC825" s="52"/>
      <c r="AE825" s="53"/>
      <c r="AF825" s="53"/>
      <c r="AG825" s="54"/>
      <c r="AH825" s="55"/>
      <c r="AI825" s="52"/>
      <c r="AK825" s="56"/>
      <c r="AL825" s="56"/>
      <c r="AM825" s="52"/>
      <c r="AN825" s="52"/>
      <c r="AO825" s="52"/>
      <c r="AQ825" s="52"/>
      <c r="AR825" s="52"/>
      <c r="AS825" s="52"/>
      <c r="AT825" s="52"/>
      <c r="AU825" s="52"/>
      <c r="AV825" s="52"/>
      <c r="AW825" s="52"/>
      <c r="AX825" s="52"/>
    </row>
    <row r="826" spans="1:50">
      <c r="A826" s="49">
        <v>3507</v>
      </c>
      <c r="B826" s="49">
        <v>3507201072</v>
      </c>
      <c r="C826" s="50" t="s">
        <v>303</v>
      </c>
      <c r="D826" s="49">
        <v>201</v>
      </c>
      <c r="E826" s="50" t="s">
        <v>9</v>
      </c>
      <c r="F826" s="49">
        <v>72</v>
      </c>
      <c r="G826" s="50" t="s">
        <v>280</v>
      </c>
      <c r="H826" s="51">
        <v>1</v>
      </c>
      <c r="I826" s="52">
        <v>9794</v>
      </c>
      <c r="J826" s="52">
        <v>2316</v>
      </c>
      <c r="K826" s="52">
        <v>0</v>
      </c>
      <c r="L826" s="52">
        <v>893</v>
      </c>
      <c r="M826" s="52">
        <v>13003</v>
      </c>
      <c r="N826" s="48"/>
      <c r="O826" s="53">
        <v>2.5423728813559324E-2</v>
      </c>
      <c r="P826" s="53">
        <v>0</v>
      </c>
      <c r="Q826" s="55">
        <v>0.09</v>
      </c>
      <c r="R826" s="55">
        <v>2.4749488570022767E-3</v>
      </c>
      <c r="S826" s="52">
        <v>0</v>
      </c>
      <c r="T826" s="49"/>
      <c r="U826" s="56">
        <v>11802</v>
      </c>
      <c r="V826" s="56">
        <v>0</v>
      </c>
      <c r="W826" s="52">
        <v>0</v>
      </c>
      <c r="X826" s="52">
        <v>870</v>
      </c>
      <c r="Y826" s="52">
        <v>12672</v>
      </c>
      <c r="Z826" s="83">
        <f t="shared" si="12"/>
        <v>3253820</v>
      </c>
      <c r="AA826" s="52"/>
      <c r="AB826" s="52"/>
      <c r="AC826" s="52"/>
      <c r="AE826" s="53"/>
      <c r="AF826" s="53"/>
      <c r="AG826" s="54"/>
      <c r="AH826" s="55"/>
      <c r="AI826" s="52"/>
      <c r="AK826" s="56"/>
      <c r="AL826" s="56"/>
      <c r="AM826" s="52"/>
      <c r="AN826" s="52"/>
      <c r="AO826" s="52"/>
      <c r="AQ826" s="52"/>
      <c r="AR826" s="52"/>
      <c r="AS826" s="52"/>
      <c r="AT826" s="52"/>
      <c r="AU826" s="52"/>
      <c r="AV826" s="52"/>
      <c r="AW826" s="52"/>
      <c r="AX826" s="52"/>
    </row>
    <row r="827" spans="1:50">
      <c r="A827" s="49">
        <v>3507</v>
      </c>
      <c r="B827" s="49">
        <v>3507201095</v>
      </c>
      <c r="C827" s="50" t="s">
        <v>303</v>
      </c>
      <c r="D827" s="49">
        <v>201</v>
      </c>
      <c r="E827" s="50" t="s">
        <v>9</v>
      </c>
      <c r="F827" s="49">
        <v>95</v>
      </c>
      <c r="G827" s="50" t="s">
        <v>279</v>
      </c>
      <c r="H827" s="51">
        <v>1</v>
      </c>
      <c r="I827" s="52">
        <v>11884</v>
      </c>
      <c r="J827" s="52">
        <v>131</v>
      </c>
      <c r="K827" s="52">
        <v>0</v>
      </c>
      <c r="L827" s="52">
        <v>893</v>
      </c>
      <c r="M827" s="52">
        <v>12908</v>
      </c>
      <c r="N827" s="48"/>
      <c r="O827" s="53">
        <v>2.5423728813559324E-2</v>
      </c>
      <c r="P827" s="53">
        <v>0</v>
      </c>
      <c r="Q827" s="55">
        <v>0.18</v>
      </c>
      <c r="R827" s="55">
        <v>0.12032466757782798</v>
      </c>
      <c r="S827" s="52">
        <v>0</v>
      </c>
      <c r="T827" s="49"/>
      <c r="U827" s="56">
        <v>11710</v>
      </c>
      <c r="V827" s="56">
        <v>0</v>
      </c>
      <c r="W827" s="52">
        <v>0</v>
      </c>
      <c r="X827" s="52">
        <v>870</v>
      </c>
      <c r="Y827" s="52">
        <v>12580</v>
      </c>
      <c r="Z827" s="83">
        <f t="shared" si="12"/>
        <v>3253820</v>
      </c>
      <c r="AA827" s="52"/>
      <c r="AB827" s="52"/>
      <c r="AC827" s="52"/>
      <c r="AE827" s="53"/>
      <c r="AF827" s="53"/>
      <c r="AG827" s="54"/>
      <c r="AH827" s="55"/>
      <c r="AI827" s="52"/>
      <c r="AK827" s="56"/>
      <c r="AL827" s="56"/>
      <c r="AM827" s="52"/>
      <c r="AN827" s="52"/>
      <c r="AO827" s="52"/>
      <c r="AQ827" s="52"/>
      <c r="AR827" s="52"/>
      <c r="AS827" s="52"/>
      <c r="AT827" s="52"/>
      <c r="AU827" s="52"/>
      <c r="AV827" s="52"/>
      <c r="AW827" s="52"/>
      <c r="AX827" s="52"/>
    </row>
    <row r="828" spans="1:50">
      <c r="A828" s="49">
        <v>3507</v>
      </c>
      <c r="B828" s="49">
        <v>3507201201</v>
      </c>
      <c r="C828" s="50" t="s">
        <v>303</v>
      </c>
      <c r="D828" s="49">
        <v>201</v>
      </c>
      <c r="E828" s="50" t="s">
        <v>9</v>
      </c>
      <c r="F828" s="49">
        <v>201</v>
      </c>
      <c r="G828" s="50" t="s">
        <v>9</v>
      </c>
      <c r="H828" s="51">
        <v>232</v>
      </c>
      <c r="I828" s="52">
        <v>13034</v>
      </c>
      <c r="J828" s="52">
        <v>226</v>
      </c>
      <c r="K828" s="52">
        <v>0</v>
      </c>
      <c r="L828" s="52">
        <v>893</v>
      </c>
      <c r="M828" s="52">
        <v>14153</v>
      </c>
      <c r="N828" s="48"/>
      <c r="O828" s="53">
        <v>5.8983050847457834</v>
      </c>
      <c r="P828" s="53">
        <v>0</v>
      </c>
      <c r="Q828" s="55">
        <v>0.18</v>
      </c>
      <c r="R828" s="55">
        <v>7.8548202395377034E-2</v>
      </c>
      <c r="S828" s="52">
        <v>0</v>
      </c>
      <c r="T828" s="49"/>
      <c r="U828" s="56">
        <v>2998136</v>
      </c>
      <c r="V828" s="56">
        <v>0</v>
      </c>
      <c r="W828" s="52">
        <v>0</v>
      </c>
      <c r="X828" s="52">
        <v>201840</v>
      </c>
      <c r="Y828" s="52">
        <v>3199976</v>
      </c>
      <c r="Z828" s="83">
        <f t="shared" si="12"/>
        <v>3253820</v>
      </c>
      <c r="AA828" s="52"/>
      <c r="AB828" s="52"/>
      <c r="AC828" s="52"/>
      <c r="AE828" s="53"/>
      <c r="AF828" s="53"/>
      <c r="AG828" s="54"/>
      <c r="AH828" s="55"/>
      <c r="AI828" s="52"/>
      <c r="AK828" s="56"/>
      <c r="AL828" s="56"/>
      <c r="AM828" s="52"/>
      <c r="AN828" s="52"/>
      <c r="AO828" s="52"/>
      <c r="AQ828" s="52"/>
      <c r="AR828" s="52"/>
      <c r="AS828" s="52"/>
      <c r="AT828" s="52"/>
      <c r="AU828" s="52"/>
      <c r="AV828" s="52"/>
      <c r="AW828" s="52"/>
      <c r="AX828" s="52"/>
    </row>
    <row r="829" spans="1:50">
      <c r="A829" s="49">
        <v>3507</v>
      </c>
      <c r="B829" s="49">
        <v>3507201310</v>
      </c>
      <c r="C829" s="50" t="s">
        <v>303</v>
      </c>
      <c r="D829" s="49">
        <v>201</v>
      </c>
      <c r="E829" s="50" t="s">
        <v>9</v>
      </c>
      <c r="F829" s="49">
        <v>310</v>
      </c>
      <c r="G829" s="50" t="s">
        <v>259</v>
      </c>
      <c r="H829" s="51">
        <v>1</v>
      </c>
      <c r="I829" s="52">
        <v>11361</v>
      </c>
      <c r="J829" s="52">
        <v>2447</v>
      </c>
      <c r="K829" s="52">
        <v>0</v>
      </c>
      <c r="L829" s="52">
        <v>893</v>
      </c>
      <c r="M829" s="52">
        <v>14701</v>
      </c>
      <c r="N829" s="48"/>
      <c r="O829" s="53">
        <v>2.5423728813559324E-2</v>
      </c>
      <c r="P829" s="53">
        <v>0</v>
      </c>
      <c r="Q829" s="55">
        <v>0.18</v>
      </c>
      <c r="R829" s="55">
        <v>2.3018778645302537E-2</v>
      </c>
      <c r="S829" s="52">
        <v>0</v>
      </c>
      <c r="T829" s="49"/>
      <c r="U829" s="56">
        <v>13457</v>
      </c>
      <c r="V829" s="56">
        <v>0</v>
      </c>
      <c r="W829" s="52">
        <v>0</v>
      </c>
      <c r="X829" s="52">
        <v>870</v>
      </c>
      <c r="Y829" s="52">
        <v>14327</v>
      </c>
      <c r="Z829" s="83">
        <f t="shared" si="12"/>
        <v>3253820</v>
      </c>
      <c r="AA829" s="52"/>
      <c r="AB829" s="52"/>
      <c r="AC829" s="52"/>
      <c r="AE829" s="53"/>
      <c r="AF829" s="53"/>
      <c r="AG829" s="54"/>
      <c r="AH829" s="55"/>
      <c r="AI829" s="52"/>
      <c r="AK829" s="56"/>
      <c r="AL829" s="56"/>
      <c r="AM829" s="52"/>
      <c r="AN829" s="52"/>
      <c r="AO829" s="52"/>
      <c r="AQ829" s="52"/>
      <c r="AR829" s="52"/>
      <c r="AS829" s="52"/>
      <c r="AT829" s="52"/>
      <c r="AU829" s="52"/>
      <c r="AV829" s="52"/>
      <c r="AW829" s="52"/>
      <c r="AX829" s="52"/>
    </row>
    <row r="830" spans="1:50">
      <c r="A830" s="49">
        <v>3507</v>
      </c>
      <c r="B830" s="49">
        <v>3507201740</v>
      </c>
      <c r="C830" s="50" t="s">
        <v>303</v>
      </c>
      <c r="D830" s="49">
        <v>201</v>
      </c>
      <c r="E830" s="50" t="s">
        <v>9</v>
      </c>
      <c r="F830" s="49">
        <v>740</v>
      </c>
      <c r="G830" s="50" t="s">
        <v>261</v>
      </c>
      <c r="H830" s="51">
        <v>1</v>
      </c>
      <c r="I830" s="52">
        <v>9794</v>
      </c>
      <c r="J830" s="52">
        <v>3950</v>
      </c>
      <c r="K830" s="52">
        <v>0</v>
      </c>
      <c r="L830" s="52">
        <v>893</v>
      </c>
      <c r="M830" s="52">
        <v>14637</v>
      </c>
      <c r="N830" s="48"/>
      <c r="O830" s="53">
        <v>2.5423728813559324E-2</v>
      </c>
      <c r="P830" s="53">
        <v>0</v>
      </c>
      <c r="Q830" s="55">
        <v>0.09</v>
      </c>
      <c r="R830" s="55">
        <v>1.6456395227040098E-3</v>
      </c>
      <c r="S830" s="52">
        <v>0</v>
      </c>
      <c r="T830" s="49"/>
      <c r="U830" s="56">
        <v>13395</v>
      </c>
      <c r="V830" s="56">
        <v>0</v>
      </c>
      <c r="W830" s="52">
        <v>0</v>
      </c>
      <c r="X830" s="52">
        <v>870</v>
      </c>
      <c r="Y830" s="52">
        <v>14265</v>
      </c>
      <c r="Z830" s="83">
        <f t="shared" si="12"/>
        <v>3253820</v>
      </c>
      <c r="AA830" s="52"/>
      <c r="AB830" s="52"/>
      <c r="AC830" s="52"/>
      <c r="AE830" s="53"/>
      <c r="AF830" s="53"/>
      <c r="AG830" s="54"/>
      <c r="AH830" s="55"/>
      <c r="AI830" s="52"/>
      <c r="AK830" s="56"/>
      <c r="AL830" s="56"/>
      <c r="AM830" s="52"/>
      <c r="AN830" s="52"/>
      <c r="AO830" s="52"/>
      <c r="AQ830" s="52"/>
      <c r="AR830" s="52"/>
      <c r="AS830" s="52"/>
      <c r="AT830" s="52"/>
      <c r="AU830" s="52"/>
      <c r="AV830" s="52"/>
      <c r="AW830" s="52"/>
      <c r="AX830" s="52"/>
    </row>
    <row r="831" spans="1:50">
      <c r="A831" s="49">
        <v>3508</v>
      </c>
      <c r="B831" s="49">
        <v>3508281061</v>
      </c>
      <c r="C831" s="50" t="s">
        <v>304</v>
      </c>
      <c r="D831" s="49">
        <v>281</v>
      </c>
      <c r="E831" s="50" t="s">
        <v>146</v>
      </c>
      <c r="F831" s="49">
        <v>61</v>
      </c>
      <c r="G831" s="50" t="s">
        <v>148</v>
      </c>
      <c r="H831" s="51">
        <v>4</v>
      </c>
      <c r="I831" s="52">
        <v>11884</v>
      </c>
      <c r="J831" s="52">
        <v>565</v>
      </c>
      <c r="K831" s="52">
        <v>0</v>
      </c>
      <c r="L831" s="52">
        <v>893</v>
      </c>
      <c r="M831" s="52">
        <v>13342</v>
      </c>
      <c r="N831" s="48"/>
      <c r="O831" s="53">
        <v>0</v>
      </c>
      <c r="P831" s="53">
        <v>0</v>
      </c>
      <c r="Q831" s="55">
        <v>0.09</v>
      </c>
      <c r="R831" s="55">
        <v>3.0113909723363003E-2</v>
      </c>
      <c r="S831" s="52">
        <v>0</v>
      </c>
      <c r="T831" s="49"/>
      <c r="U831" s="56">
        <v>49796</v>
      </c>
      <c r="V831" s="56">
        <v>0</v>
      </c>
      <c r="W831" s="52">
        <v>0</v>
      </c>
      <c r="X831" s="52">
        <v>3572</v>
      </c>
      <c r="Y831" s="52">
        <v>53368</v>
      </c>
      <c r="Z831" s="83">
        <f t="shared" si="12"/>
        <v>2916315</v>
      </c>
      <c r="AA831" s="52"/>
      <c r="AB831" s="52"/>
      <c r="AC831" s="52"/>
      <c r="AE831" s="53"/>
      <c r="AF831" s="53"/>
      <c r="AG831" s="54"/>
      <c r="AH831" s="55"/>
      <c r="AI831" s="52"/>
      <c r="AK831" s="56"/>
      <c r="AL831" s="56"/>
      <c r="AM831" s="52"/>
      <c r="AN831" s="52"/>
      <c r="AO831" s="52"/>
      <c r="AQ831" s="52"/>
      <c r="AR831" s="52"/>
      <c r="AS831" s="52"/>
      <c r="AT831" s="52"/>
      <c r="AU831" s="52"/>
      <c r="AV831" s="52"/>
      <c r="AW831" s="52"/>
      <c r="AX831" s="52"/>
    </row>
    <row r="832" spans="1:50">
      <c r="A832" s="49">
        <v>3508</v>
      </c>
      <c r="B832" s="49">
        <v>3508281137</v>
      </c>
      <c r="C832" s="50" t="s">
        <v>304</v>
      </c>
      <c r="D832" s="49">
        <v>281</v>
      </c>
      <c r="E832" s="50" t="s">
        <v>146</v>
      </c>
      <c r="F832" s="49">
        <v>137</v>
      </c>
      <c r="G832" s="50" t="s">
        <v>196</v>
      </c>
      <c r="H832" s="51">
        <v>3</v>
      </c>
      <c r="I832" s="52">
        <v>12194</v>
      </c>
      <c r="J832" s="52">
        <v>40</v>
      </c>
      <c r="K832" s="52">
        <v>0</v>
      </c>
      <c r="L832" s="52">
        <v>893</v>
      </c>
      <c r="M832" s="52">
        <v>13127</v>
      </c>
      <c r="N832" s="48"/>
      <c r="O832" s="53">
        <v>0</v>
      </c>
      <c r="P832" s="53">
        <v>0</v>
      </c>
      <c r="Q832" s="55">
        <v>0.18</v>
      </c>
      <c r="R832" s="55">
        <v>0.11435951636015486</v>
      </c>
      <c r="S832" s="52">
        <v>0</v>
      </c>
      <c r="T832" s="49"/>
      <c r="U832" s="56">
        <v>36702</v>
      </c>
      <c r="V832" s="56">
        <v>0</v>
      </c>
      <c r="W832" s="52">
        <v>0</v>
      </c>
      <c r="X832" s="52">
        <v>2679</v>
      </c>
      <c r="Y832" s="52">
        <v>39381</v>
      </c>
      <c r="Z832" s="83">
        <f t="shared" si="12"/>
        <v>2916315</v>
      </c>
      <c r="AA832" s="52"/>
      <c r="AB832" s="52"/>
      <c r="AC832" s="52"/>
      <c r="AE832" s="53"/>
      <c r="AF832" s="53"/>
      <c r="AG832" s="54"/>
      <c r="AH832" s="55"/>
      <c r="AI832" s="52"/>
      <c r="AK832" s="56"/>
      <c r="AL832" s="56"/>
      <c r="AM832" s="52"/>
      <c r="AN832" s="52"/>
      <c r="AO832" s="52"/>
      <c r="AQ832" s="52"/>
      <c r="AR832" s="52"/>
      <c r="AS832" s="52"/>
      <c r="AT832" s="52"/>
      <c r="AU832" s="52"/>
      <c r="AV832" s="52"/>
      <c r="AW832" s="52"/>
      <c r="AX832" s="52"/>
    </row>
    <row r="833" spans="1:50">
      <c r="A833" s="49">
        <v>3508</v>
      </c>
      <c r="B833" s="49">
        <v>3508281281</v>
      </c>
      <c r="C833" s="50" t="s">
        <v>304</v>
      </c>
      <c r="D833" s="49">
        <v>281</v>
      </c>
      <c r="E833" s="50" t="s">
        <v>146</v>
      </c>
      <c r="F833" s="49">
        <v>281</v>
      </c>
      <c r="G833" s="50" t="s">
        <v>146</v>
      </c>
      <c r="H833" s="51">
        <v>194</v>
      </c>
      <c r="I833" s="52">
        <v>13485</v>
      </c>
      <c r="J833" s="52">
        <v>3</v>
      </c>
      <c r="K833" s="52">
        <v>0</v>
      </c>
      <c r="L833" s="52">
        <v>893</v>
      </c>
      <c r="M833" s="52">
        <v>14381</v>
      </c>
      <c r="N833" s="48"/>
      <c r="O833" s="53">
        <v>0</v>
      </c>
      <c r="P833" s="53">
        <v>0</v>
      </c>
      <c r="Q833" s="55">
        <v>0.18</v>
      </c>
      <c r="R833" s="55">
        <v>0.11514562138064952</v>
      </c>
      <c r="S833" s="52">
        <v>0</v>
      </c>
      <c r="T833" s="49"/>
      <c r="U833" s="56">
        <v>2616672</v>
      </c>
      <c r="V833" s="56">
        <v>0</v>
      </c>
      <c r="W833" s="52">
        <v>0</v>
      </c>
      <c r="X833" s="52">
        <v>173242</v>
      </c>
      <c r="Y833" s="52">
        <v>2789914</v>
      </c>
      <c r="Z833" s="83">
        <f t="shared" si="12"/>
        <v>2916315</v>
      </c>
      <c r="AA833" s="52"/>
      <c r="AB833" s="52"/>
      <c r="AC833" s="52"/>
      <c r="AE833" s="53"/>
      <c r="AF833" s="53"/>
      <c r="AG833" s="54"/>
      <c r="AH833" s="55"/>
      <c r="AI833" s="52"/>
      <c r="AK833" s="56"/>
      <c r="AL833" s="56"/>
      <c r="AM833" s="52"/>
      <c r="AN833" s="52"/>
      <c r="AO833" s="52"/>
      <c r="AQ833" s="52"/>
      <c r="AR833" s="52"/>
      <c r="AS833" s="52"/>
      <c r="AT833" s="52"/>
      <c r="AU833" s="52"/>
      <c r="AV833" s="52"/>
      <c r="AW833" s="52"/>
      <c r="AX833" s="52"/>
    </row>
    <row r="834" spans="1:50">
      <c r="A834" s="49">
        <v>3508</v>
      </c>
      <c r="B834" s="49">
        <v>3508281332</v>
      </c>
      <c r="C834" s="50" t="s">
        <v>304</v>
      </c>
      <c r="D834" s="49">
        <v>281</v>
      </c>
      <c r="E834" s="50" t="s">
        <v>146</v>
      </c>
      <c r="F834" s="49">
        <v>332</v>
      </c>
      <c r="G834" s="50" t="s">
        <v>199</v>
      </c>
      <c r="H834" s="51">
        <v>2</v>
      </c>
      <c r="I834" s="52">
        <v>14594</v>
      </c>
      <c r="J834" s="52">
        <v>1339</v>
      </c>
      <c r="K834" s="52">
        <v>0</v>
      </c>
      <c r="L834" s="52">
        <v>893</v>
      </c>
      <c r="M834" s="52">
        <v>16826</v>
      </c>
      <c r="N834" s="48"/>
      <c r="O834" s="53">
        <v>0</v>
      </c>
      <c r="P834" s="53">
        <v>0</v>
      </c>
      <c r="Q834" s="55">
        <v>0.09</v>
      </c>
      <c r="R834" s="55">
        <v>1.31423632371073E-2</v>
      </c>
      <c r="S834" s="52">
        <v>0</v>
      </c>
      <c r="T834" s="49"/>
      <c r="U834" s="56">
        <v>31866</v>
      </c>
      <c r="V834" s="56">
        <v>0</v>
      </c>
      <c r="W834" s="52">
        <v>0</v>
      </c>
      <c r="X834" s="52">
        <v>1786</v>
      </c>
      <c r="Y834" s="52">
        <v>33652</v>
      </c>
      <c r="Z834" s="83">
        <f t="shared" si="12"/>
        <v>2916315</v>
      </c>
      <c r="AA834" s="52"/>
      <c r="AB834" s="52"/>
      <c r="AC834" s="52"/>
      <c r="AE834" s="53"/>
      <c r="AF834" s="53"/>
      <c r="AG834" s="54"/>
      <c r="AH834" s="55"/>
      <c r="AI834" s="52"/>
      <c r="AK834" s="56"/>
      <c r="AL834" s="56"/>
      <c r="AM834" s="52"/>
      <c r="AN834" s="52"/>
      <c r="AO834" s="52"/>
      <c r="AQ834" s="52"/>
      <c r="AR834" s="52"/>
      <c r="AS834" s="52"/>
      <c r="AT834" s="52"/>
      <c r="AU834" s="52"/>
      <c r="AV834" s="52"/>
      <c r="AW834" s="52"/>
      <c r="AX834" s="52"/>
    </row>
    <row r="835" spans="1:50">
      <c r="A835" s="49">
        <v>3509</v>
      </c>
      <c r="B835" s="49">
        <v>3509095095</v>
      </c>
      <c r="C835" s="50" t="s">
        <v>305</v>
      </c>
      <c r="D835" s="49">
        <v>95</v>
      </c>
      <c r="E835" s="50" t="s">
        <v>279</v>
      </c>
      <c r="F835" s="49">
        <v>95</v>
      </c>
      <c r="G835" s="50" t="s">
        <v>279</v>
      </c>
      <c r="H835" s="51">
        <v>394</v>
      </c>
      <c r="I835" s="52">
        <v>10635</v>
      </c>
      <c r="J835" s="52">
        <v>117</v>
      </c>
      <c r="K835" s="52">
        <v>0</v>
      </c>
      <c r="L835" s="52">
        <v>893</v>
      </c>
      <c r="M835" s="52">
        <v>11645</v>
      </c>
      <c r="N835" s="48"/>
      <c r="O835" s="53">
        <v>0</v>
      </c>
      <c r="P835" s="53">
        <v>0</v>
      </c>
      <c r="Q835" s="55">
        <v>0.18</v>
      </c>
      <c r="R835" s="55">
        <v>0.12032466757782798</v>
      </c>
      <c r="S835" s="52">
        <v>0</v>
      </c>
      <c r="T835" s="49"/>
      <c r="U835" s="56">
        <v>4236288</v>
      </c>
      <c r="V835" s="56">
        <v>0</v>
      </c>
      <c r="W835" s="52">
        <v>0</v>
      </c>
      <c r="X835" s="52">
        <v>351842</v>
      </c>
      <c r="Y835" s="52">
        <v>4588130</v>
      </c>
      <c r="Z835" s="83">
        <f t="shared" si="12"/>
        <v>4639518</v>
      </c>
      <c r="AA835" s="52"/>
      <c r="AB835" s="52"/>
      <c r="AC835" s="52"/>
      <c r="AE835" s="53"/>
      <c r="AF835" s="53"/>
      <c r="AG835" s="54"/>
      <c r="AH835" s="55"/>
      <c r="AI835" s="52"/>
      <c r="AK835" s="56"/>
      <c r="AL835" s="56"/>
      <c r="AM835" s="52"/>
      <c r="AN835" s="52"/>
      <c r="AO835" s="52"/>
      <c r="AQ835" s="52"/>
      <c r="AR835" s="52"/>
      <c r="AS835" s="52"/>
      <c r="AT835" s="52"/>
      <c r="AU835" s="52"/>
      <c r="AV835" s="52"/>
      <c r="AW835" s="52"/>
      <c r="AX835" s="52"/>
    </row>
    <row r="836" spans="1:50">
      <c r="A836" s="49">
        <v>3509</v>
      </c>
      <c r="B836" s="49">
        <v>3509095167</v>
      </c>
      <c r="C836" s="50" t="s">
        <v>305</v>
      </c>
      <c r="D836" s="49">
        <v>95</v>
      </c>
      <c r="E836" s="50" t="s">
        <v>279</v>
      </c>
      <c r="F836" s="49">
        <v>167</v>
      </c>
      <c r="G836" s="50" t="s">
        <v>164</v>
      </c>
      <c r="H836" s="51">
        <v>1</v>
      </c>
      <c r="I836" s="52">
        <v>10288</v>
      </c>
      <c r="J836" s="52">
        <v>3724</v>
      </c>
      <c r="K836" s="52">
        <v>0</v>
      </c>
      <c r="L836" s="52">
        <v>893</v>
      </c>
      <c r="M836" s="52">
        <v>14905</v>
      </c>
      <c r="N836" s="48"/>
      <c r="O836" s="53">
        <v>0</v>
      </c>
      <c r="P836" s="53">
        <v>0</v>
      </c>
      <c r="Q836" s="55">
        <v>0.09</v>
      </c>
      <c r="R836" s="55">
        <v>1.952555658758948E-2</v>
      </c>
      <c r="S836" s="52">
        <v>0</v>
      </c>
      <c r="T836" s="49"/>
      <c r="U836" s="56">
        <v>14012</v>
      </c>
      <c r="V836" s="56">
        <v>0</v>
      </c>
      <c r="W836" s="52">
        <v>0</v>
      </c>
      <c r="X836" s="52">
        <v>893</v>
      </c>
      <c r="Y836" s="52">
        <v>14905</v>
      </c>
      <c r="Z836" s="83">
        <f t="shared" si="12"/>
        <v>4639518</v>
      </c>
      <c r="AA836" s="52"/>
      <c r="AB836" s="52"/>
      <c r="AC836" s="52"/>
      <c r="AE836" s="53"/>
      <c r="AF836" s="53"/>
      <c r="AG836" s="54"/>
      <c r="AH836" s="55"/>
      <c r="AI836" s="52"/>
      <c r="AK836" s="56"/>
      <c r="AL836" s="56"/>
      <c r="AM836" s="52"/>
      <c r="AN836" s="52"/>
      <c r="AO836" s="52"/>
      <c r="AQ836" s="52"/>
      <c r="AR836" s="52"/>
      <c r="AS836" s="52"/>
      <c r="AT836" s="52"/>
      <c r="AU836" s="52"/>
      <c r="AV836" s="52"/>
      <c r="AW836" s="52"/>
      <c r="AX836" s="52"/>
    </row>
    <row r="837" spans="1:50">
      <c r="A837" s="49">
        <v>3509</v>
      </c>
      <c r="B837" s="49">
        <v>3509095292</v>
      </c>
      <c r="C837" s="50" t="s">
        <v>305</v>
      </c>
      <c r="D837" s="49">
        <v>95</v>
      </c>
      <c r="E837" s="50" t="s">
        <v>279</v>
      </c>
      <c r="F837" s="49">
        <v>292</v>
      </c>
      <c r="G837" s="50" t="s">
        <v>282</v>
      </c>
      <c r="H837" s="51">
        <v>1</v>
      </c>
      <c r="I837" s="52">
        <v>9869</v>
      </c>
      <c r="J837" s="52">
        <v>1979</v>
      </c>
      <c r="K837" s="52">
        <v>0</v>
      </c>
      <c r="L837" s="52">
        <v>893</v>
      </c>
      <c r="M837" s="52">
        <v>12741</v>
      </c>
      <c r="N837" s="48"/>
      <c r="O837" s="53">
        <v>0</v>
      </c>
      <c r="P837" s="53">
        <v>0</v>
      </c>
      <c r="Q837" s="55">
        <v>0.09</v>
      </c>
      <c r="R837" s="55">
        <v>3.3847788940723944E-3</v>
      </c>
      <c r="S837" s="52">
        <v>0</v>
      </c>
      <c r="T837" s="49"/>
      <c r="U837" s="56">
        <v>11848</v>
      </c>
      <c r="V837" s="56">
        <v>0</v>
      </c>
      <c r="W837" s="52">
        <v>0</v>
      </c>
      <c r="X837" s="52">
        <v>893</v>
      </c>
      <c r="Y837" s="52">
        <v>12741</v>
      </c>
      <c r="Z837" s="83">
        <f t="shared" si="12"/>
        <v>4639518</v>
      </c>
      <c r="AA837" s="52"/>
      <c r="AB837" s="52"/>
      <c r="AC837" s="52"/>
      <c r="AE837" s="53"/>
      <c r="AF837" s="53"/>
      <c r="AG837" s="54"/>
      <c r="AH837" s="55"/>
      <c r="AI837" s="52"/>
      <c r="AK837" s="56"/>
      <c r="AL837" s="56"/>
      <c r="AM837" s="52"/>
      <c r="AN837" s="52"/>
      <c r="AO837" s="52"/>
      <c r="AQ837" s="52"/>
      <c r="AR837" s="52"/>
      <c r="AS837" s="52"/>
      <c r="AT837" s="52"/>
      <c r="AU837" s="52"/>
      <c r="AV837" s="52"/>
      <c r="AW837" s="52"/>
      <c r="AX837" s="52"/>
    </row>
    <row r="838" spans="1:50">
      <c r="A838" s="49">
        <v>3509</v>
      </c>
      <c r="B838" s="49">
        <v>3509095331</v>
      </c>
      <c r="C838" s="50" t="s">
        <v>305</v>
      </c>
      <c r="D838" s="49">
        <v>95</v>
      </c>
      <c r="E838" s="50" t="s">
        <v>279</v>
      </c>
      <c r="F838" s="49">
        <v>331</v>
      </c>
      <c r="G838" s="50" t="s">
        <v>283</v>
      </c>
      <c r="H838" s="51">
        <v>2</v>
      </c>
      <c r="I838" s="52">
        <v>8094</v>
      </c>
      <c r="J838" s="52">
        <v>2884</v>
      </c>
      <c r="K838" s="52">
        <v>0</v>
      </c>
      <c r="L838" s="52">
        <v>893</v>
      </c>
      <c r="M838" s="52">
        <v>11871</v>
      </c>
      <c r="N838" s="48"/>
      <c r="O838" s="53">
        <v>0</v>
      </c>
      <c r="P838" s="53">
        <v>0</v>
      </c>
      <c r="Q838" s="55">
        <v>0.09</v>
      </c>
      <c r="R838" s="55">
        <v>6.5419669549053264E-3</v>
      </c>
      <c r="S838" s="52">
        <v>0</v>
      </c>
      <c r="T838" s="49"/>
      <c r="U838" s="56">
        <v>21956</v>
      </c>
      <c r="V838" s="56">
        <v>0</v>
      </c>
      <c r="W838" s="52">
        <v>0</v>
      </c>
      <c r="X838" s="52">
        <v>1786</v>
      </c>
      <c r="Y838" s="52">
        <v>23742</v>
      </c>
      <c r="Z838" s="83">
        <f t="shared" si="12"/>
        <v>4639518</v>
      </c>
      <c r="AA838" s="52"/>
      <c r="AB838" s="52"/>
      <c r="AC838" s="52"/>
      <c r="AE838" s="53"/>
      <c r="AF838" s="53"/>
      <c r="AG838" s="54"/>
      <c r="AH838" s="55"/>
      <c r="AI838" s="52"/>
      <c r="AK838" s="56"/>
      <c r="AL838" s="56"/>
      <c r="AM838" s="52"/>
      <c r="AN838" s="52"/>
      <c r="AO838" s="52"/>
      <c r="AQ838" s="52"/>
      <c r="AR838" s="52"/>
      <c r="AS838" s="52"/>
      <c r="AT838" s="52"/>
      <c r="AU838" s="52"/>
      <c r="AV838" s="52"/>
      <c r="AW838" s="52"/>
      <c r="AX838" s="52"/>
    </row>
    <row r="839" spans="1:50">
      <c r="A839" s="49">
        <v>3510</v>
      </c>
      <c r="B839" s="49">
        <v>3510281005</v>
      </c>
      <c r="C839" s="50" t="s">
        <v>306</v>
      </c>
      <c r="D839" s="49">
        <v>281</v>
      </c>
      <c r="E839" s="50" t="s">
        <v>146</v>
      </c>
      <c r="F839" s="49">
        <v>5</v>
      </c>
      <c r="G839" s="50" t="s">
        <v>147</v>
      </c>
      <c r="H839" s="51">
        <v>1</v>
      </c>
      <c r="I839" s="52">
        <v>12631</v>
      </c>
      <c r="J839" s="52">
        <v>5096</v>
      </c>
      <c r="K839" s="52">
        <v>0</v>
      </c>
      <c r="L839" s="52">
        <v>893</v>
      </c>
      <c r="M839" s="52">
        <v>18620</v>
      </c>
      <c r="N839" s="48"/>
      <c r="O839" s="53">
        <v>0</v>
      </c>
      <c r="P839" s="53">
        <v>0</v>
      </c>
      <c r="Q839" s="55">
        <v>0.09</v>
      </c>
      <c r="R839" s="55">
        <v>3.7531238975916617E-3</v>
      </c>
      <c r="S839" s="52">
        <v>0</v>
      </c>
      <c r="T839" s="49"/>
      <c r="U839" s="56">
        <v>17727</v>
      </c>
      <c r="V839" s="56">
        <v>0</v>
      </c>
      <c r="W839" s="52">
        <v>0</v>
      </c>
      <c r="X839" s="52">
        <v>893</v>
      </c>
      <c r="Y839" s="52">
        <v>18620</v>
      </c>
      <c r="Z839" s="83">
        <f t="shared" si="12"/>
        <v>2778128</v>
      </c>
      <c r="AA839" s="52"/>
      <c r="AB839" s="52"/>
      <c r="AC839" s="52"/>
      <c r="AE839" s="53"/>
      <c r="AF839" s="53"/>
      <c r="AG839" s="54"/>
      <c r="AH839" s="55"/>
      <c r="AI839" s="52"/>
      <c r="AK839" s="56"/>
      <c r="AL839" s="56"/>
      <c r="AM839" s="52"/>
      <c r="AN839" s="52"/>
      <c r="AO839" s="52"/>
      <c r="AQ839" s="52"/>
      <c r="AR839" s="52"/>
      <c r="AS839" s="52"/>
      <c r="AT839" s="52"/>
      <c r="AU839" s="52"/>
      <c r="AV839" s="52"/>
      <c r="AW839" s="52"/>
      <c r="AX839" s="52"/>
    </row>
    <row r="840" spans="1:50">
      <c r="A840" s="49">
        <v>3510</v>
      </c>
      <c r="B840" s="49">
        <v>3510281061</v>
      </c>
      <c r="C840" s="50" t="s">
        <v>306</v>
      </c>
      <c r="D840" s="49">
        <v>281</v>
      </c>
      <c r="E840" s="50" t="s">
        <v>146</v>
      </c>
      <c r="F840" s="49">
        <v>61</v>
      </c>
      <c r="G840" s="50" t="s">
        <v>148</v>
      </c>
      <c r="H840" s="51">
        <v>5</v>
      </c>
      <c r="I840" s="52">
        <v>10413</v>
      </c>
      <c r="J840" s="52">
        <v>495</v>
      </c>
      <c r="K840" s="52">
        <v>0</v>
      </c>
      <c r="L840" s="52">
        <v>893</v>
      </c>
      <c r="M840" s="52">
        <v>11801</v>
      </c>
      <c r="N840" s="48"/>
      <c r="O840" s="53">
        <v>0</v>
      </c>
      <c r="P840" s="53">
        <v>0</v>
      </c>
      <c r="Q840" s="55">
        <v>0.09</v>
      </c>
      <c r="R840" s="55">
        <v>3.0113909723363003E-2</v>
      </c>
      <c r="S840" s="52">
        <v>0</v>
      </c>
      <c r="T840" s="49"/>
      <c r="U840" s="56">
        <v>54540</v>
      </c>
      <c r="V840" s="56">
        <v>0</v>
      </c>
      <c r="W840" s="52">
        <v>0</v>
      </c>
      <c r="X840" s="52">
        <v>4465</v>
      </c>
      <c r="Y840" s="52">
        <v>59005</v>
      </c>
      <c r="Z840" s="83">
        <f t="shared" si="12"/>
        <v>2778128</v>
      </c>
      <c r="AA840" s="52"/>
      <c r="AB840" s="52"/>
      <c r="AC840" s="52"/>
      <c r="AE840" s="53"/>
      <c r="AF840" s="53"/>
      <c r="AG840" s="54"/>
      <c r="AH840" s="55"/>
      <c r="AI840" s="52"/>
      <c r="AK840" s="56"/>
      <c r="AL840" s="56"/>
      <c r="AM840" s="52"/>
      <c r="AN840" s="52"/>
      <c r="AO840" s="52"/>
      <c r="AQ840" s="52"/>
      <c r="AR840" s="52"/>
      <c r="AS840" s="52"/>
      <c r="AT840" s="52"/>
      <c r="AU840" s="52"/>
      <c r="AV840" s="52"/>
      <c r="AW840" s="52"/>
      <c r="AX840" s="52"/>
    </row>
    <row r="841" spans="1:50">
      <c r="A841" s="49">
        <v>3510</v>
      </c>
      <c r="B841" s="49">
        <v>3510281210</v>
      </c>
      <c r="C841" s="50" t="s">
        <v>306</v>
      </c>
      <c r="D841" s="49">
        <v>281</v>
      </c>
      <c r="E841" s="50" t="s">
        <v>146</v>
      </c>
      <c r="F841" s="49">
        <v>210</v>
      </c>
      <c r="G841" s="50" t="s">
        <v>188</v>
      </c>
      <c r="H841" s="51">
        <v>1</v>
      </c>
      <c r="I841" s="52">
        <v>10167</v>
      </c>
      <c r="J841" s="52">
        <v>3521</v>
      </c>
      <c r="K841" s="52">
        <v>0</v>
      </c>
      <c r="L841" s="52">
        <v>893</v>
      </c>
      <c r="M841" s="52">
        <v>14581</v>
      </c>
      <c r="N841" s="48"/>
      <c r="O841" s="53">
        <v>0</v>
      </c>
      <c r="P841" s="53">
        <v>0</v>
      </c>
      <c r="Q841" s="55">
        <v>0.09</v>
      </c>
      <c r="R841" s="55">
        <v>6.1994236194348025E-2</v>
      </c>
      <c r="S841" s="52">
        <v>0</v>
      </c>
      <c r="T841" s="49"/>
      <c r="U841" s="56">
        <v>13688</v>
      </c>
      <c r="V841" s="56">
        <v>0</v>
      </c>
      <c r="W841" s="52">
        <v>0</v>
      </c>
      <c r="X841" s="52">
        <v>893</v>
      </c>
      <c r="Y841" s="52">
        <v>14581</v>
      </c>
      <c r="Z841" s="83">
        <f t="shared" si="12"/>
        <v>2778128</v>
      </c>
      <c r="AA841" s="52"/>
      <c r="AB841" s="52"/>
      <c r="AC841" s="52"/>
      <c r="AE841" s="53"/>
      <c r="AF841" s="53"/>
      <c r="AG841" s="54"/>
      <c r="AH841" s="55"/>
      <c r="AI841" s="52"/>
      <c r="AK841" s="56"/>
      <c r="AL841" s="56"/>
      <c r="AM841" s="52"/>
      <c r="AN841" s="52"/>
      <c r="AO841" s="52"/>
      <c r="AQ841" s="52"/>
      <c r="AR841" s="52"/>
      <c r="AS841" s="52"/>
      <c r="AT841" s="52"/>
      <c r="AU841" s="52"/>
      <c r="AV841" s="52"/>
      <c r="AW841" s="52"/>
      <c r="AX841" s="52"/>
    </row>
    <row r="842" spans="1:50">
      <c r="A842" s="49">
        <v>3510</v>
      </c>
      <c r="B842" s="49">
        <v>3510281281</v>
      </c>
      <c r="C842" s="50" t="s">
        <v>306</v>
      </c>
      <c r="D842" s="49">
        <v>281</v>
      </c>
      <c r="E842" s="50" t="s">
        <v>146</v>
      </c>
      <c r="F842" s="49">
        <v>281</v>
      </c>
      <c r="G842" s="50" t="s">
        <v>146</v>
      </c>
      <c r="H842" s="51">
        <v>205</v>
      </c>
      <c r="I842" s="52">
        <v>12010</v>
      </c>
      <c r="J842" s="52">
        <v>3</v>
      </c>
      <c r="K842" s="52">
        <v>0</v>
      </c>
      <c r="L842" s="52">
        <v>893</v>
      </c>
      <c r="M842" s="52">
        <v>12906</v>
      </c>
      <c r="N842" s="48"/>
      <c r="O842" s="53">
        <v>0</v>
      </c>
      <c r="P842" s="53">
        <v>0</v>
      </c>
      <c r="Q842" s="55">
        <v>0.18</v>
      </c>
      <c r="R842" s="55">
        <v>0.11514562138064952</v>
      </c>
      <c r="S842" s="52">
        <v>0</v>
      </c>
      <c r="T842" s="49"/>
      <c r="U842" s="56">
        <v>2462665</v>
      </c>
      <c r="V842" s="56">
        <v>0</v>
      </c>
      <c r="W842" s="52">
        <v>0</v>
      </c>
      <c r="X842" s="52">
        <v>183065</v>
      </c>
      <c r="Y842" s="52">
        <v>2645730</v>
      </c>
      <c r="Z842" s="83">
        <f t="shared" si="12"/>
        <v>2778128</v>
      </c>
      <c r="AA842" s="52"/>
      <c r="AB842" s="52"/>
      <c r="AC842" s="52"/>
      <c r="AE842" s="53"/>
      <c r="AF842" s="53"/>
      <c r="AG842" s="54"/>
      <c r="AH842" s="55"/>
      <c r="AI842" s="52"/>
      <c r="AK842" s="56"/>
      <c r="AL842" s="56"/>
      <c r="AM842" s="52"/>
      <c r="AN842" s="52"/>
      <c r="AO842" s="52"/>
      <c r="AQ842" s="52"/>
      <c r="AR842" s="52"/>
      <c r="AS842" s="52"/>
      <c r="AT842" s="52"/>
      <c r="AU842" s="52"/>
      <c r="AV842" s="52"/>
      <c r="AW842" s="52"/>
      <c r="AX842" s="52"/>
    </row>
    <row r="843" spans="1:50">
      <c r="A843" s="49">
        <v>3510</v>
      </c>
      <c r="B843" s="49">
        <v>3510281293</v>
      </c>
      <c r="C843" s="50" t="s">
        <v>306</v>
      </c>
      <c r="D843" s="49">
        <v>281</v>
      </c>
      <c r="E843" s="50" t="s">
        <v>146</v>
      </c>
      <c r="F843" s="49">
        <v>293</v>
      </c>
      <c r="G843" s="50" t="s">
        <v>171</v>
      </c>
      <c r="H843" s="51">
        <v>1</v>
      </c>
      <c r="I843" s="52">
        <v>11386</v>
      </c>
      <c r="J843" s="52">
        <v>969</v>
      </c>
      <c r="K843" s="52">
        <v>0</v>
      </c>
      <c r="L843" s="52">
        <v>893</v>
      </c>
      <c r="M843" s="52">
        <v>13248</v>
      </c>
      <c r="N843" s="48"/>
      <c r="O843" s="53">
        <v>0</v>
      </c>
      <c r="P843" s="53">
        <v>0</v>
      </c>
      <c r="Q843" s="55">
        <v>0.18</v>
      </c>
      <c r="R843" s="55">
        <v>3.0139368898322565E-3</v>
      </c>
      <c r="S843" s="52">
        <v>0</v>
      </c>
      <c r="T843" s="49"/>
      <c r="U843" s="56">
        <v>12355</v>
      </c>
      <c r="V843" s="56">
        <v>0</v>
      </c>
      <c r="W843" s="52">
        <v>0</v>
      </c>
      <c r="X843" s="52">
        <v>893</v>
      </c>
      <c r="Y843" s="52">
        <v>13248</v>
      </c>
      <c r="Z843" s="83">
        <f t="shared" ref="Z843:Z862" si="13">SUMIF($A$10:$A$862,$A843,$Y$10:$Y$862)</f>
        <v>2778128</v>
      </c>
      <c r="AA843" s="52"/>
      <c r="AB843" s="52"/>
      <c r="AC843" s="52"/>
      <c r="AE843" s="53"/>
      <c r="AF843" s="53"/>
      <c r="AG843" s="54"/>
      <c r="AH843" s="55"/>
      <c r="AI843" s="52"/>
      <c r="AK843" s="56"/>
      <c r="AL843" s="56"/>
      <c r="AM843" s="52"/>
      <c r="AN843" s="52"/>
      <c r="AO843" s="52"/>
      <c r="AQ843" s="52"/>
      <c r="AR843" s="52"/>
      <c r="AS843" s="52"/>
      <c r="AT843" s="52"/>
      <c r="AU843" s="52"/>
      <c r="AV843" s="52"/>
      <c r="AW843" s="52"/>
      <c r="AX843" s="52"/>
    </row>
    <row r="844" spans="1:50">
      <c r="A844" s="49">
        <v>3510</v>
      </c>
      <c r="B844" s="49">
        <v>3510281332</v>
      </c>
      <c r="C844" s="50" t="s">
        <v>306</v>
      </c>
      <c r="D844" s="49">
        <v>281</v>
      </c>
      <c r="E844" s="50" t="s">
        <v>146</v>
      </c>
      <c r="F844" s="49">
        <v>332</v>
      </c>
      <c r="G844" s="50" t="s">
        <v>199</v>
      </c>
      <c r="H844" s="51">
        <v>2</v>
      </c>
      <c r="I844" s="52">
        <v>11522</v>
      </c>
      <c r="J844" s="52">
        <v>1057</v>
      </c>
      <c r="K844" s="52">
        <v>0</v>
      </c>
      <c r="L844" s="52">
        <v>893</v>
      </c>
      <c r="M844" s="52">
        <v>13472</v>
      </c>
      <c r="N844" s="48"/>
      <c r="O844" s="53">
        <v>0</v>
      </c>
      <c r="P844" s="53">
        <v>0</v>
      </c>
      <c r="Q844" s="55">
        <v>0.09</v>
      </c>
      <c r="R844" s="55">
        <v>1.31423632371073E-2</v>
      </c>
      <c r="S844" s="52">
        <v>0</v>
      </c>
      <c r="T844" s="49"/>
      <c r="U844" s="56">
        <v>25158</v>
      </c>
      <c r="V844" s="56">
        <v>0</v>
      </c>
      <c r="W844" s="52">
        <v>0</v>
      </c>
      <c r="X844" s="52">
        <v>1786</v>
      </c>
      <c r="Y844" s="52">
        <v>26944</v>
      </c>
      <c r="Z844" s="83">
        <f t="shared" si="13"/>
        <v>2778128</v>
      </c>
      <c r="AA844" s="52"/>
      <c r="AB844" s="52"/>
      <c r="AC844" s="52"/>
      <c r="AE844" s="53"/>
      <c r="AF844" s="53"/>
      <c r="AG844" s="54"/>
      <c r="AH844" s="55"/>
      <c r="AI844" s="52"/>
      <c r="AK844" s="56"/>
      <c r="AL844" s="56"/>
      <c r="AM844" s="52"/>
      <c r="AN844" s="52"/>
      <c r="AO844" s="52"/>
      <c r="AQ844" s="52"/>
      <c r="AR844" s="52"/>
      <c r="AS844" s="52"/>
      <c r="AT844" s="52"/>
      <c r="AU844" s="52"/>
      <c r="AV844" s="52"/>
      <c r="AW844" s="52"/>
      <c r="AX844" s="52"/>
    </row>
    <row r="845" spans="1:50">
      <c r="A845" s="49">
        <v>3513</v>
      </c>
      <c r="B845" s="49">
        <v>3513044035</v>
      </c>
      <c r="C845" s="50" t="s">
        <v>307</v>
      </c>
      <c r="D845" s="49">
        <v>44</v>
      </c>
      <c r="E845" s="50" t="s">
        <v>12</v>
      </c>
      <c r="F845" s="49">
        <v>35</v>
      </c>
      <c r="G845" s="50" t="s">
        <v>11</v>
      </c>
      <c r="H845" s="51">
        <v>1</v>
      </c>
      <c r="I845" s="52">
        <v>12846</v>
      </c>
      <c r="J845" s="52">
        <v>4404</v>
      </c>
      <c r="K845" s="52">
        <v>0</v>
      </c>
      <c r="L845" s="52">
        <v>893</v>
      </c>
      <c r="M845" s="52">
        <v>18143</v>
      </c>
      <c r="N845" s="48"/>
      <c r="O845" s="53">
        <v>4.7393364928909956E-3</v>
      </c>
      <c r="P845" s="53">
        <v>0</v>
      </c>
      <c r="Q845" s="55">
        <v>0.18</v>
      </c>
      <c r="R845" s="55">
        <v>0.14507498172994768</v>
      </c>
      <c r="S845" s="52">
        <v>0</v>
      </c>
      <c r="T845" s="49"/>
      <c r="U845" s="56">
        <v>17168</v>
      </c>
      <c r="V845" s="56">
        <v>0</v>
      </c>
      <c r="W845" s="52">
        <v>0</v>
      </c>
      <c r="X845" s="52">
        <v>889</v>
      </c>
      <c r="Y845" s="52">
        <v>18057</v>
      </c>
      <c r="Z845" s="83">
        <f t="shared" si="13"/>
        <v>5208196</v>
      </c>
      <c r="AA845" s="52"/>
      <c r="AB845" s="52"/>
      <c r="AC845" s="52"/>
      <c r="AE845" s="53"/>
      <c r="AF845" s="53"/>
      <c r="AG845" s="54"/>
      <c r="AH845" s="55"/>
      <c r="AI845" s="52"/>
      <c r="AK845" s="56"/>
      <c r="AL845" s="56"/>
      <c r="AM845" s="52"/>
      <c r="AN845" s="52"/>
      <c r="AO845" s="52"/>
      <c r="AQ845" s="52"/>
      <c r="AR845" s="52"/>
      <c r="AS845" s="52"/>
      <c r="AT845" s="52"/>
      <c r="AU845" s="52"/>
      <c r="AV845" s="52"/>
      <c r="AW845" s="52"/>
      <c r="AX845" s="52"/>
    </row>
    <row r="846" spans="1:50">
      <c r="A846" s="49">
        <v>3513</v>
      </c>
      <c r="B846" s="49">
        <v>3513044044</v>
      </c>
      <c r="C846" s="50" t="s">
        <v>307</v>
      </c>
      <c r="D846" s="49">
        <v>44</v>
      </c>
      <c r="E846" s="50" t="s">
        <v>12</v>
      </c>
      <c r="F846" s="49">
        <v>44</v>
      </c>
      <c r="G846" s="50" t="s">
        <v>12</v>
      </c>
      <c r="H846" s="51">
        <v>360</v>
      </c>
      <c r="I846" s="52">
        <v>10612</v>
      </c>
      <c r="J846" s="52">
        <v>699</v>
      </c>
      <c r="K846" s="52">
        <v>0</v>
      </c>
      <c r="L846" s="52">
        <v>893</v>
      </c>
      <c r="M846" s="52">
        <v>12204</v>
      </c>
      <c r="N846" s="48"/>
      <c r="O846" s="53">
        <v>1.7061611374407535</v>
      </c>
      <c r="P846" s="53">
        <v>0</v>
      </c>
      <c r="Q846" s="55">
        <v>0.09</v>
      </c>
      <c r="R846" s="55">
        <v>4.7635608937194533E-2</v>
      </c>
      <c r="S846" s="52">
        <v>0</v>
      </c>
      <c r="T846" s="49"/>
      <c r="U846" s="56">
        <v>4052520</v>
      </c>
      <c r="V846" s="56">
        <v>0</v>
      </c>
      <c r="W846" s="52">
        <v>0</v>
      </c>
      <c r="X846" s="52">
        <v>320040</v>
      </c>
      <c r="Y846" s="52">
        <v>4372560</v>
      </c>
      <c r="Z846" s="83">
        <f t="shared" si="13"/>
        <v>5208196</v>
      </c>
      <c r="AA846" s="52"/>
      <c r="AB846" s="52"/>
      <c r="AC846" s="52"/>
      <c r="AE846" s="53"/>
      <c r="AF846" s="53"/>
      <c r="AG846" s="54"/>
      <c r="AH846" s="55"/>
      <c r="AI846" s="52"/>
      <c r="AK846" s="56"/>
      <c r="AL846" s="56"/>
      <c r="AM846" s="52"/>
      <c r="AN846" s="52"/>
      <c r="AO846" s="52"/>
      <c r="AQ846" s="52"/>
      <c r="AR846" s="52"/>
      <c r="AS846" s="52"/>
      <c r="AT846" s="52"/>
      <c r="AU846" s="52"/>
      <c r="AV846" s="52"/>
      <c r="AW846" s="52"/>
      <c r="AX846" s="52"/>
    </row>
    <row r="847" spans="1:50">
      <c r="A847" s="49">
        <v>3513</v>
      </c>
      <c r="B847" s="49">
        <v>3513044244</v>
      </c>
      <c r="C847" s="50" t="s">
        <v>307</v>
      </c>
      <c r="D847" s="49">
        <v>44</v>
      </c>
      <c r="E847" s="50" t="s">
        <v>12</v>
      </c>
      <c r="F847" s="49">
        <v>244</v>
      </c>
      <c r="G847" s="50" t="s">
        <v>27</v>
      </c>
      <c r="H847" s="51">
        <v>50</v>
      </c>
      <c r="I847" s="52">
        <v>9202</v>
      </c>
      <c r="J847" s="52">
        <v>3706</v>
      </c>
      <c r="K847" s="52">
        <v>0</v>
      </c>
      <c r="L847" s="52">
        <v>893</v>
      </c>
      <c r="M847" s="52">
        <v>13801</v>
      </c>
      <c r="N847" s="48"/>
      <c r="O847" s="53">
        <v>0.23696682464454955</v>
      </c>
      <c r="P847" s="53">
        <v>0</v>
      </c>
      <c r="Q847" s="55">
        <v>0.18</v>
      </c>
      <c r="R847" s="55">
        <v>9.411627948101306E-2</v>
      </c>
      <c r="S847" s="52">
        <v>0</v>
      </c>
      <c r="T847" s="49"/>
      <c r="U847" s="56">
        <v>642350</v>
      </c>
      <c r="V847" s="56">
        <v>0</v>
      </c>
      <c r="W847" s="52">
        <v>0</v>
      </c>
      <c r="X847" s="52">
        <v>44450</v>
      </c>
      <c r="Y847" s="52">
        <v>686800</v>
      </c>
      <c r="Z847" s="83">
        <f t="shared" si="13"/>
        <v>5208196</v>
      </c>
      <c r="AA847" s="52"/>
      <c r="AB847" s="52"/>
      <c r="AC847" s="52"/>
      <c r="AE847" s="53"/>
      <c r="AF847" s="53"/>
      <c r="AG847" s="54"/>
      <c r="AH847" s="55"/>
      <c r="AI847" s="52"/>
      <c r="AK847" s="56"/>
      <c r="AL847" s="56"/>
      <c r="AM847" s="52"/>
      <c r="AN847" s="52"/>
      <c r="AO847" s="52"/>
      <c r="AQ847" s="52"/>
      <c r="AR847" s="52"/>
      <c r="AS847" s="52"/>
      <c r="AT847" s="52"/>
      <c r="AU847" s="52"/>
      <c r="AV847" s="52"/>
      <c r="AW847" s="52"/>
      <c r="AX847" s="52"/>
    </row>
    <row r="848" spans="1:50">
      <c r="A848" s="49">
        <v>3513</v>
      </c>
      <c r="B848" s="49">
        <v>3513044293</v>
      </c>
      <c r="C848" s="50" t="s">
        <v>307</v>
      </c>
      <c r="D848" s="49">
        <v>44</v>
      </c>
      <c r="E848" s="50" t="s">
        <v>12</v>
      </c>
      <c r="F848" s="49">
        <v>293</v>
      </c>
      <c r="G848" s="50" t="s">
        <v>171</v>
      </c>
      <c r="H848" s="51">
        <v>11</v>
      </c>
      <c r="I848" s="52">
        <v>10185</v>
      </c>
      <c r="J848" s="52">
        <v>867</v>
      </c>
      <c r="K848" s="52">
        <v>0</v>
      </c>
      <c r="L848" s="52">
        <v>893</v>
      </c>
      <c r="M848" s="52">
        <v>11945</v>
      </c>
      <c r="N848" s="48"/>
      <c r="O848" s="53">
        <v>5.2132701421800952E-2</v>
      </c>
      <c r="P848" s="53">
        <v>0</v>
      </c>
      <c r="Q848" s="55">
        <v>0.18</v>
      </c>
      <c r="R848" s="55">
        <v>3.0139368898322565E-3</v>
      </c>
      <c r="S848" s="52">
        <v>0</v>
      </c>
      <c r="T848" s="49"/>
      <c r="U848" s="56">
        <v>121000</v>
      </c>
      <c r="V848" s="56">
        <v>0</v>
      </c>
      <c r="W848" s="52">
        <v>0</v>
      </c>
      <c r="X848" s="52">
        <v>9779</v>
      </c>
      <c r="Y848" s="52">
        <v>130779</v>
      </c>
      <c r="Z848" s="83">
        <f t="shared" si="13"/>
        <v>5208196</v>
      </c>
      <c r="AA848" s="52"/>
      <c r="AB848" s="52"/>
      <c r="AC848" s="52"/>
      <c r="AE848" s="53"/>
      <c r="AF848" s="53"/>
      <c r="AG848" s="54"/>
      <c r="AH848" s="55"/>
      <c r="AI848" s="52"/>
      <c r="AK848" s="56"/>
      <c r="AL848" s="56"/>
      <c r="AM848" s="52"/>
      <c r="AN848" s="52"/>
      <c r="AO848" s="52"/>
      <c r="AQ848" s="52"/>
      <c r="AR848" s="52"/>
      <c r="AS848" s="52"/>
      <c r="AT848" s="52"/>
      <c r="AU848" s="52"/>
      <c r="AV848" s="52"/>
      <c r="AW848" s="52"/>
      <c r="AX848" s="52"/>
    </row>
    <row r="849" spans="1:50">
      <c r="A849" s="49">
        <v>3514</v>
      </c>
      <c r="B849" s="49">
        <v>3514281061</v>
      </c>
      <c r="C849" s="50" t="s">
        <v>332</v>
      </c>
      <c r="D849" s="49">
        <v>281</v>
      </c>
      <c r="E849" s="50" t="s">
        <v>146</v>
      </c>
      <c r="F849" s="49">
        <v>61</v>
      </c>
      <c r="G849" s="50" t="s">
        <v>148</v>
      </c>
      <c r="H849" s="51">
        <v>2</v>
      </c>
      <c r="I849" s="52">
        <v>11831</v>
      </c>
      <c r="J849" s="52">
        <v>563</v>
      </c>
      <c r="K849" s="52">
        <v>0</v>
      </c>
      <c r="L849" s="52">
        <v>893</v>
      </c>
      <c r="M849" s="52">
        <v>13287</v>
      </c>
      <c r="N849" s="48"/>
      <c r="O849" s="53">
        <v>0</v>
      </c>
      <c r="P849" s="53">
        <v>0</v>
      </c>
      <c r="Q849" s="55">
        <v>0.09</v>
      </c>
      <c r="R849" s="55">
        <v>3.0113909723363003E-2</v>
      </c>
      <c r="S849" s="52">
        <v>0</v>
      </c>
      <c r="T849" s="49"/>
      <c r="U849" s="56">
        <v>24788</v>
      </c>
      <c r="V849" s="56">
        <v>0</v>
      </c>
      <c r="W849" s="52">
        <v>0</v>
      </c>
      <c r="X849" s="52">
        <v>1786</v>
      </c>
      <c r="Y849" s="52">
        <v>26574</v>
      </c>
      <c r="Z849" s="83">
        <f t="shared" si="13"/>
        <v>1209030</v>
      </c>
      <c r="AA849" s="52"/>
      <c r="AB849" s="52"/>
      <c r="AC849" s="52"/>
      <c r="AE849" s="53"/>
      <c r="AF849" s="53"/>
      <c r="AG849" s="54"/>
      <c r="AH849" s="55"/>
      <c r="AI849" s="52"/>
      <c r="AK849" s="56"/>
      <c r="AL849" s="56"/>
      <c r="AM849" s="52"/>
      <c r="AN849" s="52"/>
      <c r="AO849" s="52"/>
      <c r="AQ849" s="52"/>
      <c r="AR849" s="52"/>
      <c r="AS849" s="52"/>
      <c r="AT849" s="52"/>
      <c r="AU849" s="52"/>
      <c r="AV849" s="52"/>
      <c r="AW849" s="52"/>
      <c r="AX849" s="52"/>
    </row>
    <row r="850" spans="1:50">
      <c r="A850" s="49">
        <v>3514</v>
      </c>
      <c r="B850" s="49">
        <v>3514281281</v>
      </c>
      <c r="C850" s="50" t="s">
        <v>332</v>
      </c>
      <c r="D850" s="49">
        <v>281</v>
      </c>
      <c r="E850" s="50" t="s">
        <v>146</v>
      </c>
      <c r="F850" s="49">
        <v>281</v>
      </c>
      <c r="G850" s="50" t="s">
        <v>146</v>
      </c>
      <c r="H850" s="51">
        <v>88</v>
      </c>
      <c r="I850" s="52">
        <v>12541</v>
      </c>
      <c r="J850" s="52">
        <v>3</v>
      </c>
      <c r="K850" s="52">
        <v>0</v>
      </c>
      <c r="L850" s="52">
        <v>893</v>
      </c>
      <c r="M850" s="52">
        <v>13437</v>
      </c>
      <c r="N850" s="48"/>
      <c r="O850" s="53">
        <v>0</v>
      </c>
      <c r="P850" s="53">
        <v>0</v>
      </c>
      <c r="Q850" s="55">
        <v>0.18</v>
      </c>
      <c r="R850" s="55">
        <v>0.11514562138064952</v>
      </c>
      <c r="S850" s="52">
        <v>0</v>
      </c>
      <c r="T850" s="49"/>
      <c r="U850" s="56">
        <v>1103872</v>
      </c>
      <c r="V850" s="56">
        <v>0</v>
      </c>
      <c r="W850" s="52">
        <v>0</v>
      </c>
      <c r="X850" s="52">
        <v>78584</v>
      </c>
      <c r="Y850" s="52">
        <v>1182456</v>
      </c>
      <c r="Z850" s="83">
        <f t="shared" si="13"/>
        <v>1209030</v>
      </c>
      <c r="AA850" s="52"/>
      <c r="AB850" s="52"/>
      <c r="AC850" s="52"/>
      <c r="AE850" s="53"/>
      <c r="AF850" s="53"/>
      <c r="AG850" s="54"/>
      <c r="AH850" s="55"/>
      <c r="AI850" s="52"/>
      <c r="AK850" s="56"/>
      <c r="AL850" s="56"/>
      <c r="AM850" s="52"/>
      <c r="AN850" s="52"/>
      <c r="AO850" s="52"/>
      <c r="AQ850" s="52"/>
      <c r="AR850" s="52"/>
      <c r="AS850" s="52"/>
      <c r="AT850" s="52"/>
      <c r="AU850" s="52"/>
      <c r="AV850" s="52"/>
      <c r="AW850" s="52"/>
      <c r="AX850" s="52"/>
    </row>
    <row r="851" spans="1:50">
      <c r="A851" s="49">
        <v>3515</v>
      </c>
      <c r="B851" s="49">
        <v>3515287043</v>
      </c>
      <c r="C851" s="50" t="s">
        <v>375</v>
      </c>
      <c r="D851" s="49">
        <v>287</v>
      </c>
      <c r="E851" s="50" t="s">
        <v>335</v>
      </c>
      <c r="F851" s="49">
        <v>43</v>
      </c>
      <c r="G851" s="50" t="s">
        <v>336</v>
      </c>
      <c r="H851" s="51">
        <v>2</v>
      </c>
      <c r="I851" s="52">
        <v>9456</v>
      </c>
      <c r="J851" s="52">
        <v>4931</v>
      </c>
      <c r="K851" s="52">
        <v>0</v>
      </c>
      <c r="L851" s="52">
        <v>893</v>
      </c>
      <c r="M851" s="52">
        <v>15280</v>
      </c>
      <c r="N851" s="48"/>
      <c r="O851" s="53">
        <v>0</v>
      </c>
      <c r="P851" s="53">
        <v>0</v>
      </c>
      <c r="Q851" s="55">
        <v>0.09</v>
      </c>
      <c r="R851" s="55">
        <v>7.2998823207769186E-3</v>
      </c>
      <c r="S851" s="52">
        <v>0</v>
      </c>
      <c r="T851" s="49"/>
      <c r="U851" s="56">
        <v>28774</v>
      </c>
      <c r="V851" s="56">
        <v>0</v>
      </c>
      <c r="W851" s="52">
        <v>0</v>
      </c>
      <c r="X851" s="52">
        <v>1786</v>
      </c>
      <c r="Y851" s="52">
        <v>30560</v>
      </c>
      <c r="Z851" s="83">
        <f t="shared" si="13"/>
        <v>2182519</v>
      </c>
      <c r="AA851" s="52"/>
      <c r="AB851" s="52"/>
      <c r="AC851" s="52"/>
      <c r="AE851" s="53"/>
      <c r="AF851" s="53"/>
      <c r="AG851" s="54"/>
      <c r="AH851" s="55"/>
      <c r="AI851" s="52"/>
      <c r="AK851" s="56"/>
      <c r="AL851" s="56"/>
      <c r="AM851" s="52"/>
      <c r="AN851" s="52"/>
      <c r="AO851" s="52"/>
      <c r="AQ851" s="52"/>
      <c r="AR851" s="52"/>
      <c r="AS851" s="52"/>
      <c r="AT851" s="52"/>
      <c r="AU851" s="52"/>
      <c r="AV851" s="52"/>
      <c r="AW851" s="52"/>
      <c r="AX851" s="52"/>
    </row>
    <row r="852" spans="1:50">
      <c r="A852" s="49">
        <v>3515</v>
      </c>
      <c r="B852" s="49">
        <v>3515287045</v>
      </c>
      <c r="C852" s="50" t="s">
        <v>375</v>
      </c>
      <c r="D852" s="49">
        <v>287</v>
      </c>
      <c r="E852" s="50" t="s">
        <v>335</v>
      </c>
      <c r="F852" s="49">
        <v>45</v>
      </c>
      <c r="G852" s="50" t="s">
        <v>337</v>
      </c>
      <c r="H852" s="51">
        <v>2</v>
      </c>
      <c r="I852" s="52">
        <v>10227</v>
      </c>
      <c r="J852" s="52">
        <v>3597</v>
      </c>
      <c r="K852" s="52">
        <v>0</v>
      </c>
      <c r="L852" s="52">
        <v>893</v>
      </c>
      <c r="M852" s="52">
        <v>14717</v>
      </c>
      <c r="N852" s="48"/>
      <c r="O852" s="53">
        <v>0</v>
      </c>
      <c r="P852" s="53">
        <v>0</v>
      </c>
      <c r="Q852" s="55">
        <v>0.09</v>
      </c>
      <c r="R852" s="55">
        <v>8.4570551220325019E-3</v>
      </c>
      <c r="S852" s="52">
        <v>0</v>
      </c>
      <c r="T852" s="49"/>
      <c r="U852" s="56">
        <v>27648</v>
      </c>
      <c r="V852" s="56">
        <v>0</v>
      </c>
      <c r="W852" s="52">
        <v>0</v>
      </c>
      <c r="X852" s="52">
        <v>1786</v>
      </c>
      <c r="Y852" s="52">
        <v>29434</v>
      </c>
      <c r="Z852" s="83">
        <f t="shared" si="13"/>
        <v>2182519</v>
      </c>
      <c r="AA852" s="52"/>
      <c r="AB852" s="52"/>
      <c r="AC852" s="52"/>
      <c r="AE852" s="53"/>
      <c r="AF852" s="53"/>
      <c r="AG852" s="54"/>
      <c r="AH852" s="55"/>
      <c r="AI852" s="52"/>
      <c r="AK852" s="56"/>
      <c r="AL852" s="56"/>
      <c r="AM852" s="52"/>
      <c r="AN852" s="52"/>
      <c r="AO852" s="52"/>
      <c r="AQ852" s="52"/>
      <c r="AR852" s="52"/>
      <c r="AS852" s="52"/>
      <c r="AT852" s="52"/>
      <c r="AU852" s="52"/>
      <c r="AV852" s="52"/>
      <c r="AW852" s="52"/>
      <c r="AX852" s="52"/>
    </row>
    <row r="853" spans="1:50">
      <c r="A853" s="49">
        <v>3515</v>
      </c>
      <c r="B853" s="49">
        <v>3515287135</v>
      </c>
      <c r="C853" s="50" t="s">
        <v>375</v>
      </c>
      <c r="D853" s="49">
        <v>287</v>
      </c>
      <c r="E853" s="50" t="s">
        <v>335</v>
      </c>
      <c r="F853" s="49">
        <v>135</v>
      </c>
      <c r="G853" s="50" t="s">
        <v>338</v>
      </c>
      <c r="H853" s="51">
        <v>2</v>
      </c>
      <c r="I853" s="52">
        <v>10606</v>
      </c>
      <c r="J853" s="52">
        <v>6262</v>
      </c>
      <c r="K853" s="52">
        <v>0</v>
      </c>
      <c r="L853" s="52">
        <v>893</v>
      </c>
      <c r="M853" s="52">
        <v>17761</v>
      </c>
      <c r="N853" s="48"/>
      <c r="O853" s="53">
        <v>0</v>
      </c>
      <c r="P853" s="53">
        <v>0</v>
      </c>
      <c r="Q853" s="55">
        <v>0.09</v>
      </c>
      <c r="R853" s="55">
        <v>1.2800251046559196E-2</v>
      </c>
      <c r="S853" s="52">
        <v>0</v>
      </c>
      <c r="T853" s="49"/>
      <c r="U853" s="56">
        <v>33736</v>
      </c>
      <c r="V853" s="56">
        <v>0</v>
      </c>
      <c r="W853" s="52">
        <v>0</v>
      </c>
      <c r="X853" s="52">
        <v>1786</v>
      </c>
      <c r="Y853" s="52">
        <v>35522</v>
      </c>
      <c r="Z853" s="83">
        <f t="shared" si="13"/>
        <v>2182519</v>
      </c>
      <c r="AA853" s="52"/>
      <c r="AB853" s="52"/>
      <c r="AC853" s="52"/>
      <c r="AE853" s="53"/>
      <c r="AF853" s="53"/>
      <c r="AG853" s="54"/>
      <c r="AH853" s="55"/>
      <c r="AI853" s="52"/>
      <c r="AK853" s="56"/>
      <c r="AL853" s="56"/>
      <c r="AM853" s="52"/>
      <c r="AN853" s="52"/>
      <c r="AO853" s="52"/>
      <c r="AQ853" s="52"/>
      <c r="AR853" s="52"/>
      <c r="AS853" s="52"/>
      <c r="AT853" s="52"/>
      <c r="AU853" s="52"/>
      <c r="AV853" s="52"/>
      <c r="AW853" s="52"/>
      <c r="AX853" s="52"/>
    </row>
    <row r="854" spans="1:50">
      <c r="A854" s="49">
        <v>3515</v>
      </c>
      <c r="B854" s="49">
        <v>3515287191</v>
      </c>
      <c r="C854" s="50" t="s">
        <v>375</v>
      </c>
      <c r="D854" s="49">
        <v>287</v>
      </c>
      <c r="E854" s="50" t="s">
        <v>335</v>
      </c>
      <c r="F854" s="49">
        <v>191</v>
      </c>
      <c r="G854" s="50" t="s">
        <v>238</v>
      </c>
      <c r="H854" s="51">
        <v>17</v>
      </c>
      <c r="I854" s="52">
        <v>10099</v>
      </c>
      <c r="J854" s="52">
        <v>3040</v>
      </c>
      <c r="K854" s="52">
        <v>0</v>
      </c>
      <c r="L854" s="52">
        <v>893</v>
      </c>
      <c r="M854" s="52">
        <v>14032</v>
      </c>
      <c r="N854" s="48"/>
      <c r="O854" s="53">
        <v>0</v>
      </c>
      <c r="P854" s="53">
        <v>0</v>
      </c>
      <c r="Q854" s="55">
        <v>0.09</v>
      </c>
      <c r="R854" s="55">
        <v>1.9528093819791304E-2</v>
      </c>
      <c r="S854" s="52">
        <v>0</v>
      </c>
      <c r="T854" s="49"/>
      <c r="U854" s="56">
        <v>223363</v>
      </c>
      <c r="V854" s="56">
        <v>0</v>
      </c>
      <c r="W854" s="52">
        <v>0</v>
      </c>
      <c r="X854" s="52">
        <v>15181</v>
      </c>
      <c r="Y854" s="52">
        <v>238544</v>
      </c>
      <c r="Z854" s="83">
        <f t="shared" si="13"/>
        <v>2182519</v>
      </c>
      <c r="AA854" s="52"/>
      <c r="AB854" s="52"/>
      <c r="AC854" s="52"/>
      <c r="AE854" s="53"/>
      <c r="AF854" s="53"/>
      <c r="AG854" s="54"/>
      <c r="AH854" s="55"/>
      <c r="AI854" s="52"/>
      <c r="AK854" s="56"/>
      <c r="AL854" s="56"/>
      <c r="AM854" s="52"/>
      <c r="AN854" s="52"/>
      <c r="AO854" s="52"/>
      <c r="AQ854" s="52"/>
      <c r="AR854" s="52"/>
      <c r="AS854" s="52"/>
      <c r="AT854" s="52"/>
      <c r="AU854" s="52"/>
      <c r="AV854" s="52"/>
      <c r="AW854" s="52"/>
      <c r="AX854" s="52"/>
    </row>
    <row r="855" spans="1:50">
      <c r="A855" s="49">
        <v>3515</v>
      </c>
      <c r="B855" s="49">
        <v>3515287215</v>
      </c>
      <c r="C855" s="50" t="s">
        <v>375</v>
      </c>
      <c r="D855" s="49">
        <v>287</v>
      </c>
      <c r="E855" s="50" t="s">
        <v>335</v>
      </c>
      <c r="F855" s="49">
        <v>215</v>
      </c>
      <c r="G855" s="50" t="s">
        <v>339</v>
      </c>
      <c r="H855" s="51">
        <v>6</v>
      </c>
      <c r="I855" s="52">
        <v>10402</v>
      </c>
      <c r="J855" s="52">
        <v>2022</v>
      </c>
      <c r="K855" s="52">
        <v>0</v>
      </c>
      <c r="L855" s="52">
        <v>893</v>
      </c>
      <c r="M855" s="52">
        <v>13317</v>
      </c>
      <c r="N855" s="48"/>
      <c r="O855" s="53">
        <v>0</v>
      </c>
      <c r="P855" s="53">
        <v>0</v>
      </c>
      <c r="Q855" s="55">
        <v>0.18</v>
      </c>
      <c r="R855" s="55">
        <v>9.9239213389517907E-3</v>
      </c>
      <c r="S855" s="52">
        <v>0</v>
      </c>
      <c r="T855" s="49"/>
      <c r="U855" s="56">
        <v>74544</v>
      </c>
      <c r="V855" s="56">
        <v>0</v>
      </c>
      <c r="W855" s="52">
        <v>0</v>
      </c>
      <c r="X855" s="52">
        <v>5358</v>
      </c>
      <c r="Y855" s="52">
        <v>79902</v>
      </c>
      <c r="Z855" s="83">
        <f t="shared" si="13"/>
        <v>2182519</v>
      </c>
      <c r="AA855" s="52"/>
      <c r="AB855" s="52"/>
      <c r="AC855" s="52"/>
      <c r="AE855" s="53"/>
      <c r="AF855" s="53"/>
      <c r="AG855" s="54"/>
      <c r="AH855" s="55"/>
      <c r="AI855" s="52"/>
      <c r="AK855" s="56"/>
      <c r="AL855" s="56"/>
      <c r="AM855" s="52"/>
      <c r="AN855" s="52"/>
      <c r="AO855" s="52"/>
      <c r="AQ855" s="52"/>
      <c r="AR855" s="52"/>
      <c r="AS855" s="52"/>
      <c r="AT855" s="52"/>
      <c r="AU855" s="52"/>
      <c r="AV855" s="52"/>
      <c r="AW855" s="52"/>
      <c r="AX855" s="52"/>
    </row>
    <row r="856" spans="1:50">
      <c r="A856" s="49">
        <v>3515</v>
      </c>
      <c r="B856" s="49">
        <v>3515287227</v>
      </c>
      <c r="C856" s="50" t="s">
        <v>375</v>
      </c>
      <c r="D856" s="49">
        <v>287</v>
      </c>
      <c r="E856" s="50" t="s">
        <v>335</v>
      </c>
      <c r="F856" s="49">
        <v>227</v>
      </c>
      <c r="G856" s="50" t="s">
        <v>239</v>
      </c>
      <c r="H856" s="51">
        <v>5</v>
      </c>
      <c r="I856" s="52">
        <v>10660</v>
      </c>
      <c r="J856" s="52">
        <v>2415</v>
      </c>
      <c r="K856" s="52">
        <v>0</v>
      </c>
      <c r="L856" s="52">
        <v>893</v>
      </c>
      <c r="M856" s="52">
        <v>13968</v>
      </c>
      <c r="N856" s="48"/>
      <c r="O856" s="53">
        <v>0</v>
      </c>
      <c r="P856" s="53">
        <v>0</v>
      </c>
      <c r="Q856" s="55">
        <v>0.18</v>
      </c>
      <c r="R856" s="55">
        <v>7.6212701914723192E-3</v>
      </c>
      <c r="S856" s="52">
        <v>0</v>
      </c>
      <c r="T856" s="49"/>
      <c r="U856" s="56">
        <v>65375</v>
      </c>
      <c r="V856" s="56">
        <v>0</v>
      </c>
      <c r="W856" s="52">
        <v>0</v>
      </c>
      <c r="X856" s="52">
        <v>4465</v>
      </c>
      <c r="Y856" s="52">
        <v>69840</v>
      </c>
      <c r="Z856" s="83">
        <f t="shared" si="13"/>
        <v>2182519</v>
      </c>
      <c r="AA856" s="52"/>
      <c r="AB856" s="52"/>
      <c r="AC856" s="52"/>
      <c r="AE856" s="53"/>
      <c r="AF856" s="53"/>
      <c r="AG856" s="54"/>
      <c r="AH856" s="55"/>
      <c r="AI856" s="52"/>
      <c r="AK856" s="56"/>
      <c r="AL856" s="56"/>
      <c r="AM856" s="52"/>
      <c r="AN856" s="52"/>
      <c r="AO856" s="52"/>
      <c r="AQ856" s="52"/>
      <c r="AR856" s="52"/>
      <c r="AS856" s="52"/>
      <c r="AT856" s="52"/>
      <c r="AU856" s="52"/>
      <c r="AV856" s="52"/>
      <c r="AW856" s="52"/>
      <c r="AX856" s="52"/>
    </row>
    <row r="857" spans="1:50">
      <c r="A857" s="49">
        <v>3515</v>
      </c>
      <c r="B857" s="49">
        <v>3515287277</v>
      </c>
      <c r="C857" s="50" t="s">
        <v>375</v>
      </c>
      <c r="D857" s="49">
        <v>287</v>
      </c>
      <c r="E857" s="50" t="s">
        <v>335</v>
      </c>
      <c r="F857" s="49">
        <v>277</v>
      </c>
      <c r="G857" s="50" t="s">
        <v>340</v>
      </c>
      <c r="H857" s="51">
        <v>68</v>
      </c>
      <c r="I857" s="52">
        <v>11976</v>
      </c>
      <c r="J857" s="52">
        <v>486</v>
      </c>
      <c r="K857" s="52">
        <v>0</v>
      </c>
      <c r="L857" s="52">
        <v>893</v>
      </c>
      <c r="M857" s="52">
        <v>13355</v>
      </c>
      <c r="N857" s="48"/>
      <c r="O857" s="53">
        <v>0</v>
      </c>
      <c r="P857" s="53">
        <v>0</v>
      </c>
      <c r="Q857" s="55">
        <v>0.18</v>
      </c>
      <c r="R857" s="55">
        <v>2.7922550248547943E-2</v>
      </c>
      <c r="S857" s="52">
        <v>0</v>
      </c>
      <c r="T857" s="49"/>
      <c r="U857" s="56">
        <v>847416</v>
      </c>
      <c r="V857" s="56">
        <v>0</v>
      </c>
      <c r="W857" s="52">
        <v>0</v>
      </c>
      <c r="X857" s="52">
        <v>60724</v>
      </c>
      <c r="Y857" s="52">
        <v>908140</v>
      </c>
      <c r="Z857" s="83">
        <f t="shared" si="13"/>
        <v>2182519</v>
      </c>
      <c r="AA857" s="52"/>
      <c r="AB857" s="52"/>
      <c r="AC857" s="52"/>
      <c r="AE857" s="53"/>
      <c r="AF857" s="53"/>
      <c r="AG857" s="54"/>
      <c r="AH857" s="55"/>
      <c r="AI857" s="52"/>
      <c r="AK857" s="56"/>
      <c r="AL857" s="56"/>
      <c r="AM857" s="52"/>
      <c r="AN857" s="52"/>
      <c r="AO857" s="52"/>
      <c r="AQ857" s="52"/>
      <c r="AR857" s="52"/>
      <c r="AS857" s="52"/>
      <c r="AT857" s="52"/>
      <c r="AU857" s="52"/>
      <c r="AV857" s="52"/>
      <c r="AW857" s="52"/>
      <c r="AX857" s="52"/>
    </row>
    <row r="858" spans="1:50">
      <c r="A858" s="49">
        <v>3515</v>
      </c>
      <c r="B858" s="49">
        <v>3515287287</v>
      </c>
      <c r="C858" s="50" t="s">
        <v>375</v>
      </c>
      <c r="D858" s="49">
        <v>287</v>
      </c>
      <c r="E858" s="50" t="s">
        <v>335</v>
      </c>
      <c r="F858" s="49">
        <v>287</v>
      </c>
      <c r="G858" s="50" t="s">
        <v>335</v>
      </c>
      <c r="H858" s="51">
        <v>14</v>
      </c>
      <c r="I858" s="52">
        <v>9381</v>
      </c>
      <c r="J858" s="52">
        <v>3561</v>
      </c>
      <c r="K858" s="52">
        <v>0</v>
      </c>
      <c r="L858" s="52">
        <v>893</v>
      </c>
      <c r="M858" s="52">
        <v>13835</v>
      </c>
      <c r="N858" s="48"/>
      <c r="O858" s="53">
        <v>0</v>
      </c>
      <c r="P858" s="53">
        <v>0</v>
      </c>
      <c r="Q858" s="55">
        <v>0.09</v>
      </c>
      <c r="R858" s="55">
        <v>1.5483770354291505E-2</v>
      </c>
      <c r="S858" s="52">
        <v>0</v>
      </c>
      <c r="T858" s="49"/>
      <c r="U858" s="56">
        <v>181188</v>
      </c>
      <c r="V858" s="56">
        <v>0</v>
      </c>
      <c r="W858" s="52">
        <v>0</v>
      </c>
      <c r="X858" s="52">
        <v>12502</v>
      </c>
      <c r="Y858" s="52">
        <v>193690</v>
      </c>
      <c r="Z858" s="83">
        <f t="shared" si="13"/>
        <v>2182519</v>
      </c>
      <c r="AA858" s="52"/>
      <c r="AB858" s="52"/>
      <c r="AC858" s="52"/>
      <c r="AE858" s="53"/>
      <c r="AF858" s="53"/>
      <c r="AG858" s="54"/>
      <c r="AH858" s="55"/>
      <c r="AI858" s="52"/>
      <c r="AK858" s="56"/>
      <c r="AL858" s="56"/>
      <c r="AM858" s="52"/>
      <c r="AN858" s="52"/>
      <c r="AO858" s="52"/>
      <c r="AQ858" s="52"/>
      <c r="AR858" s="52"/>
      <c r="AS858" s="52"/>
      <c r="AT858" s="52"/>
      <c r="AU858" s="52"/>
      <c r="AV858" s="52"/>
      <c r="AW858" s="52"/>
      <c r="AX858" s="52"/>
    </row>
    <row r="859" spans="1:50">
      <c r="A859" s="49">
        <v>3515</v>
      </c>
      <c r="B859" s="49">
        <v>3515287306</v>
      </c>
      <c r="C859" s="50" t="s">
        <v>375</v>
      </c>
      <c r="D859" s="49">
        <v>287</v>
      </c>
      <c r="E859" s="50" t="s">
        <v>335</v>
      </c>
      <c r="F859" s="49">
        <v>306</v>
      </c>
      <c r="G859" s="50" t="s">
        <v>341</v>
      </c>
      <c r="H859" s="51">
        <v>2</v>
      </c>
      <c r="I859" s="52">
        <v>10064</v>
      </c>
      <c r="J859" s="52">
        <v>3222</v>
      </c>
      <c r="K859" s="52">
        <v>0</v>
      </c>
      <c r="L859" s="52">
        <v>893</v>
      </c>
      <c r="M859" s="52">
        <v>14179</v>
      </c>
      <c r="N859" s="48"/>
      <c r="O859" s="53">
        <v>0</v>
      </c>
      <c r="P859" s="53">
        <v>0</v>
      </c>
      <c r="Q859" s="55">
        <v>0.09</v>
      </c>
      <c r="R859" s="55">
        <v>1.2494459795584747E-2</v>
      </c>
      <c r="S859" s="52">
        <v>0</v>
      </c>
      <c r="T859" s="49"/>
      <c r="U859" s="56">
        <v>26572</v>
      </c>
      <c r="V859" s="56">
        <v>0</v>
      </c>
      <c r="W859" s="52">
        <v>0</v>
      </c>
      <c r="X859" s="52">
        <v>1786</v>
      </c>
      <c r="Y859" s="52">
        <v>28358</v>
      </c>
      <c r="Z859" s="83">
        <f t="shared" si="13"/>
        <v>2182519</v>
      </c>
      <c r="AA859" s="52"/>
      <c r="AB859" s="52"/>
      <c r="AC859" s="52"/>
      <c r="AE859" s="53"/>
      <c r="AF859" s="53"/>
      <c r="AG859" s="54"/>
      <c r="AH859" s="55"/>
      <c r="AI859" s="52"/>
      <c r="AK859" s="56"/>
      <c r="AL859" s="56"/>
      <c r="AM859" s="52"/>
      <c r="AN859" s="52"/>
      <c r="AO859" s="52"/>
      <c r="AQ859" s="52"/>
      <c r="AR859" s="52"/>
      <c r="AS859" s="52"/>
      <c r="AT859" s="52"/>
      <c r="AU859" s="52"/>
      <c r="AV859" s="52"/>
      <c r="AW859" s="52"/>
      <c r="AX859" s="52"/>
    </row>
    <row r="860" spans="1:50">
      <c r="A860" s="49">
        <v>3515</v>
      </c>
      <c r="B860" s="49">
        <v>3515287316</v>
      </c>
      <c r="C860" s="50" t="s">
        <v>375</v>
      </c>
      <c r="D860" s="49">
        <v>287</v>
      </c>
      <c r="E860" s="50" t="s">
        <v>335</v>
      </c>
      <c r="F860" s="49">
        <v>316</v>
      </c>
      <c r="G860" s="50" t="s">
        <v>159</v>
      </c>
      <c r="H860" s="51">
        <v>7</v>
      </c>
      <c r="I860" s="52">
        <v>11275</v>
      </c>
      <c r="J860" s="52">
        <v>1461</v>
      </c>
      <c r="K860" s="52">
        <v>0</v>
      </c>
      <c r="L860" s="52">
        <v>893</v>
      </c>
      <c r="M860" s="52">
        <v>13629</v>
      </c>
      <c r="N860" s="48"/>
      <c r="O860" s="53">
        <v>0</v>
      </c>
      <c r="P860" s="53">
        <v>0</v>
      </c>
      <c r="Q860" s="55">
        <v>0.18</v>
      </c>
      <c r="R860" s="55">
        <v>6.5435902363018784E-3</v>
      </c>
      <c r="S860" s="52">
        <v>0</v>
      </c>
      <c r="T860" s="49"/>
      <c r="U860" s="56">
        <v>89152</v>
      </c>
      <c r="V860" s="56">
        <v>0</v>
      </c>
      <c r="W860" s="52">
        <v>0</v>
      </c>
      <c r="X860" s="52">
        <v>6251</v>
      </c>
      <c r="Y860" s="52">
        <v>95403</v>
      </c>
      <c r="Z860" s="83">
        <f t="shared" si="13"/>
        <v>2182519</v>
      </c>
      <c r="AA860" s="52"/>
      <c r="AB860" s="52"/>
      <c r="AC860" s="52"/>
      <c r="AE860" s="53"/>
      <c r="AF860" s="53"/>
      <c r="AG860" s="54"/>
      <c r="AH860" s="55"/>
      <c r="AI860" s="52"/>
      <c r="AK860" s="56"/>
      <c r="AL860" s="56"/>
      <c r="AM860" s="52"/>
      <c r="AN860" s="52"/>
      <c r="AO860" s="52"/>
      <c r="AQ860" s="52"/>
      <c r="AR860" s="52"/>
      <c r="AS860" s="52"/>
      <c r="AT860" s="52"/>
      <c r="AU860" s="52"/>
      <c r="AV860" s="52"/>
      <c r="AW860" s="52"/>
      <c r="AX860" s="52"/>
    </row>
    <row r="861" spans="1:50">
      <c r="A861" s="49">
        <v>3515</v>
      </c>
      <c r="B861" s="49">
        <v>3515287658</v>
      </c>
      <c r="C861" s="50" t="s">
        <v>375</v>
      </c>
      <c r="D861" s="49">
        <v>287</v>
      </c>
      <c r="E861" s="50" t="s">
        <v>335</v>
      </c>
      <c r="F861" s="49">
        <v>658</v>
      </c>
      <c r="G861" s="50" t="s">
        <v>345</v>
      </c>
      <c r="H861" s="51">
        <v>4</v>
      </c>
      <c r="I861" s="52">
        <v>9921</v>
      </c>
      <c r="J861" s="52">
        <v>1215</v>
      </c>
      <c r="K861" s="52">
        <v>0</v>
      </c>
      <c r="L861" s="52">
        <v>893</v>
      </c>
      <c r="M861" s="52">
        <v>12029</v>
      </c>
      <c r="N861" s="48"/>
      <c r="O861" s="53">
        <v>0</v>
      </c>
      <c r="P861" s="53">
        <v>0</v>
      </c>
      <c r="Q861" s="55">
        <v>0.09</v>
      </c>
      <c r="R861" s="55">
        <v>1.3076090068709593E-3</v>
      </c>
      <c r="S861" s="52">
        <v>0</v>
      </c>
      <c r="T861" s="49"/>
      <c r="U861" s="56">
        <v>44544</v>
      </c>
      <c r="V861" s="56">
        <v>0</v>
      </c>
      <c r="W861" s="52">
        <v>0</v>
      </c>
      <c r="X861" s="52">
        <v>3572</v>
      </c>
      <c r="Y861" s="52">
        <v>48116</v>
      </c>
      <c r="Z861" s="83">
        <f t="shared" si="13"/>
        <v>2182519</v>
      </c>
      <c r="AA861" s="52"/>
      <c r="AB861" s="52"/>
      <c r="AC861" s="52"/>
      <c r="AE861" s="53"/>
      <c r="AF861" s="53"/>
      <c r="AG861" s="54"/>
      <c r="AH861" s="55"/>
      <c r="AI861" s="52"/>
      <c r="AK861" s="56"/>
      <c r="AL861" s="56"/>
      <c r="AM861" s="52"/>
      <c r="AN861" s="52"/>
      <c r="AO861" s="52"/>
      <c r="AQ861" s="52"/>
      <c r="AR861" s="52"/>
      <c r="AS861" s="52"/>
      <c r="AT861" s="52"/>
      <c r="AU861" s="52"/>
      <c r="AV861" s="52"/>
      <c r="AW861" s="52"/>
      <c r="AX861" s="52"/>
    </row>
    <row r="862" spans="1:50">
      <c r="A862" s="49">
        <v>3515</v>
      </c>
      <c r="B862" s="49">
        <v>3515287767</v>
      </c>
      <c r="C862" s="50" t="s">
        <v>375</v>
      </c>
      <c r="D862" s="49">
        <v>287</v>
      </c>
      <c r="E862" s="50" t="s">
        <v>335</v>
      </c>
      <c r="F862" s="49">
        <v>767</v>
      </c>
      <c r="G862" s="50" t="s">
        <v>267</v>
      </c>
      <c r="H862" s="51">
        <v>31</v>
      </c>
      <c r="I862" s="52">
        <v>11213</v>
      </c>
      <c r="J862" s="52">
        <v>1604</v>
      </c>
      <c r="K862" s="52">
        <v>0</v>
      </c>
      <c r="L862" s="52">
        <v>893</v>
      </c>
      <c r="M862" s="52">
        <v>13710</v>
      </c>
      <c r="N862" s="48"/>
      <c r="O862" s="53">
        <v>0</v>
      </c>
      <c r="P862" s="53">
        <v>0</v>
      </c>
      <c r="Q862" s="55">
        <v>0.09</v>
      </c>
      <c r="R862" s="55">
        <v>2.1373973252867197E-2</v>
      </c>
      <c r="S862" s="52">
        <v>0</v>
      </c>
      <c r="T862" s="49"/>
      <c r="U862" s="56">
        <v>397327</v>
      </c>
      <c r="V862" s="56">
        <v>0</v>
      </c>
      <c r="W862" s="52">
        <v>0</v>
      </c>
      <c r="X862" s="52">
        <v>27683</v>
      </c>
      <c r="Y862" s="52">
        <v>425010</v>
      </c>
      <c r="Z862" s="83">
        <f t="shared" si="13"/>
        <v>2182519</v>
      </c>
      <c r="AA862" s="52"/>
      <c r="AB862" s="52"/>
      <c r="AC862" s="52"/>
      <c r="AE862" s="53"/>
      <c r="AF862" s="53"/>
      <c r="AG862" s="54"/>
      <c r="AH862" s="55"/>
      <c r="AI862" s="52"/>
      <c r="AK862" s="56"/>
      <c r="AL862" s="56"/>
      <c r="AM862" s="52"/>
      <c r="AN862" s="52"/>
      <c r="AO862" s="52"/>
      <c r="AQ862" s="52"/>
      <c r="AR862" s="52"/>
      <c r="AS862" s="52"/>
      <c r="AT862" s="52"/>
      <c r="AU862" s="52"/>
      <c r="AV862" s="52"/>
      <c r="AW862" s="52"/>
      <c r="AX862" s="52"/>
    </row>
    <row r="863" spans="1:50" s="13" customFormat="1" ht="12.75">
      <c r="A863" s="46" t="s">
        <v>308</v>
      </c>
      <c r="B863" s="46" t="s">
        <v>308</v>
      </c>
      <c r="C863" s="46" t="s">
        <v>308</v>
      </c>
      <c r="D863" s="46" t="s">
        <v>308</v>
      </c>
      <c r="E863" s="46" t="s">
        <v>308</v>
      </c>
      <c r="F863" s="46" t="s">
        <v>308</v>
      </c>
      <c r="G863" s="46" t="s">
        <v>308</v>
      </c>
      <c r="H863" s="47">
        <f>SUM(H10:H862)</f>
        <v>41303</v>
      </c>
      <c r="I863" s="46" t="s">
        <v>308</v>
      </c>
      <c r="J863" s="46" t="s">
        <v>308</v>
      </c>
      <c r="K863" s="46" t="s">
        <v>308</v>
      </c>
      <c r="L863" s="46"/>
      <c r="M863" s="46" t="s">
        <v>308</v>
      </c>
      <c r="O863" s="47">
        <f>SUM(O10:O862)</f>
        <v>85.000000000000171</v>
      </c>
      <c r="P863" s="47">
        <f>SUM(P10:P862)</f>
        <v>0</v>
      </c>
      <c r="Q863" s="46" t="s">
        <v>308</v>
      </c>
      <c r="R863" s="46" t="s">
        <v>308</v>
      </c>
      <c r="S863" s="46" t="s">
        <v>308</v>
      </c>
      <c r="U863" s="57">
        <f t="shared" ref="U863:Y863" si="14">SUM(U10:U862)</f>
        <v>551469045</v>
      </c>
      <c r="V863" s="57">
        <f t="shared" si="14"/>
        <v>0</v>
      </c>
      <c r="W863" s="57">
        <f t="shared" si="14"/>
        <v>-1272715.968601096</v>
      </c>
      <c r="X863" s="57">
        <f t="shared" si="14"/>
        <v>36808687</v>
      </c>
      <c r="Y863" s="78">
        <f t="shared" si="14"/>
        <v>587005016.03139877</v>
      </c>
      <c r="Z863" s="46" t="s">
        <v>308</v>
      </c>
    </row>
  </sheetData>
  <autoFilter ref="A9:AA86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CE1"/>
  </sheetPr>
  <dimension ref="A1:AX863"/>
  <sheetViews>
    <sheetView showGridLines="0" zoomScale="80" zoomScaleNormal="80" workbookViewId="0">
      <pane ySplit="9" topLeftCell="A10" activePane="bottomLeft" state="frozen"/>
      <selection activeCell="A9" sqref="A9"/>
      <selection pane="bottomLeft" activeCell="A9" sqref="A9"/>
    </sheetView>
  </sheetViews>
  <sheetFormatPr defaultRowHeight="15"/>
  <cols>
    <col min="1" max="1" width="6" customWidth="1"/>
    <col min="2" max="2" width="13.28515625" customWidth="1"/>
    <col min="3" max="3" width="30.28515625" customWidth="1"/>
    <col min="4" max="4" width="6.7109375" customWidth="1"/>
    <col min="5" max="5" width="14.7109375" customWidth="1"/>
    <col min="6" max="6" width="5.5703125" customWidth="1"/>
    <col min="7" max="7" width="13.7109375" customWidth="1"/>
    <col min="14" max="14" width="0.5703125" customWidth="1"/>
    <col min="20" max="20" width="0.5703125" customWidth="1"/>
    <col min="21" max="21" width="12.140625" customWidth="1"/>
    <col min="22" max="22" width="10.7109375" customWidth="1"/>
    <col min="23" max="23" width="9.42578125" customWidth="1"/>
    <col min="24" max="24" width="10.28515625" customWidth="1"/>
    <col min="25" max="25" width="13" customWidth="1"/>
    <col min="26" max="27" width="10.7109375" customWidth="1"/>
  </cols>
  <sheetData>
    <row r="1" spans="1:50" ht="20.25">
      <c r="A1" s="59" t="s">
        <v>368</v>
      </c>
      <c r="D1" s="38"/>
      <c r="F1" s="38"/>
    </row>
    <row r="2" spans="1:50" ht="15.75">
      <c r="A2" s="60" t="s">
        <v>384</v>
      </c>
      <c r="D2" s="38"/>
      <c r="F2" s="38"/>
    </row>
    <row r="3" spans="1:50">
      <c r="D3" s="38"/>
      <c r="F3" s="38"/>
    </row>
    <row r="4" spans="1:50" hidden="1">
      <c r="D4" s="38"/>
      <c r="F4" s="38"/>
    </row>
    <row r="5" spans="1:50" hidden="1">
      <c r="D5" s="38"/>
      <c r="F5" s="38"/>
    </row>
    <row r="6" spans="1:50" hidden="1">
      <c r="D6" s="38"/>
      <c r="F6" s="38"/>
    </row>
    <row r="7" spans="1:50">
      <c r="D7" s="38"/>
      <c r="F7" s="38"/>
    </row>
    <row r="8" spans="1:50" s="14" customFormat="1" ht="66" customHeight="1">
      <c r="A8" s="40" t="s">
        <v>0</v>
      </c>
      <c r="B8" s="40" t="s">
        <v>319</v>
      </c>
      <c r="C8" s="41" t="s">
        <v>351</v>
      </c>
      <c r="D8" s="40" t="s">
        <v>1</v>
      </c>
      <c r="E8" s="41" t="s">
        <v>352</v>
      </c>
      <c r="F8" s="40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350</v>
      </c>
      <c r="L8" s="40" t="s">
        <v>355</v>
      </c>
      <c r="M8" s="40" t="s">
        <v>356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U8" s="40" t="s">
        <v>359</v>
      </c>
      <c r="V8" s="40" t="s">
        <v>386</v>
      </c>
      <c r="W8" s="40" t="s">
        <v>360</v>
      </c>
      <c r="X8" s="40" t="s">
        <v>361</v>
      </c>
      <c r="Y8" s="40" t="s">
        <v>366</v>
      </c>
      <c r="Z8" s="40" t="s">
        <v>367</v>
      </c>
    </row>
    <row r="9" spans="1:50" s="14" customFormat="1" ht="12.75">
      <c r="A9" s="44"/>
      <c r="B9" s="43"/>
      <c r="C9" s="45"/>
      <c r="D9" s="43"/>
      <c r="E9" s="43"/>
      <c r="F9" s="43"/>
      <c r="G9" s="45"/>
      <c r="H9" s="45"/>
      <c r="I9" s="43"/>
      <c r="J9" s="43"/>
      <c r="K9" s="43"/>
      <c r="L9" s="43"/>
      <c r="M9" s="43"/>
      <c r="O9" s="43"/>
      <c r="P9" s="43"/>
      <c r="Q9" s="43"/>
      <c r="R9" s="43"/>
      <c r="S9" s="43"/>
      <c r="U9" s="43"/>
      <c r="V9" s="43"/>
      <c r="W9" s="43"/>
      <c r="X9" s="43"/>
      <c r="Y9" s="43"/>
      <c r="Z9" s="43"/>
      <c r="AA9" s="14" t="s">
        <v>373</v>
      </c>
    </row>
    <row r="10" spans="1:50">
      <c r="A10" s="49">
        <v>409</v>
      </c>
      <c r="B10" s="49">
        <v>409201072</v>
      </c>
      <c r="C10" s="50" t="s">
        <v>8</v>
      </c>
      <c r="D10" s="49">
        <v>201</v>
      </c>
      <c r="E10" s="50" t="s">
        <v>9</v>
      </c>
      <c r="F10" s="49">
        <v>72</v>
      </c>
      <c r="G10" s="50" t="s">
        <v>280</v>
      </c>
      <c r="H10" s="51">
        <v>2</v>
      </c>
      <c r="I10" s="52">
        <v>9927</v>
      </c>
      <c r="J10" s="52">
        <v>2348</v>
      </c>
      <c r="K10" s="52">
        <v>0</v>
      </c>
      <c r="L10" s="52">
        <v>893</v>
      </c>
      <c r="M10" s="52">
        <v>13168</v>
      </c>
      <c r="N10" s="48"/>
      <c r="O10" s="53">
        <v>0</v>
      </c>
      <c r="P10" s="53">
        <v>0</v>
      </c>
      <c r="Q10" s="55">
        <v>0.09</v>
      </c>
      <c r="R10" s="55">
        <v>2.4749488570022767E-3</v>
      </c>
      <c r="S10" s="52">
        <v>0</v>
      </c>
      <c r="T10" s="49"/>
      <c r="U10" s="56">
        <v>24550</v>
      </c>
      <c r="V10" s="56">
        <v>0</v>
      </c>
      <c r="W10" s="52">
        <v>0</v>
      </c>
      <c r="X10" s="52">
        <v>1786</v>
      </c>
      <c r="Y10" s="52">
        <v>26336</v>
      </c>
      <c r="Z10" s="83">
        <f>SUMIF($A$10:$A$862,$A10,$Y$10:$Y$862)</f>
        <v>5040059</v>
      </c>
      <c r="AA10" s="52"/>
      <c r="AB10" s="52"/>
      <c r="AC10" s="52"/>
      <c r="AE10" s="53"/>
      <c r="AF10" s="53"/>
      <c r="AG10" s="54"/>
      <c r="AH10" s="55"/>
      <c r="AI10" s="52"/>
      <c r="AK10" s="56"/>
      <c r="AL10" s="56"/>
      <c r="AM10" s="52"/>
      <c r="AN10" s="52"/>
      <c r="AO10" s="52"/>
      <c r="AQ10" s="52"/>
      <c r="AR10" s="52"/>
      <c r="AS10" s="52"/>
      <c r="AT10" s="52"/>
      <c r="AU10" s="52"/>
      <c r="AV10" s="52"/>
      <c r="AW10" s="52"/>
      <c r="AX10" s="52"/>
    </row>
    <row r="11" spans="1:50" s="13" customFormat="1">
      <c r="A11" s="49">
        <v>409</v>
      </c>
      <c r="B11" s="49">
        <v>409201094</v>
      </c>
      <c r="C11" s="50" t="s">
        <v>8</v>
      </c>
      <c r="D11" s="49">
        <v>201</v>
      </c>
      <c r="E11" s="50" t="s">
        <v>9</v>
      </c>
      <c r="F11" s="49">
        <v>94</v>
      </c>
      <c r="G11" s="50" t="s">
        <v>289</v>
      </c>
      <c r="H11" s="51">
        <v>1</v>
      </c>
      <c r="I11" s="52">
        <v>10416</v>
      </c>
      <c r="J11" s="52">
        <v>514</v>
      </c>
      <c r="K11" s="52">
        <v>0</v>
      </c>
      <c r="L11" s="52">
        <v>893</v>
      </c>
      <c r="M11" s="52">
        <v>11823</v>
      </c>
      <c r="N11" s="36"/>
      <c r="O11" s="53">
        <v>0</v>
      </c>
      <c r="P11" s="53">
        <v>0</v>
      </c>
      <c r="Q11" s="55">
        <v>0.09</v>
      </c>
      <c r="R11" s="55">
        <v>5.5255362836286392E-4</v>
      </c>
      <c r="S11" s="52">
        <v>0</v>
      </c>
      <c r="T11" s="36"/>
      <c r="U11" s="56">
        <v>10930</v>
      </c>
      <c r="V11" s="56">
        <v>0</v>
      </c>
      <c r="W11" s="52">
        <v>0</v>
      </c>
      <c r="X11" s="52">
        <v>893</v>
      </c>
      <c r="Y11" s="52">
        <v>11823</v>
      </c>
      <c r="Z11" s="83">
        <f t="shared" ref="Z11:Z74" si="0">SUMIF($A$10:$A$862,$A11,$Y$10:$Y$862)</f>
        <v>5040059</v>
      </c>
    </row>
    <row r="12" spans="1:50" s="13" customFormat="1">
      <c r="A12" s="49">
        <v>409</v>
      </c>
      <c r="B12" s="49">
        <v>409201201</v>
      </c>
      <c r="C12" s="50" t="s">
        <v>8</v>
      </c>
      <c r="D12" s="49">
        <v>201</v>
      </c>
      <c r="E12" s="50" t="s">
        <v>9</v>
      </c>
      <c r="F12" s="49">
        <v>201</v>
      </c>
      <c r="G12" s="50" t="s">
        <v>9</v>
      </c>
      <c r="H12" s="51">
        <v>408</v>
      </c>
      <c r="I12" s="52">
        <v>11113</v>
      </c>
      <c r="J12" s="52">
        <v>193</v>
      </c>
      <c r="K12" s="52">
        <v>0</v>
      </c>
      <c r="L12" s="52">
        <v>893</v>
      </c>
      <c r="M12" s="52">
        <v>12199</v>
      </c>
      <c r="N12" s="36"/>
      <c r="O12" s="53">
        <v>0</v>
      </c>
      <c r="P12" s="53">
        <v>0</v>
      </c>
      <c r="Q12" s="55">
        <v>0.18</v>
      </c>
      <c r="R12" s="55">
        <v>7.8548202395377034E-2</v>
      </c>
      <c r="S12" s="52">
        <v>0</v>
      </c>
      <c r="T12" s="36"/>
      <c r="U12" s="56">
        <v>4612848</v>
      </c>
      <c r="V12" s="56">
        <v>0</v>
      </c>
      <c r="W12" s="52">
        <v>0</v>
      </c>
      <c r="X12" s="52">
        <v>364344</v>
      </c>
      <c r="Y12" s="52">
        <v>4977192</v>
      </c>
      <c r="Z12" s="83">
        <f t="shared" si="0"/>
        <v>5040059</v>
      </c>
    </row>
    <row r="13" spans="1:50" s="13" customFormat="1">
      <c r="A13" s="49">
        <v>409</v>
      </c>
      <c r="B13" s="49">
        <v>409201331</v>
      </c>
      <c r="C13" s="50" t="s">
        <v>8</v>
      </c>
      <c r="D13" s="49">
        <v>201</v>
      </c>
      <c r="E13" s="50" t="s">
        <v>9</v>
      </c>
      <c r="F13" s="49">
        <v>331</v>
      </c>
      <c r="G13" s="50" t="s">
        <v>283</v>
      </c>
      <c r="H13" s="51">
        <v>2</v>
      </c>
      <c r="I13" s="52">
        <v>8450</v>
      </c>
      <c r="J13" s="52">
        <v>3011</v>
      </c>
      <c r="K13" s="52">
        <v>0</v>
      </c>
      <c r="L13" s="52">
        <v>893</v>
      </c>
      <c r="M13" s="52">
        <v>12354</v>
      </c>
      <c r="N13" s="36"/>
      <c r="O13" s="53">
        <v>0</v>
      </c>
      <c r="P13" s="53">
        <v>0</v>
      </c>
      <c r="Q13" s="55">
        <v>0.09</v>
      </c>
      <c r="R13" s="55">
        <v>6.5419669549053264E-3</v>
      </c>
      <c r="S13" s="52">
        <v>0</v>
      </c>
      <c r="T13" s="36"/>
      <c r="U13" s="56">
        <v>22922</v>
      </c>
      <c r="V13" s="56">
        <v>0</v>
      </c>
      <c r="W13" s="52">
        <v>0</v>
      </c>
      <c r="X13" s="52">
        <v>1786</v>
      </c>
      <c r="Y13" s="52">
        <v>24708</v>
      </c>
      <c r="Z13" s="83">
        <f t="shared" si="0"/>
        <v>5040059</v>
      </c>
    </row>
    <row r="14" spans="1:50" s="13" customFormat="1">
      <c r="A14" s="49">
        <v>410</v>
      </c>
      <c r="B14" s="49">
        <v>410035035</v>
      </c>
      <c r="C14" s="50" t="s">
        <v>10</v>
      </c>
      <c r="D14" s="49">
        <v>35</v>
      </c>
      <c r="E14" s="50" t="s">
        <v>11</v>
      </c>
      <c r="F14" s="49">
        <v>35</v>
      </c>
      <c r="G14" s="50" t="s">
        <v>11</v>
      </c>
      <c r="H14" s="51">
        <v>492</v>
      </c>
      <c r="I14" s="52">
        <v>11613</v>
      </c>
      <c r="J14" s="52">
        <v>4092</v>
      </c>
      <c r="K14" s="52">
        <v>0</v>
      </c>
      <c r="L14" s="52">
        <v>893</v>
      </c>
      <c r="M14" s="52">
        <v>16598</v>
      </c>
      <c r="N14" s="36"/>
      <c r="O14" s="53">
        <v>0</v>
      </c>
      <c r="P14" s="53">
        <v>0</v>
      </c>
      <c r="Q14" s="55">
        <v>0.18</v>
      </c>
      <c r="R14" s="55">
        <v>0.146106395462925</v>
      </c>
      <c r="S14" s="52">
        <v>0</v>
      </c>
      <c r="T14" s="36"/>
      <c r="U14" s="56">
        <v>7726860</v>
      </c>
      <c r="V14" s="56">
        <v>0</v>
      </c>
      <c r="W14" s="52">
        <v>0</v>
      </c>
      <c r="X14" s="52">
        <v>439356</v>
      </c>
      <c r="Y14" s="52">
        <v>8166216</v>
      </c>
      <c r="Z14" s="83">
        <f t="shared" si="0"/>
        <v>16523383</v>
      </c>
    </row>
    <row r="15" spans="1:50" s="13" customFormat="1">
      <c r="A15" s="49">
        <v>410</v>
      </c>
      <c r="B15" s="49">
        <v>410035057</v>
      </c>
      <c r="C15" s="50" t="s">
        <v>10</v>
      </c>
      <c r="D15" s="49">
        <v>35</v>
      </c>
      <c r="E15" s="50" t="s">
        <v>11</v>
      </c>
      <c r="F15" s="49">
        <v>57</v>
      </c>
      <c r="G15" s="50" t="s">
        <v>13</v>
      </c>
      <c r="H15" s="51">
        <v>348</v>
      </c>
      <c r="I15" s="52">
        <v>11907</v>
      </c>
      <c r="J15" s="52">
        <v>629</v>
      </c>
      <c r="K15" s="52">
        <v>0</v>
      </c>
      <c r="L15" s="52">
        <v>893</v>
      </c>
      <c r="M15" s="52">
        <v>13429</v>
      </c>
      <c r="N15" s="36"/>
      <c r="O15" s="53">
        <v>0</v>
      </c>
      <c r="P15" s="53">
        <v>0</v>
      </c>
      <c r="Q15" s="55">
        <v>0.18</v>
      </c>
      <c r="R15" s="55">
        <v>0.11614255293759317</v>
      </c>
      <c r="S15" s="52">
        <v>0</v>
      </c>
      <c r="T15" s="36"/>
      <c r="U15" s="56">
        <v>4362528</v>
      </c>
      <c r="V15" s="56">
        <v>0</v>
      </c>
      <c r="W15" s="52">
        <v>0</v>
      </c>
      <c r="X15" s="52">
        <v>310764</v>
      </c>
      <c r="Y15" s="52">
        <v>4673292</v>
      </c>
      <c r="Z15" s="83">
        <f t="shared" si="0"/>
        <v>16523383</v>
      </c>
    </row>
    <row r="16" spans="1:50" s="13" customFormat="1">
      <c r="A16" s="49">
        <v>410</v>
      </c>
      <c r="B16" s="49">
        <v>410035071</v>
      </c>
      <c r="C16" s="50" t="s">
        <v>10</v>
      </c>
      <c r="D16" s="49">
        <v>35</v>
      </c>
      <c r="E16" s="50" t="s">
        <v>11</v>
      </c>
      <c r="F16" s="49">
        <v>71</v>
      </c>
      <c r="G16" s="50" t="s">
        <v>218</v>
      </c>
      <c r="H16" s="51">
        <v>1</v>
      </c>
      <c r="I16" s="52">
        <v>9778</v>
      </c>
      <c r="J16" s="52">
        <v>4947</v>
      </c>
      <c r="K16" s="52">
        <v>0</v>
      </c>
      <c r="L16" s="52">
        <v>893</v>
      </c>
      <c r="M16" s="52">
        <v>15618</v>
      </c>
      <c r="N16" s="36"/>
      <c r="O16" s="53">
        <v>0</v>
      </c>
      <c r="P16" s="53">
        <v>0</v>
      </c>
      <c r="Q16" s="55">
        <v>0.09</v>
      </c>
      <c r="R16" s="55">
        <v>1.7066903874814556E-3</v>
      </c>
      <c r="S16" s="52">
        <v>0</v>
      </c>
      <c r="T16" s="36"/>
      <c r="U16" s="56">
        <v>14725</v>
      </c>
      <c r="V16" s="56">
        <v>0</v>
      </c>
      <c r="W16" s="52">
        <v>0</v>
      </c>
      <c r="X16" s="52">
        <v>893</v>
      </c>
      <c r="Y16" s="52">
        <v>15618</v>
      </c>
      <c r="Z16" s="83">
        <f t="shared" si="0"/>
        <v>16523383</v>
      </c>
    </row>
    <row r="17" spans="1:26" s="13" customFormat="1">
      <c r="A17" s="49">
        <v>410</v>
      </c>
      <c r="B17" s="49">
        <v>410035093</v>
      </c>
      <c r="C17" s="50" t="s">
        <v>10</v>
      </c>
      <c r="D17" s="49">
        <v>35</v>
      </c>
      <c r="E17" s="50" t="s">
        <v>11</v>
      </c>
      <c r="F17" s="49">
        <v>93</v>
      </c>
      <c r="G17" s="50" t="s">
        <v>14</v>
      </c>
      <c r="H17" s="51">
        <v>9</v>
      </c>
      <c r="I17" s="52">
        <v>10969</v>
      </c>
      <c r="J17" s="52">
        <v>307</v>
      </c>
      <c r="K17" s="52">
        <v>0</v>
      </c>
      <c r="L17" s="52">
        <v>893</v>
      </c>
      <c r="M17" s="52">
        <v>12169</v>
      </c>
      <c r="N17" s="36"/>
      <c r="O17" s="53">
        <v>0</v>
      </c>
      <c r="P17" s="53">
        <v>0</v>
      </c>
      <c r="Q17" s="55">
        <v>0.09</v>
      </c>
      <c r="R17" s="55">
        <v>9.832094687748992E-2</v>
      </c>
      <c r="S17" s="52">
        <v>-954</v>
      </c>
      <c r="T17" s="36"/>
      <c r="U17" s="56">
        <v>101484</v>
      </c>
      <c r="V17" s="56">
        <v>0</v>
      </c>
      <c r="W17" s="52">
        <v>-8586</v>
      </c>
      <c r="X17" s="52">
        <v>8037</v>
      </c>
      <c r="Y17" s="52">
        <v>100935</v>
      </c>
      <c r="Z17" s="83">
        <f t="shared" si="0"/>
        <v>16523383</v>
      </c>
    </row>
    <row r="18" spans="1:26" s="13" customFormat="1">
      <c r="A18" s="49">
        <v>410</v>
      </c>
      <c r="B18" s="49">
        <v>410035155</v>
      </c>
      <c r="C18" s="50" t="s">
        <v>10</v>
      </c>
      <c r="D18" s="49">
        <v>35</v>
      </c>
      <c r="E18" s="50" t="s">
        <v>11</v>
      </c>
      <c r="F18" s="49">
        <v>155</v>
      </c>
      <c r="G18" s="50" t="s">
        <v>15</v>
      </c>
      <c r="H18" s="51">
        <v>1</v>
      </c>
      <c r="I18" s="52">
        <v>10438</v>
      </c>
      <c r="J18" s="52">
        <v>6913</v>
      </c>
      <c r="K18" s="52">
        <v>0</v>
      </c>
      <c r="L18" s="52">
        <v>893</v>
      </c>
      <c r="M18" s="52">
        <v>18244</v>
      </c>
      <c r="N18" s="36"/>
      <c r="O18" s="53">
        <v>0</v>
      </c>
      <c r="P18" s="53">
        <v>0</v>
      </c>
      <c r="Q18" s="55">
        <v>0.09</v>
      </c>
      <c r="R18" s="55">
        <v>1.3546856614518043E-4</v>
      </c>
      <c r="S18" s="52">
        <v>0</v>
      </c>
      <c r="T18" s="36"/>
      <c r="U18" s="56">
        <v>17351</v>
      </c>
      <c r="V18" s="56">
        <v>0</v>
      </c>
      <c r="W18" s="52">
        <v>0</v>
      </c>
      <c r="X18" s="52">
        <v>893</v>
      </c>
      <c r="Y18" s="52">
        <v>18244</v>
      </c>
      <c r="Z18" s="83">
        <f t="shared" si="0"/>
        <v>16523383</v>
      </c>
    </row>
    <row r="19" spans="1:26" s="13" customFormat="1">
      <c r="A19" s="49">
        <v>410</v>
      </c>
      <c r="B19" s="49">
        <v>410035163</v>
      </c>
      <c r="C19" s="50" t="s">
        <v>10</v>
      </c>
      <c r="D19" s="49">
        <v>35</v>
      </c>
      <c r="E19" s="50" t="s">
        <v>11</v>
      </c>
      <c r="F19" s="49">
        <v>163</v>
      </c>
      <c r="G19" s="50" t="s">
        <v>16</v>
      </c>
      <c r="H19" s="51">
        <v>13</v>
      </c>
      <c r="I19" s="52">
        <v>10671</v>
      </c>
      <c r="J19" s="52">
        <v>572</v>
      </c>
      <c r="K19" s="52">
        <v>0</v>
      </c>
      <c r="L19" s="52">
        <v>893</v>
      </c>
      <c r="M19" s="52">
        <v>12136</v>
      </c>
      <c r="N19" s="36"/>
      <c r="O19" s="53">
        <v>0</v>
      </c>
      <c r="P19" s="53">
        <v>0</v>
      </c>
      <c r="Q19" s="55">
        <v>0.18</v>
      </c>
      <c r="R19" s="55">
        <v>8.7615887311341539E-2</v>
      </c>
      <c r="S19" s="52">
        <v>0</v>
      </c>
      <c r="T19" s="36"/>
      <c r="U19" s="56">
        <v>146159</v>
      </c>
      <c r="V19" s="56">
        <v>0</v>
      </c>
      <c r="W19" s="52">
        <v>0</v>
      </c>
      <c r="X19" s="52">
        <v>11609</v>
      </c>
      <c r="Y19" s="52">
        <v>157768</v>
      </c>
      <c r="Z19" s="83">
        <f t="shared" si="0"/>
        <v>16523383</v>
      </c>
    </row>
    <row r="20" spans="1:26" s="13" customFormat="1">
      <c r="A20" s="49">
        <v>410</v>
      </c>
      <c r="B20" s="49">
        <v>410035165</v>
      </c>
      <c r="C20" s="50" t="s">
        <v>10</v>
      </c>
      <c r="D20" s="49">
        <v>35</v>
      </c>
      <c r="E20" s="50" t="s">
        <v>11</v>
      </c>
      <c r="F20" s="49">
        <v>165</v>
      </c>
      <c r="G20" s="50" t="s">
        <v>17</v>
      </c>
      <c r="H20" s="51">
        <v>3</v>
      </c>
      <c r="I20" s="52">
        <v>9529</v>
      </c>
      <c r="J20" s="52">
        <v>467</v>
      </c>
      <c r="K20" s="52">
        <v>0</v>
      </c>
      <c r="L20" s="52">
        <v>893</v>
      </c>
      <c r="M20" s="52">
        <v>10889</v>
      </c>
      <c r="N20" s="36"/>
      <c r="O20" s="53">
        <v>0</v>
      </c>
      <c r="P20" s="53">
        <v>0</v>
      </c>
      <c r="Q20" s="55">
        <v>0.14000000000000001</v>
      </c>
      <c r="R20" s="55">
        <v>0.11966283017214517</v>
      </c>
      <c r="S20" s="52">
        <v>0</v>
      </c>
      <c r="T20" s="36"/>
      <c r="U20" s="56">
        <v>29988</v>
      </c>
      <c r="V20" s="56">
        <v>0</v>
      </c>
      <c r="W20" s="52">
        <v>0</v>
      </c>
      <c r="X20" s="52">
        <v>2679</v>
      </c>
      <c r="Y20" s="52">
        <v>32667</v>
      </c>
      <c r="Z20" s="83">
        <f t="shared" si="0"/>
        <v>16523383</v>
      </c>
    </row>
    <row r="21" spans="1:26" s="13" customFormat="1">
      <c r="A21" s="49">
        <v>410</v>
      </c>
      <c r="B21" s="49">
        <v>410035176</v>
      </c>
      <c r="C21" s="50" t="s">
        <v>10</v>
      </c>
      <c r="D21" s="49">
        <v>35</v>
      </c>
      <c r="E21" s="50" t="s">
        <v>11</v>
      </c>
      <c r="F21" s="49">
        <v>176</v>
      </c>
      <c r="G21" s="50" t="s">
        <v>78</v>
      </c>
      <c r="H21" s="51">
        <v>1</v>
      </c>
      <c r="I21" s="52">
        <v>11288</v>
      </c>
      <c r="J21" s="52">
        <v>3719</v>
      </c>
      <c r="K21" s="52">
        <v>0</v>
      </c>
      <c r="L21" s="52">
        <v>893</v>
      </c>
      <c r="M21" s="52">
        <v>15900</v>
      </c>
      <c r="N21" s="36"/>
      <c r="O21" s="53">
        <v>0</v>
      </c>
      <c r="P21" s="53">
        <v>0</v>
      </c>
      <c r="Q21" s="55">
        <v>0.09</v>
      </c>
      <c r="R21" s="55">
        <v>6.5733715767592862E-2</v>
      </c>
      <c r="S21" s="52">
        <v>0</v>
      </c>
      <c r="T21" s="36"/>
      <c r="U21" s="56">
        <v>15007</v>
      </c>
      <c r="V21" s="56">
        <v>0</v>
      </c>
      <c r="W21" s="52">
        <v>0</v>
      </c>
      <c r="X21" s="52">
        <v>893</v>
      </c>
      <c r="Y21" s="52">
        <v>15900</v>
      </c>
      <c r="Z21" s="83">
        <f t="shared" si="0"/>
        <v>16523383</v>
      </c>
    </row>
    <row r="22" spans="1:26" s="13" customFormat="1">
      <c r="A22" s="49">
        <v>410</v>
      </c>
      <c r="B22" s="49">
        <v>410035248</v>
      </c>
      <c r="C22" s="50" t="s">
        <v>10</v>
      </c>
      <c r="D22" s="49">
        <v>35</v>
      </c>
      <c r="E22" s="50" t="s">
        <v>11</v>
      </c>
      <c r="F22" s="49">
        <v>248</v>
      </c>
      <c r="G22" s="50" t="s">
        <v>18</v>
      </c>
      <c r="H22" s="51">
        <v>20</v>
      </c>
      <c r="I22" s="52">
        <v>10628</v>
      </c>
      <c r="J22" s="52">
        <v>373</v>
      </c>
      <c r="K22" s="52">
        <v>0</v>
      </c>
      <c r="L22" s="52">
        <v>893</v>
      </c>
      <c r="M22" s="52">
        <v>11894</v>
      </c>
      <c r="N22" s="36"/>
      <c r="O22" s="53">
        <v>0</v>
      </c>
      <c r="P22" s="53">
        <v>0</v>
      </c>
      <c r="Q22" s="55">
        <v>0.09</v>
      </c>
      <c r="R22" s="55">
        <v>3.8628902959594646E-2</v>
      </c>
      <c r="S22" s="52">
        <v>0</v>
      </c>
      <c r="T22" s="36"/>
      <c r="U22" s="56">
        <v>220020</v>
      </c>
      <c r="V22" s="56">
        <v>0</v>
      </c>
      <c r="W22" s="52">
        <v>0</v>
      </c>
      <c r="X22" s="52">
        <v>17860</v>
      </c>
      <c r="Y22" s="52">
        <v>237880</v>
      </c>
      <c r="Z22" s="83">
        <f t="shared" si="0"/>
        <v>16523383</v>
      </c>
    </row>
    <row r="23" spans="1:26" s="13" customFormat="1">
      <c r="A23" s="49">
        <v>410</v>
      </c>
      <c r="B23" s="49">
        <v>410035262</v>
      </c>
      <c r="C23" s="50" t="s">
        <v>10</v>
      </c>
      <c r="D23" s="49">
        <v>35</v>
      </c>
      <c r="E23" s="50" t="s">
        <v>11</v>
      </c>
      <c r="F23" s="49">
        <v>262</v>
      </c>
      <c r="G23" s="50" t="s">
        <v>19</v>
      </c>
      <c r="H23" s="51">
        <v>3</v>
      </c>
      <c r="I23" s="52">
        <v>9721</v>
      </c>
      <c r="J23" s="52">
        <v>4511</v>
      </c>
      <c r="K23" s="52">
        <v>0</v>
      </c>
      <c r="L23" s="52">
        <v>893</v>
      </c>
      <c r="M23" s="52">
        <v>15125</v>
      </c>
      <c r="N23" s="36"/>
      <c r="O23" s="53">
        <v>0</v>
      </c>
      <c r="P23" s="53">
        <v>0</v>
      </c>
      <c r="Q23" s="55">
        <v>0.09</v>
      </c>
      <c r="R23" s="55">
        <v>4.9644729083564425E-2</v>
      </c>
      <c r="S23" s="52">
        <v>0</v>
      </c>
      <c r="T23" s="36"/>
      <c r="U23" s="56">
        <v>42696</v>
      </c>
      <c r="V23" s="56">
        <v>0</v>
      </c>
      <c r="W23" s="52">
        <v>0</v>
      </c>
      <c r="X23" s="52">
        <v>2679</v>
      </c>
      <c r="Y23" s="52">
        <v>45375</v>
      </c>
      <c r="Z23" s="83">
        <f t="shared" si="0"/>
        <v>16523383</v>
      </c>
    </row>
    <row r="24" spans="1:26" s="13" customFormat="1">
      <c r="A24" s="49">
        <v>410</v>
      </c>
      <c r="B24" s="49">
        <v>410035308</v>
      </c>
      <c r="C24" s="50" t="s">
        <v>10</v>
      </c>
      <c r="D24" s="49">
        <v>35</v>
      </c>
      <c r="E24" s="50" t="s">
        <v>11</v>
      </c>
      <c r="F24" s="49">
        <v>308</v>
      </c>
      <c r="G24" s="50" t="s">
        <v>20</v>
      </c>
      <c r="H24" s="51">
        <v>1</v>
      </c>
      <c r="I24" s="52">
        <v>14923</v>
      </c>
      <c r="J24" s="52">
        <v>8673</v>
      </c>
      <c r="K24" s="52">
        <v>0</v>
      </c>
      <c r="L24" s="52">
        <v>893</v>
      </c>
      <c r="M24" s="52">
        <v>24489</v>
      </c>
      <c r="N24" s="36"/>
      <c r="O24" s="53">
        <v>0</v>
      </c>
      <c r="P24" s="53">
        <v>0</v>
      </c>
      <c r="Q24" s="55">
        <v>0.09</v>
      </c>
      <c r="R24" s="55">
        <v>2.0345826222829709E-3</v>
      </c>
      <c r="S24" s="52">
        <v>0</v>
      </c>
      <c r="T24" s="36"/>
      <c r="U24" s="56">
        <v>23596</v>
      </c>
      <c r="V24" s="56">
        <v>0</v>
      </c>
      <c r="W24" s="52">
        <v>0</v>
      </c>
      <c r="X24" s="52">
        <v>893</v>
      </c>
      <c r="Y24" s="52">
        <v>24489</v>
      </c>
      <c r="Z24" s="83">
        <f t="shared" si="0"/>
        <v>16523383</v>
      </c>
    </row>
    <row r="25" spans="1:26" s="13" customFormat="1">
      <c r="A25" s="49">
        <v>410</v>
      </c>
      <c r="B25" s="49">
        <v>410035346</v>
      </c>
      <c r="C25" s="50" t="s">
        <v>10</v>
      </c>
      <c r="D25" s="49">
        <v>35</v>
      </c>
      <c r="E25" s="50" t="s">
        <v>11</v>
      </c>
      <c r="F25" s="49">
        <v>346</v>
      </c>
      <c r="G25" s="50" t="s">
        <v>21</v>
      </c>
      <c r="H25" s="51">
        <v>9</v>
      </c>
      <c r="I25" s="52">
        <v>12519</v>
      </c>
      <c r="J25" s="52">
        <v>1398</v>
      </c>
      <c r="K25" s="52">
        <v>0</v>
      </c>
      <c r="L25" s="52">
        <v>893</v>
      </c>
      <c r="M25" s="52">
        <v>14810</v>
      </c>
      <c r="N25" s="36"/>
      <c r="O25" s="53">
        <v>0</v>
      </c>
      <c r="P25" s="53">
        <v>0</v>
      </c>
      <c r="Q25" s="55">
        <v>0.09</v>
      </c>
      <c r="R25" s="55">
        <v>1.0013048627386721E-2</v>
      </c>
      <c r="S25" s="52">
        <v>0</v>
      </c>
      <c r="T25" s="36"/>
      <c r="U25" s="56">
        <v>125253</v>
      </c>
      <c r="V25" s="56">
        <v>0</v>
      </c>
      <c r="W25" s="52">
        <v>0</v>
      </c>
      <c r="X25" s="52">
        <v>8037</v>
      </c>
      <c r="Y25" s="52">
        <v>133290</v>
      </c>
      <c r="Z25" s="83">
        <f t="shared" si="0"/>
        <v>16523383</v>
      </c>
    </row>
    <row r="26" spans="1:26" s="13" customFormat="1">
      <c r="A26" s="49">
        <v>410</v>
      </c>
      <c r="B26" s="49">
        <v>410057035</v>
      </c>
      <c r="C26" s="50" t="s">
        <v>10</v>
      </c>
      <c r="D26" s="49">
        <v>57</v>
      </c>
      <c r="E26" s="50" t="s">
        <v>13</v>
      </c>
      <c r="F26" s="49">
        <v>35</v>
      </c>
      <c r="G26" s="50" t="s">
        <v>11</v>
      </c>
      <c r="H26" s="51">
        <v>10</v>
      </c>
      <c r="I26" s="52">
        <v>11884</v>
      </c>
      <c r="J26" s="52">
        <v>4187</v>
      </c>
      <c r="K26" s="52">
        <v>0</v>
      </c>
      <c r="L26" s="52">
        <v>893</v>
      </c>
      <c r="M26" s="52">
        <v>16964</v>
      </c>
      <c r="N26" s="36"/>
      <c r="O26" s="53">
        <v>0</v>
      </c>
      <c r="P26" s="53">
        <v>0</v>
      </c>
      <c r="Q26" s="55">
        <v>0.18</v>
      </c>
      <c r="R26" s="55">
        <v>0.146106395462925</v>
      </c>
      <c r="S26" s="52">
        <v>0</v>
      </c>
      <c r="T26" s="36"/>
      <c r="U26" s="56">
        <v>160710</v>
      </c>
      <c r="V26" s="56">
        <v>0</v>
      </c>
      <c r="W26" s="52">
        <v>0</v>
      </c>
      <c r="X26" s="52">
        <v>8930</v>
      </c>
      <c r="Y26" s="52">
        <v>169640</v>
      </c>
      <c r="Z26" s="83">
        <f t="shared" si="0"/>
        <v>16523383</v>
      </c>
    </row>
    <row r="27" spans="1:26" s="13" customFormat="1">
      <c r="A27" s="49">
        <v>410</v>
      </c>
      <c r="B27" s="49">
        <v>410057057</v>
      </c>
      <c r="C27" s="50" t="s">
        <v>10</v>
      </c>
      <c r="D27" s="49">
        <v>57</v>
      </c>
      <c r="E27" s="50" t="s">
        <v>13</v>
      </c>
      <c r="F27" s="49">
        <v>57</v>
      </c>
      <c r="G27" s="50" t="s">
        <v>13</v>
      </c>
      <c r="H27" s="51">
        <v>197</v>
      </c>
      <c r="I27" s="52">
        <v>11145</v>
      </c>
      <c r="J27" s="52">
        <v>589</v>
      </c>
      <c r="K27" s="52">
        <v>0</v>
      </c>
      <c r="L27" s="52">
        <v>893</v>
      </c>
      <c r="M27" s="52">
        <v>12627</v>
      </c>
      <c r="N27" s="36"/>
      <c r="O27" s="53">
        <v>0</v>
      </c>
      <c r="P27" s="53">
        <v>0</v>
      </c>
      <c r="Q27" s="55">
        <v>0.18</v>
      </c>
      <c r="R27" s="55">
        <v>0.11614255293759317</v>
      </c>
      <c r="S27" s="52">
        <v>0</v>
      </c>
      <c r="T27" s="36"/>
      <c r="U27" s="56">
        <v>2311598</v>
      </c>
      <c r="V27" s="56">
        <v>0</v>
      </c>
      <c r="W27" s="52">
        <v>0</v>
      </c>
      <c r="X27" s="52">
        <v>175921</v>
      </c>
      <c r="Y27" s="52">
        <v>2487519</v>
      </c>
      <c r="Z27" s="83">
        <f t="shared" si="0"/>
        <v>16523383</v>
      </c>
    </row>
    <row r="28" spans="1:26" s="13" customFormat="1">
      <c r="A28" s="49">
        <v>410</v>
      </c>
      <c r="B28" s="49">
        <v>410057093</v>
      </c>
      <c r="C28" s="50" t="s">
        <v>10</v>
      </c>
      <c r="D28" s="49">
        <v>57</v>
      </c>
      <c r="E28" s="50" t="s">
        <v>13</v>
      </c>
      <c r="F28" s="49">
        <v>93</v>
      </c>
      <c r="G28" s="50" t="s">
        <v>14</v>
      </c>
      <c r="H28" s="51">
        <v>5</v>
      </c>
      <c r="I28" s="52">
        <v>12173</v>
      </c>
      <c r="J28" s="52">
        <v>341</v>
      </c>
      <c r="K28" s="52">
        <v>0</v>
      </c>
      <c r="L28" s="52">
        <v>893</v>
      </c>
      <c r="M28" s="52">
        <v>13407</v>
      </c>
      <c r="N28" s="36"/>
      <c r="O28" s="53">
        <v>0</v>
      </c>
      <c r="P28" s="53">
        <v>0</v>
      </c>
      <c r="Q28" s="55">
        <v>0.09</v>
      </c>
      <c r="R28" s="55">
        <v>9.832094687748992E-2</v>
      </c>
      <c r="S28" s="52">
        <v>-1059</v>
      </c>
      <c r="T28" s="36"/>
      <c r="U28" s="56">
        <v>62570</v>
      </c>
      <c r="V28" s="56">
        <v>0</v>
      </c>
      <c r="W28" s="52">
        <v>-5295</v>
      </c>
      <c r="X28" s="52">
        <v>4465</v>
      </c>
      <c r="Y28" s="52">
        <v>61740</v>
      </c>
      <c r="Z28" s="83">
        <f t="shared" si="0"/>
        <v>16523383</v>
      </c>
    </row>
    <row r="29" spans="1:26" s="13" customFormat="1">
      <c r="A29" s="49">
        <v>410</v>
      </c>
      <c r="B29" s="49">
        <v>410057163</v>
      </c>
      <c r="C29" s="50" t="s">
        <v>10</v>
      </c>
      <c r="D29" s="49">
        <v>57</v>
      </c>
      <c r="E29" s="50" t="s">
        <v>13</v>
      </c>
      <c r="F29" s="49">
        <v>163</v>
      </c>
      <c r="G29" s="50" t="s">
        <v>16</v>
      </c>
      <c r="H29" s="51">
        <v>2</v>
      </c>
      <c r="I29" s="52">
        <v>10494</v>
      </c>
      <c r="J29" s="52">
        <v>562</v>
      </c>
      <c r="K29" s="52">
        <v>0</v>
      </c>
      <c r="L29" s="52">
        <v>893</v>
      </c>
      <c r="M29" s="52">
        <v>11949</v>
      </c>
      <c r="N29" s="36"/>
      <c r="O29" s="53">
        <v>0</v>
      </c>
      <c r="P29" s="53">
        <v>0</v>
      </c>
      <c r="Q29" s="55">
        <v>0.18</v>
      </c>
      <c r="R29" s="55">
        <v>8.7615887311341539E-2</v>
      </c>
      <c r="S29" s="52">
        <v>0</v>
      </c>
      <c r="T29" s="36"/>
      <c r="U29" s="56">
        <v>22112</v>
      </c>
      <c r="V29" s="56">
        <v>0</v>
      </c>
      <c r="W29" s="52">
        <v>0</v>
      </c>
      <c r="X29" s="52">
        <v>1786</v>
      </c>
      <c r="Y29" s="52">
        <v>23898</v>
      </c>
      <c r="Z29" s="83">
        <f t="shared" si="0"/>
        <v>16523383</v>
      </c>
    </row>
    <row r="30" spans="1:26" s="13" customFormat="1">
      <c r="A30" s="49">
        <v>410</v>
      </c>
      <c r="B30" s="49">
        <v>410057176</v>
      </c>
      <c r="C30" s="50" t="s">
        <v>10</v>
      </c>
      <c r="D30" s="49">
        <v>57</v>
      </c>
      <c r="E30" s="50" t="s">
        <v>13</v>
      </c>
      <c r="F30" s="49">
        <v>176</v>
      </c>
      <c r="G30" s="50" t="s">
        <v>78</v>
      </c>
      <c r="H30" s="51">
        <v>2</v>
      </c>
      <c r="I30" s="52">
        <v>11288</v>
      </c>
      <c r="J30" s="52">
        <v>3719</v>
      </c>
      <c r="K30" s="52">
        <v>0</v>
      </c>
      <c r="L30" s="52">
        <v>893</v>
      </c>
      <c r="M30" s="52">
        <v>15900</v>
      </c>
      <c r="N30" s="36"/>
      <c r="O30" s="53">
        <v>0</v>
      </c>
      <c r="P30" s="53">
        <v>0</v>
      </c>
      <c r="Q30" s="55">
        <v>0.09</v>
      </c>
      <c r="R30" s="55">
        <v>6.5733715767592862E-2</v>
      </c>
      <c r="S30" s="52">
        <v>0</v>
      </c>
      <c r="T30" s="36"/>
      <c r="U30" s="56">
        <v>30014</v>
      </c>
      <c r="V30" s="56">
        <v>0</v>
      </c>
      <c r="W30" s="52">
        <v>0</v>
      </c>
      <c r="X30" s="52">
        <v>1786</v>
      </c>
      <c r="Y30" s="52">
        <v>31800</v>
      </c>
      <c r="Z30" s="83">
        <f t="shared" si="0"/>
        <v>16523383</v>
      </c>
    </row>
    <row r="31" spans="1:26" s="13" customFormat="1">
      <c r="A31" s="49">
        <v>410</v>
      </c>
      <c r="B31" s="49">
        <v>410057248</v>
      </c>
      <c r="C31" s="50" t="s">
        <v>10</v>
      </c>
      <c r="D31" s="49">
        <v>57</v>
      </c>
      <c r="E31" s="50" t="s">
        <v>13</v>
      </c>
      <c r="F31" s="49">
        <v>248</v>
      </c>
      <c r="G31" s="50" t="s">
        <v>18</v>
      </c>
      <c r="H31" s="51">
        <v>8</v>
      </c>
      <c r="I31" s="52">
        <v>10317</v>
      </c>
      <c r="J31" s="52">
        <v>362</v>
      </c>
      <c r="K31" s="52">
        <v>0</v>
      </c>
      <c r="L31" s="52">
        <v>893</v>
      </c>
      <c r="M31" s="52">
        <v>11572</v>
      </c>
      <c r="N31" s="36"/>
      <c r="O31" s="53">
        <v>0</v>
      </c>
      <c r="P31" s="53">
        <v>0</v>
      </c>
      <c r="Q31" s="55">
        <v>0.09</v>
      </c>
      <c r="R31" s="55">
        <v>3.8628902959594646E-2</v>
      </c>
      <c r="S31" s="52">
        <v>0</v>
      </c>
      <c r="T31" s="36"/>
      <c r="U31" s="56">
        <v>85432</v>
      </c>
      <c r="V31" s="56">
        <v>0</v>
      </c>
      <c r="W31" s="52">
        <v>0</v>
      </c>
      <c r="X31" s="52">
        <v>7144</v>
      </c>
      <c r="Y31" s="52">
        <v>92576</v>
      </c>
      <c r="Z31" s="83">
        <f t="shared" si="0"/>
        <v>16523383</v>
      </c>
    </row>
    <row r="32" spans="1:26" s="13" customFormat="1">
      <c r="A32" s="49">
        <v>410</v>
      </c>
      <c r="B32" s="49">
        <v>410057262</v>
      </c>
      <c r="C32" s="50" t="s">
        <v>10</v>
      </c>
      <c r="D32" s="49">
        <v>57</v>
      </c>
      <c r="E32" s="50" t="s">
        <v>13</v>
      </c>
      <c r="F32" s="49">
        <v>262</v>
      </c>
      <c r="G32" s="50" t="s">
        <v>19</v>
      </c>
      <c r="H32" s="51">
        <v>1</v>
      </c>
      <c r="I32" s="52">
        <v>8703</v>
      </c>
      <c r="J32" s="52">
        <v>4038</v>
      </c>
      <c r="K32" s="52">
        <v>0</v>
      </c>
      <c r="L32" s="52">
        <v>893</v>
      </c>
      <c r="M32" s="52">
        <v>13634</v>
      </c>
      <c r="N32" s="36"/>
      <c r="O32" s="53">
        <v>0</v>
      </c>
      <c r="P32" s="53">
        <v>0</v>
      </c>
      <c r="Q32" s="55">
        <v>0.09</v>
      </c>
      <c r="R32" s="55">
        <v>4.9644729083564425E-2</v>
      </c>
      <c r="S32" s="52">
        <v>0</v>
      </c>
      <c r="T32" s="36"/>
      <c r="U32" s="56">
        <v>12741</v>
      </c>
      <c r="V32" s="56">
        <v>0</v>
      </c>
      <c r="W32" s="52">
        <v>0</v>
      </c>
      <c r="X32" s="52">
        <v>893</v>
      </c>
      <c r="Y32" s="52">
        <v>13634</v>
      </c>
      <c r="Z32" s="83">
        <f t="shared" si="0"/>
        <v>16523383</v>
      </c>
    </row>
    <row r="33" spans="1:26" s="13" customFormat="1">
      <c r="A33" s="49">
        <v>410</v>
      </c>
      <c r="B33" s="49">
        <v>410057308</v>
      </c>
      <c r="C33" s="50" t="s">
        <v>10</v>
      </c>
      <c r="D33" s="49">
        <v>57</v>
      </c>
      <c r="E33" s="50" t="s">
        <v>13</v>
      </c>
      <c r="F33" s="49">
        <v>308</v>
      </c>
      <c r="G33" s="50" t="s">
        <v>20</v>
      </c>
      <c r="H33" s="51">
        <v>1</v>
      </c>
      <c r="I33" s="52">
        <v>12654</v>
      </c>
      <c r="J33" s="52">
        <v>7355</v>
      </c>
      <c r="K33" s="52">
        <v>0</v>
      </c>
      <c r="L33" s="52">
        <v>893</v>
      </c>
      <c r="M33" s="52">
        <v>20902</v>
      </c>
      <c r="N33" s="36"/>
      <c r="O33" s="53">
        <v>0</v>
      </c>
      <c r="P33" s="53">
        <v>0</v>
      </c>
      <c r="Q33" s="55">
        <v>0.09</v>
      </c>
      <c r="R33" s="55">
        <v>2.0345826222829709E-3</v>
      </c>
      <c r="S33" s="52">
        <v>0</v>
      </c>
      <c r="T33" s="36"/>
      <c r="U33" s="56">
        <v>20009</v>
      </c>
      <c r="V33" s="56">
        <v>0</v>
      </c>
      <c r="W33" s="52">
        <v>0</v>
      </c>
      <c r="X33" s="52">
        <v>893</v>
      </c>
      <c r="Y33" s="52">
        <v>20902</v>
      </c>
      <c r="Z33" s="83">
        <f t="shared" si="0"/>
        <v>16523383</v>
      </c>
    </row>
    <row r="34" spans="1:26" s="13" customFormat="1">
      <c r="A34" s="49">
        <v>412</v>
      </c>
      <c r="B34" s="49">
        <v>412035035</v>
      </c>
      <c r="C34" s="50" t="s">
        <v>22</v>
      </c>
      <c r="D34" s="49">
        <v>35</v>
      </c>
      <c r="E34" s="50" t="s">
        <v>11</v>
      </c>
      <c r="F34" s="49">
        <v>35</v>
      </c>
      <c r="G34" s="50" t="s">
        <v>11</v>
      </c>
      <c r="H34" s="51">
        <v>481</v>
      </c>
      <c r="I34" s="52">
        <v>11529</v>
      </c>
      <c r="J34" s="52">
        <v>4062</v>
      </c>
      <c r="K34" s="52">
        <v>0</v>
      </c>
      <c r="L34" s="52">
        <v>893</v>
      </c>
      <c r="M34" s="52">
        <v>16484</v>
      </c>
      <c r="N34" s="36"/>
      <c r="O34" s="53">
        <v>0</v>
      </c>
      <c r="P34" s="53">
        <v>0</v>
      </c>
      <c r="Q34" s="55">
        <v>0.18</v>
      </c>
      <c r="R34" s="55">
        <v>0.146106395462925</v>
      </c>
      <c r="S34" s="52">
        <v>0</v>
      </c>
      <c r="T34" s="36"/>
      <c r="U34" s="56">
        <v>7499271</v>
      </c>
      <c r="V34" s="56">
        <v>0</v>
      </c>
      <c r="W34" s="52">
        <v>0</v>
      </c>
      <c r="X34" s="52">
        <v>429533</v>
      </c>
      <c r="Y34" s="52">
        <v>7928804</v>
      </c>
      <c r="Z34" s="83">
        <f t="shared" si="0"/>
        <v>8575094</v>
      </c>
    </row>
    <row r="35" spans="1:26" s="13" customFormat="1">
      <c r="A35" s="49">
        <v>412</v>
      </c>
      <c r="B35" s="49">
        <v>412035044</v>
      </c>
      <c r="C35" s="50" t="s">
        <v>22</v>
      </c>
      <c r="D35" s="49">
        <v>35</v>
      </c>
      <c r="E35" s="50" t="s">
        <v>11</v>
      </c>
      <c r="F35" s="49">
        <v>44</v>
      </c>
      <c r="G35" s="50" t="s">
        <v>12</v>
      </c>
      <c r="H35" s="51">
        <v>7</v>
      </c>
      <c r="I35" s="52">
        <v>8621</v>
      </c>
      <c r="J35" s="52">
        <v>568</v>
      </c>
      <c r="K35" s="52">
        <v>0</v>
      </c>
      <c r="L35" s="52">
        <v>893</v>
      </c>
      <c r="M35" s="52">
        <v>10082</v>
      </c>
      <c r="N35" s="36"/>
      <c r="O35" s="53">
        <v>0</v>
      </c>
      <c r="P35" s="53">
        <v>0</v>
      </c>
      <c r="Q35" s="55">
        <v>0.09</v>
      </c>
      <c r="R35" s="55">
        <v>4.7635608937194533E-2</v>
      </c>
      <c r="S35" s="52">
        <v>0</v>
      </c>
      <c r="T35" s="36"/>
      <c r="U35" s="56">
        <v>64323</v>
      </c>
      <c r="V35" s="56">
        <v>0</v>
      </c>
      <c r="W35" s="52">
        <v>0</v>
      </c>
      <c r="X35" s="52">
        <v>6251</v>
      </c>
      <c r="Y35" s="52">
        <v>70574</v>
      </c>
      <c r="Z35" s="83">
        <f t="shared" si="0"/>
        <v>8575094</v>
      </c>
    </row>
    <row r="36" spans="1:26" s="13" customFormat="1">
      <c r="A36" s="49">
        <v>412</v>
      </c>
      <c r="B36" s="49">
        <v>412035046</v>
      </c>
      <c r="C36" s="50" t="s">
        <v>22</v>
      </c>
      <c r="D36" s="49">
        <v>35</v>
      </c>
      <c r="E36" s="50" t="s">
        <v>11</v>
      </c>
      <c r="F36" s="49">
        <v>46</v>
      </c>
      <c r="G36" s="50" t="s">
        <v>89</v>
      </c>
      <c r="H36" s="51">
        <v>1</v>
      </c>
      <c r="I36" s="52">
        <v>10054</v>
      </c>
      <c r="J36" s="52">
        <v>7638</v>
      </c>
      <c r="K36" s="52">
        <v>0</v>
      </c>
      <c r="L36" s="52">
        <v>893</v>
      </c>
      <c r="M36" s="52">
        <v>18585</v>
      </c>
      <c r="N36" s="36"/>
      <c r="O36" s="53">
        <v>0</v>
      </c>
      <c r="P36" s="53">
        <v>0</v>
      </c>
      <c r="Q36" s="55">
        <v>0.09</v>
      </c>
      <c r="R36" s="55">
        <v>5.3994094422245894E-4</v>
      </c>
      <c r="S36" s="52">
        <v>0</v>
      </c>
      <c r="T36" s="36"/>
      <c r="U36" s="56">
        <v>17692</v>
      </c>
      <c r="V36" s="56">
        <v>0</v>
      </c>
      <c r="W36" s="52">
        <v>0</v>
      </c>
      <c r="X36" s="52">
        <v>893</v>
      </c>
      <c r="Y36" s="52">
        <v>18585</v>
      </c>
      <c r="Z36" s="83">
        <f t="shared" si="0"/>
        <v>8575094</v>
      </c>
    </row>
    <row r="37" spans="1:26" s="13" customFormat="1">
      <c r="A37" s="49">
        <v>412</v>
      </c>
      <c r="B37" s="49">
        <v>412035057</v>
      </c>
      <c r="C37" s="50" t="s">
        <v>22</v>
      </c>
      <c r="D37" s="49">
        <v>35</v>
      </c>
      <c r="E37" s="50" t="s">
        <v>11</v>
      </c>
      <c r="F37" s="49">
        <v>57</v>
      </c>
      <c r="G37" s="50" t="s">
        <v>13</v>
      </c>
      <c r="H37" s="51">
        <v>1</v>
      </c>
      <c r="I37" s="52">
        <v>12260</v>
      </c>
      <c r="J37" s="52">
        <v>648</v>
      </c>
      <c r="K37" s="52">
        <v>0</v>
      </c>
      <c r="L37" s="52">
        <v>893</v>
      </c>
      <c r="M37" s="52">
        <v>13801</v>
      </c>
      <c r="N37" s="36"/>
      <c r="O37" s="53">
        <v>0</v>
      </c>
      <c r="P37" s="53">
        <v>0</v>
      </c>
      <c r="Q37" s="55">
        <v>0.18</v>
      </c>
      <c r="R37" s="55">
        <v>0.11614255293759317</v>
      </c>
      <c r="S37" s="52">
        <v>0</v>
      </c>
      <c r="T37" s="36"/>
      <c r="U37" s="56">
        <v>12908</v>
      </c>
      <c r="V37" s="56">
        <v>0</v>
      </c>
      <c r="W37" s="52">
        <v>0</v>
      </c>
      <c r="X37" s="52">
        <v>893</v>
      </c>
      <c r="Y37" s="52">
        <v>13801</v>
      </c>
      <c r="Z37" s="83">
        <f t="shared" si="0"/>
        <v>8575094</v>
      </c>
    </row>
    <row r="38" spans="1:26" s="13" customFormat="1">
      <c r="A38" s="49">
        <v>412</v>
      </c>
      <c r="B38" s="49">
        <v>412035073</v>
      </c>
      <c r="C38" s="50" t="s">
        <v>22</v>
      </c>
      <c r="D38" s="49">
        <v>35</v>
      </c>
      <c r="E38" s="50" t="s">
        <v>11</v>
      </c>
      <c r="F38" s="49">
        <v>73</v>
      </c>
      <c r="G38" s="50" t="s">
        <v>23</v>
      </c>
      <c r="H38" s="51">
        <v>2</v>
      </c>
      <c r="I38" s="52">
        <v>10347</v>
      </c>
      <c r="J38" s="52">
        <v>8051</v>
      </c>
      <c r="K38" s="52">
        <v>0</v>
      </c>
      <c r="L38" s="52">
        <v>893</v>
      </c>
      <c r="M38" s="52">
        <v>19291</v>
      </c>
      <c r="N38" s="36"/>
      <c r="O38" s="53">
        <v>0</v>
      </c>
      <c r="P38" s="53">
        <v>0</v>
      </c>
      <c r="Q38" s="55">
        <v>0.09</v>
      </c>
      <c r="R38" s="55">
        <v>4.5356296084762783E-3</v>
      </c>
      <c r="S38" s="52">
        <v>0</v>
      </c>
      <c r="T38" s="36"/>
      <c r="U38" s="56">
        <v>36796</v>
      </c>
      <c r="V38" s="56">
        <v>0</v>
      </c>
      <c r="W38" s="52">
        <v>0</v>
      </c>
      <c r="X38" s="52">
        <v>1786</v>
      </c>
      <c r="Y38" s="52">
        <v>38582</v>
      </c>
      <c r="Z38" s="83">
        <f t="shared" si="0"/>
        <v>8575094</v>
      </c>
    </row>
    <row r="39" spans="1:26" s="13" customFormat="1">
      <c r="A39" s="49">
        <v>412</v>
      </c>
      <c r="B39" s="49">
        <v>412035165</v>
      </c>
      <c r="C39" s="50" t="s">
        <v>22</v>
      </c>
      <c r="D39" s="49">
        <v>35</v>
      </c>
      <c r="E39" s="50" t="s">
        <v>11</v>
      </c>
      <c r="F39" s="49">
        <v>165</v>
      </c>
      <c r="G39" s="50" t="s">
        <v>17</v>
      </c>
      <c r="H39" s="51">
        <v>1</v>
      </c>
      <c r="I39" s="52">
        <v>11598</v>
      </c>
      <c r="J39" s="52">
        <v>568</v>
      </c>
      <c r="K39" s="52">
        <v>0</v>
      </c>
      <c r="L39" s="52">
        <v>893</v>
      </c>
      <c r="M39" s="52">
        <v>13059</v>
      </c>
      <c r="N39" s="36"/>
      <c r="O39" s="53">
        <v>0</v>
      </c>
      <c r="P39" s="53">
        <v>0</v>
      </c>
      <c r="Q39" s="55">
        <v>0.14000000000000001</v>
      </c>
      <c r="R39" s="55">
        <v>0.11966283017214517</v>
      </c>
      <c r="S39" s="52">
        <v>0</v>
      </c>
      <c r="T39" s="36"/>
      <c r="U39" s="56">
        <v>12166</v>
      </c>
      <c r="V39" s="56">
        <v>0</v>
      </c>
      <c r="W39" s="52">
        <v>0</v>
      </c>
      <c r="X39" s="52">
        <v>893</v>
      </c>
      <c r="Y39" s="52">
        <v>13059</v>
      </c>
      <c r="Z39" s="83">
        <f t="shared" si="0"/>
        <v>8575094</v>
      </c>
    </row>
    <row r="40" spans="1:26" s="13" customFormat="1">
      <c r="A40" s="49">
        <v>412</v>
      </c>
      <c r="B40" s="49">
        <v>412035189</v>
      </c>
      <c r="C40" s="50" t="s">
        <v>22</v>
      </c>
      <c r="D40" s="49">
        <v>35</v>
      </c>
      <c r="E40" s="50" t="s">
        <v>11</v>
      </c>
      <c r="F40" s="49">
        <v>189</v>
      </c>
      <c r="G40" s="50" t="s">
        <v>24</v>
      </c>
      <c r="H40" s="51">
        <v>2</v>
      </c>
      <c r="I40" s="52">
        <v>9832</v>
      </c>
      <c r="J40" s="52">
        <v>3932</v>
      </c>
      <c r="K40" s="52">
        <v>0</v>
      </c>
      <c r="L40" s="52">
        <v>893</v>
      </c>
      <c r="M40" s="52">
        <v>14657</v>
      </c>
      <c r="N40" s="36"/>
      <c r="O40" s="53">
        <v>0</v>
      </c>
      <c r="P40" s="53">
        <v>0</v>
      </c>
      <c r="Q40" s="55">
        <v>0.09</v>
      </c>
      <c r="R40" s="55">
        <v>2.4400393500010036E-3</v>
      </c>
      <c r="S40" s="52">
        <v>0</v>
      </c>
      <c r="T40" s="36"/>
      <c r="U40" s="56">
        <v>27528</v>
      </c>
      <c r="V40" s="56">
        <v>0</v>
      </c>
      <c r="W40" s="52">
        <v>0</v>
      </c>
      <c r="X40" s="52">
        <v>1786</v>
      </c>
      <c r="Y40" s="52">
        <v>29314</v>
      </c>
      <c r="Z40" s="83">
        <f t="shared" si="0"/>
        <v>8575094</v>
      </c>
    </row>
    <row r="41" spans="1:26" s="13" customFormat="1">
      <c r="A41" s="49">
        <v>412</v>
      </c>
      <c r="B41" s="49">
        <v>412035198</v>
      </c>
      <c r="C41" s="50" t="s">
        <v>22</v>
      </c>
      <c r="D41" s="49">
        <v>35</v>
      </c>
      <c r="E41" s="50" t="s">
        <v>11</v>
      </c>
      <c r="F41" s="49">
        <v>198</v>
      </c>
      <c r="G41" s="50" t="s">
        <v>66</v>
      </c>
      <c r="H41" s="51">
        <v>1</v>
      </c>
      <c r="I41" s="52">
        <v>9705</v>
      </c>
      <c r="J41" s="52">
        <v>3891</v>
      </c>
      <c r="K41" s="52">
        <v>0</v>
      </c>
      <c r="L41" s="52">
        <v>893</v>
      </c>
      <c r="M41" s="52">
        <v>14489</v>
      </c>
      <c r="N41" s="36"/>
      <c r="O41" s="53">
        <v>0</v>
      </c>
      <c r="P41" s="53">
        <v>0</v>
      </c>
      <c r="Q41" s="55">
        <v>0.09</v>
      </c>
      <c r="R41" s="55">
        <v>5.9667150048245262E-3</v>
      </c>
      <c r="S41" s="52">
        <v>0</v>
      </c>
      <c r="T41" s="36"/>
      <c r="U41" s="56">
        <v>13596</v>
      </c>
      <c r="V41" s="56">
        <v>0</v>
      </c>
      <c r="W41" s="52">
        <v>0</v>
      </c>
      <c r="X41" s="52">
        <v>893</v>
      </c>
      <c r="Y41" s="52">
        <v>14489</v>
      </c>
      <c r="Z41" s="83">
        <f t="shared" si="0"/>
        <v>8575094</v>
      </c>
    </row>
    <row r="42" spans="1:26" s="13" customFormat="1">
      <c r="A42" s="49">
        <v>412</v>
      </c>
      <c r="B42" s="49">
        <v>412035207</v>
      </c>
      <c r="C42" s="50" t="s">
        <v>22</v>
      </c>
      <c r="D42" s="49">
        <v>35</v>
      </c>
      <c r="E42" s="50" t="s">
        <v>11</v>
      </c>
      <c r="F42" s="49">
        <v>207</v>
      </c>
      <c r="G42" s="50" t="s">
        <v>25</v>
      </c>
      <c r="H42" s="51">
        <v>1</v>
      </c>
      <c r="I42" s="52">
        <v>14923</v>
      </c>
      <c r="J42" s="52">
        <v>9656</v>
      </c>
      <c r="K42" s="52">
        <v>0</v>
      </c>
      <c r="L42" s="52">
        <v>893</v>
      </c>
      <c r="M42" s="52">
        <v>25472</v>
      </c>
      <c r="N42" s="36"/>
      <c r="O42" s="53">
        <v>0</v>
      </c>
      <c r="P42" s="53">
        <v>0</v>
      </c>
      <c r="Q42" s="55">
        <v>0.09</v>
      </c>
      <c r="R42" s="55">
        <v>3.5065897086407105E-4</v>
      </c>
      <c r="S42" s="52">
        <v>0</v>
      </c>
      <c r="T42" s="36"/>
      <c r="U42" s="56">
        <v>24579</v>
      </c>
      <c r="V42" s="56">
        <v>0</v>
      </c>
      <c r="W42" s="52">
        <v>0</v>
      </c>
      <c r="X42" s="52">
        <v>893</v>
      </c>
      <c r="Y42" s="52">
        <v>25472</v>
      </c>
      <c r="Z42" s="83">
        <f t="shared" si="0"/>
        <v>8575094</v>
      </c>
    </row>
    <row r="43" spans="1:26" s="13" customFormat="1">
      <c r="A43" s="49">
        <v>412</v>
      </c>
      <c r="B43" s="49">
        <v>412035212</v>
      </c>
      <c r="C43" s="50" t="s">
        <v>22</v>
      </c>
      <c r="D43" s="49">
        <v>35</v>
      </c>
      <c r="E43" s="50" t="s">
        <v>11</v>
      </c>
      <c r="F43" s="49">
        <v>212</v>
      </c>
      <c r="G43" s="50" t="s">
        <v>167</v>
      </c>
      <c r="H43" s="51">
        <v>1</v>
      </c>
      <c r="I43" s="52">
        <v>9711</v>
      </c>
      <c r="J43" s="52">
        <v>1615</v>
      </c>
      <c r="K43" s="52">
        <v>0</v>
      </c>
      <c r="L43" s="52">
        <v>893</v>
      </c>
      <c r="M43" s="52">
        <v>12219</v>
      </c>
      <c r="N43" s="36"/>
      <c r="O43" s="53">
        <v>0</v>
      </c>
      <c r="P43" s="53">
        <v>0</v>
      </c>
      <c r="Q43" s="55">
        <v>0.09</v>
      </c>
      <c r="R43" s="55">
        <v>2.7474897573820621E-2</v>
      </c>
      <c r="S43" s="52">
        <v>0</v>
      </c>
      <c r="T43" s="36"/>
      <c r="U43" s="56">
        <v>11326</v>
      </c>
      <c r="V43" s="56">
        <v>0</v>
      </c>
      <c r="W43" s="52">
        <v>0</v>
      </c>
      <c r="X43" s="52">
        <v>893</v>
      </c>
      <c r="Y43" s="52">
        <v>12219</v>
      </c>
      <c r="Z43" s="83">
        <f t="shared" si="0"/>
        <v>8575094</v>
      </c>
    </row>
    <row r="44" spans="1:26" s="13" customFormat="1">
      <c r="A44" s="49">
        <v>412</v>
      </c>
      <c r="B44" s="49">
        <v>412035220</v>
      </c>
      <c r="C44" s="50" t="s">
        <v>22</v>
      </c>
      <c r="D44" s="49">
        <v>35</v>
      </c>
      <c r="E44" s="50" t="s">
        <v>11</v>
      </c>
      <c r="F44" s="49">
        <v>220</v>
      </c>
      <c r="G44" s="50" t="s">
        <v>26</v>
      </c>
      <c r="H44" s="51">
        <v>6</v>
      </c>
      <c r="I44" s="52">
        <v>11904</v>
      </c>
      <c r="J44" s="52">
        <v>3474</v>
      </c>
      <c r="K44" s="52">
        <v>0</v>
      </c>
      <c r="L44" s="52">
        <v>893</v>
      </c>
      <c r="M44" s="52">
        <v>16271</v>
      </c>
      <c r="N44" s="36"/>
      <c r="O44" s="53">
        <v>0</v>
      </c>
      <c r="P44" s="53">
        <v>0</v>
      </c>
      <c r="Q44" s="55">
        <v>0.09</v>
      </c>
      <c r="R44" s="55">
        <v>1.2415537954818295E-2</v>
      </c>
      <c r="S44" s="52">
        <v>0</v>
      </c>
      <c r="T44" s="36"/>
      <c r="U44" s="56">
        <v>92268</v>
      </c>
      <c r="V44" s="56">
        <v>0</v>
      </c>
      <c r="W44" s="52">
        <v>0</v>
      </c>
      <c r="X44" s="52">
        <v>5358</v>
      </c>
      <c r="Y44" s="52">
        <v>97626</v>
      </c>
      <c r="Z44" s="83">
        <f t="shared" si="0"/>
        <v>8575094</v>
      </c>
    </row>
    <row r="45" spans="1:26" s="13" customFormat="1">
      <c r="A45" s="49">
        <v>412</v>
      </c>
      <c r="B45" s="49">
        <v>412035244</v>
      </c>
      <c r="C45" s="50" t="s">
        <v>22</v>
      </c>
      <c r="D45" s="49">
        <v>35</v>
      </c>
      <c r="E45" s="50" t="s">
        <v>11</v>
      </c>
      <c r="F45" s="49">
        <v>244</v>
      </c>
      <c r="G45" s="50" t="s">
        <v>27</v>
      </c>
      <c r="H45" s="51">
        <v>8</v>
      </c>
      <c r="I45" s="52">
        <v>11622</v>
      </c>
      <c r="J45" s="52">
        <v>4699</v>
      </c>
      <c r="K45" s="52">
        <v>0</v>
      </c>
      <c r="L45" s="52">
        <v>893</v>
      </c>
      <c r="M45" s="52">
        <v>17214</v>
      </c>
      <c r="N45" s="36"/>
      <c r="O45" s="53">
        <v>0</v>
      </c>
      <c r="P45" s="53">
        <v>0</v>
      </c>
      <c r="Q45" s="55">
        <v>0.18</v>
      </c>
      <c r="R45" s="55">
        <v>9.4216389675245329E-2</v>
      </c>
      <c r="S45" s="52">
        <v>0</v>
      </c>
      <c r="T45" s="36"/>
      <c r="U45" s="56">
        <v>130568</v>
      </c>
      <c r="V45" s="56">
        <v>0</v>
      </c>
      <c r="W45" s="52">
        <v>0</v>
      </c>
      <c r="X45" s="52">
        <v>7144</v>
      </c>
      <c r="Y45" s="52">
        <v>137712</v>
      </c>
      <c r="Z45" s="83">
        <f t="shared" si="0"/>
        <v>8575094</v>
      </c>
    </row>
    <row r="46" spans="1:26" s="13" customFormat="1">
      <c r="A46" s="49">
        <v>412</v>
      </c>
      <c r="B46" s="49">
        <v>412035285</v>
      </c>
      <c r="C46" s="50" t="s">
        <v>22</v>
      </c>
      <c r="D46" s="49">
        <v>35</v>
      </c>
      <c r="E46" s="50" t="s">
        <v>11</v>
      </c>
      <c r="F46" s="49">
        <v>285</v>
      </c>
      <c r="G46" s="50" t="s">
        <v>28</v>
      </c>
      <c r="H46" s="51">
        <v>7</v>
      </c>
      <c r="I46" s="52">
        <v>9625</v>
      </c>
      <c r="J46" s="52">
        <v>2950</v>
      </c>
      <c r="K46" s="52">
        <v>0</v>
      </c>
      <c r="L46" s="52">
        <v>893</v>
      </c>
      <c r="M46" s="52">
        <v>13468</v>
      </c>
      <c r="N46" s="36"/>
      <c r="O46" s="53">
        <v>0</v>
      </c>
      <c r="P46" s="53">
        <v>0</v>
      </c>
      <c r="Q46" s="55">
        <v>0.09</v>
      </c>
      <c r="R46" s="55">
        <v>3.1541691059860932E-2</v>
      </c>
      <c r="S46" s="52">
        <v>0</v>
      </c>
      <c r="T46" s="36"/>
      <c r="U46" s="56">
        <v>88025</v>
      </c>
      <c r="V46" s="56">
        <v>0</v>
      </c>
      <c r="W46" s="52">
        <v>0</v>
      </c>
      <c r="X46" s="52">
        <v>6251</v>
      </c>
      <c r="Y46" s="52">
        <v>94276</v>
      </c>
      <c r="Z46" s="83">
        <f t="shared" si="0"/>
        <v>8575094</v>
      </c>
    </row>
    <row r="47" spans="1:26" s="13" customFormat="1">
      <c r="A47" s="49">
        <v>412</v>
      </c>
      <c r="B47" s="49">
        <v>412035293</v>
      </c>
      <c r="C47" s="50" t="s">
        <v>22</v>
      </c>
      <c r="D47" s="49">
        <v>35</v>
      </c>
      <c r="E47" s="50" t="s">
        <v>11</v>
      </c>
      <c r="F47" s="49">
        <v>293</v>
      </c>
      <c r="G47" s="50" t="s">
        <v>171</v>
      </c>
      <c r="H47" s="51">
        <v>1</v>
      </c>
      <c r="I47" s="52">
        <v>11386</v>
      </c>
      <c r="J47" s="52">
        <v>955</v>
      </c>
      <c r="K47" s="52">
        <v>0</v>
      </c>
      <c r="L47" s="52">
        <v>893</v>
      </c>
      <c r="M47" s="52">
        <v>13234</v>
      </c>
      <c r="N47" s="36"/>
      <c r="O47" s="53">
        <v>0</v>
      </c>
      <c r="P47" s="53">
        <v>0</v>
      </c>
      <c r="Q47" s="55">
        <v>0.18</v>
      </c>
      <c r="R47" s="55">
        <v>3.0106551881651125E-3</v>
      </c>
      <c r="S47" s="52">
        <v>0</v>
      </c>
      <c r="T47" s="36"/>
      <c r="U47" s="56">
        <v>12341</v>
      </c>
      <c r="V47" s="56">
        <v>0</v>
      </c>
      <c r="W47" s="52">
        <v>0</v>
      </c>
      <c r="X47" s="52">
        <v>893</v>
      </c>
      <c r="Y47" s="52">
        <v>13234</v>
      </c>
      <c r="Z47" s="83">
        <f t="shared" si="0"/>
        <v>8575094</v>
      </c>
    </row>
    <row r="48" spans="1:26" s="13" customFormat="1">
      <c r="A48" s="49">
        <v>412</v>
      </c>
      <c r="B48" s="49">
        <v>412035314</v>
      </c>
      <c r="C48" s="50" t="s">
        <v>22</v>
      </c>
      <c r="D48" s="49">
        <v>35</v>
      </c>
      <c r="E48" s="50" t="s">
        <v>11</v>
      </c>
      <c r="F48" s="49">
        <v>314</v>
      </c>
      <c r="G48" s="50" t="s">
        <v>29</v>
      </c>
      <c r="H48" s="51">
        <v>1</v>
      </c>
      <c r="I48" s="52">
        <v>13106</v>
      </c>
      <c r="J48" s="52">
        <v>10165</v>
      </c>
      <c r="K48" s="52">
        <v>0</v>
      </c>
      <c r="L48" s="52">
        <v>893</v>
      </c>
      <c r="M48" s="52">
        <v>24164</v>
      </c>
      <c r="N48" s="36"/>
      <c r="O48" s="53">
        <v>0</v>
      </c>
      <c r="P48" s="53">
        <v>0</v>
      </c>
      <c r="Q48" s="55">
        <v>0.09</v>
      </c>
      <c r="R48" s="55">
        <v>4.7690899766988848E-3</v>
      </c>
      <c r="S48" s="52">
        <v>0</v>
      </c>
      <c r="T48" s="36"/>
      <c r="U48" s="56">
        <v>23271</v>
      </c>
      <c r="V48" s="56">
        <v>0</v>
      </c>
      <c r="W48" s="52">
        <v>0</v>
      </c>
      <c r="X48" s="52">
        <v>893</v>
      </c>
      <c r="Y48" s="52">
        <v>24164</v>
      </c>
      <c r="Z48" s="83">
        <f t="shared" si="0"/>
        <v>8575094</v>
      </c>
    </row>
    <row r="49" spans="1:26" s="13" customFormat="1">
      <c r="A49" s="49">
        <v>412</v>
      </c>
      <c r="B49" s="49">
        <v>412035335</v>
      </c>
      <c r="C49" s="50" t="s">
        <v>22</v>
      </c>
      <c r="D49" s="49">
        <v>35</v>
      </c>
      <c r="E49" s="50" t="s">
        <v>11</v>
      </c>
      <c r="F49" s="49">
        <v>335</v>
      </c>
      <c r="G49" s="50" t="s">
        <v>312</v>
      </c>
      <c r="H49" s="51">
        <v>1</v>
      </c>
      <c r="I49" s="52">
        <v>9755</v>
      </c>
      <c r="J49" s="52">
        <v>6674</v>
      </c>
      <c r="K49" s="52">
        <v>0</v>
      </c>
      <c r="L49" s="52">
        <v>893</v>
      </c>
      <c r="M49" s="52">
        <v>17322</v>
      </c>
      <c r="N49" s="36"/>
      <c r="O49" s="53">
        <v>0</v>
      </c>
      <c r="P49" s="53">
        <v>0</v>
      </c>
      <c r="Q49" s="55">
        <v>0.09</v>
      </c>
      <c r="R49" s="55">
        <v>3.2162802944130792E-4</v>
      </c>
      <c r="S49" s="52">
        <v>0</v>
      </c>
      <c r="T49" s="36"/>
      <c r="U49" s="56">
        <v>16429</v>
      </c>
      <c r="V49" s="56">
        <v>0</v>
      </c>
      <c r="W49" s="52">
        <v>0</v>
      </c>
      <c r="X49" s="52">
        <v>893</v>
      </c>
      <c r="Y49" s="52">
        <v>17322</v>
      </c>
      <c r="Z49" s="83">
        <f t="shared" si="0"/>
        <v>8575094</v>
      </c>
    </row>
    <row r="50" spans="1:26" s="13" customFormat="1">
      <c r="A50" s="49">
        <v>412</v>
      </c>
      <c r="B50" s="49">
        <v>412035336</v>
      </c>
      <c r="C50" s="50" t="s">
        <v>22</v>
      </c>
      <c r="D50" s="49">
        <v>35</v>
      </c>
      <c r="E50" s="50" t="s">
        <v>11</v>
      </c>
      <c r="F50" s="49">
        <v>336</v>
      </c>
      <c r="G50" s="50" t="s">
        <v>30</v>
      </c>
      <c r="H50" s="51">
        <v>1</v>
      </c>
      <c r="I50" s="52">
        <v>11045</v>
      </c>
      <c r="J50" s="52">
        <v>1473</v>
      </c>
      <c r="K50" s="52">
        <v>0</v>
      </c>
      <c r="L50" s="52">
        <v>893</v>
      </c>
      <c r="M50" s="52">
        <v>13411</v>
      </c>
      <c r="N50" s="36"/>
      <c r="O50" s="53">
        <v>0</v>
      </c>
      <c r="P50" s="53">
        <v>0</v>
      </c>
      <c r="Q50" s="55">
        <v>0.09</v>
      </c>
      <c r="R50" s="55">
        <v>3.2866042662978136E-2</v>
      </c>
      <c r="S50" s="52">
        <v>0</v>
      </c>
      <c r="T50" s="36"/>
      <c r="U50" s="56">
        <v>12518</v>
      </c>
      <c r="V50" s="56">
        <v>0</v>
      </c>
      <c r="W50" s="52">
        <v>0</v>
      </c>
      <c r="X50" s="52">
        <v>893</v>
      </c>
      <c r="Y50" s="52">
        <v>13411</v>
      </c>
      <c r="Z50" s="83">
        <f t="shared" si="0"/>
        <v>8575094</v>
      </c>
    </row>
    <row r="51" spans="1:26" s="13" customFormat="1">
      <c r="A51" s="49">
        <v>412</v>
      </c>
      <c r="B51" s="49">
        <v>412035625</v>
      </c>
      <c r="C51" s="50" t="s">
        <v>22</v>
      </c>
      <c r="D51" s="49">
        <v>35</v>
      </c>
      <c r="E51" s="50" t="s">
        <v>11</v>
      </c>
      <c r="F51" s="49">
        <v>625</v>
      </c>
      <c r="G51" s="50" t="s">
        <v>92</v>
      </c>
      <c r="H51" s="51">
        <v>1</v>
      </c>
      <c r="I51" s="52">
        <v>9709</v>
      </c>
      <c r="J51" s="52">
        <v>1848</v>
      </c>
      <c r="K51" s="52">
        <v>0</v>
      </c>
      <c r="L51" s="52">
        <v>893</v>
      </c>
      <c r="M51" s="52">
        <v>12450</v>
      </c>
      <c r="N51" s="36"/>
      <c r="O51" s="53">
        <v>0</v>
      </c>
      <c r="P51" s="53">
        <v>0</v>
      </c>
      <c r="Q51" s="55">
        <v>0.09</v>
      </c>
      <c r="R51" s="55">
        <v>2.4383493089387897E-3</v>
      </c>
      <c r="S51" s="52">
        <v>0</v>
      </c>
      <c r="T51" s="36"/>
      <c r="U51" s="56">
        <v>11557</v>
      </c>
      <c r="V51" s="56">
        <v>0</v>
      </c>
      <c r="W51" s="52">
        <v>0</v>
      </c>
      <c r="X51" s="52">
        <v>893</v>
      </c>
      <c r="Y51" s="52">
        <v>12450</v>
      </c>
      <c r="Z51" s="83">
        <f t="shared" si="0"/>
        <v>8575094</v>
      </c>
    </row>
    <row r="52" spans="1:26" s="13" customFormat="1">
      <c r="A52" s="49">
        <v>413</v>
      </c>
      <c r="B52" s="49">
        <v>413114091</v>
      </c>
      <c r="C52" s="50" t="s">
        <v>31</v>
      </c>
      <c r="D52" s="49">
        <v>114</v>
      </c>
      <c r="E52" s="50" t="s">
        <v>32</v>
      </c>
      <c r="F52" s="49">
        <v>91</v>
      </c>
      <c r="G52" s="50" t="s">
        <v>34</v>
      </c>
      <c r="H52" s="51">
        <v>6</v>
      </c>
      <c r="I52" s="52">
        <v>11346</v>
      </c>
      <c r="J52" s="52">
        <v>14208</v>
      </c>
      <c r="K52" s="52">
        <v>0</v>
      </c>
      <c r="L52" s="52">
        <v>893</v>
      </c>
      <c r="M52" s="52">
        <v>26447</v>
      </c>
      <c r="N52" s="36"/>
      <c r="O52" s="53">
        <v>5.405405405405405E-2</v>
      </c>
      <c r="P52" s="53">
        <v>0</v>
      </c>
      <c r="Q52" s="55">
        <v>0.09</v>
      </c>
      <c r="R52" s="55">
        <v>2.8855939163186406E-2</v>
      </c>
      <c r="S52" s="52">
        <v>0</v>
      </c>
      <c r="T52" s="36"/>
      <c r="U52" s="56">
        <v>151944</v>
      </c>
      <c r="V52" s="56">
        <v>0</v>
      </c>
      <c r="W52" s="52">
        <v>0</v>
      </c>
      <c r="X52" s="52">
        <v>5310</v>
      </c>
      <c r="Y52" s="52">
        <v>157254</v>
      </c>
      <c r="Z52" s="83">
        <f t="shared" si="0"/>
        <v>3701734</v>
      </c>
    </row>
    <row r="53" spans="1:26" s="13" customFormat="1">
      <c r="A53" s="49">
        <v>413</v>
      </c>
      <c r="B53" s="49">
        <v>413114114</v>
      </c>
      <c r="C53" s="50" t="s">
        <v>31</v>
      </c>
      <c r="D53" s="49">
        <v>114</v>
      </c>
      <c r="E53" s="50" t="s">
        <v>32</v>
      </c>
      <c r="F53" s="49">
        <v>114</v>
      </c>
      <c r="G53" s="50" t="s">
        <v>32</v>
      </c>
      <c r="H53" s="51">
        <v>61</v>
      </c>
      <c r="I53" s="52">
        <v>10523</v>
      </c>
      <c r="J53" s="52">
        <v>2866</v>
      </c>
      <c r="K53" s="52">
        <v>0</v>
      </c>
      <c r="L53" s="52">
        <v>893</v>
      </c>
      <c r="M53" s="52">
        <v>14282</v>
      </c>
      <c r="N53" s="36"/>
      <c r="O53" s="53">
        <v>0.54954954954955004</v>
      </c>
      <c r="P53" s="53">
        <v>0</v>
      </c>
      <c r="Q53" s="55">
        <v>0.18</v>
      </c>
      <c r="R53" s="55">
        <v>4.2268608024008461E-2</v>
      </c>
      <c r="S53" s="52">
        <v>0</v>
      </c>
      <c r="T53" s="36"/>
      <c r="U53" s="56">
        <v>809348</v>
      </c>
      <c r="V53" s="56">
        <v>0</v>
      </c>
      <c r="W53" s="52">
        <v>0</v>
      </c>
      <c r="X53" s="52">
        <v>53985</v>
      </c>
      <c r="Y53" s="52">
        <v>863333</v>
      </c>
      <c r="Z53" s="83">
        <f t="shared" si="0"/>
        <v>3701734</v>
      </c>
    </row>
    <row r="54" spans="1:26" s="13" customFormat="1">
      <c r="A54" s="49">
        <v>413</v>
      </c>
      <c r="B54" s="49">
        <v>413114117</v>
      </c>
      <c r="C54" s="50" t="s">
        <v>31</v>
      </c>
      <c r="D54" s="49">
        <v>114</v>
      </c>
      <c r="E54" s="50" t="s">
        <v>32</v>
      </c>
      <c r="F54" s="49">
        <v>117</v>
      </c>
      <c r="G54" s="50" t="s">
        <v>35</v>
      </c>
      <c r="H54" s="51">
        <v>1</v>
      </c>
      <c r="I54" s="52">
        <v>13975</v>
      </c>
      <c r="J54" s="52">
        <v>6403</v>
      </c>
      <c r="K54" s="52">
        <v>0</v>
      </c>
      <c r="L54" s="52">
        <v>893</v>
      </c>
      <c r="M54" s="52">
        <v>21271</v>
      </c>
      <c r="N54" s="36"/>
      <c r="O54" s="53">
        <v>9.0090090090090089E-3</v>
      </c>
      <c r="P54" s="53">
        <v>0</v>
      </c>
      <c r="Q54" s="55">
        <v>0.09</v>
      </c>
      <c r="R54" s="55">
        <v>7.6283013605342676E-2</v>
      </c>
      <c r="S54" s="52">
        <v>0</v>
      </c>
      <c r="T54" s="36"/>
      <c r="U54" s="56">
        <v>20194</v>
      </c>
      <c r="V54" s="56">
        <v>0</v>
      </c>
      <c r="W54" s="52">
        <v>0</v>
      </c>
      <c r="X54" s="52">
        <v>885</v>
      </c>
      <c r="Y54" s="52">
        <v>21079</v>
      </c>
      <c r="Z54" s="83">
        <f t="shared" si="0"/>
        <v>3701734</v>
      </c>
    </row>
    <row r="55" spans="1:26" s="13" customFormat="1">
      <c r="A55" s="49">
        <v>413</v>
      </c>
      <c r="B55" s="49">
        <v>413114210</v>
      </c>
      <c r="C55" s="50" t="s">
        <v>31</v>
      </c>
      <c r="D55" s="49">
        <v>114</v>
      </c>
      <c r="E55" s="50" t="s">
        <v>32</v>
      </c>
      <c r="F55" s="49">
        <v>210</v>
      </c>
      <c r="G55" s="50" t="s">
        <v>188</v>
      </c>
      <c r="H55" s="51">
        <v>3</v>
      </c>
      <c r="I55" s="52">
        <v>9794</v>
      </c>
      <c r="J55" s="52">
        <v>3349</v>
      </c>
      <c r="K55" s="52">
        <v>0</v>
      </c>
      <c r="L55" s="52">
        <v>893</v>
      </c>
      <c r="M55" s="52">
        <v>14036</v>
      </c>
      <c r="N55" s="36"/>
      <c r="O55" s="53">
        <v>2.7027027027027029E-2</v>
      </c>
      <c r="P55" s="53">
        <v>0</v>
      </c>
      <c r="Q55" s="55">
        <v>0.09</v>
      </c>
      <c r="R55" s="55">
        <v>6.1794698914424739E-2</v>
      </c>
      <c r="S55" s="52">
        <v>0</v>
      </c>
      <c r="T55" s="36"/>
      <c r="U55" s="56">
        <v>39075</v>
      </c>
      <c r="V55" s="56">
        <v>0</v>
      </c>
      <c r="W55" s="52">
        <v>0</v>
      </c>
      <c r="X55" s="52">
        <v>2655</v>
      </c>
      <c r="Y55" s="52">
        <v>41730</v>
      </c>
      <c r="Z55" s="83">
        <f t="shared" si="0"/>
        <v>3701734</v>
      </c>
    </row>
    <row r="56" spans="1:26" s="13" customFormat="1">
      <c r="A56" s="49">
        <v>413</v>
      </c>
      <c r="B56" s="49">
        <v>413114253</v>
      </c>
      <c r="C56" s="50" t="s">
        <v>31</v>
      </c>
      <c r="D56" s="49">
        <v>114</v>
      </c>
      <c r="E56" s="50" t="s">
        <v>32</v>
      </c>
      <c r="F56" s="49">
        <v>253</v>
      </c>
      <c r="G56" s="50" t="s">
        <v>36</v>
      </c>
      <c r="H56" s="51">
        <v>2</v>
      </c>
      <c r="I56" s="52">
        <v>10028</v>
      </c>
      <c r="J56" s="52">
        <v>19429</v>
      </c>
      <c r="K56" s="52">
        <v>0</v>
      </c>
      <c r="L56" s="52">
        <v>893</v>
      </c>
      <c r="M56" s="52">
        <v>30350</v>
      </c>
      <c r="N56" s="36"/>
      <c r="O56" s="53">
        <v>1.8018018018018018E-2</v>
      </c>
      <c r="P56" s="53">
        <v>0</v>
      </c>
      <c r="Q56" s="55">
        <v>0.09</v>
      </c>
      <c r="R56" s="55">
        <v>3.1097987904148271E-2</v>
      </c>
      <c r="S56" s="52">
        <v>0</v>
      </c>
      <c r="T56" s="36"/>
      <c r="U56" s="56">
        <v>58384</v>
      </c>
      <c r="V56" s="56">
        <v>0</v>
      </c>
      <c r="W56" s="52">
        <v>0</v>
      </c>
      <c r="X56" s="52">
        <v>1770</v>
      </c>
      <c r="Y56" s="52">
        <v>60154</v>
      </c>
      <c r="Z56" s="83">
        <f t="shared" si="0"/>
        <v>3701734</v>
      </c>
    </row>
    <row r="57" spans="1:26" s="13" customFormat="1">
      <c r="A57" s="49">
        <v>413</v>
      </c>
      <c r="B57" s="49">
        <v>413114670</v>
      </c>
      <c r="C57" s="50" t="s">
        <v>31</v>
      </c>
      <c r="D57" s="49">
        <v>114</v>
      </c>
      <c r="E57" s="50" t="s">
        <v>32</v>
      </c>
      <c r="F57" s="49">
        <v>670</v>
      </c>
      <c r="G57" s="50" t="s">
        <v>37</v>
      </c>
      <c r="H57" s="51">
        <v>28</v>
      </c>
      <c r="I57" s="52">
        <v>9217</v>
      </c>
      <c r="J57" s="52">
        <v>8081</v>
      </c>
      <c r="K57" s="52">
        <v>0</v>
      </c>
      <c r="L57" s="52">
        <v>893</v>
      </c>
      <c r="M57" s="52">
        <v>18191</v>
      </c>
      <c r="N57" s="36"/>
      <c r="O57" s="53">
        <v>0.25225225225225217</v>
      </c>
      <c r="P57" s="53">
        <v>0</v>
      </c>
      <c r="Q57" s="55">
        <v>0.09</v>
      </c>
      <c r="R57" s="55">
        <v>8.1968619897184208E-2</v>
      </c>
      <c r="S57" s="52">
        <v>0</v>
      </c>
      <c r="T57" s="36"/>
      <c r="U57" s="56">
        <v>479976</v>
      </c>
      <c r="V57" s="56">
        <v>0</v>
      </c>
      <c r="W57" s="52">
        <v>0</v>
      </c>
      <c r="X57" s="52">
        <v>24780</v>
      </c>
      <c r="Y57" s="52">
        <v>504756</v>
      </c>
      <c r="Z57" s="83">
        <f t="shared" si="0"/>
        <v>3701734</v>
      </c>
    </row>
    <row r="58" spans="1:26" s="13" customFormat="1">
      <c r="A58" s="49">
        <v>413</v>
      </c>
      <c r="B58" s="49">
        <v>413114674</v>
      </c>
      <c r="C58" s="50" t="s">
        <v>31</v>
      </c>
      <c r="D58" s="49">
        <v>114</v>
      </c>
      <c r="E58" s="50" t="s">
        <v>32</v>
      </c>
      <c r="F58" s="49">
        <v>674</v>
      </c>
      <c r="G58" s="50" t="s">
        <v>38</v>
      </c>
      <c r="H58" s="51">
        <v>41</v>
      </c>
      <c r="I58" s="52">
        <v>10949</v>
      </c>
      <c r="J58" s="52">
        <v>4886</v>
      </c>
      <c r="K58" s="52">
        <v>0</v>
      </c>
      <c r="L58" s="52">
        <v>893</v>
      </c>
      <c r="M58" s="52">
        <v>16728</v>
      </c>
      <c r="N58" s="36"/>
      <c r="O58" s="53">
        <v>0.36936936936936954</v>
      </c>
      <c r="P58" s="53">
        <v>0</v>
      </c>
      <c r="Q58" s="55">
        <v>0.09</v>
      </c>
      <c r="R58" s="55">
        <v>5.3196883398809208E-2</v>
      </c>
      <c r="S58" s="52">
        <v>0</v>
      </c>
      <c r="T58" s="36"/>
      <c r="U58" s="56">
        <v>643372</v>
      </c>
      <c r="V58" s="56">
        <v>0</v>
      </c>
      <c r="W58" s="52">
        <v>0</v>
      </c>
      <c r="X58" s="52">
        <v>36285</v>
      </c>
      <c r="Y58" s="52">
        <v>679657</v>
      </c>
      <c r="Z58" s="83">
        <f t="shared" si="0"/>
        <v>3701734</v>
      </c>
    </row>
    <row r="59" spans="1:26" s="13" customFormat="1">
      <c r="A59" s="49">
        <v>413</v>
      </c>
      <c r="B59" s="49">
        <v>413114683</v>
      </c>
      <c r="C59" s="50" t="s">
        <v>31</v>
      </c>
      <c r="D59" s="49">
        <v>114</v>
      </c>
      <c r="E59" s="50" t="s">
        <v>32</v>
      </c>
      <c r="F59" s="49">
        <v>683</v>
      </c>
      <c r="G59" s="50" t="s">
        <v>39</v>
      </c>
      <c r="H59" s="51">
        <v>4</v>
      </c>
      <c r="I59" s="52">
        <v>9794</v>
      </c>
      <c r="J59" s="52">
        <v>6780</v>
      </c>
      <c r="K59" s="52">
        <v>0</v>
      </c>
      <c r="L59" s="52">
        <v>893</v>
      </c>
      <c r="M59" s="52">
        <v>17467</v>
      </c>
      <c r="N59" s="36"/>
      <c r="O59" s="53">
        <v>3.6036036036036036E-2</v>
      </c>
      <c r="P59" s="53">
        <v>0</v>
      </c>
      <c r="Q59" s="55">
        <v>0.09</v>
      </c>
      <c r="R59" s="55">
        <v>2.8960202497055953E-2</v>
      </c>
      <c r="S59" s="52">
        <v>0</v>
      </c>
      <c r="T59" s="36"/>
      <c r="U59" s="56">
        <v>65700</v>
      </c>
      <c r="V59" s="56">
        <v>0</v>
      </c>
      <c r="W59" s="52">
        <v>0</v>
      </c>
      <c r="X59" s="52">
        <v>3540</v>
      </c>
      <c r="Y59" s="52">
        <v>69240</v>
      </c>
      <c r="Z59" s="83">
        <f t="shared" si="0"/>
        <v>3701734</v>
      </c>
    </row>
    <row r="60" spans="1:26" s="13" customFormat="1">
      <c r="A60" s="49">
        <v>413</v>
      </c>
      <c r="B60" s="49">
        <v>413114717</v>
      </c>
      <c r="C60" s="50" t="s">
        <v>31</v>
      </c>
      <c r="D60" s="49">
        <v>114</v>
      </c>
      <c r="E60" s="50" t="s">
        <v>32</v>
      </c>
      <c r="F60" s="49">
        <v>717</v>
      </c>
      <c r="G60" s="50" t="s">
        <v>40</v>
      </c>
      <c r="H60" s="51">
        <v>47</v>
      </c>
      <c r="I60" s="52">
        <v>10438</v>
      </c>
      <c r="J60" s="52">
        <v>5215</v>
      </c>
      <c r="K60" s="52">
        <v>0</v>
      </c>
      <c r="L60" s="52">
        <v>893</v>
      </c>
      <c r="M60" s="52">
        <v>16546</v>
      </c>
      <c r="N60" s="36"/>
      <c r="O60" s="53">
        <v>0.42342342342342371</v>
      </c>
      <c r="P60" s="53">
        <v>0</v>
      </c>
      <c r="Q60" s="55">
        <v>0.09</v>
      </c>
      <c r="R60" s="55">
        <v>5.0755014236073669E-2</v>
      </c>
      <c r="S60" s="52">
        <v>0</v>
      </c>
      <c r="T60" s="36"/>
      <c r="U60" s="56">
        <v>729064</v>
      </c>
      <c r="V60" s="56">
        <v>0</v>
      </c>
      <c r="W60" s="52">
        <v>0</v>
      </c>
      <c r="X60" s="52">
        <v>41595</v>
      </c>
      <c r="Y60" s="52">
        <v>770659</v>
      </c>
      <c r="Z60" s="83">
        <f t="shared" si="0"/>
        <v>3701734</v>
      </c>
    </row>
    <row r="61" spans="1:26" s="13" customFormat="1">
      <c r="A61" s="49">
        <v>413</v>
      </c>
      <c r="B61" s="49">
        <v>413114720</v>
      </c>
      <c r="C61" s="50" t="s">
        <v>31</v>
      </c>
      <c r="D61" s="49">
        <v>114</v>
      </c>
      <c r="E61" s="50" t="s">
        <v>32</v>
      </c>
      <c r="F61" s="49">
        <v>720</v>
      </c>
      <c r="G61" s="50" t="s">
        <v>230</v>
      </c>
      <c r="H61" s="51">
        <v>1</v>
      </c>
      <c r="I61" s="52">
        <v>9794</v>
      </c>
      <c r="J61" s="52">
        <v>2186</v>
      </c>
      <c r="K61" s="52">
        <v>0</v>
      </c>
      <c r="L61" s="52">
        <v>893</v>
      </c>
      <c r="M61" s="52">
        <v>12873</v>
      </c>
      <c r="N61" s="36"/>
      <c r="O61" s="53">
        <v>9.0090090090090089E-3</v>
      </c>
      <c r="P61" s="53">
        <v>0</v>
      </c>
      <c r="Q61" s="55">
        <v>0.09</v>
      </c>
      <c r="R61" s="55">
        <v>9.6821640485961254E-3</v>
      </c>
      <c r="S61" s="52">
        <v>0</v>
      </c>
      <c r="T61" s="36"/>
      <c r="U61" s="56">
        <v>11872</v>
      </c>
      <c r="V61" s="56">
        <v>0</v>
      </c>
      <c r="W61" s="52">
        <v>0</v>
      </c>
      <c r="X61" s="52">
        <v>885</v>
      </c>
      <c r="Y61" s="52">
        <v>12757</v>
      </c>
      <c r="Z61" s="83">
        <f t="shared" si="0"/>
        <v>3701734</v>
      </c>
    </row>
    <row r="62" spans="1:26" s="13" customFormat="1">
      <c r="A62" s="49">
        <v>413</v>
      </c>
      <c r="B62" s="49">
        <v>413114750</v>
      </c>
      <c r="C62" s="50" t="s">
        <v>31</v>
      </c>
      <c r="D62" s="49">
        <v>114</v>
      </c>
      <c r="E62" s="50" t="s">
        <v>32</v>
      </c>
      <c r="F62" s="49">
        <v>750</v>
      </c>
      <c r="G62" s="50" t="s">
        <v>41</v>
      </c>
      <c r="H62" s="51">
        <v>21</v>
      </c>
      <c r="I62" s="52">
        <v>10973</v>
      </c>
      <c r="J62" s="52">
        <v>7962</v>
      </c>
      <c r="K62" s="52">
        <v>0</v>
      </c>
      <c r="L62" s="52">
        <v>893</v>
      </c>
      <c r="M62" s="52">
        <v>19828</v>
      </c>
      <c r="N62" s="36"/>
      <c r="O62" s="53">
        <v>0.18918918918918914</v>
      </c>
      <c r="P62" s="53">
        <v>0</v>
      </c>
      <c r="Q62" s="55">
        <v>0.09</v>
      </c>
      <c r="R62" s="55">
        <v>2.8404085608427949E-2</v>
      </c>
      <c r="S62" s="52">
        <v>0</v>
      </c>
      <c r="T62" s="36"/>
      <c r="U62" s="56">
        <v>394044</v>
      </c>
      <c r="V62" s="56">
        <v>0</v>
      </c>
      <c r="W62" s="52">
        <v>0</v>
      </c>
      <c r="X62" s="52">
        <v>18585</v>
      </c>
      <c r="Y62" s="52">
        <v>412629</v>
      </c>
      <c r="Z62" s="83">
        <f t="shared" si="0"/>
        <v>3701734</v>
      </c>
    </row>
    <row r="63" spans="1:26" s="13" customFormat="1">
      <c r="A63" s="49">
        <v>413</v>
      </c>
      <c r="B63" s="49">
        <v>413114755</v>
      </c>
      <c r="C63" s="50" t="s">
        <v>31</v>
      </c>
      <c r="D63" s="49">
        <v>114</v>
      </c>
      <c r="E63" s="50" t="s">
        <v>32</v>
      </c>
      <c r="F63" s="49">
        <v>755</v>
      </c>
      <c r="G63" s="50" t="s">
        <v>42</v>
      </c>
      <c r="H63" s="51">
        <v>7</v>
      </c>
      <c r="I63" s="52">
        <v>10344</v>
      </c>
      <c r="J63" s="52">
        <v>4402</v>
      </c>
      <c r="K63" s="52">
        <v>0</v>
      </c>
      <c r="L63" s="52">
        <v>893</v>
      </c>
      <c r="M63" s="52">
        <v>15639</v>
      </c>
      <c r="N63" s="36"/>
      <c r="O63" s="53">
        <v>6.3063063063063057E-2</v>
      </c>
      <c r="P63" s="53">
        <v>0</v>
      </c>
      <c r="Q63" s="55">
        <v>0.09</v>
      </c>
      <c r="R63" s="55">
        <v>1.1427876784630182E-2</v>
      </c>
      <c r="S63" s="52">
        <v>0</v>
      </c>
      <c r="T63" s="36"/>
      <c r="U63" s="56">
        <v>102291</v>
      </c>
      <c r="V63" s="56">
        <v>0</v>
      </c>
      <c r="W63" s="52">
        <v>0</v>
      </c>
      <c r="X63" s="52">
        <v>6195</v>
      </c>
      <c r="Y63" s="52">
        <v>108486</v>
      </c>
      <c r="Z63" s="83">
        <f t="shared" si="0"/>
        <v>3701734</v>
      </c>
    </row>
    <row r="64" spans="1:26" s="13" customFormat="1">
      <c r="A64" s="49">
        <v>414</v>
      </c>
      <c r="B64" s="49">
        <v>414603063</v>
      </c>
      <c r="C64" s="50" t="s">
        <v>43</v>
      </c>
      <c r="D64" s="49">
        <v>603</v>
      </c>
      <c r="E64" s="50" t="s">
        <v>44</v>
      </c>
      <c r="F64" s="49">
        <v>63</v>
      </c>
      <c r="G64" s="50" t="s">
        <v>45</v>
      </c>
      <c r="H64" s="51">
        <v>4</v>
      </c>
      <c r="I64" s="52">
        <v>8944</v>
      </c>
      <c r="J64" s="52">
        <v>3436</v>
      </c>
      <c r="K64" s="52">
        <v>0</v>
      </c>
      <c r="L64" s="52">
        <v>893</v>
      </c>
      <c r="M64" s="52">
        <v>13273</v>
      </c>
      <c r="N64" s="36"/>
      <c r="O64" s="53">
        <v>0</v>
      </c>
      <c r="P64" s="53">
        <v>0</v>
      </c>
      <c r="Q64" s="55">
        <v>0.18</v>
      </c>
      <c r="R64" s="55">
        <v>1.8834944214885109E-2</v>
      </c>
      <c r="S64" s="52">
        <v>0</v>
      </c>
      <c r="T64" s="36"/>
      <c r="U64" s="56">
        <v>49520</v>
      </c>
      <c r="V64" s="56">
        <v>0</v>
      </c>
      <c r="W64" s="52">
        <v>0</v>
      </c>
      <c r="X64" s="52">
        <v>3572</v>
      </c>
      <c r="Y64" s="52">
        <v>53092</v>
      </c>
      <c r="Z64" s="83">
        <f t="shared" si="0"/>
        <v>5032206</v>
      </c>
    </row>
    <row r="65" spans="1:26" s="13" customFormat="1">
      <c r="A65" s="49">
        <v>414</v>
      </c>
      <c r="B65" s="49">
        <v>414603209</v>
      </c>
      <c r="C65" s="50" t="s">
        <v>43</v>
      </c>
      <c r="D65" s="49">
        <v>603</v>
      </c>
      <c r="E65" s="50" t="s">
        <v>44</v>
      </c>
      <c r="F65" s="49">
        <v>209</v>
      </c>
      <c r="G65" s="50" t="s">
        <v>48</v>
      </c>
      <c r="H65" s="51">
        <v>62</v>
      </c>
      <c r="I65" s="52">
        <v>11069</v>
      </c>
      <c r="J65" s="52">
        <v>2107</v>
      </c>
      <c r="K65" s="52">
        <v>0</v>
      </c>
      <c r="L65" s="52">
        <v>893</v>
      </c>
      <c r="M65" s="52">
        <v>14069</v>
      </c>
      <c r="N65" s="36"/>
      <c r="O65" s="53">
        <v>0</v>
      </c>
      <c r="P65" s="53">
        <v>0</v>
      </c>
      <c r="Q65" s="55">
        <v>0.18</v>
      </c>
      <c r="R65" s="55">
        <v>3.960986937142346E-2</v>
      </c>
      <c r="S65" s="52">
        <v>0</v>
      </c>
      <c r="T65" s="36"/>
      <c r="U65" s="56">
        <v>816912</v>
      </c>
      <c r="V65" s="56">
        <v>0</v>
      </c>
      <c r="W65" s="52">
        <v>0</v>
      </c>
      <c r="X65" s="52">
        <v>55366</v>
      </c>
      <c r="Y65" s="52">
        <v>872278</v>
      </c>
      <c r="Z65" s="83">
        <f t="shared" si="0"/>
        <v>5032206</v>
      </c>
    </row>
    <row r="66" spans="1:26" s="13" customFormat="1">
      <c r="A66" s="49">
        <v>414</v>
      </c>
      <c r="B66" s="49">
        <v>414603236</v>
      </c>
      <c r="C66" s="50" t="s">
        <v>43</v>
      </c>
      <c r="D66" s="49">
        <v>603</v>
      </c>
      <c r="E66" s="50" t="s">
        <v>44</v>
      </c>
      <c r="F66" s="49">
        <v>236</v>
      </c>
      <c r="G66" s="50" t="s">
        <v>49</v>
      </c>
      <c r="H66" s="51">
        <v>156</v>
      </c>
      <c r="I66" s="52">
        <v>10670</v>
      </c>
      <c r="J66" s="52">
        <v>2307</v>
      </c>
      <c r="K66" s="52">
        <v>0</v>
      </c>
      <c r="L66" s="52">
        <v>893</v>
      </c>
      <c r="M66" s="52">
        <v>13870</v>
      </c>
      <c r="N66" s="36"/>
      <c r="O66" s="53">
        <v>0</v>
      </c>
      <c r="P66" s="53">
        <v>0</v>
      </c>
      <c r="Q66" s="55">
        <v>0.18</v>
      </c>
      <c r="R66" s="55">
        <v>2.3881951097122826E-2</v>
      </c>
      <c r="S66" s="52">
        <v>0</v>
      </c>
      <c r="T66" s="36"/>
      <c r="U66" s="56">
        <v>2024412</v>
      </c>
      <c r="V66" s="56">
        <v>0</v>
      </c>
      <c r="W66" s="52">
        <v>0</v>
      </c>
      <c r="X66" s="52">
        <v>139308</v>
      </c>
      <c r="Y66" s="52">
        <v>2163720</v>
      </c>
      <c r="Z66" s="83">
        <f t="shared" si="0"/>
        <v>5032206</v>
      </c>
    </row>
    <row r="67" spans="1:26" s="13" customFormat="1">
      <c r="A67" s="49">
        <v>414</v>
      </c>
      <c r="B67" s="49">
        <v>414603249</v>
      </c>
      <c r="C67" s="50" t="s">
        <v>43</v>
      </c>
      <c r="D67" s="49">
        <v>603</v>
      </c>
      <c r="E67" s="50" t="s">
        <v>44</v>
      </c>
      <c r="F67" s="49">
        <v>249</v>
      </c>
      <c r="G67" s="50" t="s">
        <v>343</v>
      </c>
      <c r="H67" s="51">
        <v>1</v>
      </c>
      <c r="I67" s="52">
        <v>10314</v>
      </c>
      <c r="J67" s="52">
        <v>18333</v>
      </c>
      <c r="K67" s="52">
        <v>0</v>
      </c>
      <c r="L67" s="52">
        <v>893</v>
      </c>
      <c r="M67" s="52">
        <v>29540</v>
      </c>
      <c r="N67" s="36"/>
      <c r="O67" s="53">
        <v>0</v>
      </c>
      <c r="P67" s="53">
        <v>0</v>
      </c>
      <c r="Q67" s="55">
        <v>0.09</v>
      </c>
      <c r="R67" s="55">
        <v>8.3157711399460075E-3</v>
      </c>
      <c r="S67" s="52">
        <v>0</v>
      </c>
      <c r="T67" s="36"/>
      <c r="U67" s="56">
        <v>28647</v>
      </c>
      <c r="V67" s="56">
        <v>0</v>
      </c>
      <c r="W67" s="52">
        <v>0</v>
      </c>
      <c r="X67" s="52">
        <v>893</v>
      </c>
      <c r="Y67" s="52">
        <v>29540</v>
      </c>
      <c r="Z67" s="83">
        <f t="shared" si="0"/>
        <v>5032206</v>
      </c>
    </row>
    <row r="68" spans="1:26" s="13" customFormat="1">
      <c r="A68" s="49">
        <v>414</v>
      </c>
      <c r="B68" s="49">
        <v>414603263</v>
      </c>
      <c r="C68" s="50" t="s">
        <v>43</v>
      </c>
      <c r="D68" s="49">
        <v>603</v>
      </c>
      <c r="E68" s="50" t="s">
        <v>44</v>
      </c>
      <c r="F68" s="49">
        <v>263</v>
      </c>
      <c r="G68" s="50" t="s">
        <v>50</v>
      </c>
      <c r="H68" s="51">
        <v>5</v>
      </c>
      <c r="I68" s="52">
        <v>9570</v>
      </c>
      <c r="J68" s="52">
        <v>4560</v>
      </c>
      <c r="K68" s="52">
        <v>0</v>
      </c>
      <c r="L68" s="52">
        <v>893</v>
      </c>
      <c r="M68" s="52">
        <v>15023</v>
      </c>
      <c r="N68" s="36"/>
      <c r="O68" s="53">
        <v>0</v>
      </c>
      <c r="P68" s="53">
        <v>0</v>
      </c>
      <c r="Q68" s="55">
        <v>0.09</v>
      </c>
      <c r="R68" s="55">
        <v>7.3867323589837164E-2</v>
      </c>
      <c r="S68" s="52">
        <v>0</v>
      </c>
      <c r="T68" s="36"/>
      <c r="U68" s="56">
        <v>70650</v>
      </c>
      <c r="V68" s="56">
        <v>0</v>
      </c>
      <c r="W68" s="52">
        <v>0</v>
      </c>
      <c r="X68" s="52">
        <v>4465</v>
      </c>
      <c r="Y68" s="52">
        <v>75115</v>
      </c>
      <c r="Z68" s="83">
        <f t="shared" si="0"/>
        <v>5032206</v>
      </c>
    </row>
    <row r="69" spans="1:26" s="13" customFormat="1">
      <c r="A69" s="49">
        <v>414</v>
      </c>
      <c r="B69" s="49">
        <v>414603341</v>
      </c>
      <c r="C69" s="50" t="s">
        <v>43</v>
      </c>
      <c r="D69" s="49">
        <v>603</v>
      </c>
      <c r="E69" s="50" t="s">
        <v>44</v>
      </c>
      <c r="F69" s="49">
        <v>341</v>
      </c>
      <c r="G69" s="50" t="s">
        <v>51</v>
      </c>
      <c r="H69" s="51">
        <v>1</v>
      </c>
      <c r="I69" s="52">
        <v>8094</v>
      </c>
      <c r="J69" s="52">
        <v>4416</v>
      </c>
      <c r="K69" s="52">
        <v>0</v>
      </c>
      <c r="L69" s="52">
        <v>893</v>
      </c>
      <c r="M69" s="52">
        <v>13403</v>
      </c>
      <c r="N69" s="36"/>
      <c r="O69" s="53">
        <v>0</v>
      </c>
      <c r="P69" s="53">
        <v>0</v>
      </c>
      <c r="Q69" s="55">
        <v>0.09</v>
      </c>
      <c r="R69" s="55">
        <v>2.0359409202149502E-3</v>
      </c>
      <c r="S69" s="52">
        <v>0</v>
      </c>
      <c r="T69" s="36"/>
      <c r="U69" s="56">
        <v>12510</v>
      </c>
      <c r="V69" s="56">
        <v>0</v>
      </c>
      <c r="W69" s="52">
        <v>0</v>
      </c>
      <c r="X69" s="52">
        <v>893</v>
      </c>
      <c r="Y69" s="52">
        <v>13403</v>
      </c>
      <c r="Z69" s="83">
        <f t="shared" si="0"/>
        <v>5032206</v>
      </c>
    </row>
    <row r="70" spans="1:26" s="13" customFormat="1">
      <c r="A70" s="49">
        <v>414</v>
      </c>
      <c r="B70" s="49">
        <v>414603603</v>
      </c>
      <c r="C70" s="50" t="s">
        <v>43</v>
      </c>
      <c r="D70" s="49">
        <v>603</v>
      </c>
      <c r="E70" s="50" t="s">
        <v>44</v>
      </c>
      <c r="F70" s="49">
        <v>603</v>
      </c>
      <c r="G70" s="50" t="s">
        <v>44</v>
      </c>
      <c r="H70" s="51">
        <v>87</v>
      </c>
      <c r="I70" s="52">
        <v>10774</v>
      </c>
      <c r="J70" s="52">
        <v>1579</v>
      </c>
      <c r="K70" s="52">
        <v>0</v>
      </c>
      <c r="L70" s="52">
        <v>893</v>
      </c>
      <c r="M70" s="52">
        <v>13246</v>
      </c>
      <c r="N70" s="36"/>
      <c r="O70" s="53">
        <v>0</v>
      </c>
      <c r="P70" s="53">
        <v>0</v>
      </c>
      <c r="Q70" s="55">
        <v>0.18</v>
      </c>
      <c r="R70" s="55">
        <v>6.1494790476970845E-2</v>
      </c>
      <c r="S70" s="52">
        <v>0</v>
      </c>
      <c r="T70" s="36"/>
      <c r="U70" s="56">
        <v>1074711</v>
      </c>
      <c r="V70" s="56">
        <v>0</v>
      </c>
      <c r="W70" s="52">
        <v>0</v>
      </c>
      <c r="X70" s="52">
        <v>77691</v>
      </c>
      <c r="Y70" s="52">
        <v>1152402</v>
      </c>
      <c r="Z70" s="83">
        <f t="shared" si="0"/>
        <v>5032206</v>
      </c>
    </row>
    <row r="71" spans="1:26" s="13" customFormat="1">
      <c r="A71" s="49">
        <v>414</v>
      </c>
      <c r="B71" s="49">
        <v>414603635</v>
      </c>
      <c r="C71" s="50" t="s">
        <v>43</v>
      </c>
      <c r="D71" s="49">
        <v>603</v>
      </c>
      <c r="E71" s="50" t="s">
        <v>44</v>
      </c>
      <c r="F71" s="49">
        <v>635</v>
      </c>
      <c r="G71" s="50" t="s">
        <v>52</v>
      </c>
      <c r="H71" s="51">
        <v>20</v>
      </c>
      <c r="I71" s="52">
        <v>10056</v>
      </c>
      <c r="J71" s="52">
        <v>5150</v>
      </c>
      <c r="K71" s="52">
        <v>0</v>
      </c>
      <c r="L71" s="52">
        <v>893</v>
      </c>
      <c r="M71" s="52">
        <v>16099</v>
      </c>
      <c r="N71" s="36"/>
      <c r="O71" s="53">
        <v>0</v>
      </c>
      <c r="P71" s="53">
        <v>0</v>
      </c>
      <c r="Q71" s="55">
        <v>0.09</v>
      </c>
      <c r="R71" s="55">
        <v>1.2776799540499172E-2</v>
      </c>
      <c r="S71" s="52">
        <v>0</v>
      </c>
      <c r="T71" s="36"/>
      <c r="U71" s="56">
        <v>304120</v>
      </c>
      <c r="V71" s="56">
        <v>0</v>
      </c>
      <c r="W71" s="52">
        <v>0</v>
      </c>
      <c r="X71" s="52">
        <v>17860</v>
      </c>
      <c r="Y71" s="52">
        <v>321980</v>
      </c>
      <c r="Z71" s="83">
        <f t="shared" si="0"/>
        <v>5032206</v>
      </c>
    </row>
    <row r="72" spans="1:26" s="13" customFormat="1">
      <c r="A72" s="49">
        <v>414</v>
      </c>
      <c r="B72" s="49">
        <v>414603715</v>
      </c>
      <c r="C72" s="50" t="s">
        <v>43</v>
      </c>
      <c r="D72" s="49">
        <v>603</v>
      </c>
      <c r="E72" s="50" t="s">
        <v>44</v>
      </c>
      <c r="F72" s="49">
        <v>715</v>
      </c>
      <c r="G72" s="50" t="s">
        <v>54</v>
      </c>
      <c r="H72" s="51">
        <v>18</v>
      </c>
      <c r="I72" s="52">
        <v>10188</v>
      </c>
      <c r="J72" s="52">
        <v>8401</v>
      </c>
      <c r="K72" s="52">
        <v>0</v>
      </c>
      <c r="L72" s="52">
        <v>893</v>
      </c>
      <c r="M72" s="52">
        <v>19482</v>
      </c>
      <c r="N72" s="36"/>
      <c r="O72" s="53">
        <v>0</v>
      </c>
      <c r="P72" s="53">
        <v>0</v>
      </c>
      <c r="Q72" s="55">
        <v>0.09</v>
      </c>
      <c r="R72" s="55">
        <v>3.3397519535336082E-2</v>
      </c>
      <c r="S72" s="52">
        <v>0</v>
      </c>
      <c r="T72" s="36"/>
      <c r="U72" s="56">
        <v>334602</v>
      </c>
      <c r="V72" s="56">
        <v>0</v>
      </c>
      <c r="W72" s="52">
        <v>0</v>
      </c>
      <c r="X72" s="52">
        <v>16074</v>
      </c>
      <c r="Y72" s="52">
        <v>350676</v>
      </c>
      <c r="Z72" s="83">
        <f t="shared" si="0"/>
        <v>5032206</v>
      </c>
    </row>
    <row r="73" spans="1:26" s="13" customFormat="1">
      <c r="A73" s="49">
        <v>416</v>
      </c>
      <c r="B73" s="49">
        <v>416035035</v>
      </c>
      <c r="C73" s="50" t="s">
        <v>55</v>
      </c>
      <c r="D73" s="49">
        <v>35</v>
      </c>
      <c r="E73" s="50" t="s">
        <v>11</v>
      </c>
      <c r="F73" s="49">
        <v>35</v>
      </c>
      <c r="G73" s="50" t="s">
        <v>11</v>
      </c>
      <c r="H73" s="51">
        <v>440</v>
      </c>
      <c r="I73" s="52">
        <v>12065</v>
      </c>
      <c r="J73" s="52">
        <v>4251</v>
      </c>
      <c r="K73" s="52">
        <v>0</v>
      </c>
      <c r="L73" s="52">
        <v>893</v>
      </c>
      <c r="M73" s="52">
        <v>17209</v>
      </c>
      <c r="N73" s="36"/>
      <c r="O73" s="53">
        <v>0</v>
      </c>
      <c r="P73" s="53">
        <v>0</v>
      </c>
      <c r="Q73" s="55">
        <v>0.18</v>
      </c>
      <c r="R73" s="55">
        <v>0.146106395462925</v>
      </c>
      <c r="S73" s="52">
        <v>0</v>
      </c>
      <c r="T73" s="36"/>
      <c r="U73" s="56">
        <v>7179040</v>
      </c>
      <c r="V73" s="56">
        <v>0</v>
      </c>
      <c r="W73" s="52">
        <v>0</v>
      </c>
      <c r="X73" s="52">
        <v>392920</v>
      </c>
      <c r="Y73" s="52">
        <v>7571960</v>
      </c>
      <c r="Z73" s="83">
        <f t="shared" si="0"/>
        <v>7934254</v>
      </c>
    </row>
    <row r="74" spans="1:26" s="13" customFormat="1">
      <c r="A74" s="49">
        <v>416</v>
      </c>
      <c r="B74" s="49">
        <v>416035044</v>
      </c>
      <c r="C74" s="50" t="s">
        <v>55</v>
      </c>
      <c r="D74" s="49">
        <v>35</v>
      </c>
      <c r="E74" s="50" t="s">
        <v>11</v>
      </c>
      <c r="F74" s="49">
        <v>44</v>
      </c>
      <c r="G74" s="50" t="s">
        <v>12</v>
      </c>
      <c r="H74" s="51">
        <v>2</v>
      </c>
      <c r="I74" s="52">
        <v>11776</v>
      </c>
      <c r="J74" s="52">
        <v>776</v>
      </c>
      <c r="K74" s="52">
        <v>0</v>
      </c>
      <c r="L74" s="52">
        <v>893</v>
      </c>
      <c r="M74" s="52">
        <v>13445</v>
      </c>
      <c r="N74" s="36"/>
      <c r="O74" s="53">
        <v>0</v>
      </c>
      <c r="P74" s="53">
        <v>0</v>
      </c>
      <c r="Q74" s="55">
        <v>0.09</v>
      </c>
      <c r="R74" s="55">
        <v>4.7635608937194533E-2</v>
      </c>
      <c r="S74" s="52">
        <v>0</v>
      </c>
      <c r="T74" s="36"/>
      <c r="U74" s="56">
        <v>25104</v>
      </c>
      <c r="V74" s="56">
        <v>0</v>
      </c>
      <c r="W74" s="52">
        <v>0</v>
      </c>
      <c r="X74" s="52">
        <v>1786</v>
      </c>
      <c r="Y74" s="52">
        <v>26890</v>
      </c>
      <c r="Z74" s="83">
        <f t="shared" si="0"/>
        <v>7934254</v>
      </c>
    </row>
    <row r="75" spans="1:26" s="13" customFormat="1">
      <c r="A75" s="49">
        <v>416</v>
      </c>
      <c r="B75" s="49">
        <v>416035073</v>
      </c>
      <c r="C75" s="50" t="s">
        <v>55</v>
      </c>
      <c r="D75" s="49">
        <v>35</v>
      </c>
      <c r="E75" s="50" t="s">
        <v>11</v>
      </c>
      <c r="F75" s="49">
        <v>73</v>
      </c>
      <c r="G75" s="50" t="s">
        <v>23</v>
      </c>
      <c r="H75" s="51">
        <v>1</v>
      </c>
      <c r="I75" s="52">
        <v>9529</v>
      </c>
      <c r="J75" s="52">
        <v>7415</v>
      </c>
      <c r="K75" s="52">
        <v>0</v>
      </c>
      <c r="L75" s="52">
        <v>893</v>
      </c>
      <c r="M75" s="52">
        <v>17837</v>
      </c>
      <c r="N75" s="36"/>
      <c r="O75" s="53">
        <v>0</v>
      </c>
      <c r="P75" s="53">
        <v>0</v>
      </c>
      <c r="Q75" s="55">
        <v>0.09</v>
      </c>
      <c r="R75" s="55">
        <v>4.5356296084762783E-3</v>
      </c>
      <c r="S75" s="52">
        <v>0</v>
      </c>
      <c r="T75" s="36"/>
      <c r="U75" s="56">
        <v>16944</v>
      </c>
      <c r="V75" s="56">
        <v>0</v>
      </c>
      <c r="W75" s="52">
        <v>0</v>
      </c>
      <c r="X75" s="52">
        <v>893</v>
      </c>
      <c r="Y75" s="52">
        <v>17837</v>
      </c>
      <c r="Z75" s="83">
        <f t="shared" ref="Z75:Z138" si="1">SUMIF($A$10:$A$862,$A75,$Y$10:$Y$862)</f>
        <v>7934254</v>
      </c>
    </row>
    <row r="76" spans="1:26" s="13" customFormat="1">
      <c r="A76" s="49">
        <v>416</v>
      </c>
      <c r="B76" s="49">
        <v>416035133</v>
      </c>
      <c r="C76" s="50" t="s">
        <v>55</v>
      </c>
      <c r="D76" s="49">
        <v>35</v>
      </c>
      <c r="E76" s="50" t="s">
        <v>11</v>
      </c>
      <c r="F76" s="49">
        <v>133</v>
      </c>
      <c r="G76" s="50" t="s">
        <v>59</v>
      </c>
      <c r="H76" s="51">
        <v>1</v>
      </c>
      <c r="I76" s="52">
        <v>10840</v>
      </c>
      <c r="J76" s="52">
        <v>3379</v>
      </c>
      <c r="K76" s="52">
        <v>0</v>
      </c>
      <c r="L76" s="52">
        <v>893</v>
      </c>
      <c r="M76" s="52">
        <v>15112</v>
      </c>
      <c r="N76" s="36"/>
      <c r="O76" s="53">
        <v>0</v>
      </c>
      <c r="P76" s="53">
        <v>0</v>
      </c>
      <c r="Q76" s="55">
        <v>0.09</v>
      </c>
      <c r="R76" s="55">
        <v>2.9745812524621534E-2</v>
      </c>
      <c r="S76" s="52">
        <v>0</v>
      </c>
      <c r="T76" s="36"/>
      <c r="U76" s="56">
        <v>14219</v>
      </c>
      <c r="V76" s="56">
        <v>0</v>
      </c>
      <c r="W76" s="52">
        <v>0</v>
      </c>
      <c r="X76" s="52">
        <v>893</v>
      </c>
      <c r="Y76" s="52">
        <v>15112</v>
      </c>
      <c r="Z76" s="83">
        <f t="shared" si="1"/>
        <v>7934254</v>
      </c>
    </row>
    <row r="77" spans="1:26" s="13" customFormat="1">
      <c r="A77" s="49">
        <v>416</v>
      </c>
      <c r="B77" s="49">
        <v>416035189</v>
      </c>
      <c r="C77" s="50" t="s">
        <v>55</v>
      </c>
      <c r="D77" s="49">
        <v>35</v>
      </c>
      <c r="E77" s="50" t="s">
        <v>11</v>
      </c>
      <c r="F77" s="49">
        <v>189</v>
      </c>
      <c r="G77" s="50" t="s">
        <v>24</v>
      </c>
      <c r="H77" s="51">
        <v>1</v>
      </c>
      <c r="I77" s="52">
        <v>9699</v>
      </c>
      <c r="J77" s="52">
        <v>3879</v>
      </c>
      <c r="K77" s="52">
        <v>0</v>
      </c>
      <c r="L77" s="52">
        <v>893</v>
      </c>
      <c r="M77" s="52">
        <v>14471</v>
      </c>
      <c r="N77" s="36"/>
      <c r="O77" s="53">
        <v>0</v>
      </c>
      <c r="P77" s="53">
        <v>0</v>
      </c>
      <c r="Q77" s="55">
        <v>0.09</v>
      </c>
      <c r="R77" s="55">
        <v>2.4400393500010036E-3</v>
      </c>
      <c r="S77" s="52">
        <v>0</v>
      </c>
      <c r="T77" s="36"/>
      <c r="U77" s="56">
        <v>13578</v>
      </c>
      <c r="V77" s="56">
        <v>0</v>
      </c>
      <c r="W77" s="52">
        <v>0</v>
      </c>
      <c r="X77" s="52">
        <v>893</v>
      </c>
      <c r="Y77" s="52">
        <v>14471</v>
      </c>
      <c r="Z77" s="83">
        <f t="shared" si="1"/>
        <v>7934254</v>
      </c>
    </row>
    <row r="78" spans="1:26" s="13" customFormat="1">
      <c r="A78" s="49">
        <v>416</v>
      </c>
      <c r="B78" s="49">
        <v>416035243</v>
      </c>
      <c r="C78" s="50" t="s">
        <v>55</v>
      </c>
      <c r="D78" s="49">
        <v>35</v>
      </c>
      <c r="E78" s="50" t="s">
        <v>11</v>
      </c>
      <c r="F78" s="49">
        <v>243</v>
      </c>
      <c r="G78" s="50" t="s">
        <v>80</v>
      </c>
      <c r="H78" s="51">
        <v>1</v>
      </c>
      <c r="I78" s="52">
        <v>12066</v>
      </c>
      <c r="J78" s="52">
        <v>2850</v>
      </c>
      <c r="K78" s="52">
        <v>0</v>
      </c>
      <c r="L78" s="52">
        <v>893</v>
      </c>
      <c r="M78" s="52">
        <v>15809</v>
      </c>
      <c r="N78" s="36"/>
      <c r="O78" s="53">
        <v>0</v>
      </c>
      <c r="P78" s="53">
        <v>0</v>
      </c>
      <c r="Q78" s="55">
        <v>0.09</v>
      </c>
      <c r="R78" s="55">
        <v>5.4269554295764532E-3</v>
      </c>
      <c r="S78" s="52">
        <v>0</v>
      </c>
      <c r="T78" s="36"/>
      <c r="U78" s="56">
        <v>14916</v>
      </c>
      <c r="V78" s="56">
        <v>0</v>
      </c>
      <c r="W78" s="52">
        <v>0</v>
      </c>
      <c r="X78" s="52">
        <v>893</v>
      </c>
      <c r="Y78" s="52">
        <v>15809</v>
      </c>
      <c r="Z78" s="83">
        <f t="shared" si="1"/>
        <v>7934254</v>
      </c>
    </row>
    <row r="79" spans="1:26" s="13" customFormat="1">
      <c r="A79" s="49">
        <v>416</v>
      </c>
      <c r="B79" s="49">
        <v>416035244</v>
      </c>
      <c r="C79" s="50" t="s">
        <v>55</v>
      </c>
      <c r="D79" s="49">
        <v>35</v>
      </c>
      <c r="E79" s="50" t="s">
        <v>11</v>
      </c>
      <c r="F79" s="49">
        <v>244</v>
      </c>
      <c r="G79" s="50" t="s">
        <v>27</v>
      </c>
      <c r="H79" s="51">
        <v>10</v>
      </c>
      <c r="I79" s="52">
        <v>11163</v>
      </c>
      <c r="J79" s="52">
        <v>4513</v>
      </c>
      <c r="K79" s="52">
        <v>0</v>
      </c>
      <c r="L79" s="52">
        <v>893</v>
      </c>
      <c r="M79" s="52">
        <v>16569</v>
      </c>
      <c r="N79" s="36"/>
      <c r="O79" s="53">
        <v>0</v>
      </c>
      <c r="P79" s="53">
        <v>0</v>
      </c>
      <c r="Q79" s="55">
        <v>0.18</v>
      </c>
      <c r="R79" s="55">
        <v>9.4216389675245329E-2</v>
      </c>
      <c r="S79" s="52">
        <v>0</v>
      </c>
      <c r="T79" s="36"/>
      <c r="U79" s="56">
        <v>156760</v>
      </c>
      <c r="V79" s="56">
        <v>0</v>
      </c>
      <c r="W79" s="52">
        <v>0</v>
      </c>
      <c r="X79" s="52">
        <v>8930</v>
      </c>
      <c r="Y79" s="52">
        <v>165690</v>
      </c>
      <c r="Z79" s="83">
        <f t="shared" si="1"/>
        <v>7934254</v>
      </c>
    </row>
    <row r="80" spans="1:26" s="13" customFormat="1">
      <c r="A80" s="49">
        <v>416</v>
      </c>
      <c r="B80" s="49">
        <v>416035285</v>
      </c>
      <c r="C80" s="50" t="s">
        <v>55</v>
      </c>
      <c r="D80" s="49">
        <v>35</v>
      </c>
      <c r="E80" s="50" t="s">
        <v>11</v>
      </c>
      <c r="F80" s="49">
        <v>285</v>
      </c>
      <c r="G80" s="50" t="s">
        <v>28</v>
      </c>
      <c r="H80" s="51">
        <v>3</v>
      </c>
      <c r="I80" s="52">
        <v>9529</v>
      </c>
      <c r="J80" s="52">
        <v>2920</v>
      </c>
      <c r="K80" s="52">
        <v>0</v>
      </c>
      <c r="L80" s="52">
        <v>893</v>
      </c>
      <c r="M80" s="52">
        <v>13342</v>
      </c>
      <c r="N80" s="36"/>
      <c r="O80" s="53">
        <v>0</v>
      </c>
      <c r="P80" s="53">
        <v>0</v>
      </c>
      <c r="Q80" s="55">
        <v>0.09</v>
      </c>
      <c r="R80" s="55">
        <v>3.1541691059860932E-2</v>
      </c>
      <c r="S80" s="52">
        <v>0</v>
      </c>
      <c r="T80" s="36"/>
      <c r="U80" s="56">
        <v>37347</v>
      </c>
      <c r="V80" s="56">
        <v>0</v>
      </c>
      <c r="W80" s="52">
        <v>0</v>
      </c>
      <c r="X80" s="52">
        <v>2679</v>
      </c>
      <c r="Y80" s="52">
        <v>40026</v>
      </c>
      <c r="Z80" s="83">
        <f t="shared" si="1"/>
        <v>7934254</v>
      </c>
    </row>
    <row r="81" spans="1:26" s="13" customFormat="1">
      <c r="A81" s="49">
        <v>416</v>
      </c>
      <c r="B81" s="49">
        <v>416035305</v>
      </c>
      <c r="C81" s="50" t="s">
        <v>55</v>
      </c>
      <c r="D81" s="49">
        <v>35</v>
      </c>
      <c r="E81" s="50" t="s">
        <v>11</v>
      </c>
      <c r="F81" s="49">
        <v>305</v>
      </c>
      <c r="G81" s="50" t="s">
        <v>221</v>
      </c>
      <c r="H81" s="51">
        <v>2</v>
      </c>
      <c r="I81" s="52">
        <v>14014</v>
      </c>
      <c r="J81" s="52">
        <v>4548</v>
      </c>
      <c r="K81" s="52">
        <v>0</v>
      </c>
      <c r="L81" s="52">
        <v>893</v>
      </c>
      <c r="M81" s="52">
        <v>19455</v>
      </c>
      <c r="N81" s="36"/>
      <c r="O81" s="53">
        <v>0</v>
      </c>
      <c r="P81" s="53">
        <v>0</v>
      </c>
      <c r="Q81" s="55">
        <v>0.09</v>
      </c>
      <c r="R81" s="55">
        <v>1.1725353845621751E-2</v>
      </c>
      <c r="S81" s="52">
        <v>0</v>
      </c>
      <c r="T81" s="36"/>
      <c r="U81" s="56">
        <v>37124</v>
      </c>
      <c r="V81" s="56">
        <v>0</v>
      </c>
      <c r="W81" s="52">
        <v>0</v>
      </c>
      <c r="X81" s="52">
        <v>1786</v>
      </c>
      <c r="Y81" s="52">
        <v>38910</v>
      </c>
      <c r="Z81" s="83">
        <f t="shared" si="1"/>
        <v>7934254</v>
      </c>
    </row>
    <row r="82" spans="1:26" s="13" customFormat="1">
      <c r="A82" s="49">
        <v>416</v>
      </c>
      <c r="B82" s="49">
        <v>416035307</v>
      </c>
      <c r="C82" s="50" t="s">
        <v>55</v>
      </c>
      <c r="D82" s="49">
        <v>35</v>
      </c>
      <c r="E82" s="50" t="s">
        <v>11</v>
      </c>
      <c r="F82" s="49">
        <v>307</v>
      </c>
      <c r="G82" s="50" t="s">
        <v>172</v>
      </c>
      <c r="H82" s="51">
        <v>1</v>
      </c>
      <c r="I82" s="52">
        <v>10438</v>
      </c>
      <c r="J82" s="52">
        <v>4004</v>
      </c>
      <c r="K82" s="52">
        <v>0</v>
      </c>
      <c r="L82" s="52">
        <v>893</v>
      </c>
      <c r="M82" s="52">
        <v>15335</v>
      </c>
      <c r="N82" s="36"/>
      <c r="O82" s="53">
        <v>0</v>
      </c>
      <c r="P82" s="53">
        <v>0</v>
      </c>
      <c r="Q82" s="55">
        <v>0.09</v>
      </c>
      <c r="R82" s="55">
        <v>9.1615791176419409E-3</v>
      </c>
      <c r="S82" s="52">
        <v>0</v>
      </c>
      <c r="T82" s="36"/>
      <c r="U82" s="56">
        <v>14442</v>
      </c>
      <c r="V82" s="56">
        <v>0</v>
      </c>
      <c r="W82" s="52">
        <v>0</v>
      </c>
      <c r="X82" s="52">
        <v>893</v>
      </c>
      <c r="Y82" s="52">
        <v>15335</v>
      </c>
      <c r="Z82" s="83">
        <f t="shared" si="1"/>
        <v>7934254</v>
      </c>
    </row>
    <row r="83" spans="1:26" s="13" customFormat="1">
      <c r="A83" s="49">
        <v>416</v>
      </c>
      <c r="B83" s="49">
        <v>416035775</v>
      </c>
      <c r="C83" s="50" t="s">
        <v>55</v>
      </c>
      <c r="D83" s="49">
        <v>35</v>
      </c>
      <c r="E83" s="50" t="s">
        <v>11</v>
      </c>
      <c r="F83" s="49">
        <v>775</v>
      </c>
      <c r="G83" s="50" t="s">
        <v>120</v>
      </c>
      <c r="H83" s="51">
        <v>1</v>
      </c>
      <c r="I83" s="52">
        <v>9528</v>
      </c>
      <c r="J83" s="52">
        <v>1793</v>
      </c>
      <c r="K83" s="52">
        <v>0</v>
      </c>
      <c r="L83" s="52">
        <v>893</v>
      </c>
      <c r="M83" s="52">
        <v>12214</v>
      </c>
      <c r="N83" s="36"/>
      <c r="O83" s="53">
        <v>0</v>
      </c>
      <c r="P83" s="53">
        <v>0</v>
      </c>
      <c r="Q83" s="55">
        <v>0.09</v>
      </c>
      <c r="R83" s="55">
        <v>6.0555409084996044E-3</v>
      </c>
      <c r="S83" s="52">
        <v>0</v>
      </c>
      <c r="T83" s="36"/>
      <c r="U83" s="56">
        <v>11321</v>
      </c>
      <c r="V83" s="56">
        <v>0</v>
      </c>
      <c r="W83" s="52">
        <v>0</v>
      </c>
      <c r="X83" s="52">
        <v>893</v>
      </c>
      <c r="Y83" s="52">
        <v>12214</v>
      </c>
      <c r="Z83" s="83">
        <f t="shared" si="1"/>
        <v>7934254</v>
      </c>
    </row>
    <row r="84" spans="1:26" s="13" customFormat="1">
      <c r="A84" s="49">
        <v>417</v>
      </c>
      <c r="B84" s="49">
        <v>417035035</v>
      </c>
      <c r="C84" s="50" t="s">
        <v>56</v>
      </c>
      <c r="D84" s="49">
        <v>35</v>
      </c>
      <c r="E84" s="50" t="s">
        <v>11</v>
      </c>
      <c r="F84" s="49">
        <v>35</v>
      </c>
      <c r="G84" s="50" t="s">
        <v>11</v>
      </c>
      <c r="H84" s="51">
        <v>297</v>
      </c>
      <c r="I84" s="52">
        <v>12343</v>
      </c>
      <c r="J84" s="52">
        <v>4349</v>
      </c>
      <c r="K84" s="52">
        <v>0</v>
      </c>
      <c r="L84" s="52">
        <v>893</v>
      </c>
      <c r="M84" s="52">
        <v>17585</v>
      </c>
      <c r="N84" s="36"/>
      <c r="O84" s="53">
        <v>0</v>
      </c>
      <c r="P84" s="53">
        <v>0</v>
      </c>
      <c r="Q84" s="55">
        <v>0.18</v>
      </c>
      <c r="R84" s="55">
        <v>0.146106395462925</v>
      </c>
      <c r="S84" s="52">
        <v>0</v>
      </c>
      <c r="T84" s="36"/>
      <c r="U84" s="56">
        <v>4957524</v>
      </c>
      <c r="V84" s="56">
        <v>0</v>
      </c>
      <c r="W84" s="52">
        <v>0</v>
      </c>
      <c r="X84" s="52">
        <v>265221</v>
      </c>
      <c r="Y84" s="52">
        <v>5222745</v>
      </c>
      <c r="Z84" s="83">
        <f t="shared" si="1"/>
        <v>5396796</v>
      </c>
    </row>
    <row r="85" spans="1:26" s="13" customFormat="1">
      <c r="A85" s="49">
        <v>417</v>
      </c>
      <c r="B85" s="49">
        <v>417035100</v>
      </c>
      <c r="C85" s="50" t="s">
        <v>56</v>
      </c>
      <c r="D85" s="49">
        <v>35</v>
      </c>
      <c r="E85" s="50" t="s">
        <v>11</v>
      </c>
      <c r="F85" s="49">
        <v>100</v>
      </c>
      <c r="G85" s="50" t="s">
        <v>58</v>
      </c>
      <c r="H85" s="51">
        <v>3</v>
      </c>
      <c r="I85" s="52">
        <v>11809</v>
      </c>
      <c r="J85" s="52">
        <v>6080</v>
      </c>
      <c r="K85" s="52">
        <v>0</v>
      </c>
      <c r="L85" s="52">
        <v>893</v>
      </c>
      <c r="M85" s="52">
        <v>18782</v>
      </c>
      <c r="N85" s="36"/>
      <c r="O85" s="53">
        <v>0</v>
      </c>
      <c r="P85" s="53">
        <v>0</v>
      </c>
      <c r="Q85" s="55">
        <v>0.09</v>
      </c>
      <c r="R85" s="55">
        <v>3.1972312624647975E-2</v>
      </c>
      <c r="S85" s="52">
        <v>0</v>
      </c>
      <c r="T85" s="36"/>
      <c r="U85" s="56">
        <v>53667</v>
      </c>
      <c r="V85" s="56">
        <v>0</v>
      </c>
      <c r="W85" s="52">
        <v>0</v>
      </c>
      <c r="X85" s="52">
        <v>2679</v>
      </c>
      <c r="Y85" s="52">
        <v>56346</v>
      </c>
      <c r="Z85" s="83">
        <f t="shared" si="1"/>
        <v>5396796</v>
      </c>
    </row>
    <row r="86" spans="1:26" s="13" customFormat="1">
      <c r="A86" s="49">
        <v>417</v>
      </c>
      <c r="B86" s="49">
        <v>417035133</v>
      </c>
      <c r="C86" s="50" t="s">
        <v>56</v>
      </c>
      <c r="D86" s="49">
        <v>35</v>
      </c>
      <c r="E86" s="50" t="s">
        <v>11</v>
      </c>
      <c r="F86" s="49">
        <v>133</v>
      </c>
      <c r="G86" s="50" t="s">
        <v>59</v>
      </c>
      <c r="H86" s="51">
        <v>1</v>
      </c>
      <c r="I86" s="52">
        <v>9004</v>
      </c>
      <c r="J86" s="52">
        <v>2807</v>
      </c>
      <c r="K86" s="52">
        <v>0</v>
      </c>
      <c r="L86" s="52">
        <v>893</v>
      </c>
      <c r="M86" s="52">
        <v>12704</v>
      </c>
      <c r="N86" s="36"/>
      <c r="O86" s="53">
        <v>0</v>
      </c>
      <c r="P86" s="53">
        <v>0</v>
      </c>
      <c r="Q86" s="55">
        <v>0.09</v>
      </c>
      <c r="R86" s="55">
        <v>2.9745812524621534E-2</v>
      </c>
      <c r="S86" s="52">
        <v>0</v>
      </c>
      <c r="T86" s="36"/>
      <c r="U86" s="56">
        <v>11811</v>
      </c>
      <c r="V86" s="56">
        <v>0</v>
      </c>
      <c r="W86" s="52">
        <v>0</v>
      </c>
      <c r="X86" s="52">
        <v>893</v>
      </c>
      <c r="Y86" s="52">
        <v>12704</v>
      </c>
      <c r="Z86" s="83">
        <f t="shared" si="1"/>
        <v>5396796</v>
      </c>
    </row>
    <row r="87" spans="1:26" s="13" customFormat="1">
      <c r="A87" s="49">
        <v>417</v>
      </c>
      <c r="B87" s="49">
        <v>417035211</v>
      </c>
      <c r="C87" s="50" t="s">
        <v>56</v>
      </c>
      <c r="D87" s="49">
        <v>35</v>
      </c>
      <c r="E87" s="50" t="s">
        <v>11</v>
      </c>
      <c r="F87" s="49">
        <v>211</v>
      </c>
      <c r="G87" s="50" t="s">
        <v>87</v>
      </c>
      <c r="H87" s="51">
        <v>1</v>
      </c>
      <c r="I87" s="52">
        <v>9627</v>
      </c>
      <c r="J87" s="52">
        <v>1728</v>
      </c>
      <c r="K87" s="52">
        <v>0</v>
      </c>
      <c r="L87" s="52">
        <v>893</v>
      </c>
      <c r="M87" s="52">
        <v>12248</v>
      </c>
      <c r="N87" s="36"/>
      <c r="O87" s="53">
        <v>0</v>
      </c>
      <c r="P87" s="53">
        <v>0</v>
      </c>
      <c r="Q87" s="55">
        <v>0.09</v>
      </c>
      <c r="R87" s="55">
        <v>1.6181693137675814E-3</v>
      </c>
      <c r="S87" s="52">
        <v>0</v>
      </c>
      <c r="T87" s="36"/>
      <c r="U87" s="56">
        <v>11355</v>
      </c>
      <c r="V87" s="56">
        <v>0</v>
      </c>
      <c r="W87" s="52">
        <v>0</v>
      </c>
      <c r="X87" s="52">
        <v>893</v>
      </c>
      <c r="Y87" s="52">
        <v>12248</v>
      </c>
      <c r="Z87" s="83">
        <f t="shared" si="1"/>
        <v>5396796</v>
      </c>
    </row>
    <row r="88" spans="1:26" s="13" customFormat="1">
      <c r="A88" s="49">
        <v>417</v>
      </c>
      <c r="B88" s="49">
        <v>417035243</v>
      </c>
      <c r="C88" s="50" t="s">
        <v>56</v>
      </c>
      <c r="D88" s="49">
        <v>35</v>
      </c>
      <c r="E88" s="50" t="s">
        <v>11</v>
      </c>
      <c r="F88" s="49">
        <v>243</v>
      </c>
      <c r="G88" s="50" t="s">
        <v>80</v>
      </c>
      <c r="H88" s="51">
        <v>1</v>
      </c>
      <c r="I88" s="52">
        <v>12066</v>
      </c>
      <c r="J88" s="52">
        <v>2850</v>
      </c>
      <c r="K88" s="52">
        <v>0</v>
      </c>
      <c r="L88" s="52">
        <v>893</v>
      </c>
      <c r="M88" s="52">
        <v>15809</v>
      </c>
      <c r="N88" s="36"/>
      <c r="O88" s="53">
        <v>0</v>
      </c>
      <c r="P88" s="53">
        <v>0</v>
      </c>
      <c r="Q88" s="55">
        <v>0.09</v>
      </c>
      <c r="R88" s="55">
        <v>5.4269554295764532E-3</v>
      </c>
      <c r="S88" s="52">
        <v>0</v>
      </c>
      <c r="T88" s="36"/>
      <c r="U88" s="56">
        <v>14916</v>
      </c>
      <c r="V88" s="56">
        <v>0</v>
      </c>
      <c r="W88" s="52">
        <v>0</v>
      </c>
      <c r="X88" s="52">
        <v>893</v>
      </c>
      <c r="Y88" s="52">
        <v>15809</v>
      </c>
      <c r="Z88" s="83">
        <f t="shared" si="1"/>
        <v>5396796</v>
      </c>
    </row>
    <row r="89" spans="1:26" s="13" customFormat="1">
      <c r="A89" s="49">
        <v>417</v>
      </c>
      <c r="B89" s="49">
        <v>417035244</v>
      </c>
      <c r="C89" s="50" t="s">
        <v>56</v>
      </c>
      <c r="D89" s="49">
        <v>35</v>
      </c>
      <c r="E89" s="50" t="s">
        <v>11</v>
      </c>
      <c r="F89" s="49">
        <v>244</v>
      </c>
      <c r="G89" s="50" t="s">
        <v>27</v>
      </c>
      <c r="H89" s="51">
        <v>3</v>
      </c>
      <c r="I89" s="52">
        <v>11109</v>
      </c>
      <c r="J89" s="52">
        <v>4491</v>
      </c>
      <c r="K89" s="52">
        <v>0</v>
      </c>
      <c r="L89" s="52">
        <v>893</v>
      </c>
      <c r="M89" s="52">
        <v>16493</v>
      </c>
      <c r="N89" s="36"/>
      <c r="O89" s="53">
        <v>0</v>
      </c>
      <c r="P89" s="53">
        <v>0</v>
      </c>
      <c r="Q89" s="55">
        <v>0.18</v>
      </c>
      <c r="R89" s="55">
        <v>9.4216389675245329E-2</v>
      </c>
      <c r="S89" s="52">
        <v>0</v>
      </c>
      <c r="T89" s="36"/>
      <c r="U89" s="56">
        <v>46800</v>
      </c>
      <c r="V89" s="56">
        <v>0</v>
      </c>
      <c r="W89" s="52">
        <v>0</v>
      </c>
      <c r="X89" s="52">
        <v>2679</v>
      </c>
      <c r="Y89" s="52">
        <v>49479</v>
      </c>
      <c r="Z89" s="83">
        <f t="shared" si="1"/>
        <v>5396796</v>
      </c>
    </row>
    <row r="90" spans="1:26" s="13" customFormat="1">
      <c r="A90" s="49">
        <v>417</v>
      </c>
      <c r="B90" s="49">
        <v>417035274</v>
      </c>
      <c r="C90" s="50" t="s">
        <v>56</v>
      </c>
      <c r="D90" s="49">
        <v>35</v>
      </c>
      <c r="E90" s="50" t="s">
        <v>11</v>
      </c>
      <c r="F90" s="49">
        <v>274</v>
      </c>
      <c r="G90" s="50" t="s">
        <v>60</v>
      </c>
      <c r="H90" s="51">
        <v>1</v>
      </c>
      <c r="I90" s="52">
        <v>8980</v>
      </c>
      <c r="J90" s="52">
        <v>4358</v>
      </c>
      <c r="K90" s="52">
        <v>0</v>
      </c>
      <c r="L90" s="52">
        <v>893</v>
      </c>
      <c r="M90" s="52">
        <v>14231</v>
      </c>
      <c r="N90" s="36"/>
      <c r="O90" s="53">
        <v>0</v>
      </c>
      <c r="P90" s="53">
        <v>0</v>
      </c>
      <c r="Q90" s="55">
        <v>0.09</v>
      </c>
      <c r="R90" s="55">
        <v>8.124843184670294E-2</v>
      </c>
      <c r="S90" s="52">
        <v>0</v>
      </c>
      <c r="T90" s="36"/>
      <c r="U90" s="56">
        <v>13338</v>
      </c>
      <c r="V90" s="56">
        <v>0</v>
      </c>
      <c r="W90" s="52">
        <v>0</v>
      </c>
      <c r="X90" s="52">
        <v>893</v>
      </c>
      <c r="Y90" s="52">
        <v>14231</v>
      </c>
      <c r="Z90" s="83">
        <f t="shared" si="1"/>
        <v>5396796</v>
      </c>
    </row>
    <row r="91" spans="1:26" s="13" customFormat="1">
      <c r="A91" s="49">
        <v>417</v>
      </c>
      <c r="B91" s="49">
        <v>417035293</v>
      </c>
      <c r="C91" s="50" t="s">
        <v>56</v>
      </c>
      <c r="D91" s="49">
        <v>35</v>
      </c>
      <c r="E91" s="50" t="s">
        <v>11</v>
      </c>
      <c r="F91" s="49">
        <v>293</v>
      </c>
      <c r="G91" s="50" t="s">
        <v>171</v>
      </c>
      <c r="H91" s="51">
        <v>1</v>
      </c>
      <c r="I91" s="52">
        <v>11386</v>
      </c>
      <c r="J91" s="52">
        <v>955</v>
      </c>
      <c r="K91" s="52">
        <v>0</v>
      </c>
      <c r="L91" s="52">
        <v>893</v>
      </c>
      <c r="M91" s="52">
        <v>13234</v>
      </c>
      <c r="N91" s="36"/>
      <c r="O91" s="53">
        <v>0</v>
      </c>
      <c r="P91" s="53">
        <v>0</v>
      </c>
      <c r="Q91" s="55">
        <v>0.18</v>
      </c>
      <c r="R91" s="55">
        <v>3.0106551881651125E-3</v>
      </c>
      <c r="S91" s="52">
        <v>0</v>
      </c>
      <c r="T91" s="36"/>
      <c r="U91" s="56">
        <v>12341</v>
      </c>
      <c r="V91" s="56">
        <v>0</v>
      </c>
      <c r="W91" s="52">
        <v>0</v>
      </c>
      <c r="X91" s="52">
        <v>893</v>
      </c>
      <c r="Y91" s="52">
        <v>13234</v>
      </c>
      <c r="Z91" s="83">
        <f t="shared" si="1"/>
        <v>5396796</v>
      </c>
    </row>
    <row r="92" spans="1:26" s="13" customFormat="1">
      <c r="A92" s="49">
        <v>418</v>
      </c>
      <c r="B92" s="49">
        <v>418100014</v>
      </c>
      <c r="C92" s="50" t="s">
        <v>61</v>
      </c>
      <c r="D92" s="49">
        <v>100</v>
      </c>
      <c r="E92" s="50" t="s">
        <v>58</v>
      </c>
      <c r="F92" s="49">
        <v>14</v>
      </c>
      <c r="G92" s="50" t="s">
        <v>62</v>
      </c>
      <c r="H92" s="51">
        <v>13</v>
      </c>
      <c r="I92" s="52">
        <v>8688</v>
      </c>
      <c r="J92" s="52">
        <v>2789</v>
      </c>
      <c r="K92" s="52">
        <v>0</v>
      </c>
      <c r="L92" s="52">
        <v>893</v>
      </c>
      <c r="M92" s="52">
        <v>12370</v>
      </c>
      <c r="N92" s="36"/>
      <c r="O92" s="53">
        <v>0</v>
      </c>
      <c r="P92" s="53">
        <v>0</v>
      </c>
      <c r="Q92" s="55">
        <v>0.09</v>
      </c>
      <c r="R92" s="55">
        <v>9.468517650830446E-3</v>
      </c>
      <c r="S92" s="52">
        <v>0</v>
      </c>
      <c r="T92" s="36"/>
      <c r="U92" s="56">
        <v>149201</v>
      </c>
      <c r="V92" s="56">
        <v>0</v>
      </c>
      <c r="W92" s="52">
        <v>0</v>
      </c>
      <c r="X92" s="52">
        <v>11609</v>
      </c>
      <c r="Y92" s="52">
        <v>160810</v>
      </c>
      <c r="Z92" s="83">
        <f t="shared" si="1"/>
        <v>5864554</v>
      </c>
    </row>
    <row r="93" spans="1:26" s="13" customFormat="1">
      <c r="A93" s="49">
        <v>418</v>
      </c>
      <c r="B93" s="49">
        <v>418100035</v>
      </c>
      <c r="C93" s="50" t="s">
        <v>61</v>
      </c>
      <c r="D93" s="49">
        <v>100</v>
      </c>
      <c r="E93" s="50" t="s">
        <v>58</v>
      </c>
      <c r="F93" s="49">
        <v>35</v>
      </c>
      <c r="G93" s="50" t="s">
        <v>11</v>
      </c>
      <c r="H93" s="51">
        <v>1</v>
      </c>
      <c r="I93" s="52">
        <v>8368</v>
      </c>
      <c r="J93" s="52">
        <v>2949</v>
      </c>
      <c r="K93" s="52">
        <v>0</v>
      </c>
      <c r="L93" s="52">
        <v>893</v>
      </c>
      <c r="M93" s="52">
        <v>12210</v>
      </c>
      <c r="N93" s="36"/>
      <c r="O93" s="53">
        <v>0</v>
      </c>
      <c r="P93" s="53">
        <v>0</v>
      </c>
      <c r="Q93" s="55">
        <v>0.18</v>
      </c>
      <c r="R93" s="55">
        <v>0.146106395462925</v>
      </c>
      <c r="S93" s="52">
        <v>0</v>
      </c>
      <c r="T93" s="36"/>
      <c r="U93" s="56">
        <v>11317</v>
      </c>
      <c r="V93" s="56">
        <v>0</v>
      </c>
      <c r="W93" s="52">
        <v>0</v>
      </c>
      <c r="X93" s="52">
        <v>893</v>
      </c>
      <c r="Y93" s="52">
        <v>12210</v>
      </c>
      <c r="Z93" s="83">
        <f t="shared" si="1"/>
        <v>5864554</v>
      </c>
    </row>
    <row r="94" spans="1:26" s="13" customFormat="1">
      <c r="A94" s="49">
        <v>418</v>
      </c>
      <c r="B94" s="49">
        <v>418100100</v>
      </c>
      <c r="C94" s="50" t="s">
        <v>61</v>
      </c>
      <c r="D94" s="49">
        <v>100</v>
      </c>
      <c r="E94" s="50" t="s">
        <v>58</v>
      </c>
      <c r="F94" s="49">
        <v>100</v>
      </c>
      <c r="G94" s="50" t="s">
        <v>58</v>
      </c>
      <c r="H94" s="51">
        <v>322</v>
      </c>
      <c r="I94" s="52">
        <v>9524</v>
      </c>
      <c r="J94" s="52">
        <v>4903</v>
      </c>
      <c r="K94" s="52">
        <v>0</v>
      </c>
      <c r="L94" s="52">
        <v>893</v>
      </c>
      <c r="M94" s="52">
        <v>15320</v>
      </c>
      <c r="N94" s="36"/>
      <c r="O94" s="53">
        <v>0</v>
      </c>
      <c r="P94" s="53">
        <v>0</v>
      </c>
      <c r="Q94" s="55">
        <v>0.09</v>
      </c>
      <c r="R94" s="55">
        <v>3.1972312624647975E-2</v>
      </c>
      <c r="S94" s="52">
        <v>0</v>
      </c>
      <c r="T94" s="36"/>
      <c r="U94" s="56">
        <v>4645494</v>
      </c>
      <c r="V94" s="56">
        <v>0</v>
      </c>
      <c r="W94" s="52">
        <v>0</v>
      </c>
      <c r="X94" s="52">
        <v>287546</v>
      </c>
      <c r="Y94" s="52">
        <v>4933040</v>
      </c>
      <c r="Z94" s="83">
        <f t="shared" si="1"/>
        <v>5864554</v>
      </c>
    </row>
    <row r="95" spans="1:26" s="13" customFormat="1">
      <c r="A95" s="49">
        <v>418</v>
      </c>
      <c r="B95" s="49">
        <v>418100101</v>
      </c>
      <c r="C95" s="50" t="s">
        <v>61</v>
      </c>
      <c r="D95" s="49">
        <v>100</v>
      </c>
      <c r="E95" s="50" t="s">
        <v>58</v>
      </c>
      <c r="F95" s="49">
        <v>101</v>
      </c>
      <c r="G95" s="50" t="s">
        <v>103</v>
      </c>
      <c r="H95" s="51">
        <v>1</v>
      </c>
      <c r="I95" s="52">
        <v>8368</v>
      </c>
      <c r="J95" s="52">
        <v>1929</v>
      </c>
      <c r="K95" s="52">
        <v>0</v>
      </c>
      <c r="L95" s="52">
        <v>893</v>
      </c>
      <c r="M95" s="52">
        <v>11190</v>
      </c>
      <c r="N95" s="36"/>
      <c r="O95" s="53">
        <v>0</v>
      </c>
      <c r="P95" s="53">
        <v>0</v>
      </c>
      <c r="Q95" s="55">
        <v>0.09</v>
      </c>
      <c r="R95" s="55">
        <v>5.0245127891581205E-2</v>
      </c>
      <c r="S95" s="52">
        <v>0</v>
      </c>
      <c r="T95" s="36"/>
      <c r="U95" s="56">
        <v>10297</v>
      </c>
      <c r="V95" s="56">
        <v>0</v>
      </c>
      <c r="W95" s="52">
        <v>0</v>
      </c>
      <c r="X95" s="52">
        <v>893</v>
      </c>
      <c r="Y95" s="52">
        <v>11190</v>
      </c>
      <c r="Z95" s="83">
        <f t="shared" si="1"/>
        <v>5864554</v>
      </c>
    </row>
    <row r="96" spans="1:26" s="13" customFormat="1">
      <c r="A96" s="49">
        <v>418</v>
      </c>
      <c r="B96" s="49">
        <v>418100136</v>
      </c>
      <c r="C96" s="50" t="s">
        <v>61</v>
      </c>
      <c r="D96" s="49">
        <v>100</v>
      </c>
      <c r="E96" s="50" t="s">
        <v>58</v>
      </c>
      <c r="F96" s="49">
        <v>136</v>
      </c>
      <c r="G96" s="50" t="s">
        <v>63</v>
      </c>
      <c r="H96" s="51">
        <v>10</v>
      </c>
      <c r="I96" s="52">
        <v>8945</v>
      </c>
      <c r="J96" s="52">
        <v>2935</v>
      </c>
      <c r="K96" s="52">
        <v>0</v>
      </c>
      <c r="L96" s="52">
        <v>893</v>
      </c>
      <c r="M96" s="52">
        <v>12773</v>
      </c>
      <c r="N96" s="36"/>
      <c r="O96" s="53">
        <v>0</v>
      </c>
      <c r="P96" s="53">
        <v>0</v>
      </c>
      <c r="Q96" s="55">
        <v>0.09</v>
      </c>
      <c r="R96" s="55">
        <v>3.8671563344381209E-3</v>
      </c>
      <c r="S96" s="52">
        <v>0</v>
      </c>
      <c r="T96" s="36"/>
      <c r="U96" s="56">
        <v>118800</v>
      </c>
      <c r="V96" s="56">
        <v>0</v>
      </c>
      <c r="W96" s="52">
        <v>0</v>
      </c>
      <c r="X96" s="52">
        <v>8930</v>
      </c>
      <c r="Y96" s="52">
        <v>127730</v>
      </c>
      <c r="Z96" s="83">
        <f t="shared" si="1"/>
        <v>5864554</v>
      </c>
    </row>
    <row r="97" spans="1:26" s="13" customFormat="1">
      <c r="A97" s="49">
        <v>418</v>
      </c>
      <c r="B97" s="49">
        <v>418100139</v>
      </c>
      <c r="C97" s="50" t="s">
        <v>61</v>
      </c>
      <c r="D97" s="49">
        <v>100</v>
      </c>
      <c r="E97" s="50" t="s">
        <v>58</v>
      </c>
      <c r="F97" s="49">
        <v>139</v>
      </c>
      <c r="G97" s="50" t="s">
        <v>64</v>
      </c>
      <c r="H97" s="51">
        <v>4</v>
      </c>
      <c r="I97" s="52">
        <v>8368</v>
      </c>
      <c r="J97" s="52">
        <v>3332</v>
      </c>
      <c r="K97" s="52">
        <v>0</v>
      </c>
      <c r="L97" s="52">
        <v>893</v>
      </c>
      <c r="M97" s="52">
        <v>12593</v>
      </c>
      <c r="N97" s="36"/>
      <c r="O97" s="53">
        <v>0</v>
      </c>
      <c r="P97" s="53">
        <v>0</v>
      </c>
      <c r="Q97" s="55">
        <v>0.09</v>
      </c>
      <c r="R97" s="55">
        <v>3.2284502041280685E-3</v>
      </c>
      <c r="S97" s="52">
        <v>0</v>
      </c>
      <c r="T97" s="36"/>
      <c r="U97" s="56">
        <v>46800</v>
      </c>
      <c r="V97" s="56">
        <v>0</v>
      </c>
      <c r="W97" s="52">
        <v>0</v>
      </c>
      <c r="X97" s="52">
        <v>3572</v>
      </c>
      <c r="Y97" s="52">
        <v>50372</v>
      </c>
      <c r="Z97" s="83">
        <f t="shared" si="1"/>
        <v>5864554</v>
      </c>
    </row>
    <row r="98" spans="1:26" s="13" customFormat="1">
      <c r="A98" s="49">
        <v>418</v>
      </c>
      <c r="B98" s="49">
        <v>418100170</v>
      </c>
      <c r="C98" s="50" t="s">
        <v>61</v>
      </c>
      <c r="D98" s="49">
        <v>100</v>
      </c>
      <c r="E98" s="50" t="s">
        <v>58</v>
      </c>
      <c r="F98" s="49">
        <v>170</v>
      </c>
      <c r="G98" s="50" t="s">
        <v>65</v>
      </c>
      <c r="H98" s="51">
        <v>3</v>
      </c>
      <c r="I98" s="52">
        <v>8368</v>
      </c>
      <c r="J98" s="52">
        <v>3270</v>
      </c>
      <c r="K98" s="52">
        <v>0</v>
      </c>
      <c r="L98" s="52">
        <v>893</v>
      </c>
      <c r="M98" s="52">
        <v>12531</v>
      </c>
      <c r="N98" s="36"/>
      <c r="O98" s="53">
        <v>0</v>
      </c>
      <c r="P98" s="53">
        <v>0</v>
      </c>
      <c r="Q98" s="55">
        <v>0.09</v>
      </c>
      <c r="R98" s="55">
        <v>9.2358726460567864E-2</v>
      </c>
      <c r="S98" s="52">
        <v>-297</v>
      </c>
      <c r="T98" s="36"/>
      <c r="U98" s="56">
        <v>34914</v>
      </c>
      <c r="V98" s="56">
        <v>0</v>
      </c>
      <c r="W98" s="52">
        <v>-891</v>
      </c>
      <c r="X98" s="52">
        <v>2679</v>
      </c>
      <c r="Y98" s="52">
        <v>36702</v>
      </c>
      <c r="Z98" s="83">
        <f t="shared" si="1"/>
        <v>5864554</v>
      </c>
    </row>
    <row r="99" spans="1:26" s="13" customFormat="1">
      <c r="A99" s="49">
        <v>418</v>
      </c>
      <c r="B99" s="49">
        <v>418100185</v>
      </c>
      <c r="C99" s="50" t="s">
        <v>61</v>
      </c>
      <c r="D99" s="49">
        <v>100</v>
      </c>
      <c r="E99" s="50" t="s">
        <v>58</v>
      </c>
      <c r="F99" s="49">
        <v>185</v>
      </c>
      <c r="G99" s="50" t="s">
        <v>180</v>
      </c>
      <c r="H99" s="51">
        <v>4</v>
      </c>
      <c r="I99" s="52">
        <v>8368</v>
      </c>
      <c r="J99" s="52">
        <v>1613</v>
      </c>
      <c r="K99" s="52">
        <v>0</v>
      </c>
      <c r="L99" s="52">
        <v>893</v>
      </c>
      <c r="M99" s="52">
        <v>10874</v>
      </c>
      <c r="N99" s="36"/>
      <c r="O99" s="53">
        <v>0</v>
      </c>
      <c r="P99" s="53">
        <v>0</v>
      </c>
      <c r="Q99" s="55">
        <v>0.09</v>
      </c>
      <c r="R99" s="55">
        <v>5.7461972103596496E-3</v>
      </c>
      <c r="S99" s="52">
        <v>0</v>
      </c>
      <c r="T99" s="36"/>
      <c r="U99" s="56">
        <v>39924</v>
      </c>
      <c r="V99" s="56">
        <v>0</v>
      </c>
      <c r="W99" s="52">
        <v>0</v>
      </c>
      <c r="X99" s="52">
        <v>3572</v>
      </c>
      <c r="Y99" s="52">
        <v>43496</v>
      </c>
      <c r="Z99" s="83">
        <f t="shared" si="1"/>
        <v>5864554</v>
      </c>
    </row>
    <row r="100" spans="1:26" s="13" customFormat="1">
      <c r="A100" s="49">
        <v>418</v>
      </c>
      <c r="B100" s="49">
        <v>418100187</v>
      </c>
      <c r="C100" s="50" t="s">
        <v>61</v>
      </c>
      <c r="D100" s="49">
        <v>100</v>
      </c>
      <c r="E100" s="50" t="s">
        <v>58</v>
      </c>
      <c r="F100" s="49">
        <v>187</v>
      </c>
      <c r="G100" s="50" t="s">
        <v>181</v>
      </c>
      <c r="H100" s="51">
        <v>1</v>
      </c>
      <c r="I100" s="52">
        <v>9789</v>
      </c>
      <c r="J100" s="52">
        <v>4645</v>
      </c>
      <c r="K100" s="52">
        <v>0</v>
      </c>
      <c r="L100" s="52">
        <v>893</v>
      </c>
      <c r="M100" s="52">
        <v>15327</v>
      </c>
      <c r="N100" s="36"/>
      <c r="O100" s="53">
        <v>0</v>
      </c>
      <c r="P100" s="53">
        <v>0</v>
      </c>
      <c r="Q100" s="55">
        <v>0.09</v>
      </c>
      <c r="R100" s="55">
        <v>4.069362389436804E-3</v>
      </c>
      <c r="S100" s="52">
        <v>0</v>
      </c>
      <c r="T100" s="36"/>
      <c r="U100" s="56">
        <v>14434</v>
      </c>
      <c r="V100" s="56">
        <v>0</v>
      </c>
      <c r="W100" s="52">
        <v>0</v>
      </c>
      <c r="X100" s="52">
        <v>893</v>
      </c>
      <c r="Y100" s="52">
        <v>15327</v>
      </c>
      <c r="Z100" s="83">
        <f t="shared" si="1"/>
        <v>5864554</v>
      </c>
    </row>
    <row r="101" spans="1:26" s="13" customFormat="1">
      <c r="A101" s="49">
        <v>418</v>
      </c>
      <c r="B101" s="49">
        <v>418100198</v>
      </c>
      <c r="C101" s="50" t="s">
        <v>61</v>
      </c>
      <c r="D101" s="49">
        <v>100</v>
      </c>
      <c r="E101" s="50" t="s">
        <v>58</v>
      </c>
      <c r="F101" s="49">
        <v>198</v>
      </c>
      <c r="G101" s="50" t="s">
        <v>66</v>
      </c>
      <c r="H101" s="51">
        <v>31</v>
      </c>
      <c r="I101" s="52">
        <v>8580</v>
      </c>
      <c r="J101" s="52">
        <v>3440</v>
      </c>
      <c r="K101" s="52">
        <v>0</v>
      </c>
      <c r="L101" s="52">
        <v>893</v>
      </c>
      <c r="M101" s="52">
        <v>12913</v>
      </c>
      <c r="N101" s="36"/>
      <c r="O101" s="53">
        <v>0</v>
      </c>
      <c r="P101" s="53">
        <v>0</v>
      </c>
      <c r="Q101" s="55">
        <v>0.09</v>
      </c>
      <c r="R101" s="55">
        <v>5.9667150048245262E-3</v>
      </c>
      <c r="S101" s="52">
        <v>0</v>
      </c>
      <c r="T101" s="36"/>
      <c r="U101" s="56">
        <v>372620</v>
      </c>
      <c r="V101" s="56">
        <v>0</v>
      </c>
      <c r="W101" s="52">
        <v>0</v>
      </c>
      <c r="X101" s="52">
        <v>27683</v>
      </c>
      <c r="Y101" s="52">
        <v>400303</v>
      </c>
      <c r="Z101" s="83">
        <f t="shared" si="1"/>
        <v>5864554</v>
      </c>
    </row>
    <row r="102" spans="1:26" s="13" customFormat="1">
      <c r="A102" s="49">
        <v>418</v>
      </c>
      <c r="B102" s="49">
        <v>418100276</v>
      </c>
      <c r="C102" s="50" t="s">
        <v>61</v>
      </c>
      <c r="D102" s="49">
        <v>100</v>
      </c>
      <c r="E102" s="50" t="s">
        <v>58</v>
      </c>
      <c r="F102" s="49">
        <v>276</v>
      </c>
      <c r="G102" s="50" t="s">
        <v>67</v>
      </c>
      <c r="H102" s="51">
        <v>1</v>
      </c>
      <c r="I102" s="52">
        <v>8368</v>
      </c>
      <c r="J102" s="52">
        <v>7992</v>
      </c>
      <c r="K102" s="52">
        <v>0</v>
      </c>
      <c r="L102" s="52">
        <v>893</v>
      </c>
      <c r="M102" s="52">
        <v>17253</v>
      </c>
      <c r="N102" s="36"/>
      <c r="O102" s="53">
        <v>0</v>
      </c>
      <c r="P102" s="53">
        <v>0</v>
      </c>
      <c r="Q102" s="55">
        <v>0.09</v>
      </c>
      <c r="R102" s="55">
        <v>1.4079510245297133E-3</v>
      </c>
      <c r="S102" s="52">
        <v>0</v>
      </c>
      <c r="T102" s="36"/>
      <c r="U102" s="56">
        <v>16360</v>
      </c>
      <c r="V102" s="56">
        <v>0</v>
      </c>
      <c r="W102" s="52">
        <v>0</v>
      </c>
      <c r="X102" s="52">
        <v>893</v>
      </c>
      <c r="Y102" s="52">
        <v>17253</v>
      </c>
      <c r="Z102" s="83">
        <f t="shared" si="1"/>
        <v>5864554</v>
      </c>
    </row>
    <row r="103" spans="1:26" s="13" customFormat="1">
      <c r="A103" s="49">
        <v>418</v>
      </c>
      <c r="B103" s="49">
        <v>418100288</v>
      </c>
      <c r="C103" s="50" t="s">
        <v>61</v>
      </c>
      <c r="D103" s="49">
        <v>100</v>
      </c>
      <c r="E103" s="50" t="s">
        <v>58</v>
      </c>
      <c r="F103" s="49">
        <v>288</v>
      </c>
      <c r="G103" s="50" t="s">
        <v>68</v>
      </c>
      <c r="H103" s="51">
        <v>1</v>
      </c>
      <c r="I103" s="52">
        <v>8368</v>
      </c>
      <c r="J103" s="52">
        <v>5113</v>
      </c>
      <c r="K103" s="52">
        <v>0</v>
      </c>
      <c r="L103" s="52">
        <v>893</v>
      </c>
      <c r="M103" s="52">
        <v>14374</v>
      </c>
      <c r="N103" s="36"/>
      <c r="O103" s="53">
        <v>0</v>
      </c>
      <c r="P103" s="53">
        <v>0</v>
      </c>
      <c r="Q103" s="55">
        <v>0.09</v>
      </c>
      <c r="R103" s="55">
        <v>1.3809153020414426E-3</v>
      </c>
      <c r="S103" s="52">
        <v>0</v>
      </c>
      <c r="T103" s="36"/>
      <c r="U103" s="56">
        <v>13481</v>
      </c>
      <c r="V103" s="56">
        <v>0</v>
      </c>
      <c r="W103" s="52">
        <v>0</v>
      </c>
      <c r="X103" s="52">
        <v>893</v>
      </c>
      <c r="Y103" s="52">
        <v>14374</v>
      </c>
      <c r="Z103" s="83">
        <f t="shared" si="1"/>
        <v>5864554</v>
      </c>
    </row>
    <row r="104" spans="1:26" s="13" customFormat="1">
      <c r="A104" s="49">
        <v>418</v>
      </c>
      <c r="B104" s="49">
        <v>418100321</v>
      </c>
      <c r="C104" s="50" t="s">
        <v>61</v>
      </c>
      <c r="D104" s="49">
        <v>100</v>
      </c>
      <c r="E104" s="50" t="s">
        <v>58</v>
      </c>
      <c r="F104" s="49">
        <v>321</v>
      </c>
      <c r="G104" s="50" t="s">
        <v>112</v>
      </c>
      <c r="H104" s="51">
        <v>1</v>
      </c>
      <c r="I104" s="52">
        <v>9511</v>
      </c>
      <c r="J104" s="52">
        <v>4663</v>
      </c>
      <c r="K104" s="52">
        <v>0</v>
      </c>
      <c r="L104" s="52">
        <v>893</v>
      </c>
      <c r="M104" s="52">
        <v>15067</v>
      </c>
      <c r="N104" s="36"/>
      <c r="O104" s="53">
        <v>0</v>
      </c>
      <c r="P104" s="53">
        <v>0</v>
      </c>
      <c r="Q104" s="55">
        <v>0.09</v>
      </c>
      <c r="R104" s="55">
        <v>2.449380801244442E-3</v>
      </c>
      <c r="S104" s="52">
        <v>0</v>
      </c>
      <c r="T104" s="36"/>
      <c r="U104" s="56">
        <v>14174</v>
      </c>
      <c r="V104" s="56">
        <v>0</v>
      </c>
      <c r="W104" s="52">
        <v>0</v>
      </c>
      <c r="X104" s="52">
        <v>893</v>
      </c>
      <c r="Y104" s="52">
        <v>15067</v>
      </c>
      <c r="Z104" s="83">
        <f t="shared" si="1"/>
        <v>5864554</v>
      </c>
    </row>
    <row r="105" spans="1:26" s="13" customFormat="1">
      <c r="A105" s="49">
        <v>418</v>
      </c>
      <c r="B105" s="49">
        <v>418100710</v>
      </c>
      <c r="C105" s="50" t="s">
        <v>61</v>
      </c>
      <c r="D105" s="49">
        <v>100</v>
      </c>
      <c r="E105" s="50" t="s">
        <v>58</v>
      </c>
      <c r="F105" s="49">
        <v>710</v>
      </c>
      <c r="G105" s="50" t="s">
        <v>70</v>
      </c>
      <c r="H105" s="51">
        <v>2</v>
      </c>
      <c r="I105" s="52">
        <v>8368</v>
      </c>
      <c r="J105" s="52">
        <v>4079</v>
      </c>
      <c r="K105" s="52">
        <v>0</v>
      </c>
      <c r="L105" s="52">
        <v>893</v>
      </c>
      <c r="M105" s="52">
        <v>13340</v>
      </c>
      <c r="N105" s="36"/>
      <c r="O105" s="53">
        <v>0</v>
      </c>
      <c r="P105" s="53">
        <v>0</v>
      </c>
      <c r="Q105" s="55">
        <v>0.09</v>
      </c>
      <c r="R105" s="55">
        <v>3.506405529227923E-3</v>
      </c>
      <c r="S105" s="52">
        <v>0</v>
      </c>
      <c r="T105" s="36"/>
      <c r="U105" s="56">
        <v>24894</v>
      </c>
      <c r="V105" s="56">
        <v>0</v>
      </c>
      <c r="W105" s="52">
        <v>0</v>
      </c>
      <c r="X105" s="52">
        <v>1786</v>
      </c>
      <c r="Y105" s="52">
        <v>26680</v>
      </c>
      <c r="Z105" s="83">
        <f t="shared" si="1"/>
        <v>5864554</v>
      </c>
    </row>
    <row r="106" spans="1:26" s="13" customFormat="1">
      <c r="A106" s="49">
        <v>419</v>
      </c>
      <c r="B106" s="49">
        <v>419035035</v>
      </c>
      <c r="C106" s="50" t="s">
        <v>71</v>
      </c>
      <c r="D106" s="49">
        <v>35</v>
      </c>
      <c r="E106" s="50" t="s">
        <v>11</v>
      </c>
      <c r="F106" s="49">
        <v>35</v>
      </c>
      <c r="G106" s="50" t="s">
        <v>11</v>
      </c>
      <c r="H106" s="51">
        <v>193</v>
      </c>
      <c r="I106" s="52">
        <v>11673</v>
      </c>
      <c r="J106" s="52">
        <v>4113</v>
      </c>
      <c r="K106" s="52">
        <v>0</v>
      </c>
      <c r="L106" s="52">
        <v>893</v>
      </c>
      <c r="M106" s="52">
        <v>16679</v>
      </c>
      <c r="N106" s="36"/>
      <c r="O106" s="53">
        <v>0</v>
      </c>
      <c r="P106" s="53">
        <v>0</v>
      </c>
      <c r="Q106" s="55">
        <v>0.18</v>
      </c>
      <c r="R106" s="55">
        <v>0.146106395462925</v>
      </c>
      <c r="S106" s="52">
        <v>0</v>
      </c>
      <c r="T106" s="36"/>
      <c r="U106" s="56">
        <v>3046698</v>
      </c>
      <c r="V106" s="56">
        <v>0</v>
      </c>
      <c r="W106" s="52">
        <v>0</v>
      </c>
      <c r="X106" s="52">
        <v>172349</v>
      </c>
      <c r="Y106" s="52">
        <v>3219047</v>
      </c>
      <c r="Z106" s="83">
        <f t="shared" si="1"/>
        <v>3550224</v>
      </c>
    </row>
    <row r="107" spans="1:26" s="13" customFormat="1">
      <c r="A107" s="49">
        <v>419</v>
      </c>
      <c r="B107" s="49">
        <v>419035040</v>
      </c>
      <c r="C107" s="50" t="s">
        <v>71</v>
      </c>
      <c r="D107" s="49">
        <v>35</v>
      </c>
      <c r="E107" s="50" t="s">
        <v>11</v>
      </c>
      <c r="F107" s="49">
        <v>40</v>
      </c>
      <c r="G107" s="50" t="s">
        <v>88</v>
      </c>
      <c r="H107" s="51">
        <v>1</v>
      </c>
      <c r="I107" s="52">
        <v>10256</v>
      </c>
      <c r="J107" s="52">
        <v>2725</v>
      </c>
      <c r="K107" s="52">
        <v>0</v>
      </c>
      <c r="L107" s="52">
        <v>893</v>
      </c>
      <c r="M107" s="52">
        <v>13874</v>
      </c>
      <c r="N107" s="36"/>
      <c r="O107" s="53">
        <v>0</v>
      </c>
      <c r="P107" s="53">
        <v>0</v>
      </c>
      <c r="Q107" s="55">
        <v>0.09</v>
      </c>
      <c r="R107" s="55">
        <v>3.3171468578374968E-3</v>
      </c>
      <c r="S107" s="52">
        <v>0</v>
      </c>
      <c r="T107" s="36"/>
      <c r="U107" s="56">
        <v>12981</v>
      </c>
      <c r="V107" s="56">
        <v>0</v>
      </c>
      <c r="W107" s="52">
        <v>0</v>
      </c>
      <c r="X107" s="52">
        <v>893</v>
      </c>
      <c r="Y107" s="52">
        <v>13874</v>
      </c>
      <c r="Z107" s="83">
        <f t="shared" si="1"/>
        <v>3550224</v>
      </c>
    </row>
    <row r="108" spans="1:26" s="13" customFormat="1">
      <c r="A108" s="49">
        <v>419</v>
      </c>
      <c r="B108" s="49">
        <v>419035044</v>
      </c>
      <c r="C108" s="50" t="s">
        <v>71</v>
      </c>
      <c r="D108" s="49">
        <v>35</v>
      </c>
      <c r="E108" s="50" t="s">
        <v>11</v>
      </c>
      <c r="F108" s="49">
        <v>44</v>
      </c>
      <c r="G108" s="50" t="s">
        <v>12</v>
      </c>
      <c r="H108" s="51">
        <v>3</v>
      </c>
      <c r="I108" s="52">
        <v>10087</v>
      </c>
      <c r="J108" s="52">
        <v>664</v>
      </c>
      <c r="K108" s="52">
        <v>0</v>
      </c>
      <c r="L108" s="52">
        <v>893</v>
      </c>
      <c r="M108" s="52">
        <v>11644</v>
      </c>
      <c r="N108" s="36"/>
      <c r="O108" s="53">
        <v>0</v>
      </c>
      <c r="P108" s="53">
        <v>0</v>
      </c>
      <c r="Q108" s="55">
        <v>0.09</v>
      </c>
      <c r="R108" s="55">
        <v>4.7635608937194533E-2</v>
      </c>
      <c r="S108" s="52">
        <v>0</v>
      </c>
      <c r="T108" s="36"/>
      <c r="U108" s="56">
        <v>32253</v>
      </c>
      <c r="V108" s="56">
        <v>0</v>
      </c>
      <c r="W108" s="52">
        <v>0</v>
      </c>
      <c r="X108" s="52">
        <v>2679</v>
      </c>
      <c r="Y108" s="52">
        <v>34932</v>
      </c>
      <c r="Z108" s="83">
        <f t="shared" si="1"/>
        <v>3550224</v>
      </c>
    </row>
    <row r="109" spans="1:26" s="13" customFormat="1">
      <c r="A109" s="49">
        <v>419</v>
      </c>
      <c r="B109" s="49">
        <v>419035049</v>
      </c>
      <c r="C109" s="50" t="s">
        <v>71</v>
      </c>
      <c r="D109" s="49">
        <v>35</v>
      </c>
      <c r="E109" s="50" t="s">
        <v>11</v>
      </c>
      <c r="F109" s="49">
        <v>49</v>
      </c>
      <c r="G109" s="50" t="s">
        <v>73</v>
      </c>
      <c r="H109" s="51">
        <v>3</v>
      </c>
      <c r="I109" s="52">
        <v>10397</v>
      </c>
      <c r="J109" s="52">
        <v>13186</v>
      </c>
      <c r="K109" s="52">
        <v>0</v>
      </c>
      <c r="L109" s="52">
        <v>893</v>
      </c>
      <c r="M109" s="52">
        <v>24476</v>
      </c>
      <c r="N109" s="36"/>
      <c r="O109" s="53">
        <v>0</v>
      </c>
      <c r="P109" s="53">
        <v>0</v>
      </c>
      <c r="Q109" s="55">
        <v>0.09</v>
      </c>
      <c r="R109" s="55">
        <v>6.9838840145100528E-2</v>
      </c>
      <c r="S109" s="52">
        <v>0</v>
      </c>
      <c r="T109" s="36"/>
      <c r="U109" s="56">
        <v>70749</v>
      </c>
      <c r="V109" s="56">
        <v>0</v>
      </c>
      <c r="W109" s="52">
        <v>0</v>
      </c>
      <c r="X109" s="52">
        <v>2679</v>
      </c>
      <c r="Y109" s="52">
        <v>73428</v>
      </c>
      <c r="Z109" s="83">
        <f t="shared" si="1"/>
        <v>3550224</v>
      </c>
    </row>
    <row r="110" spans="1:26" s="13" customFormat="1">
      <c r="A110" s="49">
        <v>419</v>
      </c>
      <c r="B110" s="49">
        <v>419035093</v>
      </c>
      <c r="C110" s="50" t="s">
        <v>71</v>
      </c>
      <c r="D110" s="49">
        <v>35</v>
      </c>
      <c r="E110" s="50" t="s">
        <v>11</v>
      </c>
      <c r="F110" s="49">
        <v>93</v>
      </c>
      <c r="G110" s="50" t="s">
        <v>14</v>
      </c>
      <c r="H110" s="51">
        <v>2</v>
      </c>
      <c r="I110" s="52">
        <v>12107</v>
      </c>
      <c r="J110" s="52">
        <v>339</v>
      </c>
      <c r="K110" s="52">
        <v>0</v>
      </c>
      <c r="L110" s="52">
        <v>893</v>
      </c>
      <c r="M110" s="52">
        <v>13339</v>
      </c>
      <c r="N110" s="36"/>
      <c r="O110" s="53">
        <v>0</v>
      </c>
      <c r="P110" s="53">
        <v>0</v>
      </c>
      <c r="Q110" s="55">
        <v>0.09</v>
      </c>
      <c r="R110" s="55">
        <v>9.832094687748992E-2</v>
      </c>
      <c r="S110" s="52">
        <v>-1053</v>
      </c>
      <c r="T110" s="36"/>
      <c r="U110" s="56">
        <v>24892</v>
      </c>
      <c r="V110" s="56">
        <v>0</v>
      </c>
      <c r="W110" s="52">
        <v>-2106</v>
      </c>
      <c r="X110" s="52">
        <v>1786</v>
      </c>
      <c r="Y110" s="52">
        <v>24572</v>
      </c>
      <c r="Z110" s="83">
        <f t="shared" si="1"/>
        <v>3550224</v>
      </c>
    </row>
    <row r="111" spans="1:26" s="13" customFormat="1">
      <c r="A111" s="49">
        <v>419</v>
      </c>
      <c r="B111" s="49">
        <v>419035163</v>
      </c>
      <c r="C111" s="50" t="s">
        <v>71</v>
      </c>
      <c r="D111" s="49">
        <v>35</v>
      </c>
      <c r="E111" s="50" t="s">
        <v>11</v>
      </c>
      <c r="F111" s="49">
        <v>163</v>
      </c>
      <c r="G111" s="50" t="s">
        <v>16</v>
      </c>
      <c r="H111" s="51">
        <v>1</v>
      </c>
      <c r="I111" s="52">
        <v>11960</v>
      </c>
      <c r="J111" s="52">
        <v>641</v>
      </c>
      <c r="K111" s="52">
        <v>0</v>
      </c>
      <c r="L111" s="52">
        <v>893</v>
      </c>
      <c r="M111" s="52">
        <v>13494</v>
      </c>
      <c r="N111" s="36"/>
      <c r="O111" s="53">
        <v>0</v>
      </c>
      <c r="P111" s="53">
        <v>0</v>
      </c>
      <c r="Q111" s="55">
        <v>0.18</v>
      </c>
      <c r="R111" s="55">
        <v>8.7615887311341539E-2</v>
      </c>
      <c r="S111" s="52">
        <v>0</v>
      </c>
      <c r="T111" s="36"/>
      <c r="U111" s="56">
        <v>12601</v>
      </c>
      <c r="V111" s="56">
        <v>0</v>
      </c>
      <c r="W111" s="52">
        <v>0</v>
      </c>
      <c r="X111" s="52">
        <v>893</v>
      </c>
      <c r="Y111" s="52">
        <v>13494</v>
      </c>
      <c r="Z111" s="83">
        <f t="shared" si="1"/>
        <v>3550224</v>
      </c>
    </row>
    <row r="112" spans="1:26" s="13" customFormat="1">
      <c r="A112" s="49">
        <v>419</v>
      </c>
      <c r="B112" s="49">
        <v>419035243</v>
      </c>
      <c r="C112" s="50" t="s">
        <v>71</v>
      </c>
      <c r="D112" s="49">
        <v>35</v>
      </c>
      <c r="E112" s="50" t="s">
        <v>11</v>
      </c>
      <c r="F112" s="49">
        <v>243</v>
      </c>
      <c r="G112" s="50" t="s">
        <v>80</v>
      </c>
      <c r="H112" s="51">
        <v>4</v>
      </c>
      <c r="I112" s="52">
        <v>12706</v>
      </c>
      <c r="J112" s="52">
        <v>3002</v>
      </c>
      <c r="K112" s="52">
        <v>0</v>
      </c>
      <c r="L112" s="52">
        <v>893</v>
      </c>
      <c r="M112" s="52">
        <v>16601</v>
      </c>
      <c r="N112" s="36"/>
      <c r="O112" s="53">
        <v>0</v>
      </c>
      <c r="P112" s="53">
        <v>0</v>
      </c>
      <c r="Q112" s="55">
        <v>0.09</v>
      </c>
      <c r="R112" s="55">
        <v>5.4269554295764532E-3</v>
      </c>
      <c r="S112" s="52">
        <v>0</v>
      </c>
      <c r="T112" s="36"/>
      <c r="U112" s="56">
        <v>62832</v>
      </c>
      <c r="V112" s="56">
        <v>0</v>
      </c>
      <c r="W112" s="52">
        <v>0</v>
      </c>
      <c r="X112" s="52">
        <v>3572</v>
      </c>
      <c r="Y112" s="52">
        <v>66404</v>
      </c>
      <c r="Z112" s="83">
        <f t="shared" si="1"/>
        <v>3550224</v>
      </c>
    </row>
    <row r="113" spans="1:26" s="13" customFormat="1">
      <c r="A113" s="49">
        <v>419</v>
      </c>
      <c r="B113" s="49">
        <v>419035244</v>
      </c>
      <c r="C113" s="50" t="s">
        <v>71</v>
      </c>
      <c r="D113" s="49">
        <v>35</v>
      </c>
      <c r="E113" s="50" t="s">
        <v>11</v>
      </c>
      <c r="F113" s="49">
        <v>244</v>
      </c>
      <c r="G113" s="50" t="s">
        <v>27</v>
      </c>
      <c r="H113" s="51">
        <v>4</v>
      </c>
      <c r="I113" s="52">
        <v>9243</v>
      </c>
      <c r="J113" s="52">
        <v>3737</v>
      </c>
      <c r="K113" s="52">
        <v>0</v>
      </c>
      <c r="L113" s="52">
        <v>893</v>
      </c>
      <c r="M113" s="52">
        <v>13873</v>
      </c>
      <c r="N113" s="36"/>
      <c r="O113" s="53">
        <v>0</v>
      </c>
      <c r="P113" s="53">
        <v>0</v>
      </c>
      <c r="Q113" s="55">
        <v>0.18</v>
      </c>
      <c r="R113" s="55">
        <v>9.4216389675245329E-2</v>
      </c>
      <c r="S113" s="52">
        <v>0</v>
      </c>
      <c r="T113" s="36"/>
      <c r="U113" s="56">
        <v>51920</v>
      </c>
      <c r="V113" s="56">
        <v>0</v>
      </c>
      <c r="W113" s="52">
        <v>0</v>
      </c>
      <c r="X113" s="52">
        <v>3572</v>
      </c>
      <c r="Y113" s="52">
        <v>55492</v>
      </c>
      <c r="Z113" s="83">
        <f t="shared" si="1"/>
        <v>3550224</v>
      </c>
    </row>
    <row r="114" spans="1:26" s="13" customFormat="1">
      <c r="A114" s="49">
        <v>419</v>
      </c>
      <c r="B114" s="49">
        <v>419035258</v>
      </c>
      <c r="C114" s="50" t="s">
        <v>71</v>
      </c>
      <c r="D114" s="49">
        <v>35</v>
      </c>
      <c r="E114" s="50" t="s">
        <v>11</v>
      </c>
      <c r="F114" s="49">
        <v>258</v>
      </c>
      <c r="G114" s="50" t="s">
        <v>98</v>
      </c>
      <c r="H114" s="51">
        <v>1</v>
      </c>
      <c r="I114" s="52">
        <v>8621</v>
      </c>
      <c r="J114" s="52">
        <v>2764</v>
      </c>
      <c r="K114" s="52">
        <v>0</v>
      </c>
      <c r="L114" s="52">
        <v>893</v>
      </c>
      <c r="M114" s="52">
        <v>12278</v>
      </c>
      <c r="N114" s="36"/>
      <c r="O114" s="53">
        <v>0</v>
      </c>
      <c r="P114" s="53">
        <v>0</v>
      </c>
      <c r="Q114" s="55">
        <v>0.18</v>
      </c>
      <c r="R114" s="55">
        <v>9.1451875460727347E-2</v>
      </c>
      <c r="S114" s="52">
        <v>0</v>
      </c>
      <c r="T114" s="36"/>
      <c r="U114" s="56">
        <v>11385</v>
      </c>
      <c r="V114" s="56">
        <v>0</v>
      </c>
      <c r="W114" s="52">
        <v>0</v>
      </c>
      <c r="X114" s="52">
        <v>893</v>
      </c>
      <c r="Y114" s="52">
        <v>12278</v>
      </c>
      <c r="Z114" s="83">
        <f t="shared" si="1"/>
        <v>3550224</v>
      </c>
    </row>
    <row r="115" spans="1:26" s="13" customFormat="1">
      <c r="A115" s="49">
        <v>419</v>
      </c>
      <c r="B115" s="49">
        <v>419035274</v>
      </c>
      <c r="C115" s="50" t="s">
        <v>71</v>
      </c>
      <c r="D115" s="49">
        <v>35</v>
      </c>
      <c r="E115" s="50" t="s">
        <v>11</v>
      </c>
      <c r="F115" s="49">
        <v>274</v>
      </c>
      <c r="G115" s="50" t="s">
        <v>60</v>
      </c>
      <c r="H115" s="51">
        <v>1</v>
      </c>
      <c r="I115" s="52">
        <v>11980</v>
      </c>
      <c r="J115" s="52">
        <v>5814</v>
      </c>
      <c r="K115" s="52">
        <v>0</v>
      </c>
      <c r="L115" s="52">
        <v>893</v>
      </c>
      <c r="M115" s="52">
        <v>18687</v>
      </c>
      <c r="N115" s="36"/>
      <c r="O115" s="53">
        <v>0</v>
      </c>
      <c r="P115" s="53">
        <v>0</v>
      </c>
      <c r="Q115" s="55">
        <v>0.09</v>
      </c>
      <c r="R115" s="55">
        <v>8.124843184670294E-2</v>
      </c>
      <c r="S115" s="52">
        <v>0</v>
      </c>
      <c r="T115" s="36"/>
      <c r="U115" s="56">
        <v>17794</v>
      </c>
      <c r="V115" s="56">
        <v>0</v>
      </c>
      <c r="W115" s="52">
        <v>0</v>
      </c>
      <c r="X115" s="52">
        <v>893</v>
      </c>
      <c r="Y115" s="52">
        <v>18687</v>
      </c>
      <c r="Z115" s="83">
        <f t="shared" si="1"/>
        <v>3550224</v>
      </c>
    </row>
    <row r="116" spans="1:26" s="13" customFormat="1">
      <c r="A116" s="49">
        <v>419</v>
      </c>
      <c r="B116" s="49">
        <v>419035285</v>
      </c>
      <c r="C116" s="50" t="s">
        <v>71</v>
      </c>
      <c r="D116" s="49">
        <v>35</v>
      </c>
      <c r="E116" s="50" t="s">
        <v>11</v>
      </c>
      <c r="F116" s="49">
        <v>285</v>
      </c>
      <c r="G116" s="50" t="s">
        <v>28</v>
      </c>
      <c r="H116" s="51">
        <v>1</v>
      </c>
      <c r="I116" s="52">
        <v>13106</v>
      </c>
      <c r="J116" s="52">
        <v>4017</v>
      </c>
      <c r="K116" s="52">
        <v>0</v>
      </c>
      <c r="L116" s="52">
        <v>893</v>
      </c>
      <c r="M116" s="52">
        <v>18016</v>
      </c>
      <c r="N116" s="36"/>
      <c r="O116" s="53">
        <v>0</v>
      </c>
      <c r="P116" s="53">
        <v>0</v>
      </c>
      <c r="Q116" s="55">
        <v>0.09</v>
      </c>
      <c r="R116" s="55">
        <v>3.1541691059860932E-2</v>
      </c>
      <c r="S116" s="52">
        <v>0</v>
      </c>
      <c r="T116" s="36"/>
      <c r="U116" s="56">
        <v>17123</v>
      </c>
      <c r="V116" s="56">
        <v>0</v>
      </c>
      <c r="W116" s="52">
        <v>0</v>
      </c>
      <c r="X116" s="52">
        <v>893</v>
      </c>
      <c r="Y116" s="52">
        <v>18016</v>
      </c>
      <c r="Z116" s="83">
        <f t="shared" si="1"/>
        <v>3550224</v>
      </c>
    </row>
    <row r="117" spans="1:26" s="13" customFormat="1">
      <c r="A117" s="49">
        <v>420</v>
      </c>
      <c r="B117" s="49">
        <v>420049010</v>
      </c>
      <c r="C117" s="50" t="s">
        <v>72</v>
      </c>
      <c r="D117" s="49">
        <v>49</v>
      </c>
      <c r="E117" s="50" t="s">
        <v>73</v>
      </c>
      <c r="F117" s="49">
        <v>10</v>
      </c>
      <c r="G117" s="50" t="s">
        <v>74</v>
      </c>
      <c r="H117" s="51">
        <v>5</v>
      </c>
      <c r="I117" s="52">
        <v>10855</v>
      </c>
      <c r="J117" s="52">
        <v>3339</v>
      </c>
      <c r="K117" s="52">
        <v>0</v>
      </c>
      <c r="L117" s="52">
        <v>893</v>
      </c>
      <c r="M117" s="52">
        <v>15087</v>
      </c>
      <c r="N117" s="36"/>
      <c r="O117" s="53">
        <v>5.6497175141242938E-2</v>
      </c>
      <c r="P117" s="53">
        <v>0</v>
      </c>
      <c r="Q117" s="55">
        <v>0.09</v>
      </c>
      <c r="R117" s="55">
        <v>2.0578751873308624E-3</v>
      </c>
      <c r="S117" s="52">
        <v>0</v>
      </c>
      <c r="T117" s="36"/>
      <c r="U117" s="56">
        <v>70170</v>
      </c>
      <c r="V117" s="56">
        <v>0</v>
      </c>
      <c r="W117" s="52">
        <v>0</v>
      </c>
      <c r="X117" s="52">
        <v>4415</v>
      </c>
      <c r="Y117" s="52">
        <v>74585</v>
      </c>
      <c r="Z117" s="83">
        <f t="shared" si="1"/>
        <v>7540579</v>
      </c>
    </row>
    <row r="118" spans="1:26" s="13" customFormat="1">
      <c r="A118" s="49">
        <v>420</v>
      </c>
      <c r="B118" s="49">
        <v>420049026</v>
      </c>
      <c r="C118" s="50" t="s">
        <v>72</v>
      </c>
      <c r="D118" s="49">
        <v>49</v>
      </c>
      <c r="E118" s="50" t="s">
        <v>73</v>
      </c>
      <c r="F118" s="49">
        <v>26</v>
      </c>
      <c r="G118" s="50" t="s">
        <v>75</v>
      </c>
      <c r="H118" s="51">
        <v>2</v>
      </c>
      <c r="I118" s="52">
        <v>13695</v>
      </c>
      <c r="J118" s="52">
        <v>3801</v>
      </c>
      <c r="K118" s="52">
        <v>0</v>
      </c>
      <c r="L118" s="52">
        <v>893</v>
      </c>
      <c r="M118" s="52">
        <v>18389</v>
      </c>
      <c r="N118" s="36"/>
      <c r="O118" s="53">
        <v>2.2598870056497175E-2</v>
      </c>
      <c r="P118" s="53">
        <v>0</v>
      </c>
      <c r="Q118" s="55">
        <v>0.09</v>
      </c>
      <c r="R118" s="55">
        <v>6.2164743620874157E-4</v>
      </c>
      <c r="S118" s="52">
        <v>0</v>
      </c>
      <c r="T118" s="36"/>
      <c r="U118" s="56">
        <v>34596</v>
      </c>
      <c r="V118" s="56">
        <v>0</v>
      </c>
      <c r="W118" s="52">
        <v>0</v>
      </c>
      <c r="X118" s="52">
        <v>1766</v>
      </c>
      <c r="Y118" s="52">
        <v>36362</v>
      </c>
      <c r="Z118" s="83">
        <f t="shared" si="1"/>
        <v>7540579</v>
      </c>
    </row>
    <row r="119" spans="1:26" s="13" customFormat="1">
      <c r="A119" s="49">
        <v>420</v>
      </c>
      <c r="B119" s="49">
        <v>420049031</v>
      </c>
      <c r="C119" s="50" t="s">
        <v>72</v>
      </c>
      <c r="D119" s="49">
        <v>49</v>
      </c>
      <c r="E119" s="50" t="s">
        <v>73</v>
      </c>
      <c r="F119" s="49">
        <v>31</v>
      </c>
      <c r="G119" s="50" t="s">
        <v>76</v>
      </c>
      <c r="H119" s="51">
        <v>1</v>
      </c>
      <c r="I119" s="52">
        <v>9137</v>
      </c>
      <c r="J119" s="52">
        <v>4227</v>
      </c>
      <c r="K119" s="52">
        <v>0</v>
      </c>
      <c r="L119" s="52">
        <v>893</v>
      </c>
      <c r="M119" s="52">
        <v>14257</v>
      </c>
      <c r="N119" s="36"/>
      <c r="O119" s="53">
        <v>1.1299435028248588E-2</v>
      </c>
      <c r="P119" s="53">
        <v>0</v>
      </c>
      <c r="Q119" s="55">
        <v>0.09</v>
      </c>
      <c r="R119" s="55">
        <v>3.0867816917937885E-2</v>
      </c>
      <c r="S119" s="52">
        <v>0</v>
      </c>
      <c r="T119" s="36"/>
      <c r="U119" s="56">
        <v>13213</v>
      </c>
      <c r="V119" s="56">
        <v>0</v>
      </c>
      <c r="W119" s="52">
        <v>0</v>
      </c>
      <c r="X119" s="52">
        <v>883</v>
      </c>
      <c r="Y119" s="52">
        <v>14096</v>
      </c>
      <c r="Z119" s="83">
        <f t="shared" si="1"/>
        <v>7540579</v>
      </c>
    </row>
    <row r="120" spans="1:26" s="13" customFormat="1">
      <c r="A120" s="49">
        <v>420</v>
      </c>
      <c r="B120" s="49">
        <v>420049035</v>
      </c>
      <c r="C120" s="50" t="s">
        <v>72</v>
      </c>
      <c r="D120" s="49">
        <v>49</v>
      </c>
      <c r="E120" s="50" t="s">
        <v>73</v>
      </c>
      <c r="F120" s="49">
        <v>35</v>
      </c>
      <c r="G120" s="50" t="s">
        <v>11</v>
      </c>
      <c r="H120" s="51">
        <v>80</v>
      </c>
      <c r="I120" s="52">
        <v>11685</v>
      </c>
      <c r="J120" s="52">
        <v>4117</v>
      </c>
      <c r="K120" s="52">
        <v>0</v>
      </c>
      <c r="L120" s="52">
        <v>893</v>
      </c>
      <c r="M120" s="52">
        <v>16695</v>
      </c>
      <c r="N120" s="36"/>
      <c r="O120" s="53">
        <v>0.90395480225988745</v>
      </c>
      <c r="P120" s="53">
        <v>0</v>
      </c>
      <c r="Q120" s="55">
        <v>0.18</v>
      </c>
      <c r="R120" s="55">
        <v>0.146106395462925</v>
      </c>
      <c r="S120" s="52">
        <v>0</v>
      </c>
      <c r="T120" s="36"/>
      <c r="U120" s="56">
        <v>1249840</v>
      </c>
      <c r="V120" s="56">
        <v>0</v>
      </c>
      <c r="W120" s="52">
        <v>0</v>
      </c>
      <c r="X120" s="52">
        <v>70640</v>
      </c>
      <c r="Y120" s="52">
        <v>1320480</v>
      </c>
      <c r="Z120" s="83">
        <f t="shared" si="1"/>
        <v>7540579</v>
      </c>
    </row>
    <row r="121" spans="1:26" s="13" customFormat="1">
      <c r="A121" s="49">
        <v>420</v>
      </c>
      <c r="B121" s="49">
        <v>420049044</v>
      </c>
      <c r="C121" s="50" t="s">
        <v>72</v>
      </c>
      <c r="D121" s="49">
        <v>49</v>
      </c>
      <c r="E121" s="50" t="s">
        <v>73</v>
      </c>
      <c r="F121" s="49">
        <v>44</v>
      </c>
      <c r="G121" s="50" t="s">
        <v>12</v>
      </c>
      <c r="H121" s="51">
        <v>5</v>
      </c>
      <c r="I121" s="52">
        <v>11221</v>
      </c>
      <c r="J121" s="52">
        <v>739</v>
      </c>
      <c r="K121" s="52">
        <v>0</v>
      </c>
      <c r="L121" s="52">
        <v>893</v>
      </c>
      <c r="M121" s="52">
        <v>12853</v>
      </c>
      <c r="N121" s="36"/>
      <c r="O121" s="53">
        <v>5.6497175141242938E-2</v>
      </c>
      <c r="P121" s="53">
        <v>0</v>
      </c>
      <c r="Q121" s="55">
        <v>0.09</v>
      </c>
      <c r="R121" s="55">
        <v>4.7635608937194533E-2</v>
      </c>
      <c r="S121" s="52">
        <v>0</v>
      </c>
      <c r="T121" s="36"/>
      <c r="U121" s="56">
        <v>59125</v>
      </c>
      <c r="V121" s="56">
        <v>0</v>
      </c>
      <c r="W121" s="52">
        <v>0</v>
      </c>
      <c r="X121" s="52">
        <v>4415</v>
      </c>
      <c r="Y121" s="52">
        <v>63540</v>
      </c>
      <c r="Z121" s="83">
        <f t="shared" si="1"/>
        <v>7540579</v>
      </c>
    </row>
    <row r="122" spans="1:26" s="13" customFormat="1">
      <c r="A122" s="49">
        <v>420</v>
      </c>
      <c r="B122" s="49">
        <v>420049049</v>
      </c>
      <c r="C122" s="50" t="s">
        <v>72</v>
      </c>
      <c r="D122" s="49">
        <v>49</v>
      </c>
      <c r="E122" s="50" t="s">
        <v>73</v>
      </c>
      <c r="F122" s="49">
        <v>49</v>
      </c>
      <c r="G122" s="50" t="s">
        <v>73</v>
      </c>
      <c r="H122" s="51">
        <v>167</v>
      </c>
      <c r="I122" s="52">
        <v>12346</v>
      </c>
      <c r="J122" s="52">
        <v>15658</v>
      </c>
      <c r="K122" s="52">
        <v>0</v>
      </c>
      <c r="L122" s="52">
        <v>893</v>
      </c>
      <c r="M122" s="52">
        <v>28897</v>
      </c>
      <c r="N122" s="36"/>
      <c r="O122" s="53">
        <v>1.8870056497175065</v>
      </c>
      <c r="P122" s="53">
        <v>0</v>
      </c>
      <c r="Q122" s="55">
        <v>0.09</v>
      </c>
      <c r="R122" s="55">
        <v>6.9838840145100528E-2</v>
      </c>
      <c r="S122" s="52">
        <v>0</v>
      </c>
      <c r="T122" s="36"/>
      <c r="U122" s="56">
        <v>4623896</v>
      </c>
      <c r="V122" s="56">
        <v>0</v>
      </c>
      <c r="W122" s="52">
        <v>0</v>
      </c>
      <c r="X122" s="52">
        <v>147461</v>
      </c>
      <c r="Y122" s="52">
        <v>4771357</v>
      </c>
      <c r="Z122" s="83">
        <f t="shared" si="1"/>
        <v>7540579</v>
      </c>
    </row>
    <row r="123" spans="1:26" s="13" customFormat="1">
      <c r="A123" s="49">
        <v>420</v>
      </c>
      <c r="B123" s="49">
        <v>420049057</v>
      </c>
      <c r="C123" s="50" t="s">
        <v>72</v>
      </c>
      <c r="D123" s="49">
        <v>49</v>
      </c>
      <c r="E123" s="50" t="s">
        <v>73</v>
      </c>
      <c r="F123" s="49">
        <v>57</v>
      </c>
      <c r="G123" s="50" t="s">
        <v>13</v>
      </c>
      <c r="H123" s="51">
        <v>7</v>
      </c>
      <c r="I123" s="52">
        <v>11575</v>
      </c>
      <c r="J123" s="52">
        <v>612</v>
      </c>
      <c r="K123" s="52">
        <v>0</v>
      </c>
      <c r="L123" s="52">
        <v>893</v>
      </c>
      <c r="M123" s="52">
        <v>13080</v>
      </c>
      <c r="N123" s="36"/>
      <c r="O123" s="53">
        <v>7.9096045197740106E-2</v>
      </c>
      <c r="P123" s="53">
        <v>0</v>
      </c>
      <c r="Q123" s="55">
        <v>0.18</v>
      </c>
      <c r="R123" s="55">
        <v>0.11614255293759317</v>
      </c>
      <c r="S123" s="52">
        <v>0</v>
      </c>
      <c r="T123" s="36"/>
      <c r="U123" s="56">
        <v>84343</v>
      </c>
      <c r="V123" s="56">
        <v>0</v>
      </c>
      <c r="W123" s="52">
        <v>0</v>
      </c>
      <c r="X123" s="52">
        <v>6181</v>
      </c>
      <c r="Y123" s="52">
        <v>90524</v>
      </c>
      <c r="Z123" s="83">
        <f t="shared" si="1"/>
        <v>7540579</v>
      </c>
    </row>
    <row r="124" spans="1:26" s="13" customFormat="1">
      <c r="A124" s="49">
        <v>420</v>
      </c>
      <c r="B124" s="49">
        <v>420049067</v>
      </c>
      <c r="C124" s="50" t="s">
        <v>72</v>
      </c>
      <c r="D124" s="49">
        <v>49</v>
      </c>
      <c r="E124" s="50" t="s">
        <v>73</v>
      </c>
      <c r="F124" s="49">
        <v>67</v>
      </c>
      <c r="G124" s="50" t="s">
        <v>234</v>
      </c>
      <c r="H124" s="51">
        <v>1</v>
      </c>
      <c r="I124" s="52">
        <v>9268</v>
      </c>
      <c r="J124" s="52">
        <v>8937</v>
      </c>
      <c r="K124" s="52">
        <v>0</v>
      </c>
      <c r="L124" s="52">
        <v>893</v>
      </c>
      <c r="M124" s="52">
        <v>19098</v>
      </c>
      <c r="N124" s="36"/>
      <c r="O124" s="53">
        <v>1.1299435028248588E-2</v>
      </c>
      <c r="P124" s="53">
        <v>0</v>
      </c>
      <c r="Q124" s="55">
        <v>0.09</v>
      </c>
      <c r="R124" s="55">
        <v>4.7211612498604887E-4</v>
      </c>
      <c r="S124" s="52">
        <v>0</v>
      </c>
      <c r="T124" s="36"/>
      <c r="U124" s="56">
        <v>17999</v>
      </c>
      <c r="V124" s="56">
        <v>0</v>
      </c>
      <c r="W124" s="52">
        <v>0</v>
      </c>
      <c r="X124" s="52">
        <v>883</v>
      </c>
      <c r="Y124" s="52">
        <v>18882</v>
      </c>
      <c r="Z124" s="83">
        <f t="shared" si="1"/>
        <v>7540579</v>
      </c>
    </row>
    <row r="125" spans="1:26" s="13" customFormat="1">
      <c r="A125" s="49">
        <v>420</v>
      </c>
      <c r="B125" s="49">
        <v>420049093</v>
      </c>
      <c r="C125" s="50" t="s">
        <v>72</v>
      </c>
      <c r="D125" s="49">
        <v>49</v>
      </c>
      <c r="E125" s="50" t="s">
        <v>73</v>
      </c>
      <c r="F125" s="49">
        <v>93</v>
      </c>
      <c r="G125" s="50" t="s">
        <v>14</v>
      </c>
      <c r="H125" s="51">
        <v>31</v>
      </c>
      <c r="I125" s="52">
        <v>11646</v>
      </c>
      <c r="J125" s="52">
        <v>326</v>
      </c>
      <c r="K125" s="52">
        <v>0</v>
      </c>
      <c r="L125" s="52">
        <v>893</v>
      </c>
      <c r="M125" s="52">
        <v>12865</v>
      </c>
      <c r="N125" s="36"/>
      <c r="O125" s="53">
        <v>0.35028248587570637</v>
      </c>
      <c r="P125" s="53">
        <v>0</v>
      </c>
      <c r="Q125" s="55">
        <v>0.09</v>
      </c>
      <c r="R125" s="55">
        <v>9.832094687748992E-2</v>
      </c>
      <c r="S125" s="52">
        <v>-1002</v>
      </c>
      <c r="T125" s="36"/>
      <c r="U125" s="56">
        <v>366947</v>
      </c>
      <c r="V125" s="56">
        <v>0</v>
      </c>
      <c r="W125" s="52">
        <v>-31062</v>
      </c>
      <c r="X125" s="52">
        <v>27373</v>
      </c>
      <c r="Y125" s="52">
        <v>363258</v>
      </c>
      <c r="Z125" s="83">
        <f t="shared" si="1"/>
        <v>7540579</v>
      </c>
    </row>
    <row r="126" spans="1:26" s="13" customFormat="1">
      <c r="A126" s="49">
        <v>420</v>
      </c>
      <c r="B126" s="49">
        <v>420049149</v>
      </c>
      <c r="C126" s="50" t="s">
        <v>72</v>
      </c>
      <c r="D126" s="49">
        <v>49</v>
      </c>
      <c r="E126" s="50" t="s">
        <v>73</v>
      </c>
      <c r="F126" s="49">
        <v>149</v>
      </c>
      <c r="G126" s="50" t="s">
        <v>77</v>
      </c>
      <c r="H126" s="51">
        <v>1</v>
      </c>
      <c r="I126" s="52">
        <v>9137</v>
      </c>
      <c r="J126" s="52">
        <v>47</v>
      </c>
      <c r="K126" s="52">
        <v>0</v>
      </c>
      <c r="L126" s="52">
        <v>893</v>
      </c>
      <c r="M126" s="52">
        <v>10077</v>
      </c>
      <c r="N126" s="36"/>
      <c r="O126" s="53">
        <v>1.1299435028248588E-2</v>
      </c>
      <c r="P126" s="53">
        <v>0</v>
      </c>
      <c r="Q126" s="55">
        <v>0.16</v>
      </c>
      <c r="R126" s="55">
        <v>0.10177081905256104</v>
      </c>
      <c r="S126" s="52">
        <v>0</v>
      </c>
      <c r="T126" s="36"/>
      <c r="U126" s="56">
        <v>9080</v>
      </c>
      <c r="V126" s="56">
        <v>0</v>
      </c>
      <c r="W126" s="52">
        <v>0</v>
      </c>
      <c r="X126" s="52">
        <v>883</v>
      </c>
      <c r="Y126" s="52">
        <v>9963</v>
      </c>
      <c r="Z126" s="83">
        <f t="shared" si="1"/>
        <v>7540579</v>
      </c>
    </row>
    <row r="127" spans="1:26" s="13" customFormat="1">
      <c r="A127" s="49">
        <v>420</v>
      </c>
      <c r="B127" s="49">
        <v>420049160</v>
      </c>
      <c r="C127" s="50" t="s">
        <v>72</v>
      </c>
      <c r="D127" s="49">
        <v>49</v>
      </c>
      <c r="E127" s="50" t="s">
        <v>73</v>
      </c>
      <c r="F127" s="49">
        <v>160</v>
      </c>
      <c r="G127" s="50" t="s">
        <v>134</v>
      </c>
      <c r="H127" s="51">
        <v>1</v>
      </c>
      <c r="I127" s="52">
        <v>9137</v>
      </c>
      <c r="J127" s="52">
        <v>296</v>
      </c>
      <c r="K127" s="52">
        <v>0</v>
      </c>
      <c r="L127" s="52">
        <v>893</v>
      </c>
      <c r="M127" s="52">
        <v>10326</v>
      </c>
      <c r="N127" s="36"/>
      <c r="O127" s="53">
        <v>1.1299435028248588E-2</v>
      </c>
      <c r="P127" s="53">
        <v>0</v>
      </c>
      <c r="Q127" s="55">
        <v>0.18</v>
      </c>
      <c r="R127" s="55">
        <v>0.10251797106422691</v>
      </c>
      <c r="S127" s="52">
        <v>0</v>
      </c>
      <c r="T127" s="36"/>
      <c r="U127" s="56">
        <v>9326</v>
      </c>
      <c r="V127" s="56">
        <v>0</v>
      </c>
      <c r="W127" s="52">
        <v>0</v>
      </c>
      <c r="X127" s="52">
        <v>883</v>
      </c>
      <c r="Y127" s="52">
        <v>10209</v>
      </c>
      <c r="Z127" s="83">
        <f t="shared" si="1"/>
        <v>7540579</v>
      </c>
    </row>
    <row r="128" spans="1:26" s="13" customFormat="1">
      <c r="A128" s="49">
        <v>420</v>
      </c>
      <c r="B128" s="49">
        <v>420049163</v>
      </c>
      <c r="C128" s="50" t="s">
        <v>72</v>
      </c>
      <c r="D128" s="49">
        <v>49</v>
      </c>
      <c r="E128" s="50" t="s">
        <v>73</v>
      </c>
      <c r="F128" s="49">
        <v>163</v>
      </c>
      <c r="G128" s="50" t="s">
        <v>16</v>
      </c>
      <c r="H128" s="51">
        <v>1</v>
      </c>
      <c r="I128" s="52">
        <v>8877</v>
      </c>
      <c r="J128" s="52">
        <v>476</v>
      </c>
      <c r="K128" s="52">
        <v>0</v>
      </c>
      <c r="L128" s="52">
        <v>893</v>
      </c>
      <c r="M128" s="52">
        <v>10246</v>
      </c>
      <c r="N128" s="36"/>
      <c r="O128" s="53">
        <v>1.1299435028248588E-2</v>
      </c>
      <c r="P128" s="53">
        <v>0</v>
      </c>
      <c r="Q128" s="55">
        <v>0.18</v>
      </c>
      <c r="R128" s="55">
        <v>8.7615887311341539E-2</v>
      </c>
      <c r="S128" s="52">
        <v>0</v>
      </c>
      <c r="T128" s="36"/>
      <c r="U128" s="56">
        <v>9247</v>
      </c>
      <c r="V128" s="56">
        <v>0</v>
      </c>
      <c r="W128" s="52">
        <v>0</v>
      </c>
      <c r="X128" s="52">
        <v>883</v>
      </c>
      <c r="Y128" s="52">
        <v>10130</v>
      </c>
      <c r="Z128" s="83">
        <f t="shared" si="1"/>
        <v>7540579</v>
      </c>
    </row>
    <row r="129" spans="1:26" s="13" customFormat="1">
      <c r="A129" s="49">
        <v>420</v>
      </c>
      <c r="B129" s="49">
        <v>420049165</v>
      </c>
      <c r="C129" s="50" t="s">
        <v>72</v>
      </c>
      <c r="D129" s="49">
        <v>49</v>
      </c>
      <c r="E129" s="50" t="s">
        <v>73</v>
      </c>
      <c r="F129" s="49">
        <v>165</v>
      </c>
      <c r="G129" s="50" t="s">
        <v>17</v>
      </c>
      <c r="H129" s="51">
        <v>8</v>
      </c>
      <c r="I129" s="52">
        <v>13467</v>
      </c>
      <c r="J129" s="52">
        <v>660</v>
      </c>
      <c r="K129" s="52">
        <v>0</v>
      </c>
      <c r="L129" s="52">
        <v>893</v>
      </c>
      <c r="M129" s="52">
        <v>15020</v>
      </c>
      <c r="N129" s="36"/>
      <c r="O129" s="53">
        <v>9.03954802259887E-2</v>
      </c>
      <c r="P129" s="53">
        <v>0</v>
      </c>
      <c r="Q129" s="55">
        <v>0.14000000000000001</v>
      </c>
      <c r="R129" s="55">
        <v>0.11966283017214517</v>
      </c>
      <c r="S129" s="52">
        <v>0</v>
      </c>
      <c r="T129" s="36"/>
      <c r="U129" s="56">
        <v>111736</v>
      </c>
      <c r="V129" s="56">
        <v>0</v>
      </c>
      <c r="W129" s="52">
        <v>0</v>
      </c>
      <c r="X129" s="52">
        <v>7064</v>
      </c>
      <c r="Y129" s="52">
        <v>118800</v>
      </c>
      <c r="Z129" s="83">
        <f t="shared" si="1"/>
        <v>7540579</v>
      </c>
    </row>
    <row r="130" spans="1:26" s="13" customFormat="1">
      <c r="A130" s="49">
        <v>420</v>
      </c>
      <c r="B130" s="49">
        <v>420049176</v>
      </c>
      <c r="C130" s="50" t="s">
        <v>72</v>
      </c>
      <c r="D130" s="49">
        <v>49</v>
      </c>
      <c r="E130" s="50" t="s">
        <v>73</v>
      </c>
      <c r="F130" s="49">
        <v>176</v>
      </c>
      <c r="G130" s="50" t="s">
        <v>78</v>
      </c>
      <c r="H130" s="51">
        <v>14</v>
      </c>
      <c r="I130" s="52">
        <v>10425</v>
      </c>
      <c r="J130" s="52">
        <v>3435</v>
      </c>
      <c r="K130" s="52">
        <v>0</v>
      </c>
      <c r="L130" s="52">
        <v>893</v>
      </c>
      <c r="M130" s="52">
        <v>14753</v>
      </c>
      <c r="N130" s="36"/>
      <c r="O130" s="53">
        <v>0.15819209039548027</v>
      </c>
      <c r="P130" s="53">
        <v>0</v>
      </c>
      <c r="Q130" s="55">
        <v>0.09</v>
      </c>
      <c r="R130" s="55">
        <v>6.5733715767592862E-2</v>
      </c>
      <c r="S130" s="52">
        <v>0</v>
      </c>
      <c r="T130" s="36"/>
      <c r="U130" s="56">
        <v>191842</v>
      </c>
      <c r="V130" s="56">
        <v>0</v>
      </c>
      <c r="W130" s="52">
        <v>0</v>
      </c>
      <c r="X130" s="52">
        <v>12362</v>
      </c>
      <c r="Y130" s="52">
        <v>204204</v>
      </c>
      <c r="Z130" s="83">
        <f t="shared" si="1"/>
        <v>7540579</v>
      </c>
    </row>
    <row r="131" spans="1:26" s="13" customFormat="1">
      <c r="A131" s="49">
        <v>420</v>
      </c>
      <c r="B131" s="49">
        <v>420049181</v>
      </c>
      <c r="C131" s="50" t="s">
        <v>72</v>
      </c>
      <c r="D131" s="49">
        <v>49</v>
      </c>
      <c r="E131" s="50" t="s">
        <v>73</v>
      </c>
      <c r="F131" s="49">
        <v>181</v>
      </c>
      <c r="G131" s="50" t="s">
        <v>79</v>
      </c>
      <c r="H131" s="51">
        <v>4</v>
      </c>
      <c r="I131" s="52">
        <v>9113</v>
      </c>
      <c r="J131" s="52">
        <v>612</v>
      </c>
      <c r="K131" s="52">
        <v>0</v>
      </c>
      <c r="L131" s="52">
        <v>893</v>
      </c>
      <c r="M131" s="52">
        <v>10618</v>
      </c>
      <c r="N131" s="36"/>
      <c r="O131" s="53">
        <v>4.519774011299435E-2</v>
      </c>
      <c r="P131" s="53">
        <v>0</v>
      </c>
      <c r="Q131" s="55">
        <v>0.09</v>
      </c>
      <c r="R131" s="55">
        <v>1.3706250598751246E-2</v>
      </c>
      <c r="S131" s="52">
        <v>0</v>
      </c>
      <c r="T131" s="36"/>
      <c r="U131" s="56">
        <v>38460</v>
      </c>
      <c r="V131" s="56">
        <v>0</v>
      </c>
      <c r="W131" s="52">
        <v>0</v>
      </c>
      <c r="X131" s="52">
        <v>3532</v>
      </c>
      <c r="Y131" s="52">
        <v>41992</v>
      </c>
      <c r="Z131" s="83">
        <f t="shared" si="1"/>
        <v>7540579</v>
      </c>
    </row>
    <row r="132" spans="1:26" s="13" customFormat="1">
      <c r="A132" s="49">
        <v>420</v>
      </c>
      <c r="B132" s="49">
        <v>420049207</v>
      </c>
      <c r="C132" s="50" t="s">
        <v>72</v>
      </c>
      <c r="D132" s="49">
        <v>49</v>
      </c>
      <c r="E132" s="50" t="s">
        <v>73</v>
      </c>
      <c r="F132" s="49">
        <v>207</v>
      </c>
      <c r="G132" s="50" t="s">
        <v>25</v>
      </c>
      <c r="H132" s="51">
        <v>2</v>
      </c>
      <c r="I132" s="52">
        <v>11404</v>
      </c>
      <c r="J132" s="52">
        <v>7379</v>
      </c>
      <c r="K132" s="52">
        <v>0</v>
      </c>
      <c r="L132" s="52">
        <v>893</v>
      </c>
      <c r="M132" s="52">
        <v>19676</v>
      </c>
      <c r="N132" s="36"/>
      <c r="O132" s="53">
        <v>2.2598870056497175E-2</v>
      </c>
      <c r="P132" s="53">
        <v>0</v>
      </c>
      <c r="Q132" s="55">
        <v>0.09</v>
      </c>
      <c r="R132" s="55">
        <v>3.5065897086407105E-4</v>
      </c>
      <c r="S132" s="52">
        <v>0</v>
      </c>
      <c r="T132" s="36"/>
      <c r="U132" s="56">
        <v>37142</v>
      </c>
      <c r="V132" s="56">
        <v>0</v>
      </c>
      <c r="W132" s="52">
        <v>0</v>
      </c>
      <c r="X132" s="52">
        <v>1766</v>
      </c>
      <c r="Y132" s="52">
        <v>38908</v>
      </c>
      <c r="Z132" s="83">
        <f t="shared" si="1"/>
        <v>7540579</v>
      </c>
    </row>
    <row r="133" spans="1:26" s="13" customFormat="1">
      <c r="A133" s="49">
        <v>420</v>
      </c>
      <c r="B133" s="49">
        <v>420049243</v>
      </c>
      <c r="C133" s="50" t="s">
        <v>72</v>
      </c>
      <c r="D133" s="49">
        <v>49</v>
      </c>
      <c r="E133" s="50" t="s">
        <v>73</v>
      </c>
      <c r="F133" s="49">
        <v>243</v>
      </c>
      <c r="G133" s="50" t="s">
        <v>80</v>
      </c>
      <c r="H133" s="51">
        <v>1</v>
      </c>
      <c r="I133" s="52">
        <v>13411</v>
      </c>
      <c r="J133" s="52">
        <v>3168</v>
      </c>
      <c r="K133" s="52">
        <v>0</v>
      </c>
      <c r="L133" s="52">
        <v>893</v>
      </c>
      <c r="M133" s="52">
        <v>17472</v>
      </c>
      <c r="N133" s="36"/>
      <c r="O133" s="53">
        <v>1.1299435028248588E-2</v>
      </c>
      <c r="P133" s="53">
        <v>0</v>
      </c>
      <c r="Q133" s="55">
        <v>0.09</v>
      </c>
      <c r="R133" s="55">
        <v>5.4269554295764532E-3</v>
      </c>
      <c r="S133" s="52">
        <v>0</v>
      </c>
      <c r="T133" s="36"/>
      <c r="U133" s="56">
        <v>16392</v>
      </c>
      <c r="V133" s="56">
        <v>0</v>
      </c>
      <c r="W133" s="52">
        <v>0</v>
      </c>
      <c r="X133" s="52">
        <v>883</v>
      </c>
      <c r="Y133" s="52">
        <v>17275</v>
      </c>
      <c r="Z133" s="83">
        <f t="shared" si="1"/>
        <v>7540579</v>
      </c>
    </row>
    <row r="134" spans="1:26" s="13" customFormat="1">
      <c r="A134" s="49">
        <v>420</v>
      </c>
      <c r="B134" s="49">
        <v>420049244</v>
      </c>
      <c r="C134" s="50" t="s">
        <v>72</v>
      </c>
      <c r="D134" s="49">
        <v>49</v>
      </c>
      <c r="E134" s="50" t="s">
        <v>73</v>
      </c>
      <c r="F134" s="49">
        <v>244</v>
      </c>
      <c r="G134" s="50" t="s">
        <v>27</v>
      </c>
      <c r="H134" s="51">
        <v>6</v>
      </c>
      <c r="I134" s="52">
        <v>8984</v>
      </c>
      <c r="J134" s="52">
        <v>3632</v>
      </c>
      <c r="K134" s="52">
        <v>0</v>
      </c>
      <c r="L134" s="52">
        <v>893</v>
      </c>
      <c r="M134" s="52">
        <v>13509</v>
      </c>
      <c r="N134" s="36"/>
      <c r="O134" s="53">
        <v>6.7796610169491525E-2</v>
      </c>
      <c r="P134" s="53">
        <v>0</v>
      </c>
      <c r="Q134" s="55">
        <v>0.18</v>
      </c>
      <c r="R134" s="55">
        <v>9.4216389675245329E-2</v>
      </c>
      <c r="S134" s="52">
        <v>0</v>
      </c>
      <c r="T134" s="36"/>
      <c r="U134" s="56">
        <v>74838</v>
      </c>
      <c r="V134" s="56">
        <v>0</v>
      </c>
      <c r="W134" s="52">
        <v>0</v>
      </c>
      <c r="X134" s="52">
        <v>5298</v>
      </c>
      <c r="Y134" s="52">
        <v>80136</v>
      </c>
      <c r="Z134" s="83">
        <f t="shared" si="1"/>
        <v>7540579</v>
      </c>
    </row>
    <row r="135" spans="1:26" s="13" customFormat="1">
      <c r="A135" s="49">
        <v>420</v>
      </c>
      <c r="B135" s="49">
        <v>420049248</v>
      </c>
      <c r="C135" s="50" t="s">
        <v>72</v>
      </c>
      <c r="D135" s="49">
        <v>49</v>
      </c>
      <c r="E135" s="50" t="s">
        <v>73</v>
      </c>
      <c r="F135" s="49">
        <v>248</v>
      </c>
      <c r="G135" s="50" t="s">
        <v>18</v>
      </c>
      <c r="H135" s="51">
        <v>7</v>
      </c>
      <c r="I135" s="52">
        <v>10627</v>
      </c>
      <c r="J135" s="52">
        <v>373</v>
      </c>
      <c r="K135" s="52">
        <v>0</v>
      </c>
      <c r="L135" s="52">
        <v>893</v>
      </c>
      <c r="M135" s="52">
        <v>11893</v>
      </c>
      <c r="N135" s="36"/>
      <c r="O135" s="53">
        <v>7.9096045197740106E-2</v>
      </c>
      <c r="P135" s="53">
        <v>0</v>
      </c>
      <c r="Q135" s="55">
        <v>0.09</v>
      </c>
      <c r="R135" s="55">
        <v>3.8628902959594646E-2</v>
      </c>
      <c r="S135" s="52">
        <v>0</v>
      </c>
      <c r="T135" s="36"/>
      <c r="U135" s="56">
        <v>76132</v>
      </c>
      <c r="V135" s="56">
        <v>0</v>
      </c>
      <c r="W135" s="52">
        <v>0</v>
      </c>
      <c r="X135" s="52">
        <v>6181</v>
      </c>
      <c r="Y135" s="52">
        <v>82313</v>
      </c>
      <c r="Z135" s="83">
        <f t="shared" si="1"/>
        <v>7540579</v>
      </c>
    </row>
    <row r="136" spans="1:26" s="13" customFormat="1">
      <c r="A136" s="49">
        <v>420</v>
      </c>
      <c r="B136" s="49">
        <v>420049274</v>
      </c>
      <c r="C136" s="50" t="s">
        <v>72</v>
      </c>
      <c r="D136" s="49">
        <v>49</v>
      </c>
      <c r="E136" s="50" t="s">
        <v>73</v>
      </c>
      <c r="F136" s="49">
        <v>274</v>
      </c>
      <c r="G136" s="50" t="s">
        <v>60</v>
      </c>
      <c r="H136" s="51">
        <v>2</v>
      </c>
      <c r="I136" s="52">
        <v>8942</v>
      </c>
      <c r="J136" s="52">
        <v>4340</v>
      </c>
      <c r="K136" s="52">
        <v>0</v>
      </c>
      <c r="L136" s="52">
        <v>893</v>
      </c>
      <c r="M136" s="52">
        <v>14175</v>
      </c>
      <c r="N136" s="36"/>
      <c r="O136" s="53">
        <v>2.2598870056497175E-2</v>
      </c>
      <c r="P136" s="53">
        <v>0</v>
      </c>
      <c r="Q136" s="55">
        <v>0.09</v>
      </c>
      <c r="R136" s="55">
        <v>8.124843184670294E-2</v>
      </c>
      <c r="S136" s="52">
        <v>0</v>
      </c>
      <c r="T136" s="36"/>
      <c r="U136" s="56">
        <v>26264</v>
      </c>
      <c r="V136" s="56">
        <v>0</v>
      </c>
      <c r="W136" s="52">
        <v>0</v>
      </c>
      <c r="X136" s="52">
        <v>1766</v>
      </c>
      <c r="Y136" s="52">
        <v>28030</v>
      </c>
      <c r="Z136" s="83">
        <f t="shared" si="1"/>
        <v>7540579</v>
      </c>
    </row>
    <row r="137" spans="1:26" s="13" customFormat="1">
      <c r="A137" s="49">
        <v>420</v>
      </c>
      <c r="B137" s="49">
        <v>420049308</v>
      </c>
      <c r="C137" s="50" t="s">
        <v>72</v>
      </c>
      <c r="D137" s="49">
        <v>49</v>
      </c>
      <c r="E137" s="50" t="s">
        <v>73</v>
      </c>
      <c r="F137" s="49">
        <v>308</v>
      </c>
      <c r="G137" s="50" t="s">
        <v>20</v>
      </c>
      <c r="H137" s="51">
        <v>1</v>
      </c>
      <c r="I137" s="52">
        <v>9137</v>
      </c>
      <c r="J137" s="52">
        <v>5311</v>
      </c>
      <c r="K137" s="52">
        <v>0</v>
      </c>
      <c r="L137" s="52">
        <v>893</v>
      </c>
      <c r="M137" s="52">
        <v>15341</v>
      </c>
      <c r="N137" s="36"/>
      <c r="O137" s="53">
        <v>1.1299435028248588E-2</v>
      </c>
      <c r="P137" s="53">
        <v>0</v>
      </c>
      <c r="Q137" s="55">
        <v>0.09</v>
      </c>
      <c r="R137" s="55">
        <v>2.0345826222829709E-3</v>
      </c>
      <c r="S137" s="52">
        <v>0</v>
      </c>
      <c r="T137" s="36"/>
      <c r="U137" s="56">
        <v>14285</v>
      </c>
      <c r="V137" s="56">
        <v>0</v>
      </c>
      <c r="W137" s="52">
        <v>0</v>
      </c>
      <c r="X137" s="52">
        <v>883</v>
      </c>
      <c r="Y137" s="52">
        <v>15168</v>
      </c>
      <c r="Z137" s="83">
        <f t="shared" si="1"/>
        <v>7540579</v>
      </c>
    </row>
    <row r="138" spans="1:26" s="13" customFormat="1">
      <c r="A138" s="49">
        <v>420</v>
      </c>
      <c r="B138" s="49">
        <v>420049314</v>
      </c>
      <c r="C138" s="50" t="s">
        <v>72</v>
      </c>
      <c r="D138" s="49">
        <v>49</v>
      </c>
      <c r="E138" s="50" t="s">
        <v>73</v>
      </c>
      <c r="F138" s="49">
        <v>314</v>
      </c>
      <c r="G138" s="50" t="s">
        <v>29</v>
      </c>
      <c r="H138" s="51">
        <v>2</v>
      </c>
      <c r="I138" s="52">
        <v>12605</v>
      </c>
      <c r="J138" s="52">
        <v>9776</v>
      </c>
      <c r="K138" s="52">
        <v>0</v>
      </c>
      <c r="L138" s="52">
        <v>893</v>
      </c>
      <c r="M138" s="52">
        <v>23274</v>
      </c>
      <c r="N138" s="36"/>
      <c r="O138" s="53">
        <v>2.2598870056497175E-2</v>
      </c>
      <c r="P138" s="53">
        <v>0</v>
      </c>
      <c r="Q138" s="55">
        <v>0.09</v>
      </c>
      <c r="R138" s="55">
        <v>4.7690899766988848E-3</v>
      </c>
      <c r="S138" s="52">
        <v>0</v>
      </c>
      <c r="T138" s="36"/>
      <c r="U138" s="56">
        <v>44256</v>
      </c>
      <c r="V138" s="56">
        <v>0</v>
      </c>
      <c r="W138" s="52">
        <v>0</v>
      </c>
      <c r="X138" s="52">
        <v>1766</v>
      </c>
      <c r="Y138" s="52">
        <v>46022</v>
      </c>
      <c r="Z138" s="83">
        <f t="shared" si="1"/>
        <v>7540579</v>
      </c>
    </row>
    <row r="139" spans="1:26" s="13" customFormat="1">
      <c r="A139" s="49">
        <v>420</v>
      </c>
      <c r="B139" s="49">
        <v>420049347</v>
      </c>
      <c r="C139" s="50" t="s">
        <v>72</v>
      </c>
      <c r="D139" s="49">
        <v>49</v>
      </c>
      <c r="E139" s="50" t="s">
        <v>73</v>
      </c>
      <c r="F139" s="49">
        <v>347</v>
      </c>
      <c r="G139" s="50" t="s">
        <v>82</v>
      </c>
      <c r="H139" s="51">
        <v>5</v>
      </c>
      <c r="I139" s="52">
        <v>11277</v>
      </c>
      <c r="J139" s="52">
        <v>4892</v>
      </c>
      <c r="K139" s="52">
        <v>0</v>
      </c>
      <c r="L139" s="52">
        <v>893</v>
      </c>
      <c r="M139" s="52">
        <v>17062</v>
      </c>
      <c r="N139" s="36"/>
      <c r="O139" s="53">
        <v>5.6497175141242938E-2</v>
      </c>
      <c r="P139" s="53">
        <v>0</v>
      </c>
      <c r="Q139" s="55">
        <v>0.09</v>
      </c>
      <c r="R139" s="55">
        <v>4.0251804408150101E-3</v>
      </c>
      <c r="S139" s="52">
        <v>0</v>
      </c>
      <c r="T139" s="36"/>
      <c r="U139" s="56">
        <v>79930</v>
      </c>
      <c r="V139" s="56">
        <v>0</v>
      </c>
      <c r="W139" s="52">
        <v>0</v>
      </c>
      <c r="X139" s="52">
        <v>4415</v>
      </c>
      <c r="Y139" s="52">
        <v>84345</v>
      </c>
      <c r="Z139" s="83">
        <f t="shared" ref="Z139:Z202" si="2">SUMIF($A$10:$A$862,$A139,$Y$10:$Y$862)</f>
        <v>7540579</v>
      </c>
    </row>
    <row r="140" spans="1:26" s="13" customFormat="1">
      <c r="A140" s="49">
        <v>426</v>
      </c>
      <c r="B140" s="49">
        <v>426149009</v>
      </c>
      <c r="C140" s="50" t="s">
        <v>84</v>
      </c>
      <c r="D140" s="49">
        <v>149</v>
      </c>
      <c r="E140" s="50" t="s">
        <v>77</v>
      </c>
      <c r="F140" s="49">
        <v>9</v>
      </c>
      <c r="G140" s="50" t="s">
        <v>85</v>
      </c>
      <c r="H140" s="51">
        <v>1</v>
      </c>
      <c r="I140" s="52">
        <v>12587</v>
      </c>
      <c r="J140" s="52">
        <v>6349</v>
      </c>
      <c r="K140" s="52">
        <v>0</v>
      </c>
      <c r="L140" s="52">
        <v>893</v>
      </c>
      <c r="M140" s="52">
        <v>19829</v>
      </c>
      <c r="N140" s="36"/>
      <c r="O140" s="53">
        <v>0</v>
      </c>
      <c r="P140" s="53">
        <v>0</v>
      </c>
      <c r="Q140" s="55">
        <v>0.09</v>
      </c>
      <c r="R140" s="55">
        <v>1.6041036713068755E-3</v>
      </c>
      <c r="S140" s="52">
        <v>0</v>
      </c>
      <c r="T140" s="36"/>
      <c r="U140" s="56">
        <v>18936</v>
      </c>
      <c r="V140" s="56">
        <v>0</v>
      </c>
      <c r="W140" s="52">
        <v>0</v>
      </c>
      <c r="X140" s="52">
        <v>893</v>
      </c>
      <c r="Y140" s="52">
        <v>19829</v>
      </c>
      <c r="Z140" s="83">
        <f t="shared" si="2"/>
        <v>4145009</v>
      </c>
    </row>
    <row r="141" spans="1:26" s="13" customFormat="1">
      <c r="A141" s="49">
        <v>426</v>
      </c>
      <c r="B141" s="49">
        <v>426149079</v>
      </c>
      <c r="C141" s="50" t="s">
        <v>84</v>
      </c>
      <c r="D141" s="49">
        <v>149</v>
      </c>
      <c r="E141" s="50" t="s">
        <v>77</v>
      </c>
      <c r="F141" s="49">
        <v>79</v>
      </c>
      <c r="G141" s="50" t="s">
        <v>86</v>
      </c>
      <c r="H141" s="51">
        <v>1</v>
      </c>
      <c r="I141" s="52">
        <v>8450</v>
      </c>
      <c r="J141" s="52">
        <v>862</v>
      </c>
      <c r="K141" s="52">
        <v>0</v>
      </c>
      <c r="L141" s="52">
        <v>893</v>
      </c>
      <c r="M141" s="52">
        <v>10205</v>
      </c>
      <c r="N141" s="36"/>
      <c r="O141" s="53">
        <v>0</v>
      </c>
      <c r="P141" s="53">
        <v>0</v>
      </c>
      <c r="Q141" s="55">
        <v>0.09</v>
      </c>
      <c r="R141" s="55">
        <v>5.9652811568436048E-2</v>
      </c>
      <c r="S141" s="52">
        <v>0</v>
      </c>
      <c r="T141" s="36"/>
      <c r="U141" s="56">
        <v>9312</v>
      </c>
      <c r="V141" s="56">
        <v>0</v>
      </c>
      <c r="W141" s="52">
        <v>0</v>
      </c>
      <c r="X141" s="52">
        <v>893</v>
      </c>
      <c r="Y141" s="52">
        <v>10205</v>
      </c>
      <c r="Z141" s="83">
        <f t="shared" si="2"/>
        <v>4145009</v>
      </c>
    </row>
    <row r="142" spans="1:26" s="13" customFormat="1">
      <c r="A142" s="49">
        <v>426</v>
      </c>
      <c r="B142" s="49">
        <v>426149128</v>
      </c>
      <c r="C142" s="50" t="s">
        <v>84</v>
      </c>
      <c r="D142" s="49">
        <v>149</v>
      </c>
      <c r="E142" s="50" t="s">
        <v>77</v>
      </c>
      <c r="F142" s="49">
        <v>128</v>
      </c>
      <c r="G142" s="50" t="s">
        <v>122</v>
      </c>
      <c r="H142" s="51">
        <v>6</v>
      </c>
      <c r="I142" s="52">
        <v>12587</v>
      </c>
      <c r="J142" s="52">
        <v>649</v>
      </c>
      <c r="K142" s="52">
        <v>0</v>
      </c>
      <c r="L142" s="52">
        <v>893</v>
      </c>
      <c r="M142" s="52">
        <v>14129</v>
      </c>
      <c r="N142" s="36"/>
      <c r="O142" s="53">
        <v>0</v>
      </c>
      <c r="P142" s="53">
        <v>0</v>
      </c>
      <c r="Q142" s="55">
        <v>0.18</v>
      </c>
      <c r="R142" s="55">
        <v>3.2906379400218955E-2</v>
      </c>
      <c r="S142" s="52">
        <v>0</v>
      </c>
      <c r="T142" s="36"/>
      <c r="U142" s="56">
        <v>79416</v>
      </c>
      <c r="V142" s="56">
        <v>0</v>
      </c>
      <c r="W142" s="52">
        <v>0</v>
      </c>
      <c r="X142" s="52">
        <v>5358</v>
      </c>
      <c r="Y142" s="52">
        <v>84774</v>
      </c>
      <c r="Z142" s="83">
        <f t="shared" si="2"/>
        <v>4145009</v>
      </c>
    </row>
    <row r="143" spans="1:26" s="13" customFormat="1">
      <c r="A143" s="49">
        <v>426</v>
      </c>
      <c r="B143" s="49">
        <v>426149149</v>
      </c>
      <c r="C143" s="50" t="s">
        <v>84</v>
      </c>
      <c r="D143" s="49">
        <v>149</v>
      </c>
      <c r="E143" s="50" t="s">
        <v>77</v>
      </c>
      <c r="F143" s="49">
        <v>149</v>
      </c>
      <c r="G143" s="50" t="s">
        <v>77</v>
      </c>
      <c r="H143" s="51">
        <v>296</v>
      </c>
      <c r="I143" s="52">
        <v>11929</v>
      </c>
      <c r="J143" s="52">
        <v>62</v>
      </c>
      <c r="K143" s="52">
        <v>0</v>
      </c>
      <c r="L143" s="52">
        <v>893</v>
      </c>
      <c r="M143" s="52">
        <v>12884</v>
      </c>
      <c r="N143" s="36"/>
      <c r="O143" s="53">
        <v>0</v>
      </c>
      <c r="P143" s="53">
        <v>0</v>
      </c>
      <c r="Q143" s="55">
        <v>0.16</v>
      </c>
      <c r="R143" s="55">
        <v>0.10177081905256104</v>
      </c>
      <c r="S143" s="52">
        <v>0</v>
      </c>
      <c r="T143" s="36"/>
      <c r="U143" s="56">
        <v>3549336</v>
      </c>
      <c r="V143" s="56">
        <v>0</v>
      </c>
      <c r="W143" s="52">
        <v>0</v>
      </c>
      <c r="X143" s="52">
        <v>264328</v>
      </c>
      <c r="Y143" s="52">
        <v>3813664</v>
      </c>
      <c r="Z143" s="83">
        <f t="shared" si="2"/>
        <v>4145009</v>
      </c>
    </row>
    <row r="144" spans="1:26" s="13" customFormat="1">
      <c r="A144" s="49">
        <v>426</v>
      </c>
      <c r="B144" s="49">
        <v>426149181</v>
      </c>
      <c r="C144" s="50" t="s">
        <v>84</v>
      </c>
      <c r="D144" s="49">
        <v>149</v>
      </c>
      <c r="E144" s="50" t="s">
        <v>77</v>
      </c>
      <c r="F144" s="49">
        <v>181</v>
      </c>
      <c r="G144" s="50" t="s">
        <v>79</v>
      </c>
      <c r="H144" s="51">
        <v>13</v>
      </c>
      <c r="I144" s="52">
        <v>10989</v>
      </c>
      <c r="J144" s="52">
        <v>739</v>
      </c>
      <c r="K144" s="52">
        <v>0</v>
      </c>
      <c r="L144" s="52">
        <v>893</v>
      </c>
      <c r="M144" s="52">
        <v>12621</v>
      </c>
      <c r="N144" s="36"/>
      <c r="O144" s="53">
        <v>0</v>
      </c>
      <c r="P144" s="53">
        <v>0</v>
      </c>
      <c r="Q144" s="55">
        <v>0.09</v>
      </c>
      <c r="R144" s="55">
        <v>1.3706250598751246E-2</v>
      </c>
      <c r="S144" s="52">
        <v>0</v>
      </c>
      <c r="T144" s="36"/>
      <c r="U144" s="56">
        <v>152464</v>
      </c>
      <c r="V144" s="56">
        <v>0</v>
      </c>
      <c r="W144" s="52">
        <v>0</v>
      </c>
      <c r="X144" s="52">
        <v>11609</v>
      </c>
      <c r="Y144" s="52">
        <v>164073</v>
      </c>
      <c r="Z144" s="83">
        <f t="shared" si="2"/>
        <v>4145009</v>
      </c>
    </row>
    <row r="145" spans="1:26" s="13" customFormat="1">
      <c r="A145" s="49">
        <v>426</v>
      </c>
      <c r="B145" s="49">
        <v>426149211</v>
      </c>
      <c r="C145" s="50" t="s">
        <v>84</v>
      </c>
      <c r="D145" s="49">
        <v>149</v>
      </c>
      <c r="E145" s="50" t="s">
        <v>77</v>
      </c>
      <c r="F145" s="49">
        <v>211</v>
      </c>
      <c r="G145" s="50" t="s">
        <v>87</v>
      </c>
      <c r="H145" s="51">
        <v>2</v>
      </c>
      <c r="I145" s="52">
        <v>14594</v>
      </c>
      <c r="J145" s="52">
        <v>2619</v>
      </c>
      <c r="K145" s="52">
        <v>0</v>
      </c>
      <c r="L145" s="52">
        <v>893</v>
      </c>
      <c r="M145" s="52">
        <v>18106</v>
      </c>
      <c r="N145" s="36"/>
      <c r="O145" s="53">
        <v>0</v>
      </c>
      <c r="P145" s="53">
        <v>0</v>
      </c>
      <c r="Q145" s="55">
        <v>0.09</v>
      </c>
      <c r="R145" s="55">
        <v>1.6181693137675814E-3</v>
      </c>
      <c r="S145" s="52">
        <v>0</v>
      </c>
      <c r="T145" s="36"/>
      <c r="U145" s="56">
        <v>34426</v>
      </c>
      <c r="V145" s="56">
        <v>0</v>
      </c>
      <c r="W145" s="52">
        <v>0</v>
      </c>
      <c r="X145" s="52">
        <v>1786</v>
      </c>
      <c r="Y145" s="52">
        <v>36212</v>
      </c>
      <c r="Z145" s="83">
        <f t="shared" si="2"/>
        <v>4145009</v>
      </c>
    </row>
    <row r="146" spans="1:26" s="13" customFormat="1">
      <c r="A146" s="49">
        <v>426</v>
      </c>
      <c r="B146" s="49">
        <v>426149258</v>
      </c>
      <c r="C146" s="50" t="s">
        <v>84</v>
      </c>
      <c r="D146" s="49">
        <v>149</v>
      </c>
      <c r="E146" s="50" t="s">
        <v>77</v>
      </c>
      <c r="F146" s="49">
        <v>258</v>
      </c>
      <c r="G146" s="50" t="s">
        <v>98</v>
      </c>
      <c r="H146" s="51">
        <v>1</v>
      </c>
      <c r="I146" s="52">
        <v>11631</v>
      </c>
      <c r="J146" s="52">
        <v>3728</v>
      </c>
      <c r="K146" s="52">
        <v>0</v>
      </c>
      <c r="L146" s="52">
        <v>893</v>
      </c>
      <c r="M146" s="52">
        <v>16252</v>
      </c>
      <c r="N146" s="36"/>
      <c r="O146" s="53">
        <v>0</v>
      </c>
      <c r="P146" s="53">
        <v>0</v>
      </c>
      <c r="Q146" s="55">
        <v>0.18</v>
      </c>
      <c r="R146" s="55">
        <v>9.1451875460727347E-2</v>
      </c>
      <c r="S146" s="52">
        <v>0</v>
      </c>
      <c r="T146" s="36"/>
      <c r="U146" s="56">
        <v>15359</v>
      </c>
      <c r="V146" s="56">
        <v>0</v>
      </c>
      <c r="W146" s="52">
        <v>0</v>
      </c>
      <c r="X146" s="52">
        <v>893</v>
      </c>
      <c r="Y146" s="52">
        <v>16252</v>
      </c>
      <c r="Z146" s="83">
        <f t="shared" si="2"/>
        <v>4145009</v>
      </c>
    </row>
    <row r="147" spans="1:26" s="13" customFormat="1">
      <c r="A147" s="49">
        <v>428</v>
      </c>
      <c r="B147" s="49">
        <v>428035035</v>
      </c>
      <c r="C147" s="50" t="s">
        <v>318</v>
      </c>
      <c r="D147" s="49">
        <v>35</v>
      </c>
      <c r="E147" s="50" t="s">
        <v>11</v>
      </c>
      <c r="F147" s="49">
        <v>35</v>
      </c>
      <c r="G147" s="50" t="s">
        <v>11</v>
      </c>
      <c r="H147" s="51">
        <v>1489</v>
      </c>
      <c r="I147" s="52">
        <v>11455</v>
      </c>
      <c r="J147" s="52">
        <v>4036</v>
      </c>
      <c r="K147" s="52">
        <v>0</v>
      </c>
      <c r="L147" s="52">
        <v>893</v>
      </c>
      <c r="M147" s="52">
        <v>16384</v>
      </c>
      <c r="N147" s="36"/>
      <c r="O147" s="53">
        <v>0</v>
      </c>
      <c r="P147" s="53">
        <v>0</v>
      </c>
      <c r="Q147" s="55">
        <v>0.18</v>
      </c>
      <c r="R147" s="55">
        <v>0.146106395462925</v>
      </c>
      <c r="S147" s="52">
        <v>0</v>
      </c>
      <c r="T147" s="36"/>
      <c r="U147" s="56">
        <v>23066099</v>
      </c>
      <c r="V147" s="56">
        <v>0</v>
      </c>
      <c r="W147" s="52">
        <v>0</v>
      </c>
      <c r="X147" s="52">
        <v>1329677</v>
      </c>
      <c r="Y147" s="52">
        <v>24395776</v>
      </c>
      <c r="Z147" s="83">
        <f t="shared" si="2"/>
        <v>27708480</v>
      </c>
    </row>
    <row r="148" spans="1:26" s="13" customFormat="1">
      <c r="A148" s="49">
        <v>428</v>
      </c>
      <c r="B148" s="49">
        <v>428035044</v>
      </c>
      <c r="C148" s="50" t="s">
        <v>318</v>
      </c>
      <c r="D148" s="49">
        <v>35</v>
      </c>
      <c r="E148" s="50" t="s">
        <v>11</v>
      </c>
      <c r="F148" s="49">
        <v>44</v>
      </c>
      <c r="G148" s="50" t="s">
        <v>12</v>
      </c>
      <c r="H148" s="51">
        <v>13</v>
      </c>
      <c r="I148" s="52">
        <v>9298</v>
      </c>
      <c r="J148" s="52">
        <v>612</v>
      </c>
      <c r="K148" s="52">
        <v>0</v>
      </c>
      <c r="L148" s="52">
        <v>893</v>
      </c>
      <c r="M148" s="52">
        <v>10803</v>
      </c>
      <c r="N148" s="36"/>
      <c r="O148" s="53">
        <v>0</v>
      </c>
      <c r="P148" s="53">
        <v>0</v>
      </c>
      <c r="Q148" s="55">
        <v>0.09</v>
      </c>
      <c r="R148" s="55">
        <v>4.7635608937194533E-2</v>
      </c>
      <c r="S148" s="52">
        <v>0</v>
      </c>
      <c r="T148" s="36"/>
      <c r="U148" s="56">
        <v>128830</v>
      </c>
      <c r="V148" s="56">
        <v>0</v>
      </c>
      <c r="W148" s="52">
        <v>0</v>
      </c>
      <c r="X148" s="52">
        <v>11609</v>
      </c>
      <c r="Y148" s="52">
        <v>140439</v>
      </c>
      <c r="Z148" s="83">
        <f t="shared" si="2"/>
        <v>27708480</v>
      </c>
    </row>
    <row r="149" spans="1:26" s="13" customFormat="1">
      <c r="A149" s="49">
        <v>428</v>
      </c>
      <c r="B149" s="49">
        <v>428035050</v>
      </c>
      <c r="C149" s="50" t="s">
        <v>318</v>
      </c>
      <c r="D149" s="49">
        <v>35</v>
      </c>
      <c r="E149" s="50" t="s">
        <v>11</v>
      </c>
      <c r="F149" s="49">
        <v>50</v>
      </c>
      <c r="G149" s="50" t="s">
        <v>90</v>
      </c>
      <c r="H149" s="51">
        <v>1</v>
      </c>
      <c r="I149" s="52">
        <v>13489</v>
      </c>
      <c r="J149" s="52">
        <v>6356</v>
      </c>
      <c r="K149" s="52">
        <v>0</v>
      </c>
      <c r="L149" s="52">
        <v>893</v>
      </c>
      <c r="M149" s="52">
        <v>20738</v>
      </c>
      <c r="N149" s="36"/>
      <c r="O149" s="53">
        <v>0</v>
      </c>
      <c r="P149" s="53">
        <v>0</v>
      </c>
      <c r="Q149" s="55">
        <v>0.09</v>
      </c>
      <c r="R149" s="55">
        <v>2.5793945934583138E-3</v>
      </c>
      <c r="S149" s="52">
        <v>0</v>
      </c>
      <c r="T149" s="36"/>
      <c r="U149" s="56">
        <v>19845</v>
      </c>
      <c r="V149" s="56">
        <v>0</v>
      </c>
      <c r="W149" s="52">
        <v>0</v>
      </c>
      <c r="X149" s="52">
        <v>893</v>
      </c>
      <c r="Y149" s="52">
        <v>20738</v>
      </c>
      <c r="Z149" s="83">
        <f t="shared" si="2"/>
        <v>27708480</v>
      </c>
    </row>
    <row r="150" spans="1:26" s="13" customFormat="1">
      <c r="A150" s="49">
        <v>428</v>
      </c>
      <c r="B150" s="49">
        <v>428035057</v>
      </c>
      <c r="C150" s="50" t="s">
        <v>318</v>
      </c>
      <c r="D150" s="49">
        <v>35</v>
      </c>
      <c r="E150" s="50" t="s">
        <v>11</v>
      </c>
      <c r="F150" s="49">
        <v>57</v>
      </c>
      <c r="G150" s="50" t="s">
        <v>13</v>
      </c>
      <c r="H150" s="51">
        <v>152</v>
      </c>
      <c r="I150" s="52">
        <v>11671</v>
      </c>
      <c r="J150" s="52">
        <v>617</v>
      </c>
      <c r="K150" s="52">
        <v>0</v>
      </c>
      <c r="L150" s="52">
        <v>893</v>
      </c>
      <c r="M150" s="52">
        <v>13181</v>
      </c>
      <c r="N150" s="36"/>
      <c r="O150" s="53">
        <v>0</v>
      </c>
      <c r="P150" s="53">
        <v>0</v>
      </c>
      <c r="Q150" s="55">
        <v>0.18</v>
      </c>
      <c r="R150" s="55">
        <v>0.11614255293759317</v>
      </c>
      <c r="S150" s="52">
        <v>0</v>
      </c>
      <c r="T150" s="36"/>
      <c r="U150" s="56">
        <v>1867776</v>
      </c>
      <c r="V150" s="56">
        <v>0</v>
      </c>
      <c r="W150" s="52">
        <v>0</v>
      </c>
      <c r="X150" s="52">
        <v>135736</v>
      </c>
      <c r="Y150" s="52">
        <v>2003512</v>
      </c>
      <c r="Z150" s="83">
        <f t="shared" si="2"/>
        <v>27708480</v>
      </c>
    </row>
    <row r="151" spans="1:26" s="13" customFormat="1">
      <c r="A151" s="49">
        <v>428</v>
      </c>
      <c r="B151" s="49">
        <v>428035073</v>
      </c>
      <c r="C151" s="50" t="s">
        <v>318</v>
      </c>
      <c r="D151" s="49">
        <v>35</v>
      </c>
      <c r="E151" s="50" t="s">
        <v>11</v>
      </c>
      <c r="F151" s="49">
        <v>73</v>
      </c>
      <c r="G151" s="50" t="s">
        <v>23</v>
      </c>
      <c r="H151" s="51">
        <v>7</v>
      </c>
      <c r="I151" s="52">
        <v>9485</v>
      </c>
      <c r="J151" s="52">
        <v>7380</v>
      </c>
      <c r="K151" s="52">
        <v>0</v>
      </c>
      <c r="L151" s="52">
        <v>893</v>
      </c>
      <c r="M151" s="52">
        <v>17758</v>
      </c>
      <c r="N151" s="36"/>
      <c r="O151" s="53">
        <v>0</v>
      </c>
      <c r="P151" s="53">
        <v>0</v>
      </c>
      <c r="Q151" s="55">
        <v>0.09</v>
      </c>
      <c r="R151" s="55">
        <v>4.5356296084762783E-3</v>
      </c>
      <c r="S151" s="52">
        <v>0</v>
      </c>
      <c r="T151" s="36"/>
      <c r="U151" s="56">
        <v>118055</v>
      </c>
      <c r="V151" s="56">
        <v>0</v>
      </c>
      <c r="W151" s="52">
        <v>0</v>
      </c>
      <c r="X151" s="52">
        <v>6251</v>
      </c>
      <c r="Y151" s="52">
        <v>124306</v>
      </c>
      <c r="Z151" s="83">
        <f t="shared" si="2"/>
        <v>27708480</v>
      </c>
    </row>
    <row r="152" spans="1:26" s="13" customFormat="1">
      <c r="A152" s="49">
        <v>428</v>
      </c>
      <c r="B152" s="49">
        <v>428035093</v>
      </c>
      <c r="C152" s="50" t="s">
        <v>318</v>
      </c>
      <c r="D152" s="49">
        <v>35</v>
      </c>
      <c r="E152" s="50" t="s">
        <v>11</v>
      </c>
      <c r="F152" s="49">
        <v>93</v>
      </c>
      <c r="G152" s="50" t="s">
        <v>14</v>
      </c>
      <c r="H152" s="51">
        <v>4</v>
      </c>
      <c r="I152" s="52">
        <v>12439</v>
      </c>
      <c r="J152" s="52">
        <v>348</v>
      </c>
      <c r="K152" s="52">
        <v>0</v>
      </c>
      <c r="L152" s="52">
        <v>893</v>
      </c>
      <c r="M152" s="52">
        <v>13680</v>
      </c>
      <c r="N152" s="36"/>
      <c r="O152" s="53">
        <v>0</v>
      </c>
      <c r="P152" s="53">
        <v>0</v>
      </c>
      <c r="Q152" s="55">
        <v>0.09</v>
      </c>
      <c r="R152" s="55">
        <v>9.832094687748992E-2</v>
      </c>
      <c r="S152" s="52">
        <v>-1082</v>
      </c>
      <c r="T152" s="36"/>
      <c r="U152" s="56">
        <v>51148</v>
      </c>
      <c r="V152" s="56">
        <v>0</v>
      </c>
      <c r="W152" s="52">
        <v>-4328</v>
      </c>
      <c r="X152" s="52">
        <v>3572</v>
      </c>
      <c r="Y152" s="52">
        <v>50392</v>
      </c>
      <c r="Z152" s="83">
        <f t="shared" si="2"/>
        <v>27708480</v>
      </c>
    </row>
    <row r="153" spans="1:26" s="13" customFormat="1">
      <c r="A153" s="49">
        <v>428</v>
      </c>
      <c r="B153" s="49">
        <v>428035133</v>
      </c>
      <c r="C153" s="50" t="s">
        <v>318</v>
      </c>
      <c r="D153" s="49">
        <v>35</v>
      </c>
      <c r="E153" s="50" t="s">
        <v>11</v>
      </c>
      <c r="F153" s="49">
        <v>133</v>
      </c>
      <c r="G153" s="50" t="s">
        <v>59</v>
      </c>
      <c r="H153" s="51">
        <v>2</v>
      </c>
      <c r="I153" s="52">
        <v>10840</v>
      </c>
      <c r="J153" s="52">
        <v>3379</v>
      </c>
      <c r="K153" s="52">
        <v>0</v>
      </c>
      <c r="L153" s="52">
        <v>893</v>
      </c>
      <c r="M153" s="52">
        <v>15112</v>
      </c>
      <c r="N153" s="36"/>
      <c r="O153" s="53">
        <v>0</v>
      </c>
      <c r="P153" s="53">
        <v>0</v>
      </c>
      <c r="Q153" s="55">
        <v>0.09</v>
      </c>
      <c r="R153" s="55">
        <v>2.9745812524621534E-2</v>
      </c>
      <c r="S153" s="52">
        <v>0</v>
      </c>
      <c r="T153" s="36"/>
      <c r="U153" s="56">
        <v>28438</v>
      </c>
      <c r="V153" s="56">
        <v>0</v>
      </c>
      <c r="W153" s="52">
        <v>0</v>
      </c>
      <c r="X153" s="52">
        <v>1786</v>
      </c>
      <c r="Y153" s="52">
        <v>30224</v>
      </c>
      <c r="Z153" s="83">
        <f t="shared" si="2"/>
        <v>27708480</v>
      </c>
    </row>
    <row r="154" spans="1:26" s="13" customFormat="1">
      <c r="A154" s="49">
        <v>428</v>
      </c>
      <c r="B154" s="49">
        <v>428035163</v>
      </c>
      <c r="C154" s="50" t="s">
        <v>318</v>
      </c>
      <c r="D154" s="49">
        <v>35</v>
      </c>
      <c r="E154" s="50" t="s">
        <v>11</v>
      </c>
      <c r="F154" s="49">
        <v>163</v>
      </c>
      <c r="G154" s="50" t="s">
        <v>16</v>
      </c>
      <c r="H154" s="51">
        <v>10</v>
      </c>
      <c r="I154" s="52">
        <v>9738</v>
      </c>
      <c r="J154" s="52">
        <v>522</v>
      </c>
      <c r="K154" s="52">
        <v>0</v>
      </c>
      <c r="L154" s="52">
        <v>893</v>
      </c>
      <c r="M154" s="52">
        <v>11153</v>
      </c>
      <c r="N154" s="36"/>
      <c r="O154" s="53">
        <v>0</v>
      </c>
      <c r="P154" s="53">
        <v>0</v>
      </c>
      <c r="Q154" s="55">
        <v>0.18</v>
      </c>
      <c r="R154" s="55">
        <v>8.7615887311341539E-2</v>
      </c>
      <c r="S154" s="52">
        <v>0</v>
      </c>
      <c r="T154" s="36"/>
      <c r="U154" s="56">
        <v>102600</v>
      </c>
      <c r="V154" s="56">
        <v>0</v>
      </c>
      <c r="W154" s="52">
        <v>0</v>
      </c>
      <c r="X154" s="52">
        <v>8930</v>
      </c>
      <c r="Y154" s="52">
        <v>111530</v>
      </c>
      <c r="Z154" s="83">
        <f t="shared" si="2"/>
        <v>27708480</v>
      </c>
    </row>
    <row r="155" spans="1:26" s="13" customFormat="1">
      <c r="A155" s="49">
        <v>428</v>
      </c>
      <c r="B155" s="49">
        <v>428035165</v>
      </c>
      <c r="C155" s="50" t="s">
        <v>318</v>
      </c>
      <c r="D155" s="49">
        <v>35</v>
      </c>
      <c r="E155" s="50" t="s">
        <v>11</v>
      </c>
      <c r="F155" s="49">
        <v>165</v>
      </c>
      <c r="G155" s="50" t="s">
        <v>17</v>
      </c>
      <c r="H155" s="51">
        <v>4</v>
      </c>
      <c r="I155" s="52">
        <v>11739</v>
      </c>
      <c r="J155" s="52">
        <v>575</v>
      </c>
      <c r="K155" s="52">
        <v>0</v>
      </c>
      <c r="L155" s="52">
        <v>893</v>
      </c>
      <c r="M155" s="52">
        <v>13207</v>
      </c>
      <c r="N155" s="36"/>
      <c r="O155" s="53">
        <v>0</v>
      </c>
      <c r="P155" s="53">
        <v>0</v>
      </c>
      <c r="Q155" s="55">
        <v>0.14000000000000001</v>
      </c>
      <c r="R155" s="55">
        <v>0.11966283017214517</v>
      </c>
      <c r="S155" s="52">
        <v>0</v>
      </c>
      <c r="T155" s="36"/>
      <c r="U155" s="56">
        <v>49256</v>
      </c>
      <c r="V155" s="56">
        <v>0</v>
      </c>
      <c r="W155" s="52">
        <v>0</v>
      </c>
      <c r="X155" s="52">
        <v>3572</v>
      </c>
      <c r="Y155" s="52">
        <v>52828</v>
      </c>
      <c r="Z155" s="83">
        <f t="shared" si="2"/>
        <v>27708480</v>
      </c>
    </row>
    <row r="156" spans="1:26" s="13" customFormat="1">
      <c r="A156" s="49">
        <v>428</v>
      </c>
      <c r="B156" s="49">
        <v>428035176</v>
      </c>
      <c r="C156" s="50" t="s">
        <v>318</v>
      </c>
      <c r="D156" s="49">
        <v>35</v>
      </c>
      <c r="E156" s="50" t="s">
        <v>11</v>
      </c>
      <c r="F156" s="49">
        <v>176</v>
      </c>
      <c r="G156" s="50" t="s">
        <v>78</v>
      </c>
      <c r="H156" s="51">
        <v>1</v>
      </c>
      <c r="I156" s="52">
        <v>11109</v>
      </c>
      <c r="J156" s="52">
        <v>3660</v>
      </c>
      <c r="K156" s="52">
        <v>0</v>
      </c>
      <c r="L156" s="52">
        <v>893</v>
      </c>
      <c r="M156" s="52">
        <v>15662</v>
      </c>
      <c r="N156" s="36"/>
      <c r="O156" s="53">
        <v>0</v>
      </c>
      <c r="P156" s="53">
        <v>0</v>
      </c>
      <c r="Q156" s="55">
        <v>0.09</v>
      </c>
      <c r="R156" s="55">
        <v>6.5733715767592862E-2</v>
      </c>
      <c r="S156" s="52">
        <v>0</v>
      </c>
      <c r="T156" s="36"/>
      <c r="U156" s="56">
        <v>14769</v>
      </c>
      <c r="V156" s="56">
        <v>0</v>
      </c>
      <c r="W156" s="52">
        <v>0</v>
      </c>
      <c r="X156" s="52">
        <v>893</v>
      </c>
      <c r="Y156" s="52">
        <v>15662</v>
      </c>
      <c r="Z156" s="83">
        <f t="shared" si="2"/>
        <v>27708480</v>
      </c>
    </row>
    <row r="157" spans="1:26" s="13" customFormat="1">
      <c r="A157" s="49">
        <v>428</v>
      </c>
      <c r="B157" s="49">
        <v>428035189</v>
      </c>
      <c r="C157" s="50" t="s">
        <v>318</v>
      </c>
      <c r="D157" s="49">
        <v>35</v>
      </c>
      <c r="E157" s="50" t="s">
        <v>11</v>
      </c>
      <c r="F157" s="49">
        <v>189</v>
      </c>
      <c r="G157" s="50" t="s">
        <v>24</v>
      </c>
      <c r="H157" s="51">
        <v>2</v>
      </c>
      <c r="I157" s="52">
        <v>10470</v>
      </c>
      <c r="J157" s="52">
        <v>4187</v>
      </c>
      <c r="K157" s="52">
        <v>0</v>
      </c>
      <c r="L157" s="52">
        <v>893</v>
      </c>
      <c r="M157" s="52">
        <v>15550</v>
      </c>
      <c r="N157" s="36"/>
      <c r="O157" s="53">
        <v>0</v>
      </c>
      <c r="P157" s="53">
        <v>0</v>
      </c>
      <c r="Q157" s="55">
        <v>0.09</v>
      </c>
      <c r="R157" s="55">
        <v>2.4400393500010036E-3</v>
      </c>
      <c r="S157" s="52">
        <v>0</v>
      </c>
      <c r="T157" s="36"/>
      <c r="U157" s="56">
        <v>29314</v>
      </c>
      <c r="V157" s="56">
        <v>0</v>
      </c>
      <c r="W157" s="52">
        <v>0</v>
      </c>
      <c r="X157" s="52">
        <v>1786</v>
      </c>
      <c r="Y157" s="52">
        <v>31100</v>
      </c>
      <c r="Z157" s="83">
        <f t="shared" si="2"/>
        <v>27708480</v>
      </c>
    </row>
    <row r="158" spans="1:26" s="13" customFormat="1">
      <c r="A158" s="49">
        <v>428</v>
      </c>
      <c r="B158" s="49">
        <v>428035220</v>
      </c>
      <c r="C158" s="50" t="s">
        <v>318</v>
      </c>
      <c r="D158" s="49">
        <v>35</v>
      </c>
      <c r="E158" s="50" t="s">
        <v>11</v>
      </c>
      <c r="F158" s="49">
        <v>220</v>
      </c>
      <c r="G158" s="50" t="s">
        <v>26</v>
      </c>
      <c r="H158" s="51">
        <v>4</v>
      </c>
      <c r="I158" s="52">
        <v>12080</v>
      </c>
      <c r="J158" s="52">
        <v>3525</v>
      </c>
      <c r="K158" s="52">
        <v>0</v>
      </c>
      <c r="L158" s="52">
        <v>893</v>
      </c>
      <c r="M158" s="52">
        <v>16498</v>
      </c>
      <c r="N158" s="36"/>
      <c r="O158" s="53">
        <v>0</v>
      </c>
      <c r="P158" s="53">
        <v>0</v>
      </c>
      <c r="Q158" s="55">
        <v>0.09</v>
      </c>
      <c r="R158" s="55">
        <v>1.2415537954818295E-2</v>
      </c>
      <c r="S158" s="52">
        <v>0</v>
      </c>
      <c r="T158" s="36"/>
      <c r="U158" s="56">
        <v>62420</v>
      </c>
      <c r="V158" s="56">
        <v>0</v>
      </c>
      <c r="W158" s="52">
        <v>0</v>
      </c>
      <c r="X158" s="52">
        <v>3572</v>
      </c>
      <c r="Y158" s="52">
        <v>65992</v>
      </c>
      <c r="Z158" s="83">
        <f t="shared" si="2"/>
        <v>27708480</v>
      </c>
    </row>
    <row r="159" spans="1:26" s="13" customFormat="1">
      <c r="A159" s="49">
        <v>428</v>
      </c>
      <c r="B159" s="49">
        <v>428035229</v>
      </c>
      <c r="C159" s="50" t="s">
        <v>318</v>
      </c>
      <c r="D159" s="49">
        <v>35</v>
      </c>
      <c r="E159" s="50" t="s">
        <v>11</v>
      </c>
      <c r="F159" s="49">
        <v>229</v>
      </c>
      <c r="G159" s="50" t="s">
        <v>97</v>
      </c>
      <c r="H159" s="51">
        <v>1</v>
      </c>
      <c r="I159" s="52">
        <v>10820</v>
      </c>
      <c r="J159" s="52">
        <v>1024</v>
      </c>
      <c r="K159" s="52">
        <v>0</v>
      </c>
      <c r="L159" s="52">
        <v>893</v>
      </c>
      <c r="M159" s="52">
        <v>12737</v>
      </c>
      <c r="N159" s="36"/>
      <c r="O159" s="53">
        <v>0</v>
      </c>
      <c r="P159" s="53">
        <v>0</v>
      </c>
      <c r="Q159" s="55">
        <v>0.09</v>
      </c>
      <c r="R159" s="55">
        <v>1.0850901083337826E-2</v>
      </c>
      <c r="S159" s="52">
        <v>0</v>
      </c>
      <c r="T159" s="36"/>
      <c r="U159" s="56">
        <v>11844</v>
      </c>
      <c r="V159" s="56">
        <v>0</v>
      </c>
      <c r="W159" s="52">
        <v>0</v>
      </c>
      <c r="X159" s="52">
        <v>893</v>
      </c>
      <c r="Y159" s="52">
        <v>12737</v>
      </c>
      <c r="Z159" s="83">
        <f t="shared" si="2"/>
        <v>27708480</v>
      </c>
    </row>
    <row r="160" spans="1:26" s="13" customFormat="1">
      <c r="A160" s="49">
        <v>428</v>
      </c>
      <c r="B160" s="49">
        <v>428035243</v>
      </c>
      <c r="C160" s="50" t="s">
        <v>318</v>
      </c>
      <c r="D160" s="49">
        <v>35</v>
      </c>
      <c r="E160" s="50" t="s">
        <v>11</v>
      </c>
      <c r="F160" s="49">
        <v>243</v>
      </c>
      <c r="G160" s="50" t="s">
        <v>80</v>
      </c>
      <c r="H160" s="51">
        <v>4</v>
      </c>
      <c r="I160" s="52">
        <v>10694</v>
      </c>
      <c r="J160" s="52">
        <v>2526</v>
      </c>
      <c r="K160" s="52">
        <v>0</v>
      </c>
      <c r="L160" s="52">
        <v>893</v>
      </c>
      <c r="M160" s="52">
        <v>14113</v>
      </c>
      <c r="N160" s="36"/>
      <c r="O160" s="53">
        <v>0</v>
      </c>
      <c r="P160" s="53">
        <v>0</v>
      </c>
      <c r="Q160" s="55">
        <v>0.09</v>
      </c>
      <c r="R160" s="55">
        <v>5.4269554295764532E-3</v>
      </c>
      <c r="S160" s="52">
        <v>0</v>
      </c>
      <c r="T160" s="36"/>
      <c r="U160" s="56">
        <v>52880</v>
      </c>
      <c r="V160" s="56">
        <v>0</v>
      </c>
      <c r="W160" s="52">
        <v>0</v>
      </c>
      <c r="X160" s="52">
        <v>3572</v>
      </c>
      <c r="Y160" s="52">
        <v>56452</v>
      </c>
      <c r="Z160" s="83">
        <f t="shared" si="2"/>
        <v>27708480</v>
      </c>
    </row>
    <row r="161" spans="1:26" s="13" customFormat="1">
      <c r="A161" s="49">
        <v>428</v>
      </c>
      <c r="B161" s="49">
        <v>428035244</v>
      </c>
      <c r="C161" s="50" t="s">
        <v>318</v>
      </c>
      <c r="D161" s="49">
        <v>35</v>
      </c>
      <c r="E161" s="50" t="s">
        <v>11</v>
      </c>
      <c r="F161" s="49">
        <v>244</v>
      </c>
      <c r="G161" s="50" t="s">
        <v>27</v>
      </c>
      <c r="H161" s="51">
        <v>14</v>
      </c>
      <c r="I161" s="52">
        <v>11170</v>
      </c>
      <c r="J161" s="52">
        <v>4516</v>
      </c>
      <c r="K161" s="52">
        <v>0</v>
      </c>
      <c r="L161" s="52">
        <v>893</v>
      </c>
      <c r="M161" s="52">
        <v>16579</v>
      </c>
      <c r="N161" s="36"/>
      <c r="O161" s="53">
        <v>0</v>
      </c>
      <c r="P161" s="53">
        <v>0</v>
      </c>
      <c r="Q161" s="55">
        <v>0.18</v>
      </c>
      <c r="R161" s="55">
        <v>9.4216389675245329E-2</v>
      </c>
      <c r="S161" s="52">
        <v>0</v>
      </c>
      <c r="T161" s="36"/>
      <c r="U161" s="56">
        <v>219604</v>
      </c>
      <c r="V161" s="56">
        <v>0</v>
      </c>
      <c r="W161" s="52">
        <v>0</v>
      </c>
      <c r="X161" s="52">
        <v>12502</v>
      </c>
      <c r="Y161" s="52">
        <v>232106</v>
      </c>
      <c r="Z161" s="83">
        <f t="shared" si="2"/>
        <v>27708480</v>
      </c>
    </row>
    <row r="162" spans="1:26" s="13" customFormat="1">
      <c r="A162" s="49">
        <v>428</v>
      </c>
      <c r="B162" s="49">
        <v>428035248</v>
      </c>
      <c r="C162" s="50" t="s">
        <v>318</v>
      </c>
      <c r="D162" s="49">
        <v>35</v>
      </c>
      <c r="E162" s="50" t="s">
        <v>11</v>
      </c>
      <c r="F162" s="49">
        <v>248</v>
      </c>
      <c r="G162" s="50" t="s">
        <v>18</v>
      </c>
      <c r="H162" s="51">
        <v>22</v>
      </c>
      <c r="I162" s="52">
        <v>11924</v>
      </c>
      <c r="J162" s="52">
        <v>419</v>
      </c>
      <c r="K162" s="52">
        <v>0</v>
      </c>
      <c r="L162" s="52">
        <v>893</v>
      </c>
      <c r="M162" s="52">
        <v>13236</v>
      </c>
      <c r="N162" s="36"/>
      <c r="O162" s="53">
        <v>0</v>
      </c>
      <c r="P162" s="53">
        <v>0</v>
      </c>
      <c r="Q162" s="55">
        <v>0.09</v>
      </c>
      <c r="R162" s="55">
        <v>3.8628902959594646E-2</v>
      </c>
      <c r="S162" s="52">
        <v>0</v>
      </c>
      <c r="T162" s="36"/>
      <c r="U162" s="56">
        <v>271546</v>
      </c>
      <c r="V162" s="56">
        <v>0</v>
      </c>
      <c r="W162" s="52">
        <v>0</v>
      </c>
      <c r="X162" s="52">
        <v>19646</v>
      </c>
      <c r="Y162" s="52">
        <v>291192</v>
      </c>
      <c r="Z162" s="83">
        <f t="shared" si="2"/>
        <v>27708480</v>
      </c>
    </row>
    <row r="163" spans="1:26" s="13" customFormat="1">
      <c r="A163" s="49">
        <v>428</v>
      </c>
      <c r="B163" s="49">
        <v>428035346</v>
      </c>
      <c r="C163" s="50" t="s">
        <v>318</v>
      </c>
      <c r="D163" s="49">
        <v>35</v>
      </c>
      <c r="E163" s="50" t="s">
        <v>11</v>
      </c>
      <c r="F163" s="49">
        <v>346</v>
      </c>
      <c r="G163" s="50" t="s">
        <v>21</v>
      </c>
      <c r="H163" s="51">
        <v>6</v>
      </c>
      <c r="I163" s="52">
        <v>10215</v>
      </c>
      <c r="J163" s="52">
        <v>1141</v>
      </c>
      <c r="K163" s="52">
        <v>0</v>
      </c>
      <c r="L163" s="52">
        <v>893</v>
      </c>
      <c r="M163" s="52">
        <v>12249</v>
      </c>
      <c r="N163" s="36"/>
      <c r="O163" s="53">
        <v>0</v>
      </c>
      <c r="P163" s="53">
        <v>0</v>
      </c>
      <c r="Q163" s="55">
        <v>0.09</v>
      </c>
      <c r="R163" s="55">
        <v>1.0013048627386721E-2</v>
      </c>
      <c r="S163" s="52">
        <v>0</v>
      </c>
      <c r="T163" s="36"/>
      <c r="U163" s="56">
        <v>68136</v>
      </c>
      <c r="V163" s="56">
        <v>0</v>
      </c>
      <c r="W163" s="52">
        <v>0</v>
      </c>
      <c r="X163" s="52">
        <v>5358</v>
      </c>
      <c r="Y163" s="52">
        <v>73494</v>
      </c>
      <c r="Z163" s="83">
        <f t="shared" si="2"/>
        <v>27708480</v>
      </c>
    </row>
    <row r="164" spans="1:26" s="13" customFormat="1">
      <c r="A164" s="49">
        <v>429</v>
      </c>
      <c r="B164" s="49">
        <v>429163030</v>
      </c>
      <c r="C164" s="50" t="s">
        <v>93</v>
      </c>
      <c r="D164" s="49">
        <v>163</v>
      </c>
      <c r="E164" s="50" t="s">
        <v>16</v>
      </c>
      <c r="F164" s="49">
        <v>30</v>
      </c>
      <c r="G164" s="50" t="s">
        <v>94</v>
      </c>
      <c r="H164" s="51">
        <v>7</v>
      </c>
      <c r="I164" s="52">
        <v>13295</v>
      </c>
      <c r="J164" s="52">
        <v>3266</v>
      </c>
      <c r="K164" s="52">
        <v>0</v>
      </c>
      <c r="L164" s="52">
        <v>893</v>
      </c>
      <c r="M164" s="52">
        <v>17454</v>
      </c>
      <c r="N164" s="36"/>
      <c r="O164" s="53">
        <v>0</v>
      </c>
      <c r="P164" s="53">
        <v>0</v>
      </c>
      <c r="Q164" s="55">
        <v>0.09</v>
      </c>
      <c r="R164" s="55">
        <v>2.4021042796152749E-3</v>
      </c>
      <c r="S164" s="52">
        <v>0</v>
      </c>
      <c r="T164" s="36"/>
      <c r="U164" s="56">
        <v>115927</v>
      </c>
      <c r="V164" s="56">
        <v>0</v>
      </c>
      <c r="W164" s="52">
        <v>0</v>
      </c>
      <c r="X164" s="52">
        <v>6251</v>
      </c>
      <c r="Y164" s="52">
        <v>122178</v>
      </c>
      <c r="Z164" s="83">
        <f t="shared" si="2"/>
        <v>17795368</v>
      </c>
    </row>
    <row r="165" spans="1:26" s="13" customFormat="1">
      <c r="A165" s="49">
        <v>429</v>
      </c>
      <c r="B165" s="49">
        <v>429163035</v>
      </c>
      <c r="C165" s="50" t="s">
        <v>93</v>
      </c>
      <c r="D165" s="49">
        <v>163</v>
      </c>
      <c r="E165" s="50" t="s">
        <v>16</v>
      </c>
      <c r="F165" s="49">
        <v>35</v>
      </c>
      <c r="G165" s="50" t="s">
        <v>11</v>
      </c>
      <c r="H165" s="51">
        <v>2</v>
      </c>
      <c r="I165" s="52">
        <v>14284</v>
      </c>
      <c r="J165" s="52">
        <v>5033</v>
      </c>
      <c r="K165" s="52">
        <v>0</v>
      </c>
      <c r="L165" s="52">
        <v>893</v>
      </c>
      <c r="M165" s="52">
        <v>20210</v>
      </c>
      <c r="N165" s="36"/>
      <c r="O165" s="53">
        <v>0</v>
      </c>
      <c r="P165" s="53">
        <v>0</v>
      </c>
      <c r="Q165" s="55">
        <v>0.18</v>
      </c>
      <c r="R165" s="55">
        <v>0.146106395462925</v>
      </c>
      <c r="S165" s="52">
        <v>0</v>
      </c>
      <c r="T165" s="36"/>
      <c r="U165" s="56">
        <v>38634</v>
      </c>
      <c r="V165" s="56">
        <v>0</v>
      </c>
      <c r="W165" s="52">
        <v>0</v>
      </c>
      <c r="X165" s="52">
        <v>1786</v>
      </c>
      <c r="Y165" s="52">
        <v>40420</v>
      </c>
      <c r="Z165" s="83">
        <f t="shared" si="2"/>
        <v>17795368</v>
      </c>
    </row>
    <row r="166" spans="1:26" s="13" customFormat="1">
      <c r="A166" s="49">
        <v>429</v>
      </c>
      <c r="B166" s="49">
        <v>429163057</v>
      </c>
      <c r="C166" s="50" t="s">
        <v>93</v>
      </c>
      <c r="D166" s="49">
        <v>163</v>
      </c>
      <c r="E166" s="50" t="s">
        <v>16</v>
      </c>
      <c r="F166" s="49">
        <v>57</v>
      </c>
      <c r="G166" s="50" t="s">
        <v>13</v>
      </c>
      <c r="H166" s="51">
        <v>1</v>
      </c>
      <c r="I166" s="52">
        <v>14594</v>
      </c>
      <c r="J166" s="52">
        <v>771</v>
      </c>
      <c r="K166" s="52">
        <v>0</v>
      </c>
      <c r="L166" s="52">
        <v>893</v>
      </c>
      <c r="M166" s="52">
        <v>16258</v>
      </c>
      <c r="N166" s="36"/>
      <c r="O166" s="53">
        <v>0</v>
      </c>
      <c r="P166" s="53">
        <v>0</v>
      </c>
      <c r="Q166" s="55">
        <v>0.18</v>
      </c>
      <c r="R166" s="55">
        <v>0.11614255293759317</v>
      </c>
      <c r="S166" s="52">
        <v>0</v>
      </c>
      <c r="T166" s="36"/>
      <c r="U166" s="56">
        <v>15365</v>
      </c>
      <c r="V166" s="56">
        <v>0</v>
      </c>
      <c r="W166" s="52">
        <v>0</v>
      </c>
      <c r="X166" s="52">
        <v>893</v>
      </c>
      <c r="Y166" s="52">
        <v>16258</v>
      </c>
      <c r="Z166" s="83">
        <f t="shared" si="2"/>
        <v>17795368</v>
      </c>
    </row>
    <row r="167" spans="1:26" s="13" customFormat="1">
      <c r="A167" s="49">
        <v>429</v>
      </c>
      <c r="B167" s="49">
        <v>429163149</v>
      </c>
      <c r="C167" s="50" t="s">
        <v>93</v>
      </c>
      <c r="D167" s="49">
        <v>163</v>
      </c>
      <c r="E167" s="50" t="s">
        <v>16</v>
      </c>
      <c r="F167" s="49">
        <v>149</v>
      </c>
      <c r="G167" s="50" t="s">
        <v>77</v>
      </c>
      <c r="H167" s="51">
        <v>1</v>
      </c>
      <c r="I167" s="52">
        <v>12390</v>
      </c>
      <c r="J167" s="52">
        <v>64</v>
      </c>
      <c r="K167" s="52">
        <v>0</v>
      </c>
      <c r="L167" s="52">
        <v>893</v>
      </c>
      <c r="M167" s="52">
        <v>13347</v>
      </c>
      <c r="N167" s="36"/>
      <c r="O167" s="53">
        <v>0</v>
      </c>
      <c r="P167" s="53">
        <v>0</v>
      </c>
      <c r="Q167" s="55">
        <v>0.16</v>
      </c>
      <c r="R167" s="55">
        <v>0.10177081905256104</v>
      </c>
      <c r="S167" s="52">
        <v>0</v>
      </c>
      <c r="T167" s="36"/>
      <c r="U167" s="56">
        <v>12454</v>
      </c>
      <c r="V167" s="56">
        <v>0</v>
      </c>
      <c r="W167" s="52">
        <v>0</v>
      </c>
      <c r="X167" s="52">
        <v>893</v>
      </c>
      <c r="Y167" s="52">
        <v>13347</v>
      </c>
      <c r="Z167" s="83">
        <f t="shared" si="2"/>
        <v>17795368</v>
      </c>
    </row>
    <row r="168" spans="1:26" s="13" customFormat="1">
      <c r="A168" s="49">
        <v>429</v>
      </c>
      <c r="B168" s="49">
        <v>429163163</v>
      </c>
      <c r="C168" s="50" t="s">
        <v>93</v>
      </c>
      <c r="D168" s="49">
        <v>163</v>
      </c>
      <c r="E168" s="50" t="s">
        <v>16</v>
      </c>
      <c r="F168" s="49">
        <v>163</v>
      </c>
      <c r="G168" s="50" t="s">
        <v>16</v>
      </c>
      <c r="H168" s="51">
        <v>1277</v>
      </c>
      <c r="I168" s="52">
        <v>11625</v>
      </c>
      <c r="J168" s="52">
        <v>623</v>
      </c>
      <c r="K168" s="52">
        <v>0</v>
      </c>
      <c r="L168" s="52">
        <v>893</v>
      </c>
      <c r="M168" s="52">
        <v>13141</v>
      </c>
      <c r="N168" s="36"/>
      <c r="O168" s="53">
        <v>0</v>
      </c>
      <c r="P168" s="53">
        <v>0</v>
      </c>
      <c r="Q168" s="55">
        <v>0.18</v>
      </c>
      <c r="R168" s="55">
        <v>8.7615887311341539E-2</v>
      </c>
      <c r="S168" s="52">
        <v>0</v>
      </c>
      <c r="T168" s="36"/>
      <c r="U168" s="56">
        <v>15640696</v>
      </c>
      <c r="V168" s="56">
        <v>0</v>
      </c>
      <c r="W168" s="52">
        <v>0</v>
      </c>
      <c r="X168" s="52">
        <v>1140361</v>
      </c>
      <c r="Y168" s="52">
        <v>16781057</v>
      </c>
      <c r="Z168" s="83">
        <f t="shared" si="2"/>
        <v>17795368</v>
      </c>
    </row>
    <row r="169" spans="1:26" s="13" customFormat="1">
      <c r="A169" s="49">
        <v>429</v>
      </c>
      <c r="B169" s="49">
        <v>429163164</v>
      </c>
      <c r="C169" s="50" t="s">
        <v>93</v>
      </c>
      <c r="D169" s="49">
        <v>163</v>
      </c>
      <c r="E169" s="50" t="s">
        <v>16</v>
      </c>
      <c r="F169" s="49">
        <v>164</v>
      </c>
      <c r="G169" s="50" t="s">
        <v>95</v>
      </c>
      <c r="H169" s="51">
        <v>2</v>
      </c>
      <c r="I169" s="52">
        <v>12194</v>
      </c>
      <c r="J169" s="52">
        <v>5790</v>
      </c>
      <c r="K169" s="52">
        <v>0</v>
      </c>
      <c r="L169" s="52">
        <v>893</v>
      </c>
      <c r="M169" s="52">
        <v>18877</v>
      </c>
      <c r="N169" s="36"/>
      <c r="O169" s="53">
        <v>0</v>
      </c>
      <c r="P169" s="53">
        <v>0</v>
      </c>
      <c r="Q169" s="55">
        <v>0.09</v>
      </c>
      <c r="R169" s="55">
        <v>1.5997944412706095E-3</v>
      </c>
      <c r="S169" s="52">
        <v>0</v>
      </c>
      <c r="T169" s="36"/>
      <c r="U169" s="56">
        <v>35968</v>
      </c>
      <c r="V169" s="56">
        <v>0</v>
      </c>
      <c r="W169" s="52">
        <v>0</v>
      </c>
      <c r="X169" s="52">
        <v>1786</v>
      </c>
      <c r="Y169" s="52">
        <v>37754</v>
      </c>
      <c r="Z169" s="83">
        <f t="shared" si="2"/>
        <v>17795368</v>
      </c>
    </row>
    <row r="170" spans="1:26" s="13" customFormat="1">
      <c r="A170" s="49">
        <v>429</v>
      </c>
      <c r="B170" s="49">
        <v>429163168</v>
      </c>
      <c r="C170" s="50" t="s">
        <v>93</v>
      </c>
      <c r="D170" s="49">
        <v>163</v>
      </c>
      <c r="E170" s="50" t="s">
        <v>16</v>
      </c>
      <c r="F170" s="49">
        <v>168</v>
      </c>
      <c r="G170" s="50" t="s">
        <v>96</v>
      </c>
      <c r="H170" s="51">
        <v>2</v>
      </c>
      <c r="I170" s="52">
        <v>8944</v>
      </c>
      <c r="J170" s="52">
        <v>4528</v>
      </c>
      <c r="K170" s="52">
        <v>0</v>
      </c>
      <c r="L170" s="52">
        <v>893</v>
      </c>
      <c r="M170" s="52">
        <v>14365</v>
      </c>
      <c r="N170" s="36"/>
      <c r="O170" s="53">
        <v>0</v>
      </c>
      <c r="P170" s="53">
        <v>0</v>
      </c>
      <c r="Q170" s="55">
        <v>0.09</v>
      </c>
      <c r="R170" s="55">
        <v>4.7076759011102261E-2</v>
      </c>
      <c r="S170" s="52">
        <v>0</v>
      </c>
      <c r="T170" s="36"/>
      <c r="U170" s="56">
        <v>26944</v>
      </c>
      <c r="V170" s="56">
        <v>0</v>
      </c>
      <c r="W170" s="52">
        <v>0</v>
      </c>
      <c r="X170" s="52">
        <v>1786</v>
      </c>
      <c r="Y170" s="52">
        <v>28730</v>
      </c>
      <c r="Z170" s="83">
        <f t="shared" si="2"/>
        <v>17795368</v>
      </c>
    </row>
    <row r="171" spans="1:26" s="13" customFormat="1">
      <c r="A171" s="49">
        <v>429</v>
      </c>
      <c r="B171" s="49">
        <v>429163176</v>
      </c>
      <c r="C171" s="50" t="s">
        <v>93</v>
      </c>
      <c r="D171" s="49">
        <v>163</v>
      </c>
      <c r="E171" s="50" t="s">
        <v>16</v>
      </c>
      <c r="F171" s="49">
        <v>176</v>
      </c>
      <c r="G171" s="50" t="s">
        <v>78</v>
      </c>
      <c r="H171" s="51">
        <v>2</v>
      </c>
      <c r="I171" s="52">
        <v>9794</v>
      </c>
      <c r="J171" s="52">
        <v>3227</v>
      </c>
      <c r="K171" s="52">
        <v>0</v>
      </c>
      <c r="L171" s="52">
        <v>893</v>
      </c>
      <c r="M171" s="52">
        <v>13914</v>
      </c>
      <c r="N171" s="36"/>
      <c r="O171" s="53">
        <v>0</v>
      </c>
      <c r="P171" s="53">
        <v>0</v>
      </c>
      <c r="Q171" s="55">
        <v>0.09</v>
      </c>
      <c r="R171" s="55">
        <v>6.5733715767592862E-2</v>
      </c>
      <c r="S171" s="52">
        <v>0</v>
      </c>
      <c r="T171" s="36"/>
      <c r="U171" s="56">
        <v>26042</v>
      </c>
      <c r="V171" s="56">
        <v>0</v>
      </c>
      <c r="W171" s="52">
        <v>0</v>
      </c>
      <c r="X171" s="52">
        <v>1786</v>
      </c>
      <c r="Y171" s="52">
        <v>27828</v>
      </c>
      <c r="Z171" s="83">
        <f t="shared" si="2"/>
        <v>17795368</v>
      </c>
    </row>
    <row r="172" spans="1:26" s="13" customFormat="1">
      <c r="A172" s="49">
        <v>429</v>
      </c>
      <c r="B172" s="49">
        <v>429163229</v>
      </c>
      <c r="C172" s="50" t="s">
        <v>93</v>
      </c>
      <c r="D172" s="49">
        <v>163</v>
      </c>
      <c r="E172" s="50" t="s">
        <v>16</v>
      </c>
      <c r="F172" s="49">
        <v>229</v>
      </c>
      <c r="G172" s="50" t="s">
        <v>97</v>
      </c>
      <c r="H172" s="51">
        <v>11</v>
      </c>
      <c r="I172" s="52">
        <v>13268</v>
      </c>
      <c r="J172" s="52">
        <v>1256</v>
      </c>
      <c r="K172" s="52">
        <v>0</v>
      </c>
      <c r="L172" s="52">
        <v>893</v>
      </c>
      <c r="M172" s="52">
        <v>15417</v>
      </c>
      <c r="N172" s="36"/>
      <c r="O172" s="53">
        <v>0</v>
      </c>
      <c r="P172" s="53">
        <v>0</v>
      </c>
      <c r="Q172" s="55">
        <v>0.09</v>
      </c>
      <c r="R172" s="55">
        <v>1.0850901083337826E-2</v>
      </c>
      <c r="S172" s="52">
        <v>0</v>
      </c>
      <c r="T172" s="36"/>
      <c r="U172" s="56">
        <v>159764</v>
      </c>
      <c r="V172" s="56">
        <v>0</v>
      </c>
      <c r="W172" s="52">
        <v>0</v>
      </c>
      <c r="X172" s="52">
        <v>9823</v>
      </c>
      <c r="Y172" s="52">
        <v>169587</v>
      </c>
      <c r="Z172" s="83">
        <f t="shared" si="2"/>
        <v>17795368</v>
      </c>
    </row>
    <row r="173" spans="1:26" s="13" customFormat="1">
      <c r="A173" s="49">
        <v>429</v>
      </c>
      <c r="B173" s="49">
        <v>429163248</v>
      </c>
      <c r="C173" s="50" t="s">
        <v>93</v>
      </c>
      <c r="D173" s="49">
        <v>163</v>
      </c>
      <c r="E173" s="50" t="s">
        <v>16</v>
      </c>
      <c r="F173" s="49">
        <v>248</v>
      </c>
      <c r="G173" s="50" t="s">
        <v>18</v>
      </c>
      <c r="H173" s="51">
        <v>4</v>
      </c>
      <c r="I173" s="52">
        <v>10413</v>
      </c>
      <c r="J173" s="52">
        <v>366</v>
      </c>
      <c r="K173" s="52">
        <v>0</v>
      </c>
      <c r="L173" s="52">
        <v>893</v>
      </c>
      <c r="M173" s="52">
        <v>11672</v>
      </c>
      <c r="N173" s="36"/>
      <c r="O173" s="53">
        <v>0</v>
      </c>
      <c r="P173" s="53">
        <v>0</v>
      </c>
      <c r="Q173" s="55">
        <v>0.09</v>
      </c>
      <c r="R173" s="55">
        <v>3.8628902959594646E-2</v>
      </c>
      <c r="S173" s="52">
        <v>0</v>
      </c>
      <c r="T173" s="36"/>
      <c r="U173" s="56">
        <v>43116</v>
      </c>
      <c r="V173" s="56">
        <v>0</v>
      </c>
      <c r="W173" s="52">
        <v>0</v>
      </c>
      <c r="X173" s="52">
        <v>3572</v>
      </c>
      <c r="Y173" s="52">
        <v>46688</v>
      </c>
      <c r="Z173" s="83">
        <f t="shared" si="2"/>
        <v>17795368</v>
      </c>
    </row>
    <row r="174" spans="1:26" s="13" customFormat="1">
      <c r="A174" s="49">
        <v>429</v>
      </c>
      <c r="B174" s="49">
        <v>429163258</v>
      </c>
      <c r="C174" s="50" t="s">
        <v>93</v>
      </c>
      <c r="D174" s="49">
        <v>163</v>
      </c>
      <c r="E174" s="50" t="s">
        <v>16</v>
      </c>
      <c r="F174" s="49">
        <v>258</v>
      </c>
      <c r="G174" s="50" t="s">
        <v>98</v>
      </c>
      <c r="H174" s="51">
        <v>11</v>
      </c>
      <c r="I174" s="52">
        <v>12787</v>
      </c>
      <c r="J174" s="52">
        <v>4099</v>
      </c>
      <c r="K174" s="52">
        <v>0</v>
      </c>
      <c r="L174" s="52">
        <v>893</v>
      </c>
      <c r="M174" s="52">
        <v>17779</v>
      </c>
      <c r="N174" s="36"/>
      <c r="O174" s="53">
        <v>0</v>
      </c>
      <c r="P174" s="53">
        <v>0</v>
      </c>
      <c r="Q174" s="55">
        <v>0.18</v>
      </c>
      <c r="R174" s="55">
        <v>9.1451875460727347E-2</v>
      </c>
      <c r="S174" s="52">
        <v>0</v>
      </c>
      <c r="T174" s="36"/>
      <c r="U174" s="56">
        <v>185746</v>
      </c>
      <c r="V174" s="56">
        <v>0</v>
      </c>
      <c r="W174" s="52">
        <v>0</v>
      </c>
      <c r="X174" s="52">
        <v>9823</v>
      </c>
      <c r="Y174" s="52">
        <v>195569</v>
      </c>
      <c r="Z174" s="83">
        <f t="shared" si="2"/>
        <v>17795368</v>
      </c>
    </row>
    <row r="175" spans="1:26" s="13" customFormat="1">
      <c r="A175" s="49">
        <v>429</v>
      </c>
      <c r="B175" s="49">
        <v>429163262</v>
      </c>
      <c r="C175" s="50" t="s">
        <v>93</v>
      </c>
      <c r="D175" s="49">
        <v>163</v>
      </c>
      <c r="E175" s="50" t="s">
        <v>16</v>
      </c>
      <c r="F175" s="49">
        <v>262</v>
      </c>
      <c r="G175" s="50" t="s">
        <v>19</v>
      </c>
      <c r="H175" s="51">
        <v>8</v>
      </c>
      <c r="I175" s="52">
        <v>11746</v>
      </c>
      <c r="J175" s="52">
        <v>5450</v>
      </c>
      <c r="K175" s="52">
        <v>0</v>
      </c>
      <c r="L175" s="52">
        <v>893</v>
      </c>
      <c r="M175" s="52">
        <v>18089</v>
      </c>
      <c r="N175" s="36"/>
      <c r="O175" s="53">
        <v>0</v>
      </c>
      <c r="P175" s="53">
        <v>0</v>
      </c>
      <c r="Q175" s="55">
        <v>0.09</v>
      </c>
      <c r="R175" s="55">
        <v>4.9644729083564425E-2</v>
      </c>
      <c r="S175" s="52">
        <v>0</v>
      </c>
      <c r="T175" s="36"/>
      <c r="U175" s="56">
        <v>137568</v>
      </c>
      <c r="V175" s="56">
        <v>0</v>
      </c>
      <c r="W175" s="52">
        <v>0</v>
      </c>
      <c r="X175" s="52">
        <v>7144</v>
      </c>
      <c r="Y175" s="52">
        <v>144712</v>
      </c>
      <c r="Z175" s="83">
        <f t="shared" si="2"/>
        <v>17795368</v>
      </c>
    </row>
    <row r="176" spans="1:26" s="13" customFormat="1">
      <c r="A176" s="49">
        <v>429</v>
      </c>
      <c r="B176" s="49">
        <v>429163291</v>
      </c>
      <c r="C176" s="50" t="s">
        <v>93</v>
      </c>
      <c r="D176" s="49">
        <v>163</v>
      </c>
      <c r="E176" s="50" t="s">
        <v>16</v>
      </c>
      <c r="F176" s="49">
        <v>291</v>
      </c>
      <c r="G176" s="50" t="s">
        <v>99</v>
      </c>
      <c r="H176" s="51">
        <v>8</v>
      </c>
      <c r="I176" s="52">
        <v>12771</v>
      </c>
      <c r="J176" s="52">
        <v>7741</v>
      </c>
      <c r="K176" s="52">
        <v>0</v>
      </c>
      <c r="L176" s="52">
        <v>893</v>
      </c>
      <c r="M176" s="52">
        <v>21405</v>
      </c>
      <c r="N176" s="36"/>
      <c r="O176" s="53">
        <v>0</v>
      </c>
      <c r="P176" s="53">
        <v>0</v>
      </c>
      <c r="Q176" s="55">
        <v>0.09</v>
      </c>
      <c r="R176" s="55">
        <v>1.1849480009881732E-2</v>
      </c>
      <c r="S176" s="52">
        <v>0</v>
      </c>
      <c r="T176" s="36"/>
      <c r="U176" s="56">
        <v>164096</v>
      </c>
      <c r="V176" s="56">
        <v>0</v>
      </c>
      <c r="W176" s="52">
        <v>0</v>
      </c>
      <c r="X176" s="52">
        <v>7144</v>
      </c>
      <c r="Y176" s="52">
        <v>171240</v>
      </c>
      <c r="Z176" s="83">
        <f t="shared" si="2"/>
        <v>17795368</v>
      </c>
    </row>
    <row r="177" spans="1:26" s="13" customFormat="1">
      <c r="A177" s="49">
        <v>430</v>
      </c>
      <c r="B177" s="49">
        <v>430170009</v>
      </c>
      <c r="C177" s="50" t="s">
        <v>101</v>
      </c>
      <c r="D177" s="49">
        <v>170</v>
      </c>
      <c r="E177" s="50" t="s">
        <v>65</v>
      </c>
      <c r="F177" s="49">
        <v>9</v>
      </c>
      <c r="G177" s="50" t="s">
        <v>85</v>
      </c>
      <c r="H177" s="51">
        <v>1</v>
      </c>
      <c r="I177" s="52">
        <v>8448</v>
      </c>
      <c r="J177" s="52">
        <v>4261</v>
      </c>
      <c r="K177" s="52">
        <v>0</v>
      </c>
      <c r="L177" s="52">
        <v>893</v>
      </c>
      <c r="M177" s="52">
        <v>13602</v>
      </c>
      <c r="N177" s="36"/>
      <c r="O177" s="53">
        <v>2.7190332326283987E-2</v>
      </c>
      <c r="P177" s="53">
        <v>0</v>
      </c>
      <c r="Q177" s="55">
        <v>0.09</v>
      </c>
      <c r="R177" s="55">
        <v>1.6041036713068755E-3</v>
      </c>
      <c r="S177" s="52">
        <v>0</v>
      </c>
      <c r="T177" s="36"/>
      <c r="U177" s="56">
        <v>12363</v>
      </c>
      <c r="V177" s="56">
        <v>0</v>
      </c>
      <c r="W177" s="52">
        <v>0</v>
      </c>
      <c r="X177" s="52">
        <v>869</v>
      </c>
      <c r="Y177" s="52">
        <v>13232</v>
      </c>
      <c r="Z177" s="83">
        <f t="shared" si="2"/>
        <v>13549711</v>
      </c>
    </row>
    <row r="178" spans="1:26" s="13" customFormat="1">
      <c r="A178" s="49">
        <v>430</v>
      </c>
      <c r="B178" s="49">
        <v>430170014</v>
      </c>
      <c r="C178" s="50" t="s">
        <v>101</v>
      </c>
      <c r="D178" s="49">
        <v>170</v>
      </c>
      <c r="E178" s="50" t="s">
        <v>65</v>
      </c>
      <c r="F178" s="49">
        <v>14</v>
      </c>
      <c r="G178" s="50" t="s">
        <v>62</v>
      </c>
      <c r="H178" s="51">
        <v>13</v>
      </c>
      <c r="I178" s="52">
        <v>10191</v>
      </c>
      <c r="J178" s="52">
        <v>3271</v>
      </c>
      <c r="K178" s="52">
        <v>0</v>
      </c>
      <c r="L178" s="52">
        <v>893</v>
      </c>
      <c r="M178" s="52">
        <v>14355</v>
      </c>
      <c r="N178" s="36"/>
      <c r="O178" s="53">
        <v>0.35347432024169184</v>
      </c>
      <c r="P178" s="53">
        <v>0</v>
      </c>
      <c r="Q178" s="55">
        <v>0.09</v>
      </c>
      <c r="R178" s="55">
        <v>9.468517650830446E-3</v>
      </c>
      <c r="S178" s="52">
        <v>0</v>
      </c>
      <c r="T178" s="36"/>
      <c r="U178" s="56">
        <v>170248</v>
      </c>
      <c r="V178" s="56">
        <v>0</v>
      </c>
      <c r="W178" s="52">
        <v>0</v>
      </c>
      <c r="X178" s="52">
        <v>11297</v>
      </c>
      <c r="Y178" s="52">
        <v>181545</v>
      </c>
      <c r="Z178" s="83">
        <f t="shared" si="2"/>
        <v>13549711</v>
      </c>
    </row>
    <row r="179" spans="1:26" s="13" customFormat="1">
      <c r="A179" s="49">
        <v>430</v>
      </c>
      <c r="B179" s="49">
        <v>430170025</v>
      </c>
      <c r="C179" s="50" t="s">
        <v>101</v>
      </c>
      <c r="D179" s="49">
        <v>170</v>
      </c>
      <c r="E179" s="50" t="s">
        <v>65</v>
      </c>
      <c r="F179" s="49">
        <v>25</v>
      </c>
      <c r="G179" s="50" t="s">
        <v>178</v>
      </c>
      <c r="H179" s="51">
        <v>1</v>
      </c>
      <c r="I179" s="52">
        <v>9839</v>
      </c>
      <c r="J179" s="52">
        <v>3413</v>
      </c>
      <c r="K179" s="52">
        <v>0</v>
      </c>
      <c r="L179" s="52">
        <v>893</v>
      </c>
      <c r="M179" s="52">
        <v>14145</v>
      </c>
      <c r="N179" s="36"/>
      <c r="O179" s="53">
        <v>2.7190332326283987E-2</v>
      </c>
      <c r="P179" s="53">
        <v>0</v>
      </c>
      <c r="Q179" s="55">
        <v>0.09</v>
      </c>
      <c r="R179" s="55">
        <v>1.7414588152648371E-2</v>
      </c>
      <c r="S179" s="52">
        <v>0</v>
      </c>
      <c r="T179" s="36"/>
      <c r="U179" s="56">
        <v>12892</v>
      </c>
      <c r="V179" s="56">
        <v>0</v>
      </c>
      <c r="W179" s="52">
        <v>0</v>
      </c>
      <c r="X179" s="52">
        <v>869</v>
      </c>
      <c r="Y179" s="52">
        <v>13761</v>
      </c>
      <c r="Z179" s="83">
        <f t="shared" si="2"/>
        <v>13549711</v>
      </c>
    </row>
    <row r="180" spans="1:26" s="13" customFormat="1">
      <c r="A180" s="49">
        <v>430</v>
      </c>
      <c r="B180" s="49">
        <v>430170031</v>
      </c>
      <c r="C180" s="50" t="s">
        <v>101</v>
      </c>
      <c r="D180" s="49">
        <v>170</v>
      </c>
      <c r="E180" s="50" t="s">
        <v>65</v>
      </c>
      <c r="F180" s="49">
        <v>31</v>
      </c>
      <c r="G180" s="50" t="s">
        <v>76</v>
      </c>
      <c r="H180" s="51">
        <v>1</v>
      </c>
      <c r="I180" s="52">
        <v>10226</v>
      </c>
      <c r="J180" s="52">
        <v>4731</v>
      </c>
      <c r="K180" s="52">
        <v>0</v>
      </c>
      <c r="L180" s="52">
        <v>893</v>
      </c>
      <c r="M180" s="52">
        <v>15850</v>
      </c>
      <c r="N180" s="36"/>
      <c r="O180" s="53">
        <v>2.7190332326283987E-2</v>
      </c>
      <c r="P180" s="53">
        <v>0</v>
      </c>
      <c r="Q180" s="55">
        <v>0.09</v>
      </c>
      <c r="R180" s="55">
        <v>3.0867816917937885E-2</v>
      </c>
      <c r="S180" s="52">
        <v>0</v>
      </c>
      <c r="T180" s="36"/>
      <c r="U180" s="56">
        <v>14550</v>
      </c>
      <c r="V180" s="56">
        <v>0</v>
      </c>
      <c r="W180" s="52">
        <v>0</v>
      </c>
      <c r="X180" s="52">
        <v>869</v>
      </c>
      <c r="Y180" s="52">
        <v>15419</v>
      </c>
      <c r="Z180" s="83">
        <f t="shared" si="2"/>
        <v>13549711</v>
      </c>
    </row>
    <row r="181" spans="1:26" s="13" customFormat="1">
      <c r="A181" s="49">
        <v>430</v>
      </c>
      <c r="B181" s="49">
        <v>430170064</v>
      </c>
      <c r="C181" s="50" t="s">
        <v>101</v>
      </c>
      <c r="D181" s="49">
        <v>170</v>
      </c>
      <c r="E181" s="50" t="s">
        <v>65</v>
      </c>
      <c r="F181" s="49">
        <v>64</v>
      </c>
      <c r="G181" s="50" t="s">
        <v>102</v>
      </c>
      <c r="H181" s="51">
        <v>60</v>
      </c>
      <c r="I181" s="52">
        <v>9519</v>
      </c>
      <c r="J181" s="52">
        <v>1557</v>
      </c>
      <c r="K181" s="52">
        <v>0</v>
      </c>
      <c r="L181" s="52">
        <v>893</v>
      </c>
      <c r="M181" s="52">
        <v>11969</v>
      </c>
      <c r="N181" s="36"/>
      <c r="O181" s="53">
        <v>1.6314199395770417</v>
      </c>
      <c r="P181" s="53">
        <v>0</v>
      </c>
      <c r="Q181" s="55">
        <v>0.18</v>
      </c>
      <c r="R181" s="55">
        <v>2.7421284361524072E-2</v>
      </c>
      <c r="S181" s="52">
        <v>0</v>
      </c>
      <c r="T181" s="36"/>
      <c r="U181" s="56">
        <v>646500</v>
      </c>
      <c r="V181" s="56">
        <v>0</v>
      </c>
      <c r="W181" s="52">
        <v>0</v>
      </c>
      <c r="X181" s="52">
        <v>52140</v>
      </c>
      <c r="Y181" s="52">
        <v>698640</v>
      </c>
      <c r="Z181" s="83">
        <f t="shared" si="2"/>
        <v>13549711</v>
      </c>
    </row>
    <row r="182" spans="1:26" s="13" customFormat="1">
      <c r="A182" s="49">
        <v>430</v>
      </c>
      <c r="B182" s="49">
        <v>430170100</v>
      </c>
      <c r="C182" s="50" t="s">
        <v>101</v>
      </c>
      <c r="D182" s="49">
        <v>170</v>
      </c>
      <c r="E182" s="50" t="s">
        <v>65</v>
      </c>
      <c r="F182" s="49">
        <v>100</v>
      </c>
      <c r="G182" s="50" t="s">
        <v>58</v>
      </c>
      <c r="H182" s="51">
        <v>24</v>
      </c>
      <c r="I182" s="52">
        <v>9884</v>
      </c>
      <c r="J182" s="52">
        <v>5089</v>
      </c>
      <c r="K182" s="52">
        <v>0</v>
      </c>
      <c r="L182" s="52">
        <v>893</v>
      </c>
      <c r="M182" s="52">
        <v>15866</v>
      </c>
      <c r="N182" s="36"/>
      <c r="O182" s="53">
        <v>0.65256797583081572</v>
      </c>
      <c r="P182" s="53">
        <v>0</v>
      </c>
      <c r="Q182" s="55">
        <v>0.09</v>
      </c>
      <c r="R182" s="55">
        <v>3.1972312624647975E-2</v>
      </c>
      <c r="S182" s="52">
        <v>0</v>
      </c>
      <c r="T182" s="36"/>
      <c r="U182" s="56">
        <v>349584</v>
      </c>
      <c r="V182" s="56">
        <v>0</v>
      </c>
      <c r="W182" s="52">
        <v>0</v>
      </c>
      <c r="X182" s="52">
        <v>20856</v>
      </c>
      <c r="Y182" s="52">
        <v>370440</v>
      </c>
      <c r="Z182" s="83">
        <f t="shared" si="2"/>
        <v>13549711</v>
      </c>
    </row>
    <row r="183" spans="1:26" s="13" customFormat="1">
      <c r="A183" s="49">
        <v>430</v>
      </c>
      <c r="B183" s="49">
        <v>430170101</v>
      </c>
      <c r="C183" s="50" t="s">
        <v>101</v>
      </c>
      <c r="D183" s="49">
        <v>170</v>
      </c>
      <c r="E183" s="50" t="s">
        <v>65</v>
      </c>
      <c r="F183" s="49">
        <v>101</v>
      </c>
      <c r="G183" s="50" t="s">
        <v>103</v>
      </c>
      <c r="H183" s="51">
        <v>1</v>
      </c>
      <c r="I183" s="52">
        <v>8448</v>
      </c>
      <c r="J183" s="52">
        <v>1947</v>
      </c>
      <c r="K183" s="52">
        <v>0</v>
      </c>
      <c r="L183" s="52">
        <v>893</v>
      </c>
      <c r="M183" s="52">
        <v>11288</v>
      </c>
      <c r="N183" s="36"/>
      <c r="O183" s="53">
        <v>2.7190332326283987E-2</v>
      </c>
      <c r="P183" s="53">
        <v>0</v>
      </c>
      <c r="Q183" s="55">
        <v>0.09</v>
      </c>
      <c r="R183" s="55">
        <v>5.0245127891581205E-2</v>
      </c>
      <c r="S183" s="52">
        <v>0</v>
      </c>
      <c r="T183" s="36"/>
      <c r="U183" s="56">
        <v>10112</v>
      </c>
      <c r="V183" s="56">
        <v>0</v>
      </c>
      <c r="W183" s="52">
        <v>0</v>
      </c>
      <c r="X183" s="52">
        <v>869</v>
      </c>
      <c r="Y183" s="52">
        <v>10981</v>
      </c>
      <c r="Z183" s="83">
        <f t="shared" si="2"/>
        <v>13549711</v>
      </c>
    </row>
    <row r="184" spans="1:26" s="13" customFormat="1">
      <c r="A184" s="49">
        <v>430</v>
      </c>
      <c r="B184" s="49">
        <v>430170110</v>
      </c>
      <c r="C184" s="50" t="s">
        <v>101</v>
      </c>
      <c r="D184" s="49">
        <v>170</v>
      </c>
      <c r="E184" s="50" t="s">
        <v>65</v>
      </c>
      <c r="F184" s="49">
        <v>110</v>
      </c>
      <c r="G184" s="50" t="s">
        <v>104</v>
      </c>
      <c r="H184" s="51">
        <v>24</v>
      </c>
      <c r="I184" s="52">
        <v>9929</v>
      </c>
      <c r="J184" s="52">
        <v>1468</v>
      </c>
      <c r="K184" s="52">
        <v>0</v>
      </c>
      <c r="L184" s="52">
        <v>893</v>
      </c>
      <c r="M184" s="52">
        <v>12290</v>
      </c>
      <c r="N184" s="36"/>
      <c r="O184" s="53">
        <v>0.65256797583081572</v>
      </c>
      <c r="P184" s="53">
        <v>0</v>
      </c>
      <c r="Q184" s="55">
        <v>0.09</v>
      </c>
      <c r="R184" s="55">
        <v>8.1900856113933662E-3</v>
      </c>
      <c r="S184" s="52">
        <v>0</v>
      </c>
      <c r="T184" s="36"/>
      <c r="U184" s="56">
        <v>266088</v>
      </c>
      <c r="V184" s="56">
        <v>0</v>
      </c>
      <c r="W184" s="52">
        <v>0</v>
      </c>
      <c r="X184" s="52">
        <v>20856</v>
      </c>
      <c r="Y184" s="52">
        <v>286944</v>
      </c>
      <c r="Z184" s="83">
        <f t="shared" si="2"/>
        <v>13549711</v>
      </c>
    </row>
    <row r="185" spans="1:26" s="13" customFormat="1">
      <c r="A185" s="49">
        <v>430</v>
      </c>
      <c r="B185" s="49">
        <v>430170136</v>
      </c>
      <c r="C185" s="50" t="s">
        <v>101</v>
      </c>
      <c r="D185" s="49">
        <v>170</v>
      </c>
      <c r="E185" s="50" t="s">
        <v>65</v>
      </c>
      <c r="F185" s="49">
        <v>136</v>
      </c>
      <c r="G185" s="50" t="s">
        <v>63</v>
      </c>
      <c r="H185" s="51">
        <v>1</v>
      </c>
      <c r="I185" s="52">
        <v>10226</v>
      </c>
      <c r="J185" s="52">
        <v>3355</v>
      </c>
      <c r="K185" s="52">
        <v>0</v>
      </c>
      <c r="L185" s="52">
        <v>893</v>
      </c>
      <c r="M185" s="52">
        <v>14474</v>
      </c>
      <c r="N185" s="36"/>
      <c r="O185" s="53">
        <v>2.7190332326283987E-2</v>
      </c>
      <c r="P185" s="53">
        <v>0</v>
      </c>
      <c r="Q185" s="55">
        <v>0.09</v>
      </c>
      <c r="R185" s="55">
        <v>3.8671563344381209E-3</v>
      </c>
      <c r="S185" s="52">
        <v>0</v>
      </c>
      <c r="T185" s="36"/>
      <c r="U185" s="56">
        <v>13212</v>
      </c>
      <c r="V185" s="56">
        <v>0</v>
      </c>
      <c r="W185" s="52">
        <v>0</v>
      </c>
      <c r="X185" s="52">
        <v>869</v>
      </c>
      <c r="Y185" s="52">
        <v>14081</v>
      </c>
      <c r="Z185" s="83">
        <f t="shared" si="2"/>
        <v>13549711</v>
      </c>
    </row>
    <row r="186" spans="1:26" s="13" customFormat="1">
      <c r="A186" s="49">
        <v>430</v>
      </c>
      <c r="B186" s="49">
        <v>430170139</v>
      </c>
      <c r="C186" s="50" t="s">
        <v>101</v>
      </c>
      <c r="D186" s="49">
        <v>170</v>
      </c>
      <c r="E186" s="50" t="s">
        <v>65</v>
      </c>
      <c r="F186" s="49">
        <v>139</v>
      </c>
      <c r="G186" s="50" t="s">
        <v>64</v>
      </c>
      <c r="H186" s="51">
        <v>8</v>
      </c>
      <c r="I186" s="52">
        <v>9972</v>
      </c>
      <c r="J186" s="52">
        <v>3970</v>
      </c>
      <c r="K186" s="52">
        <v>0</v>
      </c>
      <c r="L186" s="52">
        <v>893</v>
      </c>
      <c r="M186" s="52">
        <v>14835</v>
      </c>
      <c r="N186" s="36"/>
      <c r="O186" s="53">
        <v>0.2175226586102719</v>
      </c>
      <c r="P186" s="53">
        <v>0</v>
      </c>
      <c r="Q186" s="55">
        <v>0.09</v>
      </c>
      <c r="R186" s="55">
        <v>3.2284502041280685E-3</v>
      </c>
      <c r="S186" s="52">
        <v>0</v>
      </c>
      <c r="T186" s="36"/>
      <c r="U186" s="56">
        <v>108504</v>
      </c>
      <c r="V186" s="56">
        <v>0</v>
      </c>
      <c r="W186" s="52">
        <v>0</v>
      </c>
      <c r="X186" s="52">
        <v>6952</v>
      </c>
      <c r="Y186" s="52">
        <v>115456</v>
      </c>
      <c r="Z186" s="83">
        <f t="shared" si="2"/>
        <v>13549711</v>
      </c>
    </row>
    <row r="187" spans="1:26" s="13" customFormat="1">
      <c r="A187" s="49">
        <v>430</v>
      </c>
      <c r="B187" s="49">
        <v>430170141</v>
      </c>
      <c r="C187" s="50" t="s">
        <v>101</v>
      </c>
      <c r="D187" s="49">
        <v>170</v>
      </c>
      <c r="E187" s="50" t="s">
        <v>65</v>
      </c>
      <c r="F187" s="49">
        <v>141</v>
      </c>
      <c r="G187" s="50" t="s">
        <v>106</v>
      </c>
      <c r="H187" s="51">
        <v>120</v>
      </c>
      <c r="I187" s="52">
        <v>9629</v>
      </c>
      <c r="J187" s="52">
        <v>4525</v>
      </c>
      <c r="K187" s="52">
        <v>0</v>
      </c>
      <c r="L187" s="52">
        <v>893</v>
      </c>
      <c r="M187" s="52">
        <v>15047</v>
      </c>
      <c r="N187" s="36"/>
      <c r="O187" s="53">
        <v>3.2628398791540771</v>
      </c>
      <c r="P187" s="53">
        <v>0</v>
      </c>
      <c r="Q187" s="55">
        <v>0.09</v>
      </c>
      <c r="R187" s="55">
        <v>3.8779430021551764E-2</v>
      </c>
      <c r="S187" s="52">
        <v>0</v>
      </c>
      <c r="T187" s="36"/>
      <c r="U187" s="56">
        <v>1652280</v>
      </c>
      <c r="V187" s="56">
        <v>0</v>
      </c>
      <c r="W187" s="52">
        <v>0</v>
      </c>
      <c r="X187" s="52">
        <v>104280</v>
      </c>
      <c r="Y187" s="52">
        <v>1756560</v>
      </c>
      <c r="Z187" s="83">
        <f t="shared" si="2"/>
        <v>13549711</v>
      </c>
    </row>
    <row r="188" spans="1:26" s="13" customFormat="1">
      <c r="A188" s="49">
        <v>430</v>
      </c>
      <c r="B188" s="49">
        <v>430170153</v>
      </c>
      <c r="C188" s="50" t="s">
        <v>101</v>
      </c>
      <c r="D188" s="49">
        <v>170</v>
      </c>
      <c r="E188" s="50" t="s">
        <v>65</v>
      </c>
      <c r="F188" s="49">
        <v>153</v>
      </c>
      <c r="G188" s="50" t="s">
        <v>107</v>
      </c>
      <c r="H188" s="51">
        <v>2</v>
      </c>
      <c r="I188" s="52">
        <v>11066</v>
      </c>
      <c r="J188" s="52">
        <v>289</v>
      </c>
      <c r="K188" s="52">
        <v>0</v>
      </c>
      <c r="L188" s="52">
        <v>893</v>
      </c>
      <c r="M188" s="52">
        <v>12248</v>
      </c>
      <c r="N188" s="36"/>
      <c r="O188" s="53">
        <v>5.4380664652567974E-2</v>
      </c>
      <c r="P188" s="53">
        <v>0</v>
      </c>
      <c r="Q188" s="55">
        <v>0.09</v>
      </c>
      <c r="R188" s="55">
        <v>1.2565874203826493E-2</v>
      </c>
      <c r="S188" s="52">
        <v>0</v>
      </c>
      <c r="T188" s="36"/>
      <c r="U188" s="56">
        <v>22092</v>
      </c>
      <c r="V188" s="56">
        <v>0</v>
      </c>
      <c r="W188" s="52">
        <v>0</v>
      </c>
      <c r="X188" s="52">
        <v>1738</v>
      </c>
      <c r="Y188" s="52">
        <v>23830</v>
      </c>
      <c r="Z188" s="83">
        <f t="shared" si="2"/>
        <v>13549711</v>
      </c>
    </row>
    <row r="189" spans="1:26" s="13" customFormat="1">
      <c r="A189" s="49">
        <v>430</v>
      </c>
      <c r="B189" s="49">
        <v>430170158</v>
      </c>
      <c r="C189" s="50" t="s">
        <v>101</v>
      </c>
      <c r="D189" s="49">
        <v>170</v>
      </c>
      <c r="E189" s="50" t="s">
        <v>65</v>
      </c>
      <c r="F189" s="49">
        <v>158</v>
      </c>
      <c r="G189" s="50" t="s">
        <v>108</v>
      </c>
      <c r="H189" s="51">
        <v>2</v>
      </c>
      <c r="I189" s="52">
        <v>9337</v>
      </c>
      <c r="J189" s="52">
        <v>4588</v>
      </c>
      <c r="K189" s="52">
        <v>0</v>
      </c>
      <c r="L189" s="52">
        <v>893</v>
      </c>
      <c r="M189" s="52">
        <v>14818</v>
      </c>
      <c r="N189" s="36"/>
      <c r="O189" s="53">
        <v>5.4380664652567974E-2</v>
      </c>
      <c r="P189" s="53">
        <v>0</v>
      </c>
      <c r="Q189" s="55">
        <v>0.09</v>
      </c>
      <c r="R189" s="55">
        <v>3.3989297253908278E-2</v>
      </c>
      <c r="S189" s="52">
        <v>0</v>
      </c>
      <c r="T189" s="36"/>
      <c r="U189" s="56">
        <v>27092</v>
      </c>
      <c r="V189" s="56">
        <v>0</v>
      </c>
      <c r="W189" s="52">
        <v>0</v>
      </c>
      <c r="X189" s="52">
        <v>1738</v>
      </c>
      <c r="Y189" s="52">
        <v>28830</v>
      </c>
      <c r="Z189" s="83">
        <f t="shared" si="2"/>
        <v>13549711</v>
      </c>
    </row>
    <row r="190" spans="1:26" s="13" customFormat="1">
      <c r="A190" s="49">
        <v>430</v>
      </c>
      <c r="B190" s="49">
        <v>430170170</v>
      </c>
      <c r="C190" s="50" t="s">
        <v>101</v>
      </c>
      <c r="D190" s="49">
        <v>170</v>
      </c>
      <c r="E190" s="50" t="s">
        <v>65</v>
      </c>
      <c r="F190" s="49">
        <v>170</v>
      </c>
      <c r="G190" s="50" t="s">
        <v>65</v>
      </c>
      <c r="H190" s="51">
        <v>564</v>
      </c>
      <c r="I190" s="52">
        <v>9677</v>
      </c>
      <c r="J190" s="52">
        <v>3781</v>
      </c>
      <c r="K190" s="52">
        <v>0</v>
      </c>
      <c r="L190" s="52">
        <v>893</v>
      </c>
      <c r="M190" s="52">
        <v>14351</v>
      </c>
      <c r="N190" s="36"/>
      <c r="O190" s="53">
        <v>15.335347432024356</v>
      </c>
      <c r="P190" s="53">
        <v>0</v>
      </c>
      <c r="Q190" s="55">
        <v>0.09</v>
      </c>
      <c r="R190" s="55">
        <v>9.2358726460567864E-2</v>
      </c>
      <c r="S190" s="52">
        <v>-334</v>
      </c>
      <c r="T190" s="36"/>
      <c r="U190" s="56">
        <v>7383888</v>
      </c>
      <c r="V190" s="56">
        <v>0</v>
      </c>
      <c r="W190" s="52">
        <v>-188376</v>
      </c>
      <c r="X190" s="52">
        <v>490116</v>
      </c>
      <c r="Y190" s="52">
        <v>7685628</v>
      </c>
      <c r="Z190" s="83">
        <f t="shared" si="2"/>
        <v>13549711</v>
      </c>
    </row>
    <row r="191" spans="1:26" s="13" customFormat="1">
      <c r="A191" s="49">
        <v>430</v>
      </c>
      <c r="B191" s="49">
        <v>430170174</v>
      </c>
      <c r="C191" s="50" t="s">
        <v>101</v>
      </c>
      <c r="D191" s="49">
        <v>170</v>
      </c>
      <c r="E191" s="50" t="s">
        <v>65</v>
      </c>
      <c r="F191" s="49">
        <v>174</v>
      </c>
      <c r="G191" s="50" t="s">
        <v>109</v>
      </c>
      <c r="H191" s="51">
        <v>43</v>
      </c>
      <c r="I191" s="52">
        <v>9208</v>
      </c>
      <c r="J191" s="52">
        <v>3641</v>
      </c>
      <c r="K191" s="52">
        <v>0</v>
      </c>
      <c r="L191" s="52">
        <v>893</v>
      </c>
      <c r="M191" s="52">
        <v>13742</v>
      </c>
      <c r="N191" s="36"/>
      <c r="O191" s="53">
        <v>1.1691842900302121</v>
      </c>
      <c r="P191" s="53">
        <v>0</v>
      </c>
      <c r="Q191" s="55">
        <v>0.09</v>
      </c>
      <c r="R191" s="55">
        <v>2.8475244931144068E-2</v>
      </c>
      <c r="S191" s="52">
        <v>0</v>
      </c>
      <c r="T191" s="36"/>
      <c r="U191" s="56">
        <v>537500</v>
      </c>
      <c r="V191" s="56">
        <v>0</v>
      </c>
      <c r="W191" s="52">
        <v>0</v>
      </c>
      <c r="X191" s="52">
        <v>37367</v>
      </c>
      <c r="Y191" s="52">
        <v>574867</v>
      </c>
      <c r="Z191" s="83">
        <f t="shared" si="2"/>
        <v>13549711</v>
      </c>
    </row>
    <row r="192" spans="1:26" s="13" customFormat="1">
      <c r="A192" s="49">
        <v>430</v>
      </c>
      <c r="B192" s="49">
        <v>430170177</v>
      </c>
      <c r="C192" s="50" t="s">
        <v>101</v>
      </c>
      <c r="D192" s="49">
        <v>170</v>
      </c>
      <c r="E192" s="50" t="s">
        <v>65</v>
      </c>
      <c r="F192" s="49">
        <v>177</v>
      </c>
      <c r="G192" s="50" t="s">
        <v>110</v>
      </c>
      <c r="H192" s="51">
        <v>1</v>
      </c>
      <c r="I192" s="52">
        <v>10226</v>
      </c>
      <c r="J192" s="52">
        <v>3752</v>
      </c>
      <c r="K192" s="52">
        <v>0</v>
      </c>
      <c r="L192" s="52">
        <v>893</v>
      </c>
      <c r="M192" s="52">
        <v>14871</v>
      </c>
      <c r="N192" s="36"/>
      <c r="O192" s="53">
        <v>2.7190332326283987E-2</v>
      </c>
      <c r="P192" s="53">
        <v>0</v>
      </c>
      <c r="Q192" s="55">
        <v>0.09</v>
      </c>
      <c r="R192" s="55">
        <v>5.451165314930788E-3</v>
      </c>
      <c r="S192" s="52">
        <v>0</v>
      </c>
      <c r="T192" s="36"/>
      <c r="U192" s="56">
        <v>13598</v>
      </c>
      <c r="V192" s="56">
        <v>0</v>
      </c>
      <c r="W192" s="52">
        <v>0</v>
      </c>
      <c r="X192" s="52">
        <v>869</v>
      </c>
      <c r="Y192" s="52">
        <v>14467</v>
      </c>
      <c r="Z192" s="83">
        <f t="shared" si="2"/>
        <v>13549711</v>
      </c>
    </row>
    <row r="193" spans="1:26" s="13" customFormat="1">
      <c r="A193" s="49">
        <v>430</v>
      </c>
      <c r="B193" s="49">
        <v>430170185</v>
      </c>
      <c r="C193" s="50" t="s">
        <v>101</v>
      </c>
      <c r="D193" s="49">
        <v>170</v>
      </c>
      <c r="E193" s="50" t="s">
        <v>65</v>
      </c>
      <c r="F193" s="49">
        <v>185</v>
      </c>
      <c r="G193" s="50" t="s">
        <v>180</v>
      </c>
      <c r="H193" s="51">
        <v>1</v>
      </c>
      <c r="I193" s="52">
        <v>10930</v>
      </c>
      <c r="J193" s="52">
        <v>2107</v>
      </c>
      <c r="K193" s="52">
        <v>0</v>
      </c>
      <c r="L193" s="52">
        <v>893</v>
      </c>
      <c r="M193" s="52">
        <v>13930</v>
      </c>
      <c r="N193" s="36"/>
      <c r="O193" s="53">
        <v>2.7190332326283987E-2</v>
      </c>
      <c r="P193" s="53">
        <v>0</v>
      </c>
      <c r="Q193" s="55">
        <v>0.09</v>
      </c>
      <c r="R193" s="55">
        <v>5.7461972103596496E-3</v>
      </c>
      <c r="S193" s="52">
        <v>0</v>
      </c>
      <c r="T193" s="36"/>
      <c r="U193" s="56">
        <v>12683</v>
      </c>
      <c r="V193" s="56">
        <v>0</v>
      </c>
      <c r="W193" s="52">
        <v>0</v>
      </c>
      <c r="X193" s="52">
        <v>869</v>
      </c>
      <c r="Y193" s="52">
        <v>13552</v>
      </c>
      <c r="Z193" s="83">
        <f t="shared" si="2"/>
        <v>13549711</v>
      </c>
    </row>
    <row r="194" spans="1:26" s="13" customFormat="1">
      <c r="A194" s="49">
        <v>430</v>
      </c>
      <c r="B194" s="49">
        <v>430170198</v>
      </c>
      <c r="C194" s="50" t="s">
        <v>101</v>
      </c>
      <c r="D194" s="49">
        <v>170</v>
      </c>
      <c r="E194" s="50" t="s">
        <v>65</v>
      </c>
      <c r="F194" s="49">
        <v>198</v>
      </c>
      <c r="G194" s="50" t="s">
        <v>66</v>
      </c>
      <c r="H194" s="51">
        <v>4</v>
      </c>
      <c r="I194" s="52">
        <v>9781</v>
      </c>
      <c r="J194" s="52">
        <v>3922</v>
      </c>
      <c r="K194" s="52">
        <v>0</v>
      </c>
      <c r="L194" s="52">
        <v>893</v>
      </c>
      <c r="M194" s="52">
        <v>14596</v>
      </c>
      <c r="N194" s="36"/>
      <c r="O194" s="53">
        <v>0.10876132930513595</v>
      </c>
      <c r="P194" s="53">
        <v>0</v>
      </c>
      <c r="Q194" s="55">
        <v>0.09</v>
      </c>
      <c r="R194" s="55">
        <v>5.9667150048245262E-3</v>
      </c>
      <c r="S194" s="52">
        <v>0</v>
      </c>
      <c r="T194" s="36"/>
      <c r="U194" s="56">
        <v>53320</v>
      </c>
      <c r="V194" s="56">
        <v>0</v>
      </c>
      <c r="W194" s="52">
        <v>0</v>
      </c>
      <c r="X194" s="52">
        <v>3476</v>
      </c>
      <c r="Y194" s="52">
        <v>56796</v>
      </c>
      <c r="Z194" s="83">
        <f t="shared" si="2"/>
        <v>13549711</v>
      </c>
    </row>
    <row r="195" spans="1:26" s="13" customFormat="1">
      <c r="A195" s="49">
        <v>430</v>
      </c>
      <c r="B195" s="49">
        <v>430170213</v>
      </c>
      <c r="C195" s="50" t="s">
        <v>101</v>
      </c>
      <c r="D195" s="49">
        <v>170</v>
      </c>
      <c r="E195" s="50" t="s">
        <v>65</v>
      </c>
      <c r="F195" s="49">
        <v>213</v>
      </c>
      <c r="G195" s="50" t="s">
        <v>344</v>
      </c>
      <c r="H195" s="51">
        <v>2</v>
      </c>
      <c r="I195" s="52">
        <v>9145</v>
      </c>
      <c r="J195" s="52">
        <v>7101</v>
      </c>
      <c r="K195" s="52">
        <v>0</v>
      </c>
      <c r="L195" s="52">
        <v>893</v>
      </c>
      <c r="M195" s="52">
        <v>17139</v>
      </c>
      <c r="N195" s="36"/>
      <c r="O195" s="53">
        <v>5.4380664652567974E-2</v>
      </c>
      <c r="P195" s="53">
        <v>0</v>
      </c>
      <c r="Q195" s="55">
        <v>0.09</v>
      </c>
      <c r="R195" s="55">
        <v>1.1514347694790393E-3</v>
      </c>
      <c r="S195" s="52">
        <v>0</v>
      </c>
      <c r="T195" s="36"/>
      <c r="U195" s="56">
        <v>31608</v>
      </c>
      <c r="V195" s="56">
        <v>0</v>
      </c>
      <c r="W195" s="52">
        <v>0</v>
      </c>
      <c r="X195" s="52">
        <v>1738</v>
      </c>
      <c r="Y195" s="52">
        <v>33346</v>
      </c>
      <c r="Z195" s="83">
        <f t="shared" si="2"/>
        <v>13549711</v>
      </c>
    </row>
    <row r="196" spans="1:26" s="13" customFormat="1">
      <c r="A196" s="49">
        <v>430</v>
      </c>
      <c r="B196" s="49">
        <v>430170271</v>
      </c>
      <c r="C196" s="50" t="s">
        <v>101</v>
      </c>
      <c r="D196" s="49">
        <v>170</v>
      </c>
      <c r="E196" s="50" t="s">
        <v>65</v>
      </c>
      <c r="F196" s="49">
        <v>271</v>
      </c>
      <c r="G196" s="50" t="s">
        <v>111</v>
      </c>
      <c r="H196" s="51">
        <v>28</v>
      </c>
      <c r="I196" s="52">
        <v>9965</v>
      </c>
      <c r="J196" s="52">
        <v>2797</v>
      </c>
      <c r="K196" s="52">
        <v>0</v>
      </c>
      <c r="L196" s="52">
        <v>893</v>
      </c>
      <c r="M196" s="52">
        <v>13655</v>
      </c>
      <c r="N196" s="36"/>
      <c r="O196" s="53">
        <v>0.76132930513595165</v>
      </c>
      <c r="P196" s="53">
        <v>0</v>
      </c>
      <c r="Q196" s="55">
        <v>0.09</v>
      </c>
      <c r="R196" s="55">
        <v>5.3688876301586251E-3</v>
      </c>
      <c r="S196" s="52">
        <v>0</v>
      </c>
      <c r="T196" s="36"/>
      <c r="U196" s="56">
        <v>347620</v>
      </c>
      <c r="V196" s="56">
        <v>0</v>
      </c>
      <c r="W196" s="52">
        <v>0</v>
      </c>
      <c r="X196" s="52">
        <v>24332</v>
      </c>
      <c r="Y196" s="52">
        <v>371952</v>
      </c>
      <c r="Z196" s="83">
        <f t="shared" si="2"/>
        <v>13549711</v>
      </c>
    </row>
    <row r="197" spans="1:26" s="13" customFormat="1">
      <c r="A197" s="49">
        <v>430</v>
      </c>
      <c r="B197" s="49">
        <v>430170276</v>
      </c>
      <c r="C197" s="50" t="s">
        <v>101</v>
      </c>
      <c r="D197" s="49">
        <v>170</v>
      </c>
      <c r="E197" s="50" t="s">
        <v>65</v>
      </c>
      <c r="F197" s="49">
        <v>276</v>
      </c>
      <c r="G197" s="50" t="s">
        <v>67</v>
      </c>
      <c r="H197" s="51">
        <v>1</v>
      </c>
      <c r="I197" s="52">
        <v>8448</v>
      </c>
      <c r="J197" s="52">
        <v>8069</v>
      </c>
      <c r="K197" s="52">
        <v>0</v>
      </c>
      <c r="L197" s="52">
        <v>893</v>
      </c>
      <c r="M197" s="52">
        <v>17410</v>
      </c>
      <c r="N197" s="36"/>
      <c r="O197" s="53">
        <v>2.7190332326283987E-2</v>
      </c>
      <c r="P197" s="53">
        <v>0</v>
      </c>
      <c r="Q197" s="55">
        <v>0.09</v>
      </c>
      <c r="R197" s="55">
        <v>1.4079510245297133E-3</v>
      </c>
      <c r="S197" s="52">
        <v>0</v>
      </c>
      <c r="T197" s="36"/>
      <c r="U197" s="56">
        <v>16068</v>
      </c>
      <c r="V197" s="56">
        <v>0</v>
      </c>
      <c r="W197" s="52">
        <v>0</v>
      </c>
      <c r="X197" s="52">
        <v>869</v>
      </c>
      <c r="Y197" s="52">
        <v>16937</v>
      </c>
      <c r="Z197" s="83">
        <f t="shared" si="2"/>
        <v>13549711</v>
      </c>
    </row>
    <row r="198" spans="1:26" s="13" customFormat="1">
      <c r="A198" s="49">
        <v>430</v>
      </c>
      <c r="B198" s="49">
        <v>430170288</v>
      </c>
      <c r="C198" s="50" t="s">
        <v>101</v>
      </c>
      <c r="D198" s="49">
        <v>170</v>
      </c>
      <c r="E198" s="50" t="s">
        <v>65</v>
      </c>
      <c r="F198" s="49">
        <v>288</v>
      </c>
      <c r="G198" s="50" t="s">
        <v>68</v>
      </c>
      <c r="H198" s="51">
        <v>1</v>
      </c>
      <c r="I198" s="52">
        <v>9137</v>
      </c>
      <c r="J198" s="52">
        <v>5583</v>
      </c>
      <c r="K198" s="52">
        <v>0</v>
      </c>
      <c r="L198" s="52">
        <v>893</v>
      </c>
      <c r="M198" s="52">
        <v>15613</v>
      </c>
      <c r="N198" s="36"/>
      <c r="O198" s="53">
        <v>2.7190332326283987E-2</v>
      </c>
      <c r="P198" s="53">
        <v>0</v>
      </c>
      <c r="Q198" s="55">
        <v>0.09</v>
      </c>
      <c r="R198" s="55">
        <v>1.3809153020414426E-3</v>
      </c>
      <c r="S198" s="52">
        <v>0</v>
      </c>
      <c r="T198" s="36"/>
      <c r="U198" s="56">
        <v>14320</v>
      </c>
      <c r="V198" s="56">
        <v>0</v>
      </c>
      <c r="W198" s="52">
        <v>0</v>
      </c>
      <c r="X198" s="52">
        <v>869</v>
      </c>
      <c r="Y198" s="52">
        <v>15189</v>
      </c>
      <c r="Z198" s="83">
        <f t="shared" si="2"/>
        <v>13549711</v>
      </c>
    </row>
    <row r="199" spans="1:26" s="13" customFormat="1">
      <c r="A199" s="49">
        <v>430</v>
      </c>
      <c r="B199" s="49">
        <v>430170304</v>
      </c>
      <c r="C199" s="50" t="s">
        <v>101</v>
      </c>
      <c r="D199" s="49">
        <v>170</v>
      </c>
      <c r="E199" s="50" t="s">
        <v>65</v>
      </c>
      <c r="F199" s="49">
        <v>304</v>
      </c>
      <c r="G199" s="50" t="s">
        <v>69</v>
      </c>
      <c r="H199" s="51">
        <v>1</v>
      </c>
      <c r="I199" s="52">
        <v>10226</v>
      </c>
      <c r="J199" s="52">
        <v>3413</v>
      </c>
      <c r="K199" s="52">
        <v>0</v>
      </c>
      <c r="L199" s="52">
        <v>893</v>
      </c>
      <c r="M199" s="52">
        <v>14532</v>
      </c>
      <c r="N199" s="36"/>
      <c r="O199" s="53">
        <v>2.7190332326283987E-2</v>
      </c>
      <c r="P199" s="53">
        <v>0</v>
      </c>
      <c r="Q199" s="55">
        <v>0.09</v>
      </c>
      <c r="R199" s="55">
        <v>5.1958862428299083E-4</v>
      </c>
      <c r="S199" s="52">
        <v>0</v>
      </c>
      <c r="T199" s="36"/>
      <c r="U199" s="56">
        <v>13268</v>
      </c>
      <c r="V199" s="56">
        <v>0</v>
      </c>
      <c r="W199" s="52">
        <v>0</v>
      </c>
      <c r="X199" s="52">
        <v>869</v>
      </c>
      <c r="Y199" s="52">
        <v>14137</v>
      </c>
      <c r="Z199" s="83">
        <f t="shared" si="2"/>
        <v>13549711</v>
      </c>
    </row>
    <row r="200" spans="1:26" s="13" customFormat="1">
      <c r="A200" s="49">
        <v>430</v>
      </c>
      <c r="B200" s="49">
        <v>430170314</v>
      </c>
      <c r="C200" s="50" t="s">
        <v>101</v>
      </c>
      <c r="D200" s="49">
        <v>170</v>
      </c>
      <c r="E200" s="50" t="s">
        <v>65</v>
      </c>
      <c r="F200" s="49">
        <v>314</v>
      </c>
      <c r="G200" s="50" t="s">
        <v>29</v>
      </c>
      <c r="H200" s="51">
        <v>1</v>
      </c>
      <c r="I200" s="52">
        <v>10226</v>
      </c>
      <c r="J200" s="52">
        <v>7931</v>
      </c>
      <c r="K200" s="52">
        <v>0</v>
      </c>
      <c r="L200" s="52">
        <v>893</v>
      </c>
      <c r="M200" s="52">
        <v>19050</v>
      </c>
      <c r="N200" s="36"/>
      <c r="O200" s="53">
        <v>2.7190332326283987E-2</v>
      </c>
      <c r="P200" s="53">
        <v>0</v>
      </c>
      <c r="Q200" s="55">
        <v>0.09</v>
      </c>
      <c r="R200" s="55">
        <v>4.7690899766988848E-3</v>
      </c>
      <c r="S200" s="52">
        <v>0</v>
      </c>
      <c r="T200" s="36"/>
      <c r="U200" s="56">
        <v>17663</v>
      </c>
      <c r="V200" s="56">
        <v>0</v>
      </c>
      <c r="W200" s="52">
        <v>0</v>
      </c>
      <c r="X200" s="52">
        <v>869</v>
      </c>
      <c r="Y200" s="52">
        <v>18532</v>
      </c>
      <c r="Z200" s="83">
        <f t="shared" si="2"/>
        <v>13549711</v>
      </c>
    </row>
    <row r="201" spans="1:26" s="13" customFormat="1">
      <c r="A201" s="49">
        <v>430</v>
      </c>
      <c r="B201" s="49">
        <v>430170321</v>
      </c>
      <c r="C201" s="50" t="s">
        <v>101</v>
      </c>
      <c r="D201" s="49">
        <v>170</v>
      </c>
      <c r="E201" s="50" t="s">
        <v>65</v>
      </c>
      <c r="F201" s="49">
        <v>321</v>
      </c>
      <c r="G201" s="50" t="s">
        <v>112</v>
      </c>
      <c r="H201" s="51">
        <v>9</v>
      </c>
      <c r="I201" s="52">
        <v>9337</v>
      </c>
      <c r="J201" s="52">
        <v>4577</v>
      </c>
      <c r="K201" s="52">
        <v>0</v>
      </c>
      <c r="L201" s="52">
        <v>893</v>
      </c>
      <c r="M201" s="52">
        <v>14807</v>
      </c>
      <c r="N201" s="36"/>
      <c r="O201" s="53">
        <v>0.24471299093655588</v>
      </c>
      <c r="P201" s="53">
        <v>0</v>
      </c>
      <c r="Q201" s="55">
        <v>0.09</v>
      </c>
      <c r="R201" s="55">
        <v>2.449380801244442E-3</v>
      </c>
      <c r="S201" s="52">
        <v>0</v>
      </c>
      <c r="T201" s="36"/>
      <c r="U201" s="56">
        <v>121824</v>
      </c>
      <c r="V201" s="56">
        <v>0</v>
      </c>
      <c r="W201" s="52">
        <v>0</v>
      </c>
      <c r="X201" s="52">
        <v>7821</v>
      </c>
      <c r="Y201" s="52">
        <v>129645</v>
      </c>
      <c r="Z201" s="83">
        <f t="shared" si="2"/>
        <v>13549711</v>
      </c>
    </row>
    <row r="202" spans="1:26" s="13" customFormat="1">
      <c r="A202" s="49">
        <v>430</v>
      </c>
      <c r="B202" s="49">
        <v>430170322</v>
      </c>
      <c r="C202" s="50" t="s">
        <v>101</v>
      </c>
      <c r="D202" s="49">
        <v>170</v>
      </c>
      <c r="E202" s="50" t="s">
        <v>65</v>
      </c>
      <c r="F202" s="49">
        <v>322</v>
      </c>
      <c r="G202" s="50" t="s">
        <v>113</v>
      </c>
      <c r="H202" s="51">
        <v>9</v>
      </c>
      <c r="I202" s="52">
        <v>9903</v>
      </c>
      <c r="J202" s="52">
        <v>5012</v>
      </c>
      <c r="K202" s="52">
        <v>0</v>
      </c>
      <c r="L202" s="52">
        <v>893</v>
      </c>
      <c r="M202" s="52">
        <v>15808</v>
      </c>
      <c r="N202" s="36"/>
      <c r="O202" s="53">
        <v>0.24471299093655588</v>
      </c>
      <c r="P202" s="53">
        <v>0</v>
      </c>
      <c r="Q202" s="55">
        <v>0.09</v>
      </c>
      <c r="R202" s="55">
        <v>1.069393052841326E-2</v>
      </c>
      <c r="S202" s="52">
        <v>0</v>
      </c>
      <c r="T202" s="36"/>
      <c r="U202" s="56">
        <v>130581</v>
      </c>
      <c r="V202" s="56">
        <v>0</v>
      </c>
      <c r="W202" s="52">
        <v>0</v>
      </c>
      <c r="X202" s="52">
        <v>7821</v>
      </c>
      <c r="Y202" s="52">
        <v>138402</v>
      </c>
      <c r="Z202" s="83">
        <f t="shared" si="2"/>
        <v>13549711</v>
      </c>
    </row>
    <row r="203" spans="1:26" s="13" customFormat="1">
      <c r="A203" s="49">
        <v>430</v>
      </c>
      <c r="B203" s="49">
        <v>430170348</v>
      </c>
      <c r="C203" s="50" t="s">
        <v>101</v>
      </c>
      <c r="D203" s="49">
        <v>170</v>
      </c>
      <c r="E203" s="50" t="s">
        <v>65</v>
      </c>
      <c r="F203" s="49">
        <v>348</v>
      </c>
      <c r="G203" s="50" t="s">
        <v>100</v>
      </c>
      <c r="H203" s="51">
        <v>21</v>
      </c>
      <c r="I203" s="52">
        <v>10541</v>
      </c>
      <c r="J203" s="52">
        <v>43</v>
      </c>
      <c r="K203" s="52">
        <v>0</v>
      </c>
      <c r="L203" s="52">
        <v>893</v>
      </c>
      <c r="M203" s="52">
        <v>11477</v>
      </c>
      <c r="N203" s="36"/>
      <c r="O203" s="53">
        <v>0.57099697885196377</v>
      </c>
      <c r="P203" s="53">
        <v>0</v>
      </c>
      <c r="Q203" s="55">
        <v>0.09</v>
      </c>
      <c r="R203" s="55">
        <v>6.228458551383978E-2</v>
      </c>
      <c r="S203" s="52">
        <v>0</v>
      </c>
      <c r="T203" s="36"/>
      <c r="U203" s="56">
        <v>216216</v>
      </c>
      <c r="V203" s="56">
        <v>0</v>
      </c>
      <c r="W203" s="52">
        <v>0</v>
      </c>
      <c r="X203" s="52">
        <v>18249</v>
      </c>
      <c r="Y203" s="52">
        <v>234465</v>
      </c>
      <c r="Z203" s="83">
        <f t="shared" ref="Z203:Z266" si="3">SUMIF($A$10:$A$862,$A203,$Y$10:$Y$862)</f>
        <v>13549711</v>
      </c>
    </row>
    <row r="204" spans="1:26" s="13" customFormat="1">
      <c r="A204" s="49">
        <v>430</v>
      </c>
      <c r="B204" s="49">
        <v>430170616</v>
      </c>
      <c r="C204" s="50" t="s">
        <v>101</v>
      </c>
      <c r="D204" s="49">
        <v>170</v>
      </c>
      <c r="E204" s="50" t="s">
        <v>65</v>
      </c>
      <c r="F204" s="49">
        <v>616</v>
      </c>
      <c r="G204" s="50" t="s">
        <v>83</v>
      </c>
      <c r="H204" s="51">
        <v>1</v>
      </c>
      <c r="I204" s="52">
        <v>10226</v>
      </c>
      <c r="J204" s="52">
        <v>3396</v>
      </c>
      <c r="K204" s="52">
        <v>0</v>
      </c>
      <c r="L204" s="52">
        <v>893</v>
      </c>
      <c r="M204" s="52">
        <v>14515</v>
      </c>
      <c r="N204" s="36"/>
      <c r="O204" s="53">
        <v>2.7190332326283987E-2</v>
      </c>
      <c r="P204" s="53">
        <v>0</v>
      </c>
      <c r="Q204" s="55">
        <v>0.09</v>
      </c>
      <c r="R204" s="55">
        <v>3.6820405980266042E-2</v>
      </c>
      <c r="S204" s="52">
        <v>0</v>
      </c>
      <c r="T204" s="36"/>
      <c r="U204" s="56">
        <v>13252</v>
      </c>
      <c r="V204" s="56">
        <v>0</v>
      </c>
      <c r="W204" s="52">
        <v>0</v>
      </c>
      <c r="X204" s="52">
        <v>869</v>
      </c>
      <c r="Y204" s="52">
        <v>14121</v>
      </c>
      <c r="Z204" s="83">
        <f t="shared" si="3"/>
        <v>13549711</v>
      </c>
    </row>
    <row r="205" spans="1:26" s="13" customFormat="1">
      <c r="A205" s="49">
        <v>430</v>
      </c>
      <c r="B205" s="49">
        <v>430170620</v>
      </c>
      <c r="C205" s="50" t="s">
        <v>101</v>
      </c>
      <c r="D205" s="49">
        <v>170</v>
      </c>
      <c r="E205" s="50" t="s">
        <v>65</v>
      </c>
      <c r="F205" s="49">
        <v>620</v>
      </c>
      <c r="G205" s="50" t="s">
        <v>115</v>
      </c>
      <c r="H205" s="51">
        <v>8</v>
      </c>
      <c r="I205" s="52">
        <v>10766</v>
      </c>
      <c r="J205" s="52">
        <v>4675</v>
      </c>
      <c r="K205" s="52">
        <v>0</v>
      </c>
      <c r="L205" s="52">
        <v>893</v>
      </c>
      <c r="M205" s="52">
        <v>16334</v>
      </c>
      <c r="N205" s="36"/>
      <c r="O205" s="53">
        <v>0.2175226586102719</v>
      </c>
      <c r="P205" s="53">
        <v>0</v>
      </c>
      <c r="Q205" s="55">
        <v>0.09</v>
      </c>
      <c r="R205" s="55">
        <v>2.0449556819334032E-2</v>
      </c>
      <c r="S205" s="52">
        <v>0</v>
      </c>
      <c r="T205" s="36"/>
      <c r="U205" s="56">
        <v>120168</v>
      </c>
      <c r="V205" s="56">
        <v>0</v>
      </c>
      <c r="W205" s="52">
        <v>0</v>
      </c>
      <c r="X205" s="52">
        <v>6952</v>
      </c>
      <c r="Y205" s="52">
        <v>127120</v>
      </c>
      <c r="Z205" s="83">
        <f t="shared" si="3"/>
        <v>13549711</v>
      </c>
    </row>
    <row r="206" spans="1:26" s="13" customFormat="1">
      <c r="A206" s="49">
        <v>430</v>
      </c>
      <c r="B206" s="49">
        <v>430170695</v>
      </c>
      <c r="C206" s="50" t="s">
        <v>101</v>
      </c>
      <c r="D206" s="49">
        <v>170</v>
      </c>
      <c r="E206" s="50" t="s">
        <v>65</v>
      </c>
      <c r="F206" s="49">
        <v>695</v>
      </c>
      <c r="G206" s="50" t="s">
        <v>116</v>
      </c>
      <c r="H206" s="51">
        <v>1</v>
      </c>
      <c r="I206" s="52">
        <v>10226</v>
      </c>
      <c r="J206" s="52">
        <v>5060</v>
      </c>
      <c r="K206" s="52">
        <v>0</v>
      </c>
      <c r="L206" s="52">
        <v>893</v>
      </c>
      <c r="M206" s="52">
        <v>16179</v>
      </c>
      <c r="N206" s="36"/>
      <c r="O206" s="53">
        <v>2.7190332326283987E-2</v>
      </c>
      <c r="P206" s="53">
        <v>0</v>
      </c>
      <c r="Q206" s="55">
        <v>0.09</v>
      </c>
      <c r="R206" s="55">
        <v>5.1654936271807925E-4</v>
      </c>
      <c r="S206" s="52">
        <v>0</v>
      </c>
      <c r="T206" s="36"/>
      <c r="U206" s="56">
        <v>14870</v>
      </c>
      <c r="V206" s="56">
        <v>0</v>
      </c>
      <c r="W206" s="52">
        <v>0</v>
      </c>
      <c r="X206" s="52">
        <v>869</v>
      </c>
      <c r="Y206" s="52">
        <v>15739</v>
      </c>
      <c r="Z206" s="83">
        <f t="shared" si="3"/>
        <v>13549711</v>
      </c>
    </row>
    <row r="207" spans="1:26" s="13" customFormat="1">
      <c r="A207" s="49">
        <v>430</v>
      </c>
      <c r="B207" s="49">
        <v>430170710</v>
      </c>
      <c r="C207" s="50" t="s">
        <v>101</v>
      </c>
      <c r="D207" s="49">
        <v>170</v>
      </c>
      <c r="E207" s="50" t="s">
        <v>65</v>
      </c>
      <c r="F207" s="49">
        <v>710</v>
      </c>
      <c r="G207" s="50" t="s">
        <v>70</v>
      </c>
      <c r="H207" s="51">
        <v>6</v>
      </c>
      <c r="I207" s="52">
        <v>9515</v>
      </c>
      <c r="J207" s="52">
        <v>4638</v>
      </c>
      <c r="K207" s="52">
        <v>0</v>
      </c>
      <c r="L207" s="52">
        <v>893</v>
      </c>
      <c r="M207" s="52">
        <v>15046</v>
      </c>
      <c r="N207" s="36"/>
      <c r="O207" s="53">
        <v>0.16314199395770393</v>
      </c>
      <c r="P207" s="53">
        <v>0</v>
      </c>
      <c r="Q207" s="55">
        <v>0.09</v>
      </c>
      <c r="R207" s="55">
        <v>3.506405529227923E-3</v>
      </c>
      <c r="S207" s="52">
        <v>0</v>
      </c>
      <c r="T207" s="36"/>
      <c r="U207" s="56">
        <v>82608</v>
      </c>
      <c r="V207" s="56">
        <v>0</v>
      </c>
      <c r="W207" s="52">
        <v>0</v>
      </c>
      <c r="X207" s="52">
        <v>5214</v>
      </c>
      <c r="Y207" s="52">
        <v>87822</v>
      </c>
      <c r="Z207" s="83">
        <f t="shared" si="3"/>
        <v>13549711</v>
      </c>
    </row>
    <row r="208" spans="1:26" s="13" customFormat="1">
      <c r="A208" s="49">
        <v>430</v>
      </c>
      <c r="B208" s="49">
        <v>430170725</v>
      </c>
      <c r="C208" s="50" t="s">
        <v>101</v>
      </c>
      <c r="D208" s="49">
        <v>170</v>
      </c>
      <c r="E208" s="50" t="s">
        <v>65</v>
      </c>
      <c r="F208" s="49">
        <v>725</v>
      </c>
      <c r="G208" s="50" t="s">
        <v>117</v>
      </c>
      <c r="H208" s="51">
        <v>11</v>
      </c>
      <c r="I208" s="52">
        <v>10226</v>
      </c>
      <c r="J208" s="52">
        <v>2938</v>
      </c>
      <c r="K208" s="52">
        <v>0</v>
      </c>
      <c r="L208" s="52">
        <v>893</v>
      </c>
      <c r="M208" s="52">
        <v>14057</v>
      </c>
      <c r="N208" s="36"/>
      <c r="O208" s="53">
        <v>0.29909365558912387</v>
      </c>
      <c r="P208" s="53">
        <v>0</v>
      </c>
      <c r="Q208" s="55">
        <v>0.09</v>
      </c>
      <c r="R208" s="55">
        <v>1.0215492109852948E-2</v>
      </c>
      <c r="S208" s="52">
        <v>0</v>
      </c>
      <c r="T208" s="36"/>
      <c r="U208" s="56">
        <v>140866</v>
      </c>
      <c r="V208" s="56">
        <v>0</v>
      </c>
      <c r="W208" s="52">
        <v>0</v>
      </c>
      <c r="X208" s="52">
        <v>9559</v>
      </c>
      <c r="Y208" s="52">
        <v>150425</v>
      </c>
      <c r="Z208" s="83">
        <f t="shared" si="3"/>
        <v>13549711</v>
      </c>
    </row>
    <row r="209" spans="1:26" s="13" customFormat="1">
      <c r="A209" s="49">
        <v>430</v>
      </c>
      <c r="B209" s="49">
        <v>430170730</v>
      </c>
      <c r="C209" s="50" t="s">
        <v>101</v>
      </c>
      <c r="D209" s="49">
        <v>170</v>
      </c>
      <c r="E209" s="50" t="s">
        <v>65</v>
      </c>
      <c r="F209" s="49">
        <v>730</v>
      </c>
      <c r="G209" s="50" t="s">
        <v>118</v>
      </c>
      <c r="H209" s="51">
        <v>16</v>
      </c>
      <c r="I209" s="52">
        <v>10226</v>
      </c>
      <c r="J209" s="52">
        <v>3530</v>
      </c>
      <c r="K209" s="52">
        <v>0</v>
      </c>
      <c r="L209" s="52">
        <v>893</v>
      </c>
      <c r="M209" s="52">
        <v>14649</v>
      </c>
      <c r="N209" s="36"/>
      <c r="O209" s="53">
        <v>0.43504531722054379</v>
      </c>
      <c r="P209" s="53">
        <v>0</v>
      </c>
      <c r="Q209" s="55">
        <v>0.09</v>
      </c>
      <c r="R209" s="55">
        <v>1.2244128393932947E-2</v>
      </c>
      <c r="S209" s="52">
        <v>0</v>
      </c>
      <c r="T209" s="36"/>
      <c r="U209" s="56">
        <v>214112</v>
      </c>
      <c r="V209" s="56">
        <v>0</v>
      </c>
      <c r="W209" s="52">
        <v>0</v>
      </c>
      <c r="X209" s="52">
        <v>13904</v>
      </c>
      <c r="Y209" s="52">
        <v>228016</v>
      </c>
      <c r="Z209" s="83">
        <f t="shared" si="3"/>
        <v>13549711</v>
      </c>
    </row>
    <row r="210" spans="1:26" s="13" customFormat="1">
      <c r="A210" s="49">
        <v>430</v>
      </c>
      <c r="B210" s="49">
        <v>430170735</v>
      </c>
      <c r="C210" s="50" t="s">
        <v>101</v>
      </c>
      <c r="D210" s="49">
        <v>170</v>
      </c>
      <c r="E210" s="50" t="s">
        <v>65</v>
      </c>
      <c r="F210" s="49">
        <v>735</v>
      </c>
      <c r="G210" s="50" t="s">
        <v>119</v>
      </c>
      <c r="H210" s="51">
        <v>3</v>
      </c>
      <c r="I210" s="52">
        <v>9337</v>
      </c>
      <c r="J210" s="52">
        <v>3737</v>
      </c>
      <c r="K210" s="52">
        <v>0</v>
      </c>
      <c r="L210" s="52">
        <v>893</v>
      </c>
      <c r="M210" s="52">
        <v>13967</v>
      </c>
      <c r="N210" s="36"/>
      <c r="O210" s="53">
        <v>8.1570996978851965E-2</v>
      </c>
      <c r="P210" s="53">
        <v>0</v>
      </c>
      <c r="Q210" s="55">
        <v>0.09</v>
      </c>
      <c r="R210" s="55">
        <v>2.0909391815138168E-2</v>
      </c>
      <c r="S210" s="52">
        <v>0</v>
      </c>
      <c r="T210" s="36"/>
      <c r="U210" s="56">
        <v>38157</v>
      </c>
      <c r="V210" s="56">
        <v>0</v>
      </c>
      <c r="W210" s="52">
        <v>0</v>
      </c>
      <c r="X210" s="52">
        <v>2607</v>
      </c>
      <c r="Y210" s="52">
        <v>40764</v>
      </c>
      <c r="Z210" s="83">
        <f t="shared" si="3"/>
        <v>13549711</v>
      </c>
    </row>
    <row r="211" spans="1:26" s="13" customFormat="1">
      <c r="A211" s="49">
        <v>430</v>
      </c>
      <c r="B211" s="49">
        <v>430170775</v>
      </c>
      <c r="C211" s="50" t="s">
        <v>101</v>
      </c>
      <c r="D211" s="49">
        <v>170</v>
      </c>
      <c r="E211" s="50" t="s">
        <v>65</v>
      </c>
      <c r="F211" s="49">
        <v>775</v>
      </c>
      <c r="G211" s="50" t="s">
        <v>120</v>
      </c>
      <c r="H211" s="51">
        <v>3</v>
      </c>
      <c r="I211" s="52">
        <v>10226</v>
      </c>
      <c r="J211" s="52">
        <v>1925</v>
      </c>
      <c r="K211" s="52">
        <v>0</v>
      </c>
      <c r="L211" s="52">
        <v>893</v>
      </c>
      <c r="M211" s="52">
        <v>13044</v>
      </c>
      <c r="N211" s="36"/>
      <c r="O211" s="53">
        <v>8.1570996978851965E-2</v>
      </c>
      <c r="P211" s="53">
        <v>0</v>
      </c>
      <c r="Q211" s="55">
        <v>0.09</v>
      </c>
      <c r="R211" s="55">
        <v>6.0555409084996044E-3</v>
      </c>
      <c r="S211" s="52">
        <v>0</v>
      </c>
      <c r="T211" s="36"/>
      <c r="U211" s="56">
        <v>35463</v>
      </c>
      <c r="V211" s="56">
        <v>0</v>
      </c>
      <c r="W211" s="52">
        <v>0</v>
      </c>
      <c r="X211" s="52">
        <v>2607</v>
      </c>
      <c r="Y211" s="52">
        <v>38070</v>
      </c>
      <c r="Z211" s="83">
        <f t="shared" si="3"/>
        <v>13549711</v>
      </c>
    </row>
    <row r="212" spans="1:26" s="13" customFormat="1">
      <c r="A212" s="49">
        <v>431</v>
      </c>
      <c r="B212" s="49">
        <v>431149128</v>
      </c>
      <c r="C212" s="50" t="s">
        <v>121</v>
      </c>
      <c r="D212" s="49">
        <v>149</v>
      </c>
      <c r="E212" s="50" t="s">
        <v>77</v>
      </c>
      <c r="F212" s="49">
        <v>128</v>
      </c>
      <c r="G212" s="50" t="s">
        <v>122</v>
      </c>
      <c r="H212" s="51">
        <v>4</v>
      </c>
      <c r="I212" s="52">
        <v>8450</v>
      </c>
      <c r="J212" s="52">
        <v>436</v>
      </c>
      <c r="K212" s="52">
        <v>0</v>
      </c>
      <c r="L212" s="52">
        <v>893</v>
      </c>
      <c r="M212" s="52">
        <v>9779</v>
      </c>
      <c r="N212" s="36"/>
      <c r="O212" s="53">
        <v>0</v>
      </c>
      <c r="P212" s="53">
        <v>0</v>
      </c>
      <c r="Q212" s="55">
        <v>0.18</v>
      </c>
      <c r="R212" s="55">
        <v>3.2906379400218955E-2</v>
      </c>
      <c r="S212" s="52">
        <v>0</v>
      </c>
      <c r="T212" s="36"/>
      <c r="U212" s="56">
        <v>35544</v>
      </c>
      <c r="V212" s="56">
        <v>0</v>
      </c>
      <c r="W212" s="52">
        <v>0</v>
      </c>
      <c r="X212" s="52">
        <v>3572</v>
      </c>
      <c r="Y212" s="52">
        <v>39116</v>
      </c>
      <c r="Z212" s="83">
        <f t="shared" si="3"/>
        <v>4006221</v>
      </c>
    </row>
    <row r="213" spans="1:26" s="13" customFormat="1">
      <c r="A213" s="49">
        <v>431</v>
      </c>
      <c r="B213" s="49">
        <v>431149149</v>
      </c>
      <c r="C213" s="50" t="s">
        <v>121</v>
      </c>
      <c r="D213" s="49">
        <v>149</v>
      </c>
      <c r="E213" s="50" t="s">
        <v>77</v>
      </c>
      <c r="F213" s="49">
        <v>149</v>
      </c>
      <c r="G213" s="50" t="s">
        <v>77</v>
      </c>
      <c r="H213" s="51">
        <v>301</v>
      </c>
      <c r="I213" s="52">
        <v>11657</v>
      </c>
      <c r="J213" s="52">
        <v>60</v>
      </c>
      <c r="K213" s="52">
        <v>0</v>
      </c>
      <c r="L213" s="52">
        <v>893</v>
      </c>
      <c r="M213" s="52">
        <v>12610</v>
      </c>
      <c r="N213" s="36"/>
      <c r="O213" s="53">
        <v>0</v>
      </c>
      <c r="P213" s="53">
        <v>0</v>
      </c>
      <c r="Q213" s="55">
        <v>0.16</v>
      </c>
      <c r="R213" s="55">
        <v>0.10177081905256104</v>
      </c>
      <c r="S213" s="52">
        <v>0</v>
      </c>
      <c r="T213" s="36"/>
      <c r="U213" s="56">
        <v>3526817</v>
      </c>
      <c r="V213" s="56">
        <v>0</v>
      </c>
      <c r="W213" s="52">
        <v>0</v>
      </c>
      <c r="X213" s="52">
        <v>268793</v>
      </c>
      <c r="Y213" s="52">
        <v>3795610</v>
      </c>
      <c r="Z213" s="83">
        <f t="shared" si="3"/>
        <v>4006221</v>
      </c>
    </row>
    <row r="214" spans="1:26" s="13" customFormat="1">
      <c r="A214" s="49">
        <v>431</v>
      </c>
      <c r="B214" s="49">
        <v>431149181</v>
      </c>
      <c r="C214" s="50" t="s">
        <v>121</v>
      </c>
      <c r="D214" s="49">
        <v>149</v>
      </c>
      <c r="E214" s="50" t="s">
        <v>77</v>
      </c>
      <c r="F214" s="49">
        <v>181</v>
      </c>
      <c r="G214" s="50" t="s">
        <v>79</v>
      </c>
      <c r="H214" s="51">
        <v>15</v>
      </c>
      <c r="I214" s="52">
        <v>9876</v>
      </c>
      <c r="J214" s="52">
        <v>664</v>
      </c>
      <c r="K214" s="52">
        <v>0</v>
      </c>
      <c r="L214" s="52">
        <v>893</v>
      </c>
      <c r="M214" s="52">
        <v>11433</v>
      </c>
      <c r="N214" s="36"/>
      <c r="O214" s="53">
        <v>0</v>
      </c>
      <c r="P214" s="53">
        <v>0</v>
      </c>
      <c r="Q214" s="55">
        <v>0.09</v>
      </c>
      <c r="R214" s="55">
        <v>1.3706250598751246E-2</v>
      </c>
      <c r="S214" s="52">
        <v>0</v>
      </c>
      <c r="T214" s="36"/>
      <c r="U214" s="56">
        <v>158100</v>
      </c>
      <c r="V214" s="56">
        <v>0</v>
      </c>
      <c r="W214" s="52">
        <v>0</v>
      </c>
      <c r="X214" s="52">
        <v>13395</v>
      </c>
      <c r="Y214" s="52">
        <v>171495</v>
      </c>
      <c r="Z214" s="83">
        <f t="shared" si="3"/>
        <v>4006221</v>
      </c>
    </row>
    <row r="215" spans="1:26" s="13" customFormat="1">
      <c r="A215" s="49">
        <v>432</v>
      </c>
      <c r="B215" s="49">
        <v>432712020</v>
      </c>
      <c r="C215" s="50" t="s">
        <v>123</v>
      </c>
      <c r="D215" s="49">
        <v>712</v>
      </c>
      <c r="E215" s="50" t="s">
        <v>124</v>
      </c>
      <c r="F215" s="49">
        <v>20</v>
      </c>
      <c r="G215" s="50" t="s">
        <v>125</v>
      </c>
      <c r="H215" s="51">
        <v>59</v>
      </c>
      <c r="I215" s="52">
        <v>8427</v>
      </c>
      <c r="J215" s="52">
        <v>2419</v>
      </c>
      <c r="K215" s="52">
        <v>0</v>
      </c>
      <c r="L215" s="52">
        <v>893</v>
      </c>
      <c r="M215" s="52">
        <v>11739</v>
      </c>
      <c r="N215" s="36"/>
      <c r="O215" s="53">
        <v>0</v>
      </c>
      <c r="P215" s="53">
        <v>0</v>
      </c>
      <c r="Q215" s="55">
        <v>0.09</v>
      </c>
      <c r="R215" s="55">
        <v>3.8356568562800196E-2</v>
      </c>
      <c r="S215" s="52">
        <v>0</v>
      </c>
      <c r="T215" s="36"/>
      <c r="U215" s="56">
        <v>639914</v>
      </c>
      <c r="V215" s="56">
        <v>0</v>
      </c>
      <c r="W215" s="52">
        <v>0</v>
      </c>
      <c r="X215" s="52">
        <v>52687</v>
      </c>
      <c r="Y215" s="52">
        <v>692601</v>
      </c>
      <c r="Z215" s="83">
        <f t="shared" si="3"/>
        <v>3571248</v>
      </c>
    </row>
    <row r="216" spans="1:26" s="13" customFormat="1">
      <c r="A216" s="49">
        <v>432</v>
      </c>
      <c r="B216" s="49">
        <v>432712036</v>
      </c>
      <c r="C216" s="50" t="s">
        <v>123</v>
      </c>
      <c r="D216" s="49">
        <v>712</v>
      </c>
      <c r="E216" s="50" t="s">
        <v>124</v>
      </c>
      <c r="F216" s="49">
        <v>36</v>
      </c>
      <c r="G216" s="50" t="s">
        <v>126</v>
      </c>
      <c r="H216" s="51">
        <v>1</v>
      </c>
      <c r="I216" s="52">
        <v>8094</v>
      </c>
      <c r="J216" s="52">
        <v>3566</v>
      </c>
      <c r="K216" s="52">
        <v>0</v>
      </c>
      <c r="L216" s="52">
        <v>893</v>
      </c>
      <c r="M216" s="52">
        <v>12553</v>
      </c>
      <c r="N216" s="36"/>
      <c r="O216" s="53">
        <v>0</v>
      </c>
      <c r="P216" s="53">
        <v>0</v>
      </c>
      <c r="Q216" s="55">
        <v>0.09</v>
      </c>
      <c r="R216" s="55">
        <v>6.6661922223950384E-2</v>
      </c>
      <c r="S216" s="52">
        <v>0</v>
      </c>
      <c r="T216" s="36"/>
      <c r="U216" s="56">
        <v>11660</v>
      </c>
      <c r="V216" s="56">
        <v>0</v>
      </c>
      <c r="W216" s="52">
        <v>0</v>
      </c>
      <c r="X216" s="52">
        <v>893</v>
      </c>
      <c r="Y216" s="52">
        <v>12553</v>
      </c>
      <c r="Z216" s="83">
        <f t="shared" si="3"/>
        <v>3571248</v>
      </c>
    </row>
    <row r="217" spans="1:26" s="13" customFormat="1">
      <c r="A217" s="49">
        <v>432</v>
      </c>
      <c r="B217" s="49">
        <v>432712172</v>
      </c>
      <c r="C217" s="50" t="s">
        <v>123</v>
      </c>
      <c r="D217" s="49">
        <v>712</v>
      </c>
      <c r="E217" s="50" t="s">
        <v>124</v>
      </c>
      <c r="F217" s="49">
        <v>172</v>
      </c>
      <c r="G217" s="50" t="s">
        <v>256</v>
      </c>
      <c r="H217" s="51">
        <v>1</v>
      </c>
      <c r="I217" s="52">
        <v>10334</v>
      </c>
      <c r="J217" s="52">
        <v>6793</v>
      </c>
      <c r="K217" s="52">
        <v>0</v>
      </c>
      <c r="L217" s="52">
        <v>893</v>
      </c>
      <c r="M217" s="52">
        <v>18020</v>
      </c>
      <c r="N217" s="36"/>
      <c r="O217" s="53">
        <v>0</v>
      </c>
      <c r="P217" s="53">
        <v>0</v>
      </c>
      <c r="Q217" s="55">
        <v>0.09</v>
      </c>
      <c r="R217" s="55">
        <v>3.2778853979216281E-2</v>
      </c>
      <c r="S217" s="52">
        <v>0</v>
      </c>
      <c r="T217" s="36"/>
      <c r="U217" s="56">
        <v>17127</v>
      </c>
      <c r="V217" s="56">
        <v>0</v>
      </c>
      <c r="W217" s="52">
        <v>0</v>
      </c>
      <c r="X217" s="52">
        <v>893</v>
      </c>
      <c r="Y217" s="52">
        <v>18020</v>
      </c>
      <c r="Z217" s="83">
        <f t="shared" si="3"/>
        <v>3571248</v>
      </c>
    </row>
    <row r="218" spans="1:26" s="13" customFormat="1">
      <c r="A218" s="49">
        <v>432</v>
      </c>
      <c r="B218" s="49">
        <v>432712242</v>
      </c>
      <c r="C218" s="50" t="s">
        <v>123</v>
      </c>
      <c r="D218" s="49">
        <v>712</v>
      </c>
      <c r="E218" s="50" t="s">
        <v>124</v>
      </c>
      <c r="F218" s="49">
        <v>242</v>
      </c>
      <c r="G218" s="50" t="s">
        <v>277</v>
      </c>
      <c r="H218" s="51">
        <v>1</v>
      </c>
      <c r="I218" s="52">
        <v>11309</v>
      </c>
      <c r="J218" s="52">
        <v>24749</v>
      </c>
      <c r="K218" s="52">
        <v>0</v>
      </c>
      <c r="L218" s="52">
        <v>893</v>
      </c>
      <c r="M218" s="52">
        <v>36951</v>
      </c>
      <c r="N218" s="36"/>
      <c r="O218" s="53">
        <v>0</v>
      </c>
      <c r="P218" s="53">
        <v>0</v>
      </c>
      <c r="Q218" s="55">
        <v>0.09</v>
      </c>
      <c r="R218" s="55">
        <v>3.0529022391812332E-2</v>
      </c>
      <c r="S218" s="52">
        <v>0</v>
      </c>
      <c r="T218" s="36"/>
      <c r="U218" s="56">
        <v>36058</v>
      </c>
      <c r="V218" s="56">
        <v>0</v>
      </c>
      <c r="W218" s="52">
        <v>0</v>
      </c>
      <c r="X218" s="52">
        <v>893</v>
      </c>
      <c r="Y218" s="52">
        <v>36951</v>
      </c>
      <c r="Z218" s="83">
        <f t="shared" si="3"/>
        <v>3571248</v>
      </c>
    </row>
    <row r="219" spans="1:26" s="13" customFormat="1">
      <c r="A219" s="49">
        <v>432</v>
      </c>
      <c r="B219" s="49">
        <v>432712261</v>
      </c>
      <c r="C219" s="50" t="s">
        <v>123</v>
      </c>
      <c r="D219" s="49">
        <v>712</v>
      </c>
      <c r="E219" s="50" t="s">
        <v>124</v>
      </c>
      <c r="F219" s="49">
        <v>261</v>
      </c>
      <c r="G219" s="50" t="s">
        <v>127</v>
      </c>
      <c r="H219" s="51">
        <v>15</v>
      </c>
      <c r="I219" s="52">
        <v>8480</v>
      </c>
      <c r="J219" s="52">
        <v>4515</v>
      </c>
      <c r="K219" s="52">
        <v>0</v>
      </c>
      <c r="L219" s="52">
        <v>893</v>
      </c>
      <c r="M219" s="52">
        <v>13888</v>
      </c>
      <c r="N219" s="36"/>
      <c r="O219" s="53">
        <v>0</v>
      </c>
      <c r="P219" s="53">
        <v>0</v>
      </c>
      <c r="Q219" s="55">
        <v>0.09</v>
      </c>
      <c r="R219" s="55">
        <v>7.0703875657145643E-2</v>
      </c>
      <c r="S219" s="52">
        <v>0</v>
      </c>
      <c r="T219" s="36"/>
      <c r="U219" s="56">
        <v>194925</v>
      </c>
      <c r="V219" s="56">
        <v>0</v>
      </c>
      <c r="W219" s="52">
        <v>0</v>
      </c>
      <c r="X219" s="52">
        <v>13395</v>
      </c>
      <c r="Y219" s="52">
        <v>208320</v>
      </c>
      <c r="Z219" s="83">
        <f t="shared" si="3"/>
        <v>3571248</v>
      </c>
    </row>
    <row r="220" spans="1:26" s="13" customFormat="1">
      <c r="A220" s="49">
        <v>432</v>
      </c>
      <c r="B220" s="49">
        <v>432712300</v>
      </c>
      <c r="C220" s="50" t="s">
        <v>123</v>
      </c>
      <c r="D220" s="49">
        <v>712</v>
      </c>
      <c r="E220" s="50" t="s">
        <v>124</v>
      </c>
      <c r="F220" s="49">
        <v>300</v>
      </c>
      <c r="G220" s="50" t="s">
        <v>128</v>
      </c>
      <c r="H220" s="51">
        <v>3</v>
      </c>
      <c r="I220" s="52">
        <v>9099</v>
      </c>
      <c r="J220" s="52">
        <v>18923</v>
      </c>
      <c r="K220" s="52">
        <v>0</v>
      </c>
      <c r="L220" s="52">
        <v>893</v>
      </c>
      <c r="M220" s="52">
        <v>28915</v>
      </c>
      <c r="N220" s="36"/>
      <c r="O220" s="53">
        <v>0</v>
      </c>
      <c r="P220" s="53">
        <v>0</v>
      </c>
      <c r="Q220" s="55">
        <v>0.09</v>
      </c>
      <c r="R220" s="55">
        <v>2.2855001151621899E-2</v>
      </c>
      <c r="S220" s="52">
        <v>0</v>
      </c>
      <c r="T220" s="36"/>
      <c r="U220" s="56">
        <v>84066</v>
      </c>
      <c r="V220" s="56">
        <v>0</v>
      </c>
      <c r="W220" s="52">
        <v>0</v>
      </c>
      <c r="X220" s="52">
        <v>2679</v>
      </c>
      <c r="Y220" s="52">
        <v>86745</v>
      </c>
      <c r="Z220" s="83">
        <f t="shared" si="3"/>
        <v>3571248</v>
      </c>
    </row>
    <row r="221" spans="1:26" s="13" customFormat="1">
      <c r="A221" s="49">
        <v>432</v>
      </c>
      <c r="B221" s="49">
        <v>432712645</v>
      </c>
      <c r="C221" s="50" t="s">
        <v>123</v>
      </c>
      <c r="D221" s="49">
        <v>712</v>
      </c>
      <c r="E221" s="50" t="s">
        <v>124</v>
      </c>
      <c r="F221" s="49">
        <v>645</v>
      </c>
      <c r="G221" s="50" t="s">
        <v>129</v>
      </c>
      <c r="H221" s="51">
        <v>58</v>
      </c>
      <c r="I221" s="52">
        <v>9202</v>
      </c>
      <c r="J221" s="52">
        <v>3090</v>
      </c>
      <c r="K221" s="52">
        <v>0</v>
      </c>
      <c r="L221" s="52">
        <v>893</v>
      </c>
      <c r="M221" s="52">
        <v>13185</v>
      </c>
      <c r="N221" s="36"/>
      <c r="O221" s="53">
        <v>0</v>
      </c>
      <c r="P221" s="53">
        <v>0</v>
      </c>
      <c r="Q221" s="55">
        <v>0.09</v>
      </c>
      <c r="R221" s="55">
        <v>3.3804194494714432E-2</v>
      </c>
      <c r="S221" s="52">
        <v>0</v>
      </c>
      <c r="T221" s="36"/>
      <c r="U221" s="56">
        <v>712936</v>
      </c>
      <c r="V221" s="56">
        <v>0</v>
      </c>
      <c r="W221" s="52">
        <v>0</v>
      </c>
      <c r="X221" s="52">
        <v>51794</v>
      </c>
      <c r="Y221" s="52">
        <v>764730</v>
      </c>
      <c r="Z221" s="83">
        <f t="shared" si="3"/>
        <v>3571248</v>
      </c>
    </row>
    <row r="222" spans="1:26" s="13" customFormat="1">
      <c r="A222" s="49">
        <v>432</v>
      </c>
      <c r="B222" s="49">
        <v>432712660</v>
      </c>
      <c r="C222" s="50" t="s">
        <v>123</v>
      </c>
      <c r="D222" s="49">
        <v>712</v>
      </c>
      <c r="E222" s="50" t="s">
        <v>124</v>
      </c>
      <c r="F222" s="49">
        <v>660</v>
      </c>
      <c r="G222" s="50" t="s">
        <v>130</v>
      </c>
      <c r="H222" s="51">
        <v>67</v>
      </c>
      <c r="I222" s="52">
        <v>8335</v>
      </c>
      <c r="J222" s="52">
        <v>7643</v>
      </c>
      <c r="K222" s="52">
        <v>0</v>
      </c>
      <c r="L222" s="52">
        <v>893</v>
      </c>
      <c r="M222" s="52">
        <v>16871</v>
      </c>
      <c r="N222" s="36"/>
      <c r="O222" s="53">
        <v>0</v>
      </c>
      <c r="P222" s="53">
        <v>0</v>
      </c>
      <c r="Q222" s="55">
        <v>0.09</v>
      </c>
      <c r="R222" s="55">
        <v>5.6317117767093396E-2</v>
      </c>
      <c r="S222" s="52">
        <v>0</v>
      </c>
      <c r="T222" s="36"/>
      <c r="U222" s="56">
        <v>1070526</v>
      </c>
      <c r="V222" s="56">
        <v>0</v>
      </c>
      <c r="W222" s="52">
        <v>0</v>
      </c>
      <c r="X222" s="52">
        <v>59831</v>
      </c>
      <c r="Y222" s="52">
        <v>1130357</v>
      </c>
      <c r="Z222" s="83">
        <f t="shared" si="3"/>
        <v>3571248</v>
      </c>
    </row>
    <row r="223" spans="1:26" s="13" customFormat="1">
      <c r="A223" s="49">
        <v>432</v>
      </c>
      <c r="B223" s="49">
        <v>432712712</v>
      </c>
      <c r="C223" s="50" t="s">
        <v>123</v>
      </c>
      <c r="D223" s="49">
        <v>712</v>
      </c>
      <c r="E223" s="50" t="s">
        <v>124</v>
      </c>
      <c r="F223" s="49">
        <v>712</v>
      </c>
      <c r="G223" s="50" t="s">
        <v>124</v>
      </c>
      <c r="H223" s="51">
        <v>37</v>
      </c>
      <c r="I223" s="52">
        <v>9194</v>
      </c>
      <c r="J223" s="52">
        <v>6696</v>
      </c>
      <c r="K223" s="52">
        <v>0</v>
      </c>
      <c r="L223" s="52">
        <v>893</v>
      </c>
      <c r="M223" s="52">
        <v>16783</v>
      </c>
      <c r="N223" s="36"/>
      <c r="O223" s="53">
        <v>0</v>
      </c>
      <c r="P223" s="53">
        <v>0</v>
      </c>
      <c r="Q223" s="55">
        <v>0.09</v>
      </c>
      <c r="R223" s="55">
        <v>3.4568884918145901E-2</v>
      </c>
      <c r="S223" s="52">
        <v>0</v>
      </c>
      <c r="T223" s="36"/>
      <c r="U223" s="56">
        <v>587930</v>
      </c>
      <c r="V223" s="56">
        <v>0</v>
      </c>
      <c r="W223" s="52">
        <v>0</v>
      </c>
      <c r="X223" s="52">
        <v>33041</v>
      </c>
      <c r="Y223" s="52">
        <v>620971</v>
      </c>
      <c r="Z223" s="83">
        <f t="shared" si="3"/>
        <v>3571248</v>
      </c>
    </row>
    <row r="224" spans="1:26" s="13" customFormat="1">
      <c r="A224" s="49">
        <v>435</v>
      </c>
      <c r="B224" s="49">
        <v>435301031</v>
      </c>
      <c r="C224" s="50" t="s">
        <v>131</v>
      </c>
      <c r="D224" s="49">
        <v>301</v>
      </c>
      <c r="E224" s="50" t="s">
        <v>132</v>
      </c>
      <c r="F224" s="49">
        <v>31</v>
      </c>
      <c r="G224" s="50" t="s">
        <v>76</v>
      </c>
      <c r="H224" s="51">
        <v>139</v>
      </c>
      <c r="I224" s="52">
        <v>9466</v>
      </c>
      <c r="J224" s="52">
        <v>4379</v>
      </c>
      <c r="K224" s="52">
        <v>0</v>
      </c>
      <c r="L224" s="52">
        <v>893</v>
      </c>
      <c r="M224" s="52">
        <v>14738</v>
      </c>
      <c r="N224" s="36"/>
      <c r="O224" s="53">
        <v>0.34663341645885376</v>
      </c>
      <c r="P224" s="53">
        <v>0</v>
      </c>
      <c r="Q224" s="55">
        <v>0.09</v>
      </c>
      <c r="R224" s="55">
        <v>3.0867816917937885E-2</v>
      </c>
      <c r="S224" s="52">
        <v>0</v>
      </c>
      <c r="T224" s="36"/>
      <c r="U224" s="56">
        <v>1919590</v>
      </c>
      <c r="V224" s="56">
        <v>0</v>
      </c>
      <c r="W224" s="52">
        <v>0</v>
      </c>
      <c r="X224" s="52">
        <v>123849</v>
      </c>
      <c r="Y224" s="52">
        <v>2043439</v>
      </c>
      <c r="Z224" s="83">
        <f t="shared" si="3"/>
        <v>10159187</v>
      </c>
    </row>
    <row r="225" spans="1:26" s="13" customFormat="1">
      <c r="A225" s="49">
        <v>435</v>
      </c>
      <c r="B225" s="49">
        <v>435301048</v>
      </c>
      <c r="C225" s="50" t="s">
        <v>131</v>
      </c>
      <c r="D225" s="49">
        <v>301</v>
      </c>
      <c r="E225" s="50" t="s">
        <v>132</v>
      </c>
      <c r="F225" s="49">
        <v>48</v>
      </c>
      <c r="G225" s="50" t="s">
        <v>217</v>
      </c>
      <c r="H225" s="51">
        <v>1</v>
      </c>
      <c r="I225" s="52">
        <v>9794</v>
      </c>
      <c r="J225" s="52">
        <v>7785</v>
      </c>
      <c r="K225" s="52">
        <v>0</v>
      </c>
      <c r="L225" s="52">
        <v>893</v>
      </c>
      <c r="M225" s="52">
        <v>18472</v>
      </c>
      <c r="N225" s="36"/>
      <c r="O225" s="53">
        <v>2.4937655860349127E-3</v>
      </c>
      <c r="P225" s="53">
        <v>0</v>
      </c>
      <c r="Q225" s="55">
        <v>0.09</v>
      </c>
      <c r="R225" s="55">
        <v>9.4648229660281556E-4</v>
      </c>
      <c r="S225" s="52">
        <v>0</v>
      </c>
      <c r="T225" s="36"/>
      <c r="U225" s="56">
        <v>17535</v>
      </c>
      <c r="V225" s="56">
        <v>0</v>
      </c>
      <c r="W225" s="52">
        <v>0</v>
      </c>
      <c r="X225" s="52">
        <v>891</v>
      </c>
      <c r="Y225" s="52">
        <v>18426</v>
      </c>
      <c r="Z225" s="83">
        <f t="shared" si="3"/>
        <v>10159187</v>
      </c>
    </row>
    <row r="226" spans="1:26" s="13" customFormat="1">
      <c r="A226" s="49">
        <v>435</v>
      </c>
      <c r="B226" s="49">
        <v>435301056</v>
      </c>
      <c r="C226" s="50" t="s">
        <v>131</v>
      </c>
      <c r="D226" s="49">
        <v>301</v>
      </c>
      <c r="E226" s="50" t="s">
        <v>132</v>
      </c>
      <c r="F226" s="49">
        <v>56</v>
      </c>
      <c r="G226" s="50" t="s">
        <v>133</v>
      </c>
      <c r="H226" s="51">
        <v>97</v>
      </c>
      <c r="I226" s="52">
        <v>9158</v>
      </c>
      <c r="J226" s="52">
        <v>3569</v>
      </c>
      <c r="K226" s="52">
        <v>0</v>
      </c>
      <c r="L226" s="52">
        <v>893</v>
      </c>
      <c r="M226" s="52">
        <v>13620</v>
      </c>
      <c r="N226" s="36"/>
      <c r="O226" s="53">
        <v>0.24189526184538696</v>
      </c>
      <c r="P226" s="53">
        <v>0</v>
      </c>
      <c r="Q226" s="55">
        <v>0.09</v>
      </c>
      <c r="R226" s="55">
        <v>1.9872567991981813E-2</v>
      </c>
      <c r="S226" s="52">
        <v>0</v>
      </c>
      <c r="T226" s="36"/>
      <c r="U226" s="56">
        <v>1231415</v>
      </c>
      <c r="V226" s="56">
        <v>0</v>
      </c>
      <c r="W226" s="52">
        <v>0</v>
      </c>
      <c r="X226" s="52">
        <v>86427</v>
      </c>
      <c r="Y226" s="52">
        <v>1317842</v>
      </c>
      <c r="Z226" s="83">
        <f t="shared" si="3"/>
        <v>10159187</v>
      </c>
    </row>
    <row r="227" spans="1:26" s="13" customFormat="1">
      <c r="A227" s="49">
        <v>435</v>
      </c>
      <c r="B227" s="49">
        <v>435301079</v>
      </c>
      <c r="C227" s="50" t="s">
        <v>131</v>
      </c>
      <c r="D227" s="49">
        <v>301</v>
      </c>
      <c r="E227" s="50" t="s">
        <v>132</v>
      </c>
      <c r="F227" s="49">
        <v>79</v>
      </c>
      <c r="G227" s="50" t="s">
        <v>86</v>
      </c>
      <c r="H227" s="51">
        <v>153</v>
      </c>
      <c r="I227" s="52">
        <v>9182</v>
      </c>
      <c r="J227" s="52">
        <v>937</v>
      </c>
      <c r="K227" s="52">
        <v>0</v>
      </c>
      <c r="L227" s="52">
        <v>893</v>
      </c>
      <c r="M227" s="52">
        <v>11012</v>
      </c>
      <c r="N227" s="36"/>
      <c r="O227" s="53">
        <v>0.3815461346633427</v>
      </c>
      <c r="P227" s="53">
        <v>0</v>
      </c>
      <c r="Q227" s="55">
        <v>0.09</v>
      </c>
      <c r="R227" s="55">
        <v>5.9652811568436048E-2</v>
      </c>
      <c r="S227" s="52">
        <v>0</v>
      </c>
      <c r="T227" s="36"/>
      <c r="U227" s="56">
        <v>1544382</v>
      </c>
      <c r="V227" s="56">
        <v>0</v>
      </c>
      <c r="W227" s="52">
        <v>0</v>
      </c>
      <c r="X227" s="52">
        <v>136323</v>
      </c>
      <c r="Y227" s="52">
        <v>1680705</v>
      </c>
      <c r="Z227" s="83">
        <f t="shared" si="3"/>
        <v>10159187</v>
      </c>
    </row>
    <row r="228" spans="1:26" s="13" customFormat="1">
      <c r="A228" s="49">
        <v>435</v>
      </c>
      <c r="B228" s="49">
        <v>435301125</v>
      </c>
      <c r="C228" s="50" t="s">
        <v>131</v>
      </c>
      <c r="D228" s="49">
        <v>301</v>
      </c>
      <c r="E228" s="50" t="s">
        <v>132</v>
      </c>
      <c r="F228" s="49">
        <v>125</v>
      </c>
      <c r="G228" s="50" t="s">
        <v>105</v>
      </c>
      <c r="H228" s="51">
        <v>1</v>
      </c>
      <c r="I228" s="52">
        <v>9794</v>
      </c>
      <c r="J228" s="52">
        <v>4829</v>
      </c>
      <c r="K228" s="52">
        <v>0</v>
      </c>
      <c r="L228" s="52">
        <v>893</v>
      </c>
      <c r="M228" s="52">
        <v>15516</v>
      </c>
      <c r="N228" s="36"/>
      <c r="O228" s="53">
        <v>2.4937655860349127E-3</v>
      </c>
      <c r="P228" s="53">
        <v>0</v>
      </c>
      <c r="Q228" s="55">
        <v>0.09</v>
      </c>
      <c r="R228" s="55">
        <v>1.7464099583596536E-2</v>
      </c>
      <c r="S228" s="52">
        <v>0</v>
      </c>
      <c r="T228" s="36"/>
      <c r="U228" s="56">
        <v>14587</v>
      </c>
      <c r="V228" s="56">
        <v>0</v>
      </c>
      <c r="W228" s="52">
        <v>0</v>
      </c>
      <c r="X228" s="52">
        <v>891</v>
      </c>
      <c r="Y228" s="52">
        <v>15478</v>
      </c>
      <c r="Z228" s="83">
        <f t="shared" si="3"/>
        <v>10159187</v>
      </c>
    </row>
    <row r="229" spans="1:26" s="13" customFormat="1">
      <c r="A229" s="49">
        <v>435</v>
      </c>
      <c r="B229" s="49">
        <v>435301128</v>
      </c>
      <c r="C229" s="50" t="s">
        <v>131</v>
      </c>
      <c r="D229" s="49">
        <v>301</v>
      </c>
      <c r="E229" s="50" t="s">
        <v>132</v>
      </c>
      <c r="F229" s="49">
        <v>128</v>
      </c>
      <c r="G229" s="50" t="s">
        <v>122</v>
      </c>
      <c r="H229" s="51">
        <v>1</v>
      </c>
      <c r="I229" s="52">
        <v>11023</v>
      </c>
      <c r="J229" s="52">
        <v>568</v>
      </c>
      <c r="K229" s="52">
        <v>0</v>
      </c>
      <c r="L229" s="52">
        <v>893</v>
      </c>
      <c r="M229" s="52">
        <v>12484</v>
      </c>
      <c r="N229" s="36"/>
      <c r="O229" s="53">
        <v>2.4937655860349127E-3</v>
      </c>
      <c r="P229" s="53">
        <v>0</v>
      </c>
      <c r="Q229" s="55">
        <v>0.18</v>
      </c>
      <c r="R229" s="55">
        <v>3.2906379400218955E-2</v>
      </c>
      <c r="S229" s="52">
        <v>0</v>
      </c>
      <c r="T229" s="36"/>
      <c r="U229" s="56">
        <v>11562</v>
      </c>
      <c r="V229" s="56">
        <v>0</v>
      </c>
      <c r="W229" s="52">
        <v>0</v>
      </c>
      <c r="X229" s="52">
        <v>891</v>
      </c>
      <c r="Y229" s="52">
        <v>12453</v>
      </c>
      <c r="Z229" s="83">
        <f t="shared" si="3"/>
        <v>10159187</v>
      </c>
    </row>
    <row r="230" spans="1:26" s="13" customFormat="1">
      <c r="A230" s="49">
        <v>435</v>
      </c>
      <c r="B230" s="49">
        <v>435301160</v>
      </c>
      <c r="C230" s="50" t="s">
        <v>131</v>
      </c>
      <c r="D230" s="49">
        <v>301</v>
      </c>
      <c r="E230" s="50" t="s">
        <v>132</v>
      </c>
      <c r="F230" s="49">
        <v>160</v>
      </c>
      <c r="G230" s="50" t="s">
        <v>134</v>
      </c>
      <c r="H230" s="51">
        <v>237</v>
      </c>
      <c r="I230" s="52">
        <v>9865</v>
      </c>
      <c r="J230" s="52">
        <v>319</v>
      </c>
      <c r="K230" s="52">
        <v>0</v>
      </c>
      <c r="L230" s="52">
        <v>893</v>
      </c>
      <c r="M230" s="52">
        <v>11077</v>
      </c>
      <c r="N230" s="36"/>
      <c r="O230" s="53">
        <v>0.59102244389027425</v>
      </c>
      <c r="P230" s="53">
        <v>0</v>
      </c>
      <c r="Q230" s="55">
        <v>0.18</v>
      </c>
      <c r="R230" s="55">
        <v>0.10251797106422691</v>
      </c>
      <c r="S230" s="52">
        <v>0</v>
      </c>
      <c r="T230" s="36"/>
      <c r="U230" s="56">
        <v>2407683</v>
      </c>
      <c r="V230" s="56">
        <v>0</v>
      </c>
      <c r="W230" s="52">
        <v>0</v>
      </c>
      <c r="X230" s="52">
        <v>211167</v>
      </c>
      <c r="Y230" s="52">
        <v>2618850</v>
      </c>
      <c r="Z230" s="83">
        <f t="shared" si="3"/>
        <v>10159187</v>
      </c>
    </row>
    <row r="231" spans="1:26" s="13" customFormat="1">
      <c r="A231" s="49">
        <v>435</v>
      </c>
      <c r="B231" s="49">
        <v>435301181</v>
      </c>
      <c r="C231" s="50" t="s">
        <v>131</v>
      </c>
      <c r="D231" s="49">
        <v>301</v>
      </c>
      <c r="E231" s="50" t="s">
        <v>132</v>
      </c>
      <c r="F231" s="49">
        <v>181</v>
      </c>
      <c r="G231" s="50" t="s">
        <v>79</v>
      </c>
      <c r="H231" s="51">
        <v>1</v>
      </c>
      <c r="I231" s="52">
        <v>9794</v>
      </c>
      <c r="J231" s="52">
        <v>658</v>
      </c>
      <c r="K231" s="52">
        <v>0</v>
      </c>
      <c r="L231" s="52">
        <v>893</v>
      </c>
      <c r="M231" s="52">
        <v>11345</v>
      </c>
      <c r="N231" s="36"/>
      <c r="O231" s="53">
        <v>2.4937655860349127E-3</v>
      </c>
      <c r="P231" s="53">
        <v>0</v>
      </c>
      <c r="Q231" s="55">
        <v>0.09</v>
      </c>
      <c r="R231" s="55">
        <v>1.3706250598751246E-2</v>
      </c>
      <c r="S231" s="52">
        <v>0</v>
      </c>
      <c r="T231" s="36"/>
      <c r="U231" s="56">
        <v>10426</v>
      </c>
      <c r="V231" s="56">
        <v>0</v>
      </c>
      <c r="W231" s="52">
        <v>0</v>
      </c>
      <c r="X231" s="52">
        <v>891</v>
      </c>
      <c r="Y231" s="52">
        <v>11317</v>
      </c>
      <c r="Z231" s="83">
        <f t="shared" si="3"/>
        <v>10159187</v>
      </c>
    </row>
    <row r="232" spans="1:26" s="13" customFormat="1">
      <c r="A232" s="49">
        <v>435</v>
      </c>
      <c r="B232" s="49">
        <v>435301211</v>
      </c>
      <c r="C232" s="50" t="s">
        <v>131</v>
      </c>
      <c r="D232" s="49">
        <v>301</v>
      </c>
      <c r="E232" s="50" t="s">
        <v>132</v>
      </c>
      <c r="F232" s="49">
        <v>211</v>
      </c>
      <c r="G232" s="50" t="s">
        <v>87</v>
      </c>
      <c r="H232" s="51">
        <v>2</v>
      </c>
      <c r="I232" s="52">
        <v>8094</v>
      </c>
      <c r="J232" s="52">
        <v>1452</v>
      </c>
      <c r="K232" s="52">
        <v>0</v>
      </c>
      <c r="L232" s="52">
        <v>893</v>
      </c>
      <c r="M232" s="52">
        <v>10439</v>
      </c>
      <c r="N232" s="36"/>
      <c r="O232" s="53">
        <v>4.9875311720698253E-3</v>
      </c>
      <c r="P232" s="53">
        <v>0</v>
      </c>
      <c r="Q232" s="55">
        <v>0.09</v>
      </c>
      <c r="R232" s="55">
        <v>1.6181693137675814E-3</v>
      </c>
      <c r="S232" s="52">
        <v>0</v>
      </c>
      <c r="T232" s="36"/>
      <c r="U232" s="56">
        <v>19044</v>
      </c>
      <c r="V232" s="56">
        <v>0</v>
      </c>
      <c r="W232" s="52">
        <v>0</v>
      </c>
      <c r="X232" s="52">
        <v>1782</v>
      </c>
      <c r="Y232" s="52">
        <v>20826</v>
      </c>
      <c r="Z232" s="83">
        <f t="shared" si="3"/>
        <v>10159187</v>
      </c>
    </row>
    <row r="233" spans="1:26" s="13" customFormat="1">
      <c r="A233" s="49">
        <v>435</v>
      </c>
      <c r="B233" s="49">
        <v>435301295</v>
      </c>
      <c r="C233" s="50" t="s">
        <v>131</v>
      </c>
      <c r="D233" s="49">
        <v>301</v>
      </c>
      <c r="E233" s="50" t="s">
        <v>132</v>
      </c>
      <c r="F233" s="49">
        <v>295</v>
      </c>
      <c r="G233" s="50" t="s">
        <v>135</v>
      </c>
      <c r="H233" s="51">
        <v>67</v>
      </c>
      <c r="I233" s="52">
        <v>9203</v>
      </c>
      <c r="J233" s="52">
        <v>4390</v>
      </c>
      <c r="K233" s="52">
        <v>0</v>
      </c>
      <c r="L233" s="52">
        <v>893</v>
      </c>
      <c r="M233" s="52">
        <v>14486</v>
      </c>
      <c r="N233" s="36"/>
      <c r="O233" s="53">
        <v>0.16708229426433924</v>
      </c>
      <c r="P233" s="53">
        <v>0</v>
      </c>
      <c r="Q233" s="55">
        <v>0.09</v>
      </c>
      <c r="R233" s="55">
        <v>2.0444393392159928E-2</v>
      </c>
      <c r="S233" s="52">
        <v>0</v>
      </c>
      <c r="T233" s="36"/>
      <c r="U233" s="56">
        <v>908453</v>
      </c>
      <c r="V233" s="56">
        <v>0</v>
      </c>
      <c r="W233" s="52">
        <v>0</v>
      </c>
      <c r="X233" s="52">
        <v>59697</v>
      </c>
      <c r="Y233" s="52">
        <v>968150</v>
      </c>
      <c r="Z233" s="83">
        <f t="shared" si="3"/>
        <v>10159187</v>
      </c>
    </row>
    <row r="234" spans="1:26" s="13" customFormat="1">
      <c r="A234" s="49">
        <v>435</v>
      </c>
      <c r="B234" s="49">
        <v>435301301</v>
      </c>
      <c r="C234" s="50" t="s">
        <v>131</v>
      </c>
      <c r="D234" s="49">
        <v>301</v>
      </c>
      <c r="E234" s="50" t="s">
        <v>132</v>
      </c>
      <c r="F234" s="49">
        <v>301</v>
      </c>
      <c r="G234" s="50" t="s">
        <v>132</v>
      </c>
      <c r="H234" s="51">
        <v>70</v>
      </c>
      <c r="I234" s="52">
        <v>9691</v>
      </c>
      <c r="J234" s="52">
        <v>3530</v>
      </c>
      <c r="K234" s="52">
        <v>0</v>
      </c>
      <c r="L234" s="52">
        <v>893</v>
      </c>
      <c r="M234" s="52">
        <v>14114</v>
      </c>
      <c r="N234" s="36"/>
      <c r="O234" s="53">
        <v>0.17456359102244401</v>
      </c>
      <c r="P234" s="53">
        <v>0</v>
      </c>
      <c r="Q234" s="55">
        <v>0.09</v>
      </c>
      <c r="R234" s="55">
        <v>4.3651800921226842E-2</v>
      </c>
      <c r="S234" s="52">
        <v>0</v>
      </c>
      <c r="T234" s="36"/>
      <c r="U234" s="56">
        <v>923160</v>
      </c>
      <c r="V234" s="56">
        <v>0</v>
      </c>
      <c r="W234" s="52">
        <v>0</v>
      </c>
      <c r="X234" s="52">
        <v>62370</v>
      </c>
      <c r="Y234" s="52">
        <v>985530</v>
      </c>
      <c r="Z234" s="83">
        <f t="shared" si="3"/>
        <v>10159187</v>
      </c>
    </row>
    <row r="235" spans="1:26" s="13" customFormat="1">
      <c r="A235" s="49">
        <v>435</v>
      </c>
      <c r="B235" s="49">
        <v>435301326</v>
      </c>
      <c r="C235" s="50" t="s">
        <v>131</v>
      </c>
      <c r="D235" s="49">
        <v>301</v>
      </c>
      <c r="E235" s="50" t="s">
        <v>132</v>
      </c>
      <c r="F235" s="49">
        <v>326</v>
      </c>
      <c r="G235" s="50" t="s">
        <v>114</v>
      </c>
      <c r="H235" s="51">
        <v>9</v>
      </c>
      <c r="I235" s="52">
        <v>10105</v>
      </c>
      <c r="J235" s="52">
        <v>3816</v>
      </c>
      <c r="K235" s="52">
        <v>0</v>
      </c>
      <c r="L235" s="52">
        <v>893</v>
      </c>
      <c r="M235" s="52">
        <v>14814</v>
      </c>
      <c r="N235" s="36"/>
      <c r="O235" s="53">
        <v>2.2443890274314218E-2</v>
      </c>
      <c r="P235" s="53">
        <v>0</v>
      </c>
      <c r="Q235" s="55">
        <v>0.09</v>
      </c>
      <c r="R235" s="55">
        <v>2.836946234843778E-3</v>
      </c>
      <c r="S235" s="52">
        <v>0</v>
      </c>
      <c r="T235" s="36"/>
      <c r="U235" s="56">
        <v>124974</v>
      </c>
      <c r="V235" s="56">
        <v>0</v>
      </c>
      <c r="W235" s="52">
        <v>0</v>
      </c>
      <c r="X235" s="52">
        <v>8019</v>
      </c>
      <c r="Y235" s="52">
        <v>132993</v>
      </c>
      <c r="Z235" s="83">
        <f t="shared" si="3"/>
        <v>10159187</v>
      </c>
    </row>
    <row r="236" spans="1:26" s="13" customFormat="1">
      <c r="A236" s="49">
        <v>435</v>
      </c>
      <c r="B236" s="49">
        <v>435301600</v>
      </c>
      <c r="C236" s="50" t="s">
        <v>131</v>
      </c>
      <c r="D236" s="49">
        <v>301</v>
      </c>
      <c r="E236" s="50" t="s">
        <v>132</v>
      </c>
      <c r="F236" s="49">
        <v>600</v>
      </c>
      <c r="G236" s="50" t="s">
        <v>136</v>
      </c>
      <c r="H236" s="51">
        <v>1</v>
      </c>
      <c r="I236" s="52">
        <v>8944</v>
      </c>
      <c r="J236" s="52">
        <v>3665</v>
      </c>
      <c r="K236" s="52">
        <v>0</v>
      </c>
      <c r="L236" s="52">
        <v>893</v>
      </c>
      <c r="M236" s="52">
        <v>13502</v>
      </c>
      <c r="N236" s="36"/>
      <c r="O236" s="53">
        <v>2.4937655860349127E-3</v>
      </c>
      <c r="P236" s="53">
        <v>0</v>
      </c>
      <c r="Q236" s="55">
        <v>0.09</v>
      </c>
      <c r="R236" s="55">
        <v>3.9655592909870361E-3</v>
      </c>
      <c r="S236" s="52">
        <v>0</v>
      </c>
      <c r="T236" s="36"/>
      <c r="U236" s="56">
        <v>12578</v>
      </c>
      <c r="V236" s="56">
        <v>0</v>
      </c>
      <c r="W236" s="52">
        <v>0</v>
      </c>
      <c r="X236" s="52">
        <v>891</v>
      </c>
      <c r="Y236" s="52">
        <v>13469</v>
      </c>
      <c r="Z236" s="83">
        <f t="shared" si="3"/>
        <v>10159187</v>
      </c>
    </row>
    <row r="237" spans="1:26" s="13" customFormat="1">
      <c r="A237" s="49">
        <v>435</v>
      </c>
      <c r="B237" s="49">
        <v>435301610</v>
      </c>
      <c r="C237" s="50" t="s">
        <v>131</v>
      </c>
      <c r="D237" s="49">
        <v>301</v>
      </c>
      <c r="E237" s="50" t="s">
        <v>132</v>
      </c>
      <c r="F237" s="49">
        <v>610</v>
      </c>
      <c r="G237" s="50" t="s">
        <v>228</v>
      </c>
      <c r="H237" s="51">
        <v>2</v>
      </c>
      <c r="I237" s="52">
        <v>9781</v>
      </c>
      <c r="J237" s="52">
        <v>1926</v>
      </c>
      <c r="K237" s="52">
        <v>0</v>
      </c>
      <c r="L237" s="52">
        <v>893</v>
      </c>
      <c r="M237" s="52">
        <v>12600</v>
      </c>
      <c r="N237" s="36"/>
      <c r="O237" s="53">
        <v>4.9875311720698253E-3</v>
      </c>
      <c r="P237" s="53">
        <v>0</v>
      </c>
      <c r="Q237" s="55">
        <v>0.09</v>
      </c>
      <c r="R237" s="55">
        <v>5.459539441323347E-3</v>
      </c>
      <c r="S237" s="52">
        <v>0</v>
      </c>
      <c r="T237" s="36"/>
      <c r="U237" s="56">
        <v>23356</v>
      </c>
      <c r="V237" s="56">
        <v>0</v>
      </c>
      <c r="W237" s="52">
        <v>0</v>
      </c>
      <c r="X237" s="52">
        <v>1782</v>
      </c>
      <c r="Y237" s="52">
        <v>25138</v>
      </c>
      <c r="Z237" s="83">
        <f t="shared" si="3"/>
        <v>10159187</v>
      </c>
    </row>
    <row r="238" spans="1:26" s="13" customFormat="1">
      <c r="A238" s="49">
        <v>435</v>
      </c>
      <c r="B238" s="49">
        <v>435301673</v>
      </c>
      <c r="C238" s="50" t="s">
        <v>131</v>
      </c>
      <c r="D238" s="49">
        <v>301</v>
      </c>
      <c r="E238" s="50" t="s">
        <v>132</v>
      </c>
      <c r="F238" s="49">
        <v>673</v>
      </c>
      <c r="G238" s="50" t="s">
        <v>137</v>
      </c>
      <c r="H238" s="51">
        <v>17</v>
      </c>
      <c r="I238" s="52">
        <v>8940</v>
      </c>
      <c r="J238" s="52">
        <v>4243</v>
      </c>
      <c r="K238" s="52">
        <v>0</v>
      </c>
      <c r="L238" s="52">
        <v>893</v>
      </c>
      <c r="M238" s="52">
        <v>14076</v>
      </c>
      <c r="N238" s="36"/>
      <c r="O238" s="53">
        <v>4.2394014962593513E-2</v>
      </c>
      <c r="P238" s="53">
        <v>0</v>
      </c>
      <c r="Q238" s="55">
        <v>0.09</v>
      </c>
      <c r="R238" s="55">
        <v>1.7875393644949462E-2</v>
      </c>
      <c r="S238" s="52">
        <v>0</v>
      </c>
      <c r="T238" s="36"/>
      <c r="U238" s="56">
        <v>223550</v>
      </c>
      <c r="V238" s="56">
        <v>0</v>
      </c>
      <c r="W238" s="52">
        <v>0</v>
      </c>
      <c r="X238" s="52">
        <v>15147</v>
      </c>
      <c r="Y238" s="52">
        <v>238697</v>
      </c>
      <c r="Z238" s="83">
        <f t="shared" si="3"/>
        <v>10159187</v>
      </c>
    </row>
    <row r="239" spans="1:26" s="13" customFormat="1">
      <c r="A239" s="49">
        <v>435</v>
      </c>
      <c r="B239" s="49">
        <v>435301725</v>
      </c>
      <c r="C239" s="50" t="s">
        <v>131</v>
      </c>
      <c r="D239" s="49">
        <v>301</v>
      </c>
      <c r="E239" s="50" t="s">
        <v>132</v>
      </c>
      <c r="F239" s="49">
        <v>725</v>
      </c>
      <c r="G239" s="50" t="s">
        <v>117</v>
      </c>
      <c r="H239" s="51">
        <v>1</v>
      </c>
      <c r="I239" s="52">
        <v>9704</v>
      </c>
      <c r="J239" s="52">
        <v>2788</v>
      </c>
      <c r="K239" s="52">
        <v>0</v>
      </c>
      <c r="L239" s="52">
        <v>893</v>
      </c>
      <c r="M239" s="52">
        <v>13385</v>
      </c>
      <c r="N239" s="36"/>
      <c r="O239" s="53">
        <v>2.4937655860349127E-3</v>
      </c>
      <c r="P239" s="53">
        <v>0</v>
      </c>
      <c r="Q239" s="55">
        <v>0.09</v>
      </c>
      <c r="R239" s="55">
        <v>1.0215492109852948E-2</v>
      </c>
      <c r="S239" s="52">
        <v>0</v>
      </c>
      <c r="T239" s="36"/>
      <c r="U239" s="56">
        <v>12461</v>
      </c>
      <c r="V239" s="56">
        <v>0</v>
      </c>
      <c r="W239" s="52">
        <v>0</v>
      </c>
      <c r="X239" s="52">
        <v>891</v>
      </c>
      <c r="Y239" s="52">
        <v>13352</v>
      </c>
      <c r="Z239" s="83">
        <f t="shared" si="3"/>
        <v>10159187</v>
      </c>
    </row>
    <row r="240" spans="1:26" s="13" customFormat="1">
      <c r="A240" s="49">
        <v>435</v>
      </c>
      <c r="B240" s="49">
        <v>435301735</v>
      </c>
      <c r="C240" s="50" t="s">
        <v>131</v>
      </c>
      <c r="D240" s="49">
        <v>301</v>
      </c>
      <c r="E240" s="50" t="s">
        <v>132</v>
      </c>
      <c r="F240" s="49">
        <v>735</v>
      </c>
      <c r="G240" s="50" t="s">
        <v>119</v>
      </c>
      <c r="H240" s="51">
        <v>3</v>
      </c>
      <c r="I240" s="52">
        <v>9510</v>
      </c>
      <c r="J240" s="52">
        <v>3806</v>
      </c>
      <c r="K240" s="52">
        <v>0</v>
      </c>
      <c r="L240" s="52">
        <v>893</v>
      </c>
      <c r="M240" s="52">
        <v>14209</v>
      </c>
      <c r="N240" s="36"/>
      <c r="O240" s="53">
        <v>7.481296758104738E-3</v>
      </c>
      <c r="P240" s="53">
        <v>0</v>
      </c>
      <c r="Q240" s="55">
        <v>0.09</v>
      </c>
      <c r="R240" s="55">
        <v>2.0909391815138168E-2</v>
      </c>
      <c r="S240" s="52">
        <v>0</v>
      </c>
      <c r="T240" s="36"/>
      <c r="U240" s="56">
        <v>39849</v>
      </c>
      <c r="V240" s="56">
        <v>0</v>
      </c>
      <c r="W240" s="52">
        <v>0</v>
      </c>
      <c r="X240" s="52">
        <v>2673</v>
      </c>
      <c r="Y240" s="52">
        <v>42522</v>
      </c>
      <c r="Z240" s="83">
        <f t="shared" si="3"/>
        <v>10159187</v>
      </c>
    </row>
    <row r="241" spans="1:26" s="13" customFormat="1">
      <c r="A241" s="49">
        <v>436</v>
      </c>
      <c r="B241" s="49">
        <v>436049001</v>
      </c>
      <c r="C241" s="50" t="s">
        <v>138</v>
      </c>
      <c r="D241" s="49">
        <v>49</v>
      </c>
      <c r="E241" s="50" t="s">
        <v>73</v>
      </c>
      <c r="F241" s="49">
        <v>1</v>
      </c>
      <c r="G241" s="50" t="s">
        <v>57</v>
      </c>
      <c r="H241" s="51">
        <v>1</v>
      </c>
      <c r="I241" s="52">
        <v>10593</v>
      </c>
      <c r="J241" s="52">
        <v>2749</v>
      </c>
      <c r="K241" s="52">
        <v>0</v>
      </c>
      <c r="L241" s="52">
        <v>893</v>
      </c>
      <c r="M241" s="52">
        <v>14235</v>
      </c>
      <c r="N241" s="36"/>
      <c r="O241" s="53">
        <v>0</v>
      </c>
      <c r="P241" s="53">
        <v>0</v>
      </c>
      <c r="Q241" s="55">
        <v>0.09</v>
      </c>
      <c r="R241" s="55">
        <v>1.3304817022844629E-2</v>
      </c>
      <c r="S241" s="52">
        <v>0</v>
      </c>
      <c r="T241" s="36"/>
      <c r="U241" s="56">
        <v>13342</v>
      </c>
      <c r="V241" s="56">
        <v>0</v>
      </c>
      <c r="W241" s="52">
        <v>0</v>
      </c>
      <c r="X241" s="52">
        <v>893</v>
      </c>
      <c r="Y241" s="52">
        <v>14235</v>
      </c>
      <c r="Z241" s="83">
        <f t="shared" si="3"/>
        <v>7933909</v>
      </c>
    </row>
    <row r="242" spans="1:26" s="13" customFormat="1">
      <c r="A242" s="49">
        <v>436</v>
      </c>
      <c r="B242" s="49">
        <v>436049010</v>
      </c>
      <c r="C242" s="50" t="s">
        <v>138</v>
      </c>
      <c r="D242" s="49">
        <v>49</v>
      </c>
      <c r="E242" s="50" t="s">
        <v>73</v>
      </c>
      <c r="F242" s="49">
        <v>10</v>
      </c>
      <c r="G242" s="50" t="s">
        <v>74</v>
      </c>
      <c r="H242" s="51">
        <v>6</v>
      </c>
      <c r="I242" s="52">
        <v>8747</v>
      </c>
      <c r="J242" s="52">
        <v>2690</v>
      </c>
      <c r="K242" s="52">
        <v>0</v>
      </c>
      <c r="L242" s="52">
        <v>893</v>
      </c>
      <c r="M242" s="52">
        <v>12330</v>
      </c>
      <c r="N242" s="36"/>
      <c r="O242" s="53">
        <v>0</v>
      </c>
      <c r="P242" s="53">
        <v>0</v>
      </c>
      <c r="Q242" s="55">
        <v>0.09</v>
      </c>
      <c r="R242" s="55">
        <v>2.0578751873308624E-3</v>
      </c>
      <c r="S242" s="52">
        <v>0</v>
      </c>
      <c r="T242" s="36"/>
      <c r="U242" s="56">
        <v>68622</v>
      </c>
      <c r="V242" s="56">
        <v>0</v>
      </c>
      <c r="W242" s="52">
        <v>0</v>
      </c>
      <c r="X242" s="52">
        <v>5358</v>
      </c>
      <c r="Y242" s="52">
        <v>73980</v>
      </c>
      <c r="Z242" s="83">
        <f t="shared" si="3"/>
        <v>7933909</v>
      </c>
    </row>
    <row r="243" spans="1:26" s="13" customFormat="1">
      <c r="A243" s="49">
        <v>436</v>
      </c>
      <c r="B243" s="49">
        <v>436049035</v>
      </c>
      <c r="C243" s="50" t="s">
        <v>138</v>
      </c>
      <c r="D243" s="49">
        <v>49</v>
      </c>
      <c r="E243" s="50" t="s">
        <v>73</v>
      </c>
      <c r="F243" s="49">
        <v>35</v>
      </c>
      <c r="G243" s="50" t="s">
        <v>11</v>
      </c>
      <c r="H243" s="51">
        <v>74</v>
      </c>
      <c r="I243" s="52">
        <v>11948</v>
      </c>
      <c r="J243" s="52">
        <v>4210</v>
      </c>
      <c r="K243" s="52">
        <v>0</v>
      </c>
      <c r="L243" s="52">
        <v>893</v>
      </c>
      <c r="M243" s="52">
        <v>17051</v>
      </c>
      <c r="N243" s="36"/>
      <c r="O243" s="53">
        <v>0</v>
      </c>
      <c r="P243" s="53">
        <v>0</v>
      </c>
      <c r="Q243" s="55">
        <v>0.18</v>
      </c>
      <c r="R243" s="55">
        <v>0.146106395462925</v>
      </c>
      <c r="S243" s="52">
        <v>0</v>
      </c>
      <c r="T243" s="36"/>
      <c r="U243" s="56">
        <v>1195692</v>
      </c>
      <c r="V243" s="56">
        <v>0</v>
      </c>
      <c r="W243" s="52">
        <v>0</v>
      </c>
      <c r="X243" s="52">
        <v>66082</v>
      </c>
      <c r="Y243" s="52">
        <v>1261774</v>
      </c>
      <c r="Z243" s="83">
        <f t="shared" si="3"/>
        <v>7933909</v>
      </c>
    </row>
    <row r="244" spans="1:26" s="13" customFormat="1">
      <c r="A244" s="49">
        <v>436</v>
      </c>
      <c r="B244" s="49">
        <v>436049044</v>
      </c>
      <c r="C244" s="50" t="s">
        <v>138</v>
      </c>
      <c r="D244" s="49">
        <v>49</v>
      </c>
      <c r="E244" s="50" t="s">
        <v>73</v>
      </c>
      <c r="F244" s="49">
        <v>44</v>
      </c>
      <c r="G244" s="50" t="s">
        <v>12</v>
      </c>
      <c r="H244" s="51">
        <v>4</v>
      </c>
      <c r="I244" s="52">
        <v>10593</v>
      </c>
      <c r="J244" s="52">
        <v>698</v>
      </c>
      <c r="K244" s="52">
        <v>0</v>
      </c>
      <c r="L244" s="52">
        <v>893</v>
      </c>
      <c r="M244" s="52">
        <v>12184</v>
      </c>
      <c r="N244" s="36"/>
      <c r="O244" s="53">
        <v>0</v>
      </c>
      <c r="P244" s="53">
        <v>0</v>
      </c>
      <c r="Q244" s="55">
        <v>0.09</v>
      </c>
      <c r="R244" s="55">
        <v>4.7635608937194533E-2</v>
      </c>
      <c r="S244" s="52">
        <v>0</v>
      </c>
      <c r="T244" s="36"/>
      <c r="U244" s="56">
        <v>45164</v>
      </c>
      <c r="V244" s="56">
        <v>0</v>
      </c>
      <c r="W244" s="52">
        <v>0</v>
      </c>
      <c r="X244" s="52">
        <v>3572</v>
      </c>
      <c r="Y244" s="52">
        <v>48736</v>
      </c>
      <c r="Z244" s="83">
        <f t="shared" si="3"/>
        <v>7933909</v>
      </c>
    </row>
    <row r="245" spans="1:26" s="13" customFormat="1">
      <c r="A245" s="49">
        <v>436</v>
      </c>
      <c r="B245" s="49">
        <v>436049046</v>
      </c>
      <c r="C245" s="50" t="s">
        <v>138</v>
      </c>
      <c r="D245" s="49">
        <v>49</v>
      </c>
      <c r="E245" s="50" t="s">
        <v>73</v>
      </c>
      <c r="F245" s="49">
        <v>46</v>
      </c>
      <c r="G245" s="50" t="s">
        <v>89</v>
      </c>
      <c r="H245" s="51">
        <v>1</v>
      </c>
      <c r="I245" s="52">
        <v>8747</v>
      </c>
      <c r="J245" s="52">
        <v>6645</v>
      </c>
      <c r="K245" s="52">
        <v>0</v>
      </c>
      <c r="L245" s="52">
        <v>893</v>
      </c>
      <c r="M245" s="52">
        <v>16285</v>
      </c>
      <c r="N245" s="36"/>
      <c r="O245" s="53">
        <v>0</v>
      </c>
      <c r="P245" s="53">
        <v>0</v>
      </c>
      <c r="Q245" s="55">
        <v>0.09</v>
      </c>
      <c r="R245" s="55">
        <v>5.3994094422245894E-4</v>
      </c>
      <c r="S245" s="52">
        <v>0</v>
      </c>
      <c r="T245" s="36"/>
      <c r="U245" s="56">
        <v>15392</v>
      </c>
      <c r="V245" s="56">
        <v>0</v>
      </c>
      <c r="W245" s="52">
        <v>0</v>
      </c>
      <c r="X245" s="52">
        <v>893</v>
      </c>
      <c r="Y245" s="52">
        <v>16285</v>
      </c>
      <c r="Z245" s="83">
        <f t="shared" si="3"/>
        <v>7933909</v>
      </c>
    </row>
    <row r="246" spans="1:26" s="13" customFormat="1">
      <c r="A246" s="49">
        <v>436</v>
      </c>
      <c r="B246" s="49">
        <v>436049049</v>
      </c>
      <c r="C246" s="50" t="s">
        <v>138</v>
      </c>
      <c r="D246" s="49">
        <v>49</v>
      </c>
      <c r="E246" s="50" t="s">
        <v>73</v>
      </c>
      <c r="F246" s="49">
        <v>49</v>
      </c>
      <c r="G246" s="50" t="s">
        <v>73</v>
      </c>
      <c r="H246" s="51">
        <v>175</v>
      </c>
      <c r="I246" s="52">
        <v>12352</v>
      </c>
      <c r="J246" s="52">
        <v>15666</v>
      </c>
      <c r="K246" s="52">
        <v>0</v>
      </c>
      <c r="L246" s="52">
        <v>893</v>
      </c>
      <c r="M246" s="52">
        <v>28911</v>
      </c>
      <c r="N246" s="36"/>
      <c r="O246" s="53">
        <v>0</v>
      </c>
      <c r="P246" s="53">
        <v>0</v>
      </c>
      <c r="Q246" s="55">
        <v>0.09</v>
      </c>
      <c r="R246" s="55">
        <v>6.9838840145100528E-2</v>
      </c>
      <c r="S246" s="52">
        <v>0</v>
      </c>
      <c r="T246" s="36"/>
      <c r="U246" s="56">
        <v>4903150</v>
      </c>
      <c r="V246" s="56">
        <v>0</v>
      </c>
      <c r="W246" s="52">
        <v>0</v>
      </c>
      <c r="X246" s="52">
        <v>156275</v>
      </c>
      <c r="Y246" s="52">
        <v>5059425</v>
      </c>
      <c r="Z246" s="83">
        <f t="shared" si="3"/>
        <v>7933909</v>
      </c>
    </row>
    <row r="247" spans="1:26" s="13" customFormat="1">
      <c r="A247" s="49">
        <v>436</v>
      </c>
      <c r="B247" s="49">
        <v>436049056</v>
      </c>
      <c r="C247" s="50" t="s">
        <v>138</v>
      </c>
      <c r="D247" s="49">
        <v>49</v>
      </c>
      <c r="E247" s="50" t="s">
        <v>73</v>
      </c>
      <c r="F247" s="49">
        <v>56</v>
      </c>
      <c r="G247" s="50" t="s">
        <v>133</v>
      </c>
      <c r="H247" s="51">
        <v>1</v>
      </c>
      <c r="I247" s="52">
        <v>9612</v>
      </c>
      <c r="J247" s="52">
        <v>3746</v>
      </c>
      <c r="K247" s="52">
        <v>0</v>
      </c>
      <c r="L247" s="52">
        <v>893</v>
      </c>
      <c r="M247" s="52">
        <v>14251</v>
      </c>
      <c r="N247" s="36"/>
      <c r="O247" s="53">
        <v>0</v>
      </c>
      <c r="P247" s="53">
        <v>0</v>
      </c>
      <c r="Q247" s="55">
        <v>0.09</v>
      </c>
      <c r="R247" s="55">
        <v>1.9872567991981813E-2</v>
      </c>
      <c r="S247" s="52">
        <v>0</v>
      </c>
      <c r="T247" s="36"/>
      <c r="U247" s="56">
        <v>13358</v>
      </c>
      <c r="V247" s="56">
        <v>0</v>
      </c>
      <c r="W247" s="52">
        <v>0</v>
      </c>
      <c r="X247" s="52">
        <v>893</v>
      </c>
      <c r="Y247" s="52">
        <v>14251</v>
      </c>
      <c r="Z247" s="83">
        <f t="shared" si="3"/>
        <v>7933909</v>
      </c>
    </row>
    <row r="248" spans="1:26" s="13" customFormat="1">
      <c r="A248" s="49">
        <v>436</v>
      </c>
      <c r="B248" s="49">
        <v>436049057</v>
      </c>
      <c r="C248" s="50" t="s">
        <v>138</v>
      </c>
      <c r="D248" s="49">
        <v>49</v>
      </c>
      <c r="E248" s="50" t="s">
        <v>73</v>
      </c>
      <c r="F248" s="49">
        <v>57</v>
      </c>
      <c r="G248" s="50" t="s">
        <v>13</v>
      </c>
      <c r="H248" s="51">
        <v>5</v>
      </c>
      <c r="I248" s="52">
        <v>13870</v>
      </c>
      <c r="J248" s="52">
        <v>733</v>
      </c>
      <c r="K248" s="52">
        <v>0</v>
      </c>
      <c r="L248" s="52">
        <v>893</v>
      </c>
      <c r="M248" s="52">
        <v>15496</v>
      </c>
      <c r="N248" s="36"/>
      <c r="O248" s="53">
        <v>0</v>
      </c>
      <c r="P248" s="53">
        <v>0</v>
      </c>
      <c r="Q248" s="55">
        <v>0.18</v>
      </c>
      <c r="R248" s="55">
        <v>0.11614255293759317</v>
      </c>
      <c r="S248" s="52">
        <v>0</v>
      </c>
      <c r="T248" s="36"/>
      <c r="U248" s="56">
        <v>73015</v>
      </c>
      <c r="V248" s="56">
        <v>0</v>
      </c>
      <c r="W248" s="52">
        <v>0</v>
      </c>
      <c r="X248" s="52">
        <v>4465</v>
      </c>
      <c r="Y248" s="52">
        <v>77480</v>
      </c>
      <c r="Z248" s="83">
        <f t="shared" si="3"/>
        <v>7933909</v>
      </c>
    </row>
    <row r="249" spans="1:26" s="13" customFormat="1">
      <c r="A249" s="49">
        <v>436</v>
      </c>
      <c r="B249" s="49">
        <v>436049073</v>
      </c>
      <c r="C249" s="50" t="s">
        <v>138</v>
      </c>
      <c r="D249" s="49">
        <v>49</v>
      </c>
      <c r="E249" s="50" t="s">
        <v>73</v>
      </c>
      <c r="F249" s="49">
        <v>73</v>
      </c>
      <c r="G249" s="50" t="s">
        <v>23</v>
      </c>
      <c r="H249" s="51">
        <v>1</v>
      </c>
      <c r="I249" s="52">
        <v>10347</v>
      </c>
      <c r="J249" s="52">
        <v>8051</v>
      </c>
      <c r="K249" s="52">
        <v>0</v>
      </c>
      <c r="L249" s="52">
        <v>893</v>
      </c>
      <c r="M249" s="52">
        <v>19291</v>
      </c>
      <c r="N249" s="36"/>
      <c r="O249" s="53">
        <v>0</v>
      </c>
      <c r="P249" s="53">
        <v>0</v>
      </c>
      <c r="Q249" s="55">
        <v>0.09</v>
      </c>
      <c r="R249" s="55">
        <v>4.5356296084762783E-3</v>
      </c>
      <c r="S249" s="52">
        <v>0</v>
      </c>
      <c r="T249" s="36"/>
      <c r="U249" s="56">
        <v>18398</v>
      </c>
      <c r="V249" s="56">
        <v>0</v>
      </c>
      <c r="W249" s="52">
        <v>0</v>
      </c>
      <c r="X249" s="52">
        <v>893</v>
      </c>
      <c r="Y249" s="52">
        <v>19291</v>
      </c>
      <c r="Z249" s="83">
        <f t="shared" si="3"/>
        <v>7933909</v>
      </c>
    </row>
    <row r="250" spans="1:26" s="13" customFormat="1">
      <c r="A250" s="49">
        <v>436</v>
      </c>
      <c r="B250" s="49">
        <v>436049093</v>
      </c>
      <c r="C250" s="50" t="s">
        <v>138</v>
      </c>
      <c r="D250" s="49">
        <v>49</v>
      </c>
      <c r="E250" s="50" t="s">
        <v>73</v>
      </c>
      <c r="F250" s="49">
        <v>93</v>
      </c>
      <c r="G250" s="50" t="s">
        <v>14</v>
      </c>
      <c r="H250" s="51">
        <v>12</v>
      </c>
      <c r="I250" s="52">
        <v>10545</v>
      </c>
      <c r="J250" s="52">
        <v>295</v>
      </c>
      <c r="K250" s="52">
        <v>0</v>
      </c>
      <c r="L250" s="52">
        <v>893</v>
      </c>
      <c r="M250" s="52">
        <v>11733</v>
      </c>
      <c r="N250" s="36"/>
      <c r="O250" s="53">
        <v>0</v>
      </c>
      <c r="P250" s="53">
        <v>0</v>
      </c>
      <c r="Q250" s="55">
        <v>0.09</v>
      </c>
      <c r="R250" s="55">
        <v>9.832094687748992E-2</v>
      </c>
      <c r="S250" s="52">
        <v>-917</v>
      </c>
      <c r="T250" s="36"/>
      <c r="U250" s="56">
        <v>130080</v>
      </c>
      <c r="V250" s="56">
        <v>0</v>
      </c>
      <c r="W250" s="52">
        <v>-11004</v>
      </c>
      <c r="X250" s="52">
        <v>10716</v>
      </c>
      <c r="Y250" s="52">
        <v>129792</v>
      </c>
      <c r="Z250" s="83">
        <f t="shared" si="3"/>
        <v>7933909</v>
      </c>
    </row>
    <row r="251" spans="1:26" s="13" customFormat="1">
      <c r="A251" s="49">
        <v>436</v>
      </c>
      <c r="B251" s="49">
        <v>436049133</v>
      </c>
      <c r="C251" s="50" t="s">
        <v>138</v>
      </c>
      <c r="D251" s="49">
        <v>49</v>
      </c>
      <c r="E251" s="50" t="s">
        <v>73</v>
      </c>
      <c r="F251" s="49">
        <v>133</v>
      </c>
      <c r="G251" s="50" t="s">
        <v>59</v>
      </c>
      <c r="H251" s="51">
        <v>2</v>
      </c>
      <c r="I251" s="52">
        <v>8747</v>
      </c>
      <c r="J251" s="52">
        <v>2727</v>
      </c>
      <c r="K251" s="52">
        <v>0</v>
      </c>
      <c r="L251" s="52">
        <v>893</v>
      </c>
      <c r="M251" s="52">
        <v>12367</v>
      </c>
      <c r="N251" s="36"/>
      <c r="O251" s="53">
        <v>0</v>
      </c>
      <c r="P251" s="53">
        <v>0</v>
      </c>
      <c r="Q251" s="55">
        <v>0.09</v>
      </c>
      <c r="R251" s="55">
        <v>2.9745812524621534E-2</v>
      </c>
      <c r="S251" s="52">
        <v>0</v>
      </c>
      <c r="T251" s="36"/>
      <c r="U251" s="56">
        <v>22948</v>
      </c>
      <c r="V251" s="56">
        <v>0</v>
      </c>
      <c r="W251" s="52">
        <v>0</v>
      </c>
      <c r="X251" s="52">
        <v>1786</v>
      </c>
      <c r="Y251" s="52">
        <v>24734</v>
      </c>
      <c r="Z251" s="83">
        <f t="shared" si="3"/>
        <v>7933909</v>
      </c>
    </row>
    <row r="252" spans="1:26" s="13" customFormat="1">
      <c r="A252" s="49">
        <v>436</v>
      </c>
      <c r="B252" s="49">
        <v>436049149</v>
      </c>
      <c r="C252" s="50" t="s">
        <v>138</v>
      </c>
      <c r="D252" s="49">
        <v>49</v>
      </c>
      <c r="E252" s="50" t="s">
        <v>73</v>
      </c>
      <c r="F252" s="49">
        <v>149</v>
      </c>
      <c r="G252" s="50" t="s">
        <v>77</v>
      </c>
      <c r="H252" s="51">
        <v>2</v>
      </c>
      <c r="I252" s="52">
        <v>9670</v>
      </c>
      <c r="J252" s="52">
        <v>50</v>
      </c>
      <c r="K252" s="52">
        <v>0</v>
      </c>
      <c r="L252" s="52">
        <v>893</v>
      </c>
      <c r="M252" s="52">
        <v>10613</v>
      </c>
      <c r="N252" s="36"/>
      <c r="O252" s="53">
        <v>0</v>
      </c>
      <c r="P252" s="53">
        <v>0</v>
      </c>
      <c r="Q252" s="55">
        <v>0.16</v>
      </c>
      <c r="R252" s="55">
        <v>0.10177081905256104</v>
      </c>
      <c r="S252" s="52">
        <v>0</v>
      </c>
      <c r="T252" s="36"/>
      <c r="U252" s="56">
        <v>19440</v>
      </c>
      <c r="V252" s="56">
        <v>0</v>
      </c>
      <c r="W252" s="52">
        <v>0</v>
      </c>
      <c r="X252" s="52">
        <v>1786</v>
      </c>
      <c r="Y252" s="52">
        <v>21226</v>
      </c>
      <c r="Z252" s="83">
        <f t="shared" si="3"/>
        <v>7933909</v>
      </c>
    </row>
    <row r="253" spans="1:26" s="13" customFormat="1">
      <c r="A253" s="49">
        <v>436</v>
      </c>
      <c r="B253" s="49">
        <v>436049163</v>
      </c>
      <c r="C253" s="50" t="s">
        <v>138</v>
      </c>
      <c r="D253" s="49">
        <v>49</v>
      </c>
      <c r="E253" s="50" t="s">
        <v>73</v>
      </c>
      <c r="F253" s="49">
        <v>163</v>
      </c>
      <c r="G253" s="50" t="s">
        <v>16</v>
      </c>
      <c r="H253" s="51">
        <v>2</v>
      </c>
      <c r="I253" s="52">
        <v>11960</v>
      </c>
      <c r="J253" s="52">
        <v>641</v>
      </c>
      <c r="K253" s="52">
        <v>0</v>
      </c>
      <c r="L253" s="52">
        <v>893</v>
      </c>
      <c r="M253" s="52">
        <v>13494</v>
      </c>
      <c r="N253" s="36"/>
      <c r="O253" s="53">
        <v>0</v>
      </c>
      <c r="P253" s="53">
        <v>0</v>
      </c>
      <c r="Q253" s="55">
        <v>0.18</v>
      </c>
      <c r="R253" s="55">
        <v>8.7615887311341539E-2</v>
      </c>
      <c r="S253" s="52">
        <v>0</v>
      </c>
      <c r="T253" s="36"/>
      <c r="U253" s="56">
        <v>25202</v>
      </c>
      <c r="V253" s="56">
        <v>0</v>
      </c>
      <c r="W253" s="52">
        <v>0</v>
      </c>
      <c r="X253" s="52">
        <v>1786</v>
      </c>
      <c r="Y253" s="52">
        <v>26988</v>
      </c>
      <c r="Z253" s="83">
        <f t="shared" si="3"/>
        <v>7933909</v>
      </c>
    </row>
    <row r="254" spans="1:26" s="13" customFormat="1">
      <c r="A254" s="49">
        <v>436</v>
      </c>
      <c r="B254" s="49">
        <v>436049165</v>
      </c>
      <c r="C254" s="50" t="s">
        <v>138</v>
      </c>
      <c r="D254" s="49">
        <v>49</v>
      </c>
      <c r="E254" s="50" t="s">
        <v>73</v>
      </c>
      <c r="F254" s="49">
        <v>165</v>
      </c>
      <c r="G254" s="50" t="s">
        <v>17</v>
      </c>
      <c r="H254" s="51">
        <v>29</v>
      </c>
      <c r="I254" s="52">
        <v>11045</v>
      </c>
      <c r="J254" s="52">
        <v>541</v>
      </c>
      <c r="K254" s="52">
        <v>0</v>
      </c>
      <c r="L254" s="52">
        <v>893</v>
      </c>
      <c r="M254" s="52">
        <v>12479</v>
      </c>
      <c r="N254" s="36"/>
      <c r="O254" s="53">
        <v>0</v>
      </c>
      <c r="P254" s="53">
        <v>0</v>
      </c>
      <c r="Q254" s="55">
        <v>0.14000000000000001</v>
      </c>
      <c r="R254" s="55">
        <v>0.11966283017214517</v>
      </c>
      <c r="S254" s="52">
        <v>0</v>
      </c>
      <c r="T254" s="36"/>
      <c r="U254" s="56">
        <v>335994</v>
      </c>
      <c r="V254" s="56">
        <v>0</v>
      </c>
      <c r="W254" s="52">
        <v>0</v>
      </c>
      <c r="X254" s="52">
        <v>25897</v>
      </c>
      <c r="Y254" s="52">
        <v>361891</v>
      </c>
      <c r="Z254" s="83">
        <f t="shared" si="3"/>
        <v>7933909</v>
      </c>
    </row>
    <row r="255" spans="1:26" s="13" customFormat="1">
      <c r="A255" s="49">
        <v>436</v>
      </c>
      <c r="B255" s="49">
        <v>436049176</v>
      </c>
      <c r="C255" s="50" t="s">
        <v>138</v>
      </c>
      <c r="D255" s="49">
        <v>49</v>
      </c>
      <c r="E255" s="50" t="s">
        <v>73</v>
      </c>
      <c r="F255" s="49">
        <v>176</v>
      </c>
      <c r="G255" s="50" t="s">
        <v>78</v>
      </c>
      <c r="H255" s="51">
        <v>13</v>
      </c>
      <c r="I255" s="52">
        <v>10891</v>
      </c>
      <c r="J255" s="52">
        <v>3588</v>
      </c>
      <c r="K255" s="52">
        <v>0</v>
      </c>
      <c r="L255" s="52">
        <v>893</v>
      </c>
      <c r="M255" s="52">
        <v>15372</v>
      </c>
      <c r="N255" s="36"/>
      <c r="O255" s="53">
        <v>0</v>
      </c>
      <c r="P255" s="53">
        <v>0</v>
      </c>
      <c r="Q255" s="55">
        <v>0.09</v>
      </c>
      <c r="R255" s="55">
        <v>6.5733715767592862E-2</v>
      </c>
      <c r="S255" s="52">
        <v>0</v>
      </c>
      <c r="T255" s="36"/>
      <c r="U255" s="56">
        <v>188227</v>
      </c>
      <c r="V255" s="56">
        <v>0</v>
      </c>
      <c r="W255" s="52">
        <v>0</v>
      </c>
      <c r="X255" s="52">
        <v>11609</v>
      </c>
      <c r="Y255" s="52">
        <v>199836</v>
      </c>
      <c r="Z255" s="83">
        <f t="shared" si="3"/>
        <v>7933909</v>
      </c>
    </row>
    <row r="256" spans="1:26" s="13" customFormat="1">
      <c r="A256" s="49">
        <v>436</v>
      </c>
      <c r="B256" s="49">
        <v>436049199</v>
      </c>
      <c r="C256" s="50" t="s">
        <v>138</v>
      </c>
      <c r="D256" s="49">
        <v>49</v>
      </c>
      <c r="E256" s="50" t="s">
        <v>73</v>
      </c>
      <c r="F256" s="49">
        <v>199</v>
      </c>
      <c r="G256" s="50" t="s">
        <v>139</v>
      </c>
      <c r="H256" s="51">
        <v>1</v>
      </c>
      <c r="I256" s="52">
        <v>9914</v>
      </c>
      <c r="J256" s="52">
        <v>6353</v>
      </c>
      <c r="K256" s="52">
        <v>0</v>
      </c>
      <c r="L256" s="52">
        <v>893</v>
      </c>
      <c r="M256" s="52">
        <v>17160</v>
      </c>
      <c r="N256" s="36"/>
      <c r="O256" s="53">
        <v>0</v>
      </c>
      <c r="P256" s="53">
        <v>0</v>
      </c>
      <c r="Q256" s="55">
        <v>0.09</v>
      </c>
      <c r="R256" s="55">
        <v>5.3673056081855719E-4</v>
      </c>
      <c r="S256" s="52">
        <v>0</v>
      </c>
      <c r="T256" s="36"/>
      <c r="U256" s="56">
        <v>16267</v>
      </c>
      <c r="V256" s="56">
        <v>0</v>
      </c>
      <c r="W256" s="52">
        <v>0</v>
      </c>
      <c r="X256" s="52">
        <v>893</v>
      </c>
      <c r="Y256" s="52">
        <v>17160</v>
      </c>
      <c r="Z256" s="83">
        <f t="shared" si="3"/>
        <v>7933909</v>
      </c>
    </row>
    <row r="257" spans="1:26" s="13" customFormat="1">
      <c r="A257" s="49">
        <v>436</v>
      </c>
      <c r="B257" s="49">
        <v>436049244</v>
      </c>
      <c r="C257" s="50" t="s">
        <v>138</v>
      </c>
      <c r="D257" s="49">
        <v>49</v>
      </c>
      <c r="E257" s="50" t="s">
        <v>73</v>
      </c>
      <c r="F257" s="49">
        <v>244</v>
      </c>
      <c r="G257" s="50" t="s">
        <v>27</v>
      </c>
      <c r="H257" s="51">
        <v>11</v>
      </c>
      <c r="I257" s="52">
        <v>11594</v>
      </c>
      <c r="J257" s="52">
        <v>4687</v>
      </c>
      <c r="K257" s="52">
        <v>0</v>
      </c>
      <c r="L257" s="52">
        <v>893</v>
      </c>
      <c r="M257" s="52">
        <v>17174</v>
      </c>
      <c r="N257" s="36"/>
      <c r="O257" s="53">
        <v>0</v>
      </c>
      <c r="P257" s="53">
        <v>0</v>
      </c>
      <c r="Q257" s="55">
        <v>0.18</v>
      </c>
      <c r="R257" s="55">
        <v>9.4216389675245329E-2</v>
      </c>
      <c r="S257" s="52">
        <v>0</v>
      </c>
      <c r="T257" s="36"/>
      <c r="U257" s="56">
        <v>179091</v>
      </c>
      <c r="V257" s="56">
        <v>0</v>
      </c>
      <c r="W257" s="52">
        <v>0</v>
      </c>
      <c r="X257" s="52">
        <v>9823</v>
      </c>
      <c r="Y257" s="52">
        <v>188914</v>
      </c>
      <c r="Z257" s="83">
        <f t="shared" si="3"/>
        <v>7933909</v>
      </c>
    </row>
    <row r="258" spans="1:26" s="13" customFormat="1">
      <c r="A258" s="49">
        <v>436</v>
      </c>
      <c r="B258" s="49">
        <v>436049248</v>
      </c>
      <c r="C258" s="50" t="s">
        <v>138</v>
      </c>
      <c r="D258" s="49">
        <v>49</v>
      </c>
      <c r="E258" s="50" t="s">
        <v>73</v>
      </c>
      <c r="F258" s="49">
        <v>248</v>
      </c>
      <c r="G258" s="50" t="s">
        <v>18</v>
      </c>
      <c r="H258" s="51">
        <v>4</v>
      </c>
      <c r="I258" s="52">
        <v>11091</v>
      </c>
      <c r="J258" s="52">
        <v>389</v>
      </c>
      <c r="K258" s="52">
        <v>0</v>
      </c>
      <c r="L258" s="52">
        <v>893</v>
      </c>
      <c r="M258" s="52">
        <v>12373</v>
      </c>
      <c r="N258" s="36"/>
      <c r="O258" s="53">
        <v>0</v>
      </c>
      <c r="P258" s="53">
        <v>0</v>
      </c>
      <c r="Q258" s="55">
        <v>0.09</v>
      </c>
      <c r="R258" s="55">
        <v>3.8628902959594646E-2</v>
      </c>
      <c r="S258" s="52">
        <v>0</v>
      </c>
      <c r="T258" s="36"/>
      <c r="U258" s="56">
        <v>45920</v>
      </c>
      <c r="V258" s="56">
        <v>0</v>
      </c>
      <c r="W258" s="52">
        <v>0</v>
      </c>
      <c r="X258" s="52">
        <v>3572</v>
      </c>
      <c r="Y258" s="52">
        <v>49492</v>
      </c>
      <c r="Z258" s="83">
        <f t="shared" si="3"/>
        <v>7933909</v>
      </c>
    </row>
    <row r="259" spans="1:26" s="13" customFormat="1">
      <c r="A259" s="49">
        <v>436</v>
      </c>
      <c r="B259" s="49">
        <v>436049258</v>
      </c>
      <c r="C259" s="50" t="s">
        <v>138</v>
      </c>
      <c r="D259" s="49">
        <v>49</v>
      </c>
      <c r="E259" s="50" t="s">
        <v>73</v>
      </c>
      <c r="F259" s="49">
        <v>258</v>
      </c>
      <c r="G259" s="50" t="s">
        <v>98</v>
      </c>
      <c r="H259" s="51">
        <v>1</v>
      </c>
      <c r="I259" s="52">
        <v>10593</v>
      </c>
      <c r="J259" s="52">
        <v>3396</v>
      </c>
      <c r="K259" s="52">
        <v>0</v>
      </c>
      <c r="L259" s="52">
        <v>893</v>
      </c>
      <c r="M259" s="52">
        <v>14882</v>
      </c>
      <c r="N259" s="36"/>
      <c r="O259" s="53">
        <v>0</v>
      </c>
      <c r="P259" s="53">
        <v>0</v>
      </c>
      <c r="Q259" s="55">
        <v>0.18</v>
      </c>
      <c r="R259" s="55">
        <v>9.1451875460727347E-2</v>
      </c>
      <c r="S259" s="52">
        <v>0</v>
      </c>
      <c r="T259" s="36"/>
      <c r="U259" s="56">
        <v>13989</v>
      </c>
      <c r="V259" s="56">
        <v>0</v>
      </c>
      <c r="W259" s="52">
        <v>0</v>
      </c>
      <c r="X259" s="52">
        <v>893</v>
      </c>
      <c r="Y259" s="52">
        <v>14882</v>
      </c>
      <c r="Z259" s="83">
        <f t="shared" si="3"/>
        <v>7933909</v>
      </c>
    </row>
    <row r="260" spans="1:26" s="13" customFormat="1">
      <c r="A260" s="49">
        <v>436</v>
      </c>
      <c r="B260" s="49">
        <v>436049262</v>
      </c>
      <c r="C260" s="50" t="s">
        <v>138</v>
      </c>
      <c r="D260" s="49">
        <v>49</v>
      </c>
      <c r="E260" s="50" t="s">
        <v>73</v>
      </c>
      <c r="F260" s="49">
        <v>262</v>
      </c>
      <c r="G260" s="50" t="s">
        <v>19</v>
      </c>
      <c r="H260" s="51">
        <v>2</v>
      </c>
      <c r="I260" s="52">
        <v>11949</v>
      </c>
      <c r="J260" s="52">
        <v>5544</v>
      </c>
      <c r="K260" s="52">
        <v>0</v>
      </c>
      <c r="L260" s="52">
        <v>893</v>
      </c>
      <c r="M260" s="52">
        <v>18386</v>
      </c>
      <c r="N260" s="36"/>
      <c r="O260" s="53">
        <v>0</v>
      </c>
      <c r="P260" s="53">
        <v>0</v>
      </c>
      <c r="Q260" s="55">
        <v>0.09</v>
      </c>
      <c r="R260" s="55">
        <v>4.9644729083564425E-2</v>
      </c>
      <c r="S260" s="52">
        <v>0</v>
      </c>
      <c r="T260" s="36"/>
      <c r="U260" s="56">
        <v>34986</v>
      </c>
      <c r="V260" s="56">
        <v>0</v>
      </c>
      <c r="W260" s="52">
        <v>0</v>
      </c>
      <c r="X260" s="52">
        <v>1786</v>
      </c>
      <c r="Y260" s="52">
        <v>36772</v>
      </c>
      <c r="Z260" s="83">
        <f t="shared" si="3"/>
        <v>7933909</v>
      </c>
    </row>
    <row r="261" spans="1:26" s="13" customFormat="1">
      <c r="A261" s="49">
        <v>436</v>
      </c>
      <c r="B261" s="49">
        <v>436049274</v>
      </c>
      <c r="C261" s="50" t="s">
        <v>138</v>
      </c>
      <c r="D261" s="49">
        <v>49</v>
      </c>
      <c r="E261" s="50" t="s">
        <v>73</v>
      </c>
      <c r="F261" s="49">
        <v>274</v>
      </c>
      <c r="G261" s="50" t="s">
        <v>60</v>
      </c>
      <c r="H261" s="51">
        <v>7</v>
      </c>
      <c r="I261" s="52">
        <v>9209</v>
      </c>
      <c r="J261" s="52">
        <v>4469</v>
      </c>
      <c r="K261" s="52">
        <v>0</v>
      </c>
      <c r="L261" s="52">
        <v>893</v>
      </c>
      <c r="M261" s="52">
        <v>14571</v>
      </c>
      <c r="N261" s="36"/>
      <c r="O261" s="53">
        <v>0</v>
      </c>
      <c r="P261" s="53">
        <v>0</v>
      </c>
      <c r="Q261" s="55">
        <v>0.09</v>
      </c>
      <c r="R261" s="55">
        <v>8.124843184670294E-2</v>
      </c>
      <c r="S261" s="52">
        <v>0</v>
      </c>
      <c r="T261" s="36"/>
      <c r="U261" s="56">
        <v>95746</v>
      </c>
      <c r="V261" s="56">
        <v>0</v>
      </c>
      <c r="W261" s="52">
        <v>0</v>
      </c>
      <c r="X261" s="52">
        <v>6251</v>
      </c>
      <c r="Y261" s="52">
        <v>101997</v>
      </c>
      <c r="Z261" s="83">
        <f t="shared" si="3"/>
        <v>7933909</v>
      </c>
    </row>
    <row r="262" spans="1:26" s="13" customFormat="1">
      <c r="A262" s="49">
        <v>436</v>
      </c>
      <c r="B262" s="49">
        <v>436049284</v>
      </c>
      <c r="C262" s="50" t="s">
        <v>138</v>
      </c>
      <c r="D262" s="49">
        <v>49</v>
      </c>
      <c r="E262" s="50" t="s">
        <v>73</v>
      </c>
      <c r="F262" s="49">
        <v>284</v>
      </c>
      <c r="G262" s="50" t="s">
        <v>140</v>
      </c>
      <c r="H262" s="51">
        <v>2</v>
      </c>
      <c r="I262" s="52">
        <v>10593</v>
      </c>
      <c r="J262" s="52">
        <v>3647</v>
      </c>
      <c r="K262" s="52">
        <v>0</v>
      </c>
      <c r="L262" s="52">
        <v>893</v>
      </c>
      <c r="M262" s="52">
        <v>15133</v>
      </c>
      <c r="N262" s="36"/>
      <c r="O262" s="53">
        <v>0</v>
      </c>
      <c r="P262" s="53">
        <v>0</v>
      </c>
      <c r="Q262" s="55">
        <v>0.09</v>
      </c>
      <c r="R262" s="55">
        <v>2.5320849143555941E-2</v>
      </c>
      <c r="S262" s="52">
        <v>0</v>
      </c>
      <c r="T262" s="36"/>
      <c r="U262" s="56">
        <v>28480</v>
      </c>
      <c r="V262" s="56">
        <v>0</v>
      </c>
      <c r="W262" s="52">
        <v>0</v>
      </c>
      <c r="X262" s="52">
        <v>1786</v>
      </c>
      <c r="Y262" s="52">
        <v>30266</v>
      </c>
      <c r="Z262" s="83">
        <f t="shared" si="3"/>
        <v>7933909</v>
      </c>
    </row>
    <row r="263" spans="1:26" s="13" customFormat="1">
      <c r="A263" s="49">
        <v>436</v>
      </c>
      <c r="B263" s="49">
        <v>436049308</v>
      </c>
      <c r="C263" s="50" t="s">
        <v>138</v>
      </c>
      <c r="D263" s="49">
        <v>49</v>
      </c>
      <c r="E263" s="50" t="s">
        <v>73</v>
      </c>
      <c r="F263" s="49">
        <v>308</v>
      </c>
      <c r="G263" s="50" t="s">
        <v>20</v>
      </c>
      <c r="H263" s="51">
        <v>4</v>
      </c>
      <c r="I263" s="52">
        <v>11227</v>
      </c>
      <c r="J263" s="52">
        <v>6525</v>
      </c>
      <c r="K263" s="52">
        <v>0</v>
      </c>
      <c r="L263" s="52">
        <v>893</v>
      </c>
      <c r="M263" s="52">
        <v>18645</v>
      </c>
      <c r="N263" s="36"/>
      <c r="O263" s="53">
        <v>0</v>
      </c>
      <c r="P263" s="53">
        <v>0</v>
      </c>
      <c r="Q263" s="55">
        <v>0.09</v>
      </c>
      <c r="R263" s="55">
        <v>2.0345826222829709E-3</v>
      </c>
      <c r="S263" s="52">
        <v>0</v>
      </c>
      <c r="T263" s="36"/>
      <c r="U263" s="56">
        <v>71008</v>
      </c>
      <c r="V263" s="56">
        <v>0</v>
      </c>
      <c r="W263" s="52">
        <v>0</v>
      </c>
      <c r="X263" s="52">
        <v>3572</v>
      </c>
      <c r="Y263" s="52">
        <v>74580</v>
      </c>
      <c r="Z263" s="83">
        <f t="shared" si="3"/>
        <v>7933909</v>
      </c>
    </row>
    <row r="264" spans="1:26" s="13" customFormat="1">
      <c r="A264" s="49">
        <v>436</v>
      </c>
      <c r="B264" s="49">
        <v>436049336</v>
      </c>
      <c r="C264" s="50" t="s">
        <v>138</v>
      </c>
      <c r="D264" s="49">
        <v>49</v>
      </c>
      <c r="E264" s="50" t="s">
        <v>73</v>
      </c>
      <c r="F264" s="49">
        <v>336</v>
      </c>
      <c r="G264" s="50" t="s">
        <v>30</v>
      </c>
      <c r="H264" s="51">
        <v>2</v>
      </c>
      <c r="I264" s="52">
        <v>10593</v>
      </c>
      <c r="J264" s="52">
        <v>1413</v>
      </c>
      <c r="K264" s="52">
        <v>0</v>
      </c>
      <c r="L264" s="52">
        <v>893</v>
      </c>
      <c r="M264" s="52">
        <v>12899</v>
      </c>
      <c r="N264" s="36"/>
      <c r="O264" s="53">
        <v>0</v>
      </c>
      <c r="P264" s="53">
        <v>0</v>
      </c>
      <c r="Q264" s="55">
        <v>0.09</v>
      </c>
      <c r="R264" s="55">
        <v>3.2866042662978136E-2</v>
      </c>
      <c r="S264" s="52">
        <v>0</v>
      </c>
      <c r="T264" s="36"/>
      <c r="U264" s="56">
        <v>24012</v>
      </c>
      <c r="V264" s="56">
        <v>0</v>
      </c>
      <c r="W264" s="52">
        <v>0</v>
      </c>
      <c r="X264" s="52">
        <v>1786</v>
      </c>
      <c r="Y264" s="52">
        <v>25798</v>
      </c>
      <c r="Z264" s="83">
        <f t="shared" si="3"/>
        <v>7933909</v>
      </c>
    </row>
    <row r="265" spans="1:26" s="13" customFormat="1">
      <c r="A265" s="49">
        <v>436</v>
      </c>
      <c r="B265" s="49">
        <v>436049346</v>
      </c>
      <c r="C265" s="50" t="s">
        <v>138</v>
      </c>
      <c r="D265" s="49">
        <v>49</v>
      </c>
      <c r="E265" s="50" t="s">
        <v>73</v>
      </c>
      <c r="F265" s="49">
        <v>346</v>
      </c>
      <c r="G265" s="50" t="s">
        <v>21</v>
      </c>
      <c r="H265" s="51">
        <v>1</v>
      </c>
      <c r="I265" s="52">
        <v>10593</v>
      </c>
      <c r="J265" s="52">
        <v>1183</v>
      </c>
      <c r="K265" s="52">
        <v>0</v>
      </c>
      <c r="L265" s="52">
        <v>893</v>
      </c>
      <c r="M265" s="52">
        <v>12669</v>
      </c>
      <c r="N265" s="36"/>
      <c r="O265" s="53">
        <v>0</v>
      </c>
      <c r="P265" s="53">
        <v>0</v>
      </c>
      <c r="Q265" s="55">
        <v>0.09</v>
      </c>
      <c r="R265" s="55">
        <v>1.0013048627386721E-2</v>
      </c>
      <c r="S265" s="52">
        <v>0</v>
      </c>
      <c r="T265" s="36"/>
      <c r="U265" s="56">
        <v>11776</v>
      </c>
      <c r="V265" s="56">
        <v>0</v>
      </c>
      <c r="W265" s="52">
        <v>0</v>
      </c>
      <c r="X265" s="52">
        <v>893</v>
      </c>
      <c r="Y265" s="52">
        <v>12669</v>
      </c>
      <c r="Z265" s="83">
        <f t="shared" si="3"/>
        <v>7933909</v>
      </c>
    </row>
    <row r="266" spans="1:26" s="13" customFormat="1">
      <c r="A266" s="49">
        <v>436</v>
      </c>
      <c r="B266" s="49">
        <v>436049347</v>
      </c>
      <c r="C266" s="50" t="s">
        <v>138</v>
      </c>
      <c r="D266" s="49">
        <v>49</v>
      </c>
      <c r="E266" s="50" t="s">
        <v>73</v>
      </c>
      <c r="F266" s="49">
        <v>347</v>
      </c>
      <c r="G266" s="50" t="s">
        <v>82</v>
      </c>
      <c r="H266" s="51">
        <v>1</v>
      </c>
      <c r="I266" s="52">
        <v>10754</v>
      </c>
      <c r="J266" s="52">
        <v>4665</v>
      </c>
      <c r="K266" s="52">
        <v>0</v>
      </c>
      <c r="L266" s="52">
        <v>893</v>
      </c>
      <c r="M266" s="52">
        <v>16312</v>
      </c>
      <c r="N266" s="36"/>
      <c r="O266" s="53">
        <v>0</v>
      </c>
      <c r="P266" s="53">
        <v>0</v>
      </c>
      <c r="Q266" s="55">
        <v>0.09</v>
      </c>
      <c r="R266" s="55">
        <v>4.0251804408150101E-3</v>
      </c>
      <c r="S266" s="52">
        <v>0</v>
      </c>
      <c r="T266" s="36"/>
      <c r="U266" s="56">
        <v>15419</v>
      </c>
      <c r="V266" s="56">
        <v>0</v>
      </c>
      <c r="W266" s="52">
        <v>0</v>
      </c>
      <c r="X266" s="52">
        <v>893</v>
      </c>
      <c r="Y266" s="52">
        <v>16312</v>
      </c>
      <c r="Z266" s="83">
        <f t="shared" si="3"/>
        <v>7933909</v>
      </c>
    </row>
    <row r="267" spans="1:26" s="13" customFormat="1">
      <c r="A267" s="49">
        <v>436</v>
      </c>
      <c r="B267" s="49">
        <v>436049730</v>
      </c>
      <c r="C267" s="50" t="s">
        <v>138</v>
      </c>
      <c r="D267" s="49">
        <v>49</v>
      </c>
      <c r="E267" s="50" t="s">
        <v>73</v>
      </c>
      <c r="F267" s="49">
        <v>730</v>
      </c>
      <c r="G267" s="50" t="s">
        <v>118</v>
      </c>
      <c r="H267" s="51">
        <v>1</v>
      </c>
      <c r="I267" s="52">
        <v>10593</v>
      </c>
      <c r="J267" s="52">
        <v>3657</v>
      </c>
      <c r="K267" s="52">
        <v>0</v>
      </c>
      <c r="L267" s="52">
        <v>893</v>
      </c>
      <c r="M267" s="52">
        <v>15143</v>
      </c>
      <c r="N267" s="36"/>
      <c r="O267" s="53">
        <v>0</v>
      </c>
      <c r="P267" s="53">
        <v>0</v>
      </c>
      <c r="Q267" s="55">
        <v>0.09</v>
      </c>
      <c r="R267" s="55">
        <v>1.2244128393932947E-2</v>
      </c>
      <c r="S267" s="52">
        <v>0</v>
      </c>
      <c r="T267" s="36"/>
      <c r="U267" s="56">
        <v>14250</v>
      </c>
      <c r="V267" s="56">
        <v>0</v>
      </c>
      <c r="W267" s="52">
        <v>0</v>
      </c>
      <c r="X267" s="52">
        <v>893</v>
      </c>
      <c r="Y267" s="52">
        <v>15143</v>
      </c>
      <c r="Z267" s="83">
        <f t="shared" ref="Z267:Z330" si="4">SUMIF($A$10:$A$862,$A267,$Y$10:$Y$862)</f>
        <v>7933909</v>
      </c>
    </row>
    <row r="268" spans="1:26" s="13" customFormat="1">
      <c r="A268" s="49">
        <v>437</v>
      </c>
      <c r="B268" s="49">
        <v>437035035</v>
      </c>
      <c r="C268" s="50" t="s">
        <v>141</v>
      </c>
      <c r="D268" s="49">
        <v>35</v>
      </c>
      <c r="E268" s="50" t="s">
        <v>11</v>
      </c>
      <c r="F268" s="49">
        <v>35</v>
      </c>
      <c r="G268" s="50" t="s">
        <v>11</v>
      </c>
      <c r="H268" s="51">
        <v>279</v>
      </c>
      <c r="I268" s="52">
        <v>13263</v>
      </c>
      <c r="J268" s="52">
        <v>4673</v>
      </c>
      <c r="K268" s="52">
        <v>0</v>
      </c>
      <c r="L268" s="52">
        <v>893</v>
      </c>
      <c r="M268" s="52">
        <v>18829</v>
      </c>
      <c r="N268" s="36"/>
      <c r="O268" s="53">
        <v>2.9575971731448889</v>
      </c>
      <c r="P268" s="53">
        <v>0</v>
      </c>
      <c r="Q268" s="55">
        <v>0.18</v>
      </c>
      <c r="R268" s="55">
        <v>0.146106395462925</v>
      </c>
      <c r="S268" s="52">
        <v>0</v>
      </c>
      <c r="T268" s="36"/>
      <c r="U268" s="56">
        <v>4951134</v>
      </c>
      <c r="V268" s="56">
        <v>0</v>
      </c>
      <c r="W268" s="52">
        <v>0</v>
      </c>
      <c r="X268" s="52">
        <v>246636</v>
      </c>
      <c r="Y268" s="52">
        <v>5197770</v>
      </c>
      <c r="Z268" s="83">
        <f t="shared" si="4"/>
        <v>5268720</v>
      </c>
    </row>
    <row r="269" spans="1:26" s="13" customFormat="1">
      <c r="A269" s="49">
        <v>437</v>
      </c>
      <c r="B269" s="49">
        <v>437035100</v>
      </c>
      <c r="C269" s="50" t="s">
        <v>141</v>
      </c>
      <c r="D269" s="49">
        <v>35</v>
      </c>
      <c r="E269" s="50" t="s">
        <v>11</v>
      </c>
      <c r="F269" s="49">
        <v>100</v>
      </c>
      <c r="G269" s="50" t="s">
        <v>58</v>
      </c>
      <c r="H269" s="51">
        <v>1</v>
      </c>
      <c r="I269" s="52">
        <v>14923</v>
      </c>
      <c r="J269" s="52">
        <v>7683</v>
      </c>
      <c r="K269" s="52">
        <v>0</v>
      </c>
      <c r="L269" s="52">
        <v>893</v>
      </c>
      <c r="M269" s="52">
        <v>23499</v>
      </c>
      <c r="N269" s="36"/>
      <c r="O269" s="53">
        <v>1.0600706713780919E-2</v>
      </c>
      <c r="P269" s="53">
        <v>0</v>
      </c>
      <c r="Q269" s="55">
        <v>0.09</v>
      </c>
      <c r="R269" s="55">
        <v>3.1972312624647975E-2</v>
      </c>
      <c r="S269" s="52">
        <v>0</v>
      </c>
      <c r="T269" s="36"/>
      <c r="U269" s="56">
        <v>22366</v>
      </c>
      <c r="V269" s="56">
        <v>0</v>
      </c>
      <c r="W269" s="52">
        <v>0</v>
      </c>
      <c r="X269" s="52">
        <v>884</v>
      </c>
      <c r="Y269" s="52">
        <v>23250</v>
      </c>
      <c r="Z269" s="83">
        <f t="shared" si="4"/>
        <v>5268720</v>
      </c>
    </row>
    <row r="270" spans="1:26" s="13" customFormat="1">
      <c r="A270" s="49">
        <v>437</v>
      </c>
      <c r="B270" s="49">
        <v>437035163</v>
      </c>
      <c r="C270" s="50" t="s">
        <v>141</v>
      </c>
      <c r="D270" s="49">
        <v>35</v>
      </c>
      <c r="E270" s="50" t="s">
        <v>11</v>
      </c>
      <c r="F270" s="49">
        <v>163</v>
      </c>
      <c r="G270" s="50" t="s">
        <v>16</v>
      </c>
      <c r="H270" s="51">
        <v>1</v>
      </c>
      <c r="I270" s="52">
        <v>10438</v>
      </c>
      <c r="J270" s="52">
        <v>559</v>
      </c>
      <c r="K270" s="52">
        <v>0</v>
      </c>
      <c r="L270" s="52">
        <v>893</v>
      </c>
      <c r="M270" s="52">
        <v>11890</v>
      </c>
      <c r="N270" s="36"/>
      <c r="O270" s="53">
        <v>1.0600706713780919E-2</v>
      </c>
      <c r="P270" s="53">
        <v>0</v>
      </c>
      <c r="Q270" s="55">
        <v>0.18</v>
      </c>
      <c r="R270" s="55">
        <v>8.7615887311341539E-2</v>
      </c>
      <c r="S270" s="52">
        <v>0</v>
      </c>
      <c r="T270" s="36"/>
      <c r="U270" s="56">
        <v>10880</v>
      </c>
      <c r="V270" s="56">
        <v>0</v>
      </c>
      <c r="W270" s="52">
        <v>0</v>
      </c>
      <c r="X270" s="52">
        <v>884</v>
      </c>
      <c r="Y270" s="52">
        <v>11764</v>
      </c>
      <c r="Z270" s="83">
        <f t="shared" si="4"/>
        <v>5268720</v>
      </c>
    </row>
    <row r="271" spans="1:26" s="13" customFormat="1">
      <c r="A271" s="49">
        <v>437</v>
      </c>
      <c r="B271" s="49">
        <v>437035189</v>
      </c>
      <c r="C271" s="50" t="s">
        <v>141</v>
      </c>
      <c r="D271" s="49">
        <v>35</v>
      </c>
      <c r="E271" s="50" t="s">
        <v>11</v>
      </c>
      <c r="F271" s="49">
        <v>189</v>
      </c>
      <c r="G271" s="50" t="s">
        <v>24</v>
      </c>
      <c r="H271" s="51">
        <v>1</v>
      </c>
      <c r="I271" s="52">
        <v>9699</v>
      </c>
      <c r="J271" s="52">
        <v>3879</v>
      </c>
      <c r="K271" s="52">
        <v>0</v>
      </c>
      <c r="L271" s="52">
        <v>893</v>
      </c>
      <c r="M271" s="52">
        <v>14471</v>
      </c>
      <c r="N271" s="36"/>
      <c r="O271" s="53">
        <v>1.0600706713780919E-2</v>
      </c>
      <c r="P271" s="53">
        <v>0</v>
      </c>
      <c r="Q271" s="55">
        <v>0.09</v>
      </c>
      <c r="R271" s="55">
        <v>2.4400393500010036E-3</v>
      </c>
      <c r="S271" s="52">
        <v>0</v>
      </c>
      <c r="T271" s="36"/>
      <c r="U271" s="56">
        <v>13434</v>
      </c>
      <c r="V271" s="56">
        <v>0</v>
      </c>
      <c r="W271" s="52">
        <v>0</v>
      </c>
      <c r="X271" s="52">
        <v>884</v>
      </c>
      <c r="Y271" s="52">
        <v>14318</v>
      </c>
      <c r="Z271" s="83">
        <f t="shared" si="4"/>
        <v>5268720</v>
      </c>
    </row>
    <row r="272" spans="1:26" s="13" customFormat="1">
      <c r="A272" s="49">
        <v>437</v>
      </c>
      <c r="B272" s="49">
        <v>437035244</v>
      </c>
      <c r="C272" s="50" t="s">
        <v>141</v>
      </c>
      <c r="D272" s="49">
        <v>35</v>
      </c>
      <c r="E272" s="50" t="s">
        <v>11</v>
      </c>
      <c r="F272" s="49">
        <v>244</v>
      </c>
      <c r="G272" s="50" t="s">
        <v>27</v>
      </c>
      <c r="H272" s="51">
        <v>1</v>
      </c>
      <c r="I272" s="52">
        <v>14923</v>
      </c>
      <c r="J272" s="52">
        <v>6033</v>
      </c>
      <c r="K272" s="52">
        <v>0</v>
      </c>
      <c r="L272" s="52">
        <v>893</v>
      </c>
      <c r="M272" s="52">
        <v>21849</v>
      </c>
      <c r="N272" s="36"/>
      <c r="O272" s="53">
        <v>1.0600706713780919E-2</v>
      </c>
      <c r="P272" s="53">
        <v>0</v>
      </c>
      <c r="Q272" s="55">
        <v>0.18</v>
      </c>
      <c r="R272" s="55">
        <v>9.4216389675245329E-2</v>
      </c>
      <c r="S272" s="52">
        <v>0</v>
      </c>
      <c r="T272" s="36"/>
      <c r="U272" s="56">
        <v>20734</v>
      </c>
      <c r="V272" s="56">
        <v>0</v>
      </c>
      <c r="W272" s="52">
        <v>0</v>
      </c>
      <c r="X272" s="52">
        <v>884</v>
      </c>
      <c r="Y272" s="52">
        <v>21618</v>
      </c>
      <c r="Z272" s="83">
        <f t="shared" si="4"/>
        <v>5268720</v>
      </c>
    </row>
    <row r="273" spans="1:26" s="13" customFormat="1">
      <c r="A273" s="49">
        <v>438</v>
      </c>
      <c r="B273" s="49">
        <v>438035035</v>
      </c>
      <c r="C273" s="50" t="s">
        <v>142</v>
      </c>
      <c r="D273" s="49">
        <v>35</v>
      </c>
      <c r="E273" s="50" t="s">
        <v>11</v>
      </c>
      <c r="F273" s="49">
        <v>35</v>
      </c>
      <c r="G273" s="50" t="s">
        <v>11</v>
      </c>
      <c r="H273" s="51">
        <v>333</v>
      </c>
      <c r="I273" s="52">
        <v>12236</v>
      </c>
      <c r="J273" s="52">
        <v>4311</v>
      </c>
      <c r="K273" s="52">
        <v>0</v>
      </c>
      <c r="L273" s="52">
        <v>893</v>
      </c>
      <c r="M273" s="52">
        <v>17440</v>
      </c>
      <c r="N273" s="36"/>
      <c r="O273" s="53">
        <v>0</v>
      </c>
      <c r="P273" s="53">
        <v>0</v>
      </c>
      <c r="Q273" s="55">
        <v>0.18</v>
      </c>
      <c r="R273" s="55">
        <v>0.146106395462925</v>
      </c>
      <c r="S273" s="52">
        <v>0</v>
      </c>
      <c r="T273" s="36"/>
      <c r="U273" s="56">
        <v>5510151</v>
      </c>
      <c r="V273" s="56">
        <v>0</v>
      </c>
      <c r="W273" s="52">
        <v>0</v>
      </c>
      <c r="X273" s="52">
        <v>297369</v>
      </c>
      <c r="Y273" s="52">
        <v>5807520</v>
      </c>
      <c r="Z273" s="83">
        <f t="shared" si="4"/>
        <v>5979223</v>
      </c>
    </row>
    <row r="274" spans="1:26" s="13" customFormat="1">
      <c r="A274" s="49">
        <v>438</v>
      </c>
      <c r="B274" s="49">
        <v>438035057</v>
      </c>
      <c r="C274" s="50" t="s">
        <v>142</v>
      </c>
      <c r="D274" s="49">
        <v>35</v>
      </c>
      <c r="E274" s="50" t="s">
        <v>11</v>
      </c>
      <c r="F274" s="49">
        <v>57</v>
      </c>
      <c r="G274" s="50" t="s">
        <v>13</v>
      </c>
      <c r="H274" s="51">
        <v>2</v>
      </c>
      <c r="I274" s="52">
        <v>3965</v>
      </c>
      <c r="J274" s="52">
        <v>210</v>
      </c>
      <c r="K274" s="52">
        <v>0</v>
      </c>
      <c r="L274" s="52">
        <v>893</v>
      </c>
      <c r="M274" s="52">
        <v>5068</v>
      </c>
      <c r="N274" s="36"/>
      <c r="O274" s="53">
        <v>0</v>
      </c>
      <c r="P274" s="53">
        <v>0</v>
      </c>
      <c r="Q274" s="55">
        <v>0.18</v>
      </c>
      <c r="R274" s="55">
        <v>0.11614255293759317</v>
      </c>
      <c r="S274" s="52">
        <v>0</v>
      </c>
      <c r="T274" s="36"/>
      <c r="U274" s="56">
        <v>8350</v>
      </c>
      <c r="V274" s="56">
        <v>0</v>
      </c>
      <c r="W274" s="52">
        <v>0</v>
      </c>
      <c r="X274" s="52">
        <v>1786</v>
      </c>
      <c r="Y274" s="52">
        <v>10136</v>
      </c>
      <c r="Z274" s="83">
        <f t="shared" si="4"/>
        <v>5979223</v>
      </c>
    </row>
    <row r="275" spans="1:26" s="13" customFormat="1">
      <c r="A275" s="49">
        <v>438</v>
      </c>
      <c r="B275" s="49">
        <v>438035220</v>
      </c>
      <c r="C275" s="50" t="s">
        <v>142</v>
      </c>
      <c r="D275" s="49">
        <v>35</v>
      </c>
      <c r="E275" s="50" t="s">
        <v>11</v>
      </c>
      <c r="F275" s="49">
        <v>220</v>
      </c>
      <c r="G275" s="50" t="s">
        <v>26</v>
      </c>
      <c r="H275" s="51">
        <v>2</v>
      </c>
      <c r="I275" s="52">
        <v>13489</v>
      </c>
      <c r="J275" s="52">
        <v>3936</v>
      </c>
      <c r="K275" s="52">
        <v>0</v>
      </c>
      <c r="L275" s="52">
        <v>893</v>
      </c>
      <c r="M275" s="52">
        <v>18318</v>
      </c>
      <c r="N275" s="36"/>
      <c r="O275" s="53">
        <v>0</v>
      </c>
      <c r="P275" s="53">
        <v>0</v>
      </c>
      <c r="Q275" s="55">
        <v>0.09</v>
      </c>
      <c r="R275" s="55">
        <v>1.2415537954818295E-2</v>
      </c>
      <c r="S275" s="52">
        <v>0</v>
      </c>
      <c r="T275" s="36"/>
      <c r="U275" s="56">
        <v>34850</v>
      </c>
      <c r="V275" s="56">
        <v>0</v>
      </c>
      <c r="W275" s="52">
        <v>0</v>
      </c>
      <c r="X275" s="52">
        <v>1786</v>
      </c>
      <c r="Y275" s="52">
        <v>36636</v>
      </c>
      <c r="Z275" s="83">
        <f t="shared" si="4"/>
        <v>5979223</v>
      </c>
    </row>
    <row r="276" spans="1:26" s="13" customFormat="1">
      <c r="A276" s="49">
        <v>438</v>
      </c>
      <c r="B276" s="49">
        <v>438035244</v>
      </c>
      <c r="C276" s="50" t="s">
        <v>142</v>
      </c>
      <c r="D276" s="49">
        <v>35</v>
      </c>
      <c r="E276" s="50" t="s">
        <v>11</v>
      </c>
      <c r="F276" s="49">
        <v>244</v>
      </c>
      <c r="G276" s="50" t="s">
        <v>27</v>
      </c>
      <c r="H276" s="51">
        <v>6</v>
      </c>
      <c r="I276" s="52">
        <v>11662</v>
      </c>
      <c r="J276" s="52">
        <v>4715</v>
      </c>
      <c r="K276" s="52">
        <v>0</v>
      </c>
      <c r="L276" s="52">
        <v>893</v>
      </c>
      <c r="M276" s="52">
        <v>17270</v>
      </c>
      <c r="N276" s="36"/>
      <c r="O276" s="53">
        <v>0</v>
      </c>
      <c r="P276" s="53">
        <v>0</v>
      </c>
      <c r="Q276" s="55">
        <v>0.18</v>
      </c>
      <c r="R276" s="55">
        <v>9.4216389675245329E-2</v>
      </c>
      <c r="S276" s="52">
        <v>0</v>
      </c>
      <c r="T276" s="36"/>
      <c r="U276" s="56">
        <v>98262</v>
      </c>
      <c r="V276" s="56">
        <v>0</v>
      </c>
      <c r="W276" s="52">
        <v>0</v>
      </c>
      <c r="X276" s="52">
        <v>5358</v>
      </c>
      <c r="Y276" s="52">
        <v>103620</v>
      </c>
      <c r="Z276" s="83">
        <f t="shared" si="4"/>
        <v>5979223</v>
      </c>
    </row>
    <row r="277" spans="1:26" s="13" customFormat="1">
      <c r="A277" s="49">
        <v>438</v>
      </c>
      <c r="B277" s="49">
        <v>438035248</v>
      </c>
      <c r="C277" s="50" t="s">
        <v>142</v>
      </c>
      <c r="D277" s="49">
        <v>35</v>
      </c>
      <c r="E277" s="50" t="s">
        <v>11</v>
      </c>
      <c r="F277" s="49">
        <v>248</v>
      </c>
      <c r="G277" s="50" t="s">
        <v>18</v>
      </c>
      <c r="H277" s="51">
        <v>1</v>
      </c>
      <c r="I277" s="52">
        <v>9004</v>
      </c>
      <c r="J277" s="52">
        <v>316</v>
      </c>
      <c r="K277" s="52">
        <v>0</v>
      </c>
      <c r="L277" s="52">
        <v>893</v>
      </c>
      <c r="M277" s="52">
        <v>10213</v>
      </c>
      <c r="N277" s="36"/>
      <c r="O277" s="53">
        <v>0</v>
      </c>
      <c r="P277" s="53">
        <v>0</v>
      </c>
      <c r="Q277" s="55">
        <v>0.09</v>
      </c>
      <c r="R277" s="55">
        <v>3.8628902959594646E-2</v>
      </c>
      <c r="S277" s="52">
        <v>0</v>
      </c>
      <c r="T277" s="36"/>
      <c r="U277" s="56">
        <v>9320</v>
      </c>
      <c r="V277" s="56">
        <v>0</v>
      </c>
      <c r="W277" s="52">
        <v>0</v>
      </c>
      <c r="X277" s="52">
        <v>893</v>
      </c>
      <c r="Y277" s="52">
        <v>10213</v>
      </c>
      <c r="Z277" s="83">
        <f t="shared" si="4"/>
        <v>5979223</v>
      </c>
    </row>
    <row r="278" spans="1:26" s="13" customFormat="1">
      <c r="A278" s="49">
        <v>438</v>
      </c>
      <c r="B278" s="49">
        <v>438035336</v>
      </c>
      <c r="C278" s="50" t="s">
        <v>142</v>
      </c>
      <c r="D278" s="49">
        <v>35</v>
      </c>
      <c r="E278" s="50" t="s">
        <v>11</v>
      </c>
      <c r="F278" s="49">
        <v>336</v>
      </c>
      <c r="G278" s="50" t="s">
        <v>30</v>
      </c>
      <c r="H278" s="51">
        <v>1</v>
      </c>
      <c r="I278" s="52">
        <v>9004</v>
      </c>
      <c r="J278" s="52">
        <v>1201</v>
      </c>
      <c r="K278" s="52">
        <v>0</v>
      </c>
      <c r="L278" s="52">
        <v>893</v>
      </c>
      <c r="M278" s="52">
        <v>11098</v>
      </c>
      <c r="N278" s="36"/>
      <c r="O278" s="53">
        <v>0</v>
      </c>
      <c r="P278" s="53">
        <v>0</v>
      </c>
      <c r="Q278" s="55">
        <v>0.09</v>
      </c>
      <c r="R278" s="55">
        <v>3.2866042662978136E-2</v>
      </c>
      <c r="S278" s="52">
        <v>0</v>
      </c>
      <c r="T278" s="36"/>
      <c r="U278" s="56">
        <v>10205</v>
      </c>
      <c r="V278" s="56">
        <v>0</v>
      </c>
      <c r="W278" s="52">
        <v>0</v>
      </c>
      <c r="X278" s="52">
        <v>893</v>
      </c>
      <c r="Y278" s="52">
        <v>11098</v>
      </c>
      <c r="Z278" s="83">
        <f t="shared" si="4"/>
        <v>5979223</v>
      </c>
    </row>
    <row r="279" spans="1:26" s="13" customFormat="1">
      <c r="A279" s="49">
        <v>439</v>
      </c>
      <c r="B279" s="49">
        <v>439035035</v>
      </c>
      <c r="C279" s="50" t="s">
        <v>143</v>
      </c>
      <c r="D279" s="49">
        <v>35</v>
      </c>
      <c r="E279" s="50" t="s">
        <v>11</v>
      </c>
      <c r="F279" s="49">
        <v>35</v>
      </c>
      <c r="G279" s="50" t="s">
        <v>11</v>
      </c>
      <c r="H279" s="51">
        <v>446</v>
      </c>
      <c r="I279" s="52">
        <v>11279</v>
      </c>
      <c r="J279" s="52">
        <v>3974</v>
      </c>
      <c r="K279" s="52">
        <v>0</v>
      </c>
      <c r="L279" s="52">
        <v>893</v>
      </c>
      <c r="M279" s="52">
        <v>16146</v>
      </c>
      <c r="N279" s="36"/>
      <c r="O279" s="53">
        <v>5.9466666666666956</v>
      </c>
      <c r="P279" s="53">
        <v>0</v>
      </c>
      <c r="Q279" s="55">
        <v>0.18</v>
      </c>
      <c r="R279" s="55">
        <v>0.146106395462925</v>
      </c>
      <c r="S279" s="52">
        <v>0</v>
      </c>
      <c r="T279" s="36"/>
      <c r="U279" s="56">
        <v>6712300</v>
      </c>
      <c r="V279" s="56">
        <v>0</v>
      </c>
      <c r="W279" s="52">
        <v>0</v>
      </c>
      <c r="X279" s="52">
        <v>392926</v>
      </c>
      <c r="Y279" s="52">
        <v>7105226</v>
      </c>
      <c r="Z279" s="83">
        <f t="shared" si="4"/>
        <v>7164252</v>
      </c>
    </row>
    <row r="280" spans="1:26" s="13" customFormat="1">
      <c r="A280" s="49">
        <v>439</v>
      </c>
      <c r="B280" s="49">
        <v>439035044</v>
      </c>
      <c r="C280" s="50" t="s">
        <v>143</v>
      </c>
      <c r="D280" s="49">
        <v>35</v>
      </c>
      <c r="E280" s="50" t="s">
        <v>11</v>
      </c>
      <c r="F280" s="49">
        <v>44</v>
      </c>
      <c r="G280" s="50" t="s">
        <v>12</v>
      </c>
      <c r="H280" s="51">
        <v>1</v>
      </c>
      <c r="I280" s="52">
        <v>11776</v>
      </c>
      <c r="J280" s="52">
        <v>776</v>
      </c>
      <c r="K280" s="52">
        <v>0</v>
      </c>
      <c r="L280" s="52">
        <v>893</v>
      </c>
      <c r="M280" s="52">
        <v>13445</v>
      </c>
      <c r="N280" s="36"/>
      <c r="O280" s="53">
        <v>1.3333333333333334E-2</v>
      </c>
      <c r="P280" s="53">
        <v>0</v>
      </c>
      <c r="Q280" s="55">
        <v>0.09</v>
      </c>
      <c r="R280" s="55">
        <v>4.7635608937194533E-2</v>
      </c>
      <c r="S280" s="52">
        <v>0</v>
      </c>
      <c r="T280" s="36"/>
      <c r="U280" s="56">
        <v>12385</v>
      </c>
      <c r="V280" s="56">
        <v>0</v>
      </c>
      <c r="W280" s="52">
        <v>0</v>
      </c>
      <c r="X280" s="52">
        <v>881</v>
      </c>
      <c r="Y280" s="52">
        <v>13266</v>
      </c>
      <c r="Z280" s="83">
        <f t="shared" si="4"/>
        <v>7164252</v>
      </c>
    </row>
    <row r="281" spans="1:26" s="13" customFormat="1">
      <c r="A281" s="49">
        <v>439</v>
      </c>
      <c r="B281" s="49">
        <v>439035133</v>
      </c>
      <c r="C281" s="50" t="s">
        <v>143</v>
      </c>
      <c r="D281" s="49">
        <v>35</v>
      </c>
      <c r="E281" s="50" t="s">
        <v>11</v>
      </c>
      <c r="F281" s="49">
        <v>133</v>
      </c>
      <c r="G281" s="50" t="s">
        <v>59</v>
      </c>
      <c r="H281" s="51">
        <v>1</v>
      </c>
      <c r="I281" s="52">
        <v>13297</v>
      </c>
      <c r="J281" s="52">
        <v>4145</v>
      </c>
      <c r="K281" s="52">
        <v>0</v>
      </c>
      <c r="L281" s="52">
        <v>893</v>
      </c>
      <c r="M281" s="52">
        <v>18335</v>
      </c>
      <c r="N281" s="36"/>
      <c r="O281" s="53">
        <v>1.3333333333333334E-2</v>
      </c>
      <c r="P281" s="53">
        <v>0</v>
      </c>
      <c r="Q281" s="55">
        <v>0.09</v>
      </c>
      <c r="R281" s="55">
        <v>2.9745812524621534E-2</v>
      </c>
      <c r="S281" s="52">
        <v>0</v>
      </c>
      <c r="T281" s="36"/>
      <c r="U281" s="56">
        <v>17209</v>
      </c>
      <c r="V281" s="56">
        <v>0</v>
      </c>
      <c r="W281" s="52">
        <v>0</v>
      </c>
      <c r="X281" s="52">
        <v>881</v>
      </c>
      <c r="Y281" s="52">
        <v>18090</v>
      </c>
      <c r="Z281" s="83">
        <f t="shared" si="4"/>
        <v>7164252</v>
      </c>
    </row>
    <row r="282" spans="1:26" s="13" customFormat="1">
      <c r="A282" s="49">
        <v>439</v>
      </c>
      <c r="B282" s="49">
        <v>439035243</v>
      </c>
      <c r="C282" s="50" t="s">
        <v>143</v>
      </c>
      <c r="D282" s="49">
        <v>35</v>
      </c>
      <c r="E282" s="50" t="s">
        <v>11</v>
      </c>
      <c r="F282" s="49">
        <v>243</v>
      </c>
      <c r="G282" s="50" t="s">
        <v>80</v>
      </c>
      <c r="H282" s="51">
        <v>1</v>
      </c>
      <c r="I282" s="52">
        <v>8621</v>
      </c>
      <c r="J282" s="52">
        <v>2037</v>
      </c>
      <c r="K282" s="52">
        <v>0</v>
      </c>
      <c r="L282" s="52">
        <v>893</v>
      </c>
      <c r="M282" s="52">
        <v>11551</v>
      </c>
      <c r="N282" s="36"/>
      <c r="O282" s="53">
        <v>1.3333333333333334E-2</v>
      </c>
      <c r="P282" s="53">
        <v>0</v>
      </c>
      <c r="Q282" s="55">
        <v>0.09</v>
      </c>
      <c r="R282" s="55">
        <v>5.4269554295764532E-3</v>
      </c>
      <c r="S282" s="52">
        <v>0</v>
      </c>
      <c r="T282" s="36"/>
      <c r="U282" s="56">
        <v>10516</v>
      </c>
      <c r="V282" s="56">
        <v>0</v>
      </c>
      <c r="W282" s="52">
        <v>0</v>
      </c>
      <c r="X282" s="52">
        <v>881</v>
      </c>
      <c r="Y282" s="52">
        <v>11397</v>
      </c>
      <c r="Z282" s="83">
        <f t="shared" si="4"/>
        <v>7164252</v>
      </c>
    </row>
    <row r="283" spans="1:26" s="13" customFormat="1">
      <c r="A283" s="49">
        <v>439</v>
      </c>
      <c r="B283" s="49">
        <v>439035244</v>
      </c>
      <c r="C283" s="50" t="s">
        <v>143</v>
      </c>
      <c r="D283" s="49">
        <v>35</v>
      </c>
      <c r="E283" s="50" t="s">
        <v>11</v>
      </c>
      <c r="F283" s="49">
        <v>244</v>
      </c>
      <c r="G283" s="50" t="s">
        <v>27</v>
      </c>
      <c r="H283" s="51">
        <v>1</v>
      </c>
      <c r="I283" s="52">
        <v>11109</v>
      </c>
      <c r="J283" s="52">
        <v>4491</v>
      </c>
      <c r="K283" s="52">
        <v>0</v>
      </c>
      <c r="L283" s="52">
        <v>893</v>
      </c>
      <c r="M283" s="52">
        <v>16493</v>
      </c>
      <c r="N283" s="36"/>
      <c r="O283" s="53">
        <v>1.3333333333333334E-2</v>
      </c>
      <c r="P283" s="53">
        <v>0</v>
      </c>
      <c r="Q283" s="55">
        <v>0.18</v>
      </c>
      <c r="R283" s="55">
        <v>9.4216389675245329E-2</v>
      </c>
      <c r="S283" s="52">
        <v>0</v>
      </c>
      <c r="T283" s="36"/>
      <c r="U283" s="56">
        <v>15392</v>
      </c>
      <c r="V283" s="56">
        <v>0</v>
      </c>
      <c r="W283" s="52">
        <v>0</v>
      </c>
      <c r="X283" s="52">
        <v>881</v>
      </c>
      <c r="Y283" s="52">
        <v>16273</v>
      </c>
      <c r="Z283" s="83">
        <f t="shared" si="4"/>
        <v>7164252</v>
      </c>
    </row>
    <row r="284" spans="1:26" s="13" customFormat="1">
      <c r="A284" s="49">
        <v>440</v>
      </c>
      <c r="B284" s="49">
        <v>440149009</v>
      </c>
      <c r="C284" s="50" t="s">
        <v>144</v>
      </c>
      <c r="D284" s="49">
        <v>149</v>
      </c>
      <c r="E284" s="50" t="s">
        <v>77</v>
      </c>
      <c r="F284" s="49">
        <v>9</v>
      </c>
      <c r="G284" s="50" t="s">
        <v>85</v>
      </c>
      <c r="H284" s="51">
        <v>2</v>
      </c>
      <c r="I284" s="52">
        <v>10018</v>
      </c>
      <c r="J284" s="52">
        <v>5053</v>
      </c>
      <c r="K284" s="52">
        <v>0</v>
      </c>
      <c r="L284" s="52">
        <v>893</v>
      </c>
      <c r="M284" s="52">
        <v>15964</v>
      </c>
      <c r="N284" s="36"/>
      <c r="O284" s="53">
        <v>0</v>
      </c>
      <c r="P284" s="53">
        <v>0</v>
      </c>
      <c r="Q284" s="55">
        <v>0.09</v>
      </c>
      <c r="R284" s="55">
        <v>1.6041036713068755E-3</v>
      </c>
      <c r="S284" s="52">
        <v>0</v>
      </c>
      <c r="T284" s="36"/>
      <c r="U284" s="56">
        <v>30142</v>
      </c>
      <c r="V284" s="56">
        <v>0</v>
      </c>
      <c r="W284" s="52">
        <v>0</v>
      </c>
      <c r="X284" s="52">
        <v>1786</v>
      </c>
      <c r="Y284" s="52">
        <v>31928</v>
      </c>
      <c r="Z284" s="83">
        <f t="shared" si="4"/>
        <v>4980385</v>
      </c>
    </row>
    <row r="285" spans="1:26" s="13" customFormat="1">
      <c r="A285" s="49">
        <v>440</v>
      </c>
      <c r="B285" s="49">
        <v>440149128</v>
      </c>
      <c r="C285" s="50" t="s">
        <v>144</v>
      </c>
      <c r="D285" s="49">
        <v>149</v>
      </c>
      <c r="E285" s="50" t="s">
        <v>77</v>
      </c>
      <c r="F285" s="49">
        <v>128</v>
      </c>
      <c r="G285" s="50" t="s">
        <v>122</v>
      </c>
      <c r="H285" s="51">
        <v>1</v>
      </c>
      <c r="I285" s="52">
        <v>12275</v>
      </c>
      <c r="J285" s="52">
        <v>633</v>
      </c>
      <c r="K285" s="52">
        <v>0</v>
      </c>
      <c r="L285" s="52">
        <v>893</v>
      </c>
      <c r="M285" s="52">
        <v>13801</v>
      </c>
      <c r="N285" s="36"/>
      <c r="O285" s="53">
        <v>0</v>
      </c>
      <c r="P285" s="53">
        <v>0</v>
      </c>
      <c r="Q285" s="55">
        <v>0.18</v>
      </c>
      <c r="R285" s="55">
        <v>3.2906379400218955E-2</v>
      </c>
      <c r="S285" s="52">
        <v>0</v>
      </c>
      <c r="T285" s="36"/>
      <c r="U285" s="56">
        <v>12908</v>
      </c>
      <c r="V285" s="56">
        <v>0</v>
      </c>
      <c r="W285" s="52">
        <v>0</v>
      </c>
      <c r="X285" s="52">
        <v>893</v>
      </c>
      <c r="Y285" s="52">
        <v>13801</v>
      </c>
      <c r="Z285" s="83">
        <f t="shared" si="4"/>
        <v>4980385</v>
      </c>
    </row>
    <row r="286" spans="1:26" s="13" customFormat="1">
      <c r="A286" s="49">
        <v>440</v>
      </c>
      <c r="B286" s="49">
        <v>440149149</v>
      </c>
      <c r="C286" s="50" t="s">
        <v>144</v>
      </c>
      <c r="D286" s="49">
        <v>149</v>
      </c>
      <c r="E286" s="50" t="s">
        <v>77</v>
      </c>
      <c r="F286" s="49">
        <v>149</v>
      </c>
      <c r="G286" s="50" t="s">
        <v>77</v>
      </c>
      <c r="H286" s="51">
        <v>378</v>
      </c>
      <c r="I286" s="52">
        <v>11534</v>
      </c>
      <c r="J286" s="52">
        <v>60</v>
      </c>
      <c r="K286" s="52">
        <v>0</v>
      </c>
      <c r="L286" s="52">
        <v>893</v>
      </c>
      <c r="M286" s="52">
        <v>12487</v>
      </c>
      <c r="N286" s="36"/>
      <c r="O286" s="53">
        <v>0</v>
      </c>
      <c r="P286" s="53">
        <v>0</v>
      </c>
      <c r="Q286" s="55">
        <v>0.16</v>
      </c>
      <c r="R286" s="55">
        <v>0.10177081905256104</v>
      </c>
      <c r="S286" s="52">
        <v>0</v>
      </c>
      <c r="T286" s="36"/>
      <c r="U286" s="56">
        <v>4382532</v>
      </c>
      <c r="V286" s="56">
        <v>0</v>
      </c>
      <c r="W286" s="52">
        <v>0</v>
      </c>
      <c r="X286" s="52">
        <v>337554</v>
      </c>
      <c r="Y286" s="52">
        <v>4720086</v>
      </c>
      <c r="Z286" s="83">
        <f t="shared" si="4"/>
        <v>4980385</v>
      </c>
    </row>
    <row r="287" spans="1:26" s="13" customFormat="1">
      <c r="A287" s="49">
        <v>440</v>
      </c>
      <c r="B287" s="49">
        <v>440149181</v>
      </c>
      <c r="C287" s="50" t="s">
        <v>144</v>
      </c>
      <c r="D287" s="49">
        <v>149</v>
      </c>
      <c r="E287" s="50" t="s">
        <v>77</v>
      </c>
      <c r="F287" s="49">
        <v>181</v>
      </c>
      <c r="G287" s="50" t="s">
        <v>79</v>
      </c>
      <c r="H287" s="51">
        <v>18</v>
      </c>
      <c r="I287" s="52">
        <v>10058</v>
      </c>
      <c r="J287" s="52">
        <v>676</v>
      </c>
      <c r="K287" s="52">
        <v>0</v>
      </c>
      <c r="L287" s="52">
        <v>893</v>
      </c>
      <c r="M287" s="52">
        <v>11627</v>
      </c>
      <c r="N287" s="36"/>
      <c r="O287" s="53">
        <v>0</v>
      </c>
      <c r="P287" s="53">
        <v>0</v>
      </c>
      <c r="Q287" s="55">
        <v>0.09</v>
      </c>
      <c r="R287" s="55">
        <v>1.3706250598751246E-2</v>
      </c>
      <c r="S287" s="52">
        <v>0</v>
      </c>
      <c r="T287" s="36"/>
      <c r="U287" s="56">
        <v>193212</v>
      </c>
      <c r="V287" s="56">
        <v>0</v>
      </c>
      <c r="W287" s="52">
        <v>0</v>
      </c>
      <c r="X287" s="52">
        <v>16074</v>
      </c>
      <c r="Y287" s="52">
        <v>209286</v>
      </c>
      <c r="Z287" s="83">
        <f t="shared" si="4"/>
        <v>4980385</v>
      </c>
    </row>
    <row r="288" spans="1:26" s="13" customFormat="1">
      <c r="A288" s="49">
        <v>440</v>
      </c>
      <c r="B288" s="49">
        <v>440149211</v>
      </c>
      <c r="C288" s="50" t="s">
        <v>144</v>
      </c>
      <c r="D288" s="49">
        <v>149</v>
      </c>
      <c r="E288" s="50" t="s">
        <v>77</v>
      </c>
      <c r="F288" s="49">
        <v>211</v>
      </c>
      <c r="G288" s="50" t="s">
        <v>87</v>
      </c>
      <c r="H288" s="51">
        <v>1</v>
      </c>
      <c r="I288" s="52">
        <v>3723</v>
      </c>
      <c r="J288" s="52">
        <v>668</v>
      </c>
      <c r="K288" s="52">
        <v>0</v>
      </c>
      <c r="L288" s="52">
        <v>893</v>
      </c>
      <c r="M288" s="52">
        <v>5284</v>
      </c>
      <c r="N288" s="36"/>
      <c r="O288" s="53">
        <v>0</v>
      </c>
      <c r="P288" s="53">
        <v>0</v>
      </c>
      <c r="Q288" s="55">
        <v>0.09</v>
      </c>
      <c r="R288" s="55">
        <v>1.6181693137675814E-3</v>
      </c>
      <c r="S288" s="52">
        <v>0</v>
      </c>
      <c r="T288" s="36"/>
      <c r="U288" s="56">
        <v>4391</v>
      </c>
      <c r="V288" s="56">
        <v>0</v>
      </c>
      <c r="W288" s="52">
        <v>0</v>
      </c>
      <c r="X288" s="52">
        <v>893</v>
      </c>
      <c r="Y288" s="52">
        <v>5284</v>
      </c>
      <c r="Z288" s="83">
        <f t="shared" si="4"/>
        <v>4980385</v>
      </c>
    </row>
    <row r="289" spans="1:26" s="13" customFormat="1">
      <c r="A289" s="49">
        <v>441</v>
      </c>
      <c r="B289" s="49">
        <v>441281061</v>
      </c>
      <c r="C289" s="50" t="s">
        <v>145</v>
      </c>
      <c r="D289" s="49">
        <v>281</v>
      </c>
      <c r="E289" s="50" t="s">
        <v>146</v>
      </c>
      <c r="F289" s="49">
        <v>61</v>
      </c>
      <c r="G289" s="50" t="s">
        <v>148</v>
      </c>
      <c r="H289" s="51">
        <v>2</v>
      </c>
      <c r="I289" s="52">
        <v>9817</v>
      </c>
      <c r="J289" s="52">
        <v>467</v>
      </c>
      <c r="K289" s="52">
        <v>0</v>
      </c>
      <c r="L289" s="52">
        <v>893</v>
      </c>
      <c r="M289" s="52">
        <v>11177</v>
      </c>
      <c r="N289" s="36"/>
      <c r="O289" s="53">
        <v>0</v>
      </c>
      <c r="P289" s="53">
        <v>0</v>
      </c>
      <c r="Q289" s="55">
        <v>0.09</v>
      </c>
      <c r="R289" s="55">
        <v>3.0113909723363003E-2</v>
      </c>
      <c r="S289" s="52">
        <v>0</v>
      </c>
      <c r="T289" s="36"/>
      <c r="U289" s="56">
        <v>20568</v>
      </c>
      <c r="V289" s="56">
        <v>0</v>
      </c>
      <c r="W289" s="52">
        <v>0</v>
      </c>
      <c r="X289" s="52">
        <v>1786</v>
      </c>
      <c r="Y289" s="52">
        <v>22354</v>
      </c>
      <c r="Z289" s="83">
        <f t="shared" si="4"/>
        <v>18125996</v>
      </c>
    </row>
    <row r="290" spans="1:26" s="13" customFormat="1">
      <c r="A290" s="49">
        <v>441</v>
      </c>
      <c r="B290" s="49">
        <v>441281087</v>
      </c>
      <c r="C290" s="50" t="s">
        <v>145</v>
      </c>
      <c r="D290" s="49">
        <v>281</v>
      </c>
      <c r="E290" s="50" t="s">
        <v>146</v>
      </c>
      <c r="F290" s="49">
        <v>87</v>
      </c>
      <c r="G290" s="50" t="s">
        <v>149</v>
      </c>
      <c r="H290" s="51">
        <v>3</v>
      </c>
      <c r="I290" s="52">
        <v>9346</v>
      </c>
      <c r="J290" s="52">
        <v>3578</v>
      </c>
      <c r="K290" s="52">
        <v>0</v>
      </c>
      <c r="L290" s="52">
        <v>893</v>
      </c>
      <c r="M290" s="52">
        <v>13817</v>
      </c>
      <c r="N290" s="36"/>
      <c r="O290" s="53">
        <v>0</v>
      </c>
      <c r="P290" s="53">
        <v>0</v>
      </c>
      <c r="Q290" s="55">
        <v>0.09</v>
      </c>
      <c r="R290" s="55">
        <v>3.153834629153088E-3</v>
      </c>
      <c r="S290" s="52">
        <v>0</v>
      </c>
      <c r="T290" s="36"/>
      <c r="U290" s="56">
        <v>38772</v>
      </c>
      <c r="V290" s="56">
        <v>0</v>
      </c>
      <c r="W290" s="52">
        <v>0</v>
      </c>
      <c r="X290" s="52">
        <v>2679</v>
      </c>
      <c r="Y290" s="52">
        <v>41451</v>
      </c>
      <c r="Z290" s="83">
        <f t="shared" si="4"/>
        <v>18125996</v>
      </c>
    </row>
    <row r="291" spans="1:26" s="13" customFormat="1">
      <c r="A291" s="49">
        <v>441</v>
      </c>
      <c r="B291" s="49">
        <v>441281159</v>
      </c>
      <c r="C291" s="50" t="s">
        <v>145</v>
      </c>
      <c r="D291" s="49">
        <v>281</v>
      </c>
      <c r="E291" s="50" t="s">
        <v>146</v>
      </c>
      <c r="F291" s="49">
        <v>159</v>
      </c>
      <c r="G291" s="50" t="s">
        <v>150</v>
      </c>
      <c r="H291" s="51">
        <v>1</v>
      </c>
      <c r="I291" s="52">
        <v>12631</v>
      </c>
      <c r="J291" s="52">
        <v>5964</v>
      </c>
      <c r="K291" s="52">
        <v>0</v>
      </c>
      <c r="L291" s="52">
        <v>893</v>
      </c>
      <c r="M291" s="52">
        <v>19488</v>
      </c>
      <c r="N291" s="36"/>
      <c r="O291" s="53">
        <v>0</v>
      </c>
      <c r="P291" s="53">
        <v>0</v>
      </c>
      <c r="Q291" s="55">
        <v>0.09</v>
      </c>
      <c r="R291" s="55">
        <v>4.5655939289458549E-3</v>
      </c>
      <c r="S291" s="52">
        <v>0</v>
      </c>
      <c r="T291" s="36"/>
      <c r="U291" s="56">
        <v>18595</v>
      </c>
      <c r="V291" s="56">
        <v>0</v>
      </c>
      <c r="W291" s="52">
        <v>0</v>
      </c>
      <c r="X291" s="52">
        <v>893</v>
      </c>
      <c r="Y291" s="52">
        <v>19488</v>
      </c>
      <c r="Z291" s="83">
        <f t="shared" si="4"/>
        <v>18125996</v>
      </c>
    </row>
    <row r="292" spans="1:26" s="13" customFormat="1">
      <c r="A292" s="49">
        <v>441</v>
      </c>
      <c r="B292" s="49">
        <v>441281161</v>
      </c>
      <c r="C292" s="50" t="s">
        <v>145</v>
      </c>
      <c r="D292" s="49">
        <v>281</v>
      </c>
      <c r="E292" s="50" t="s">
        <v>146</v>
      </c>
      <c r="F292" s="49">
        <v>161</v>
      </c>
      <c r="G292" s="50" t="s">
        <v>151</v>
      </c>
      <c r="H292" s="51">
        <v>1</v>
      </c>
      <c r="I292" s="52">
        <v>12631</v>
      </c>
      <c r="J292" s="52">
        <v>5364</v>
      </c>
      <c r="K292" s="52">
        <v>0</v>
      </c>
      <c r="L292" s="52">
        <v>893</v>
      </c>
      <c r="M292" s="52">
        <v>18888</v>
      </c>
      <c r="N292" s="36"/>
      <c r="O292" s="53">
        <v>0</v>
      </c>
      <c r="P292" s="53">
        <v>0</v>
      </c>
      <c r="Q292" s="55">
        <v>0.09</v>
      </c>
      <c r="R292" s="55">
        <v>7.3260796268015561E-3</v>
      </c>
      <c r="S292" s="52">
        <v>0</v>
      </c>
      <c r="T292" s="36"/>
      <c r="U292" s="56">
        <v>17995</v>
      </c>
      <c r="V292" s="56">
        <v>0</v>
      </c>
      <c r="W292" s="52">
        <v>0</v>
      </c>
      <c r="X292" s="52">
        <v>893</v>
      </c>
      <c r="Y292" s="52">
        <v>18888</v>
      </c>
      <c r="Z292" s="83">
        <f t="shared" si="4"/>
        <v>18125996</v>
      </c>
    </row>
    <row r="293" spans="1:26" s="13" customFormat="1">
      <c r="A293" s="49">
        <v>441</v>
      </c>
      <c r="B293" s="49">
        <v>441281281</v>
      </c>
      <c r="C293" s="50" t="s">
        <v>145</v>
      </c>
      <c r="D293" s="49">
        <v>281</v>
      </c>
      <c r="E293" s="50" t="s">
        <v>146</v>
      </c>
      <c r="F293" s="49">
        <v>281</v>
      </c>
      <c r="G293" s="50" t="s">
        <v>146</v>
      </c>
      <c r="H293" s="51">
        <v>1566</v>
      </c>
      <c r="I293" s="52">
        <v>10602</v>
      </c>
      <c r="J293" s="52">
        <v>3</v>
      </c>
      <c r="K293" s="52">
        <v>0</v>
      </c>
      <c r="L293" s="52">
        <v>893</v>
      </c>
      <c r="M293" s="52">
        <v>11498</v>
      </c>
      <c r="N293" s="36"/>
      <c r="O293" s="53">
        <v>0</v>
      </c>
      <c r="P293" s="53">
        <v>0</v>
      </c>
      <c r="Q293" s="55">
        <v>0.18</v>
      </c>
      <c r="R293" s="55">
        <v>0.11514562138064952</v>
      </c>
      <c r="S293" s="52">
        <v>0</v>
      </c>
      <c r="T293" s="36"/>
      <c r="U293" s="56">
        <v>16607430</v>
      </c>
      <c r="V293" s="56">
        <v>0</v>
      </c>
      <c r="W293" s="52">
        <v>0</v>
      </c>
      <c r="X293" s="52">
        <v>1398438</v>
      </c>
      <c r="Y293" s="52">
        <v>18005868</v>
      </c>
      <c r="Z293" s="83">
        <f t="shared" si="4"/>
        <v>18125996</v>
      </c>
    </row>
    <row r="294" spans="1:26" s="13" customFormat="1">
      <c r="A294" s="49">
        <v>441</v>
      </c>
      <c r="B294" s="49">
        <v>441281680</v>
      </c>
      <c r="C294" s="50" t="s">
        <v>145</v>
      </c>
      <c r="D294" s="49">
        <v>281</v>
      </c>
      <c r="E294" s="50" t="s">
        <v>146</v>
      </c>
      <c r="F294" s="49">
        <v>680</v>
      </c>
      <c r="G294" s="50" t="s">
        <v>152</v>
      </c>
      <c r="H294" s="51">
        <v>1</v>
      </c>
      <c r="I294" s="52">
        <v>12631</v>
      </c>
      <c r="J294" s="52">
        <v>4423</v>
      </c>
      <c r="K294" s="52">
        <v>0</v>
      </c>
      <c r="L294" s="52">
        <v>893</v>
      </c>
      <c r="M294" s="52">
        <v>17947</v>
      </c>
      <c r="N294" s="36"/>
      <c r="O294" s="53">
        <v>0</v>
      </c>
      <c r="P294" s="53">
        <v>0</v>
      </c>
      <c r="Q294" s="55">
        <v>0.09</v>
      </c>
      <c r="R294" s="55">
        <v>1.3757337017634692E-3</v>
      </c>
      <c r="S294" s="52">
        <v>0</v>
      </c>
      <c r="T294" s="36"/>
      <c r="U294" s="56">
        <v>17054</v>
      </c>
      <c r="V294" s="56">
        <v>0</v>
      </c>
      <c r="W294" s="52">
        <v>0</v>
      </c>
      <c r="X294" s="52">
        <v>893</v>
      </c>
      <c r="Y294" s="52">
        <v>17947</v>
      </c>
      <c r="Z294" s="83">
        <f t="shared" si="4"/>
        <v>18125996</v>
      </c>
    </row>
    <row r="295" spans="1:26" s="13" customFormat="1">
      <c r="A295" s="49">
        <v>444</v>
      </c>
      <c r="B295" s="49">
        <v>444035001</v>
      </c>
      <c r="C295" s="50" t="s">
        <v>153</v>
      </c>
      <c r="D295" s="49">
        <v>35</v>
      </c>
      <c r="E295" s="50" t="s">
        <v>11</v>
      </c>
      <c r="F295" s="49">
        <v>1</v>
      </c>
      <c r="G295" s="50" t="s">
        <v>57</v>
      </c>
      <c r="H295" s="51">
        <v>1</v>
      </c>
      <c r="I295" s="52">
        <v>9004</v>
      </c>
      <c r="J295" s="52">
        <v>2337</v>
      </c>
      <c r="K295" s="52">
        <v>0</v>
      </c>
      <c r="L295" s="52">
        <v>893</v>
      </c>
      <c r="M295" s="52">
        <v>12234</v>
      </c>
      <c r="N295" s="36"/>
      <c r="O295" s="53">
        <v>0</v>
      </c>
      <c r="P295" s="53">
        <v>0</v>
      </c>
      <c r="Q295" s="55">
        <v>0.09</v>
      </c>
      <c r="R295" s="55">
        <v>1.3304817022844629E-2</v>
      </c>
      <c r="S295" s="52">
        <v>0</v>
      </c>
      <c r="T295" s="36"/>
      <c r="U295" s="56">
        <v>11341</v>
      </c>
      <c r="V295" s="56">
        <v>0</v>
      </c>
      <c r="W295" s="52">
        <v>0</v>
      </c>
      <c r="X295" s="52">
        <v>893</v>
      </c>
      <c r="Y295" s="52">
        <v>12234</v>
      </c>
      <c r="Z295" s="83">
        <f t="shared" si="4"/>
        <v>8191784</v>
      </c>
    </row>
    <row r="296" spans="1:26" s="13" customFormat="1">
      <c r="A296" s="49">
        <v>444</v>
      </c>
      <c r="B296" s="49">
        <v>444035035</v>
      </c>
      <c r="C296" s="50" t="s">
        <v>153</v>
      </c>
      <c r="D296" s="49">
        <v>35</v>
      </c>
      <c r="E296" s="50" t="s">
        <v>11</v>
      </c>
      <c r="F296" s="49">
        <v>35</v>
      </c>
      <c r="G296" s="50" t="s">
        <v>11</v>
      </c>
      <c r="H296" s="51">
        <v>521</v>
      </c>
      <c r="I296" s="52">
        <v>10741</v>
      </c>
      <c r="J296" s="52">
        <v>3785</v>
      </c>
      <c r="K296" s="52">
        <v>0</v>
      </c>
      <c r="L296" s="52">
        <v>893</v>
      </c>
      <c r="M296" s="52">
        <v>15419</v>
      </c>
      <c r="N296" s="36"/>
      <c r="O296" s="53">
        <v>0</v>
      </c>
      <c r="P296" s="53">
        <v>0</v>
      </c>
      <c r="Q296" s="55">
        <v>0.18</v>
      </c>
      <c r="R296" s="55">
        <v>0.146106395462925</v>
      </c>
      <c r="S296" s="52">
        <v>0</v>
      </c>
      <c r="T296" s="36"/>
      <c r="U296" s="56">
        <v>7568046</v>
      </c>
      <c r="V296" s="56">
        <v>0</v>
      </c>
      <c r="W296" s="52">
        <v>0</v>
      </c>
      <c r="X296" s="52">
        <v>465253</v>
      </c>
      <c r="Y296" s="52">
        <v>8033299</v>
      </c>
      <c r="Z296" s="83">
        <f t="shared" si="4"/>
        <v>8191784</v>
      </c>
    </row>
    <row r="297" spans="1:26" s="13" customFormat="1">
      <c r="A297" s="49">
        <v>444</v>
      </c>
      <c r="B297" s="49">
        <v>444035040</v>
      </c>
      <c r="C297" s="50" t="s">
        <v>153</v>
      </c>
      <c r="D297" s="49">
        <v>35</v>
      </c>
      <c r="E297" s="50" t="s">
        <v>11</v>
      </c>
      <c r="F297" s="49">
        <v>40</v>
      </c>
      <c r="G297" s="50" t="s">
        <v>88</v>
      </c>
      <c r="H297" s="51">
        <v>1</v>
      </c>
      <c r="I297" s="52">
        <v>9865</v>
      </c>
      <c r="J297" s="52">
        <v>2621</v>
      </c>
      <c r="K297" s="52">
        <v>0</v>
      </c>
      <c r="L297" s="52">
        <v>893</v>
      </c>
      <c r="M297" s="52">
        <v>13379</v>
      </c>
      <c r="N297" s="36"/>
      <c r="O297" s="53">
        <v>0</v>
      </c>
      <c r="P297" s="53">
        <v>0</v>
      </c>
      <c r="Q297" s="55">
        <v>0.09</v>
      </c>
      <c r="R297" s="55">
        <v>3.3171468578374968E-3</v>
      </c>
      <c r="S297" s="52">
        <v>0</v>
      </c>
      <c r="T297" s="36"/>
      <c r="U297" s="56">
        <v>12486</v>
      </c>
      <c r="V297" s="56">
        <v>0</v>
      </c>
      <c r="W297" s="52">
        <v>0</v>
      </c>
      <c r="X297" s="52">
        <v>893</v>
      </c>
      <c r="Y297" s="52">
        <v>13379</v>
      </c>
      <c r="Z297" s="83">
        <f t="shared" si="4"/>
        <v>8191784</v>
      </c>
    </row>
    <row r="298" spans="1:26" s="13" customFormat="1">
      <c r="A298" s="49">
        <v>444</v>
      </c>
      <c r="B298" s="49">
        <v>444035044</v>
      </c>
      <c r="C298" s="50" t="s">
        <v>153</v>
      </c>
      <c r="D298" s="49">
        <v>35</v>
      </c>
      <c r="E298" s="50" t="s">
        <v>11</v>
      </c>
      <c r="F298" s="49">
        <v>44</v>
      </c>
      <c r="G298" s="50" t="s">
        <v>12</v>
      </c>
      <c r="H298" s="51">
        <v>3</v>
      </c>
      <c r="I298" s="52">
        <v>11172</v>
      </c>
      <c r="J298" s="52">
        <v>736</v>
      </c>
      <c r="K298" s="52">
        <v>0</v>
      </c>
      <c r="L298" s="52">
        <v>893</v>
      </c>
      <c r="M298" s="52">
        <v>12801</v>
      </c>
      <c r="N298" s="36"/>
      <c r="O298" s="53">
        <v>0</v>
      </c>
      <c r="P298" s="53">
        <v>0</v>
      </c>
      <c r="Q298" s="55">
        <v>0.09</v>
      </c>
      <c r="R298" s="55">
        <v>4.7635608937194533E-2</v>
      </c>
      <c r="S298" s="52">
        <v>0</v>
      </c>
      <c r="T298" s="36"/>
      <c r="U298" s="56">
        <v>35724</v>
      </c>
      <c r="V298" s="56">
        <v>0</v>
      </c>
      <c r="W298" s="52">
        <v>0</v>
      </c>
      <c r="X298" s="52">
        <v>2679</v>
      </c>
      <c r="Y298" s="52">
        <v>38403</v>
      </c>
      <c r="Z298" s="83">
        <f t="shared" si="4"/>
        <v>8191784</v>
      </c>
    </row>
    <row r="299" spans="1:26" s="13" customFormat="1">
      <c r="A299" s="49">
        <v>444</v>
      </c>
      <c r="B299" s="49">
        <v>444035198</v>
      </c>
      <c r="C299" s="50" t="s">
        <v>153</v>
      </c>
      <c r="D299" s="49">
        <v>35</v>
      </c>
      <c r="E299" s="50" t="s">
        <v>11</v>
      </c>
      <c r="F299" s="49">
        <v>198</v>
      </c>
      <c r="G299" s="50" t="s">
        <v>66</v>
      </c>
      <c r="H299" s="51">
        <v>1</v>
      </c>
      <c r="I299" s="52">
        <v>9705</v>
      </c>
      <c r="J299" s="52">
        <v>3891</v>
      </c>
      <c r="K299" s="52">
        <v>0</v>
      </c>
      <c r="L299" s="52">
        <v>893</v>
      </c>
      <c r="M299" s="52">
        <v>14489</v>
      </c>
      <c r="N299" s="36"/>
      <c r="O299" s="53">
        <v>0</v>
      </c>
      <c r="P299" s="53">
        <v>0</v>
      </c>
      <c r="Q299" s="55">
        <v>0.09</v>
      </c>
      <c r="R299" s="55">
        <v>5.9667150048245262E-3</v>
      </c>
      <c r="S299" s="52">
        <v>0</v>
      </c>
      <c r="T299" s="36"/>
      <c r="U299" s="56">
        <v>13596</v>
      </c>
      <c r="V299" s="56">
        <v>0</v>
      </c>
      <c r="W299" s="52">
        <v>0</v>
      </c>
      <c r="X299" s="52">
        <v>893</v>
      </c>
      <c r="Y299" s="52">
        <v>14489</v>
      </c>
      <c r="Z299" s="83">
        <f t="shared" si="4"/>
        <v>8191784</v>
      </c>
    </row>
    <row r="300" spans="1:26" s="13" customFormat="1">
      <c r="A300" s="49">
        <v>444</v>
      </c>
      <c r="B300" s="49">
        <v>444035244</v>
      </c>
      <c r="C300" s="50" t="s">
        <v>153</v>
      </c>
      <c r="D300" s="49">
        <v>35</v>
      </c>
      <c r="E300" s="50" t="s">
        <v>11</v>
      </c>
      <c r="F300" s="49">
        <v>244</v>
      </c>
      <c r="G300" s="50" t="s">
        <v>27</v>
      </c>
      <c r="H300" s="51">
        <v>3</v>
      </c>
      <c r="I300" s="52">
        <v>9004</v>
      </c>
      <c r="J300" s="52">
        <v>3640</v>
      </c>
      <c r="K300" s="52">
        <v>0</v>
      </c>
      <c r="L300" s="52">
        <v>893</v>
      </c>
      <c r="M300" s="52">
        <v>13537</v>
      </c>
      <c r="N300" s="36"/>
      <c r="O300" s="53">
        <v>0</v>
      </c>
      <c r="P300" s="53">
        <v>0</v>
      </c>
      <c r="Q300" s="55">
        <v>0.18</v>
      </c>
      <c r="R300" s="55">
        <v>9.4216389675245329E-2</v>
      </c>
      <c r="S300" s="52">
        <v>0</v>
      </c>
      <c r="T300" s="36"/>
      <c r="U300" s="56">
        <v>37932</v>
      </c>
      <c r="V300" s="56">
        <v>0</v>
      </c>
      <c r="W300" s="52">
        <v>0</v>
      </c>
      <c r="X300" s="52">
        <v>2679</v>
      </c>
      <c r="Y300" s="52">
        <v>40611</v>
      </c>
      <c r="Z300" s="83">
        <f t="shared" si="4"/>
        <v>8191784</v>
      </c>
    </row>
    <row r="301" spans="1:26" s="13" customFormat="1">
      <c r="A301" s="49">
        <v>444</v>
      </c>
      <c r="B301" s="49">
        <v>444035285</v>
      </c>
      <c r="C301" s="50" t="s">
        <v>153</v>
      </c>
      <c r="D301" s="49">
        <v>35</v>
      </c>
      <c r="E301" s="50" t="s">
        <v>11</v>
      </c>
      <c r="F301" s="49">
        <v>285</v>
      </c>
      <c r="G301" s="50" t="s">
        <v>28</v>
      </c>
      <c r="H301" s="51">
        <v>1</v>
      </c>
      <c r="I301" s="52">
        <v>10636</v>
      </c>
      <c r="J301" s="52">
        <v>3260</v>
      </c>
      <c r="K301" s="52">
        <v>0</v>
      </c>
      <c r="L301" s="52">
        <v>893</v>
      </c>
      <c r="M301" s="52">
        <v>14789</v>
      </c>
      <c r="N301" s="36"/>
      <c r="O301" s="53">
        <v>0</v>
      </c>
      <c r="P301" s="53">
        <v>0</v>
      </c>
      <c r="Q301" s="55">
        <v>0.09</v>
      </c>
      <c r="R301" s="55">
        <v>3.1541691059860932E-2</v>
      </c>
      <c r="S301" s="52">
        <v>0</v>
      </c>
      <c r="T301" s="36"/>
      <c r="U301" s="56">
        <v>13896</v>
      </c>
      <c r="V301" s="56">
        <v>0</v>
      </c>
      <c r="W301" s="52">
        <v>0</v>
      </c>
      <c r="X301" s="52">
        <v>893</v>
      </c>
      <c r="Y301" s="52">
        <v>14789</v>
      </c>
      <c r="Z301" s="83">
        <f t="shared" si="4"/>
        <v>8191784</v>
      </c>
    </row>
    <row r="302" spans="1:26" s="13" customFormat="1">
      <c r="A302" s="49">
        <v>444</v>
      </c>
      <c r="B302" s="49">
        <v>444035336</v>
      </c>
      <c r="C302" s="50" t="s">
        <v>153</v>
      </c>
      <c r="D302" s="49">
        <v>35</v>
      </c>
      <c r="E302" s="50" t="s">
        <v>11</v>
      </c>
      <c r="F302" s="49">
        <v>336</v>
      </c>
      <c r="G302" s="50" t="s">
        <v>30</v>
      </c>
      <c r="H302" s="51">
        <v>2</v>
      </c>
      <c r="I302" s="52">
        <v>10056</v>
      </c>
      <c r="J302" s="52">
        <v>1341</v>
      </c>
      <c r="K302" s="52">
        <v>0</v>
      </c>
      <c r="L302" s="52">
        <v>893</v>
      </c>
      <c r="M302" s="52">
        <v>12290</v>
      </c>
      <c r="N302" s="36"/>
      <c r="O302" s="53">
        <v>0</v>
      </c>
      <c r="P302" s="53">
        <v>0</v>
      </c>
      <c r="Q302" s="55">
        <v>0.09</v>
      </c>
      <c r="R302" s="55">
        <v>3.2866042662978136E-2</v>
      </c>
      <c r="S302" s="52">
        <v>0</v>
      </c>
      <c r="T302" s="36"/>
      <c r="U302" s="56">
        <v>22794</v>
      </c>
      <c r="V302" s="56">
        <v>0</v>
      </c>
      <c r="W302" s="52">
        <v>0</v>
      </c>
      <c r="X302" s="52">
        <v>1786</v>
      </c>
      <c r="Y302" s="52">
        <v>24580</v>
      </c>
      <c r="Z302" s="83">
        <f t="shared" si="4"/>
        <v>8191784</v>
      </c>
    </row>
    <row r="303" spans="1:26" s="13" customFormat="1">
      <c r="A303" s="49">
        <v>445</v>
      </c>
      <c r="B303" s="49">
        <v>445348017</v>
      </c>
      <c r="C303" s="50" t="s">
        <v>154</v>
      </c>
      <c r="D303" s="49">
        <v>348</v>
      </c>
      <c r="E303" s="50" t="s">
        <v>100</v>
      </c>
      <c r="F303" s="49">
        <v>17</v>
      </c>
      <c r="G303" s="50" t="s">
        <v>155</v>
      </c>
      <c r="H303" s="51">
        <v>12</v>
      </c>
      <c r="I303" s="52">
        <v>10749</v>
      </c>
      <c r="J303" s="52">
        <v>3104</v>
      </c>
      <c r="K303" s="52">
        <v>0</v>
      </c>
      <c r="L303" s="52">
        <v>893</v>
      </c>
      <c r="M303" s="52">
        <v>14746</v>
      </c>
      <c r="N303" s="36"/>
      <c r="O303" s="53">
        <v>0</v>
      </c>
      <c r="P303" s="53">
        <v>0</v>
      </c>
      <c r="Q303" s="55">
        <v>0.09</v>
      </c>
      <c r="R303" s="55">
        <v>5.8397127586153714E-3</v>
      </c>
      <c r="S303" s="52">
        <v>0</v>
      </c>
      <c r="T303" s="36"/>
      <c r="U303" s="56">
        <v>166236</v>
      </c>
      <c r="V303" s="56">
        <v>0</v>
      </c>
      <c r="W303" s="52">
        <v>0</v>
      </c>
      <c r="X303" s="52">
        <v>10716</v>
      </c>
      <c r="Y303" s="52">
        <v>176952</v>
      </c>
      <c r="Z303" s="83">
        <f t="shared" si="4"/>
        <v>16772229</v>
      </c>
    </row>
    <row r="304" spans="1:26" s="13" customFormat="1">
      <c r="A304" s="49">
        <v>445</v>
      </c>
      <c r="B304" s="49">
        <v>445348064</v>
      </c>
      <c r="C304" s="50" t="s">
        <v>154</v>
      </c>
      <c r="D304" s="49">
        <v>348</v>
      </c>
      <c r="E304" s="50" t="s">
        <v>100</v>
      </c>
      <c r="F304" s="49">
        <v>64</v>
      </c>
      <c r="G304" s="50" t="s">
        <v>102</v>
      </c>
      <c r="H304" s="51">
        <v>2</v>
      </c>
      <c r="I304" s="52">
        <v>8944</v>
      </c>
      <c r="J304" s="52">
        <v>1463</v>
      </c>
      <c r="K304" s="52">
        <v>0</v>
      </c>
      <c r="L304" s="52">
        <v>893</v>
      </c>
      <c r="M304" s="52">
        <v>11300</v>
      </c>
      <c r="N304" s="36"/>
      <c r="O304" s="53">
        <v>0</v>
      </c>
      <c r="P304" s="53">
        <v>0</v>
      </c>
      <c r="Q304" s="55">
        <v>0.18</v>
      </c>
      <c r="R304" s="55">
        <v>2.7421284361524072E-2</v>
      </c>
      <c r="S304" s="52">
        <v>0</v>
      </c>
      <c r="T304" s="36"/>
      <c r="U304" s="56">
        <v>20814</v>
      </c>
      <c r="V304" s="56">
        <v>0</v>
      </c>
      <c r="W304" s="52">
        <v>0</v>
      </c>
      <c r="X304" s="52">
        <v>1786</v>
      </c>
      <c r="Y304" s="52">
        <v>22600</v>
      </c>
      <c r="Z304" s="83">
        <f t="shared" si="4"/>
        <v>16772229</v>
      </c>
    </row>
    <row r="305" spans="1:26" s="13" customFormat="1">
      <c r="A305" s="49">
        <v>445</v>
      </c>
      <c r="B305" s="49">
        <v>445348110</v>
      </c>
      <c r="C305" s="50" t="s">
        <v>154</v>
      </c>
      <c r="D305" s="49">
        <v>348</v>
      </c>
      <c r="E305" s="50" t="s">
        <v>100</v>
      </c>
      <c r="F305" s="49">
        <v>110</v>
      </c>
      <c r="G305" s="50" t="s">
        <v>104</v>
      </c>
      <c r="H305" s="51">
        <v>1</v>
      </c>
      <c r="I305" s="52">
        <v>9523</v>
      </c>
      <c r="J305" s="52">
        <v>1408</v>
      </c>
      <c r="K305" s="52">
        <v>0</v>
      </c>
      <c r="L305" s="52">
        <v>893</v>
      </c>
      <c r="M305" s="52">
        <v>11824</v>
      </c>
      <c r="N305" s="36"/>
      <c r="O305" s="53">
        <v>0</v>
      </c>
      <c r="P305" s="53">
        <v>0</v>
      </c>
      <c r="Q305" s="55">
        <v>0.09</v>
      </c>
      <c r="R305" s="55">
        <v>8.1900856113933662E-3</v>
      </c>
      <c r="S305" s="52">
        <v>0</v>
      </c>
      <c r="T305" s="36"/>
      <c r="U305" s="56">
        <v>10931</v>
      </c>
      <c r="V305" s="56">
        <v>0</v>
      </c>
      <c r="W305" s="52">
        <v>0</v>
      </c>
      <c r="X305" s="52">
        <v>893</v>
      </c>
      <c r="Y305" s="52">
        <v>11824</v>
      </c>
      <c r="Z305" s="83">
        <f t="shared" si="4"/>
        <v>16772229</v>
      </c>
    </row>
    <row r="306" spans="1:26" s="13" customFormat="1">
      <c r="A306" s="49">
        <v>445</v>
      </c>
      <c r="B306" s="49">
        <v>445348151</v>
      </c>
      <c r="C306" s="50" t="s">
        <v>154</v>
      </c>
      <c r="D306" s="49">
        <v>348</v>
      </c>
      <c r="E306" s="50" t="s">
        <v>100</v>
      </c>
      <c r="F306" s="49">
        <v>151</v>
      </c>
      <c r="G306" s="50" t="s">
        <v>156</v>
      </c>
      <c r="H306" s="51">
        <v>10</v>
      </c>
      <c r="I306" s="52">
        <v>9813</v>
      </c>
      <c r="J306" s="52">
        <v>2133</v>
      </c>
      <c r="K306" s="52">
        <v>0</v>
      </c>
      <c r="L306" s="52">
        <v>893</v>
      </c>
      <c r="M306" s="52">
        <v>12839</v>
      </c>
      <c r="N306" s="36"/>
      <c r="O306" s="53">
        <v>0</v>
      </c>
      <c r="P306" s="53">
        <v>0</v>
      </c>
      <c r="Q306" s="55">
        <v>0.09</v>
      </c>
      <c r="R306" s="55">
        <v>7.1003049600912669E-3</v>
      </c>
      <c r="S306" s="52">
        <v>0</v>
      </c>
      <c r="T306" s="36"/>
      <c r="U306" s="56">
        <v>119460</v>
      </c>
      <c r="V306" s="56">
        <v>0</v>
      </c>
      <c r="W306" s="52">
        <v>0</v>
      </c>
      <c r="X306" s="52">
        <v>8930</v>
      </c>
      <c r="Y306" s="52">
        <v>128390</v>
      </c>
      <c r="Z306" s="83">
        <f t="shared" si="4"/>
        <v>16772229</v>
      </c>
    </row>
    <row r="307" spans="1:26" s="13" customFormat="1">
      <c r="A307" s="49">
        <v>445</v>
      </c>
      <c r="B307" s="49">
        <v>445348153</v>
      </c>
      <c r="C307" s="50" t="s">
        <v>154</v>
      </c>
      <c r="D307" s="49">
        <v>348</v>
      </c>
      <c r="E307" s="50" t="s">
        <v>100</v>
      </c>
      <c r="F307" s="49">
        <v>153</v>
      </c>
      <c r="G307" s="50" t="s">
        <v>107</v>
      </c>
      <c r="H307" s="51">
        <v>1</v>
      </c>
      <c r="I307" s="52">
        <v>8944</v>
      </c>
      <c r="J307" s="52">
        <v>234</v>
      </c>
      <c r="K307" s="52">
        <v>0</v>
      </c>
      <c r="L307" s="52">
        <v>893</v>
      </c>
      <c r="M307" s="52">
        <v>10071</v>
      </c>
      <c r="N307" s="36"/>
      <c r="O307" s="53">
        <v>0</v>
      </c>
      <c r="P307" s="53">
        <v>0</v>
      </c>
      <c r="Q307" s="55">
        <v>0.09</v>
      </c>
      <c r="R307" s="55">
        <v>1.2565874203826493E-2</v>
      </c>
      <c r="S307" s="52">
        <v>0</v>
      </c>
      <c r="T307" s="36"/>
      <c r="U307" s="56">
        <v>9178</v>
      </c>
      <c r="V307" s="56">
        <v>0</v>
      </c>
      <c r="W307" s="52">
        <v>0</v>
      </c>
      <c r="X307" s="52">
        <v>893</v>
      </c>
      <c r="Y307" s="52">
        <v>10071</v>
      </c>
      <c r="Z307" s="83">
        <f t="shared" si="4"/>
        <v>16772229</v>
      </c>
    </row>
    <row r="308" spans="1:26" s="13" customFormat="1">
      <c r="A308" s="49">
        <v>445</v>
      </c>
      <c r="B308" s="49">
        <v>445348162</v>
      </c>
      <c r="C308" s="50" t="s">
        <v>154</v>
      </c>
      <c r="D308" s="49">
        <v>348</v>
      </c>
      <c r="E308" s="50" t="s">
        <v>100</v>
      </c>
      <c r="F308" s="49">
        <v>162</v>
      </c>
      <c r="G308" s="50" t="s">
        <v>226</v>
      </c>
      <c r="H308" s="51">
        <v>1</v>
      </c>
      <c r="I308" s="52">
        <v>9122</v>
      </c>
      <c r="J308" s="52">
        <v>2525</v>
      </c>
      <c r="K308" s="52">
        <v>0</v>
      </c>
      <c r="L308" s="52">
        <v>893</v>
      </c>
      <c r="M308" s="52">
        <v>12540</v>
      </c>
      <c r="N308" s="36"/>
      <c r="O308" s="53">
        <v>0</v>
      </c>
      <c r="P308" s="53">
        <v>0</v>
      </c>
      <c r="Q308" s="55">
        <v>0.09</v>
      </c>
      <c r="R308" s="55">
        <v>1.7156845355811023E-2</v>
      </c>
      <c r="S308" s="52">
        <v>0</v>
      </c>
      <c r="T308" s="36"/>
      <c r="U308" s="56">
        <v>11647</v>
      </c>
      <c r="V308" s="56">
        <v>0</v>
      </c>
      <c r="W308" s="52">
        <v>0</v>
      </c>
      <c r="X308" s="52">
        <v>893</v>
      </c>
      <c r="Y308" s="52">
        <v>12540</v>
      </c>
      <c r="Z308" s="83">
        <f t="shared" si="4"/>
        <v>16772229</v>
      </c>
    </row>
    <row r="309" spans="1:26" s="13" customFormat="1">
      <c r="A309" s="49">
        <v>445</v>
      </c>
      <c r="B309" s="49">
        <v>445348186</v>
      </c>
      <c r="C309" s="50" t="s">
        <v>154</v>
      </c>
      <c r="D309" s="49">
        <v>348</v>
      </c>
      <c r="E309" s="50" t="s">
        <v>100</v>
      </c>
      <c r="F309" s="49">
        <v>186</v>
      </c>
      <c r="G309" s="50" t="s">
        <v>157</v>
      </c>
      <c r="H309" s="51">
        <v>4</v>
      </c>
      <c r="I309" s="52">
        <v>9794</v>
      </c>
      <c r="J309" s="52">
        <v>4271</v>
      </c>
      <c r="K309" s="52">
        <v>0</v>
      </c>
      <c r="L309" s="52">
        <v>893</v>
      </c>
      <c r="M309" s="52">
        <v>14958</v>
      </c>
      <c r="N309" s="36"/>
      <c r="O309" s="53">
        <v>0</v>
      </c>
      <c r="P309" s="53">
        <v>0</v>
      </c>
      <c r="Q309" s="55">
        <v>0.09</v>
      </c>
      <c r="R309" s="55">
        <v>2.9352083080660687E-3</v>
      </c>
      <c r="S309" s="52">
        <v>0</v>
      </c>
      <c r="T309" s="36"/>
      <c r="U309" s="56">
        <v>56260</v>
      </c>
      <c r="V309" s="56">
        <v>0</v>
      </c>
      <c r="W309" s="52">
        <v>0</v>
      </c>
      <c r="X309" s="52">
        <v>3572</v>
      </c>
      <c r="Y309" s="52">
        <v>59832</v>
      </c>
      <c r="Z309" s="83">
        <f t="shared" si="4"/>
        <v>16772229</v>
      </c>
    </row>
    <row r="310" spans="1:26" s="13" customFormat="1">
      <c r="A310" s="49">
        <v>445</v>
      </c>
      <c r="B310" s="49">
        <v>445348226</v>
      </c>
      <c r="C310" s="50" t="s">
        <v>154</v>
      </c>
      <c r="D310" s="49">
        <v>348</v>
      </c>
      <c r="E310" s="50" t="s">
        <v>100</v>
      </c>
      <c r="F310" s="49">
        <v>226</v>
      </c>
      <c r="G310" s="50" t="s">
        <v>158</v>
      </c>
      <c r="H310" s="51">
        <v>28</v>
      </c>
      <c r="I310" s="52">
        <v>10536</v>
      </c>
      <c r="J310" s="52">
        <v>1158</v>
      </c>
      <c r="K310" s="52">
        <v>0</v>
      </c>
      <c r="L310" s="52">
        <v>893</v>
      </c>
      <c r="M310" s="52">
        <v>12587</v>
      </c>
      <c r="N310" s="36"/>
      <c r="O310" s="53">
        <v>0</v>
      </c>
      <c r="P310" s="53">
        <v>0</v>
      </c>
      <c r="Q310" s="55">
        <v>0.09</v>
      </c>
      <c r="R310" s="55">
        <v>1.5308236260891867E-2</v>
      </c>
      <c r="S310" s="52">
        <v>0</v>
      </c>
      <c r="T310" s="36"/>
      <c r="U310" s="56">
        <v>327432</v>
      </c>
      <c r="V310" s="56">
        <v>0</v>
      </c>
      <c r="W310" s="52">
        <v>0</v>
      </c>
      <c r="X310" s="52">
        <v>25004</v>
      </c>
      <c r="Y310" s="52">
        <v>352436</v>
      </c>
      <c r="Z310" s="83">
        <f t="shared" si="4"/>
        <v>16772229</v>
      </c>
    </row>
    <row r="311" spans="1:26" s="13" customFormat="1">
      <c r="A311" s="49">
        <v>445</v>
      </c>
      <c r="B311" s="49">
        <v>445348271</v>
      </c>
      <c r="C311" s="50" t="s">
        <v>154</v>
      </c>
      <c r="D311" s="49">
        <v>348</v>
      </c>
      <c r="E311" s="50" t="s">
        <v>100</v>
      </c>
      <c r="F311" s="49">
        <v>271</v>
      </c>
      <c r="G311" s="50" t="s">
        <v>111</v>
      </c>
      <c r="H311" s="51">
        <v>4</v>
      </c>
      <c r="I311" s="52">
        <v>8910</v>
      </c>
      <c r="J311" s="52">
        <v>2501</v>
      </c>
      <c r="K311" s="52">
        <v>0</v>
      </c>
      <c r="L311" s="52">
        <v>893</v>
      </c>
      <c r="M311" s="52">
        <v>12304</v>
      </c>
      <c r="N311" s="36"/>
      <c r="O311" s="53">
        <v>0</v>
      </c>
      <c r="P311" s="53">
        <v>0</v>
      </c>
      <c r="Q311" s="55">
        <v>0.09</v>
      </c>
      <c r="R311" s="55">
        <v>5.3688876301586251E-3</v>
      </c>
      <c r="S311" s="52">
        <v>0</v>
      </c>
      <c r="T311" s="36"/>
      <c r="U311" s="56">
        <v>45644</v>
      </c>
      <c r="V311" s="56">
        <v>0</v>
      </c>
      <c r="W311" s="52">
        <v>0</v>
      </c>
      <c r="X311" s="52">
        <v>3572</v>
      </c>
      <c r="Y311" s="52">
        <v>49216</v>
      </c>
      <c r="Z311" s="83">
        <f t="shared" si="4"/>
        <v>16772229</v>
      </c>
    </row>
    <row r="312" spans="1:26" s="13" customFormat="1">
      <c r="A312" s="49">
        <v>445</v>
      </c>
      <c r="B312" s="49">
        <v>445348316</v>
      </c>
      <c r="C312" s="50" t="s">
        <v>154</v>
      </c>
      <c r="D312" s="49">
        <v>348</v>
      </c>
      <c r="E312" s="50" t="s">
        <v>100</v>
      </c>
      <c r="F312" s="49">
        <v>316</v>
      </c>
      <c r="G312" s="50" t="s">
        <v>159</v>
      </c>
      <c r="H312" s="51">
        <v>6</v>
      </c>
      <c r="I312" s="52">
        <v>10167</v>
      </c>
      <c r="J312" s="52">
        <v>1338</v>
      </c>
      <c r="K312" s="52">
        <v>0</v>
      </c>
      <c r="L312" s="52">
        <v>893</v>
      </c>
      <c r="M312" s="52">
        <v>12398</v>
      </c>
      <c r="N312" s="36"/>
      <c r="O312" s="53">
        <v>0</v>
      </c>
      <c r="P312" s="53">
        <v>0</v>
      </c>
      <c r="Q312" s="55">
        <v>0.18</v>
      </c>
      <c r="R312" s="55">
        <v>6.5551868774505456E-3</v>
      </c>
      <c r="S312" s="52">
        <v>0</v>
      </c>
      <c r="T312" s="36"/>
      <c r="U312" s="56">
        <v>69030</v>
      </c>
      <c r="V312" s="56">
        <v>0</v>
      </c>
      <c r="W312" s="52">
        <v>0</v>
      </c>
      <c r="X312" s="52">
        <v>5358</v>
      </c>
      <c r="Y312" s="52">
        <v>74388</v>
      </c>
      <c r="Z312" s="83">
        <f t="shared" si="4"/>
        <v>16772229</v>
      </c>
    </row>
    <row r="313" spans="1:26" s="13" customFormat="1">
      <c r="A313" s="49">
        <v>445</v>
      </c>
      <c r="B313" s="49">
        <v>445348322</v>
      </c>
      <c r="C313" s="50" t="s">
        <v>154</v>
      </c>
      <c r="D313" s="49">
        <v>348</v>
      </c>
      <c r="E313" s="50" t="s">
        <v>100</v>
      </c>
      <c r="F313" s="49">
        <v>322</v>
      </c>
      <c r="G313" s="50" t="s">
        <v>113</v>
      </c>
      <c r="H313" s="51">
        <v>1</v>
      </c>
      <c r="I313" s="52">
        <v>9248</v>
      </c>
      <c r="J313" s="52">
        <v>4681</v>
      </c>
      <c r="K313" s="52">
        <v>0</v>
      </c>
      <c r="L313" s="52">
        <v>893</v>
      </c>
      <c r="M313" s="52">
        <v>14822</v>
      </c>
      <c r="N313" s="36"/>
      <c r="O313" s="53">
        <v>0</v>
      </c>
      <c r="P313" s="53">
        <v>0</v>
      </c>
      <c r="Q313" s="55">
        <v>0.09</v>
      </c>
      <c r="R313" s="55">
        <v>1.069393052841326E-2</v>
      </c>
      <c r="S313" s="52">
        <v>0</v>
      </c>
      <c r="T313" s="36"/>
      <c r="U313" s="56">
        <v>13929</v>
      </c>
      <c r="V313" s="56">
        <v>0</v>
      </c>
      <c r="W313" s="52">
        <v>0</v>
      </c>
      <c r="X313" s="52">
        <v>893</v>
      </c>
      <c r="Y313" s="52">
        <v>14822</v>
      </c>
      <c r="Z313" s="83">
        <f t="shared" si="4"/>
        <v>16772229</v>
      </c>
    </row>
    <row r="314" spans="1:26" s="13" customFormat="1">
      <c r="A314" s="49">
        <v>445</v>
      </c>
      <c r="B314" s="49">
        <v>445348348</v>
      </c>
      <c r="C314" s="50" t="s">
        <v>154</v>
      </c>
      <c r="D314" s="49">
        <v>348</v>
      </c>
      <c r="E314" s="50" t="s">
        <v>100</v>
      </c>
      <c r="F314" s="49">
        <v>348</v>
      </c>
      <c r="G314" s="50" t="s">
        <v>100</v>
      </c>
      <c r="H314" s="51">
        <v>1334</v>
      </c>
      <c r="I314" s="52">
        <v>10754</v>
      </c>
      <c r="J314" s="52">
        <v>44</v>
      </c>
      <c r="K314" s="52">
        <v>0</v>
      </c>
      <c r="L314" s="52">
        <v>893</v>
      </c>
      <c r="M314" s="52">
        <v>11691</v>
      </c>
      <c r="N314" s="36"/>
      <c r="O314" s="53">
        <v>0</v>
      </c>
      <c r="P314" s="53">
        <v>0</v>
      </c>
      <c r="Q314" s="55">
        <v>0.09</v>
      </c>
      <c r="R314" s="55">
        <v>6.228458551383978E-2</v>
      </c>
      <c r="S314" s="52">
        <v>0</v>
      </c>
      <c r="T314" s="36"/>
      <c r="U314" s="56">
        <v>14404532</v>
      </c>
      <c r="V314" s="56">
        <v>0</v>
      </c>
      <c r="W314" s="52">
        <v>0</v>
      </c>
      <c r="X314" s="52">
        <v>1191262</v>
      </c>
      <c r="Y314" s="52">
        <v>15595794</v>
      </c>
      <c r="Z314" s="83">
        <f t="shared" si="4"/>
        <v>16772229</v>
      </c>
    </row>
    <row r="315" spans="1:26" s="13" customFormat="1">
      <c r="A315" s="49">
        <v>445</v>
      </c>
      <c r="B315" s="49">
        <v>445348616</v>
      </c>
      <c r="C315" s="50" t="s">
        <v>154</v>
      </c>
      <c r="D315" s="49">
        <v>348</v>
      </c>
      <c r="E315" s="50" t="s">
        <v>100</v>
      </c>
      <c r="F315" s="49">
        <v>616</v>
      </c>
      <c r="G315" s="50" t="s">
        <v>83</v>
      </c>
      <c r="H315" s="51">
        <v>1</v>
      </c>
      <c r="I315" s="52">
        <v>10085</v>
      </c>
      <c r="J315" s="52">
        <v>3349</v>
      </c>
      <c r="K315" s="52">
        <v>0</v>
      </c>
      <c r="L315" s="52">
        <v>893</v>
      </c>
      <c r="M315" s="52">
        <v>14327</v>
      </c>
      <c r="N315" s="36"/>
      <c r="O315" s="53">
        <v>0</v>
      </c>
      <c r="P315" s="53">
        <v>0</v>
      </c>
      <c r="Q315" s="55">
        <v>0.09</v>
      </c>
      <c r="R315" s="55">
        <v>3.6820405980266042E-2</v>
      </c>
      <c r="S315" s="52">
        <v>0</v>
      </c>
      <c r="T315" s="36"/>
      <c r="U315" s="56">
        <v>13434</v>
      </c>
      <c r="V315" s="56">
        <v>0</v>
      </c>
      <c r="W315" s="52">
        <v>0</v>
      </c>
      <c r="X315" s="52">
        <v>893</v>
      </c>
      <c r="Y315" s="52">
        <v>14327</v>
      </c>
      <c r="Z315" s="83">
        <f t="shared" si="4"/>
        <v>16772229</v>
      </c>
    </row>
    <row r="316" spans="1:26" s="13" customFormat="1">
      <c r="A316" s="49">
        <v>445</v>
      </c>
      <c r="B316" s="49">
        <v>445348658</v>
      </c>
      <c r="C316" s="50" t="s">
        <v>154</v>
      </c>
      <c r="D316" s="49">
        <v>348</v>
      </c>
      <c r="E316" s="50" t="s">
        <v>100</v>
      </c>
      <c r="F316" s="49">
        <v>658</v>
      </c>
      <c r="G316" s="50" t="s">
        <v>345</v>
      </c>
      <c r="H316" s="51">
        <v>1</v>
      </c>
      <c r="I316" s="52">
        <v>9921</v>
      </c>
      <c r="J316" s="52">
        <v>1215</v>
      </c>
      <c r="K316" s="52">
        <v>0</v>
      </c>
      <c r="L316" s="52">
        <v>893</v>
      </c>
      <c r="M316" s="52">
        <v>12029</v>
      </c>
      <c r="N316" s="36"/>
      <c r="O316" s="53">
        <v>0</v>
      </c>
      <c r="P316" s="53">
        <v>0</v>
      </c>
      <c r="Q316" s="55">
        <v>0.09</v>
      </c>
      <c r="R316" s="55">
        <v>1.3076090068709593E-3</v>
      </c>
      <c r="S316" s="52">
        <v>0</v>
      </c>
      <c r="T316" s="36"/>
      <c r="U316" s="56">
        <v>11136</v>
      </c>
      <c r="V316" s="56">
        <v>0</v>
      </c>
      <c r="W316" s="52">
        <v>0</v>
      </c>
      <c r="X316" s="52">
        <v>893</v>
      </c>
      <c r="Y316" s="52">
        <v>12029</v>
      </c>
      <c r="Z316" s="83">
        <f t="shared" si="4"/>
        <v>16772229</v>
      </c>
    </row>
    <row r="317" spans="1:26" s="13" customFormat="1">
      <c r="A317" s="49">
        <v>445</v>
      </c>
      <c r="B317" s="49">
        <v>445348735</v>
      </c>
      <c r="C317" s="50" t="s">
        <v>154</v>
      </c>
      <c r="D317" s="49">
        <v>348</v>
      </c>
      <c r="E317" s="50" t="s">
        <v>100</v>
      </c>
      <c r="F317" s="49">
        <v>735</v>
      </c>
      <c r="G317" s="50" t="s">
        <v>119</v>
      </c>
      <c r="H317" s="51">
        <v>2</v>
      </c>
      <c r="I317" s="52">
        <v>9799</v>
      </c>
      <c r="J317" s="52">
        <v>3922</v>
      </c>
      <c r="K317" s="52">
        <v>0</v>
      </c>
      <c r="L317" s="52">
        <v>893</v>
      </c>
      <c r="M317" s="52">
        <v>14614</v>
      </c>
      <c r="N317" s="36"/>
      <c r="O317" s="53">
        <v>0</v>
      </c>
      <c r="P317" s="53">
        <v>0</v>
      </c>
      <c r="Q317" s="55">
        <v>0.09</v>
      </c>
      <c r="R317" s="55">
        <v>2.0909391815138168E-2</v>
      </c>
      <c r="S317" s="52">
        <v>0</v>
      </c>
      <c r="T317" s="36"/>
      <c r="U317" s="56">
        <v>27442</v>
      </c>
      <c r="V317" s="56">
        <v>0</v>
      </c>
      <c r="W317" s="52">
        <v>0</v>
      </c>
      <c r="X317" s="52">
        <v>1786</v>
      </c>
      <c r="Y317" s="52">
        <v>29228</v>
      </c>
      <c r="Z317" s="83">
        <f t="shared" si="4"/>
        <v>16772229</v>
      </c>
    </row>
    <row r="318" spans="1:26" s="13" customFormat="1">
      <c r="A318" s="49">
        <v>445</v>
      </c>
      <c r="B318" s="49">
        <v>445348767</v>
      </c>
      <c r="C318" s="50" t="s">
        <v>154</v>
      </c>
      <c r="D318" s="49">
        <v>348</v>
      </c>
      <c r="E318" s="50" t="s">
        <v>100</v>
      </c>
      <c r="F318" s="49">
        <v>767</v>
      </c>
      <c r="G318" s="50" t="s">
        <v>267</v>
      </c>
      <c r="H318" s="51">
        <v>4</v>
      </c>
      <c r="I318" s="52">
        <v>8883</v>
      </c>
      <c r="J318" s="52">
        <v>1271</v>
      </c>
      <c r="K318" s="52">
        <v>0</v>
      </c>
      <c r="L318" s="52">
        <v>893</v>
      </c>
      <c r="M318" s="52">
        <v>11047</v>
      </c>
      <c r="N318" s="36"/>
      <c r="O318" s="53">
        <v>0</v>
      </c>
      <c r="P318" s="53">
        <v>0</v>
      </c>
      <c r="Q318" s="55">
        <v>0.09</v>
      </c>
      <c r="R318" s="55">
        <v>2.1373973252867197E-2</v>
      </c>
      <c r="S318" s="52">
        <v>0</v>
      </c>
      <c r="T318" s="36"/>
      <c r="U318" s="56">
        <v>40616</v>
      </c>
      <c r="V318" s="56">
        <v>0</v>
      </c>
      <c r="W318" s="52">
        <v>0</v>
      </c>
      <c r="X318" s="52">
        <v>3572</v>
      </c>
      <c r="Y318" s="52">
        <v>44188</v>
      </c>
      <c r="Z318" s="83">
        <f t="shared" si="4"/>
        <v>16772229</v>
      </c>
    </row>
    <row r="319" spans="1:26" s="13" customFormat="1">
      <c r="A319" s="49">
        <v>445</v>
      </c>
      <c r="B319" s="49">
        <v>445348775</v>
      </c>
      <c r="C319" s="50" t="s">
        <v>154</v>
      </c>
      <c r="D319" s="49">
        <v>348</v>
      </c>
      <c r="E319" s="50" t="s">
        <v>100</v>
      </c>
      <c r="F319" s="49">
        <v>775</v>
      </c>
      <c r="G319" s="50" t="s">
        <v>120</v>
      </c>
      <c r="H319" s="51">
        <v>13</v>
      </c>
      <c r="I319" s="52">
        <v>9839</v>
      </c>
      <c r="J319" s="52">
        <v>1852</v>
      </c>
      <c r="K319" s="52">
        <v>0</v>
      </c>
      <c r="L319" s="52">
        <v>893</v>
      </c>
      <c r="M319" s="52">
        <v>12584</v>
      </c>
      <c r="N319" s="36"/>
      <c r="O319" s="53">
        <v>0</v>
      </c>
      <c r="P319" s="53">
        <v>0</v>
      </c>
      <c r="Q319" s="55">
        <v>0.09</v>
      </c>
      <c r="R319" s="55">
        <v>6.0555409084996044E-3</v>
      </c>
      <c r="S319" s="52">
        <v>0</v>
      </c>
      <c r="T319" s="36"/>
      <c r="U319" s="56">
        <v>151983</v>
      </c>
      <c r="V319" s="56">
        <v>0</v>
      </c>
      <c r="W319" s="52">
        <v>0</v>
      </c>
      <c r="X319" s="52">
        <v>11609</v>
      </c>
      <c r="Y319" s="52">
        <v>163592</v>
      </c>
      <c r="Z319" s="83">
        <f t="shared" si="4"/>
        <v>16772229</v>
      </c>
    </row>
    <row r="320" spans="1:26" s="13" customFormat="1">
      <c r="A320" s="49">
        <v>446</v>
      </c>
      <c r="B320" s="49">
        <v>446099016</v>
      </c>
      <c r="C320" s="50" t="s">
        <v>160</v>
      </c>
      <c r="D320" s="49">
        <v>99</v>
      </c>
      <c r="E320" s="50" t="s">
        <v>161</v>
      </c>
      <c r="F320" s="49">
        <v>16</v>
      </c>
      <c r="G320" s="50" t="s">
        <v>162</v>
      </c>
      <c r="H320" s="51">
        <v>331</v>
      </c>
      <c r="I320" s="52">
        <v>9602</v>
      </c>
      <c r="J320" s="52">
        <v>403</v>
      </c>
      <c r="K320" s="52">
        <v>0</v>
      </c>
      <c r="L320" s="52">
        <v>893</v>
      </c>
      <c r="M320" s="52">
        <v>10898</v>
      </c>
      <c r="N320" s="36"/>
      <c r="O320" s="53">
        <v>0</v>
      </c>
      <c r="P320" s="53">
        <v>0</v>
      </c>
      <c r="Q320" s="55">
        <v>0.09</v>
      </c>
      <c r="R320" s="55">
        <v>4.5991193013178236E-2</v>
      </c>
      <c r="S320" s="52">
        <v>0</v>
      </c>
      <c r="T320" s="36"/>
      <c r="U320" s="56">
        <v>3311655</v>
      </c>
      <c r="V320" s="56">
        <v>0</v>
      </c>
      <c r="W320" s="52">
        <v>0</v>
      </c>
      <c r="X320" s="52">
        <v>295583</v>
      </c>
      <c r="Y320" s="52">
        <v>3607238</v>
      </c>
      <c r="Z320" s="83">
        <f t="shared" si="4"/>
        <v>19258325</v>
      </c>
    </row>
    <row r="321" spans="1:26" s="13" customFormat="1">
      <c r="A321" s="49">
        <v>446</v>
      </c>
      <c r="B321" s="49">
        <v>446099018</v>
      </c>
      <c r="C321" s="50" t="s">
        <v>160</v>
      </c>
      <c r="D321" s="49">
        <v>99</v>
      </c>
      <c r="E321" s="50" t="s">
        <v>161</v>
      </c>
      <c r="F321" s="49">
        <v>18</v>
      </c>
      <c r="G321" s="50" t="s">
        <v>163</v>
      </c>
      <c r="H321" s="51">
        <v>9</v>
      </c>
      <c r="I321" s="52">
        <v>11045</v>
      </c>
      <c r="J321" s="52">
        <v>10486</v>
      </c>
      <c r="K321" s="52">
        <v>0</v>
      </c>
      <c r="L321" s="52">
        <v>893</v>
      </c>
      <c r="M321" s="52">
        <v>22424</v>
      </c>
      <c r="N321" s="36"/>
      <c r="O321" s="53">
        <v>0</v>
      </c>
      <c r="P321" s="53">
        <v>0</v>
      </c>
      <c r="Q321" s="55">
        <v>0.09</v>
      </c>
      <c r="R321" s="55">
        <v>1.7064433568984509E-2</v>
      </c>
      <c r="S321" s="52">
        <v>0</v>
      </c>
      <c r="T321" s="36"/>
      <c r="U321" s="56">
        <v>193779</v>
      </c>
      <c r="V321" s="56">
        <v>0</v>
      </c>
      <c r="W321" s="52">
        <v>0</v>
      </c>
      <c r="X321" s="52">
        <v>8037</v>
      </c>
      <c r="Y321" s="52">
        <v>201816</v>
      </c>
      <c r="Z321" s="83">
        <f t="shared" si="4"/>
        <v>19258325</v>
      </c>
    </row>
    <row r="322" spans="1:26" s="13" customFormat="1">
      <c r="A322" s="49">
        <v>446</v>
      </c>
      <c r="B322" s="49">
        <v>446099035</v>
      </c>
      <c r="C322" s="50" t="s">
        <v>160</v>
      </c>
      <c r="D322" s="49">
        <v>99</v>
      </c>
      <c r="E322" s="50" t="s">
        <v>161</v>
      </c>
      <c r="F322" s="49">
        <v>35</v>
      </c>
      <c r="G322" s="50" t="s">
        <v>11</v>
      </c>
      <c r="H322" s="51">
        <v>3</v>
      </c>
      <c r="I322" s="52">
        <v>15277</v>
      </c>
      <c r="J322" s="52">
        <v>5383</v>
      </c>
      <c r="K322" s="52">
        <v>0</v>
      </c>
      <c r="L322" s="52">
        <v>893</v>
      </c>
      <c r="M322" s="52">
        <v>21553</v>
      </c>
      <c r="N322" s="36"/>
      <c r="O322" s="53">
        <v>0</v>
      </c>
      <c r="P322" s="53">
        <v>0</v>
      </c>
      <c r="Q322" s="55">
        <v>0.18</v>
      </c>
      <c r="R322" s="55">
        <v>0.146106395462925</v>
      </c>
      <c r="S322" s="52">
        <v>0</v>
      </c>
      <c r="T322" s="36"/>
      <c r="U322" s="56">
        <v>61980</v>
      </c>
      <c r="V322" s="56">
        <v>0</v>
      </c>
      <c r="W322" s="52">
        <v>0</v>
      </c>
      <c r="X322" s="52">
        <v>2679</v>
      </c>
      <c r="Y322" s="52">
        <v>64659</v>
      </c>
      <c r="Z322" s="83">
        <f t="shared" si="4"/>
        <v>19258325</v>
      </c>
    </row>
    <row r="323" spans="1:26" s="13" customFormat="1">
      <c r="A323" s="49">
        <v>446</v>
      </c>
      <c r="B323" s="49">
        <v>446099044</v>
      </c>
      <c r="C323" s="50" t="s">
        <v>160</v>
      </c>
      <c r="D323" s="49">
        <v>99</v>
      </c>
      <c r="E323" s="50" t="s">
        <v>161</v>
      </c>
      <c r="F323" s="49">
        <v>44</v>
      </c>
      <c r="G323" s="50" t="s">
        <v>12</v>
      </c>
      <c r="H323" s="51">
        <v>439</v>
      </c>
      <c r="I323" s="52">
        <v>11012</v>
      </c>
      <c r="J323" s="52">
        <v>725</v>
      </c>
      <c r="K323" s="52">
        <v>0</v>
      </c>
      <c r="L323" s="52">
        <v>893</v>
      </c>
      <c r="M323" s="52">
        <v>12630</v>
      </c>
      <c r="N323" s="36"/>
      <c r="O323" s="53">
        <v>0</v>
      </c>
      <c r="P323" s="53">
        <v>0</v>
      </c>
      <c r="Q323" s="55">
        <v>0.09</v>
      </c>
      <c r="R323" s="55">
        <v>4.7635608937194533E-2</v>
      </c>
      <c r="S323" s="52">
        <v>0</v>
      </c>
      <c r="T323" s="36"/>
      <c r="U323" s="56">
        <v>5152543</v>
      </c>
      <c r="V323" s="56">
        <v>0</v>
      </c>
      <c r="W323" s="52">
        <v>0</v>
      </c>
      <c r="X323" s="52">
        <v>392027</v>
      </c>
      <c r="Y323" s="52">
        <v>5544570</v>
      </c>
      <c r="Z323" s="83">
        <f t="shared" si="4"/>
        <v>19258325</v>
      </c>
    </row>
    <row r="324" spans="1:26" s="13" customFormat="1">
      <c r="A324" s="49">
        <v>446</v>
      </c>
      <c r="B324" s="49">
        <v>446099050</v>
      </c>
      <c r="C324" s="50" t="s">
        <v>160</v>
      </c>
      <c r="D324" s="49">
        <v>99</v>
      </c>
      <c r="E324" s="50" t="s">
        <v>161</v>
      </c>
      <c r="F324" s="49">
        <v>50</v>
      </c>
      <c r="G324" s="50" t="s">
        <v>90</v>
      </c>
      <c r="H324" s="51">
        <v>5</v>
      </c>
      <c r="I324" s="52">
        <v>9655</v>
      </c>
      <c r="J324" s="52">
        <v>4549</v>
      </c>
      <c r="K324" s="52">
        <v>0</v>
      </c>
      <c r="L324" s="52">
        <v>893</v>
      </c>
      <c r="M324" s="52">
        <v>15097</v>
      </c>
      <c r="N324" s="36"/>
      <c r="O324" s="53">
        <v>0</v>
      </c>
      <c r="P324" s="53">
        <v>0</v>
      </c>
      <c r="Q324" s="55">
        <v>0.09</v>
      </c>
      <c r="R324" s="55">
        <v>2.5793945934583138E-3</v>
      </c>
      <c r="S324" s="52">
        <v>0</v>
      </c>
      <c r="T324" s="36"/>
      <c r="U324" s="56">
        <v>71020</v>
      </c>
      <c r="V324" s="56">
        <v>0</v>
      </c>
      <c r="W324" s="52">
        <v>0</v>
      </c>
      <c r="X324" s="52">
        <v>4465</v>
      </c>
      <c r="Y324" s="52">
        <v>75485</v>
      </c>
      <c r="Z324" s="83">
        <f t="shared" si="4"/>
        <v>19258325</v>
      </c>
    </row>
    <row r="325" spans="1:26" s="13" customFormat="1">
      <c r="A325" s="49">
        <v>446</v>
      </c>
      <c r="B325" s="49">
        <v>446099083</v>
      </c>
      <c r="C325" s="50" t="s">
        <v>160</v>
      </c>
      <c r="D325" s="49">
        <v>99</v>
      </c>
      <c r="E325" s="50" t="s">
        <v>161</v>
      </c>
      <c r="F325" s="49">
        <v>83</v>
      </c>
      <c r="G325" s="50" t="s">
        <v>253</v>
      </c>
      <c r="H325" s="51">
        <v>3</v>
      </c>
      <c r="I325" s="52">
        <v>9803</v>
      </c>
      <c r="J325" s="52">
        <v>1660</v>
      </c>
      <c r="K325" s="52">
        <v>0</v>
      </c>
      <c r="L325" s="52">
        <v>893</v>
      </c>
      <c r="M325" s="52">
        <v>12356</v>
      </c>
      <c r="N325" s="36"/>
      <c r="O325" s="53">
        <v>0</v>
      </c>
      <c r="P325" s="53">
        <v>0</v>
      </c>
      <c r="Q325" s="55">
        <v>0.09</v>
      </c>
      <c r="R325" s="55">
        <v>3.8443370615810529E-3</v>
      </c>
      <c r="S325" s="52">
        <v>0</v>
      </c>
      <c r="T325" s="36"/>
      <c r="U325" s="56">
        <v>34389</v>
      </c>
      <c r="V325" s="56">
        <v>0</v>
      </c>
      <c r="W325" s="52">
        <v>0</v>
      </c>
      <c r="X325" s="52">
        <v>2679</v>
      </c>
      <c r="Y325" s="52">
        <v>37068</v>
      </c>
      <c r="Z325" s="83">
        <f t="shared" si="4"/>
        <v>19258325</v>
      </c>
    </row>
    <row r="326" spans="1:26" s="13" customFormat="1">
      <c r="A326" s="49">
        <v>446</v>
      </c>
      <c r="B326" s="49">
        <v>446099088</v>
      </c>
      <c r="C326" s="50" t="s">
        <v>160</v>
      </c>
      <c r="D326" s="49">
        <v>99</v>
      </c>
      <c r="E326" s="50" t="s">
        <v>161</v>
      </c>
      <c r="F326" s="49">
        <v>88</v>
      </c>
      <c r="G326" s="50" t="s">
        <v>91</v>
      </c>
      <c r="H326" s="51">
        <v>16</v>
      </c>
      <c r="I326" s="52">
        <v>9969</v>
      </c>
      <c r="J326" s="52">
        <v>2983</v>
      </c>
      <c r="K326" s="52">
        <v>0</v>
      </c>
      <c r="L326" s="52">
        <v>893</v>
      </c>
      <c r="M326" s="52">
        <v>13845</v>
      </c>
      <c r="N326" s="36"/>
      <c r="O326" s="53">
        <v>0</v>
      </c>
      <c r="P326" s="53">
        <v>0</v>
      </c>
      <c r="Q326" s="55">
        <v>0.09</v>
      </c>
      <c r="R326" s="55">
        <v>4.7452423492426394E-3</v>
      </c>
      <c r="S326" s="52">
        <v>0</v>
      </c>
      <c r="T326" s="36"/>
      <c r="U326" s="56">
        <v>207232</v>
      </c>
      <c r="V326" s="56">
        <v>0</v>
      </c>
      <c r="W326" s="52">
        <v>0</v>
      </c>
      <c r="X326" s="52">
        <v>14288</v>
      </c>
      <c r="Y326" s="52">
        <v>221520</v>
      </c>
      <c r="Z326" s="83">
        <f t="shared" si="4"/>
        <v>19258325</v>
      </c>
    </row>
    <row r="327" spans="1:26" s="13" customFormat="1">
      <c r="A327" s="49">
        <v>446</v>
      </c>
      <c r="B327" s="49">
        <v>446099099</v>
      </c>
      <c r="C327" s="50" t="s">
        <v>160</v>
      </c>
      <c r="D327" s="49">
        <v>99</v>
      </c>
      <c r="E327" s="50" t="s">
        <v>161</v>
      </c>
      <c r="F327" s="49">
        <v>99</v>
      </c>
      <c r="G327" s="50" t="s">
        <v>161</v>
      </c>
      <c r="H327" s="51">
        <v>117</v>
      </c>
      <c r="I327" s="52">
        <v>9745</v>
      </c>
      <c r="J327" s="52">
        <v>5666</v>
      </c>
      <c r="K327" s="52">
        <v>0</v>
      </c>
      <c r="L327" s="52">
        <v>893</v>
      </c>
      <c r="M327" s="52">
        <v>16304</v>
      </c>
      <c r="N327" s="36"/>
      <c r="O327" s="53">
        <v>0</v>
      </c>
      <c r="P327" s="53">
        <v>0</v>
      </c>
      <c r="Q327" s="55">
        <v>0.09</v>
      </c>
      <c r="R327" s="55">
        <v>4.231754990350927E-2</v>
      </c>
      <c r="S327" s="52">
        <v>0</v>
      </c>
      <c r="T327" s="36"/>
      <c r="U327" s="56">
        <v>1803087</v>
      </c>
      <c r="V327" s="56">
        <v>0</v>
      </c>
      <c r="W327" s="52">
        <v>0</v>
      </c>
      <c r="X327" s="52">
        <v>104481</v>
      </c>
      <c r="Y327" s="52">
        <v>1907568</v>
      </c>
      <c r="Z327" s="83">
        <f t="shared" si="4"/>
        <v>19258325</v>
      </c>
    </row>
    <row r="328" spans="1:26" s="13" customFormat="1">
      <c r="A328" s="49">
        <v>446</v>
      </c>
      <c r="B328" s="49">
        <v>446099133</v>
      </c>
      <c r="C328" s="50" t="s">
        <v>160</v>
      </c>
      <c r="D328" s="49">
        <v>99</v>
      </c>
      <c r="E328" s="50" t="s">
        <v>161</v>
      </c>
      <c r="F328" s="49">
        <v>133</v>
      </c>
      <c r="G328" s="50" t="s">
        <v>59</v>
      </c>
      <c r="H328" s="51">
        <v>4</v>
      </c>
      <c r="I328" s="52">
        <v>8454</v>
      </c>
      <c r="J328" s="52">
        <v>2635</v>
      </c>
      <c r="K328" s="52">
        <v>0</v>
      </c>
      <c r="L328" s="52">
        <v>893</v>
      </c>
      <c r="M328" s="52">
        <v>11982</v>
      </c>
      <c r="N328" s="36"/>
      <c r="O328" s="53">
        <v>0</v>
      </c>
      <c r="P328" s="53">
        <v>0</v>
      </c>
      <c r="Q328" s="55">
        <v>0.09</v>
      </c>
      <c r="R328" s="55">
        <v>2.9745812524621534E-2</v>
      </c>
      <c r="S328" s="52">
        <v>0</v>
      </c>
      <c r="T328" s="36"/>
      <c r="U328" s="56">
        <v>44356</v>
      </c>
      <c r="V328" s="56">
        <v>0</v>
      </c>
      <c r="W328" s="52">
        <v>0</v>
      </c>
      <c r="X328" s="52">
        <v>3572</v>
      </c>
      <c r="Y328" s="52">
        <v>47928</v>
      </c>
      <c r="Z328" s="83">
        <f t="shared" si="4"/>
        <v>19258325</v>
      </c>
    </row>
    <row r="329" spans="1:26" s="13" customFormat="1">
      <c r="A329" s="49">
        <v>446</v>
      </c>
      <c r="B329" s="49">
        <v>446099167</v>
      </c>
      <c r="C329" s="50" t="s">
        <v>160</v>
      </c>
      <c r="D329" s="49">
        <v>99</v>
      </c>
      <c r="E329" s="50" t="s">
        <v>161</v>
      </c>
      <c r="F329" s="49">
        <v>167</v>
      </c>
      <c r="G329" s="50" t="s">
        <v>164</v>
      </c>
      <c r="H329" s="51">
        <v>80</v>
      </c>
      <c r="I329" s="52">
        <v>9950</v>
      </c>
      <c r="J329" s="52">
        <v>3678</v>
      </c>
      <c r="K329" s="52">
        <v>0</v>
      </c>
      <c r="L329" s="52">
        <v>893</v>
      </c>
      <c r="M329" s="52">
        <v>14521</v>
      </c>
      <c r="N329" s="36"/>
      <c r="O329" s="53">
        <v>0</v>
      </c>
      <c r="P329" s="53">
        <v>0</v>
      </c>
      <c r="Q329" s="55">
        <v>0.09</v>
      </c>
      <c r="R329" s="55">
        <v>1.9635063935275417E-2</v>
      </c>
      <c r="S329" s="52">
        <v>0</v>
      </c>
      <c r="T329" s="36"/>
      <c r="U329" s="56">
        <v>1090240</v>
      </c>
      <c r="V329" s="56">
        <v>0</v>
      </c>
      <c r="W329" s="52">
        <v>0</v>
      </c>
      <c r="X329" s="52">
        <v>71440</v>
      </c>
      <c r="Y329" s="52">
        <v>1161680</v>
      </c>
      <c r="Z329" s="83">
        <f t="shared" si="4"/>
        <v>19258325</v>
      </c>
    </row>
    <row r="330" spans="1:26" s="13" customFormat="1">
      <c r="A330" s="49">
        <v>446</v>
      </c>
      <c r="B330" s="49">
        <v>446099170</v>
      </c>
      <c r="C330" s="50" t="s">
        <v>160</v>
      </c>
      <c r="D330" s="49">
        <v>99</v>
      </c>
      <c r="E330" s="50" t="s">
        <v>161</v>
      </c>
      <c r="F330" s="49">
        <v>170</v>
      </c>
      <c r="G330" s="50" t="s">
        <v>65</v>
      </c>
      <c r="H330" s="51">
        <v>1</v>
      </c>
      <c r="I330" s="52">
        <v>11171</v>
      </c>
      <c r="J330" s="52">
        <v>4365</v>
      </c>
      <c r="K330" s="52">
        <v>0</v>
      </c>
      <c r="L330" s="52">
        <v>893</v>
      </c>
      <c r="M330" s="52">
        <v>16429</v>
      </c>
      <c r="N330" s="36"/>
      <c r="O330" s="53">
        <v>0</v>
      </c>
      <c r="P330" s="53">
        <v>0</v>
      </c>
      <c r="Q330" s="55">
        <v>0.09</v>
      </c>
      <c r="R330" s="55">
        <v>9.2358726460567864E-2</v>
      </c>
      <c r="S330" s="52">
        <v>-397</v>
      </c>
      <c r="T330" s="36"/>
      <c r="U330" s="56">
        <v>15536</v>
      </c>
      <c r="V330" s="56">
        <v>0</v>
      </c>
      <c r="W330" s="52">
        <v>-397</v>
      </c>
      <c r="X330" s="52">
        <v>893</v>
      </c>
      <c r="Y330" s="52">
        <v>16032</v>
      </c>
      <c r="Z330" s="83">
        <f t="shared" si="4"/>
        <v>19258325</v>
      </c>
    </row>
    <row r="331" spans="1:26" s="13" customFormat="1">
      <c r="A331" s="49">
        <v>446</v>
      </c>
      <c r="B331" s="49">
        <v>446099177</v>
      </c>
      <c r="C331" s="50" t="s">
        <v>160</v>
      </c>
      <c r="D331" s="49">
        <v>99</v>
      </c>
      <c r="E331" s="50" t="s">
        <v>161</v>
      </c>
      <c r="F331" s="49">
        <v>177</v>
      </c>
      <c r="G331" s="50" t="s">
        <v>110</v>
      </c>
      <c r="H331" s="51">
        <v>5</v>
      </c>
      <c r="I331" s="52">
        <v>9166</v>
      </c>
      <c r="J331" s="52">
        <v>3363</v>
      </c>
      <c r="K331" s="52">
        <v>0</v>
      </c>
      <c r="L331" s="52">
        <v>893</v>
      </c>
      <c r="M331" s="52">
        <v>13422</v>
      </c>
      <c r="N331" s="36"/>
      <c r="O331" s="53">
        <v>0</v>
      </c>
      <c r="P331" s="53">
        <v>0</v>
      </c>
      <c r="Q331" s="55">
        <v>0.09</v>
      </c>
      <c r="R331" s="55">
        <v>5.451165314930788E-3</v>
      </c>
      <c r="S331" s="52">
        <v>0</v>
      </c>
      <c r="T331" s="36"/>
      <c r="U331" s="56">
        <v>62645</v>
      </c>
      <c r="V331" s="56">
        <v>0</v>
      </c>
      <c r="W331" s="52">
        <v>0</v>
      </c>
      <c r="X331" s="52">
        <v>4465</v>
      </c>
      <c r="Y331" s="52">
        <v>67110</v>
      </c>
      <c r="Z331" s="83">
        <f t="shared" ref="Z331:Z394" si="5">SUMIF($A$10:$A$862,$A331,$Y$10:$Y$862)</f>
        <v>19258325</v>
      </c>
    </row>
    <row r="332" spans="1:26" s="13" customFormat="1">
      <c r="A332" s="49">
        <v>446</v>
      </c>
      <c r="B332" s="49">
        <v>446099208</v>
      </c>
      <c r="C332" s="50" t="s">
        <v>160</v>
      </c>
      <c r="D332" s="49">
        <v>99</v>
      </c>
      <c r="E332" s="50" t="s">
        <v>161</v>
      </c>
      <c r="F332" s="49">
        <v>208</v>
      </c>
      <c r="G332" s="50" t="s">
        <v>166</v>
      </c>
      <c r="H332" s="51">
        <v>2</v>
      </c>
      <c r="I332" s="52">
        <v>8454</v>
      </c>
      <c r="J332" s="52">
        <v>5222</v>
      </c>
      <c r="K332" s="52">
        <v>0</v>
      </c>
      <c r="L332" s="52">
        <v>893</v>
      </c>
      <c r="M332" s="52">
        <v>14569</v>
      </c>
      <c r="N332" s="36"/>
      <c r="O332" s="53">
        <v>0</v>
      </c>
      <c r="P332" s="53">
        <v>0</v>
      </c>
      <c r="Q332" s="55">
        <v>0.09</v>
      </c>
      <c r="R332" s="55">
        <v>2.0269930669777592E-3</v>
      </c>
      <c r="S332" s="52">
        <v>0</v>
      </c>
      <c r="T332" s="36"/>
      <c r="U332" s="56">
        <v>27352</v>
      </c>
      <c r="V332" s="56">
        <v>0</v>
      </c>
      <c r="W332" s="52">
        <v>0</v>
      </c>
      <c r="X332" s="52">
        <v>1786</v>
      </c>
      <c r="Y332" s="52">
        <v>29138</v>
      </c>
      <c r="Z332" s="83">
        <f t="shared" si="5"/>
        <v>19258325</v>
      </c>
    </row>
    <row r="333" spans="1:26" s="13" customFormat="1">
      <c r="A333" s="49">
        <v>446</v>
      </c>
      <c r="B333" s="49">
        <v>446099212</v>
      </c>
      <c r="C333" s="50" t="s">
        <v>160</v>
      </c>
      <c r="D333" s="49">
        <v>99</v>
      </c>
      <c r="E333" s="50" t="s">
        <v>161</v>
      </c>
      <c r="F333" s="49">
        <v>212</v>
      </c>
      <c r="G333" s="50" t="s">
        <v>167</v>
      </c>
      <c r="H333" s="51">
        <v>119</v>
      </c>
      <c r="I333" s="52">
        <v>9616</v>
      </c>
      <c r="J333" s="52">
        <v>1599</v>
      </c>
      <c r="K333" s="52">
        <v>0</v>
      </c>
      <c r="L333" s="52">
        <v>893</v>
      </c>
      <c r="M333" s="52">
        <v>12108</v>
      </c>
      <c r="N333" s="36"/>
      <c r="O333" s="53">
        <v>0</v>
      </c>
      <c r="P333" s="53">
        <v>0</v>
      </c>
      <c r="Q333" s="55">
        <v>0.09</v>
      </c>
      <c r="R333" s="55">
        <v>2.7474897573820621E-2</v>
      </c>
      <c r="S333" s="52">
        <v>0</v>
      </c>
      <c r="T333" s="36"/>
      <c r="U333" s="56">
        <v>1334585</v>
      </c>
      <c r="V333" s="56">
        <v>0</v>
      </c>
      <c r="W333" s="52">
        <v>0</v>
      </c>
      <c r="X333" s="52">
        <v>106267</v>
      </c>
      <c r="Y333" s="52">
        <v>1440852</v>
      </c>
      <c r="Z333" s="83">
        <f t="shared" si="5"/>
        <v>19258325</v>
      </c>
    </row>
    <row r="334" spans="1:26" s="13" customFormat="1">
      <c r="A334" s="49">
        <v>446</v>
      </c>
      <c r="B334" s="49">
        <v>446099218</v>
      </c>
      <c r="C334" s="50" t="s">
        <v>160</v>
      </c>
      <c r="D334" s="49">
        <v>99</v>
      </c>
      <c r="E334" s="50" t="s">
        <v>161</v>
      </c>
      <c r="F334" s="49">
        <v>218</v>
      </c>
      <c r="G334" s="50" t="s">
        <v>168</v>
      </c>
      <c r="H334" s="51">
        <v>108</v>
      </c>
      <c r="I334" s="52">
        <v>9347</v>
      </c>
      <c r="J334" s="52">
        <v>3047</v>
      </c>
      <c r="K334" s="52">
        <v>0</v>
      </c>
      <c r="L334" s="52">
        <v>893</v>
      </c>
      <c r="M334" s="52">
        <v>13287</v>
      </c>
      <c r="N334" s="36"/>
      <c r="O334" s="53">
        <v>0</v>
      </c>
      <c r="P334" s="53">
        <v>0</v>
      </c>
      <c r="Q334" s="55">
        <v>0.09</v>
      </c>
      <c r="R334" s="55">
        <v>4.1256160908990716E-2</v>
      </c>
      <c r="S334" s="52">
        <v>0</v>
      </c>
      <c r="T334" s="36"/>
      <c r="U334" s="56">
        <v>1338552</v>
      </c>
      <c r="V334" s="56">
        <v>0</v>
      </c>
      <c r="W334" s="52">
        <v>0</v>
      </c>
      <c r="X334" s="52">
        <v>96444</v>
      </c>
      <c r="Y334" s="52">
        <v>1434996</v>
      </c>
      <c r="Z334" s="83">
        <f t="shared" si="5"/>
        <v>19258325</v>
      </c>
    </row>
    <row r="335" spans="1:26" s="13" customFormat="1">
      <c r="A335" s="49">
        <v>446</v>
      </c>
      <c r="B335" s="49">
        <v>446099220</v>
      </c>
      <c r="C335" s="50" t="s">
        <v>160</v>
      </c>
      <c r="D335" s="49">
        <v>99</v>
      </c>
      <c r="E335" s="50" t="s">
        <v>161</v>
      </c>
      <c r="F335" s="49">
        <v>220</v>
      </c>
      <c r="G335" s="50" t="s">
        <v>26</v>
      </c>
      <c r="H335" s="51">
        <v>22</v>
      </c>
      <c r="I335" s="52">
        <v>11730</v>
      </c>
      <c r="J335" s="52">
        <v>3423</v>
      </c>
      <c r="K335" s="52">
        <v>0</v>
      </c>
      <c r="L335" s="52">
        <v>893</v>
      </c>
      <c r="M335" s="52">
        <v>16046</v>
      </c>
      <c r="N335" s="36"/>
      <c r="O335" s="53">
        <v>0</v>
      </c>
      <c r="P335" s="53">
        <v>0</v>
      </c>
      <c r="Q335" s="55">
        <v>0.09</v>
      </c>
      <c r="R335" s="55">
        <v>1.2415537954818295E-2</v>
      </c>
      <c r="S335" s="52">
        <v>0</v>
      </c>
      <c r="T335" s="36"/>
      <c r="U335" s="56">
        <v>333366</v>
      </c>
      <c r="V335" s="56">
        <v>0</v>
      </c>
      <c r="W335" s="52">
        <v>0</v>
      </c>
      <c r="X335" s="52">
        <v>19646</v>
      </c>
      <c r="Y335" s="52">
        <v>353012</v>
      </c>
      <c r="Z335" s="83">
        <f t="shared" si="5"/>
        <v>19258325</v>
      </c>
    </row>
    <row r="336" spans="1:26" s="13" customFormat="1">
      <c r="A336" s="49">
        <v>446</v>
      </c>
      <c r="B336" s="49">
        <v>446099238</v>
      </c>
      <c r="C336" s="50" t="s">
        <v>160</v>
      </c>
      <c r="D336" s="49">
        <v>99</v>
      </c>
      <c r="E336" s="50" t="s">
        <v>161</v>
      </c>
      <c r="F336" s="49">
        <v>238</v>
      </c>
      <c r="G336" s="50" t="s">
        <v>169</v>
      </c>
      <c r="H336" s="51">
        <v>19</v>
      </c>
      <c r="I336" s="52">
        <v>10737</v>
      </c>
      <c r="J336" s="52">
        <v>6636</v>
      </c>
      <c r="K336" s="52">
        <v>0</v>
      </c>
      <c r="L336" s="52">
        <v>893</v>
      </c>
      <c r="M336" s="52">
        <v>18266</v>
      </c>
      <c r="N336" s="36"/>
      <c r="O336" s="53">
        <v>0</v>
      </c>
      <c r="P336" s="53">
        <v>0</v>
      </c>
      <c r="Q336" s="55">
        <v>0.09</v>
      </c>
      <c r="R336" s="55">
        <v>3.8435299760389771E-2</v>
      </c>
      <c r="S336" s="52">
        <v>0</v>
      </c>
      <c r="T336" s="36"/>
      <c r="U336" s="56">
        <v>330087</v>
      </c>
      <c r="V336" s="56">
        <v>0</v>
      </c>
      <c r="W336" s="52">
        <v>0</v>
      </c>
      <c r="X336" s="52">
        <v>16967</v>
      </c>
      <c r="Y336" s="52">
        <v>347054</v>
      </c>
      <c r="Z336" s="83">
        <f t="shared" si="5"/>
        <v>19258325</v>
      </c>
    </row>
    <row r="337" spans="1:26" s="13" customFormat="1">
      <c r="A337" s="49">
        <v>446</v>
      </c>
      <c r="B337" s="49">
        <v>446099244</v>
      </c>
      <c r="C337" s="50" t="s">
        <v>160</v>
      </c>
      <c r="D337" s="49">
        <v>99</v>
      </c>
      <c r="E337" s="50" t="s">
        <v>161</v>
      </c>
      <c r="F337" s="49">
        <v>244</v>
      </c>
      <c r="G337" s="50" t="s">
        <v>27</v>
      </c>
      <c r="H337" s="51">
        <v>12</v>
      </c>
      <c r="I337" s="52">
        <v>11710</v>
      </c>
      <c r="J337" s="52">
        <v>4734</v>
      </c>
      <c r="K337" s="52">
        <v>0</v>
      </c>
      <c r="L337" s="52">
        <v>893</v>
      </c>
      <c r="M337" s="52">
        <v>17337</v>
      </c>
      <c r="N337" s="36"/>
      <c r="O337" s="53">
        <v>0</v>
      </c>
      <c r="P337" s="53">
        <v>0</v>
      </c>
      <c r="Q337" s="55">
        <v>0.18</v>
      </c>
      <c r="R337" s="55">
        <v>9.4216389675245329E-2</v>
      </c>
      <c r="S337" s="52">
        <v>0</v>
      </c>
      <c r="T337" s="36"/>
      <c r="U337" s="56">
        <v>197328</v>
      </c>
      <c r="V337" s="56">
        <v>0</v>
      </c>
      <c r="W337" s="52">
        <v>0</v>
      </c>
      <c r="X337" s="52">
        <v>10716</v>
      </c>
      <c r="Y337" s="52">
        <v>208044</v>
      </c>
      <c r="Z337" s="83">
        <f t="shared" si="5"/>
        <v>19258325</v>
      </c>
    </row>
    <row r="338" spans="1:26" s="13" customFormat="1">
      <c r="A338" s="49">
        <v>446</v>
      </c>
      <c r="B338" s="49">
        <v>446099266</v>
      </c>
      <c r="C338" s="50" t="s">
        <v>160</v>
      </c>
      <c r="D338" s="49">
        <v>99</v>
      </c>
      <c r="E338" s="50" t="s">
        <v>161</v>
      </c>
      <c r="F338" s="49">
        <v>266</v>
      </c>
      <c r="G338" s="50" t="s">
        <v>170</v>
      </c>
      <c r="H338" s="51">
        <v>6</v>
      </c>
      <c r="I338" s="52">
        <v>9194</v>
      </c>
      <c r="J338" s="52">
        <v>4857</v>
      </c>
      <c r="K338" s="52">
        <v>0</v>
      </c>
      <c r="L338" s="52">
        <v>893</v>
      </c>
      <c r="M338" s="52">
        <v>14944</v>
      </c>
      <c r="N338" s="36"/>
      <c r="O338" s="53">
        <v>0</v>
      </c>
      <c r="P338" s="53">
        <v>0</v>
      </c>
      <c r="Q338" s="55">
        <v>0.09</v>
      </c>
      <c r="R338" s="55">
        <v>1.6418094669517973E-3</v>
      </c>
      <c r="S338" s="52">
        <v>0</v>
      </c>
      <c r="T338" s="36"/>
      <c r="U338" s="56">
        <v>84306</v>
      </c>
      <c r="V338" s="56">
        <v>0</v>
      </c>
      <c r="W338" s="52">
        <v>0</v>
      </c>
      <c r="X338" s="52">
        <v>5358</v>
      </c>
      <c r="Y338" s="52">
        <v>89664</v>
      </c>
      <c r="Z338" s="83">
        <f t="shared" si="5"/>
        <v>19258325</v>
      </c>
    </row>
    <row r="339" spans="1:26" s="13" customFormat="1">
      <c r="A339" s="49">
        <v>446</v>
      </c>
      <c r="B339" s="49">
        <v>446099285</v>
      </c>
      <c r="C339" s="50" t="s">
        <v>160</v>
      </c>
      <c r="D339" s="49">
        <v>99</v>
      </c>
      <c r="E339" s="50" t="s">
        <v>161</v>
      </c>
      <c r="F339" s="49">
        <v>285</v>
      </c>
      <c r="G339" s="50" t="s">
        <v>28</v>
      </c>
      <c r="H339" s="51">
        <v>104</v>
      </c>
      <c r="I339" s="52">
        <v>9953</v>
      </c>
      <c r="J339" s="52">
        <v>3050</v>
      </c>
      <c r="K339" s="52">
        <v>0</v>
      </c>
      <c r="L339" s="52">
        <v>893</v>
      </c>
      <c r="M339" s="52">
        <v>13896</v>
      </c>
      <c r="N339" s="36"/>
      <c r="O339" s="53">
        <v>0</v>
      </c>
      <c r="P339" s="53">
        <v>0</v>
      </c>
      <c r="Q339" s="55">
        <v>0.09</v>
      </c>
      <c r="R339" s="55">
        <v>3.1541691059860932E-2</v>
      </c>
      <c r="S339" s="52">
        <v>0</v>
      </c>
      <c r="T339" s="36"/>
      <c r="U339" s="56">
        <v>1352312</v>
      </c>
      <c r="V339" s="56">
        <v>0</v>
      </c>
      <c r="W339" s="52">
        <v>0</v>
      </c>
      <c r="X339" s="52">
        <v>92872</v>
      </c>
      <c r="Y339" s="52">
        <v>1445184</v>
      </c>
      <c r="Z339" s="83">
        <f t="shared" si="5"/>
        <v>19258325</v>
      </c>
    </row>
    <row r="340" spans="1:26" s="13" customFormat="1">
      <c r="A340" s="49">
        <v>446</v>
      </c>
      <c r="B340" s="49">
        <v>446099293</v>
      </c>
      <c r="C340" s="50" t="s">
        <v>160</v>
      </c>
      <c r="D340" s="49">
        <v>99</v>
      </c>
      <c r="E340" s="50" t="s">
        <v>161</v>
      </c>
      <c r="F340" s="49">
        <v>293</v>
      </c>
      <c r="G340" s="50" t="s">
        <v>171</v>
      </c>
      <c r="H340" s="51">
        <v>9</v>
      </c>
      <c r="I340" s="52">
        <v>10317</v>
      </c>
      <c r="J340" s="52">
        <v>866</v>
      </c>
      <c r="K340" s="52">
        <v>0</v>
      </c>
      <c r="L340" s="52">
        <v>893</v>
      </c>
      <c r="M340" s="52">
        <v>12076</v>
      </c>
      <c r="N340" s="36"/>
      <c r="O340" s="53">
        <v>0</v>
      </c>
      <c r="P340" s="53">
        <v>0</v>
      </c>
      <c r="Q340" s="55">
        <v>0.18</v>
      </c>
      <c r="R340" s="55">
        <v>3.0106551881651125E-3</v>
      </c>
      <c r="S340" s="52">
        <v>0</v>
      </c>
      <c r="T340" s="36"/>
      <c r="U340" s="56">
        <v>100647</v>
      </c>
      <c r="V340" s="56">
        <v>0</v>
      </c>
      <c r="W340" s="52">
        <v>0</v>
      </c>
      <c r="X340" s="52">
        <v>8037</v>
      </c>
      <c r="Y340" s="52">
        <v>108684</v>
      </c>
      <c r="Z340" s="83">
        <f t="shared" si="5"/>
        <v>19258325</v>
      </c>
    </row>
    <row r="341" spans="1:26" s="13" customFormat="1">
      <c r="A341" s="49">
        <v>446</v>
      </c>
      <c r="B341" s="49">
        <v>446099307</v>
      </c>
      <c r="C341" s="50" t="s">
        <v>160</v>
      </c>
      <c r="D341" s="49">
        <v>99</v>
      </c>
      <c r="E341" s="50" t="s">
        <v>161</v>
      </c>
      <c r="F341" s="49">
        <v>307</v>
      </c>
      <c r="G341" s="50" t="s">
        <v>172</v>
      </c>
      <c r="H341" s="51">
        <v>25</v>
      </c>
      <c r="I341" s="52">
        <v>10311</v>
      </c>
      <c r="J341" s="52">
        <v>3956</v>
      </c>
      <c r="K341" s="52">
        <v>0</v>
      </c>
      <c r="L341" s="52">
        <v>893</v>
      </c>
      <c r="M341" s="52">
        <v>15160</v>
      </c>
      <c r="N341" s="36"/>
      <c r="O341" s="53">
        <v>0</v>
      </c>
      <c r="P341" s="53">
        <v>0</v>
      </c>
      <c r="Q341" s="55">
        <v>0.09</v>
      </c>
      <c r="R341" s="55">
        <v>9.1615791176419409E-3</v>
      </c>
      <c r="S341" s="52">
        <v>0</v>
      </c>
      <c r="T341" s="36"/>
      <c r="U341" s="56">
        <v>356675</v>
      </c>
      <c r="V341" s="56">
        <v>0</v>
      </c>
      <c r="W341" s="52">
        <v>0</v>
      </c>
      <c r="X341" s="52">
        <v>22325</v>
      </c>
      <c r="Y341" s="52">
        <v>379000</v>
      </c>
      <c r="Z341" s="83">
        <f t="shared" si="5"/>
        <v>19258325</v>
      </c>
    </row>
    <row r="342" spans="1:26" s="13" customFormat="1">
      <c r="A342" s="49">
        <v>446</v>
      </c>
      <c r="B342" s="49">
        <v>446099323</v>
      </c>
      <c r="C342" s="50" t="s">
        <v>160</v>
      </c>
      <c r="D342" s="49">
        <v>99</v>
      </c>
      <c r="E342" s="50" t="s">
        <v>161</v>
      </c>
      <c r="F342" s="49">
        <v>323</v>
      </c>
      <c r="G342" s="50" t="s">
        <v>173</v>
      </c>
      <c r="H342" s="51">
        <v>3</v>
      </c>
      <c r="I342" s="52">
        <v>12301</v>
      </c>
      <c r="J342" s="52">
        <v>4394</v>
      </c>
      <c r="K342" s="52">
        <v>0</v>
      </c>
      <c r="L342" s="52">
        <v>893</v>
      </c>
      <c r="M342" s="52">
        <v>17588</v>
      </c>
      <c r="N342" s="36"/>
      <c r="O342" s="53">
        <v>0</v>
      </c>
      <c r="P342" s="53">
        <v>0</v>
      </c>
      <c r="Q342" s="55">
        <v>0.09</v>
      </c>
      <c r="R342" s="55">
        <v>3.4794546744730576E-3</v>
      </c>
      <c r="S342" s="52">
        <v>0</v>
      </c>
      <c r="T342" s="36"/>
      <c r="U342" s="56">
        <v>50085</v>
      </c>
      <c r="V342" s="56">
        <v>0</v>
      </c>
      <c r="W342" s="52">
        <v>0</v>
      </c>
      <c r="X342" s="52">
        <v>2679</v>
      </c>
      <c r="Y342" s="52">
        <v>52764</v>
      </c>
      <c r="Z342" s="83">
        <f t="shared" si="5"/>
        <v>19258325</v>
      </c>
    </row>
    <row r="343" spans="1:26" s="13" customFormat="1">
      <c r="A343" s="49">
        <v>446</v>
      </c>
      <c r="B343" s="49">
        <v>446099336</v>
      </c>
      <c r="C343" s="50" t="s">
        <v>160</v>
      </c>
      <c r="D343" s="49">
        <v>99</v>
      </c>
      <c r="E343" s="50" t="s">
        <v>161</v>
      </c>
      <c r="F343" s="49">
        <v>336</v>
      </c>
      <c r="G343" s="50" t="s">
        <v>30</v>
      </c>
      <c r="H343" s="51">
        <v>2</v>
      </c>
      <c r="I343" s="52">
        <v>11045</v>
      </c>
      <c r="J343" s="52">
        <v>1473</v>
      </c>
      <c r="K343" s="52">
        <v>0</v>
      </c>
      <c r="L343" s="52">
        <v>893</v>
      </c>
      <c r="M343" s="52">
        <v>13411</v>
      </c>
      <c r="N343" s="36"/>
      <c r="O343" s="53">
        <v>0</v>
      </c>
      <c r="P343" s="53">
        <v>0</v>
      </c>
      <c r="Q343" s="55">
        <v>0.09</v>
      </c>
      <c r="R343" s="55">
        <v>3.2866042662978136E-2</v>
      </c>
      <c r="S343" s="52">
        <v>0</v>
      </c>
      <c r="T343" s="36"/>
      <c r="U343" s="56">
        <v>25036</v>
      </c>
      <c r="V343" s="56">
        <v>0</v>
      </c>
      <c r="W343" s="52">
        <v>0</v>
      </c>
      <c r="X343" s="52">
        <v>1786</v>
      </c>
      <c r="Y343" s="52">
        <v>26822</v>
      </c>
      <c r="Z343" s="83">
        <f t="shared" si="5"/>
        <v>19258325</v>
      </c>
    </row>
    <row r="344" spans="1:26" s="13" customFormat="1">
      <c r="A344" s="49">
        <v>446</v>
      </c>
      <c r="B344" s="49">
        <v>446099350</v>
      </c>
      <c r="C344" s="50" t="s">
        <v>160</v>
      </c>
      <c r="D344" s="49">
        <v>99</v>
      </c>
      <c r="E344" s="50" t="s">
        <v>161</v>
      </c>
      <c r="F344" s="49">
        <v>350</v>
      </c>
      <c r="G344" s="50" t="s">
        <v>174</v>
      </c>
      <c r="H344" s="51">
        <v>3</v>
      </c>
      <c r="I344" s="52">
        <v>12097</v>
      </c>
      <c r="J344" s="52">
        <v>7123</v>
      </c>
      <c r="K344" s="52">
        <v>0</v>
      </c>
      <c r="L344" s="52">
        <v>893</v>
      </c>
      <c r="M344" s="52">
        <v>20113</v>
      </c>
      <c r="N344" s="36"/>
      <c r="O344" s="53">
        <v>0</v>
      </c>
      <c r="P344" s="53">
        <v>0</v>
      </c>
      <c r="Q344" s="55">
        <v>0.09</v>
      </c>
      <c r="R344" s="55">
        <v>1.9909254501337185E-2</v>
      </c>
      <c r="S344" s="52">
        <v>0</v>
      </c>
      <c r="T344" s="36"/>
      <c r="U344" s="56">
        <v>57660</v>
      </c>
      <c r="V344" s="56">
        <v>0</v>
      </c>
      <c r="W344" s="52">
        <v>0</v>
      </c>
      <c r="X344" s="52">
        <v>2679</v>
      </c>
      <c r="Y344" s="52">
        <v>60339</v>
      </c>
      <c r="Z344" s="83">
        <f t="shared" si="5"/>
        <v>19258325</v>
      </c>
    </row>
    <row r="345" spans="1:26" s="13" customFormat="1">
      <c r="A345" s="49">
        <v>446</v>
      </c>
      <c r="B345" s="49">
        <v>446099352</v>
      </c>
      <c r="C345" s="50" t="s">
        <v>160</v>
      </c>
      <c r="D345" s="49">
        <v>99</v>
      </c>
      <c r="E345" s="50" t="s">
        <v>161</v>
      </c>
      <c r="F345" s="49">
        <v>352</v>
      </c>
      <c r="G345" s="50" t="s">
        <v>233</v>
      </c>
      <c r="H345" s="51">
        <v>2</v>
      </c>
      <c r="I345" s="52">
        <v>9464</v>
      </c>
      <c r="J345" s="52">
        <v>4666</v>
      </c>
      <c r="K345" s="52">
        <v>0</v>
      </c>
      <c r="L345" s="52">
        <v>893</v>
      </c>
      <c r="M345" s="52">
        <v>15023</v>
      </c>
      <c r="N345" s="36"/>
      <c r="O345" s="53">
        <v>0</v>
      </c>
      <c r="P345" s="53">
        <v>0</v>
      </c>
      <c r="Q345" s="55">
        <v>0.09</v>
      </c>
      <c r="R345" s="55">
        <v>1.0152E-2</v>
      </c>
      <c r="S345" s="52">
        <v>0</v>
      </c>
      <c r="T345" s="36"/>
      <c r="U345" s="56">
        <v>28260</v>
      </c>
      <c r="V345" s="56">
        <v>0</v>
      </c>
      <c r="W345" s="52">
        <v>0</v>
      </c>
      <c r="X345" s="52">
        <v>1786</v>
      </c>
      <c r="Y345" s="52">
        <v>30046</v>
      </c>
      <c r="Z345" s="83">
        <f t="shared" si="5"/>
        <v>19258325</v>
      </c>
    </row>
    <row r="346" spans="1:26" s="13" customFormat="1">
      <c r="A346" s="49">
        <v>446</v>
      </c>
      <c r="B346" s="49">
        <v>446099625</v>
      </c>
      <c r="C346" s="50" t="s">
        <v>160</v>
      </c>
      <c r="D346" s="49">
        <v>99</v>
      </c>
      <c r="E346" s="50" t="s">
        <v>161</v>
      </c>
      <c r="F346" s="49">
        <v>625</v>
      </c>
      <c r="G346" s="50" t="s">
        <v>92</v>
      </c>
      <c r="H346" s="51">
        <v>9</v>
      </c>
      <c r="I346" s="52">
        <v>11387</v>
      </c>
      <c r="J346" s="52">
        <v>2167</v>
      </c>
      <c r="K346" s="52">
        <v>0</v>
      </c>
      <c r="L346" s="52">
        <v>893</v>
      </c>
      <c r="M346" s="52">
        <v>14447</v>
      </c>
      <c r="N346" s="36"/>
      <c r="O346" s="53">
        <v>0</v>
      </c>
      <c r="P346" s="53">
        <v>0</v>
      </c>
      <c r="Q346" s="55">
        <v>0.09</v>
      </c>
      <c r="R346" s="55">
        <v>2.4383493089387897E-3</v>
      </c>
      <c r="S346" s="52">
        <v>0</v>
      </c>
      <c r="T346" s="36"/>
      <c r="U346" s="56">
        <v>121986</v>
      </c>
      <c r="V346" s="56">
        <v>0</v>
      </c>
      <c r="W346" s="52">
        <v>0</v>
      </c>
      <c r="X346" s="52">
        <v>8037</v>
      </c>
      <c r="Y346" s="52">
        <v>130023</v>
      </c>
      <c r="Z346" s="83">
        <f t="shared" si="5"/>
        <v>19258325</v>
      </c>
    </row>
    <row r="347" spans="1:26" s="13" customFormat="1">
      <c r="A347" s="49">
        <v>446</v>
      </c>
      <c r="B347" s="49">
        <v>446099650</v>
      </c>
      <c r="C347" s="50" t="s">
        <v>160</v>
      </c>
      <c r="D347" s="49">
        <v>99</v>
      </c>
      <c r="E347" s="50" t="s">
        <v>161</v>
      </c>
      <c r="F347" s="49">
        <v>650</v>
      </c>
      <c r="G347" s="50" t="s">
        <v>175</v>
      </c>
      <c r="H347" s="51">
        <v>1</v>
      </c>
      <c r="I347" s="52">
        <v>10004</v>
      </c>
      <c r="J347" s="52">
        <v>2832</v>
      </c>
      <c r="K347" s="52">
        <v>0</v>
      </c>
      <c r="L347" s="52">
        <v>893</v>
      </c>
      <c r="M347" s="52">
        <v>13729</v>
      </c>
      <c r="N347" s="36"/>
      <c r="O347" s="53">
        <v>0</v>
      </c>
      <c r="P347" s="53">
        <v>0</v>
      </c>
      <c r="Q347" s="55">
        <v>0.09</v>
      </c>
      <c r="R347" s="55">
        <v>3.4381950686597056E-4</v>
      </c>
      <c r="S347" s="52">
        <v>0</v>
      </c>
      <c r="T347" s="36"/>
      <c r="U347" s="56">
        <v>12836</v>
      </c>
      <c r="V347" s="56">
        <v>0</v>
      </c>
      <c r="W347" s="52">
        <v>0</v>
      </c>
      <c r="X347" s="52">
        <v>893</v>
      </c>
      <c r="Y347" s="52">
        <v>13729</v>
      </c>
      <c r="Z347" s="83">
        <f t="shared" si="5"/>
        <v>19258325</v>
      </c>
    </row>
    <row r="348" spans="1:26" s="13" customFormat="1">
      <c r="A348" s="49">
        <v>446</v>
      </c>
      <c r="B348" s="49">
        <v>446099690</v>
      </c>
      <c r="C348" s="50" t="s">
        <v>160</v>
      </c>
      <c r="D348" s="49">
        <v>99</v>
      </c>
      <c r="E348" s="50" t="s">
        <v>161</v>
      </c>
      <c r="F348" s="49">
        <v>690</v>
      </c>
      <c r="G348" s="50" t="s">
        <v>176</v>
      </c>
      <c r="H348" s="51">
        <v>10</v>
      </c>
      <c r="I348" s="52">
        <v>11439</v>
      </c>
      <c r="J348" s="52">
        <v>3298</v>
      </c>
      <c r="K348" s="52">
        <v>0</v>
      </c>
      <c r="L348" s="52">
        <v>893</v>
      </c>
      <c r="M348" s="52">
        <v>15630</v>
      </c>
      <c r="N348" s="36"/>
      <c r="O348" s="53">
        <v>0</v>
      </c>
      <c r="P348" s="53">
        <v>0</v>
      </c>
      <c r="Q348" s="55">
        <v>0.09</v>
      </c>
      <c r="R348" s="55">
        <v>8.0440688232681599E-3</v>
      </c>
      <c r="S348" s="52">
        <v>0</v>
      </c>
      <c r="T348" s="36"/>
      <c r="U348" s="56">
        <v>147370</v>
      </c>
      <c r="V348" s="56">
        <v>0</v>
      </c>
      <c r="W348" s="52">
        <v>0</v>
      </c>
      <c r="X348" s="52">
        <v>8930</v>
      </c>
      <c r="Y348" s="52">
        <v>156300</v>
      </c>
      <c r="Z348" s="83">
        <f t="shared" si="5"/>
        <v>19258325</v>
      </c>
    </row>
    <row r="349" spans="1:26" s="13" customFormat="1">
      <c r="A349" s="49">
        <v>447</v>
      </c>
      <c r="B349" s="49">
        <v>447101016</v>
      </c>
      <c r="C349" s="50" t="s">
        <v>177</v>
      </c>
      <c r="D349" s="49">
        <v>101</v>
      </c>
      <c r="E349" s="50" t="s">
        <v>103</v>
      </c>
      <c r="F349" s="49">
        <v>16</v>
      </c>
      <c r="G349" s="50" t="s">
        <v>162</v>
      </c>
      <c r="H349" s="51">
        <v>1</v>
      </c>
      <c r="I349" s="52">
        <v>11118</v>
      </c>
      <c r="J349" s="52">
        <v>467</v>
      </c>
      <c r="K349" s="52">
        <v>0</v>
      </c>
      <c r="L349" s="52">
        <v>893</v>
      </c>
      <c r="M349" s="52">
        <v>12478</v>
      </c>
      <c r="N349" s="36"/>
      <c r="O349" s="53">
        <v>0</v>
      </c>
      <c r="P349" s="53">
        <v>0</v>
      </c>
      <c r="Q349" s="55">
        <v>0.09</v>
      </c>
      <c r="R349" s="55">
        <v>4.5991193013178236E-2</v>
      </c>
      <c r="S349" s="52">
        <v>0</v>
      </c>
      <c r="T349" s="36"/>
      <c r="U349" s="56">
        <v>11585</v>
      </c>
      <c r="V349" s="56">
        <v>0</v>
      </c>
      <c r="W349" s="52">
        <v>0</v>
      </c>
      <c r="X349" s="52">
        <v>893</v>
      </c>
      <c r="Y349" s="52">
        <v>12478</v>
      </c>
      <c r="Z349" s="83">
        <f t="shared" si="5"/>
        <v>5456163</v>
      </c>
    </row>
    <row r="350" spans="1:26" s="13" customFormat="1">
      <c r="A350" s="49">
        <v>447</v>
      </c>
      <c r="B350" s="49">
        <v>447101025</v>
      </c>
      <c r="C350" s="50" t="s">
        <v>177</v>
      </c>
      <c r="D350" s="49">
        <v>101</v>
      </c>
      <c r="E350" s="50" t="s">
        <v>103</v>
      </c>
      <c r="F350" s="49">
        <v>25</v>
      </c>
      <c r="G350" s="50" t="s">
        <v>178</v>
      </c>
      <c r="H350" s="51">
        <v>41</v>
      </c>
      <c r="I350" s="52">
        <v>9673</v>
      </c>
      <c r="J350" s="52">
        <v>3356</v>
      </c>
      <c r="K350" s="52">
        <v>0</v>
      </c>
      <c r="L350" s="52">
        <v>893</v>
      </c>
      <c r="M350" s="52">
        <v>13922</v>
      </c>
      <c r="N350" s="36"/>
      <c r="O350" s="53">
        <v>0</v>
      </c>
      <c r="P350" s="53">
        <v>0</v>
      </c>
      <c r="Q350" s="55">
        <v>0.09</v>
      </c>
      <c r="R350" s="55">
        <v>1.7414588152648371E-2</v>
      </c>
      <c r="S350" s="52">
        <v>0</v>
      </c>
      <c r="T350" s="36"/>
      <c r="U350" s="56">
        <v>534189</v>
      </c>
      <c r="V350" s="56">
        <v>0</v>
      </c>
      <c r="W350" s="52">
        <v>0</v>
      </c>
      <c r="X350" s="52">
        <v>36613</v>
      </c>
      <c r="Y350" s="52">
        <v>570802</v>
      </c>
      <c r="Z350" s="83">
        <f t="shared" si="5"/>
        <v>5456163</v>
      </c>
    </row>
    <row r="351" spans="1:26" s="13" customFormat="1">
      <c r="A351" s="49">
        <v>447</v>
      </c>
      <c r="B351" s="49">
        <v>447101101</v>
      </c>
      <c r="C351" s="50" t="s">
        <v>177</v>
      </c>
      <c r="D351" s="49">
        <v>101</v>
      </c>
      <c r="E351" s="50" t="s">
        <v>103</v>
      </c>
      <c r="F351" s="49">
        <v>101</v>
      </c>
      <c r="G351" s="50" t="s">
        <v>103</v>
      </c>
      <c r="H351" s="51">
        <v>324</v>
      </c>
      <c r="I351" s="52">
        <v>8926</v>
      </c>
      <c r="J351" s="52">
        <v>2057</v>
      </c>
      <c r="K351" s="52">
        <v>0</v>
      </c>
      <c r="L351" s="52">
        <v>893</v>
      </c>
      <c r="M351" s="52">
        <v>11876</v>
      </c>
      <c r="N351" s="36"/>
      <c r="O351" s="53">
        <v>0</v>
      </c>
      <c r="P351" s="53">
        <v>0</v>
      </c>
      <c r="Q351" s="55">
        <v>0.09</v>
      </c>
      <c r="R351" s="55">
        <v>5.0245127891581205E-2</v>
      </c>
      <c r="S351" s="52">
        <v>0</v>
      </c>
      <c r="T351" s="36"/>
      <c r="U351" s="56">
        <v>3558492</v>
      </c>
      <c r="V351" s="56">
        <v>0</v>
      </c>
      <c r="W351" s="52">
        <v>0</v>
      </c>
      <c r="X351" s="52">
        <v>289332</v>
      </c>
      <c r="Y351" s="52">
        <v>3847824</v>
      </c>
      <c r="Z351" s="83">
        <f t="shared" si="5"/>
        <v>5456163</v>
      </c>
    </row>
    <row r="352" spans="1:26" s="13" customFormat="1">
      <c r="A352" s="49">
        <v>447</v>
      </c>
      <c r="B352" s="49">
        <v>447101138</v>
      </c>
      <c r="C352" s="50" t="s">
        <v>177</v>
      </c>
      <c r="D352" s="49">
        <v>101</v>
      </c>
      <c r="E352" s="50" t="s">
        <v>103</v>
      </c>
      <c r="F352" s="49">
        <v>138</v>
      </c>
      <c r="G352" s="50" t="s">
        <v>179</v>
      </c>
      <c r="H352" s="51">
        <v>4</v>
      </c>
      <c r="I352" s="52">
        <v>8836</v>
      </c>
      <c r="J352" s="52">
        <v>3819</v>
      </c>
      <c r="K352" s="52">
        <v>0</v>
      </c>
      <c r="L352" s="52">
        <v>893</v>
      </c>
      <c r="M352" s="52">
        <v>13548</v>
      </c>
      <c r="N352" s="36"/>
      <c r="O352" s="53">
        <v>0</v>
      </c>
      <c r="P352" s="53">
        <v>0</v>
      </c>
      <c r="Q352" s="55">
        <v>0.09</v>
      </c>
      <c r="R352" s="55">
        <v>3.541640297060362E-3</v>
      </c>
      <c r="S352" s="52">
        <v>0</v>
      </c>
      <c r="T352" s="36"/>
      <c r="U352" s="56">
        <v>50620</v>
      </c>
      <c r="V352" s="56">
        <v>0</v>
      </c>
      <c r="W352" s="52">
        <v>0</v>
      </c>
      <c r="X352" s="52">
        <v>3572</v>
      </c>
      <c r="Y352" s="52">
        <v>54192</v>
      </c>
      <c r="Z352" s="83">
        <f t="shared" si="5"/>
        <v>5456163</v>
      </c>
    </row>
    <row r="353" spans="1:26" s="13" customFormat="1">
      <c r="A353" s="49">
        <v>447</v>
      </c>
      <c r="B353" s="49">
        <v>447101177</v>
      </c>
      <c r="C353" s="50" t="s">
        <v>177</v>
      </c>
      <c r="D353" s="49">
        <v>101</v>
      </c>
      <c r="E353" s="50" t="s">
        <v>103</v>
      </c>
      <c r="F353" s="49">
        <v>177</v>
      </c>
      <c r="G353" s="50" t="s">
        <v>110</v>
      </c>
      <c r="H353" s="51">
        <v>7</v>
      </c>
      <c r="I353" s="52">
        <v>9338</v>
      </c>
      <c r="J353" s="52">
        <v>3426</v>
      </c>
      <c r="K353" s="52">
        <v>0</v>
      </c>
      <c r="L353" s="52">
        <v>893</v>
      </c>
      <c r="M353" s="52">
        <v>13657</v>
      </c>
      <c r="N353" s="36"/>
      <c r="O353" s="53">
        <v>0</v>
      </c>
      <c r="P353" s="53">
        <v>0</v>
      </c>
      <c r="Q353" s="55">
        <v>0.09</v>
      </c>
      <c r="R353" s="55">
        <v>5.451165314930788E-3</v>
      </c>
      <c r="S353" s="52">
        <v>0</v>
      </c>
      <c r="T353" s="36"/>
      <c r="U353" s="56">
        <v>89348</v>
      </c>
      <c r="V353" s="56">
        <v>0</v>
      </c>
      <c r="W353" s="52">
        <v>0</v>
      </c>
      <c r="X353" s="52">
        <v>6251</v>
      </c>
      <c r="Y353" s="52">
        <v>95599</v>
      </c>
      <c r="Z353" s="83">
        <f t="shared" si="5"/>
        <v>5456163</v>
      </c>
    </row>
    <row r="354" spans="1:26" s="13" customFormat="1">
      <c r="A354" s="49">
        <v>447</v>
      </c>
      <c r="B354" s="49">
        <v>447101185</v>
      </c>
      <c r="C354" s="50" t="s">
        <v>177</v>
      </c>
      <c r="D354" s="49">
        <v>101</v>
      </c>
      <c r="E354" s="50" t="s">
        <v>103</v>
      </c>
      <c r="F354" s="49">
        <v>185</v>
      </c>
      <c r="G354" s="50" t="s">
        <v>180</v>
      </c>
      <c r="H354" s="51">
        <v>24</v>
      </c>
      <c r="I354" s="52">
        <v>9351</v>
      </c>
      <c r="J354" s="52">
        <v>1802</v>
      </c>
      <c r="K354" s="52">
        <v>0</v>
      </c>
      <c r="L354" s="52">
        <v>893</v>
      </c>
      <c r="M354" s="52">
        <v>12046</v>
      </c>
      <c r="N354" s="36"/>
      <c r="O354" s="53">
        <v>0</v>
      </c>
      <c r="P354" s="53">
        <v>0</v>
      </c>
      <c r="Q354" s="55">
        <v>0.09</v>
      </c>
      <c r="R354" s="55">
        <v>5.7461972103596496E-3</v>
      </c>
      <c r="S354" s="52">
        <v>0</v>
      </c>
      <c r="T354" s="36"/>
      <c r="U354" s="56">
        <v>267672</v>
      </c>
      <c r="V354" s="56">
        <v>0</v>
      </c>
      <c r="W354" s="52">
        <v>0</v>
      </c>
      <c r="X354" s="52">
        <v>21432</v>
      </c>
      <c r="Y354" s="52">
        <v>289104</v>
      </c>
      <c r="Z354" s="83">
        <f t="shared" si="5"/>
        <v>5456163</v>
      </c>
    </row>
    <row r="355" spans="1:26" s="13" customFormat="1">
      <c r="A355" s="49">
        <v>447</v>
      </c>
      <c r="B355" s="49">
        <v>447101187</v>
      </c>
      <c r="C355" s="50" t="s">
        <v>177</v>
      </c>
      <c r="D355" s="49">
        <v>101</v>
      </c>
      <c r="E355" s="50" t="s">
        <v>103</v>
      </c>
      <c r="F355" s="49">
        <v>187</v>
      </c>
      <c r="G355" s="50" t="s">
        <v>181</v>
      </c>
      <c r="H355" s="51">
        <v>4</v>
      </c>
      <c r="I355" s="52">
        <v>9610</v>
      </c>
      <c r="J355" s="52">
        <v>4560</v>
      </c>
      <c r="K355" s="52">
        <v>0</v>
      </c>
      <c r="L355" s="52">
        <v>893</v>
      </c>
      <c r="M355" s="52">
        <v>15063</v>
      </c>
      <c r="N355" s="36"/>
      <c r="O355" s="53">
        <v>0</v>
      </c>
      <c r="P355" s="53">
        <v>0</v>
      </c>
      <c r="Q355" s="55">
        <v>0.09</v>
      </c>
      <c r="R355" s="55">
        <v>4.069362389436804E-3</v>
      </c>
      <c r="S355" s="52">
        <v>0</v>
      </c>
      <c r="T355" s="36"/>
      <c r="U355" s="56">
        <v>56680</v>
      </c>
      <c r="V355" s="56">
        <v>0</v>
      </c>
      <c r="W355" s="52">
        <v>0</v>
      </c>
      <c r="X355" s="52">
        <v>3572</v>
      </c>
      <c r="Y355" s="52">
        <v>60252</v>
      </c>
      <c r="Z355" s="83">
        <f t="shared" si="5"/>
        <v>5456163</v>
      </c>
    </row>
    <row r="356" spans="1:26" s="13" customFormat="1">
      <c r="A356" s="49">
        <v>447</v>
      </c>
      <c r="B356" s="49">
        <v>447101212</v>
      </c>
      <c r="C356" s="50" t="s">
        <v>177</v>
      </c>
      <c r="D356" s="49">
        <v>101</v>
      </c>
      <c r="E356" s="50" t="s">
        <v>103</v>
      </c>
      <c r="F356" s="49">
        <v>212</v>
      </c>
      <c r="G356" s="50" t="s">
        <v>167</v>
      </c>
      <c r="H356" s="51">
        <v>1</v>
      </c>
      <c r="I356" s="52">
        <v>8461</v>
      </c>
      <c r="J356" s="52">
        <v>1407</v>
      </c>
      <c r="K356" s="52">
        <v>0</v>
      </c>
      <c r="L356" s="52">
        <v>893</v>
      </c>
      <c r="M356" s="52">
        <v>10761</v>
      </c>
      <c r="N356" s="36"/>
      <c r="O356" s="53">
        <v>0</v>
      </c>
      <c r="P356" s="53">
        <v>0</v>
      </c>
      <c r="Q356" s="55">
        <v>0.09</v>
      </c>
      <c r="R356" s="55">
        <v>2.7474897573820621E-2</v>
      </c>
      <c r="S356" s="52">
        <v>0</v>
      </c>
      <c r="T356" s="36"/>
      <c r="U356" s="56">
        <v>9868</v>
      </c>
      <c r="V356" s="56">
        <v>0</v>
      </c>
      <c r="W356" s="52">
        <v>0</v>
      </c>
      <c r="X356" s="52">
        <v>893</v>
      </c>
      <c r="Y356" s="52">
        <v>10761</v>
      </c>
      <c r="Z356" s="83">
        <f t="shared" si="5"/>
        <v>5456163</v>
      </c>
    </row>
    <row r="357" spans="1:26" s="13" customFormat="1">
      <c r="A357" s="49">
        <v>447</v>
      </c>
      <c r="B357" s="49">
        <v>447101214</v>
      </c>
      <c r="C357" s="50" t="s">
        <v>177</v>
      </c>
      <c r="D357" s="49">
        <v>101</v>
      </c>
      <c r="E357" s="50" t="s">
        <v>103</v>
      </c>
      <c r="F357" s="49">
        <v>214</v>
      </c>
      <c r="G357" s="50" t="s">
        <v>266</v>
      </c>
      <c r="H357" s="51">
        <v>1</v>
      </c>
      <c r="I357" s="52">
        <v>8461</v>
      </c>
      <c r="J357" s="52">
        <v>1550</v>
      </c>
      <c r="K357" s="52">
        <v>0</v>
      </c>
      <c r="L357" s="52">
        <v>893</v>
      </c>
      <c r="M357" s="52">
        <v>10904</v>
      </c>
      <c r="N357" s="36"/>
      <c r="O357" s="53">
        <v>0</v>
      </c>
      <c r="P357" s="53">
        <v>0</v>
      </c>
      <c r="Q357" s="55">
        <v>0.09</v>
      </c>
      <c r="R357" s="55">
        <v>7.0581883189575235E-4</v>
      </c>
      <c r="S357" s="52">
        <v>0</v>
      </c>
      <c r="T357" s="36"/>
      <c r="U357" s="56">
        <v>10011</v>
      </c>
      <c r="V357" s="56">
        <v>0</v>
      </c>
      <c r="W357" s="52">
        <v>0</v>
      </c>
      <c r="X357" s="52">
        <v>893</v>
      </c>
      <c r="Y357" s="52">
        <v>10904</v>
      </c>
      <c r="Z357" s="83">
        <f t="shared" si="5"/>
        <v>5456163</v>
      </c>
    </row>
    <row r="358" spans="1:26" s="13" customFormat="1">
      <c r="A358" s="49">
        <v>447</v>
      </c>
      <c r="B358" s="49">
        <v>447101218</v>
      </c>
      <c r="C358" s="50" t="s">
        <v>177</v>
      </c>
      <c r="D358" s="49">
        <v>101</v>
      </c>
      <c r="E358" s="50" t="s">
        <v>103</v>
      </c>
      <c r="F358" s="49">
        <v>218</v>
      </c>
      <c r="G358" s="50" t="s">
        <v>168</v>
      </c>
      <c r="H358" s="51">
        <v>1</v>
      </c>
      <c r="I358" s="52">
        <v>12853</v>
      </c>
      <c r="J358" s="52">
        <v>4189</v>
      </c>
      <c r="K358" s="52">
        <v>0</v>
      </c>
      <c r="L358" s="52">
        <v>893</v>
      </c>
      <c r="M358" s="52">
        <v>17935</v>
      </c>
      <c r="N358" s="36"/>
      <c r="O358" s="53">
        <v>0</v>
      </c>
      <c r="P358" s="53">
        <v>0</v>
      </c>
      <c r="Q358" s="55">
        <v>0.09</v>
      </c>
      <c r="R358" s="55">
        <v>4.1256160908990716E-2</v>
      </c>
      <c r="S358" s="52">
        <v>0</v>
      </c>
      <c r="T358" s="36"/>
      <c r="U358" s="56">
        <v>17042</v>
      </c>
      <c r="V358" s="56">
        <v>0</v>
      </c>
      <c r="W358" s="52">
        <v>0</v>
      </c>
      <c r="X358" s="52">
        <v>893</v>
      </c>
      <c r="Y358" s="52">
        <v>17935</v>
      </c>
      <c r="Z358" s="83">
        <f t="shared" si="5"/>
        <v>5456163</v>
      </c>
    </row>
    <row r="359" spans="1:26" s="13" customFormat="1">
      <c r="A359" s="49">
        <v>447</v>
      </c>
      <c r="B359" s="49">
        <v>447101238</v>
      </c>
      <c r="C359" s="50" t="s">
        <v>177</v>
      </c>
      <c r="D359" s="49">
        <v>101</v>
      </c>
      <c r="E359" s="50" t="s">
        <v>103</v>
      </c>
      <c r="F359" s="49">
        <v>238</v>
      </c>
      <c r="G359" s="50" t="s">
        <v>169</v>
      </c>
      <c r="H359" s="51">
        <v>6</v>
      </c>
      <c r="I359" s="52">
        <v>9569</v>
      </c>
      <c r="J359" s="52">
        <v>5914</v>
      </c>
      <c r="K359" s="52">
        <v>0</v>
      </c>
      <c r="L359" s="52">
        <v>893</v>
      </c>
      <c r="M359" s="52">
        <v>16376</v>
      </c>
      <c r="N359" s="36"/>
      <c r="O359" s="53">
        <v>0</v>
      </c>
      <c r="P359" s="53">
        <v>0</v>
      </c>
      <c r="Q359" s="55">
        <v>0.09</v>
      </c>
      <c r="R359" s="55">
        <v>3.8435299760389771E-2</v>
      </c>
      <c r="S359" s="52">
        <v>0</v>
      </c>
      <c r="T359" s="36"/>
      <c r="U359" s="56">
        <v>92898</v>
      </c>
      <c r="V359" s="56">
        <v>0</v>
      </c>
      <c r="W359" s="52">
        <v>0</v>
      </c>
      <c r="X359" s="52">
        <v>5358</v>
      </c>
      <c r="Y359" s="52">
        <v>98256</v>
      </c>
      <c r="Z359" s="83">
        <f t="shared" si="5"/>
        <v>5456163</v>
      </c>
    </row>
    <row r="360" spans="1:26" s="13" customFormat="1">
      <c r="A360" s="49">
        <v>447</v>
      </c>
      <c r="B360" s="49">
        <v>447101307</v>
      </c>
      <c r="C360" s="50" t="s">
        <v>177</v>
      </c>
      <c r="D360" s="49">
        <v>101</v>
      </c>
      <c r="E360" s="50" t="s">
        <v>103</v>
      </c>
      <c r="F360" s="49">
        <v>307</v>
      </c>
      <c r="G360" s="50" t="s">
        <v>172</v>
      </c>
      <c r="H360" s="51">
        <v>7</v>
      </c>
      <c r="I360" s="52">
        <v>8578</v>
      </c>
      <c r="J360" s="52">
        <v>3291</v>
      </c>
      <c r="K360" s="52">
        <v>0</v>
      </c>
      <c r="L360" s="52">
        <v>893</v>
      </c>
      <c r="M360" s="52">
        <v>12762</v>
      </c>
      <c r="N360" s="36"/>
      <c r="O360" s="53">
        <v>0</v>
      </c>
      <c r="P360" s="53">
        <v>0</v>
      </c>
      <c r="Q360" s="55">
        <v>0.09</v>
      </c>
      <c r="R360" s="55">
        <v>9.1615791176419409E-3</v>
      </c>
      <c r="S360" s="52">
        <v>0</v>
      </c>
      <c r="T360" s="36"/>
      <c r="U360" s="56">
        <v>83083</v>
      </c>
      <c r="V360" s="56">
        <v>0</v>
      </c>
      <c r="W360" s="52">
        <v>0</v>
      </c>
      <c r="X360" s="52">
        <v>6251</v>
      </c>
      <c r="Y360" s="52">
        <v>89334</v>
      </c>
      <c r="Z360" s="83">
        <f t="shared" si="5"/>
        <v>5456163</v>
      </c>
    </row>
    <row r="361" spans="1:26" s="13" customFormat="1">
      <c r="A361" s="49">
        <v>447</v>
      </c>
      <c r="B361" s="49">
        <v>447101350</v>
      </c>
      <c r="C361" s="50" t="s">
        <v>177</v>
      </c>
      <c r="D361" s="49">
        <v>101</v>
      </c>
      <c r="E361" s="50" t="s">
        <v>103</v>
      </c>
      <c r="F361" s="49">
        <v>350</v>
      </c>
      <c r="G361" s="50" t="s">
        <v>174</v>
      </c>
      <c r="H361" s="51">
        <v>12</v>
      </c>
      <c r="I361" s="52">
        <v>8971</v>
      </c>
      <c r="J361" s="52">
        <v>5282</v>
      </c>
      <c r="K361" s="52">
        <v>0</v>
      </c>
      <c r="L361" s="52">
        <v>893</v>
      </c>
      <c r="M361" s="52">
        <v>15146</v>
      </c>
      <c r="N361" s="36"/>
      <c r="O361" s="53">
        <v>0</v>
      </c>
      <c r="P361" s="53">
        <v>0</v>
      </c>
      <c r="Q361" s="55">
        <v>0.09</v>
      </c>
      <c r="R361" s="55">
        <v>1.9909254501337185E-2</v>
      </c>
      <c r="S361" s="52">
        <v>0</v>
      </c>
      <c r="T361" s="36"/>
      <c r="U361" s="56">
        <v>171036</v>
      </c>
      <c r="V361" s="56">
        <v>0</v>
      </c>
      <c r="W361" s="52">
        <v>0</v>
      </c>
      <c r="X361" s="52">
        <v>10716</v>
      </c>
      <c r="Y361" s="52">
        <v>181752</v>
      </c>
      <c r="Z361" s="83">
        <f t="shared" si="5"/>
        <v>5456163</v>
      </c>
    </row>
    <row r="362" spans="1:26" s="13" customFormat="1">
      <c r="A362" s="49">
        <v>447</v>
      </c>
      <c r="B362" s="49">
        <v>447101622</v>
      </c>
      <c r="C362" s="50" t="s">
        <v>177</v>
      </c>
      <c r="D362" s="49">
        <v>101</v>
      </c>
      <c r="E362" s="50" t="s">
        <v>103</v>
      </c>
      <c r="F362" s="49">
        <v>622</v>
      </c>
      <c r="G362" s="50" t="s">
        <v>182</v>
      </c>
      <c r="H362" s="51">
        <v>2</v>
      </c>
      <c r="I362" s="52">
        <v>8789</v>
      </c>
      <c r="J362" s="52">
        <v>1631</v>
      </c>
      <c r="K362" s="52">
        <v>0</v>
      </c>
      <c r="L362" s="52">
        <v>893</v>
      </c>
      <c r="M362" s="52">
        <v>11313</v>
      </c>
      <c r="N362" s="36"/>
      <c r="O362" s="53">
        <v>0</v>
      </c>
      <c r="P362" s="53">
        <v>0</v>
      </c>
      <c r="Q362" s="55">
        <v>0.09</v>
      </c>
      <c r="R362" s="55">
        <v>9.8282396466041195E-4</v>
      </c>
      <c r="S362" s="52">
        <v>0</v>
      </c>
      <c r="T362" s="36"/>
      <c r="U362" s="56">
        <v>20840</v>
      </c>
      <c r="V362" s="56">
        <v>0</v>
      </c>
      <c r="W362" s="52">
        <v>0</v>
      </c>
      <c r="X362" s="52">
        <v>1786</v>
      </c>
      <c r="Y362" s="52">
        <v>22626</v>
      </c>
      <c r="Z362" s="83">
        <f t="shared" si="5"/>
        <v>5456163</v>
      </c>
    </row>
    <row r="363" spans="1:26" s="13" customFormat="1">
      <c r="A363" s="49">
        <v>447</v>
      </c>
      <c r="B363" s="49">
        <v>447101690</v>
      </c>
      <c r="C363" s="50" t="s">
        <v>177</v>
      </c>
      <c r="D363" s="49">
        <v>101</v>
      </c>
      <c r="E363" s="50" t="s">
        <v>103</v>
      </c>
      <c r="F363" s="49">
        <v>690</v>
      </c>
      <c r="G363" s="50" t="s">
        <v>176</v>
      </c>
      <c r="H363" s="51">
        <v>8</v>
      </c>
      <c r="I363" s="52">
        <v>8461</v>
      </c>
      <c r="J363" s="52">
        <v>2439</v>
      </c>
      <c r="K363" s="52">
        <v>0</v>
      </c>
      <c r="L363" s="52">
        <v>893</v>
      </c>
      <c r="M363" s="52">
        <v>11793</v>
      </c>
      <c r="N363" s="36"/>
      <c r="O363" s="53">
        <v>0</v>
      </c>
      <c r="P363" s="53">
        <v>0</v>
      </c>
      <c r="Q363" s="55">
        <v>0.09</v>
      </c>
      <c r="R363" s="55">
        <v>8.0440688232681599E-3</v>
      </c>
      <c r="S363" s="52">
        <v>0</v>
      </c>
      <c r="T363" s="36"/>
      <c r="U363" s="56">
        <v>87200</v>
      </c>
      <c r="V363" s="56">
        <v>0</v>
      </c>
      <c r="W363" s="52">
        <v>0</v>
      </c>
      <c r="X363" s="52">
        <v>7144</v>
      </c>
      <c r="Y363" s="52">
        <v>94344</v>
      </c>
      <c r="Z363" s="83">
        <f t="shared" si="5"/>
        <v>5456163</v>
      </c>
    </row>
    <row r="364" spans="1:26" s="13" customFormat="1">
      <c r="A364" s="49">
        <v>449</v>
      </c>
      <c r="B364" s="49">
        <v>449035016</v>
      </c>
      <c r="C364" s="50" t="s">
        <v>183</v>
      </c>
      <c r="D364" s="49">
        <v>35</v>
      </c>
      <c r="E364" s="50" t="s">
        <v>11</v>
      </c>
      <c r="F364" s="49">
        <v>16</v>
      </c>
      <c r="G364" s="50" t="s">
        <v>162</v>
      </c>
      <c r="H364" s="51">
        <v>1</v>
      </c>
      <c r="I364" s="52">
        <v>11118</v>
      </c>
      <c r="J364" s="52">
        <v>467</v>
      </c>
      <c r="K364" s="52">
        <v>0</v>
      </c>
      <c r="L364" s="52">
        <v>893</v>
      </c>
      <c r="M364" s="52">
        <v>12478</v>
      </c>
      <c r="N364" s="36"/>
      <c r="O364" s="53">
        <v>0</v>
      </c>
      <c r="P364" s="53">
        <v>0</v>
      </c>
      <c r="Q364" s="55">
        <v>0.09</v>
      </c>
      <c r="R364" s="55">
        <v>4.5991193013178236E-2</v>
      </c>
      <c r="S364" s="52">
        <v>0</v>
      </c>
      <c r="T364" s="36"/>
      <c r="U364" s="56">
        <v>11585</v>
      </c>
      <c r="V364" s="56">
        <v>0</v>
      </c>
      <c r="W364" s="52">
        <v>0</v>
      </c>
      <c r="X364" s="52">
        <v>893</v>
      </c>
      <c r="Y364" s="52">
        <v>12478</v>
      </c>
      <c r="Z364" s="83">
        <f t="shared" si="5"/>
        <v>10968557</v>
      </c>
    </row>
    <row r="365" spans="1:26" s="13" customFormat="1">
      <c r="A365" s="49">
        <v>449</v>
      </c>
      <c r="B365" s="49">
        <v>449035035</v>
      </c>
      <c r="C365" s="50" t="s">
        <v>183</v>
      </c>
      <c r="D365" s="49">
        <v>35</v>
      </c>
      <c r="E365" s="50" t="s">
        <v>11</v>
      </c>
      <c r="F365" s="49">
        <v>35</v>
      </c>
      <c r="G365" s="50" t="s">
        <v>11</v>
      </c>
      <c r="H365" s="51">
        <v>683</v>
      </c>
      <c r="I365" s="52">
        <v>10944</v>
      </c>
      <c r="J365" s="52">
        <v>3856</v>
      </c>
      <c r="K365" s="52">
        <v>0</v>
      </c>
      <c r="L365" s="52">
        <v>893</v>
      </c>
      <c r="M365" s="52">
        <v>15693</v>
      </c>
      <c r="N365" s="36"/>
      <c r="O365" s="53">
        <v>0</v>
      </c>
      <c r="P365" s="53">
        <v>0</v>
      </c>
      <c r="Q365" s="55">
        <v>0.18</v>
      </c>
      <c r="R365" s="55">
        <v>0.146106395462925</v>
      </c>
      <c r="S365" s="52">
        <v>0</v>
      </c>
      <c r="T365" s="36"/>
      <c r="U365" s="56">
        <v>10108400</v>
      </c>
      <c r="V365" s="56">
        <v>0</v>
      </c>
      <c r="W365" s="52">
        <v>0</v>
      </c>
      <c r="X365" s="52">
        <v>609919</v>
      </c>
      <c r="Y365" s="52">
        <v>10718319</v>
      </c>
      <c r="Z365" s="83">
        <f t="shared" si="5"/>
        <v>10968557</v>
      </c>
    </row>
    <row r="366" spans="1:26" s="13" customFormat="1">
      <c r="A366" s="49">
        <v>449</v>
      </c>
      <c r="B366" s="49">
        <v>449035243</v>
      </c>
      <c r="C366" s="50" t="s">
        <v>183</v>
      </c>
      <c r="D366" s="49">
        <v>35</v>
      </c>
      <c r="E366" s="50" t="s">
        <v>11</v>
      </c>
      <c r="F366" s="49">
        <v>243</v>
      </c>
      <c r="G366" s="50" t="s">
        <v>80</v>
      </c>
      <c r="H366" s="51">
        <v>6</v>
      </c>
      <c r="I366" s="52">
        <v>12139</v>
      </c>
      <c r="J366" s="52">
        <v>2868</v>
      </c>
      <c r="K366" s="52">
        <v>0</v>
      </c>
      <c r="L366" s="52">
        <v>893</v>
      </c>
      <c r="M366" s="52">
        <v>15900</v>
      </c>
      <c r="N366" s="36"/>
      <c r="O366" s="53">
        <v>0</v>
      </c>
      <c r="P366" s="53">
        <v>0</v>
      </c>
      <c r="Q366" s="55">
        <v>0.09</v>
      </c>
      <c r="R366" s="55">
        <v>5.4269554295764532E-3</v>
      </c>
      <c r="S366" s="52">
        <v>0</v>
      </c>
      <c r="T366" s="36"/>
      <c r="U366" s="56">
        <v>90042</v>
      </c>
      <c r="V366" s="56">
        <v>0</v>
      </c>
      <c r="W366" s="52">
        <v>0</v>
      </c>
      <c r="X366" s="52">
        <v>5358</v>
      </c>
      <c r="Y366" s="52">
        <v>95400</v>
      </c>
      <c r="Z366" s="83">
        <f t="shared" si="5"/>
        <v>10968557</v>
      </c>
    </row>
    <row r="367" spans="1:26" s="13" customFormat="1">
      <c r="A367" s="49">
        <v>449</v>
      </c>
      <c r="B367" s="49">
        <v>449035244</v>
      </c>
      <c r="C367" s="50" t="s">
        <v>183</v>
      </c>
      <c r="D367" s="49">
        <v>35</v>
      </c>
      <c r="E367" s="50" t="s">
        <v>11</v>
      </c>
      <c r="F367" s="49">
        <v>244</v>
      </c>
      <c r="G367" s="50" t="s">
        <v>27</v>
      </c>
      <c r="H367" s="51">
        <v>4</v>
      </c>
      <c r="I367" s="52">
        <v>9354</v>
      </c>
      <c r="J367" s="52">
        <v>3782</v>
      </c>
      <c r="K367" s="52">
        <v>0</v>
      </c>
      <c r="L367" s="52">
        <v>893</v>
      </c>
      <c r="M367" s="52">
        <v>14029</v>
      </c>
      <c r="N367" s="36"/>
      <c r="O367" s="53">
        <v>0</v>
      </c>
      <c r="P367" s="53">
        <v>0</v>
      </c>
      <c r="Q367" s="55">
        <v>0.18</v>
      </c>
      <c r="R367" s="55">
        <v>9.4216389675245329E-2</v>
      </c>
      <c r="S367" s="52">
        <v>0</v>
      </c>
      <c r="T367" s="36"/>
      <c r="U367" s="56">
        <v>52544</v>
      </c>
      <c r="V367" s="56">
        <v>0</v>
      </c>
      <c r="W367" s="52">
        <v>0</v>
      </c>
      <c r="X367" s="52">
        <v>3572</v>
      </c>
      <c r="Y367" s="52">
        <v>56116</v>
      </c>
      <c r="Z367" s="83">
        <f t="shared" si="5"/>
        <v>10968557</v>
      </c>
    </row>
    <row r="368" spans="1:26" s="13" customFormat="1">
      <c r="A368" s="49">
        <v>449</v>
      </c>
      <c r="B368" s="49">
        <v>449035248</v>
      </c>
      <c r="C368" s="50" t="s">
        <v>183</v>
      </c>
      <c r="D368" s="49">
        <v>35</v>
      </c>
      <c r="E368" s="50" t="s">
        <v>11</v>
      </c>
      <c r="F368" s="49">
        <v>248</v>
      </c>
      <c r="G368" s="50" t="s">
        <v>18</v>
      </c>
      <c r="H368" s="51">
        <v>1</v>
      </c>
      <c r="I368" s="52">
        <v>11521</v>
      </c>
      <c r="J368" s="52">
        <v>404</v>
      </c>
      <c r="K368" s="52">
        <v>0</v>
      </c>
      <c r="L368" s="52">
        <v>893</v>
      </c>
      <c r="M368" s="52">
        <v>12818</v>
      </c>
      <c r="N368" s="36"/>
      <c r="O368" s="53">
        <v>0</v>
      </c>
      <c r="P368" s="53">
        <v>0</v>
      </c>
      <c r="Q368" s="55">
        <v>0.09</v>
      </c>
      <c r="R368" s="55">
        <v>3.8628902959594646E-2</v>
      </c>
      <c r="S368" s="52">
        <v>0</v>
      </c>
      <c r="T368" s="36"/>
      <c r="U368" s="56">
        <v>11925</v>
      </c>
      <c r="V368" s="56">
        <v>0</v>
      </c>
      <c r="W368" s="52">
        <v>0</v>
      </c>
      <c r="X368" s="52">
        <v>893</v>
      </c>
      <c r="Y368" s="52">
        <v>12818</v>
      </c>
      <c r="Z368" s="83">
        <f t="shared" si="5"/>
        <v>10968557</v>
      </c>
    </row>
    <row r="369" spans="1:26" s="13" customFormat="1">
      <c r="A369" s="49">
        <v>449</v>
      </c>
      <c r="B369" s="49">
        <v>449035285</v>
      </c>
      <c r="C369" s="50" t="s">
        <v>183</v>
      </c>
      <c r="D369" s="49">
        <v>35</v>
      </c>
      <c r="E369" s="50" t="s">
        <v>11</v>
      </c>
      <c r="F369" s="49">
        <v>285</v>
      </c>
      <c r="G369" s="50" t="s">
        <v>28</v>
      </c>
      <c r="H369" s="51">
        <v>4</v>
      </c>
      <c r="I369" s="52">
        <v>9960</v>
      </c>
      <c r="J369" s="52">
        <v>3052</v>
      </c>
      <c r="K369" s="52">
        <v>0</v>
      </c>
      <c r="L369" s="52">
        <v>893</v>
      </c>
      <c r="M369" s="52">
        <v>13905</v>
      </c>
      <c r="N369" s="36"/>
      <c r="O369" s="53">
        <v>0</v>
      </c>
      <c r="P369" s="53">
        <v>0</v>
      </c>
      <c r="Q369" s="55">
        <v>0.09</v>
      </c>
      <c r="R369" s="55">
        <v>3.1541691059860932E-2</v>
      </c>
      <c r="S369" s="52">
        <v>0</v>
      </c>
      <c r="T369" s="36"/>
      <c r="U369" s="56">
        <v>52048</v>
      </c>
      <c r="V369" s="56">
        <v>0</v>
      </c>
      <c r="W369" s="52">
        <v>0</v>
      </c>
      <c r="X369" s="52">
        <v>3572</v>
      </c>
      <c r="Y369" s="52">
        <v>55620</v>
      </c>
      <c r="Z369" s="83">
        <f t="shared" si="5"/>
        <v>10968557</v>
      </c>
    </row>
    <row r="370" spans="1:26" s="13" customFormat="1">
      <c r="A370" s="49">
        <v>449</v>
      </c>
      <c r="B370" s="49">
        <v>449035336</v>
      </c>
      <c r="C370" s="50" t="s">
        <v>183</v>
      </c>
      <c r="D370" s="49">
        <v>35</v>
      </c>
      <c r="E370" s="50" t="s">
        <v>11</v>
      </c>
      <c r="F370" s="49">
        <v>336</v>
      </c>
      <c r="G370" s="50" t="s">
        <v>30</v>
      </c>
      <c r="H370" s="51">
        <v>1</v>
      </c>
      <c r="I370" s="52">
        <v>14923</v>
      </c>
      <c r="J370" s="52">
        <v>1990</v>
      </c>
      <c r="K370" s="52">
        <v>0</v>
      </c>
      <c r="L370" s="52">
        <v>893</v>
      </c>
      <c r="M370" s="52">
        <v>17806</v>
      </c>
      <c r="N370" s="36"/>
      <c r="O370" s="53">
        <v>0</v>
      </c>
      <c r="P370" s="53">
        <v>0</v>
      </c>
      <c r="Q370" s="55">
        <v>0.09</v>
      </c>
      <c r="R370" s="55">
        <v>3.2866042662978136E-2</v>
      </c>
      <c r="S370" s="52">
        <v>0</v>
      </c>
      <c r="T370" s="36"/>
      <c r="U370" s="56">
        <v>16913</v>
      </c>
      <c r="V370" s="56">
        <v>0</v>
      </c>
      <c r="W370" s="52">
        <v>0</v>
      </c>
      <c r="X370" s="52">
        <v>893</v>
      </c>
      <c r="Y370" s="52">
        <v>17806</v>
      </c>
      <c r="Z370" s="83">
        <f t="shared" si="5"/>
        <v>10968557</v>
      </c>
    </row>
    <row r="371" spans="1:26" s="13" customFormat="1">
      <c r="A371" s="49">
        <v>450</v>
      </c>
      <c r="B371" s="49">
        <v>450086008</v>
      </c>
      <c r="C371" s="50" t="s">
        <v>184</v>
      </c>
      <c r="D371" s="49">
        <v>86</v>
      </c>
      <c r="E371" s="50" t="s">
        <v>185</v>
      </c>
      <c r="F371" s="49">
        <v>8</v>
      </c>
      <c r="G371" s="50" t="s">
        <v>186</v>
      </c>
      <c r="H371" s="51">
        <v>7</v>
      </c>
      <c r="I371" s="52">
        <v>8379</v>
      </c>
      <c r="J371" s="52">
        <v>8565</v>
      </c>
      <c r="K371" s="52">
        <v>0</v>
      </c>
      <c r="L371" s="52">
        <v>893</v>
      </c>
      <c r="M371" s="52">
        <v>17837</v>
      </c>
      <c r="N371" s="36"/>
      <c r="O371" s="53">
        <v>0</v>
      </c>
      <c r="P371" s="53">
        <v>0</v>
      </c>
      <c r="Q371" s="55">
        <v>0.09</v>
      </c>
      <c r="R371" s="55">
        <v>6.5545123396130847E-2</v>
      </c>
      <c r="S371" s="52">
        <v>0</v>
      </c>
      <c r="T371" s="36"/>
      <c r="U371" s="56">
        <v>118608</v>
      </c>
      <c r="V371" s="56">
        <v>0</v>
      </c>
      <c r="W371" s="52">
        <v>0</v>
      </c>
      <c r="X371" s="52">
        <v>6251</v>
      </c>
      <c r="Y371" s="52">
        <v>124859</v>
      </c>
      <c r="Z371" s="83">
        <f t="shared" si="5"/>
        <v>2784906</v>
      </c>
    </row>
    <row r="372" spans="1:26" s="13" customFormat="1">
      <c r="A372" s="49">
        <v>450</v>
      </c>
      <c r="B372" s="49">
        <v>450086086</v>
      </c>
      <c r="C372" s="50" t="s">
        <v>184</v>
      </c>
      <c r="D372" s="49">
        <v>86</v>
      </c>
      <c r="E372" s="50" t="s">
        <v>185</v>
      </c>
      <c r="F372" s="49">
        <v>86</v>
      </c>
      <c r="G372" s="50" t="s">
        <v>185</v>
      </c>
      <c r="H372" s="51">
        <v>59</v>
      </c>
      <c r="I372" s="52">
        <v>8872</v>
      </c>
      <c r="J372" s="52">
        <v>1368</v>
      </c>
      <c r="K372" s="52">
        <v>0</v>
      </c>
      <c r="L372" s="52">
        <v>893</v>
      </c>
      <c r="M372" s="52">
        <v>11133</v>
      </c>
      <c r="N372" s="36"/>
      <c r="O372" s="53">
        <v>0</v>
      </c>
      <c r="P372" s="53">
        <v>0</v>
      </c>
      <c r="Q372" s="55">
        <v>0.09</v>
      </c>
      <c r="R372" s="55">
        <v>5.1601771041085043E-2</v>
      </c>
      <c r="S372" s="52">
        <v>0</v>
      </c>
      <c r="T372" s="36"/>
      <c r="U372" s="56">
        <v>604160</v>
      </c>
      <c r="V372" s="56">
        <v>0</v>
      </c>
      <c r="W372" s="52">
        <v>0</v>
      </c>
      <c r="X372" s="52">
        <v>52687</v>
      </c>
      <c r="Y372" s="52">
        <v>656847</v>
      </c>
      <c r="Z372" s="83">
        <f t="shared" si="5"/>
        <v>2784906</v>
      </c>
    </row>
    <row r="373" spans="1:26" s="13" customFormat="1">
      <c r="A373" s="49">
        <v>450</v>
      </c>
      <c r="B373" s="49">
        <v>450086117</v>
      </c>
      <c r="C373" s="50" t="s">
        <v>184</v>
      </c>
      <c r="D373" s="49">
        <v>86</v>
      </c>
      <c r="E373" s="50" t="s">
        <v>185</v>
      </c>
      <c r="F373" s="49">
        <v>117</v>
      </c>
      <c r="G373" s="50" t="s">
        <v>35</v>
      </c>
      <c r="H373" s="51">
        <v>2</v>
      </c>
      <c r="I373" s="52">
        <v>9964</v>
      </c>
      <c r="J373" s="52">
        <v>4565</v>
      </c>
      <c r="K373" s="52">
        <v>0</v>
      </c>
      <c r="L373" s="52">
        <v>893</v>
      </c>
      <c r="M373" s="52">
        <v>15422</v>
      </c>
      <c r="N373" s="36"/>
      <c r="O373" s="53">
        <v>0</v>
      </c>
      <c r="P373" s="53">
        <v>0</v>
      </c>
      <c r="Q373" s="55">
        <v>0.09</v>
      </c>
      <c r="R373" s="55">
        <v>7.6283013605342676E-2</v>
      </c>
      <c r="S373" s="52">
        <v>0</v>
      </c>
      <c r="T373" s="36"/>
      <c r="U373" s="56">
        <v>29058</v>
      </c>
      <c r="V373" s="56">
        <v>0</v>
      </c>
      <c r="W373" s="52">
        <v>0</v>
      </c>
      <c r="X373" s="52">
        <v>1786</v>
      </c>
      <c r="Y373" s="52">
        <v>30844</v>
      </c>
      <c r="Z373" s="83">
        <f t="shared" si="5"/>
        <v>2784906</v>
      </c>
    </row>
    <row r="374" spans="1:26" s="13" customFormat="1">
      <c r="A374" s="49">
        <v>450</v>
      </c>
      <c r="B374" s="49">
        <v>450086127</v>
      </c>
      <c r="C374" s="50" t="s">
        <v>184</v>
      </c>
      <c r="D374" s="49">
        <v>86</v>
      </c>
      <c r="E374" s="50" t="s">
        <v>185</v>
      </c>
      <c r="F374" s="49">
        <v>127</v>
      </c>
      <c r="G374" s="50" t="s">
        <v>187</v>
      </c>
      <c r="H374" s="51">
        <v>8</v>
      </c>
      <c r="I374" s="52">
        <v>8400</v>
      </c>
      <c r="J374" s="52">
        <v>3647</v>
      </c>
      <c r="K374" s="52">
        <v>0</v>
      </c>
      <c r="L374" s="52">
        <v>893</v>
      </c>
      <c r="M374" s="52">
        <v>12940</v>
      </c>
      <c r="N374" s="36"/>
      <c r="O374" s="53">
        <v>0</v>
      </c>
      <c r="P374" s="53">
        <v>0</v>
      </c>
      <c r="Q374" s="55">
        <v>0.09</v>
      </c>
      <c r="R374" s="55">
        <v>2.2098182557035984E-2</v>
      </c>
      <c r="S374" s="52">
        <v>0</v>
      </c>
      <c r="T374" s="36"/>
      <c r="U374" s="56">
        <v>96376</v>
      </c>
      <c r="V374" s="56">
        <v>0</v>
      </c>
      <c r="W374" s="52">
        <v>0</v>
      </c>
      <c r="X374" s="52">
        <v>7144</v>
      </c>
      <c r="Y374" s="52">
        <v>103520</v>
      </c>
      <c r="Z374" s="83">
        <f t="shared" si="5"/>
        <v>2784906</v>
      </c>
    </row>
    <row r="375" spans="1:26" s="13" customFormat="1">
      <c r="A375" s="49">
        <v>450</v>
      </c>
      <c r="B375" s="49">
        <v>450086137</v>
      </c>
      <c r="C375" s="50" t="s">
        <v>184</v>
      </c>
      <c r="D375" s="49">
        <v>86</v>
      </c>
      <c r="E375" s="50" t="s">
        <v>185</v>
      </c>
      <c r="F375" s="49">
        <v>137</v>
      </c>
      <c r="G375" s="50" t="s">
        <v>196</v>
      </c>
      <c r="H375" s="51">
        <v>1</v>
      </c>
      <c r="I375" s="52">
        <v>12685</v>
      </c>
      <c r="J375" s="52">
        <v>42</v>
      </c>
      <c r="K375" s="52">
        <v>0</v>
      </c>
      <c r="L375" s="52">
        <v>893</v>
      </c>
      <c r="M375" s="52">
        <v>13620</v>
      </c>
      <c r="N375" s="36"/>
      <c r="O375" s="53">
        <v>0</v>
      </c>
      <c r="P375" s="53">
        <v>0</v>
      </c>
      <c r="Q375" s="55">
        <v>0.18</v>
      </c>
      <c r="R375" s="55">
        <v>0.11435951636015486</v>
      </c>
      <c r="S375" s="52">
        <v>0</v>
      </c>
      <c r="T375" s="36"/>
      <c r="U375" s="56">
        <v>12727</v>
      </c>
      <c r="V375" s="56">
        <v>0</v>
      </c>
      <c r="W375" s="52">
        <v>0</v>
      </c>
      <c r="X375" s="52">
        <v>893</v>
      </c>
      <c r="Y375" s="52">
        <v>13620</v>
      </c>
      <c r="Z375" s="83">
        <f t="shared" si="5"/>
        <v>2784906</v>
      </c>
    </row>
    <row r="376" spans="1:26" s="13" customFormat="1">
      <c r="A376" s="49">
        <v>450</v>
      </c>
      <c r="B376" s="49">
        <v>450086210</v>
      </c>
      <c r="C376" s="50" t="s">
        <v>184</v>
      </c>
      <c r="D376" s="49">
        <v>86</v>
      </c>
      <c r="E376" s="50" t="s">
        <v>185</v>
      </c>
      <c r="F376" s="49">
        <v>210</v>
      </c>
      <c r="G376" s="50" t="s">
        <v>188</v>
      </c>
      <c r="H376" s="51">
        <v>101</v>
      </c>
      <c r="I376" s="52">
        <v>8599</v>
      </c>
      <c r="J376" s="52">
        <v>2941</v>
      </c>
      <c r="K376" s="52">
        <v>0</v>
      </c>
      <c r="L376" s="52">
        <v>893</v>
      </c>
      <c r="M376" s="52">
        <v>12433</v>
      </c>
      <c r="N376" s="36"/>
      <c r="O376" s="53">
        <v>0</v>
      </c>
      <c r="P376" s="53">
        <v>0</v>
      </c>
      <c r="Q376" s="55">
        <v>0.09</v>
      </c>
      <c r="R376" s="55">
        <v>6.1794698914424739E-2</v>
      </c>
      <c r="S376" s="52">
        <v>0</v>
      </c>
      <c r="T376" s="36"/>
      <c r="U376" s="56">
        <v>1165540</v>
      </c>
      <c r="V376" s="56">
        <v>0</v>
      </c>
      <c r="W376" s="52">
        <v>0</v>
      </c>
      <c r="X376" s="52">
        <v>90193</v>
      </c>
      <c r="Y376" s="52">
        <v>1255733</v>
      </c>
      <c r="Z376" s="83">
        <f t="shared" si="5"/>
        <v>2784906</v>
      </c>
    </row>
    <row r="377" spans="1:26" s="13" customFormat="1">
      <c r="A377" s="49">
        <v>450</v>
      </c>
      <c r="B377" s="49">
        <v>450086275</v>
      </c>
      <c r="C377" s="50" t="s">
        <v>184</v>
      </c>
      <c r="D377" s="49">
        <v>86</v>
      </c>
      <c r="E377" s="50" t="s">
        <v>185</v>
      </c>
      <c r="F377" s="49">
        <v>275</v>
      </c>
      <c r="G377" s="50" t="s">
        <v>189</v>
      </c>
      <c r="H377" s="51">
        <v>3</v>
      </c>
      <c r="I377" s="52">
        <v>8213</v>
      </c>
      <c r="J377" s="52">
        <v>1928</v>
      </c>
      <c r="K377" s="52">
        <v>0</v>
      </c>
      <c r="L377" s="52">
        <v>893</v>
      </c>
      <c r="M377" s="52">
        <v>11034</v>
      </c>
      <c r="N377" s="36"/>
      <c r="O377" s="53">
        <v>0</v>
      </c>
      <c r="P377" s="53">
        <v>0</v>
      </c>
      <c r="Q377" s="55">
        <v>0.09</v>
      </c>
      <c r="R377" s="55">
        <v>5.0574778374814578E-3</v>
      </c>
      <c r="S377" s="52">
        <v>0</v>
      </c>
      <c r="T377" s="36"/>
      <c r="U377" s="56">
        <v>30423</v>
      </c>
      <c r="V377" s="56">
        <v>0</v>
      </c>
      <c r="W377" s="52">
        <v>0</v>
      </c>
      <c r="X377" s="52">
        <v>2679</v>
      </c>
      <c r="Y377" s="52">
        <v>33102</v>
      </c>
      <c r="Z377" s="83">
        <f t="shared" si="5"/>
        <v>2784906</v>
      </c>
    </row>
    <row r="378" spans="1:26" s="13" customFormat="1">
      <c r="A378" s="49">
        <v>450</v>
      </c>
      <c r="B378" s="49">
        <v>450086278</v>
      </c>
      <c r="C378" s="50" t="s">
        <v>184</v>
      </c>
      <c r="D378" s="49">
        <v>86</v>
      </c>
      <c r="E378" s="50" t="s">
        <v>185</v>
      </c>
      <c r="F378" s="49">
        <v>278</v>
      </c>
      <c r="G378" s="50" t="s">
        <v>190</v>
      </c>
      <c r="H378" s="51">
        <v>7</v>
      </c>
      <c r="I378" s="52">
        <v>9132</v>
      </c>
      <c r="J378" s="52">
        <v>2667</v>
      </c>
      <c r="K378" s="52">
        <v>0</v>
      </c>
      <c r="L378" s="52">
        <v>893</v>
      </c>
      <c r="M378" s="52">
        <v>12692</v>
      </c>
      <c r="N378" s="36"/>
      <c r="O378" s="53">
        <v>0</v>
      </c>
      <c r="P378" s="53">
        <v>0</v>
      </c>
      <c r="Q378" s="55">
        <v>0.09</v>
      </c>
      <c r="R378" s="55">
        <v>4.6493064855422754E-2</v>
      </c>
      <c r="S378" s="52">
        <v>0</v>
      </c>
      <c r="T378" s="36"/>
      <c r="U378" s="56">
        <v>82593</v>
      </c>
      <c r="V378" s="56">
        <v>0</v>
      </c>
      <c r="W378" s="52">
        <v>0</v>
      </c>
      <c r="X378" s="52">
        <v>6251</v>
      </c>
      <c r="Y378" s="52">
        <v>88844</v>
      </c>
      <c r="Z378" s="83">
        <f t="shared" si="5"/>
        <v>2784906</v>
      </c>
    </row>
    <row r="379" spans="1:26" s="13" customFormat="1">
      <c r="A379" s="49">
        <v>450</v>
      </c>
      <c r="B379" s="49">
        <v>450086327</v>
      </c>
      <c r="C379" s="50" t="s">
        <v>184</v>
      </c>
      <c r="D379" s="49">
        <v>86</v>
      </c>
      <c r="E379" s="50" t="s">
        <v>185</v>
      </c>
      <c r="F379" s="49">
        <v>327</v>
      </c>
      <c r="G379" s="50" t="s">
        <v>191</v>
      </c>
      <c r="H379" s="51">
        <v>3</v>
      </c>
      <c r="I379" s="52">
        <v>8436</v>
      </c>
      <c r="J379" s="52">
        <v>6977</v>
      </c>
      <c r="K379" s="52">
        <v>0</v>
      </c>
      <c r="L379" s="52">
        <v>893</v>
      </c>
      <c r="M379" s="52">
        <v>16306</v>
      </c>
      <c r="N379" s="36"/>
      <c r="O379" s="53">
        <v>0</v>
      </c>
      <c r="P379" s="53">
        <v>0</v>
      </c>
      <c r="Q379" s="55">
        <v>0.09</v>
      </c>
      <c r="R379" s="55">
        <v>3.8374534394289672E-2</v>
      </c>
      <c r="S379" s="52">
        <v>0</v>
      </c>
      <c r="T379" s="36"/>
      <c r="U379" s="56">
        <v>46239</v>
      </c>
      <c r="V379" s="56">
        <v>0</v>
      </c>
      <c r="W379" s="52">
        <v>0</v>
      </c>
      <c r="X379" s="52">
        <v>2679</v>
      </c>
      <c r="Y379" s="52">
        <v>48918</v>
      </c>
      <c r="Z379" s="83">
        <f t="shared" si="5"/>
        <v>2784906</v>
      </c>
    </row>
    <row r="380" spans="1:26" s="13" customFormat="1">
      <c r="A380" s="49">
        <v>450</v>
      </c>
      <c r="B380" s="49">
        <v>450086337</v>
      </c>
      <c r="C380" s="50" t="s">
        <v>184</v>
      </c>
      <c r="D380" s="49">
        <v>86</v>
      </c>
      <c r="E380" s="50" t="s">
        <v>185</v>
      </c>
      <c r="F380" s="49">
        <v>337</v>
      </c>
      <c r="G380" s="50" t="s">
        <v>311</v>
      </c>
      <c r="H380" s="51">
        <v>1</v>
      </c>
      <c r="I380" s="52">
        <v>8406</v>
      </c>
      <c r="J380" s="52">
        <v>10982</v>
      </c>
      <c r="K380" s="52">
        <v>0</v>
      </c>
      <c r="L380" s="52">
        <v>893</v>
      </c>
      <c r="M380" s="52">
        <v>20281</v>
      </c>
      <c r="N380" s="36"/>
      <c r="O380" s="53">
        <v>0</v>
      </c>
      <c r="P380" s="53">
        <v>0</v>
      </c>
      <c r="Q380" s="55">
        <v>0.09</v>
      </c>
      <c r="R380" s="55">
        <v>9.626685402324248E-3</v>
      </c>
      <c r="S380" s="52">
        <v>0</v>
      </c>
      <c r="T380" s="36"/>
      <c r="U380" s="56">
        <v>19388</v>
      </c>
      <c r="V380" s="56">
        <v>0</v>
      </c>
      <c r="W380" s="52">
        <v>0</v>
      </c>
      <c r="X380" s="52">
        <v>893</v>
      </c>
      <c r="Y380" s="52">
        <v>20281</v>
      </c>
      <c r="Z380" s="83">
        <f t="shared" si="5"/>
        <v>2784906</v>
      </c>
    </row>
    <row r="381" spans="1:26" s="13" customFormat="1">
      <c r="A381" s="49">
        <v>450</v>
      </c>
      <c r="B381" s="49">
        <v>450086340</v>
      </c>
      <c r="C381" s="50" t="s">
        <v>184</v>
      </c>
      <c r="D381" s="49">
        <v>86</v>
      </c>
      <c r="E381" s="50" t="s">
        <v>185</v>
      </c>
      <c r="F381" s="49">
        <v>340</v>
      </c>
      <c r="G381" s="50" t="s">
        <v>192</v>
      </c>
      <c r="H381" s="51">
        <v>12</v>
      </c>
      <c r="I381" s="52">
        <v>8396</v>
      </c>
      <c r="J381" s="52">
        <v>6930</v>
      </c>
      <c r="K381" s="52">
        <v>0</v>
      </c>
      <c r="L381" s="52">
        <v>893</v>
      </c>
      <c r="M381" s="52">
        <v>16219</v>
      </c>
      <c r="N381" s="36"/>
      <c r="O381" s="53">
        <v>0</v>
      </c>
      <c r="P381" s="53">
        <v>0</v>
      </c>
      <c r="Q381" s="55">
        <v>0.09</v>
      </c>
      <c r="R381" s="55">
        <v>7.1185937296976226E-2</v>
      </c>
      <c r="S381" s="52">
        <v>0</v>
      </c>
      <c r="T381" s="36"/>
      <c r="U381" s="56">
        <v>183912</v>
      </c>
      <c r="V381" s="56">
        <v>0</v>
      </c>
      <c r="W381" s="52">
        <v>0</v>
      </c>
      <c r="X381" s="52">
        <v>10716</v>
      </c>
      <c r="Y381" s="52">
        <v>194628</v>
      </c>
      <c r="Z381" s="83">
        <f t="shared" si="5"/>
        <v>2784906</v>
      </c>
    </row>
    <row r="382" spans="1:26" s="13" customFormat="1">
      <c r="A382" s="49">
        <v>450</v>
      </c>
      <c r="B382" s="49">
        <v>450086605</v>
      </c>
      <c r="C382" s="50" t="s">
        <v>184</v>
      </c>
      <c r="D382" s="49">
        <v>86</v>
      </c>
      <c r="E382" s="50" t="s">
        <v>185</v>
      </c>
      <c r="F382" s="49">
        <v>605</v>
      </c>
      <c r="G382" s="50" t="s">
        <v>193</v>
      </c>
      <c r="H382" s="51">
        <v>1</v>
      </c>
      <c r="I382" s="52">
        <v>10185</v>
      </c>
      <c r="J382" s="52">
        <v>7852</v>
      </c>
      <c r="K382" s="52">
        <v>0</v>
      </c>
      <c r="L382" s="52">
        <v>893</v>
      </c>
      <c r="M382" s="52">
        <v>18930</v>
      </c>
      <c r="N382" s="36"/>
      <c r="O382" s="53">
        <v>0</v>
      </c>
      <c r="P382" s="53">
        <v>0</v>
      </c>
      <c r="Q382" s="55">
        <v>0.09</v>
      </c>
      <c r="R382" s="55">
        <v>5.2378501306111346E-2</v>
      </c>
      <c r="S382" s="52">
        <v>0</v>
      </c>
      <c r="T382" s="36"/>
      <c r="U382" s="56">
        <v>18037</v>
      </c>
      <c r="V382" s="56">
        <v>0</v>
      </c>
      <c r="W382" s="52">
        <v>0</v>
      </c>
      <c r="X382" s="52">
        <v>893</v>
      </c>
      <c r="Y382" s="52">
        <v>18930</v>
      </c>
      <c r="Z382" s="83">
        <f t="shared" si="5"/>
        <v>2784906</v>
      </c>
    </row>
    <row r="383" spans="1:26" s="13" customFormat="1">
      <c r="A383" s="49">
        <v>450</v>
      </c>
      <c r="B383" s="49">
        <v>450086632</v>
      </c>
      <c r="C383" s="50" t="s">
        <v>184</v>
      </c>
      <c r="D383" s="49">
        <v>86</v>
      </c>
      <c r="E383" s="50" t="s">
        <v>185</v>
      </c>
      <c r="F383" s="49">
        <v>632</v>
      </c>
      <c r="G383" s="50" t="s">
        <v>194</v>
      </c>
      <c r="H383" s="51">
        <v>2</v>
      </c>
      <c r="I383" s="52">
        <v>8332</v>
      </c>
      <c r="J383" s="52">
        <v>7920</v>
      </c>
      <c r="K383" s="52">
        <v>0</v>
      </c>
      <c r="L383" s="52">
        <v>893</v>
      </c>
      <c r="M383" s="52">
        <v>17145</v>
      </c>
      <c r="N383" s="36"/>
      <c r="O383" s="53">
        <v>0</v>
      </c>
      <c r="P383" s="53">
        <v>0</v>
      </c>
      <c r="Q383" s="55">
        <v>0.09</v>
      </c>
      <c r="R383" s="55">
        <v>1.3759524122980616E-2</v>
      </c>
      <c r="S383" s="52">
        <v>0</v>
      </c>
      <c r="T383" s="36"/>
      <c r="U383" s="56">
        <v>32504</v>
      </c>
      <c r="V383" s="56">
        <v>0</v>
      </c>
      <c r="W383" s="52">
        <v>0</v>
      </c>
      <c r="X383" s="52">
        <v>1786</v>
      </c>
      <c r="Y383" s="52">
        <v>34290</v>
      </c>
      <c r="Z383" s="83">
        <f t="shared" si="5"/>
        <v>2784906</v>
      </c>
    </row>
    <row r="384" spans="1:26" s="13" customFormat="1">
      <c r="A384" s="49">
        <v>450</v>
      </c>
      <c r="B384" s="49">
        <v>450086683</v>
      </c>
      <c r="C384" s="50" t="s">
        <v>184</v>
      </c>
      <c r="D384" s="49">
        <v>86</v>
      </c>
      <c r="E384" s="50" t="s">
        <v>185</v>
      </c>
      <c r="F384" s="49">
        <v>683</v>
      </c>
      <c r="G384" s="50" t="s">
        <v>39</v>
      </c>
      <c r="H384" s="51">
        <v>11</v>
      </c>
      <c r="I384" s="52">
        <v>8094</v>
      </c>
      <c r="J384" s="52">
        <v>5603</v>
      </c>
      <c r="K384" s="52">
        <v>0</v>
      </c>
      <c r="L384" s="52">
        <v>893</v>
      </c>
      <c r="M384" s="52">
        <v>14590</v>
      </c>
      <c r="N384" s="36"/>
      <c r="O384" s="53">
        <v>0</v>
      </c>
      <c r="P384" s="53">
        <v>0</v>
      </c>
      <c r="Q384" s="55">
        <v>0.09</v>
      </c>
      <c r="R384" s="55">
        <v>2.8960202497055953E-2</v>
      </c>
      <c r="S384" s="52">
        <v>0</v>
      </c>
      <c r="T384" s="36"/>
      <c r="U384" s="56">
        <v>150667</v>
      </c>
      <c r="V384" s="56">
        <v>0</v>
      </c>
      <c r="W384" s="52">
        <v>0</v>
      </c>
      <c r="X384" s="52">
        <v>9823</v>
      </c>
      <c r="Y384" s="52">
        <v>160490</v>
      </c>
      <c r="Z384" s="83">
        <f t="shared" si="5"/>
        <v>2784906</v>
      </c>
    </row>
    <row r="385" spans="1:26" s="13" customFormat="1">
      <c r="A385" s="49">
        <v>453</v>
      </c>
      <c r="B385" s="49">
        <v>453137005</v>
      </c>
      <c r="C385" s="50" t="s">
        <v>195</v>
      </c>
      <c r="D385" s="49">
        <v>137</v>
      </c>
      <c r="E385" s="50" t="s">
        <v>196</v>
      </c>
      <c r="F385" s="49">
        <v>5</v>
      </c>
      <c r="G385" s="50" t="s">
        <v>147</v>
      </c>
      <c r="H385" s="51">
        <v>1</v>
      </c>
      <c r="I385" s="52">
        <v>10585</v>
      </c>
      <c r="J385" s="52">
        <v>4271</v>
      </c>
      <c r="K385" s="52">
        <v>0</v>
      </c>
      <c r="L385" s="52">
        <v>893</v>
      </c>
      <c r="M385" s="52">
        <v>15749</v>
      </c>
      <c r="N385" s="36"/>
      <c r="O385" s="53">
        <v>0</v>
      </c>
      <c r="P385" s="53">
        <v>0</v>
      </c>
      <c r="Q385" s="55">
        <v>0.09</v>
      </c>
      <c r="R385" s="55">
        <v>3.7531238975916617E-3</v>
      </c>
      <c r="S385" s="52">
        <v>0</v>
      </c>
      <c r="T385" s="36"/>
      <c r="U385" s="56">
        <v>14856</v>
      </c>
      <c r="V385" s="56">
        <v>0</v>
      </c>
      <c r="W385" s="52">
        <v>0</v>
      </c>
      <c r="X385" s="52">
        <v>893</v>
      </c>
      <c r="Y385" s="52">
        <v>15749</v>
      </c>
      <c r="Z385" s="83">
        <f t="shared" si="5"/>
        <v>8933765</v>
      </c>
    </row>
    <row r="386" spans="1:26" s="13" customFormat="1">
      <c r="A386" s="49">
        <v>453</v>
      </c>
      <c r="B386" s="49">
        <v>453137008</v>
      </c>
      <c r="C386" s="50" t="s">
        <v>195</v>
      </c>
      <c r="D386" s="49">
        <v>137</v>
      </c>
      <c r="E386" s="50" t="s">
        <v>196</v>
      </c>
      <c r="F386" s="49">
        <v>8</v>
      </c>
      <c r="G386" s="50" t="s">
        <v>186</v>
      </c>
      <c r="H386" s="51">
        <v>1</v>
      </c>
      <c r="I386" s="52">
        <v>10450</v>
      </c>
      <c r="J386" s="52">
        <v>10681</v>
      </c>
      <c r="K386" s="52">
        <v>0</v>
      </c>
      <c r="L386" s="52">
        <v>893</v>
      </c>
      <c r="M386" s="52">
        <v>22024</v>
      </c>
      <c r="N386" s="36"/>
      <c r="O386" s="53">
        <v>0</v>
      </c>
      <c r="P386" s="53">
        <v>0</v>
      </c>
      <c r="Q386" s="55">
        <v>0.09</v>
      </c>
      <c r="R386" s="55">
        <v>6.5545123396130847E-2</v>
      </c>
      <c r="S386" s="52">
        <v>0</v>
      </c>
      <c r="T386" s="36"/>
      <c r="U386" s="56">
        <v>21131</v>
      </c>
      <c r="V386" s="56">
        <v>0</v>
      </c>
      <c r="W386" s="52">
        <v>0</v>
      </c>
      <c r="X386" s="52">
        <v>893</v>
      </c>
      <c r="Y386" s="52">
        <v>22024</v>
      </c>
      <c r="Z386" s="83">
        <f t="shared" si="5"/>
        <v>8933765</v>
      </c>
    </row>
    <row r="387" spans="1:26" s="13" customFormat="1">
      <c r="A387" s="49">
        <v>453</v>
      </c>
      <c r="B387" s="49">
        <v>453137061</v>
      </c>
      <c r="C387" s="50" t="s">
        <v>195</v>
      </c>
      <c r="D387" s="49">
        <v>137</v>
      </c>
      <c r="E387" s="50" t="s">
        <v>196</v>
      </c>
      <c r="F387" s="49">
        <v>61</v>
      </c>
      <c r="G387" s="50" t="s">
        <v>148</v>
      </c>
      <c r="H387" s="51">
        <v>55</v>
      </c>
      <c r="I387" s="52">
        <v>11825</v>
      </c>
      <c r="J387" s="52">
        <v>562</v>
      </c>
      <c r="K387" s="52">
        <v>0</v>
      </c>
      <c r="L387" s="52">
        <v>893</v>
      </c>
      <c r="M387" s="52">
        <v>13280</v>
      </c>
      <c r="N387" s="36"/>
      <c r="O387" s="53">
        <v>0</v>
      </c>
      <c r="P387" s="53">
        <v>0</v>
      </c>
      <c r="Q387" s="55">
        <v>0.09</v>
      </c>
      <c r="R387" s="55">
        <v>3.0113909723363003E-2</v>
      </c>
      <c r="S387" s="52">
        <v>0</v>
      </c>
      <c r="T387" s="36"/>
      <c r="U387" s="56">
        <v>681285</v>
      </c>
      <c r="V387" s="56">
        <v>0</v>
      </c>
      <c r="W387" s="52">
        <v>0</v>
      </c>
      <c r="X387" s="52">
        <v>49115</v>
      </c>
      <c r="Y387" s="52">
        <v>730400</v>
      </c>
      <c r="Z387" s="83">
        <f t="shared" si="5"/>
        <v>8933765</v>
      </c>
    </row>
    <row r="388" spans="1:26" s="13" customFormat="1">
      <c r="A388" s="49">
        <v>453</v>
      </c>
      <c r="B388" s="49">
        <v>453137086</v>
      </c>
      <c r="C388" s="50" t="s">
        <v>195</v>
      </c>
      <c r="D388" s="49">
        <v>137</v>
      </c>
      <c r="E388" s="50" t="s">
        <v>196</v>
      </c>
      <c r="F388" s="49">
        <v>86</v>
      </c>
      <c r="G388" s="50" t="s">
        <v>185</v>
      </c>
      <c r="H388" s="51">
        <v>4</v>
      </c>
      <c r="I388" s="52">
        <v>10466</v>
      </c>
      <c r="J388" s="52">
        <v>1614</v>
      </c>
      <c r="K388" s="52">
        <v>0</v>
      </c>
      <c r="L388" s="52">
        <v>893</v>
      </c>
      <c r="M388" s="52">
        <v>12973</v>
      </c>
      <c r="N388" s="36"/>
      <c r="O388" s="53">
        <v>0</v>
      </c>
      <c r="P388" s="53">
        <v>0</v>
      </c>
      <c r="Q388" s="55">
        <v>0.09</v>
      </c>
      <c r="R388" s="55">
        <v>5.1601771041085043E-2</v>
      </c>
      <c r="S388" s="52">
        <v>0</v>
      </c>
      <c r="T388" s="36"/>
      <c r="U388" s="56">
        <v>48320</v>
      </c>
      <c r="V388" s="56">
        <v>0</v>
      </c>
      <c r="W388" s="52">
        <v>0</v>
      </c>
      <c r="X388" s="52">
        <v>3572</v>
      </c>
      <c r="Y388" s="52">
        <v>51892</v>
      </c>
      <c r="Z388" s="83">
        <f t="shared" si="5"/>
        <v>8933765</v>
      </c>
    </row>
    <row r="389" spans="1:26" s="13" customFormat="1">
      <c r="A389" s="49">
        <v>453</v>
      </c>
      <c r="B389" s="49">
        <v>453137137</v>
      </c>
      <c r="C389" s="50" t="s">
        <v>195</v>
      </c>
      <c r="D389" s="49">
        <v>137</v>
      </c>
      <c r="E389" s="50" t="s">
        <v>196</v>
      </c>
      <c r="F389" s="49">
        <v>137</v>
      </c>
      <c r="G389" s="50" t="s">
        <v>196</v>
      </c>
      <c r="H389" s="51">
        <v>543</v>
      </c>
      <c r="I389" s="52">
        <v>11738</v>
      </c>
      <c r="J389" s="52">
        <v>39</v>
      </c>
      <c r="K389" s="52">
        <v>0</v>
      </c>
      <c r="L389" s="52">
        <v>893</v>
      </c>
      <c r="M389" s="52">
        <v>12670</v>
      </c>
      <c r="N389" s="36"/>
      <c r="O389" s="53">
        <v>0</v>
      </c>
      <c r="P389" s="53">
        <v>0</v>
      </c>
      <c r="Q389" s="55">
        <v>0.18</v>
      </c>
      <c r="R389" s="55">
        <v>0.11435951636015486</v>
      </c>
      <c r="S389" s="52">
        <v>0</v>
      </c>
      <c r="T389" s="36"/>
      <c r="U389" s="56">
        <v>6394911</v>
      </c>
      <c r="V389" s="56">
        <v>0</v>
      </c>
      <c r="W389" s="52">
        <v>0</v>
      </c>
      <c r="X389" s="52">
        <v>484899</v>
      </c>
      <c r="Y389" s="52">
        <v>6879810</v>
      </c>
      <c r="Z389" s="83">
        <f t="shared" si="5"/>
        <v>8933765</v>
      </c>
    </row>
    <row r="390" spans="1:26" s="13" customFormat="1">
      <c r="A390" s="49">
        <v>453</v>
      </c>
      <c r="B390" s="49">
        <v>453137210</v>
      </c>
      <c r="C390" s="50" t="s">
        <v>195</v>
      </c>
      <c r="D390" s="49">
        <v>137</v>
      </c>
      <c r="E390" s="50" t="s">
        <v>196</v>
      </c>
      <c r="F390" s="49">
        <v>210</v>
      </c>
      <c r="G390" s="50" t="s">
        <v>188</v>
      </c>
      <c r="H390" s="51">
        <v>3</v>
      </c>
      <c r="I390" s="52">
        <v>11223</v>
      </c>
      <c r="J390" s="52">
        <v>3838</v>
      </c>
      <c r="K390" s="52">
        <v>0</v>
      </c>
      <c r="L390" s="52">
        <v>893</v>
      </c>
      <c r="M390" s="52">
        <v>15954</v>
      </c>
      <c r="N390" s="36"/>
      <c r="O390" s="53">
        <v>0</v>
      </c>
      <c r="P390" s="53">
        <v>0</v>
      </c>
      <c r="Q390" s="55">
        <v>0.09</v>
      </c>
      <c r="R390" s="55">
        <v>6.1794698914424739E-2</v>
      </c>
      <c r="S390" s="52">
        <v>0</v>
      </c>
      <c r="T390" s="36"/>
      <c r="U390" s="56">
        <v>45183</v>
      </c>
      <c r="V390" s="56">
        <v>0</v>
      </c>
      <c r="W390" s="52">
        <v>0</v>
      </c>
      <c r="X390" s="52">
        <v>2679</v>
      </c>
      <c r="Y390" s="52">
        <v>47862</v>
      </c>
      <c r="Z390" s="83">
        <f t="shared" si="5"/>
        <v>8933765</v>
      </c>
    </row>
    <row r="391" spans="1:26" s="13" customFormat="1">
      <c r="A391" s="49">
        <v>453</v>
      </c>
      <c r="B391" s="49">
        <v>453137278</v>
      </c>
      <c r="C391" s="50" t="s">
        <v>195</v>
      </c>
      <c r="D391" s="49">
        <v>137</v>
      </c>
      <c r="E391" s="50" t="s">
        <v>196</v>
      </c>
      <c r="F391" s="49">
        <v>278</v>
      </c>
      <c r="G391" s="50" t="s">
        <v>190</v>
      </c>
      <c r="H391" s="51">
        <v>7</v>
      </c>
      <c r="I391" s="52">
        <v>9366</v>
      </c>
      <c r="J391" s="52">
        <v>2735</v>
      </c>
      <c r="K391" s="52">
        <v>0</v>
      </c>
      <c r="L391" s="52">
        <v>893</v>
      </c>
      <c r="M391" s="52">
        <v>12994</v>
      </c>
      <c r="N391" s="36"/>
      <c r="O391" s="53">
        <v>0</v>
      </c>
      <c r="P391" s="53">
        <v>0</v>
      </c>
      <c r="Q391" s="55">
        <v>0.09</v>
      </c>
      <c r="R391" s="55">
        <v>4.6493064855422754E-2</v>
      </c>
      <c r="S391" s="52">
        <v>0</v>
      </c>
      <c r="T391" s="36"/>
      <c r="U391" s="56">
        <v>84707</v>
      </c>
      <c r="V391" s="56">
        <v>0</v>
      </c>
      <c r="W391" s="52">
        <v>0</v>
      </c>
      <c r="X391" s="52">
        <v>6251</v>
      </c>
      <c r="Y391" s="52">
        <v>90958</v>
      </c>
      <c r="Z391" s="83">
        <f t="shared" si="5"/>
        <v>8933765</v>
      </c>
    </row>
    <row r="392" spans="1:26" s="13" customFormat="1">
      <c r="A392" s="49">
        <v>453</v>
      </c>
      <c r="B392" s="49">
        <v>453137281</v>
      </c>
      <c r="C392" s="50" t="s">
        <v>195</v>
      </c>
      <c r="D392" s="49">
        <v>137</v>
      </c>
      <c r="E392" s="50" t="s">
        <v>196</v>
      </c>
      <c r="F392" s="49">
        <v>281</v>
      </c>
      <c r="G392" s="50" t="s">
        <v>146</v>
      </c>
      <c r="H392" s="51">
        <v>79</v>
      </c>
      <c r="I392" s="52">
        <v>11591</v>
      </c>
      <c r="J392" s="52">
        <v>3</v>
      </c>
      <c r="K392" s="52">
        <v>0</v>
      </c>
      <c r="L392" s="52">
        <v>893</v>
      </c>
      <c r="M392" s="52">
        <v>12487</v>
      </c>
      <c r="N392" s="36"/>
      <c r="O392" s="53">
        <v>0</v>
      </c>
      <c r="P392" s="53">
        <v>0</v>
      </c>
      <c r="Q392" s="55">
        <v>0.18</v>
      </c>
      <c r="R392" s="55">
        <v>0.11514562138064952</v>
      </c>
      <c r="S392" s="52">
        <v>0</v>
      </c>
      <c r="T392" s="36"/>
      <c r="U392" s="56">
        <v>915926</v>
      </c>
      <c r="V392" s="56">
        <v>0</v>
      </c>
      <c r="W392" s="52">
        <v>0</v>
      </c>
      <c r="X392" s="52">
        <v>70547</v>
      </c>
      <c r="Y392" s="52">
        <v>986473</v>
      </c>
      <c r="Z392" s="83">
        <f t="shared" si="5"/>
        <v>8933765</v>
      </c>
    </row>
    <row r="393" spans="1:26" s="13" customFormat="1">
      <c r="A393" s="49">
        <v>453</v>
      </c>
      <c r="B393" s="49">
        <v>453137325</v>
      </c>
      <c r="C393" s="50" t="s">
        <v>195</v>
      </c>
      <c r="D393" s="49">
        <v>137</v>
      </c>
      <c r="E393" s="50" t="s">
        <v>196</v>
      </c>
      <c r="F393" s="49">
        <v>325</v>
      </c>
      <c r="G393" s="50" t="s">
        <v>198</v>
      </c>
      <c r="H393" s="51">
        <v>1</v>
      </c>
      <c r="I393" s="52">
        <v>8406</v>
      </c>
      <c r="J393" s="52">
        <v>1026</v>
      </c>
      <c r="K393" s="52">
        <v>0</v>
      </c>
      <c r="L393" s="52">
        <v>893</v>
      </c>
      <c r="M393" s="52">
        <v>10325</v>
      </c>
      <c r="N393" s="36"/>
      <c r="O393" s="53">
        <v>0</v>
      </c>
      <c r="P393" s="53">
        <v>0</v>
      </c>
      <c r="Q393" s="55">
        <v>0.09</v>
      </c>
      <c r="R393" s="55">
        <v>2.4002706956039776E-3</v>
      </c>
      <c r="S393" s="52">
        <v>0</v>
      </c>
      <c r="T393" s="36"/>
      <c r="U393" s="56">
        <v>9432</v>
      </c>
      <c r="V393" s="56">
        <v>0</v>
      </c>
      <c r="W393" s="52">
        <v>0</v>
      </c>
      <c r="X393" s="52">
        <v>893</v>
      </c>
      <c r="Y393" s="52">
        <v>10325</v>
      </c>
      <c r="Z393" s="83">
        <f t="shared" si="5"/>
        <v>8933765</v>
      </c>
    </row>
    <row r="394" spans="1:26" s="13" customFormat="1">
      <c r="A394" s="49">
        <v>453</v>
      </c>
      <c r="B394" s="49">
        <v>453137332</v>
      </c>
      <c r="C394" s="50" t="s">
        <v>195</v>
      </c>
      <c r="D394" s="49">
        <v>137</v>
      </c>
      <c r="E394" s="50" t="s">
        <v>196</v>
      </c>
      <c r="F394" s="49">
        <v>332</v>
      </c>
      <c r="G394" s="50" t="s">
        <v>199</v>
      </c>
      <c r="H394" s="51">
        <v>8</v>
      </c>
      <c r="I394" s="52">
        <v>10428</v>
      </c>
      <c r="J394" s="52">
        <v>963</v>
      </c>
      <c r="K394" s="52">
        <v>0</v>
      </c>
      <c r="L394" s="52">
        <v>893</v>
      </c>
      <c r="M394" s="52">
        <v>12284</v>
      </c>
      <c r="N394" s="36"/>
      <c r="O394" s="53">
        <v>0</v>
      </c>
      <c r="P394" s="53">
        <v>0</v>
      </c>
      <c r="Q394" s="55">
        <v>0.09</v>
      </c>
      <c r="R394" s="55">
        <v>1.3149666240526854E-2</v>
      </c>
      <c r="S394" s="52">
        <v>0</v>
      </c>
      <c r="T394" s="36"/>
      <c r="U394" s="56">
        <v>91128</v>
      </c>
      <c r="V394" s="56">
        <v>0</v>
      </c>
      <c r="W394" s="52">
        <v>0</v>
      </c>
      <c r="X394" s="52">
        <v>7144</v>
      </c>
      <c r="Y394" s="52">
        <v>98272</v>
      </c>
      <c r="Z394" s="83">
        <f t="shared" si="5"/>
        <v>8933765</v>
      </c>
    </row>
    <row r="395" spans="1:26" s="13" customFormat="1">
      <c r="A395" s="49">
        <v>454</v>
      </c>
      <c r="B395" s="49">
        <v>454149009</v>
      </c>
      <c r="C395" s="50" t="s">
        <v>200</v>
      </c>
      <c r="D395" s="49">
        <v>149</v>
      </c>
      <c r="E395" s="50" t="s">
        <v>77</v>
      </c>
      <c r="F395" s="49">
        <v>9</v>
      </c>
      <c r="G395" s="50" t="s">
        <v>85</v>
      </c>
      <c r="H395" s="51">
        <v>4</v>
      </c>
      <c r="I395" s="52">
        <v>12364</v>
      </c>
      <c r="J395" s="52">
        <v>6237</v>
      </c>
      <c r="K395" s="52">
        <v>0</v>
      </c>
      <c r="L395" s="52">
        <v>893</v>
      </c>
      <c r="M395" s="52">
        <v>19494</v>
      </c>
      <c r="N395" s="36"/>
      <c r="O395" s="53">
        <v>0</v>
      </c>
      <c r="P395" s="53">
        <v>0</v>
      </c>
      <c r="Q395" s="55">
        <v>0.09</v>
      </c>
      <c r="R395" s="55">
        <v>1.6041036713068755E-3</v>
      </c>
      <c r="S395" s="52">
        <v>0</v>
      </c>
      <c r="T395" s="36"/>
      <c r="U395" s="56">
        <v>74404</v>
      </c>
      <c r="V395" s="56">
        <v>0</v>
      </c>
      <c r="W395" s="52">
        <v>0</v>
      </c>
      <c r="X395" s="52">
        <v>3572</v>
      </c>
      <c r="Y395" s="52">
        <v>77976</v>
      </c>
      <c r="Z395" s="83">
        <f t="shared" ref="Z395:Z458" si="6">SUMIF($A$10:$A$862,$A395,$Y$10:$Y$862)</f>
        <v>9127583</v>
      </c>
    </row>
    <row r="396" spans="1:26" s="13" customFormat="1">
      <c r="A396" s="49">
        <v>454</v>
      </c>
      <c r="B396" s="49">
        <v>454149128</v>
      </c>
      <c r="C396" s="50" t="s">
        <v>200</v>
      </c>
      <c r="D396" s="49">
        <v>149</v>
      </c>
      <c r="E396" s="50" t="s">
        <v>77</v>
      </c>
      <c r="F396" s="49">
        <v>128</v>
      </c>
      <c r="G396" s="50" t="s">
        <v>122</v>
      </c>
      <c r="H396" s="51">
        <v>9</v>
      </c>
      <c r="I396" s="52">
        <v>10117</v>
      </c>
      <c r="J396" s="52">
        <v>522</v>
      </c>
      <c r="K396" s="52">
        <v>0</v>
      </c>
      <c r="L396" s="52">
        <v>893</v>
      </c>
      <c r="M396" s="52">
        <v>11532</v>
      </c>
      <c r="N396" s="36"/>
      <c r="O396" s="53">
        <v>0</v>
      </c>
      <c r="P396" s="53">
        <v>0</v>
      </c>
      <c r="Q396" s="55">
        <v>0.18</v>
      </c>
      <c r="R396" s="55">
        <v>3.2906379400218955E-2</v>
      </c>
      <c r="S396" s="52">
        <v>0</v>
      </c>
      <c r="T396" s="36"/>
      <c r="U396" s="56">
        <v>95751</v>
      </c>
      <c r="V396" s="56">
        <v>0</v>
      </c>
      <c r="W396" s="52">
        <v>0</v>
      </c>
      <c r="X396" s="52">
        <v>8037</v>
      </c>
      <c r="Y396" s="52">
        <v>103788</v>
      </c>
      <c r="Z396" s="83">
        <f t="shared" si="6"/>
        <v>9127583</v>
      </c>
    </row>
    <row r="397" spans="1:26" s="13" customFormat="1">
      <c r="A397" s="49">
        <v>454</v>
      </c>
      <c r="B397" s="49">
        <v>454149149</v>
      </c>
      <c r="C397" s="50" t="s">
        <v>200</v>
      </c>
      <c r="D397" s="49">
        <v>149</v>
      </c>
      <c r="E397" s="50" t="s">
        <v>77</v>
      </c>
      <c r="F397" s="49">
        <v>149</v>
      </c>
      <c r="G397" s="50" t="s">
        <v>77</v>
      </c>
      <c r="H397" s="51">
        <v>679</v>
      </c>
      <c r="I397" s="52">
        <v>11389</v>
      </c>
      <c r="J397" s="52">
        <v>59</v>
      </c>
      <c r="K397" s="52">
        <v>0</v>
      </c>
      <c r="L397" s="52">
        <v>893</v>
      </c>
      <c r="M397" s="52">
        <v>12341</v>
      </c>
      <c r="N397" s="36"/>
      <c r="O397" s="53">
        <v>0</v>
      </c>
      <c r="P397" s="53">
        <v>0</v>
      </c>
      <c r="Q397" s="55">
        <v>0.16</v>
      </c>
      <c r="R397" s="55">
        <v>0.10177081905256104</v>
      </c>
      <c r="S397" s="52">
        <v>0</v>
      </c>
      <c r="T397" s="36"/>
      <c r="U397" s="56">
        <v>7773192</v>
      </c>
      <c r="V397" s="56">
        <v>0</v>
      </c>
      <c r="W397" s="52">
        <v>0</v>
      </c>
      <c r="X397" s="52">
        <v>606347</v>
      </c>
      <c r="Y397" s="52">
        <v>8379539</v>
      </c>
      <c r="Z397" s="83">
        <f t="shared" si="6"/>
        <v>9127583</v>
      </c>
    </row>
    <row r="398" spans="1:26" s="13" customFormat="1">
      <c r="A398" s="49">
        <v>454</v>
      </c>
      <c r="B398" s="49">
        <v>454149181</v>
      </c>
      <c r="C398" s="50" t="s">
        <v>200</v>
      </c>
      <c r="D398" s="49">
        <v>149</v>
      </c>
      <c r="E398" s="50" t="s">
        <v>77</v>
      </c>
      <c r="F398" s="49">
        <v>181</v>
      </c>
      <c r="G398" s="50" t="s">
        <v>79</v>
      </c>
      <c r="H398" s="51">
        <v>45</v>
      </c>
      <c r="I398" s="52">
        <v>10955</v>
      </c>
      <c r="J398" s="52">
        <v>736</v>
      </c>
      <c r="K398" s="52">
        <v>0</v>
      </c>
      <c r="L398" s="52">
        <v>893</v>
      </c>
      <c r="M398" s="52">
        <v>12584</v>
      </c>
      <c r="N398" s="36"/>
      <c r="O398" s="53">
        <v>0</v>
      </c>
      <c r="P398" s="53">
        <v>0</v>
      </c>
      <c r="Q398" s="55">
        <v>0.09</v>
      </c>
      <c r="R398" s="55">
        <v>1.3706250598751246E-2</v>
      </c>
      <c r="S398" s="52">
        <v>0</v>
      </c>
      <c r="T398" s="36"/>
      <c r="U398" s="56">
        <v>526095</v>
      </c>
      <c r="V398" s="56">
        <v>0</v>
      </c>
      <c r="W398" s="52">
        <v>0</v>
      </c>
      <c r="X398" s="52">
        <v>40185</v>
      </c>
      <c r="Y398" s="52">
        <v>566280</v>
      </c>
      <c r="Z398" s="83">
        <f t="shared" si="6"/>
        <v>9127583</v>
      </c>
    </row>
    <row r="399" spans="1:26" s="13" customFormat="1">
      <c r="A399" s="49">
        <v>455</v>
      </c>
      <c r="B399" s="49">
        <v>455128007</v>
      </c>
      <c r="C399" s="50" t="s">
        <v>201</v>
      </c>
      <c r="D399" s="49">
        <v>128</v>
      </c>
      <c r="E399" s="50" t="s">
        <v>122</v>
      </c>
      <c r="F399" s="49">
        <v>7</v>
      </c>
      <c r="G399" s="50" t="s">
        <v>202</v>
      </c>
      <c r="H399" s="51">
        <v>2</v>
      </c>
      <c r="I399" s="52">
        <v>8332</v>
      </c>
      <c r="J399" s="52">
        <v>3263</v>
      </c>
      <c r="K399" s="52">
        <v>0</v>
      </c>
      <c r="L399" s="52">
        <v>893</v>
      </c>
      <c r="M399" s="52">
        <v>12488</v>
      </c>
      <c r="N399" s="36"/>
      <c r="O399" s="53">
        <v>0</v>
      </c>
      <c r="P399" s="53">
        <v>0</v>
      </c>
      <c r="Q399" s="55">
        <v>0.09</v>
      </c>
      <c r="R399" s="55">
        <v>1.5820925776945185E-2</v>
      </c>
      <c r="S399" s="52">
        <v>0</v>
      </c>
      <c r="T399" s="36"/>
      <c r="U399" s="56">
        <v>23190</v>
      </c>
      <c r="V399" s="56">
        <v>0</v>
      </c>
      <c r="W399" s="52">
        <v>0</v>
      </c>
      <c r="X399" s="52">
        <v>1786</v>
      </c>
      <c r="Y399" s="52">
        <v>24976</v>
      </c>
      <c r="Z399" s="83">
        <f t="shared" si="6"/>
        <v>3202926</v>
      </c>
    </row>
    <row r="400" spans="1:26" s="13" customFormat="1">
      <c r="A400" s="49">
        <v>455</v>
      </c>
      <c r="B400" s="49">
        <v>455128128</v>
      </c>
      <c r="C400" s="50" t="s">
        <v>201</v>
      </c>
      <c r="D400" s="49">
        <v>128</v>
      </c>
      <c r="E400" s="50" t="s">
        <v>122</v>
      </c>
      <c r="F400" s="49">
        <v>128</v>
      </c>
      <c r="G400" s="50" t="s">
        <v>122</v>
      </c>
      <c r="H400" s="51">
        <v>300</v>
      </c>
      <c r="I400" s="52">
        <v>9164</v>
      </c>
      <c r="J400" s="52">
        <v>472</v>
      </c>
      <c r="K400" s="52">
        <v>0</v>
      </c>
      <c r="L400" s="52">
        <v>893</v>
      </c>
      <c r="M400" s="52">
        <v>10529</v>
      </c>
      <c r="N400" s="36"/>
      <c r="O400" s="53">
        <v>0</v>
      </c>
      <c r="P400" s="53">
        <v>0</v>
      </c>
      <c r="Q400" s="55">
        <v>0.18</v>
      </c>
      <c r="R400" s="55">
        <v>3.2906379400218955E-2</v>
      </c>
      <c r="S400" s="52">
        <v>0</v>
      </c>
      <c r="T400" s="36"/>
      <c r="U400" s="56">
        <v>2890800</v>
      </c>
      <c r="V400" s="56">
        <v>0</v>
      </c>
      <c r="W400" s="52">
        <v>0</v>
      </c>
      <c r="X400" s="52">
        <v>267900</v>
      </c>
      <c r="Y400" s="52">
        <v>3158700</v>
      </c>
      <c r="Z400" s="83">
        <f t="shared" si="6"/>
        <v>3202926</v>
      </c>
    </row>
    <row r="401" spans="1:26" s="13" customFormat="1">
      <c r="A401" s="49">
        <v>455</v>
      </c>
      <c r="B401" s="49">
        <v>455128745</v>
      </c>
      <c r="C401" s="50" t="s">
        <v>201</v>
      </c>
      <c r="D401" s="49">
        <v>128</v>
      </c>
      <c r="E401" s="50" t="s">
        <v>122</v>
      </c>
      <c r="F401" s="49">
        <v>745</v>
      </c>
      <c r="G401" s="50" t="s">
        <v>247</v>
      </c>
      <c r="H401" s="51">
        <v>1</v>
      </c>
      <c r="I401" s="52">
        <v>12631</v>
      </c>
      <c r="J401" s="52">
        <v>5726</v>
      </c>
      <c r="K401" s="52">
        <v>0</v>
      </c>
      <c r="L401" s="52">
        <v>893</v>
      </c>
      <c r="M401" s="52">
        <v>19250</v>
      </c>
      <c r="N401" s="36"/>
      <c r="O401" s="53">
        <v>0</v>
      </c>
      <c r="P401" s="53">
        <v>0</v>
      </c>
      <c r="Q401" s="55">
        <v>0.09</v>
      </c>
      <c r="R401" s="55">
        <v>1.1080240497234233E-2</v>
      </c>
      <c r="S401" s="52">
        <v>0</v>
      </c>
      <c r="T401" s="36"/>
      <c r="U401" s="56">
        <v>18357</v>
      </c>
      <c r="V401" s="56">
        <v>0</v>
      </c>
      <c r="W401" s="52">
        <v>0</v>
      </c>
      <c r="X401" s="52">
        <v>893</v>
      </c>
      <c r="Y401" s="52">
        <v>19250</v>
      </c>
      <c r="Z401" s="83">
        <f t="shared" si="6"/>
        <v>3202926</v>
      </c>
    </row>
    <row r="402" spans="1:26" s="13" customFormat="1">
      <c r="A402" s="49">
        <v>456</v>
      </c>
      <c r="B402" s="49">
        <v>456160009</v>
      </c>
      <c r="C402" s="50" t="s">
        <v>203</v>
      </c>
      <c r="D402" s="49">
        <v>160</v>
      </c>
      <c r="E402" s="50" t="s">
        <v>134</v>
      </c>
      <c r="F402" s="49">
        <v>9</v>
      </c>
      <c r="G402" s="50" t="s">
        <v>85</v>
      </c>
      <c r="H402" s="51">
        <v>1</v>
      </c>
      <c r="I402" s="52">
        <v>8450</v>
      </c>
      <c r="J402" s="52">
        <v>4262</v>
      </c>
      <c r="K402" s="52">
        <v>0</v>
      </c>
      <c r="L402" s="52">
        <v>893</v>
      </c>
      <c r="M402" s="52">
        <v>13605</v>
      </c>
      <c r="N402" s="36"/>
      <c r="O402" s="53">
        <v>1.7199017199017199E-2</v>
      </c>
      <c r="P402" s="53">
        <v>0</v>
      </c>
      <c r="Q402" s="55">
        <v>0.09</v>
      </c>
      <c r="R402" s="55">
        <v>1.6041036713068755E-3</v>
      </c>
      <c r="S402" s="52">
        <v>0</v>
      </c>
      <c r="T402" s="36"/>
      <c r="U402" s="56">
        <v>12493</v>
      </c>
      <c r="V402" s="56">
        <v>0</v>
      </c>
      <c r="W402" s="52">
        <v>0</v>
      </c>
      <c r="X402" s="52">
        <v>878</v>
      </c>
      <c r="Y402" s="52">
        <v>13371</v>
      </c>
      <c r="Z402" s="83">
        <f t="shared" si="6"/>
        <v>10434734</v>
      </c>
    </row>
    <row r="403" spans="1:26" s="13" customFormat="1">
      <c r="A403" s="49">
        <v>456</v>
      </c>
      <c r="B403" s="49">
        <v>456160031</v>
      </c>
      <c r="C403" s="50" t="s">
        <v>203</v>
      </c>
      <c r="D403" s="49">
        <v>160</v>
      </c>
      <c r="E403" s="50" t="s">
        <v>134</v>
      </c>
      <c r="F403" s="49">
        <v>31</v>
      </c>
      <c r="G403" s="50" t="s">
        <v>76</v>
      </c>
      <c r="H403" s="51">
        <v>5</v>
      </c>
      <c r="I403" s="52">
        <v>12513</v>
      </c>
      <c r="J403" s="52">
        <v>5789</v>
      </c>
      <c r="K403" s="52">
        <v>0</v>
      </c>
      <c r="L403" s="52">
        <v>893</v>
      </c>
      <c r="M403" s="52">
        <v>19195</v>
      </c>
      <c r="N403" s="36"/>
      <c r="O403" s="53">
        <v>8.5995085995085999E-2</v>
      </c>
      <c r="P403" s="53">
        <v>0</v>
      </c>
      <c r="Q403" s="55">
        <v>0.09</v>
      </c>
      <c r="R403" s="55">
        <v>3.0867816917937885E-2</v>
      </c>
      <c r="S403" s="52">
        <v>0</v>
      </c>
      <c r="T403" s="36"/>
      <c r="U403" s="56">
        <v>89935</v>
      </c>
      <c r="V403" s="56">
        <v>0</v>
      </c>
      <c r="W403" s="52">
        <v>0</v>
      </c>
      <c r="X403" s="52">
        <v>4390</v>
      </c>
      <c r="Y403" s="52">
        <v>94325</v>
      </c>
      <c r="Z403" s="83">
        <f t="shared" si="6"/>
        <v>10434734</v>
      </c>
    </row>
    <row r="404" spans="1:26" s="13" customFormat="1">
      <c r="A404" s="49">
        <v>456</v>
      </c>
      <c r="B404" s="49">
        <v>456160056</v>
      </c>
      <c r="C404" s="50" t="s">
        <v>203</v>
      </c>
      <c r="D404" s="49">
        <v>160</v>
      </c>
      <c r="E404" s="50" t="s">
        <v>134</v>
      </c>
      <c r="F404" s="49">
        <v>56</v>
      </c>
      <c r="G404" s="50" t="s">
        <v>133</v>
      </c>
      <c r="H404" s="51">
        <v>1</v>
      </c>
      <c r="I404" s="52">
        <v>13058</v>
      </c>
      <c r="J404" s="52">
        <v>5089</v>
      </c>
      <c r="K404" s="52">
        <v>0</v>
      </c>
      <c r="L404" s="52">
        <v>893</v>
      </c>
      <c r="M404" s="52">
        <v>19040</v>
      </c>
      <c r="N404" s="36"/>
      <c r="O404" s="53">
        <v>1.7199017199017199E-2</v>
      </c>
      <c r="P404" s="53">
        <v>0</v>
      </c>
      <c r="Q404" s="55">
        <v>0.09</v>
      </c>
      <c r="R404" s="55">
        <v>1.9872567991981813E-2</v>
      </c>
      <c r="S404" s="52">
        <v>0</v>
      </c>
      <c r="T404" s="36"/>
      <c r="U404" s="56">
        <v>17835</v>
      </c>
      <c r="V404" s="56">
        <v>0</v>
      </c>
      <c r="W404" s="52">
        <v>0</v>
      </c>
      <c r="X404" s="52">
        <v>878</v>
      </c>
      <c r="Y404" s="52">
        <v>18713</v>
      </c>
      <c r="Z404" s="83">
        <f t="shared" si="6"/>
        <v>10434734</v>
      </c>
    </row>
    <row r="405" spans="1:26" s="13" customFormat="1">
      <c r="A405" s="49">
        <v>456</v>
      </c>
      <c r="B405" s="49">
        <v>456160079</v>
      </c>
      <c r="C405" s="50" t="s">
        <v>203</v>
      </c>
      <c r="D405" s="49">
        <v>160</v>
      </c>
      <c r="E405" s="50" t="s">
        <v>134</v>
      </c>
      <c r="F405" s="49">
        <v>79</v>
      </c>
      <c r="G405" s="50" t="s">
        <v>86</v>
      </c>
      <c r="H405" s="51">
        <v>20</v>
      </c>
      <c r="I405" s="52">
        <v>10194</v>
      </c>
      <c r="J405" s="52">
        <v>1040</v>
      </c>
      <c r="K405" s="52">
        <v>0</v>
      </c>
      <c r="L405" s="52">
        <v>893</v>
      </c>
      <c r="M405" s="52">
        <v>12127</v>
      </c>
      <c r="N405" s="36"/>
      <c r="O405" s="53">
        <v>0.34398034398034388</v>
      </c>
      <c r="P405" s="53">
        <v>0</v>
      </c>
      <c r="Q405" s="55">
        <v>0.09</v>
      </c>
      <c r="R405" s="55">
        <v>5.9652811568436048E-2</v>
      </c>
      <c r="S405" s="52">
        <v>0</v>
      </c>
      <c r="T405" s="36"/>
      <c r="U405" s="56">
        <v>220820</v>
      </c>
      <c r="V405" s="56">
        <v>0</v>
      </c>
      <c r="W405" s="52">
        <v>0</v>
      </c>
      <c r="X405" s="52">
        <v>17560</v>
      </c>
      <c r="Y405" s="52">
        <v>238380</v>
      </c>
      <c r="Z405" s="83">
        <f t="shared" si="6"/>
        <v>10434734</v>
      </c>
    </row>
    <row r="406" spans="1:26" s="13" customFormat="1">
      <c r="A406" s="49">
        <v>456</v>
      </c>
      <c r="B406" s="49">
        <v>456160128</v>
      </c>
      <c r="C406" s="50" t="s">
        <v>203</v>
      </c>
      <c r="D406" s="49">
        <v>160</v>
      </c>
      <c r="E406" s="50" t="s">
        <v>134</v>
      </c>
      <c r="F406" s="49">
        <v>128</v>
      </c>
      <c r="G406" s="50" t="s">
        <v>122</v>
      </c>
      <c r="H406" s="51">
        <v>1</v>
      </c>
      <c r="I406" s="52">
        <v>11023</v>
      </c>
      <c r="J406" s="52">
        <v>568</v>
      </c>
      <c r="K406" s="52">
        <v>0</v>
      </c>
      <c r="L406" s="52">
        <v>893</v>
      </c>
      <c r="M406" s="52">
        <v>12484</v>
      </c>
      <c r="N406" s="36"/>
      <c r="O406" s="53">
        <v>1.7199017199017199E-2</v>
      </c>
      <c r="P406" s="53">
        <v>0</v>
      </c>
      <c r="Q406" s="55">
        <v>0.18</v>
      </c>
      <c r="R406" s="55">
        <v>3.2906379400218955E-2</v>
      </c>
      <c r="S406" s="52">
        <v>0</v>
      </c>
      <c r="T406" s="36"/>
      <c r="U406" s="56">
        <v>11392</v>
      </c>
      <c r="V406" s="56">
        <v>0</v>
      </c>
      <c r="W406" s="52">
        <v>0</v>
      </c>
      <c r="X406" s="52">
        <v>878</v>
      </c>
      <c r="Y406" s="52">
        <v>12270</v>
      </c>
      <c r="Z406" s="83">
        <f t="shared" si="6"/>
        <v>10434734</v>
      </c>
    </row>
    <row r="407" spans="1:26" s="13" customFormat="1">
      <c r="A407" s="49">
        <v>456</v>
      </c>
      <c r="B407" s="49">
        <v>456160149</v>
      </c>
      <c r="C407" s="50" t="s">
        <v>203</v>
      </c>
      <c r="D407" s="49">
        <v>160</v>
      </c>
      <c r="E407" s="50" t="s">
        <v>134</v>
      </c>
      <c r="F407" s="49">
        <v>149</v>
      </c>
      <c r="G407" s="50" t="s">
        <v>77</v>
      </c>
      <c r="H407" s="51">
        <v>2</v>
      </c>
      <c r="I407" s="52">
        <v>13821</v>
      </c>
      <c r="J407" s="52">
        <v>72</v>
      </c>
      <c r="K407" s="52">
        <v>0</v>
      </c>
      <c r="L407" s="52">
        <v>893</v>
      </c>
      <c r="M407" s="52">
        <v>14786</v>
      </c>
      <c r="N407" s="36"/>
      <c r="O407" s="53">
        <v>3.4398034398034398E-2</v>
      </c>
      <c r="P407" s="53">
        <v>0</v>
      </c>
      <c r="Q407" s="55">
        <v>0.16</v>
      </c>
      <c r="R407" s="55">
        <v>0.10177081905256104</v>
      </c>
      <c r="S407" s="52">
        <v>0</v>
      </c>
      <c r="T407" s="36"/>
      <c r="U407" s="56">
        <v>27308</v>
      </c>
      <c r="V407" s="56">
        <v>0</v>
      </c>
      <c r="W407" s="52">
        <v>0</v>
      </c>
      <c r="X407" s="52">
        <v>1756</v>
      </c>
      <c r="Y407" s="52">
        <v>29064</v>
      </c>
      <c r="Z407" s="83">
        <f t="shared" si="6"/>
        <v>10434734</v>
      </c>
    </row>
    <row r="408" spans="1:26" s="13" customFormat="1">
      <c r="A408" s="49">
        <v>456</v>
      </c>
      <c r="B408" s="49">
        <v>456160160</v>
      </c>
      <c r="C408" s="50" t="s">
        <v>203</v>
      </c>
      <c r="D408" s="49">
        <v>160</v>
      </c>
      <c r="E408" s="50" t="s">
        <v>134</v>
      </c>
      <c r="F408" s="49">
        <v>160</v>
      </c>
      <c r="G408" s="50" t="s">
        <v>134</v>
      </c>
      <c r="H408" s="51">
        <v>771</v>
      </c>
      <c r="I408" s="52">
        <v>11702</v>
      </c>
      <c r="J408" s="52">
        <v>379</v>
      </c>
      <c r="K408" s="52">
        <v>0</v>
      </c>
      <c r="L408" s="52">
        <v>893</v>
      </c>
      <c r="M408" s="52">
        <v>12974</v>
      </c>
      <c r="N408" s="36"/>
      <c r="O408" s="53">
        <v>13.260442260442177</v>
      </c>
      <c r="P408" s="53">
        <v>0</v>
      </c>
      <c r="Q408" s="55">
        <v>0.18</v>
      </c>
      <c r="R408" s="55">
        <v>0.10251797106422691</v>
      </c>
      <c r="S408" s="52">
        <v>0</v>
      </c>
      <c r="T408" s="36"/>
      <c r="U408" s="56">
        <v>9154083</v>
      </c>
      <c r="V408" s="56">
        <v>0</v>
      </c>
      <c r="W408" s="52">
        <v>0</v>
      </c>
      <c r="X408" s="52">
        <v>676938</v>
      </c>
      <c r="Y408" s="52">
        <v>9831021</v>
      </c>
      <c r="Z408" s="83">
        <f t="shared" si="6"/>
        <v>10434734</v>
      </c>
    </row>
    <row r="409" spans="1:26" s="13" customFormat="1">
      <c r="A409" s="49">
        <v>456</v>
      </c>
      <c r="B409" s="49">
        <v>456160170</v>
      </c>
      <c r="C409" s="50" t="s">
        <v>203</v>
      </c>
      <c r="D409" s="49">
        <v>160</v>
      </c>
      <c r="E409" s="50" t="s">
        <v>134</v>
      </c>
      <c r="F409" s="49">
        <v>170</v>
      </c>
      <c r="G409" s="50" t="s">
        <v>65</v>
      </c>
      <c r="H409" s="51">
        <v>2</v>
      </c>
      <c r="I409" s="52">
        <v>10413</v>
      </c>
      <c r="J409" s="52">
        <v>4069</v>
      </c>
      <c r="K409" s="52">
        <v>0</v>
      </c>
      <c r="L409" s="52">
        <v>893</v>
      </c>
      <c r="M409" s="52">
        <v>15375</v>
      </c>
      <c r="N409" s="36"/>
      <c r="O409" s="53">
        <v>3.4398034398034398E-2</v>
      </c>
      <c r="P409" s="53">
        <v>0</v>
      </c>
      <c r="Q409" s="55">
        <v>0.09</v>
      </c>
      <c r="R409" s="55">
        <v>9.2358726460567864E-2</v>
      </c>
      <c r="S409" s="52">
        <v>-363</v>
      </c>
      <c r="T409" s="36"/>
      <c r="U409" s="56">
        <v>28466</v>
      </c>
      <c r="V409" s="56">
        <v>0</v>
      </c>
      <c r="W409" s="52">
        <v>-726</v>
      </c>
      <c r="X409" s="52">
        <v>1756</v>
      </c>
      <c r="Y409" s="52">
        <v>29496</v>
      </c>
      <c r="Z409" s="83">
        <f t="shared" si="6"/>
        <v>10434734</v>
      </c>
    </row>
    <row r="410" spans="1:26" s="13" customFormat="1">
      <c r="A410" s="49">
        <v>456</v>
      </c>
      <c r="B410" s="49">
        <v>456160262</v>
      </c>
      <c r="C410" s="50" t="s">
        <v>203</v>
      </c>
      <c r="D410" s="49">
        <v>160</v>
      </c>
      <c r="E410" s="50" t="s">
        <v>134</v>
      </c>
      <c r="F410" s="49">
        <v>262</v>
      </c>
      <c r="G410" s="50" t="s">
        <v>19</v>
      </c>
      <c r="H410" s="51">
        <v>1</v>
      </c>
      <c r="I410" s="52">
        <v>10347</v>
      </c>
      <c r="J410" s="52">
        <v>4801</v>
      </c>
      <c r="K410" s="52">
        <v>0</v>
      </c>
      <c r="L410" s="52">
        <v>893</v>
      </c>
      <c r="M410" s="52">
        <v>16041</v>
      </c>
      <c r="N410" s="36"/>
      <c r="O410" s="53">
        <v>1.7199017199017199E-2</v>
      </c>
      <c r="P410" s="53">
        <v>0</v>
      </c>
      <c r="Q410" s="55">
        <v>0.09</v>
      </c>
      <c r="R410" s="55">
        <v>4.9644729083564425E-2</v>
      </c>
      <c r="S410" s="52">
        <v>0</v>
      </c>
      <c r="T410" s="36"/>
      <c r="U410" s="56">
        <v>14887</v>
      </c>
      <c r="V410" s="56">
        <v>0</v>
      </c>
      <c r="W410" s="52">
        <v>0</v>
      </c>
      <c r="X410" s="52">
        <v>878</v>
      </c>
      <c r="Y410" s="52">
        <v>15765</v>
      </c>
      <c r="Z410" s="83">
        <f t="shared" si="6"/>
        <v>10434734</v>
      </c>
    </row>
    <row r="411" spans="1:26" s="13" customFormat="1">
      <c r="A411" s="49">
        <v>456</v>
      </c>
      <c r="B411" s="49">
        <v>456160295</v>
      </c>
      <c r="C411" s="50" t="s">
        <v>203</v>
      </c>
      <c r="D411" s="49">
        <v>160</v>
      </c>
      <c r="E411" s="50" t="s">
        <v>134</v>
      </c>
      <c r="F411" s="49">
        <v>295</v>
      </c>
      <c r="G411" s="50" t="s">
        <v>135</v>
      </c>
      <c r="H411" s="51">
        <v>7</v>
      </c>
      <c r="I411" s="52">
        <v>10650</v>
      </c>
      <c r="J411" s="52">
        <v>5080</v>
      </c>
      <c r="K411" s="52">
        <v>0</v>
      </c>
      <c r="L411" s="52">
        <v>893</v>
      </c>
      <c r="M411" s="52">
        <v>16623</v>
      </c>
      <c r="N411" s="36"/>
      <c r="O411" s="53">
        <v>0.1203931203931204</v>
      </c>
      <c r="P411" s="53">
        <v>0</v>
      </c>
      <c r="Q411" s="55">
        <v>0.09</v>
      </c>
      <c r="R411" s="55">
        <v>2.0444393392159928E-2</v>
      </c>
      <c r="S411" s="52">
        <v>0</v>
      </c>
      <c r="T411" s="36"/>
      <c r="U411" s="56">
        <v>108213</v>
      </c>
      <c r="V411" s="56">
        <v>0</v>
      </c>
      <c r="W411" s="52">
        <v>0</v>
      </c>
      <c r="X411" s="52">
        <v>6146</v>
      </c>
      <c r="Y411" s="52">
        <v>114359</v>
      </c>
      <c r="Z411" s="83">
        <f t="shared" si="6"/>
        <v>10434734</v>
      </c>
    </row>
    <row r="412" spans="1:26" s="13" customFormat="1">
      <c r="A412" s="49">
        <v>456</v>
      </c>
      <c r="B412" s="49">
        <v>456160301</v>
      </c>
      <c r="C412" s="50" t="s">
        <v>203</v>
      </c>
      <c r="D412" s="49">
        <v>160</v>
      </c>
      <c r="E412" s="50" t="s">
        <v>134</v>
      </c>
      <c r="F412" s="49">
        <v>301</v>
      </c>
      <c r="G412" s="50" t="s">
        <v>132</v>
      </c>
      <c r="H412" s="51">
        <v>2</v>
      </c>
      <c r="I412" s="52">
        <v>8094</v>
      </c>
      <c r="J412" s="52">
        <v>2948</v>
      </c>
      <c r="K412" s="52">
        <v>0</v>
      </c>
      <c r="L412" s="52">
        <v>893</v>
      </c>
      <c r="M412" s="52">
        <v>11935</v>
      </c>
      <c r="N412" s="36"/>
      <c r="O412" s="53">
        <v>3.4398034398034398E-2</v>
      </c>
      <c r="P412" s="53">
        <v>0</v>
      </c>
      <c r="Q412" s="55">
        <v>0.09</v>
      </c>
      <c r="R412" s="55">
        <v>4.3651800921226842E-2</v>
      </c>
      <c r="S412" s="52">
        <v>0</v>
      </c>
      <c r="T412" s="36"/>
      <c r="U412" s="56">
        <v>21704</v>
      </c>
      <c r="V412" s="56">
        <v>0</v>
      </c>
      <c r="W412" s="52">
        <v>0</v>
      </c>
      <c r="X412" s="52">
        <v>1756</v>
      </c>
      <c r="Y412" s="52">
        <v>23460</v>
      </c>
      <c r="Z412" s="83">
        <f t="shared" si="6"/>
        <v>10434734</v>
      </c>
    </row>
    <row r="413" spans="1:26" s="13" customFormat="1">
      <c r="A413" s="49">
        <v>456</v>
      </c>
      <c r="B413" s="49">
        <v>456160616</v>
      </c>
      <c r="C413" s="50" t="s">
        <v>203</v>
      </c>
      <c r="D413" s="49">
        <v>160</v>
      </c>
      <c r="E413" s="50" t="s">
        <v>134</v>
      </c>
      <c r="F413" s="49">
        <v>616</v>
      </c>
      <c r="G413" s="50" t="s">
        <v>83</v>
      </c>
      <c r="H413" s="51">
        <v>1</v>
      </c>
      <c r="I413" s="52">
        <v>10413</v>
      </c>
      <c r="J413" s="52">
        <v>3458</v>
      </c>
      <c r="K413" s="52">
        <v>0</v>
      </c>
      <c r="L413" s="52">
        <v>893</v>
      </c>
      <c r="M413" s="52">
        <v>14764</v>
      </c>
      <c r="N413" s="36"/>
      <c r="O413" s="53">
        <v>1.7199017199017199E-2</v>
      </c>
      <c r="P413" s="53">
        <v>0</v>
      </c>
      <c r="Q413" s="55">
        <v>0.09</v>
      </c>
      <c r="R413" s="55">
        <v>3.6820405980266042E-2</v>
      </c>
      <c r="S413" s="52">
        <v>0</v>
      </c>
      <c r="T413" s="36"/>
      <c r="U413" s="56">
        <v>13632</v>
      </c>
      <c r="V413" s="56">
        <v>0</v>
      </c>
      <c r="W413" s="52">
        <v>0</v>
      </c>
      <c r="X413" s="52">
        <v>878</v>
      </c>
      <c r="Y413" s="52">
        <v>14510</v>
      </c>
      <c r="Z413" s="83">
        <f t="shared" si="6"/>
        <v>10434734</v>
      </c>
    </row>
    <row r="414" spans="1:26" s="13" customFormat="1">
      <c r="A414" s="49">
        <v>458</v>
      </c>
      <c r="B414" s="49">
        <v>458160031</v>
      </c>
      <c r="C414" s="50" t="s">
        <v>204</v>
      </c>
      <c r="D414" s="49">
        <v>160</v>
      </c>
      <c r="E414" s="50" t="s">
        <v>134</v>
      </c>
      <c r="F414" s="49">
        <v>31</v>
      </c>
      <c r="G414" s="50" t="s">
        <v>76</v>
      </c>
      <c r="H414" s="51">
        <v>1</v>
      </c>
      <c r="I414" s="52">
        <v>9808</v>
      </c>
      <c r="J414" s="52">
        <v>4538</v>
      </c>
      <c r="K414" s="52">
        <v>0</v>
      </c>
      <c r="L414" s="52">
        <v>893</v>
      </c>
      <c r="M414" s="52">
        <v>15239</v>
      </c>
      <c r="N414" s="36"/>
      <c r="O414" s="53">
        <v>0</v>
      </c>
      <c r="P414" s="53">
        <v>0</v>
      </c>
      <c r="Q414" s="55">
        <v>0.09</v>
      </c>
      <c r="R414" s="55">
        <v>3.0867816917937885E-2</v>
      </c>
      <c r="S414" s="52">
        <v>0</v>
      </c>
      <c r="T414" s="36"/>
      <c r="U414" s="56">
        <v>14346</v>
      </c>
      <c r="V414" s="56">
        <v>0</v>
      </c>
      <c r="W414" s="52">
        <v>0</v>
      </c>
      <c r="X414" s="52">
        <v>893</v>
      </c>
      <c r="Y414" s="52">
        <v>15239</v>
      </c>
      <c r="Z414" s="83">
        <f t="shared" si="6"/>
        <v>1327542</v>
      </c>
    </row>
    <row r="415" spans="1:26" s="13" customFormat="1">
      <c r="A415" s="49">
        <v>458</v>
      </c>
      <c r="B415" s="49">
        <v>458160056</v>
      </c>
      <c r="C415" s="50" t="s">
        <v>204</v>
      </c>
      <c r="D415" s="49">
        <v>160</v>
      </c>
      <c r="E415" s="50" t="s">
        <v>134</v>
      </c>
      <c r="F415" s="49">
        <v>56</v>
      </c>
      <c r="G415" s="50" t="s">
        <v>133</v>
      </c>
      <c r="H415" s="51">
        <v>1</v>
      </c>
      <c r="I415" s="52">
        <v>13975</v>
      </c>
      <c r="J415" s="52">
        <v>5446</v>
      </c>
      <c r="K415" s="52">
        <v>0</v>
      </c>
      <c r="L415" s="52">
        <v>893</v>
      </c>
      <c r="M415" s="52">
        <v>20314</v>
      </c>
      <c r="N415" s="36"/>
      <c r="O415" s="53">
        <v>0</v>
      </c>
      <c r="P415" s="53">
        <v>0</v>
      </c>
      <c r="Q415" s="55">
        <v>0.09</v>
      </c>
      <c r="R415" s="55">
        <v>1.9872567991981813E-2</v>
      </c>
      <c r="S415" s="52">
        <v>0</v>
      </c>
      <c r="T415" s="36"/>
      <c r="U415" s="56">
        <v>19421</v>
      </c>
      <c r="V415" s="56">
        <v>0</v>
      </c>
      <c r="W415" s="52">
        <v>0</v>
      </c>
      <c r="X415" s="52">
        <v>893</v>
      </c>
      <c r="Y415" s="52">
        <v>20314</v>
      </c>
      <c r="Z415" s="83">
        <f t="shared" si="6"/>
        <v>1327542</v>
      </c>
    </row>
    <row r="416" spans="1:26" s="13" customFormat="1">
      <c r="A416" s="49">
        <v>458</v>
      </c>
      <c r="B416" s="49">
        <v>458160079</v>
      </c>
      <c r="C416" s="50" t="s">
        <v>204</v>
      </c>
      <c r="D416" s="49">
        <v>160</v>
      </c>
      <c r="E416" s="50" t="s">
        <v>134</v>
      </c>
      <c r="F416" s="49">
        <v>79</v>
      </c>
      <c r="G416" s="50" t="s">
        <v>86</v>
      </c>
      <c r="H416" s="51">
        <v>7</v>
      </c>
      <c r="I416" s="52">
        <v>11255</v>
      </c>
      <c r="J416" s="52">
        <v>1149</v>
      </c>
      <c r="K416" s="52">
        <v>0</v>
      </c>
      <c r="L416" s="52">
        <v>893</v>
      </c>
      <c r="M416" s="52">
        <v>13297</v>
      </c>
      <c r="N416" s="36"/>
      <c r="O416" s="53">
        <v>0</v>
      </c>
      <c r="P416" s="53">
        <v>0</v>
      </c>
      <c r="Q416" s="55">
        <v>0.09</v>
      </c>
      <c r="R416" s="55">
        <v>5.9652811568436048E-2</v>
      </c>
      <c r="S416" s="52">
        <v>0</v>
      </c>
      <c r="T416" s="36"/>
      <c r="U416" s="56">
        <v>86828</v>
      </c>
      <c r="V416" s="56">
        <v>0</v>
      </c>
      <c r="W416" s="52">
        <v>0</v>
      </c>
      <c r="X416" s="52">
        <v>6251</v>
      </c>
      <c r="Y416" s="52">
        <v>93079</v>
      </c>
      <c r="Z416" s="83">
        <f t="shared" si="6"/>
        <v>1327542</v>
      </c>
    </row>
    <row r="417" spans="1:26" s="13" customFormat="1">
      <c r="A417" s="49">
        <v>458</v>
      </c>
      <c r="B417" s="49">
        <v>458160149</v>
      </c>
      <c r="C417" s="50" t="s">
        <v>204</v>
      </c>
      <c r="D417" s="49">
        <v>160</v>
      </c>
      <c r="E417" s="50" t="s">
        <v>134</v>
      </c>
      <c r="F417" s="49">
        <v>149</v>
      </c>
      <c r="G417" s="50" t="s">
        <v>77</v>
      </c>
      <c r="H417" s="51">
        <v>1</v>
      </c>
      <c r="I417" s="52">
        <v>12390</v>
      </c>
      <c r="J417" s="52">
        <v>64</v>
      </c>
      <c r="K417" s="52">
        <v>0</v>
      </c>
      <c r="L417" s="52">
        <v>893</v>
      </c>
      <c r="M417" s="52">
        <v>13347</v>
      </c>
      <c r="N417" s="36"/>
      <c r="O417" s="53">
        <v>0</v>
      </c>
      <c r="P417" s="53">
        <v>0</v>
      </c>
      <c r="Q417" s="55">
        <v>0.16</v>
      </c>
      <c r="R417" s="55">
        <v>0.10177081905256104</v>
      </c>
      <c r="S417" s="52">
        <v>0</v>
      </c>
      <c r="T417" s="36"/>
      <c r="U417" s="56">
        <v>12454</v>
      </c>
      <c r="V417" s="56">
        <v>0</v>
      </c>
      <c r="W417" s="52">
        <v>0</v>
      </c>
      <c r="X417" s="52">
        <v>893</v>
      </c>
      <c r="Y417" s="52">
        <v>13347</v>
      </c>
      <c r="Z417" s="83">
        <f t="shared" si="6"/>
        <v>1327542</v>
      </c>
    </row>
    <row r="418" spans="1:26" s="13" customFormat="1">
      <c r="A418" s="49">
        <v>458</v>
      </c>
      <c r="B418" s="49">
        <v>458160160</v>
      </c>
      <c r="C418" s="50" t="s">
        <v>204</v>
      </c>
      <c r="D418" s="49">
        <v>160</v>
      </c>
      <c r="E418" s="50" t="s">
        <v>134</v>
      </c>
      <c r="F418" s="49">
        <v>160</v>
      </c>
      <c r="G418" s="50" t="s">
        <v>134</v>
      </c>
      <c r="H418" s="51">
        <v>74</v>
      </c>
      <c r="I418" s="52">
        <v>13235</v>
      </c>
      <c r="J418" s="52">
        <v>428</v>
      </c>
      <c r="K418" s="52">
        <v>0</v>
      </c>
      <c r="L418" s="52">
        <v>893</v>
      </c>
      <c r="M418" s="52">
        <v>14556</v>
      </c>
      <c r="N418" s="36"/>
      <c r="O418" s="53">
        <v>0</v>
      </c>
      <c r="P418" s="53">
        <v>0</v>
      </c>
      <c r="Q418" s="55">
        <v>0.18</v>
      </c>
      <c r="R418" s="55">
        <v>0.10251797106422691</v>
      </c>
      <c r="S418" s="52">
        <v>0</v>
      </c>
      <c r="T418" s="36"/>
      <c r="U418" s="56">
        <v>1011062</v>
      </c>
      <c r="V418" s="56">
        <v>0</v>
      </c>
      <c r="W418" s="52">
        <v>0</v>
      </c>
      <c r="X418" s="52">
        <v>66082</v>
      </c>
      <c r="Y418" s="52">
        <v>1077144</v>
      </c>
      <c r="Z418" s="83">
        <f t="shared" si="6"/>
        <v>1327542</v>
      </c>
    </row>
    <row r="419" spans="1:26" s="13" customFormat="1">
      <c r="A419" s="49">
        <v>458</v>
      </c>
      <c r="B419" s="49">
        <v>458160181</v>
      </c>
      <c r="C419" s="50" t="s">
        <v>204</v>
      </c>
      <c r="D419" s="49">
        <v>160</v>
      </c>
      <c r="E419" s="50" t="s">
        <v>134</v>
      </c>
      <c r="F419" s="49">
        <v>181</v>
      </c>
      <c r="G419" s="50" t="s">
        <v>79</v>
      </c>
      <c r="H419" s="51">
        <v>3</v>
      </c>
      <c r="I419" s="52">
        <v>11884</v>
      </c>
      <c r="J419" s="52">
        <v>799</v>
      </c>
      <c r="K419" s="52">
        <v>0</v>
      </c>
      <c r="L419" s="52">
        <v>893</v>
      </c>
      <c r="M419" s="52">
        <v>13576</v>
      </c>
      <c r="N419" s="36"/>
      <c r="O419" s="53">
        <v>0</v>
      </c>
      <c r="P419" s="53">
        <v>0</v>
      </c>
      <c r="Q419" s="55">
        <v>0.09</v>
      </c>
      <c r="R419" s="55">
        <v>1.3706250598751246E-2</v>
      </c>
      <c r="S419" s="52">
        <v>0</v>
      </c>
      <c r="T419" s="36"/>
      <c r="U419" s="56">
        <v>38049</v>
      </c>
      <c r="V419" s="56">
        <v>0</v>
      </c>
      <c r="W419" s="52">
        <v>0</v>
      </c>
      <c r="X419" s="52">
        <v>2679</v>
      </c>
      <c r="Y419" s="52">
        <v>40728</v>
      </c>
      <c r="Z419" s="83">
        <f t="shared" si="6"/>
        <v>1327542</v>
      </c>
    </row>
    <row r="420" spans="1:26" s="13" customFormat="1">
      <c r="A420" s="49">
        <v>458</v>
      </c>
      <c r="B420" s="49">
        <v>458160301</v>
      </c>
      <c r="C420" s="50" t="s">
        <v>204</v>
      </c>
      <c r="D420" s="49">
        <v>160</v>
      </c>
      <c r="E420" s="50" t="s">
        <v>134</v>
      </c>
      <c r="F420" s="49">
        <v>301</v>
      </c>
      <c r="G420" s="50" t="s">
        <v>132</v>
      </c>
      <c r="H420" s="51">
        <v>3</v>
      </c>
      <c r="I420" s="52">
        <v>11884</v>
      </c>
      <c r="J420" s="52">
        <v>4329</v>
      </c>
      <c r="K420" s="52">
        <v>0</v>
      </c>
      <c r="L420" s="52">
        <v>893</v>
      </c>
      <c r="M420" s="52">
        <v>17106</v>
      </c>
      <c r="N420" s="36"/>
      <c r="O420" s="53">
        <v>0</v>
      </c>
      <c r="P420" s="53">
        <v>0</v>
      </c>
      <c r="Q420" s="55">
        <v>0.09</v>
      </c>
      <c r="R420" s="55">
        <v>4.3651800921226842E-2</v>
      </c>
      <c r="S420" s="52">
        <v>0</v>
      </c>
      <c r="T420" s="36"/>
      <c r="U420" s="56">
        <v>48639</v>
      </c>
      <c r="V420" s="56">
        <v>0</v>
      </c>
      <c r="W420" s="52">
        <v>0</v>
      </c>
      <c r="X420" s="52">
        <v>2679</v>
      </c>
      <c r="Y420" s="52">
        <v>51318</v>
      </c>
      <c r="Z420" s="83">
        <f t="shared" si="6"/>
        <v>1327542</v>
      </c>
    </row>
    <row r="421" spans="1:26" s="13" customFormat="1">
      <c r="A421" s="49">
        <v>458</v>
      </c>
      <c r="B421" s="49">
        <v>458160342</v>
      </c>
      <c r="C421" s="50" t="s">
        <v>204</v>
      </c>
      <c r="D421" s="49">
        <v>160</v>
      </c>
      <c r="E421" s="50" t="s">
        <v>134</v>
      </c>
      <c r="F421" s="49">
        <v>342</v>
      </c>
      <c r="G421" s="50" t="s">
        <v>222</v>
      </c>
      <c r="H421" s="51">
        <v>1</v>
      </c>
      <c r="I421" s="52">
        <v>9956</v>
      </c>
      <c r="J421" s="52">
        <v>5524</v>
      </c>
      <c r="K421" s="52">
        <v>0</v>
      </c>
      <c r="L421" s="52">
        <v>893</v>
      </c>
      <c r="M421" s="52">
        <v>16373</v>
      </c>
      <c r="N421" s="36"/>
      <c r="O421" s="53">
        <v>0</v>
      </c>
      <c r="P421" s="53">
        <v>0</v>
      </c>
      <c r="Q421" s="55">
        <v>0.09</v>
      </c>
      <c r="R421" s="55">
        <v>1.3475763916988568E-3</v>
      </c>
      <c r="S421" s="52">
        <v>0</v>
      </c>
      <c r="T421" s="36"/>
      <c r="U421" s="56">
        <v>15480</v>
      </c>
      <c r="V421" s="56">
        <v>0</v>
      </c>
      <c r="W421" s="52">
        <v>0</v>
      </c>
      <c r="X421" s="52">
        <v>893</v>
      </c>
      <c r="Y421" s="52">
        <v>16373</v>
      </c>
      <c r="Z421" s="83">
        <f t="shared" si="6"/>
        <v>1327542</v>
      </c>
    </row>
    <row r="422" spans="1:26" s="13" customFormat="1">
      <c r="A422" s="49">
        <v>463</v>
      </c>
      <c r="B422" s="49">
        <v>463035035</v>
      </c>
      <c r="C422" s="50" t="s">
        <v>205</v>
      </c>
      <c r="D422" s="49">
        <v>35</v>
      </c>
      <c r="E422" s="50" t="s">
        <v>11</v>
      </c>
      <c r="F422" s="49">
        <v>35</v>
      </c>
      <c r="G422" s="50" t="s">
        <v>11</v>
      </c>
      <c r="H422" s="51">
        <v>557</v>
      </c>
      <c r="I422" s="52">
        <v>12561</v>
      </c>
      <c r="J422" s="52">
        <v>4426</v>
      </c>
      <c r="K422" s="52">
        <v>0</v>
      </c>
      <c r="L422" s="52">
        <v>893</v>
      </c>
      <c r="M422" s="52">
        <v>17880</v>
      </c>
      <c r="N422" s="36"/>
      <c r="O422" s="53">
        <v>0</v>
      </c>
      <c r="P422" s="53">
        <v>0</v>
      </c>
      <c r="Q422" s="55">
        <v>0.18</v>
      </c>
      <c r="R422" s="55">
        <v>0.146106395462925</v>
      </c>
      <c r="S422" s="52">
        <v>0</v>
      </c>
      <c r="T422" s="36"/>
      <c r="U422" s="56">
        <v>9461759</v>
      </c>
      <c r="V422" s="56">
        <v>0</v>
      </c>
      <c r="W422" s="52">
        <v>0</v>
      </c>
      <c r="X422" s="52">
        <v>497401</v>
      </c>
      <c r="Y422" s="52">
        <v>9959160</v>
      </c>
      <c r="Z422" s="83">
        <f t="shared" si="6"/>
        <v>9976892</v>
      </c>
    </row>
    <row r="423" spans="1:26" s="13" customFormat="1">
      <c r="A423" s="49">
        <v>463</v>
      </c>
      <c r="B423" s="49">
        <v>463035207</v>
      </c>
      <c r="C423" s="50" t="s">
        <v>205</v>
      </c>
      <c r="D423" s="49">
        <v>35</v>
      </c>
      <c r="E423" s="50" t="s">
        <v>11</v>
      </c>
      <c r="F423" s="49">
        <v>207</v>
      </c>
      <c r="G423" s="50" t="s">
        <v>25</v>
      </c>
      <c r="H423" s="51">
        <v>1</v>
      </c>
      <c r="I423" s="52">
        <v>10224</v>
      </c>
      <c r="J423" s="52">
        <v>6615</v>
      </c>
      <c r="K423" s="52">
        <v>0</v>
      </c>
      <c r="L423" s="52">
        <v>893</v>
      </c>
      <c r="M423" s="52">
        <v>17732</v>
      </c>
      <c r="N423" s="36"/>
      <c r="O423" s="53">
        <v>0</v>
      </c>
      <c r="P423" s="53">
        <v>0</v>
      </c>
      <c r="Q423" s="55">
        <v>0.09</v>
      </c>
      <c r="R423" s="55">
        <v>3.5065897086407105E-4</v>
      </c>
      <c r="S423" s="52">
        <v>0</v>
      </c>
      <c r="T423" s="36"/>
      <c r="U423" s="56">
        <v>16839</v>
      </c>
      <c r="V423" s="56">
        <v>0</v>
      </c>
      <c r="W423" s="52">
        <v>0</v>
      </c>
      <c r="X423" s="52">
        <v>893</v>
      </c>
      <c r="Y423" s="52">
        <v>17732</v>
      </c>
      <c r="Z423" s="83">
        <f t="shared" si="6"/>
        <v>9976892</v>
      </c>
    </row>
    <row r="424" spans="1:26" s="13" customFormat="1">
      <c r="A424" s="49">
        <v>464</v>
      </c>
      <c r="B424" s="49">
        <v>464168163</v>
      </c>
      <c r="C424" s="50" t="s">
        <v>206</v>
      </c>
      <c r="D424" s="49">
        <v>168</v>
      </c>
      <c r="E424" s="50" t="s">
        <v>96</v>
      </c>
      <c r="F424" s="49">
        <v>163</v>
      </c>
      <c r="G424" s="50" t="s">
        <v>16</v>
      </c>
      <c r="H424" s="51">
        <v>15</v>
      </c>
      <c r="I424" s="52">
        <v>9723</v>
      </c>
      <c r="J424" s="52">
        <v>521</v>
      </c>
      <c r="K424" s="52">
        <v>0</v>
      </c>
      <c r="L424" s="52">
        <v>893</v>
      </c>
      <c r="M424" s="52">
        <v>11137</v>
      </c>
      <c r="N424" s="36"/>
      <c r="O424" s="53">
        <v>0</v>
      </c>
      <c r="P424" s="53">
        <v>0</v>
      </c>
      <c r="Q424" s="55">
        <v>0.18</v>
      </c>
      <c r="R424" s="55">
        <v>8.7615887311341539E-2</v>
      </c>
      <c r="S424" s="52">
        <v>0</v>
      </c>
      <c r="T424" s="36"/>
      <c r="U424" s="56">
        <v>153660</v>
      </c>
      <c r="V424" s="56">
        <v>0</v>
      </c>
      <c r="W424" s="52">
        <v>0</v>
      </c>
      <c r="X424" s="52">
        <v>13395</v>
      </c>
      <c r="Y424" s="52">
        <v>167055</v>
      </c>
      <c r="Z424" s="83">
        <f t="shared" si="6"/>
        <v>3038355</v>
      </c>
    </row>
    <row r="425" spans="1:26" s="13" customFormat="1">
      <c r="A425" s="49">
        <v>464</v>
      </c>
      <c r="B425" s="49">
        <v>464168168</v>
      </c>
      <c r="C425" s="50" t="s">
        <v>206</v>
      </c>
      <c r="D425" s="49">
        <v>168</v>
      </c>
      <c r="E425" s="50" t="s">
        <v>96</v>
      </c>
      <c r="F425" s="49">
        <v>168</v>
      </c>
      <c r="G425" s="50" t="s">
        <v>96</v>
      </c>
      <c r="H425" s="51">
        <v>172</v>
      </c>
      <c r="I425" s="52">
        <v>8433</v>
      </c>
      <c r="J425" s="52">
        <v>4269</v>
      </c>
      <c r="K425" s="52">
        <v>0</v>
      </c>
      <c r="L425" s="52">
        <v>893</v>
      </c>
      <c r="M425" s="52">
        <v>13595</v>
      </c>
      <c r="N425" s="36"/>
      <c r="O425" s="53">
        <v>0</v>
      </c>
      <c r="P425" s="53">
        <v>0</v>
      </c>
      <c r="Q425" s="55">
        <v>0.09</v>
      </c>
      <c r="R425" s="55">
        <v>4.7076759011102261E-2</v>
      </c>
      <c r="S425" s="52">
        <v>0</v>
      </c>
      <c r="T425" s="36"/>
      <c r="U425" s="56">
        <v>2184744</v>
      </c>
      <c r="V425" s="56">
        <v>0</v>
      </c>
      <c r="W425" s="52">
        <v>0</v>
      </c>
      <c r="X425" s="52">
        <v>153596</v>
      </c>
      <c r="Y425" s="52">
        <v>2338340</v>
      </c>
      <c r="Z425" s="83">
        <f t="shared" si="6"/>
        <v>3038355</v>
      </c>
    </row>
    <row r="426" spans="1:26" s="13" customFormat="1">
      <c r="A426" s="49">
        <v>464</v>
      </c>
      <c r="B426" s="49">
        <v>464168196</v>
      </c>
      <c r="C426" s="50" t="s">
        <v>206</v>
      </c>
      <c r="D426" s="49">
        <v>168</v>
      </c>
      <c r="E426" s="50" t="s">
        <v>96</v>
      </c>
      <c r="F426" s="49">
        <v>196</v>
      </c>
      <c r="G426" s="50" t="s">
        <v>207</v>
      </c>
      <c r="H426" s="51">
        <v>2</v>
      </c>
      <c r="I426" s="52">
        <v>8183</v>
      </c>
      <c r="J426" s="52">
        <v>4208</v>
      </c>
      <c r="K426" s="52">
        <v>0</v>
      </c>
      <c r="L426" s="52">
        <v>893</v>
      </c>
      <c r="M426" s="52">
        <v>13284</v>
      </c>
      <c r="N426" s="36"/>
      <c r="O426" s="53">
        <v>0</v>
      </c>
      <c r="P426" s="53">
        <v>0</v>
      </c>
      <c r="Q426" s="55">
        <v>0.09</v>
      </c>
      <c r="R426" s="55">
        <v>6.1358807150323881E-3</v>
      </c>
      <c r="S426" s="52">
        <v>0</v>
      </c>
      <c r="T426" s="36"/>
      <c r="U426" s="56">
        <v>24782</v>
      </c>
      <c r="V426" s="56">
        <v>0</v>
      </c>
      <c r="W426" s="52">
        <v>0</v>
      </c>
      <c r="X426" s="52">
        <v>1786</v>
      </c>
      <c r="Y426" s="52">
        <v>26568</v>
      </c>
      <c r="Z426" s="83">
        <f t="shared" si="6"/>
        <v>3038355</v>
      </c>
    </row>
    <row r="427" spans="1:26" s="13" customFormat="1">
      <c r="A427" s="49">
        <v>464</v>
      </c>
      <c r="B427" s="49">
        <v>464168229</v>
      </c>
      <c r="C427" s="50" t="s">
        <v>206</v>
      </c>
      <c r="D427" s="49">
        <v>168</v>
      </c>
      <c r="E427" s="50" t="s">
        <v>96</v>
      </c>
      <c r="F427" s="49">
        <v>229</v>
      </c>
      <c r="G427" s="50" t="s">
        <v>97</v>
      </c>
      <c r="H427" s="51">
        <v>9</v>
      </c>
      <c r="I427" s="52">
        <v>8890</v>
      </c>
      <c r="J427" s="52">
        <v>842</v>
      </c>
      <c r="K427" s="52">
        <v>0</v>
      </c>
      <c r="L427" s="52">
        <v>893</v>
      </c>
      <c r="M427" s="52">
        <v>10625</v>
      </c>
      <c r="N427" s="36"/>
      <c r="O427" s="53">
        <v>0</v>
      </c>
      <c r="P427" s="53">
        <v>0</v>
      </c>
      <c r="Q427" s="55">
        <v>0.09</v>
      </c>
      <c r="R427" s="55">
        <v>1.0850901083337826E-2</v>
      </c>
      <c r="S427" s="52">
        <v>0</v>
      </c>
      <c r="T427" s="36"/>
      <c r="U427" s="56">
        <v>87588</v>
      </c>
      <c r="V427" s="56">
        <v>0</v>
      </c>
      <c r="W427" s="52">
        <v>0</v>
      </c>
      <c r="X427" s="52">
        <v>8037</v>
      </c>
      <c r="Y427" s="52">
        <v>95625</v>
      </c>
      <c r="Z427" s="83">
        <f t="shared" si="6"/>
        <v>3038355</v>
      </c>
    </row>
    <row r="428" spans="1:26" s="13" customFormat="1">
      <c r="A428" s="49">
        <v>464</v>
      </c>
      <c r="B428" s="49">
        <v>464168258</v>
      </c>
      <c r="C428" s="50" t="s">
        <v>206</v>
      </c>
      <c r="D428" s="49">
        <v>168</v>
      </c>
      <c r="E428" s="50" t="s">
        <v>96</v>
      </c>
      <c r="F428" s="49">
        <v>258</v>
      </c>
      <c r="G428" s="50" t="s">
        <v>98</v>
      </c>
      <c r="H428" s="51">
        <v>14</v>
      </c>
      <c r="I428" s="52">
        <v>8649</v>
      </c>
      <c r="J428" s="52">
        <v>2773</v>
      </c>
      <c r="K428" s="52">
        <v>0</v>
      </c>
      <c r="L428" s="52">
        <v>893</v>
      </c>
      <c r="M428" s="52">
        <v>12315</v>
      </c>
      <c r="N428" s="36"/>
      <c r="O428" s="53">
        <v>0</v>
      </c>
      <c r="P428" s="53">
        <v>0</v>
      </c>
      <c r="Q428" s="55">
        <v>0.18</v>
      </c>
      <c r="R428" s="55">
        <v>9.1451875460727347E-2</v>
      </c>
      <c r="S428" s="52">
        <v>0</v>
      </c>
      <c r="T428" s="36"/>
      <c r="U428" s="56">
        <v>159908</v>
      </c>
      <c r="V428" s="56">
        <v>0</v>
      </c>
      <c r="W428" s="52">
        <v>0</v>
      </c>
      <c r="X428" s="52">
        <v>12502</v>
      </c>
      <c r="Y428" s="52">
        <v>172410</v>
      </c>
      <c r="Z428" s="83">
        <f t="shared" si="6"/>
        <v>3038355</v>
      </c>
    </row>
    <row r="429" spans="1:26" s="13" customFormat="1">
      <c r="A429" s="49">
        <v>464</v>
      </c>
      <c r="B429" s="49">
        <v>464168291</v>
      </c>
      <c r="C429" s="50" t="s">
        <v>206</v>
      </c>
      <c r="D429" s="49">
        <v>168</v>
      </c>
      <c r="E429" s="50" t="s">
        <v>96</v>
      </c>
      <c r="F429" s="49">
        <v>291</v>
      </c>
      <c r="G429" s="50" t="s">
        <v>99</v>
      </c>
      <c r="H429" s="51">
        <v>17</v>
      </c>
      <c r="I429" s="52">
        <v>8174</v>
      </c>
      <c r="J429" s="52">
        <v>4954</v>
      </c>
      <c r="K429" s="52">
        <v>0</v>
      </c>
      <c r="L429" s="52">
        <v>893</v>
      </c>
      <c r="M429" s="52">
        <v>14021</v>
      </c>
      <c r="N429" s="36"/>
      <c r="O429" s="53">
        <v>0</v>
      </c>
      <c r="P429" s="53">
        <v>0</v>
      </c>
      <c r="Q429" s="55">
        <v>0.09</v>
      </c>
      <c r="R429" s="55">
        <v>1.1849480009881732E-2</v>
      </c>
      <c r="S429" s="52">
        <v>0</v>
      </c>
      <c r="T429" s="36"/>
      <c r="U429" s="56">
        <v>223176</v>
      </c>
      <c r="V429" s="56">
        <v>0</v>
      </c>
      <c r="W429" s="52">
        <v>0</v>
      </c>
      <c r="X429" s="52">
        <v>15181</v>
      </c>
      <c r="Y429" s="52">
        <v>238357</v>
      </c>
      <c r="Z429" s="83">
        <f t="shared" si="6"/>
        <v>3038355</v>
      </c>
    </row>
    <row r="430" spans="1:26" s="13" customFormat="1">
      <c r="A430" s="49">
        <v>466</v>
      </c>
      <c r="B430" s="49">
        <v>466700096</v>
      </c>
      <c r="C430" s="50" t="s">
        <v>208</v>
      </c>
      <c r="D430" s="49">
        <v>700</v>
      </c>
      <c r="E430" s="50" t="s">
        <v>209</v>
      </c>
      <c r="F430" s="49">
        <v>96</v>
      </c>
      <c r="G430" s="50" t="s">
        <v>210</v>
      </c>
      <c r="H430" s="51">
        <v>4</v>
      </c>
      <c r="I430" s="52">
        <v>9794</v>
      </c>
      <c r="J430" s="52">
        <v>5258</v>
      </c>
      <c r="K430" s="52">
        <v>0</v>
      </c>
      <c r="L430" s="52">
        <v>893</v>
      </c>
      <c r="M430" s="52">
        <v>15945</v>
      </c>
      <c r="N430" s="36"/>
      <c r="O430" s="53">
        <v>8.6956521739130432E-2</v>
      </c>
      <c r="P430" s="53">
        <v>0</v>
      </c>
      <c r="Q430" s="55">
        <v>0.09</v>
      </c>
      <c r="R430" s="55">
        <v>2.1122904304353842E-2</v>
      </c>
      <c r="S430" s="52">
        <v>0</v>
      </c>
      <c r="T430" s="36"/>
      <c r="U430" s="56">
        <v>58900</v>
      </c>
      <c r="V430" s="56">
        <v>0</v>
      </c>
      <c r="W430" s="52">
        <v>0</v>
      </c>
      <c r="X430" s="52">
        <v>3496</v>
      </c>
      <c r="Y430" s="52">
        <v>62396</v>
      </c>
      <c r="Z430" s="83">
        <f t="shared" si="6"/>
        <v>4221595</v>
      </c>
    </row>
    <row r="431" spans="1:26" s="13" customFormat="1">
      <c r="A431" s="49">
        <v>466</v>
      </c>
      <c r="B431" s="49">
        <v>466700700</v>
      </c>
      <c r="C431" s="50" t="s">
        <v>208</v>
      </c>
      <c r="D431" s="49">
        <v>700</v>
      </c>
      <c r="E431" s="50" t="s">
        <v>209</v>
      </c>
      <c r="F431" s="49">
        <v>700</v>
      </c>
      <c r="G431" s="50" t="s">
        <v>209</v>
      </c>
      <c r="H431" s="51">
        <v>29</v>
      </c>
      <c r="I431" s="52">
        <v>11242</v>
      </c>
      <c r="J431" s="52">
        <v>11929</v>
      </c>
      <c r="K431" s="52">
        <v>0</v>
      </c>
      <c r="L431" s="52">
        <v>893</v>
      </c>
      <c r="M431" s="52">
        <v>24064</v>
      </c>
      <c r="N431" s="36"/>
      <c r="O431" s="53">
        <v>0.63043478260869534</v>
      </c>
      <c r="P431" s="53">
        <v>0</v>
      </c>
      <c r="Q431" s="55">
        <v>0.09</v>
      </c>
      <c r="R431" s="55">
        <v>3.6140597615383935E-2</v>
      </c>
      <c r="S431" s="52">
        <v>0</v>
      </c>
      <c r="T431" s="36"/>
      <c r="U431" s="56">
        <v>657343</v>
      </c>
      <c r="V431" s="56">
        <v>0</v>
      </c>
      <c r="W431" s="52">
        <v>0</v>
      </c>
      <c r="X431" s="52">
        <v>25346</v>
      </c>
      <c r="Y431" s="52">
        <v>682689</v>
      </c>
      <c r="Z431" s="83">
        <f t="shared" si="6"/>
        <v>4221595</v>
      </c>
    </row>
    <row r="432" spans="1:26" s="13" customFormat="1">
      <c r="A432" s="49">
        <v>466</v>
      </c>
      <c r="B432" s="49">
        <v>466774089</v>
      </c>
      <c r="C432" s="50" t="s">
        <v>208</v>
      </c>
      <c r="D432" s="49">
        <v>774</v>
      </c>
      <c r="E432" s="50" t="s">
        <v>211</v>
      </c>
      <c r="F432" s="49">
        <v>89</v>
      </c>
      <c r="G432" s="50" t="s">
        <v>212</v>
      </c>
      <c r="H432" s="51">
        <v>44</v>
      </c>
      <c r="I432" s="52">
        <v>9741</v>
      </c>
      <c r="J432" s="52">
        <v>14711</v>
      </c>
      <c r="K432" s="52">
        <v>0</v>
      </c>
      <c r="L432" s="52">
        <v>893</v>
      </c>
      <c r="M432" s="52">
        <v>25345</v>
      </c>
      <c r="N432" s="36"/>
      <c r="O432" s="53">
        <v>0.95652173913043426</v>
      </c>
      <c r="P432" s="53">
        <v>0</v>
      </c>
      <c r="Q432" s="55">
        <v>0.09</v>
      </c>
      <c r="R432" s="55">
        <v>9.9680046957689381E-2</v>
      </c>
      <c r="S432" s="52">
        <v>-2323</v>
      </c>
      <c r="T432" s="36"/>
      <c r="U432" s="56">
        <v>1052480</v>
      </c>
      <c r="V432" s="56">
        <v>0</v>
      </c>
      <c r="W432" s="52">
        <v>-102212</v>
      </c>
      <c r="X432" s="52">
        <v>38456</v>
      </c>
      <c r="Y432" s="52">
        <v>988724</v>
      </c>
      <c r="Z432" s="83">
        <f t="shared" si="6"/>
        <v>4221595</v>
      </c>
    </row>
    <row r="433" spans="1:26" s="13" customFormat="1">
      <c r="A433" s="49">
        <v>466</v>
      </c>
      <c r="B433" s="49">
        <v>466774221</v>
      </c>
      <c r="C433" s="50" t="s">
        <v>208</v>
      </c>
      <c r="D433" s="49">
        <v>774</v>
      </c>
      <c r="E433" s="50" t="s">
        <v>211</v>
      </c>
      <c r="F433" s="49">
        <v>221</v>
      </c>
      <c r="G433" s="50" t="s">
        <v>213</v>
      </c>
      <c r="H433" s="51">
        <v>33</v>
      </c>
      <c r="I433" s="52">
        <v>10470</v>
      </c>
      <c r="J433" s="52">
        <v>11582</v>
      </c>
      <c r="K433" s="52">
        <v>0</v>
      </c>
      <c r="L433" s="52">
        <v>893</v>
      </c>
      <c r="M433" s="52">
        <v>22945</v>
      </c>
      <c r="N433" s="36"/>
      <c r="O433" s="53">
        <v>0.71739130434782572</v>
      </c>
      <c r="P433" s="53">
        <v>0</v>
      </c>
      <c r="Q433" s="55">
        <v>0.09</v>
      </c>
      <c r="R433" s="55">
        <v>7.4612083906480067E-2</v>
      </c>
      <c r="S433" s="52">
        <v>0</v>
      </c>
      <c r="T433" s="36"/>
      <c r="U433" s="56">
        <v>711909</v>
      </c>
      <c r="V433" s="56">
        <v>0</v>
      </c>
      <c r="W433" s="52">
        <v>0</v>
      </c>
      <c r="X433" s="52">
        <v>28842</v>
      </c>
      <c r="Y433" s="52">
        <v>740751</v>
      </c>
      <c r="Z433" s="83">
        <f t="shared" si="6"/>
        <v>4221595</v>
      </c>
    </row>
    <row r="434" spans="1:26" s="13" customFormat="1">
      <c r="A434" s="49">
        <v>466</v>
      </c>
      <c r="B434" s="49">
        <v>466774296</v>
      </c>
      <c r="C434" s="50" t="s">
        <v>208</v>
      </c>
      <c r="D434" s="49">
        <v>774</v>
      </c>
      <c r="E434" s="50" t="s">
        <v>211</v>
      </c>
      <c r="F434" s="49">
        <v>296</v>
      </c>
      <c r="G434" s="50" t="s">
        <v>214</v>
      </c>
      <c r="H434" s="51">
        <v>31</v>
      </c>
      <c r="I434" s="52">
        <v>9372</v>
      </c>
      <c r="J434" s="52">
        <v>11669</v>
      </c>
      <c r="K434" s="52">
        <v>0</v>
      </c>
      <c r="L434" s="52">
        <v>893</v>
      </c>
      <c r="M434" s="52">
        <v>21934</v>
      </c>
      <c r="N434" s="36"/>
      <c r="O434" s="53">
        <v>0.67391304347826053</v>
      </c>
      <c r="P434" s="53">
        <v>0</v>
      </c>
      <c r="Q434" s="55">
        <v>0.09</v>
      </c>
      <c r="R434" s="55">
        <v>7.1885084402070185E-2</v>
      </c>
      <c r="S434" s="52">
        <v>0</v>
      </c>
      <c r="T434" s="36"/>
      <c r="U434" s="56">
        <v>638104</v>
      </c>
      <c r="V434" s="56">
        <v>0</v>
      </c>
      <c r="W434" s="52">
        <v>0</v>
      </c>
      <c r="X434" s="52">
        <v>27094</v>
      </c>
      <c r="Y434" s="52">
        <v>665198</v>
      </c>
      <c r="Z434" s="83">
        <f t="shared" si="6"/>
        <v>4221595</v>
      </c>
    </row>
    <row r="435" spans="1:26" s="13" customFormat="1">
      <c r="A435" s="49">
        <v>466</v>
      </c>
      <c r="B435" s="49">
        <v>466774774</v>
      </c>
      <c r="C435" s="50" t="s">
        <v>208</v>
      </c>
      <c r="D435" s="49">
        <v>774</v>
      </c>
      <c r="E435" s="50" t="s">
        <v>211</v>
      </c>
      <c r="F435" s="49">
        <v>774</v>
      </c>
      <c r="G435" s="50" t="s">
        <v>211</v>
      </c>
      <c r="H435" s="51">
        <v>43</v>
      </c>
      <c r="I435" s="52">
        <v>9606</v>
      </c>
      <c r="J435" s="52">
        <v>20044</v>
      </c>
      <c r="K435" s="52">
        <v>0</v>
      </c>
      <c r="L435" s="52">
        <v>893</v>
      </c>
      <c r="M435" s="52">
        <v>30543</v>
      </c>
      <c r="N435" s="36"/>
      <c r="O435" s="53">
        <v>0.93478260869565166</v>
      </c>
      <c r="P435" s="53">
        <v>0</v>
      </c>
      <c r="Q435" s="55">
        <v>0.09</v>
      </c>
      <c r="R435" s="55">
        <v>0.10749134911183787</v>
      </c>
      <c r="S435" s="52">
        <v>-4720</v>
      </c>
      <c r="T435" s="36"/>
      <c r="U435" s="56">
        <v>1247215</v>
      </c>
      <c r="V435" s="56">
        <v>0</v>
      </c>
      <c r="W435" s="52">
        <v>-202960</v>
      </c>
      <c r="X435" s="52">
        <v>37582</v>
      </c>
      <c r="Y435" s="52">
        <v>1081837</v>
      </c>
      <c r="Z435" s="83">
        <f t="shared" si="6"/>
        <v>4221595</v>
      </c>
    </row>
    <row r="436" spans="1:26" s="13" customFormat="1">
      <c r="A436" s="49">
        <v>469</v>
      </c>
      <c r="B436" s="49">
        <v>469035035</v>
      </c>
      <c r="C436" s="50" t="s">
        <v>215</v>
      </c>
      <c r="D436" s="49">
        <v>35</v>
      </c>
      <c r="E436" s="50" t="s">
        <v>11</v>
      </c>
      <c r="F436" s="49">
        <v>35</v>
      </c>
      <c r="G436" s="50" t="s">
        <v>11</v>
      </c>
      <c r="H436" s="51">
        <v>1221</v>
      </c>
      <c r="I436" s="52">
        <v>12797</v>
      </c>
      <c r="J436" s="52">
        <v>4509</v>
      </c>
      <c r="K436" s="52">
        <v>0</v>
      </c>
      <c r="L436" s="52">
        <v>893</v>
      </c>
      <c r="M436" s="52">
        <v>18199</v>
      </c>
      <c r="N436" s="36"/>
      <c r="O436" s="53">
        <v>0</v>
      </c>
      <c r="P436" s="53">
        <v>0</v>
      </c>
      <c r="Q436" s="55">
        <v>0.18</v>
      </c>
      <c r="R436" s="55">
        <v>0.146106395462925</v>
      </c>
      <c r="S436" s="52">
        <v>0</v>
      </c>
      <c r="T436" s="36"/>
      <c r="U436" s="56">
        <v>21130626</v>
      </c>
      <c r="V436" s="56">
        <v>0</v>
      </c>
      <c r="W436" s="52">
        <v>0</v>
      </c>
      <c r="X436" s="52">
        <v>1090353</v>
      </c>
      <c r="Y436" s="52">
        <v>22220979</v>
      </c>
      <c r="Z436" s="83">
        <f t="shared" si="6"/>
        <v>22283980</v>
      </c>
    </row>
    <row r="437" spans="1:26" s="13" customFormat="1">
      <c r="A437" s="49">
        <v>469</v>
      </c>
      <c r="B437" s="49">
        <v>469035057</v>
      </c>
      <c r="C437" s="50" t="s">
        <v>215</v>
      </c>
      <c r="D437" s="49">
        <v>35</v>
      </c>
      <c r="E437" s="50" t="s">
        <v>11</v>
      </c>
      <c r="F437" s="49">
        <v>57</v>
      </c>
      <c r="G437" s="50" t="s">
        <v>13</v>
      </c>
      <c r="H437" s="51">
        <v>1</v>
      </c>
      <c r="I437" s="52">
        <v>13489</v>
      </c>
      <c r="J437" s="52">
        <v>713</v>
      </c>
      <c r="K437" s="52">
        <v>0</v>
      </c>
      <c r="L437" s="52">
        <v>893</v>
      </c>
      <c r="M437" s="52">
        <v>15095</v>
      </c>
      <c r="N437" s="36"/>
      <c r="O437" s="53">
        <v>0</v>
      </c>
      <c r="P437" s="53">
        <v>0</v>
      </c>
      <c r="Q437" s="55">
        <v>0.18</v>
      </c>
      <c r="R437" s="55">
        <v>0.11614255293759317</v>
      </c>
      <c r="S437" s="52">
        <v>0</v>
      </c>
      <c r="T437" s="36"/>
      <c r="U437" s="56">
        <v>14202</v>
      </c>
      <c r="V437" s="56">
        <v>0</v>
      </c>
      <c r="W437" s="52">
        <v>0</v>
      </c>
      <c r="X437" s="52">
        <v>893</v>
      </c>
      <c r="Y437" s="52">
        <v>15095</v>
      </c>
      <c r="Z437" s="83">
        <f t="shared" si="6"/>
        <v>22283980</v>
      </c>
    </row>
    <row r="438" spans="1:26" s="13" customFormat="1">
      <c r="A438" s="49">
        <v>469</v>
      </c>
      <c r="B438" s="49">
        <v>469035093</v>
      </c>
      <c r="C438" s="50" t="s">
        <v>215</v>
      </c>
      <c r="D438" s="49">
        <v>35</v>
      </c>
      <c r="E438" s="50" t="s">
        <v>11</v>
      </c>
      <c r="F438" s="49">
        <v>93</v>
      </c>
      <c r="G438" s="50" t="s">
        <v>14</v>
      </c>
      <c r="H438" s="51">
        <v>1</v>
      </c>
      <c r="I438" s="52">
        <v>15594</v>
      </c>
      <c r="J438" s="52">
        <v>436</v>
      </c>
      <c r="K438" s="52">
        <v>0</v>
      </c>
      <c r="L438" s="52">
        <v>893</v>
      </c>
      <c r="M438" s="52">
        <v>16923</v>
      </c>
      <c r="N438" s="36"/>
      <c r="O438" s="53">
        <v>0</v>
      </c>
      <c r="P438" s="53">
        <v>0</v>
      </c>
      <c r="Q438" s="55">
        <v>0.09</v>
      </c>
      <c r="R438" s="55">
        <v>9.832094687748992E-2</v>
      </c>
      <c r="S438" s="52">
        <v>-1357</v>
      </c>
      <c r="T438" s="36"/>
      <c r="U438" s="56">
        <v>16030</v>
      </c>
      <c r="V438" s="56">
        <v>0</v>
      </c>
      <c r="W438" s="52">
        <v>-1357</v>
      </c>
      <c r="X438" s="52">
        <v>893</v>
      </c>
      <c r="Y438" s="52">
        <v>15566</v>
      </c>
      <c r="Z438" s="83">
        <f t="shared" si="6"/>
        <v>22283980</v>
      </c>
    </row>
    <row r="439" spans="1:26" s="13" customFormat="1">
      <c r="A439" s="49">
        <v>469</v>
      </c>
      <c r="B439" s="49">
        <v>469035243</v>
      </c>
      <c r="C439" s="50" t="s">
        <v>215</v>
      </c>
      <c r="D439" s="49">
        <v>35</v>
      </c>
      <c r="E439" s="50" t="s">
        <v>11</v>
      </c>
      <c r="F439" s="49">
        <v>243</v>
      </c>
      <c r="G439" s="50" t="s">
        <v>80</v>
      </c>
      <c r="H439" s="51">
        <v>1</v>
      </c>
      <c r="I439" s="52">
        <v>14923</v>
      </c>
      <c r="J439" s="52">
        <v>3525</v>
      </c>
      <c r="K439" s="52">
        <v>0</v>
      </c>
      <c r="L439" s="52">
        <v>893</v>
      </c>
      <c r="M439" s="52">
        <v>19341</v>
      </c>
      <c r="N439" s="36"/>
      <c r="O439" s="53">
        <v>0</v>
      </c>
      <c r="P439" s="53">
        <v>0</v>
      </c>
      <c r="Q439" s="55">
        <v>0.09</v>
      </c>
      <c r="R439" s="55">
        <v>5.4269554295764532E-3</v>
      </c>
      <c r="S439" s="52">
        <v>0</v>
      </c>
      <c r="T439" s="36"/>
      <c r="U439" s="56">
        <v>18448</v>
      </c>
      <c r="V439" s="56">
        <v>0</v>
      </c>
      <c r="W439" s="52">
        <v>0</v>
      </c>
      <c r="X439" s="52">
        <v>893</v>
      </c>
      <c r="Y439" s="52">
        <v>19341</v>
      </c>
      <c r="Z439" s="83">
        <f t="shared" si="6"/>
        <v>22283980</v>
      </c>
    </row>
    <row r="440" spans="1:26" s="13" customFormat="1">
      <c r="A440" s="49">
        <v>469</v>
      </c>
      <c r="B440" s="49">
        <v>469035244</v>
      </c>
      <c r="C440" s="50" t="s">
        <v>215</v>
      </c>
      <c r="D440" s="49">
        <v>35</v>
      </c>
      <c r="E440" s="50" t="s">
        <v>11</v>
      </c>
      <c r="F440" s="49">
        <v>244</v>
      </c>
      <c r="G440" s="50" t="s">
        <v>27</v>
      </c>
      <c r="H440" s="51">
        <v>1</v>
      </c>
      <c r="I440" s="52">
        <v>8621</v>
      </c>
      <c r="J440" s="52">
        <v>3485</v>
      </c>
      <c r="K440" s="52">
        <v>0</v>
      </c>
      <c r="L440" s="52">
        <v>893</v>
      </c>
      <c r="M440" s="52">
        <v>12999</v>
      </c>
      <c r="N440" s="36"/>
      <c r="O440" s="53">
        <v>0</v>
      </c>
      <c r="P440" s="53">
        <v>0</v>
      </c>
      <c r="Q440" s="55">
        <v>0.18</v>
      </c>
      <c r="R440" s="55">
        <v>9.4216389675245329E-2</v>
      </c>
      <c r="S440" s="52">
        <v>0</v>
      </c>
      <c r="T440" s="36"/>
      <c r="U440" s="56">
        <v>12106</v>
      </c>
      <c r="V440" s="56">
        <v>0</v>
      </c>
      <c r="W440" s="52">
        <v>0</v>
      </c>
      <c r="X440" s="52">
        <v>893</v>
      </c>
      <c r="Y440" s="52">
        <v>12999</v>
      </c>
      <c r="Z440" s="83">
        <f t="shared" si="6"/>
        <v>22283980</v>
      </c>
    </row>
    <row r="441" spans="1:26" s="13" customFormat="1">
      <c r="A441" s="49">
        <v>470</v>
      </c>
      <c r="B441" s="49">
        <v>470165035</v>
      </c>
      <c r="C441" s="50" t="s">
        <v>216</v>
      </c>
      <c r="D441" s="49">
        <v>165</v>
      </c>
      <c r="E441" s="50" t="s">
        <v>17</v>
      </c>
      <c r="F441" s="49">
        <v>35</v>
      </c>
      <c r="G441" s="50" t="s">
        <v>11</v>
      </c>
      <c r="H441" s="51">
        <v>1</v>
      </c>
      <c r="I441" s="52">
        <v>8703</v>
      </c>
      <c r="J441" s="52">
        <v>3067</v>
      </c>
      <c r="K441" s="52">
        <v>0</v>
      </c>
      <c r="L441" s="52">
        <v>893</v>
      </c>
      <c r="M441" s="52">
        <v>12663</v>
      </c>
      <c r="N441" s="36"/>
      <c r="O441" s="53">
        <v>0</v>
      </c>
      <c r="P441" s="53">
        <v>0</v>
      </c>
      <c r="Q441" s="55">
        <v>0.18</v>
      </c>
      <c r="R441" s="55">
        <v>0.146106395462925</v>
      </c>
      <c r="S441" s="52">
        <v>0</v>
      </c>
      <c r="T441" s="36"/>
      <c r="U441" s="56">
        <v>11770</v>
      </c>
      <c r="V441" s="56">
        <v>0</v>
      </c>
      <c r="W441" s="52">
        <v>0</v>
      </c>
      <c r="X441" s="52">
        <v>893</v>
      </c>
      <c r="Y441" s="52">
        <v>12663</v>
      </c>
      <c r="Z441" s="83">
        <f t="shared" si="6"/>
        <v>18616814</v>
      </c>
    </row>
    <row r="442" spans="1:26" s="13" customFormat="1">
      <c r="A442" s="49">
        <v>470</v>
      </c>
      <c r="B442" s="49">
        <v>470165048</v>
      </c>
      <c r="C442" s="50" t="s">
        <v>216</v>
      </c>
      <c r="D442" s="49">
        <v>165</v>
      </c>
      <c r="E442" s="50" t="s">
        <v>17</v>
      </c>
      <c r="F442" s="49">
        <v>48</v>
      </c>
      <c r="G442" s="50" t="s">
        <v>217</v>
      </c>
      <c r="H442" s="51">
        <v>1</v>
      </c>
      <c r="I442" s="52">
        <v>8703</v>
      </c>
      <c r="J442" s="52">
        <v>6918</v>
      </c>
      <c r="K442" s="52">
        <v>0</v>
      </c>
      <c r="L442" s="52">
        <v>893</v>
      </c>
      <c r="M442" s="52">
        <v>16514</v>
      </c>
      <c r="N442" s="36"/>
      <c r="O442" s="53">
        <v>0</v>
      </c>
      <c r="P442" s="53">
        <v>0</v>
      </c>
      <c r="Q442" s="55">
        <v>0.09</v>
      </c>
      <c r="R442" s="55">
        <v>9.4648229660281556E-4</v>
      </c>
      <c r="S442" s="52">
        <v>0</v>
      </c>
      <c r="T442" s="36"/>
      <c r="U442" s="56">
        <v>15621</v>
      </c>
      <c r="V442" s="56">
        <v>0</v>
      </c>
      <c r="W442" s="52">
        <v>0</v>
      </c>
      <c r="X442" s="52">
        <v>893</v>
      </c>
      <c r="Y442" s="52">
        <v>16514</v>
      </c>
      <c r="Z442" s="83">
        <f t="shared" si="6"/>
        <v>18616814</v>
      </c>
    </row>
    <row r="443" spans="1:26" s="13" customFormat="1">
      <c r="A443" s="49">
        <v>470</v>
      </c>
      <c r="B443" s="49">
        <v>470165057</v>
      </c>
      <c r="C443" s="50" t="s">
        <v>216</v>
      </c>
      <c r="D443" s="49">
        <v>165</v>
      </c>
      <c r="E443" s="50" t="s">
        <v>17</v>
      </c>
      <c r="F443" s="49">
        <v>57</v>
      </c>
      <c r="G443" s="50" t="s">
        <v>13</v>
      </c>
      <c r="H443" s="51">
        <v>4</v>
      </c>
      <c r="I443" s="52">
        <v>11921</v>
      </c>
      <c r="J443" s="52">
        <v>630</v>
      </c>
      <c r="K443" s="52">
        <v>0</v>
      </c>
      <c r="L443" s="52">
        <v>893</v>
      </c>
      <c r="M443" s="52">
        <v>13444</v>
      </c>
      <c r="N443" s="36"/>
      <c r="O443" s="53">
        <v>0</v>
      </c>
      <c r="P443" s="53">
        <v>0</v>
      </c>
      <c r="Q443" s="55">
        <v>0.18</v>
      </c>
      <c r="R443" s="55">
        <v>0.11614255293759317</v>
      </c>
      <c r="S443" s="52">
        <v>0</v>
      </c>
      <c r="T443" s="36"/>
      <c r="U443" s="56">
        <v>50204</v>
      </c>
      <c r="V443" s="56">
        <v>0</v>
      </c>
      <c r="W443" s="52">
        <v>0</v>
      </c>
      <c r="X443" s="52">
        <v>3572</v>
      </c>
      <c r="Y443" s="52">
        <v>53776</v>
      </c>
      <c r="Z443" s="83">
        <f t="shared" si="6"/>
        <v>18616814</v>
      </c>
    </row>
    <row r="444" spans="1:26" s="13" customFormat="1">
      <c r="A444" s="49">
        <v>470</v>
      </c>
      <c r="B444" s="49">
        <v>470165093</v>
      </c>
      <c r="C444" s="50" t="s">
        <v>216</v>
      </c>
      <c r="D444" s="49">
        <v>165</v>
      </c>
      <c r="E444" s="50" t="s">
        <v>17</v>
      </c>
      <c r="F444" s="49">
        <v>93</v>
      </c>
      <c r="G444" s="50" t="s">
        <v>14</v>
      </c>
      <c r="H444" s="51">
        <v>217</v>
      </c>
      <c r="I444" s="52">
        <v>10489</v>
      </c>
      <c r="J444" s="52">
        <v>294</v>
      </c>
      <c r="K444" s="52">
        <v>0</v>
      </c>
      <c r="L444" s="52">
        <v>893</v>
      </c>
      <c r="M444" s="52">
        <v>11676</v>
      </c>
      <c r="N444" s="36"/>
      <c r="O444" s="53">
        <v>0</v>
      </c>
      <c r="P444" s="53">
        <v>0</v>
      </c>
      <c r="Q444" s="55">
        <v>0.09</v>
      </c>
      <c r="R444" s="55">
        <v>9.832094687748992E-2</v>
      </c>
      <c r="S444" s="52">
        <v>-913</v>
      </c>
      <c r="T444" s="36"/>
      <c r="U444" s="56">
        <v>2339911</v>
      </c>
      <c r="V444" s="56">
        <v>0</v>
      </c>
      <c r="W444" s="52">
        <v>-198121</v>
      </c>
      <c r="X444" s="52">
        <v>193781</v>
      </c>
      <c r="Y444" s="52">
        <v>2335571</v>
      </c>
      <c r="Z444" s="83">
        <f t="shared" si="6"/>
        <v>18616814</v>
      </c>
    </row>
    <row r="445" spans="1:26" s="13" customFormat="1">
      <c r="A445" s="49">
        <v>470</v>
      </c>
      <c r="B445" s="49">
        <v>470165163</v>
      </c>
      <c r="C445" s="50" t="s">
        <v>216</v>
      </c>
      <c r="D445" s="49">
        <v>165</v>
      </c>
      <c r="E445" s="50" t="s">
        <v>17</v>
      </c>
      <c r="F445" s="49">
        <v>163</v>
      </c>
      <c r="G445" s="50" t="s">
        <v>16</v>
      </c>
      <c r="H445" s="51">
        <v>12</v>
      </c>
      <c r="I445" s="52">
        <v>11312</v>
      </c>
      <c r="J445" s="52">
        <v>606</v>
      </c>
      <c r="K445" s="52">
        <v>0</v>
      </c>
      <c r="L445" s="52">
        <v>893</v>
      </c>
      <c r="M445" s="52">
        <v>12811</v>
      </c>
      <c r="N445" s="36"/>
      <c r="O445" s="53">
        <v>0</v>
      </c>
      <c r="P445" s="53">
        <v>0</v>
      </c>
      <c r="Q445" s="55">
        <v>0.18</v>
      </c>
      <c r="R445" s="55">
        <v>8.7615887311341539E-2</v>
      </c>
      <c r="S445" s="52">
        <v>0</v>
      </c>
      <c r="T445" s="36"/>
      <c r="U445" s="56">
        <v>143016</v>
      </c>
      <c r="V445" s="56">
        <v>0</v>
      </c>
      <c r="W445" s="52">
        <v>0</v>
      </c>
      <c r="X445" s="52">
        <v>10716</v>
      </c>
      <c r="Y445" s="52">
        <v>153732</v>
      </c>
      <c r="Z445" s="83">
        <f t="shared" si="6"/>
        <v>18616814</v>
      </c>
    </row>
    <row r="446" spans="1:26" s="13" customFormat="1">
      <c r="A446" s="49">
        <v>470</v>
      </c>
      <c r="B446" s="49">
        <v>470165165</v>
      </c>
      <c r="C446" s="50" t="s">
        <v>216</v>
      </c>
      <c r="D446" s="49">
        <v>165</v>
      </c>
      <c r="E446" s="50" t="s">
        <v>17</v>
      </c>
      <c r="F446" s="49">
        <v>165</v>
      </c>
      <c r="G446" s="50" t="s">
        <v>17</v>
      </c>
      <c r="H446" s="51">
        <v>739</v>
      </c>
      <c r="I446" s="52">
        <v>10009</v>
      </c>
      <c r="J446" s="52">
        <v>490</v>
      </c>
      <c r="K446" s="52">
        <v>0</v>
      </c>
      <c r="L446" s="52">
        <v>893</v>
      </c>
      <c r="M446" s="52">
        <v>11392</v>
      </c>
      <c r="N446" s="36"/>
      <c r="O446" s="53">
        <v>0</v>
      </c>
      <c r="P446" s="53">
        <v>0</v>
      </c>
      <c r="Q446" s="55">
        <v>0.14000000000000001</v>
      </c>
      <c r="R446" s="55">
        <v>0.11966283017214517</v>
      </c>
      <c r="S446" s="52">
        <v>0</v>
      </c>
      <c r="T446" s="36"/>
      <c r="U446" s="56">
        <v>7758761</v>
      </c>
      <c r="V446" s="56">
        <v>0</v>
      </c>
      <c r="W446" s="52">
        <v>0</v>
      </c>
      <c r="X446" s="52">
        <v>659927</v>
      </c>
      <c r="Y446" s="52">
        <v>8418688</v>
      </c>
      <c r="Z446" s="83">
        <f t="shared" si="6"/>
        <v>18616814</v>
      </c>
    </row>
    <row r="447" spans="1:26" s="13" customFormat="1">
      <c r="A447" s="49">
        <v>470</v>
      </c>
      <c r="B447" s="49">
        <v>470165176</v>
      </c>
      <c r="C447" s="50" t="s">
        <v>216</v>
      </c>
      <c r="D447" s="49">
        <v>165</v>
      </c>
      <c r="E447" s="50" t="s">
        <v>17</v>
      </c>
      <c r="F447" s="49">
        <v>176</v>
      </c>
      <c r="G447" s="50" t="s">
        <v>78</v>
      </c>
      <c r="H447" s="51">
        <v>206</v>
      </c>
      <c r="I447" s="52">
        <v>9743</v>
      </c>
      <c r="J447" s="52">
        <v>3210</v>
      </c>
      <c r="K447" s="52">
        <v>0</v>
      </c>
      <c r="L447" s="52">
        <v>893</v>
      </c>
      <c r="M447" s="52">
        <v>13846</v>
      </c>
      <c r="N447" s="36"/>
      <c r="O447" s="53">
        <v>0</v>
      </c>
      <c r="P447" s="53">
        <v>0</v>
      </c>
      <c r="Q447" s="55">
        <v>0.09</v>
      </c>
      <c r="R447" s="55">
        <v>6.5733715767592862E-2</v>
      </c>
      <c r="S447" s="52">
        <v>0</v>
      </c>
      <c r="T447" s="36"/>
      <c r="U447" s="56">
        <v>2668318</v>
      </c>
      <c r="V447" s="56">
        <v>0</v>
      </c>
      <c r="W447" s="52">
        <v>0</v>
      </c>
      <c r="X447" s="52">
        <v>183958</v>
      </c>
      <c r="Y447" s="52">
        <v>2852276</v>
      </c>
      <c r="Z447" s="83">
        <f t="shared" si="6"/>
        <v>18616814</v>
      </c>
    </row>
    <row r="448" spans="1:26" s="13" customFormat="1">
      <c r="A448" s="49">
        <v>470</v>
      </c>
      <c r="B448" s="49">
        <v>470165178</v>
      </c>
      <c r="C448" s="50" t="s">
        <v>216</v>
      </c>
      <c r="D448" s="49">
        <v>165</v>
      </c>
      <c r="E448" s="50" t="s">
        <v>17</v>
      </c>
      <c r="F448" s="49">
        <v>178</v>
      </c>
      <c r="G448" s="50" t="s">
        <v>219</v>
      </c>
      <c r="H448" s="51">
        <v>230</v>
      </c>
      <c r="I448" s="52">
        <v>9322</v>
      </c>
      <c r="J448" s="52">
        <v>977</v>
      </c>
      <c r="K448" s="52">
        <v>0</v>
      </c>
      <c r="L448" s="52">
        <v>893</v>
      </c>
      <c r="M448" s="52">
        <v>11192</v>
      </c>
      <c r="N448" s="36"/>
      <c r="O448" s="53">
        <v>0</v>
      </c>
      <c r="P448" s="53">
        <v>0</v>
      </c>
      <c r="Q448" s="55">
        <v>0.09</v>
      </c>
      <c r="R448" s="55">
        <v>5.9498310081802924E-2</v>
      </c>
      <c r="S448" s="52">
        <v>0</v>
      </c>
      <c r="T448" s="36"/>
      <c r="U448" s="56">
        <v>2368770</v>
      </c>
      <c r="V448" s="56">
        <v>0</v>
      </c>
      <c r="W448" s="52">
        <v>0</v>
      </c>
      <c r="X448" s="52">
        <v>205390</v>
      </c>
      <c r="Y448" s="52">
        <v>2574160</v>
      </c>
      <c r="Z448" s="83">
        <f t="shared" si="6"/>
        <v>18616814</v>
      </c>
    </row>
    <row r="449" spans="1:26" s="13" customFormat="1">
      <c r="A449" s="49">
        <v>470</v>
      </c>
      <c r="B449" s="49">
        <v>470165229</v>
      </c>
      <c r="C449" s="50" t="s">
        <v>216</v>
      </c>
      <c r="D449" s="49">
        <v>165</v>
      </c>
      <c r="E449" s="50" t="s">
        <v>17</v>
      </c>
      <c r="F449" s="49">
        <v>229</v>
      </c>
      <c r="G449" s="50" t="s">
        <v>97</v>
      </c>
      <c r="H449" s="51">
        <v>7</v>
      </c>
      <c r="I449" s="52">
        <v>11420</v>
      </c>
      <c r="J449" s="52">
        <v>1081</v>
      </c>
      <c r="K449" s="52">
        <v>0</v>
      </c>
      <c r="L449" s="52">
        <v>893</v>
      </c>
      <c r="M449" s="52">
        <v>13394</v>
      </c>
      <c r="N449" s="36"/>
      <c r="O449" s="53">
        <v>0</v>
      </c>
      <c r="P449" s="53">
        <v>0</v>
      </c>
      <c r="Q449" s="55">
        <v>0.09</v>
      </c>
      <c r="R449" s="55">
        <v>1.0850901083337826E-2</v>
      </c>
      <c r="S449" s="52">
        <v>0</v>
      </c>
      <c r="T449" s="36"/>
      <c r="U449" s="56">
        <v>87507</v>
      </c>
      <c r="V449" s="56">
        <v>0</v>
      </c>
      <c r="W449" s="52">
        <v>0</v>
      </c>
      <c r="X449" s="52">
        <v>6251</v>
      </c>
      <c r="Y449" s="52">
        <v>93758</v>
      </c>
      <c r="Z449" s="83">
        <f t="shared" si="6"/>
        <v>18616814</v>
      </c>
    </row>
    <row r="450" spans="1:26" s="13" customFormat="1">
      <c r="A450" s="49">
        <v>470</v>
      </c>
      <c r="B450" s="49">
        <v>470165246</v>
      </c>
      <c r="C450" s="50" t="s">
        <v>216</v>
      </c>
      <c r="D450" s="49">
        <v>165</v>
      </c>
      <c r="E450" s="50" t="s">
        <v>17</v>
      </c>
      <c r="F450" s="49">
        <v>246</v>
      </c>
      <c r="G450" s="50" t="s">
        <v>220</v>
      </c>
      <c r="H450" s="51">
        <v>1</v>
      </c>
      <c r="I450" s="52">
        <v>10087</v>
      </c>
      <c r="J450" s="52">
        <v>2853</v>
      </c>
      <c r="K450" s="52">
        <v>0</v>
      </c>
      <c r="L450" s="52">
        <v>893</v>
      </c>
      <c r="M450" s="52">
        <v>13833</v>
      </c>
      <c r="N450" s="36"/>
      <c r="O450" s="53">
        <v>0</v>
      </c>
      <c r="P450" s="53">
        <v>0</v>
      </c>
      <c r="Q450" s="55">
        <v>0.09</v>
      </c>
      <c r="R450" s="55">
        <v>4.7739360583134191E-4</v>
      </c>
      <c r="S450" s="52">
        <v>0</v>
      </c>
      <c r="T450" s="36"/>
      <c r="U450" s="56">
        <v>12940</v>
      </c>
      <c r="V450" s="56">
        <v>0</v>
      </c>
      <c r="W450" s="52">
        <v>0</v>
      </c>
      <c r="X450" s="52">
        <v>893</v>
      </c>
      <c r="Y450" s="52">
        <v>13833</v>
      </c>
      <c r="Z450" s="83">
        <f t="shared" si="6"/>
        <v>18616814</v>
      </c>
    </row>
    <row r="451" spans="1:26" s="13" customFormat="1">
      <c r="A451" s="49">
        <v>470</v>
      </c>
      <c r="B451" s="49">
        <v>470165248</v>
      </c>
      <c r="C451" s="50" t="s">
        <v>216</v>
      </c>
      <c r="D451" s="49">
        <v>165</v>
      </c>
      <c r="E451" s="50" t="s">
        <v>17</v>
      </c>
      <c r="F451" s="49">
        <v>248</v>
      </c>
      <c r="G451" s="50" t="s">
        <v>18</v>
      </c>
      <c r="H451" s="51">
        <v>14</v>
      </c>
      <c r="I451" s="52">
        <v>10105</v>
      </c>
      <c r="J451" s="52">
        <v>355</v>
      </c>
      <c r="K451" s="52">
        <v>0</v>
      </c>
      <c r="L451" s="52">
        <v>893</v>
      </c>
      <c r="M451" s="52">
        <v>11353</v>
      </c>
      <c r="N451" s="36"/>
      <c r="O451" s="53">
        <v>0</v>
      </c>
      <c r="P451" s="53">
        <v>0</v>
      </c>
      <c r="Q451" s="55">
        <v>0.09</v>
      </c>
      <c r="R451" s="55">
        <v>3.8628902959594646E-2</v>
      </c>
      <c r="S451" s="52">
        <v>0</v>
      </c>
      <c r="T451" s="36"/>
      <c r="U451" s="56">
        <v>146440</v>
      </c>
      <c r="V451" s="56">
        <v>0</v>
      </c>
      <c r="W451" s="52">
        <v>0</v>
      </c>
      <c r="X451" s="52">
        <v>12502</v>
      </c>
      <c r="Y451" s="52">
        <v>158942</v>
      </c>
      <c r="Z451" s="83">
        <f t="shared" si="6"/>
        <v>18616814</v>
      </c>
    </row>
    <row r="452" spans="1:26" s="13" customFormat="1">
      <c r="A452" s="49">
        <v>470</v>
      </c>
      <c r="B452" s="49">
        <v>470165262</v>
      </c>
      <c r="C452" s="50" t="s">
        <v>216</v>
      </c>
      <c r="D452" s="49">
        <v>165</v>
      </c>
      <c r="E452" s="50" t="s">
        <v>17</v>
      </c>
      <c r="F452" s="49">
        <v>262</v>
      </c>
      <c r="G452" s="50" t="s">
        <v>19</v>
      </c>
      <c r="H452" s="51">
        <v>31</v>
      </c>
      <c r="I452" s="52">
        <v>10021</v>
      </c>
      <c r="J452" s="52">
        <v>4650</v>
      </c>
      <c r="K452" s="52">
        <v>0</v>
      </c>
      <c r="L452" s="52">
        <v>893</v>
      </c>
      <c r="M452" s="52">
        <v>15564</v>
      </c>
      <c r="N452" s="36"/>
      <c r="O452" s="53">
        <v>0</v>
      </c>
      <c r="P452" s="53">
        <v>0</v>
      </c>
      <c r="Q452" s="55">
        <v>0.09</v>
      </c>
      <c r="R452" s="55">
        <v>4.9644729083564425E-2</v>
      </c>
      <c r="S452" s="52">
        <v>0</v>
      </c>
      <c r="T452" s="36"/>
      <c r="U452" s="56">
        <v>454801</v>
      </c>
      <c r="V452" s="56">
        <v>0</v>
      </c>
      <c r="W452" s="52">
        <v>0</v>
      </c>
      <c r="X452" s="52">
        <v>27683</v>
      </c>
      <c r="Y452" s="52">
        <v>482484</v>
      </c>
      <c r="Z452" s="83">
        <f t="shared" si="6"/>
        <v>18616814</v>
      </c>
    </row>
    <row r="453" spans="1:26" s="13" customFormat="1">
      <c r="A453" s="49">
        <v>470</v>
      </c>
      <c r="B453" s="49">
        <v>470165274</v>
      </c>
      <c r="C453" s="50" t="s">
        <v>216</v>
      </c>
      <c r="D453" s="49">
        <v>165</v>
      </c>
      <c r="E453" s="50" t="s">
        <v>17</v>
      </c>
      <c r="F453" s="49">
        <v>274</v>
      </c>
      <c r="G453" s="50" t="s">
        <v>60</v>
      </c>
      <c r="H453" s="51">
        <v>1</v>
      </c>
      <c r="I453" s="52">
        <v>8657</v>
      </c>
      <c r="J453" s="52">
        <v>4201</v>
      </c>
      <c r="K453" s="52">
        <v>0</v>
      </c>
      <c r="L453" s="52">
        <v>893</v>
      </c>
      <c r="M453" s="52">
        <v>13751</v>
      </c>
      <c r="N453" s="36"/>
      <c r="O453" s="53">
        <v>0</v>
      </c>
      <c r="P453" s="53">
        <v>0</v>
      </c>
      <c r="Q453" s="55">
        <v>0.09</v>
      </c>
      <c r="R453" s="55">
        <v>8.124843184670294E-2</v>
      </c>
      <c r="S453" s="52">
        <v>0</v>
      </c>
      <c r="T453" s="36"/>
      <c r="U453" s="56">
        <v>12858</v>
      </c>
      <c r="V453" s="56">
        <v>0</v>
      </c>
      <c r="W453" s="52">
        <v>0</v>
      </c>
      <c r="X453" s="52">
        <v>893</v>
      </c>
      <c r="Y453" s="52">
        <v>13751</v>
      </c>
      <c r="Z453" s="83">
        <f t="shared" si="6"/>
        <v>18616814</v>
      </c>
    </row>
    <row r="454" spans="1:26" s="13" customFormat="1">
      <c r="A454" s="49">
        <v>470</v>
      </c>
      <c r="B454" s="49">
        <v>470165284</v>
      </c>
      <c r="C454" s="50" t="s">
        <v>216</v>
      </c>
      <c r="D454" s="49">
        <v>165</v>
      </c>
      <c r="E454" s="50" t="s">
        <v>17</v>
      </c>
      <c r="F454" s="49">
        <v>284</v>
      </c>
      <c r="G454" s="50" t="s">
        <v>140</v>
      </c>
      <c r="H454" s="51">
        <v>59</v>
      </c>
      <c r="I454" s="52">
        <v>9020</v>
      </c>
      <c r="J454" s="52">
        <v>3105</v>
      </c>
      <c r="K454" s="52">
        <v>0</v>
      </c>
      <c r="L454" s="52">
        <v>893</v>
      </c>
      <c r="M454" s="52">
        <v>13018</v>
      </c>
      <c r="N454" s="36"/>
      <c r="O454" s="53">
        <v>0</v>
      </c>
      <c r="P454" s="53">
        <v>0</v>
      </c>
      <c r="Q454" s="55">
        <v>0.09</v>
      </c>
      <c r="R454" s="55">
        <v>2.5320849143555941E-2</v>
      </c>
      <c r="S454" s="52">
        <v>0</v>
      </c>
      <c r="T454" s="36"/>
      <c r="U454" s="56">
        <v>715375</v>
      </c>
      <c r="V454" s="56">
        <v>0</v>
      </c>
      <c r="W454" s="52">
        <v>0</v>
      </c>
      <c r="X454" s="52">
        <v>52687</v>
      </c>
      <c r="Y454" s="52">
        <v>768062</v>
      </c>
      <c r="Z454" s="83">
        <f t="shared" si="6"/>
        <v>18616814</v>
      </c>
    </row>
    <row r="455" spans="1:26" s="13" customFormat="1">
      <c r="A455" s="49">
        <v>470</v>
      </c>
      <c r="B455" s="49">
        <v>470165305</v>
      </c>
      <c r="C455" s="50" t="s">
        <v>216</v>
      </c>
      <c r="D455" s="49">
        <v>165</v>
      </c>
      <c r="E455" s="50" t="s">
        <v>17</v>
      </c>
      <c r="F455" s="49">
        <v>305</v>
      </c>
      <c r="G455" s="50" t="s">
        <v>221</v>
      </c>
      <c r="H455" s="51">
        <v>40</v>
      </c>
      <c r="I455" s="52">
        <v>9401</v>
      </c>
      <c r="J455" s="52">
        <v>3051</v>
      </c>
      <c r="K455" s="52">
        <v>0</v>
      </c>
      <c r="L455" s="52">
        <v>893</v>
      </c>
      <c r="M455" s="52">
        <v>13345</v>
      </c>
      <c r="N455" s="36"/>
      <c r="O455" s="53">
        <v>0</v>
      </c>
      <c r="P455" s="53">
        <v>0</v>
      </c>
      <c r="Q455" s="55">
        <v>0.09</v>
      </c>
      <c r="R455" s="55">
        <v>1.1725353845621751E-2</v>
      </c>
      <c r="S455" s="52">
        <v>0</v>
      </c>
      <c r="T455" s="36"/>
      <c r="U455" s="56">
        <v>498080</v>
      </c>
      <c r="V455" s="56">
        <v>0</v>
      </c>
      <c r="W455" s="52">
        <v>0</v>
      </c>
      <c r="X455" s="52">
        <v>35720</v>
      </c>
      <c r="Y455" s="52">
        <v>533800</v>
      </c>
      <c r="Z455" s="83">
        <f t="shared" si="6"/>
        <v>18616814</v>
      </c>
    </row>
    <row r="456" spans="1:26" s="13" customFormat="1">
      <c r="A456" s="49">
        <v>470</v>
      </c>
      <c r="B456" s="49">
        <v>470165314</v>
      </c>
      <c r="C456" s="50" t="s">
        <v>216</v>
      </c>
      <c r="D456" s="49">
        <v>165</v>
      </c>
      <c r="E456" s="50" t="s">
        <v>17</v>
      </c>
      <c r="F456" s="49">
        <v>314</v>
      </c>
      <c r="G456" s="50" t="s">
        <v>29</v>
      </c>
      <c r="H456" s="51">
        <v>1</v>
      </c>
      <c r="I456" s="52">
        <v>14407</v>
      </c>
      <c r="J456" s="52">
        <v>11174</v>
      </c>
      <c r="K456" s="52">
        <v>0</v>
      </c>
      <c r="L456" s="52">
        <v>893</v>
      </c>
      <c r="M456" s="52">
        <v>26474</v>
      </c>
      <c r="N456" s="36"/>
      <c r="O456" s="53">
        <v>0</v>
      </c>
      <c r="P456" s="53">
        <v>0</v>
      </c>
      <c r="Q456" s="55">
        <v>0.09</v>
      </c>
      <c r="R456" s="55">
        <v>4.7690899766988848E-3</v>
      </c>
      <c r="S456" s="52">
        <v>0</v>
      </c>
      <c r="T456" s="36"/>
      <c r="U456" s="56">
        <v>25581</v>
      </c>
      <c r="V456" s="56">
        <v>0</v>
      </c>
      <c r="W456" s="52">
        <v>0</v>
      </c>
      <c r="X456" s="52">
        <v>893</v>
      </c>
      <c r="Y456" s="52">
        <v>26474</v>
      </c>
      <c r="Z456" s="83">
        <f t="shared" si="6"/>
        <v>18616814</v>
      </c>
    </row>
    <row r="457" spans="1:26" s="13" customFormat="1">
      <c r="A457" s="49">
        <v>470</v>
      </c>
      <c r="B457" s="49">
        <v>470165342</v>
      </c>
      <c r="C457" s="50" t="s">
        <v>216</v>
      </c>
      <c r="D457" s="49">
        <v>165</v>
      </c>
      <c r="E457" s="50" t="s">
        <v>17</v>
      </c>
      <c r="F457" s="49">
        <v>342</v>
      </c>
      <c r="G457" s="50" t="s">
        <v>222</v>
      </c>
      <c r="H457" s="51">
        <v>4</v>
      </c>
      <c r="I457" s="52">
        <v>9395</v>
      </c>
      <c r="J457" s="52">
        <v>5213</v>
      </c>
      <c r="K457" s="52">
        <v>0</v>
      </c>
      <c r="L457" s="52">
        <v>893</v>
      </c>
      <c r="M457" s="52">
        <v>15501</v>
      </c>
      <c r="N457" s="36"/>
      <c r="O457" s="53">
        <v>0</v>
      </c>
      <c r="P457" s="53">
        <v>0</v>
      </c>
      <c r="Q457" s="55">
        <v>0.09</v>
      </c>
      <c r="R457" s="55">
        <v>1.3475763916988568E-3</v>
      </c>
      <c r="S457" s="52">
        <v>0</v>
      </c>
      <c r="T457" s="36"/>
      <c r="U457" s="56">
        <v>58432</v>
      </c>
      <c r="V457" s="56">
        <v>0</v>
      </c>
      <c r="W457" s="52">
        <v>0</v>
      </c>
      <c r="X457" s="52">
        <v>3572</v>
      </c>
      <c r="Y457" s="52">
        <v>62004</v>
      </c>
      <c r="Z457" s="83">
        <f t="shared" si="6"/>
        <v>18616814</v>
      </c>
    </row>
    <row r="458" spans="1:26" s="13" customFormat="1">
      <c r="A458" s="49">
        <v>470</v>
      </c>
      <c r="B458" s="49">
        <v>470165344</v>
      </c>
      <c r="C458" s="50" t="s">
        <v>216</v>
      </c>
      <c r="D458" s="49">
        <v>165</v>
      </c>
      <c r="E458" s="50" t="s">
        <v>17</v>
      </c>
      <c r="F458" s="49">
        <v>344</v>
      </c>
      <c r="G458" s="50" t="s">
        <v>81</v>
      </c>
      <c r="H458" s="51">
        <v>1</v>
      </c>
      <c r="I458" s="52">
        <v>8703</v>
      </c>
      <c r="J458" s="52">
        <v>2910</v>
      </c>
      <c r="K458" s="52">
        <v>0</v>
      </c>
      <c r="L458" s="52">
        <v>893</v>
      </c>
      <c r="M458" s="52">
        <v>12506</v>
      </c>
      <c r="N458" s="36"/>
      <c r="O458" s="53">
        <v>0</v>
      </c>
      <c r="P458" s="53">
        <v>0</v>
      </c>
      <c r="Q458" s="55">
        <v>0.09</v>
      </c>
      <c r="R458" s="55">
        <v>4.1946973049808916E-4</v>
      </c>
      <c r="S458" s="52">
        <v>0</v>
      </c>
      <c r="T458" s="36"/>
      <c r="U458" s="56">
        <v>11613</v>
      </c>
      <c r="V458" s="56">
        <v>0</v>
      </c>
      <c r="W458" s="52">
        <v>0</v>
      </c>
      <c r="X458" s="52">
        <v>893</v>
      </c>
      <c r="Y458" s="52">
        <v>12506</v>
      </c>
      <c r="Z458" s="83">
        <f t="shared" si="6"/>
        <v>18616814</v>
      </c>
    </row>
    <row r="459" spans="1:26" s="13" customFormat="1">
      <c r="A459" s="49">
        <v>470</v>
      </c>
      <c r="B459" s="49">
        <v>470165347</v>
      </c>
      <c r="C459" s="50" t="s">
        <v>216</v>
      </c>
      <c r="D459" s="49">
        <v>165</v>
      </c>
      <c r="E459" s="50" t="s">
        <v>17</v>
      </c>
      <c r="F459" s="49">
        <v>347</v>
      </c>
      <c r="G459" s="50" t="s">
        <v>82</v>
      </c>
      <c r="H459" s="51">
        <v>2</v>
      </c>
      <c r="I459" s="52">
        <v>11171</v>
      </c>
      <c r="J459" s="52">
        <v>4846</v>
      </c>
      <c r="K459" s="52">
        <v>0</v>
      </c>
      <c r="L459" s="52">
        <v>893</v>
      </c>
      <c r="M459" s="52">
        <v>16910</v>
      </c>
      <c r="N459" s="36"/>
      <c r="O459" s="53">
        <v>0</v>
      </c>
      <c r="P459" s="53">
        <v>0</v>
      </c>
      <c r="Q459" s="55">
        <v>0.09</v>
      </c>
      <c r="R459" s="55">
        <v>4.0251804408150101E-3</v>
      </c>
      <c r="S459" s="52">
        <v>0</v>
      </c>
      <c r="T459" s="36"/>
      <c r="U459" s="56">
        <v>32034</v>
      </c>
      <c r="V459" s="56">
        <v>0</v>
      </c>
      <c r="W459" s="52">
        <v>0</v>
      </c>
      <c r="X459" s="52">
        <v>1786</v>
      </c>
      <c r="Y459" s="52">
        <v>33820</v>
      </c>
      <c r="Z459" s="83">
        <f t="shared" ref="Z459:Z522" si="7">SUMIF($A$10:$A$862,$A459,$Y$10:$Y$862)</f>
        <v>18616814</v>
      </c>
    </row>
    <row r="460" spans="1:26" s="13" customFormat="1">
      <c r="A460" s="49">
        <v>474</v>
      </c>
      <c r="B460" s="49">
        <v>474097017</v>
      </c>
      <c r="C460" s="50" t="s">
        <v>223</v>
      </c>
      <c r="D460" s="49">
        <v>97</v>
      </c>
      <c r="E460" s="50" t="s">
        <v>224</v>
      </c>
      <c r="F460" s="49">
        <v>17</v>
      </c>
      <c r="G460" s="50" t="s">
        <v>155</v>
      </c>
      <c r="H460" s="51">
        <v>1</v>
      </c>
      <c r="I460" s="52">
        <v>13975</v>
      </c>
      <c r="J460" s="52">
        <v>4035</v>
      </c>
      <c r="K460" s="52">
        <v>0</v>
      </c>
      <c r="L460" s="52">
        <v>893</v>
      </c>
      <c r="M460" s="52">
        <v>18903</v>
      </c>
      <c r="N460" s="36"/>
      <c r="O460" s="53">
        <v>0</v>
      </c>
      <c r="P460" s="53">
        <v>0</v>
      </c>
      <c r="Q460" s="55">
        <v>0.09</v>
      </c>
      <c r="R460" s="55">
        <v>5.8397127586153714E-3</v>
      </c>
      <c r="S460" s="52">
        <v>0</v>
      </c>
      <c r="T460" s="36"/>
      <c r="U460" s="56">
        <v>18010</v>
      </c>
      <c r="V460" s="56">
        <v>0</v>
      </c>
      <c r="W460" s="52">
        <v>0</v>
      </c>
      <c r="X460" s="52">
        <v>893</v>
      </c>
      <c r="Y460" s="52">
        <v>18903</v>
      </c>
      <c r="Z460" s="83">
        <f t="shared" si="7"/>
        <v>4492851</v>
      </c>
    </row>
    <row r="461" spans="1:26" s="13" customFormat="1">
      <c r="A461" s="49">
        <v>474</v>
      </c>
      <c r="B461" s="49">
        <v>474097057</v>
      </c>
      <c r="C461" s="50" t="s">
        <v>223</v>
      </c>
      <c r="D461" s="49">
        <v>97</v>
      </c>
      <c r="E461" s="50" t="s">
        <v>224</v>
      </c>
      <c r="F461" s="49">
        <v>57</v>
      </c>
      <c r="G461" s="50" t="s">
        <v>13</v>
      </c>
      <c r="H461" s="51">
        <v>1</v>
      </c>
      <c r="I461" s="52">
        <v>12275</v>
      </c>
      <c r="J461" s="52">
        <v>649</v>
      </c>
      <c r="K461" s="52">
        <v>0</v>
      </c>
      <c r="L461" s="52">
        <v>893</v>
      </c>
      <c r="M461" s="52">
        <v>13817</v>
      </c>
      <c r="N461" s="36"/>
      <c r="O461" s="53">
        <v>0</v>
      </c>
      <c r="P461" s="53">
        <v>0</v>
      </c>
      <c r="Q461" s="55">
        <v>0.18</v>
      </c>
      <c r="R461" s="55">
        <v>0.11614255293759317</v>
      </c>
      <c r="S461" s="52">
        <v>0</v>
      </c>
      <c r="T461" s="36"/>
      <c r="U461" s="56">
        <v>12924</v>
      </c>
      <c r="V461" s="56">
        <v>0</v>
      </c>
      <c r="W461" s="52">
        <v>0</v>
      </c>
      <c r="X461" s="52">
        <v>893</v>
      </c>
      <c r="Y461" s="52">
        <v>13817</v>
      </c>
      <c r="Z461" s="83">
        <f t="shared" si="7"/>
        <v>4492851</v>
      </c>
    </row>
    <row r="462" spans="1:26" s="13" customFormat="1">
      <c r="A462" s="49">
        <v>474</v>
      </c>
      <c r="B462" s="49">
        <v>474097064</v>
      </c>
      <c r="C462" s="50" t="s">
        <v>223</v>
      </c>
      <c r="D462" s="49">
        <v>97</v>
      </c>
      <c r="E462" s="50" t="s">
        <v>224</v>
      </c>
      <c r="F462" s="49">
        <v>64</v>
      </c>
      <c r="G462" s="50" t="s">
        <v>102</v>
      </c>
      <c r="H462" s="51">
        <v>1</v>
      </c>
      <c r="I462" s="52">
        <v>8094</v>
      </c>
      <c r="J462" s="52">
        <v>1324</v>
      </c>
      <c r="K462" s="52">
        <v>0</v>
      </c>
      <c r="L462" s="52">
        <v>893</v>
      </c>
      <c r="M462" s="52">
        <v>10311</v>
      </c>
      <c r="N462" s="36"/>
      <c r="O462" s="53">
        <v>0</v>
      </c>
      <c r="P462" s="53">
        <v>0</v>
      </c>
      <c r="Q462" s="55">
        <v>0.18</v>
      </c>
      <c r="R462" s="55">
        <v>2.7421284361524072E-2</v>
      </c>
      <c r="S462" s="52">
        <v>0</v>
      </c>
      <c r="T462" s="36"/>
      <c r="U462" s="56">
        <v>9418</v>
      </c>
      <c r="V462" s="56">
        <v>0</v>
      </c>
      <c r="W462" s="52">
        <v>0</v>
      </c>
      <c r="X462" s="52">
        <v>893</v>
      </c>
      <c r="Y462" s="52">
        <v>10311</v>
      </c>
      <c r="Z462" s="83">
        <f t="shared" si="7"/>
        <v>4492851</v>
      </c>
    </row>
    <row r="463" spans="1:26" s="13" customFormat="1">
      <c r="A463" s="49">
        <v>474</v>
      </c>
      <c r="B463" s="49">
        <v>474097097</v>
      </c>
      <c r="C463" s="50" t="s">
        <v>223</v>
      </c>
      <c r="D463" s="49">
        <v>97</v>
      </c>
      <c r="E463" s="50" t="s">
        <v>224</v>
      </c>
      <c r="F463" s="49">
        <v>97</v>
      </c>
      <c r="G463" s="50" t="s">
        <v>224</v>
      </c>
      <c r="H463" s="51">
        <v>195</v>
      </c>
      <c r="I463" s="52">
        <v>11151</v>
      </c>
      <c r="J463" s="52">
        <v>78</v>
      </c>
      <c r="K463" s="52">
        <v>0</v>
      </c>
      <c r="L463" s="52">
        <v>893</v>
      </c>
      <c r="M463" s="52">
        <v>12122</v>
      </c>
      <c r="N463" s="36"/>
      <c r="O463" s="53">
        <v>0</v>
      </c>
      <c r="P463" s="53">
        <v>0</v>
      </c>
      <c r="Q463" s="55">
        <v>0.18</v>
      </c>
      <c r="R463" s="55">
        <v>3.1635917485665577E-2</v>
      </c>
      <c r="S463" s="52">
        <v>0</v>
      </c>
      <c r="T463" s="36"/>
      <c r="U463" s="56">
        <v>2189655</v>
      </c>
      <c r="V463" s="56">
        <v>0</v>
      </c>
      <c r="W463" s="52">
        <v>0</v>
      </c>
      <c r="X463" s="52">
        <v>174135</v>
      </c>
      <c r="Y463" s="52">
        <v>2363790</v>
      </c>
      <c r="Z463" s="83">
        <f t="shared" si="7"/>
        <v>4492851</v>
      </c>
    </row>
    <row r="464" spans="1:26" s="13" customFormat="1">
      <c r="A464" s="49">
        <v>474</v>
      </c>
      <c r="B464" s="49">
        <v>474097103</v>
      </c>
      <c r="C464" s="50" t="s">
        <v>223</v>
      </c>
      <c r="D464" s="49">
        <v>97</v>
      </c>
      <c r="E464" s="50" t="s">
        <v>224</v>
      </c>
      <c r="F464" s="49">
        <v>103</v>
      </c>
      <c r="G464" s="50" t="s">
        <v>225</v>
      </c>
      <c r="H464" s="51">
        <v>20</v>
      </c>
      <c r="I464" s="52">
        <v>10699</v>
      </c>
      <c r="J464" s="52">
        <v>204</v>
      </c>
      <c r="K464" s="52">
        <v>0</v>
      </c>
      <c r="L464" s="52">
        <v>893</v>
      </c>
      <c r="M464" s="52">
        <v>11796</v>
      </c>
      <c r="N464" s="36"/>
      <c r="O464" s="53">
        <v>0</v>
      </c>
      <c r="P464" s="53">
        <v>0</v>
      </c>
      <c r="Q464" s="55">
        <v>0.18</v>
      </c>
      <c r="R464" s="55">
        <v>7.5556729766982841E-3</v>
      </c>
      <c r="S464" s="52">
        <v>0</v>
      </c>
      <c r="T464" s="36"/>
      <c r="U464" s="56">
        <v>218060</v>
      </c>
      <c r="V464" s="56">
        <v>0</v>
      </c>
      <c r="W464" s="52">
        <v>0</v>
      </c>
      <c r="X464" s="52">
        <v>17860</v>
      </c>
      <c r="Y464" s="52">
        <v>235920</v>
      </c>
      <c r="Z464" s="83">
        <f t="shared" si="7"/>
        <v>4492851</v>
      </c>
    </row>
    <row r="465" spans="1:26" s="13" customFormat="1">
      <c r="A465" s="49">
        <v>474</v>
      </c>
      <c r="B465" s="49">
        <v>474097153</v>
      </c>
      <c r="C465" s="50" t="s">
        <v>223</v>
      </c>
      <c r="D465" s="49">
        <v>97</v>
      </c>
      <c r="E465" s="50" t="s">
        <v>224</v>
      </c>
      <c r="F465" s="49">
        <v>153</v>
      </c>
      <c r="G465" s="50" t="s">
        <v>107</v>
      </c>
      <c r="H465" s="51">
        <v>34</v>
      </c>
      <c r="I465" s="52">
        <v>10609</v>
      </c>
      <c r="J465" s="52">
        <v>277</v>
      </c>
      <c r="K465" s="52">
        <v>0</v>
      </c>
      <c r="L465" s="52">
        <v>893</v>
      </c>
      <c r="M465" s="52">
        <v>11779</v>
      </c>
      <c r="N465" s="36"/>
      <c r="O465" s="53">
        <v>0</v>
      </c>
      <c r="P465" s="53">
        <v>0</v>
      </c>
      <c r="Q465" s="55">
        <v>0.09</v>
      </c>
      <c r="R465" s="55">
        <v>1.2565874203826493E-2</v>
      </c>
      <c r="S465" s="52">
        <v>0</v>
      </c>
      <c r="T465" s="36"/>
      <c r="U465" s="56">
        <v>370124</v>
      </c>
      <c r="V465" s="56">
        <v>0</v>
      </c>
      <c r="W465" s="52">
        <v>0</v>
      </c>
      <c r="X465" s="52">
        <v>30362</v>
      </c>
      <c r="Y465" s="52">
        <v>400486</v>
      </c>
      <c r="Z465" s="83">
        <f t="shared" si="7"/>
        <v>4492851</v>
      </c>
    </row>
    <row r="466" spans="1:26" s="13" customFormat="1">
      <c r="A466" s="49">
        <v>474</v>
      </c>
      <c r="B466" s="49">
        <v>474097162</v>
      </c>
      <c r="C466" s="50" t="s">
        <v>223</v>
      </c>
      <c r="D466" s="49">
        <v>97</v>
      </c>
      <c r="E466" s="50" t="s">
        <v>224</v>
      </c>
      <c r="F466" s="49">
        <v>162</v>
      </c>
      <c r="G466" s="50" t="s">
        <v>226</v>
      </c>
      <c r="H466" s="51">
        <v>15</v>
      </c>
      <c r="I466" s="52">
        <v>9978</v>
      </c>
      <c r="J466" s="52">
        <v>2762</v>
      </c>
      <c r="K466" s="52">
        <v>0</v>
      </c>
      <c r="L466" s="52">
        <v>893</v>
      </c>
      <c r="M466" s="52">
        <v>13633</v>
      </c>
      <c r="N466" s="36"/>
      <c r="O466" s="53">
        <v>0</v>
      </c>
      <c r="P466" s="53">
        <v>0</v>
      </c>
      <c r="Q466" s="55">
        <v>0.09</v>
      </c>
      <c r="R466" s="55">
        <v>1.7156845355811023E-2</v>
      </c>
      <c r="S466" s="52">
        <v>0</v>
      </c>
      <c r="T466" s="36"/>
      <c r="U466" s="56">
        <v>191100</v>
      </c>
      <c r="V466" s="56">
        <v>0</v>
      </c>
      <c r="W466" s="52">
        <v>0</v>
      </c>
      <c r="X466" s="52">
        <v>13395</v>
      </c>
      <c r="Y466" s="52">
        <v>204495</v>
      </c>
      <c r="Z466" s="83">
        <f t="shared" si="7"/>
        <v>4492851</v>
      </c>
    </row>
    <row r="467" spans="1:26" s="13" customFormat="1">
      <c r="A467" s="49">
        <v>474</v>
      </c>
      <c r="B467" s="49">
        <v>474097343</v>
      </c>
      <c r="C467" s="50" t="s">
        <v>223</v>
      </c>
      <c r="D467" s="49">
        <v>97</v>
      </c>
      <c r="E467" s="50" t="s">
        <v>224</v>
      </c>
      <c r="F467" s="49">
        <v>343</v>
      </c>
      <c r="G467" s="50" t="s">
        <v>227</v>
      </c>
      <c r="H467" s="51">
        <v>30</v>
      </c>
      <c r="I467" s="52">
        <v>10347</v>
      </c>
      <c r="J467" s="52">
        <v>1087</v>
      </c>
      <c r="K467" s="52">
        <v>0</v>
      </c>
      <c r="L467" s="52">
        <v>893</v>
      </c>
      <c r="M467" s="52">
        <v>12327</v>
      </c>
      <c r="N467" s="36"/>
      <c r="O467" s="53">
        <v>0</v>
      </c>
      <c r="P467" s="53">
        <v>0</v>
      </c>
      <c r="Q467" s="55">
        <v>0.18</v>
      </c>
      <c r="R467" s="55">
        <v>2.0516268333167102E-2</v>
      </c>
      <c r="S467" s="52">
        <v>0</v>
      </c>
      <c r="T467" s="36"/>
      <c r="U467" s="56">
        <v>343020</v>
      </c>
      <c r="V467" s="56">
        <v>0</v>
      </c>
      <c r="W467" s="52">
        <v>0</v>
      </c>
      <c r="X467" s="52">
        <v>26790</v>
      </c>
      <c r="Y467" s="52">
        <v>369810</v>
      </c>
      <c r="Z467" s="83">
        <f t="shared" si="7"/>
        <v>4492851</v>
      </c>
    </row>
    <row r="468" spans="1:26" s="13" customFormat="1">
      <c r="A468" s="49">
        <v>474</v>
      </c>
      <c r="B468" s="49">
        <v>474097600</v>
      </c>
      <c r="C468" s="50" t="s">
        <v>223</v>
      </c>
      <c r="D468" s="49">
        <v>97</v>
      </c>
      <c r="E468" s="50" t="s">
        <v>224</v>
      </c>
      <c r="F468" s="49">
        <v>600</v>
      </c>
      <c r="G468" s="50" t="s">
        <v>136</v>
      </c>
      <c r="H468" s="51">
        <v>1</v>
      </c>
      <c r="I468" s="52">
        <v>9815</v>
      </c>
      <c r="J468" s="52">
        <v>4022</v>
      </c>
      <c r="K468" s="52">
        <v>0</v>
      </c>
      <c r="L468" s="52">
        <v>893</v>
      </c>
      <c r="M468" s="52">
        <v>14730</v>
      </c>
      <c r="N468" s="36"/>
      <c r="O468" s="53">
        <v>0</v>
      </c>
      <c r="P468" s="53">
        <v>0</v>
      </c>
      <c r="Q468" s="55">
        <v>0.09</v>
      </c>
      <c r="R468" s="55">
        <v>3.9655592909870361E-3</v>
      </c>
      <c r="S468" s="52">
        <v>0</v>
      </c>
      <c r="T468" s="36"/>
      <c r="U468" s="56">
        <v>13837</v>
      </c>
      <c r="V468" s="56">
        <v>0</v>
      </c>
      <c r="W468" s="52">
        <v>0</v>
      </c>
      <c r="X468" s="52">
        <v>893</v>
      </c>
      <c r="Y468" s="52">
        <v>14730</v>
      </c>
      <c r="Z468" s="83">
        <f t="shared" si="7"/>
        <v>4492851</v>
      </c>
    </row>
    <row r="469" spans="1:26" s="13" customFormat="1">
      <c r="A469" s="49">
        <v>474</v>
      </c>
      <c r="B469" s="49">
        <v>474097610</v>
      </c>
      <c r="C469" s="50" t="s">
        <v>223</v>
      </c>
      <c r="D469" s="49">
        <v>97</v>
      </c>
      <c r="E469" s="50" t="s">
        <v>224</v>
      </c>
      <c r="F469" s="49">
        <v>610</v>
      </c>
      <c r="G469" s="50" t="s">
        <v>228</v>
      </c>
      <c r="H469" s="51">
        <v>6</v>
      </c>
      <c r="I469" s="52">
        <v>9622</v>
      </c>
      <c r="J469" s="52">
        <v>1895</v>
      </c>
      <c r="K469" s="52">
        <v>0</v>
      </c>
      <c r="L469" s="52">
        <v>893</v>
      </c>
      <c r="M469" s="52">
        <v>12410</v>
      </c>
      <c r="N469" s="36"/>
      <c r="O469" s="53">
        <v>0</v>
      </c>
      <c r="P469" s="53">
        <v>0</v>
      </c>
      <c r="Q469" s="55">
        <v>0.09</v>
      </c>
      <c r="R469" s="55">
        <v>5.459539441323347E-3</v>
      </c>
      <c r="S469" s="52">
        <v>0</v>
      </c>
      <c r="T469" s="36"/>
      <c r="U469" s="56">
        <v>69102</v>
      </c>
      <c r="V469" s="56">
        <v>0</v>
      </c>
      <c r="W469" s="52">
        <v>0</v>
      </c>
      <c r="X469" s="52">
        <v>5358</v>
      </c>
      <c r="Y469" s="52">
        <v>74460</v>
      </c>
      <c r="Z469" s="83">
        <f t="shared" si="7"/>
        <v>4492851</v>
      </c>
    </row>
    <row r="470" spans="1:26" s="13" customFormat="1">
      <c r="A470" s="49">
        <v>474</v>
      </c>
      <c r="B470" s="49">
        <v>474097616</v>
      </c>
      <c r="C470" s="50" t="s">
        <v>223</v>
      </c>
      <c r="D470" s="49">
        <v>97</v>
      </c>
      <c r="E470" s="50" t="s">
        <v>224</v>
      </c>
      <c r="F470" s="49">
        <v>616</v>
      </c>
      <c r="G470" s="50" t="s">
        <v>83</v>
      </c>
      <c r="H470" s="51">
        <v>1</v>
      </c>
      <c r="I470" s="52">
        <v>9794</v>
      </c>
      <c r="J470" s="52">
        <v>3253</v>
      </c>
      <c r="K470" s="52">
        <v>0</v>
      </c>
      <c r="L470" s="52">
        <v>893</v>
      </c>
      <c r="M470" s="52">
        <v>13940</v>
      </c>
      <c r="N470" s="36"/>
      <c r="O470" s="53">
        <v>0</v>
      </c>
      <c r="P470" s="53">
        <v>0</v>
      </c>
      <c r="Q470" s="55">
        <v>0.09</v>
      </c>
      <c r="R470" s="55">
        <v>3.6820405980266042E-2</v>
      </c>
      <c r="S470" s="52">
        <v>0</v>
      </c>
      <c r="T470" s="36"/>
      <c r="U470" s="56">
        <v>13047</v>
      </c>
      <c r="V470" s="56">
        <v>0</v>
      </c>
      <c r="W470" s="52">
        <v>0</v>
      </c>
      <c r="X470" s="52">
        <v>893</v>
      </c>
      <c r="Y470" s="52">
        <v>13940</v>
      </c>
      <c r="Z470" s="83">
        <f t="shared" si="7"/>
        <v>4492851</v>
      </c>
    </row>
    <row r="471" spans="1:26" s="13" customFormat="1">
      <c r="A471" s="49">
        <v>474</v>
      </c>
      <c r="B471" s="49">
        <v>474097720</v>
      </c>
      <c r="C471" s="50" t="s">
        <v>223</v>
      </c>
      <c r="D471" s="49">
        <v>97</v>
      </c>
      <c r="E471" s="50" t="s">
        <v>224</v>
      </c>
      <c r="F471" s="49">
        <v>720</v>
      </c>
      <c r="G471" s="50" t="s">
        <v>230</v>
      </c>
      <c r="H471" s="51">
        <v>8</v>
      </c>
      <c r="I471" s="52">
        <v>10709</v>
      </c>
      <c r="J471" s="52">
        <v>2391</v>
      </c>
      <c r="K471" s="52">
        <v>0</v>
      </c>
      <c r="L471" s="52">
        <v>893</v>
      </c>
      <c r="M471" s="52">
        <v>13993</v>
      </c>
      <c r="N471" s="36"/>
      <c r="O471" s="53">
        <v>0</v>
      </c>
      <c r="P471" s="53">
        <v>0</v>
      </c>
      <c r="Q471" s="55">
        <v>0.09</v>
      </c>
      <c r="R471" s="55">
        <v>9.6821640485961254E-3</v>
      </c>
      <c r="S471" s="52">
        <v>0</v>
      </c>
      <c r="T471" s="36"/>
      <c r="U471" s="56">
        <v>104800</v>
      </c>
      <c r="V471" s="56">
        <v>0</v>
      </c>
      <c r="W471" s="52">
        <v>0</v>
      </c>
      <c r="X471" s="52">
        <v>7144</v>
      </c>
      <c r="Y471" s="52">
        <v>111944</v>
      </c>
      <c r="Z471" s="83">
        <f t="shared" si="7"/>
        <v>4492851</v>
      </c>
    </row>
    <row r="472" spans="1:26" s="13" customFormat="1">
      <c r="A472" s="49">
        <v>474</v>
      </c>
      <c r="B472" s="49">
        <v>474097725</v>
      </c>
      <c r="C472" s="50" t="s">
        <v>223</v>
      </c>
      <c r="D472" s="49">
        <v>97</v>
      </c>
      <c r="E472" s="50" t="s">
        <v>224</v>
      </c>
      <c r="F472" s="49">
        <v>725</v>
      </c>
      <c r="G472" s="50" t="s">
        <v>117</v>
      </c>
      <c r="H472" s="51">
        <v>1</v>
      </c>
      <c r="I472" s="52">
        <v>9794</v>
      </c>
      <c r="J472" s="52">
        <v>2814</v>
      </c>
      <c r="K472" s="52">
        <v>0</v>
      </c>
      <c r="L472" s="52">
        <v>893</v>
      </c>
      <c r="M472" s="52">
        <v>13501</v>
      </c>
      <c r="N472" s="36"/>
      <c r="O472" s="53">
        <v>0</v>
      </c>
      <c r="P472" s="53">
        <v>0</v>
      </c>
      <c r="Q472" s="55">
        <v>0.09</v>
      </c>
      <c r="R472" s="55">
        <v>1.0215492109852948E-2</v>
      </c>
      <c r="S472" s="52">
        <v>0</v>
      </c>
      <c r="T472" s="36"/>
      <c r="U472" s="56">
        <v>12608</v>
      </c>
      <c r="V472" s="56">
        <v>0</v>
      </c>
      <c r="W472" s="52">
        <v>0</v>
      </c>
      <c r="X472" s="52">
        <v>893</v>
      </c>
      <c r="Y472" s="52">
        <v>13501</v>
      </c>
      <c r="Z472" s="83">
        <f t="shared" si="7"/>
        <v>4492851</v>
      </c>
    </row>
    <row r="473" spans="1:26" s="13" customFormat="1">
      <c r="A473" s="49">
        <v>474</v>
      </c>
      <c r="B473" s="49">
        <v>474097735</v>
      </c>
      <c r="C473" s="50" t="s">
        <v>223</v>
      </c>
      <c r="D473" s="49">
        <v>97</v>
      </c>
      <c r="E473" s="50" t="s">
        <v>224</v>
      </c>
      <c r="F473" s="49">
        <v>735</v>
      </c>
      <c r="G473" s="50" t="s">
        <v>119</v>
      </c>
      <c r="H473" s="51">
        <v>22</v>
      </c>
      <c r="I473" s="52">
        <v>10426</v>
      </c>
      <c r="J473" s="52">
        <v>4173</v>
      </c>
      <c r="K473" s="52">
        <v>0</v>
      </c>
      <c r="L473" s="52">
        <v>893</v>
      </c>
      <c r="M473" s="52">
        <v>15492</v>
      </c>
      <c r="N473" s="36"/>
      <c r="O473" s="53">
        <v>0</v>
      </c>
      <c r="P473" s="53">
        <v>0</v>
      </c>
      <c r="Q473" s="55">
        <v>0.09</v>
      </c>
      <c r="R473" s="55">
        <v>2.0909391815138168E-2</v>
      </c>
      <c r="S473" s="52">
        <v>0</v>
      </c>
      <c r="T473" s="36"/>
      <c r="U473" s="56">
        <v>321178</v>
      </c>
      <c r="V473" s="56">
        <v>0</v>
      </c>
      <c r="W473" s="52">
        <v>0</v>
      </c>
      <c r="X473" s="52">
        <v>19646</v>
      </c>
      <c r="Y473" s="52">
        <v>340824</v>
      </c>
      <c r="Z473" s="83">
        <f t="shared" si="7"/>
        <v>4492851</v>
      </c>
    </row>
    <row r="474" spans="1:26" s="13" customFormat="1">
      <c r="A474" s="49">
        <v>474</v>
      </c>
      <c r="B474" s="49">
        <v>474097753</v>
      </c>
      <c r="C474" s="50" t="s">
        <v>223</v>
      </c>
      <c r="D474" s="49">
        <v>97</v>
      </c>
      <c r="E474" s="50" t="s">
        <v>224</v>
      </c>
      <c r="F474" s="49">
        <v>753</v>
      </c>
      <c r="G474" s="50" t="s">
        <v>231</v>
      </c>
      <c r="H474" s="51">
        <v>18</v>
      </c>
      <c r="I474" s="52">
        <v>9050</v>
      </c>
      <c r="J474" s="52">
        <v>3572</v>
      </c>
      <c r="K474" s="52">
        <v>0</v>
      </c>
      <c r="L474" s="52">
        <v>893</v>
      </c>
      <c r="M474" s="52">
        <v>13515</v>
      </c>
      <c r="N474" s="36"/>
      <c r="O474" s="53">
        <v>0</v>
      </c>
      <c r="P474" s="53">
        <v>0</v>
      </c>
      <c r="Q474" s="55">
        <v>0.09</v>
      </c>
      <c r="R474" s="55">
        <v>9.9081722230113436E-3</v>
      </c>
      <c r="S474" s="52">
        <v>0</v>
      </c>
      <c r="T474" s="36"/>
      <c r="U474" s="56">
        <v>227196</v>
      </c>
      <c r="V474" s="56">
        <v>0</v>
      </c>
      <c r="W474" s="52">
        <v>0</v>
      </c>
      <c r="X474" s="52">
        <v>16074</v>
      </c>
      <c r="Y474" s="52">
        <v>243270</v>
      </c>
      <c r="Z474" s="83">
        <f t="shared" si="7"/>
        <v>4492851</v>
      </c>
    </row>
    <row r="475" spans="1:26" s="13" customFormat="1">
      <c r="A475" s="49">
        <v>474</v>
      </c>
      <c r="B475" s="49">
        <v>474097775</v>
      </c>
      <c r="C475" s="50" t="s">
        <v>223</v>
      </c>
      <c r="D475" s="49">
        <v>97</v>
      </c>
      <c r="E475" s="50" t="s">
        <v>224</v>
      </c>
      <c r="F475" s="49">
        <v>775</v>
      </c>
      <c r="G475" s="50" t="s">
        <v>120</v>
      </c>
      <c r="H475" s="51">
        <v>5</v>
      </c>
      <c r="I475" s="52">
        <v>9794</v>
      </c>
      <c r="J475" s="52">
        <v>1843</v>
      </c>
      <c r="K475" s="52">
        <v>0</v>
      </c>
      <c r="L475" s="52">
        <v>893</v>
      </c>
      <c r="M475" s="52">
        <v>12530</v>
      </c>
      <c r="N475" s="36"/>
      <c r="O475" s="53">
        <v>0</v>
      </c>
      <c r="P475" s="53">
        <v>0</v>
      </c>
      <c r="Q475" s="55">
        <v>0.09</v>
      </c>
      <c r="R475" s="55">
        <v>6.0555409084996044E-3</v>
      </c>
      <c r="S475" s="52">
        <v>0</v>
      </c>
      <c r="T475" s="36"/>
      <c r="U475" s="56">
        <v>58185</v>
      </c>
      <c r="V475" s="56">
        <v>0</v>
      </c>
      <c r="W475" s="52">
        <v>0</v>
      </c>
      <c r="X475" s="52">
        <v>4465</v>
      </c>
      <c r="Y475" s="52">
        <v>62650</v>
      </c>
      <c r="Z475" s="83">
        <f t="shared" si="7"/>
        <v>4492851</v>
      </c>
    </row>
    <row r="476" spans="1:26" s="13" customFormat="1">
      <c r="A476" s="49">
        <v>478</v>
      </c>
      <c r="B476" s="49">
        <v>478352064</v>
      </c>
      <c r="C476" s="50" t="s">
        <v>232</v>
      </c>
      <c r="D476" s="49">
        <v>352</v>
      </c>
      <c r="E476" s="50" t="s">
        <v>233</v>
      </c>
      <c r="F476" s="49">
        <v>64</v>
      </c>
      <c r="G476" s="50" t="s">
        <v>102</v>
      </c>
      <c r="H476" s="51">
        <v>3</v>
      </c>
      <c r="I476" s="52">
        <v>9813</v>
      </c>
      <c r="J476" s="52">
        <v>1605</v>
      </c>
      <c r="K476" s="52">
        <v>0</v>
      </c>
      <c r="L476" s="52">
        <v>893</v>
      </c>
      <c r="M476" s="52">
        <v>12311</v>
      </c>
      <c r="N476" s="36"/>
      <c r="O476" s="53">
        <v>0</v>
      </c>
      <c r="P476" s="53">
        <v>0</v>
      </c>
      <c r="Q476" s="55">
        <v>0.18</v>
      </c>
      <c r="R476" s="55">
        <v>2.7421284361524072E-2</v>
      </c>
      <c r="S476" s="52">
        <v>0</v>
      </c>
      <c r="T476" s="36"/>
      <c r="U476" s="56">
        <v>34254</v>
      </c>
      <c r="V476" s="56">
        <v>0</v>
      </c>
      <c r="W476" s="52">
        <v>0</v>
      </c>
      <c r="X476" s="52">
        <v>2679</v>
      </c>
      <c r="Y476" s="52">
        <v>36933</v>
      </c>
      <c r="Z476" s="83">
        <f t="shared" si="7"/>
        <v>5313138</v>
      </c>
    </row>
    <row r="477" spans="1:26" s="13" customFormat="1">
      <c r="A477" s="49">
        <v>478</v>
      </c>
      <c r="B477" s="49">
        <v>478352097</v>
      </c>
      <c r="C477" s="50" t="s">
        <v>232</v>
      </c>
      <c r="D477" s="49">
        <v>352</v>
      </c>
      <c r="E477" s="50" t="s">
        <v>233</v>
      </c>
      <c r="F477" s="49">
        <v>97</v>
      </c>
      <c r="G477" s="50" t="s">
        <v>224</v>
      </c>
      <c r="H477" s="51">
        <v>2</v>
      </c>
      <c r="I477" s="52">
        <v>14003</v>
      </c>
      <c r="J477" s="52">
        <v>98</v>
      </c>
      <c r="K477" s="52">
        <v>0</v>
      </c>
      <c r="L477" s="52">
        <v>893</v>
      </c>
      <c r="M477" s="52">
        <v>14994</v>
      </c>
      <c r="N477" s="36"/>
      <c r="O477" s="53">
        <v>0</v>
      </c>
      <c r="P477" s="53">
        <v>0</v>
      </c>
      <c r="Q477" s="55">
        <v>0.18</v>
      </c>
      <c r="R477" s="55">
        <v>3.1635917485665577E-2</v>
      </c>
      <c r="S477" s="52">
        <v>0</v>
      </c>
      <c r="T477" s="36"/>
      <c r="U477" s="56">
        <v>28202</v>
      </c>
      <c r="V477" s="56">
        <v>0</v>
      </c>
      <c r="W477" s="52">
        <v>0</v>
      </c>
      <c r="X477" s="52">
        <v>1786</v>
      </c>
      <c r="Y477" s="52">
        <v>29988</v>
      </c>
      <c r="Z477" s="83">
        <f t="shared" si="7"/>
        <v>5313138</v>
      </c>
    </row>
    <row r="478" spans="1:26" s="13" customFormat="1">
      <c r="A478" s="49">
        <v>478</v>
      </c>
      <c r="B478" s="49">
        <v>478352125</v>
      </c>
      <c r="C478" s="50" t="s">
        <v>232</v>
      </c>
      <c r="D478" s="49">
        <v>352</v>
      </c>
      <c r="E478" s="50" t="s">
        <v>233</v>
      </c>
      <c r="F478" s="49">
        <v>125</v>
      </c>
      <c r="G478" s="50" t="s">
        <v>105</v>
      </c>
      <c r="H478" s="51">
        <v>17</v>
      </c>
      <c r="I478" s="52">
        <v>9312</v>
      </c>
      <c r="J478" s="52">
        <v>4592</v>
      </c>
      <c r="K478" s="52">
        <v>0</v>
      </c>
      <c r="L478" s="52">
        <v>893</v>
      </c>
      <c r="M478" s="52">
        <v>14797</v>
      </c>
      <c r="N478" s="36"/>
      <c r="O478" s="53">
        <v>0</v>
      </c>
      <c r="P478" s="53">
        <v>0</v>
      </c>
      <c r="Q478" s="55">
        <v>0.09</v>
      </c>
      <c r="R478" s="55">
        <v>1.7464099583596536E-2</v>
      </c>
      <c r="S478" s="52">
        <v>0</v>
      </c>
      <c r="T478" s="36"/>
      <c r="U478" s="56">
        <v>236368</v>
      </c>
      <c r="V478" s="56">
        <v>0</v>
      </c>
      <c r="W478" s="52">
        <v>0</v>
      </c>
      <c r="X478" s="52">
        <v>15181</v>
      </c>
      <c r="Y478" s="52">
        <v>251549</v>
      </c>
      <c r="Z478" s="83">
        <f t="shared" si="7"/>
        <v>5313138</v>
      </c>
    </row>
    <row r="479" spans="1:26" s="13" customFormat="1">
      <c r="A479" s="49">
        <v>478</v>
      </c>
      <c r="B479" s="49">
        <v>478352153</v>
      </c>
      <c r="C479" s="50" t="s">
        <v>232</v>
      </c>
      <c r="D479" s="49">
        <v>352</v>
      </c>
      <c r="E479" s="50" t="s">
        <v>233</v>
      </c>
      <c r="F479" s="49">
        <v>153</v>
      </c>
      <c r="G479" s="50" t="s">
        <v>107</v>
      </c>
      <c r="H479" s="51">
        <v>53</v>
      </c>
      <c r="I479" s="52">
        <v>9670</v>
      </c>
      <c r="J479" s="52">
        <v>252</v>
      </c>
      <c r="K479" s="52">
        <v>0</v>
      </c>
      <c r="L479" s="52">
        <v>893</v>
      </c>
      <c r="M479" s="52">
        <v>10815</v>
      </c>
      <c r="N479" s="36"/>
      <c r="O479" s="53">
        <v>0</v>
      </c>
      <c r="P479" s="53">
        <v>0</v>
      </c>
      <c r="Q479" s="55">
        <v>0.09</v>
      </c>
      <c r="R479" s="55">
        <v>1.2565874203826493E-2</v>
      </c>
      <c r="S479" s="52">
        <v>0</v>
      </c>
      <c r="T479" s="36"/>
      <c r="U479" s="56">
        <v>525866</v>
      </c>
      <c r="V479" s="56">
        <v>0</v>
      </c>
      <c r="W479" s="52">
        <v>0</v>
      </c>
      <c r="X479" s="52">
        <v>47329</v>
      </c>
      <c r="Y479" s="52">
        <v>573195</v>
      </c>
      <c r="Z479" s="83">
        <f t="shared" si="7"/>
        <v>5313138</v>
      </c>
    </row>
    <row r="480" spans="1:26" s="13" customFormat="1">
      <c r="A480" s="49">
        <v>478</v>
      </c>
      <c r="B480" s="49">
        <v>478352158</v>
      </c>
      <c r="C480" s="50" t="s">
        <v>232</v>
      </c>
      <c r="D480" s="49">
        <v>352</v>
      </c>
      <c r="E480" s="50" t="s">
        <v>233</v>
      </c>
      <c r="F480" s="49">
        <v>158</v>
      </c>
      <c r="G480" s="50" t="s">
        <v>108</v>
      </c>
      <c r="H480" s="51">
        <v>55</v>
      </c>
      <c r="I480" s="52">
        <v>9486</v>
      </c>
      <c r="J480" s="52">
        <v>4661</v>
      </c>
      <c r="K480" s="52">
        <v>0</v>
      </c>
      <c r="L480" s="52">
        <v>893</v>
      </c>
      <c r="M480" s="52">
        <v>15040</v>
      </c>
      <c r="N480" s="36"/>
      <c r="O480" s="53">
        <v>0</v>
      </c>
      <c r="P480" s="53">
        <v>0</v>
      </c>
      <c r="Q480" s="55">
        <v>0.09</v>
      </c>
      <c r="R480" s="55">
        <v>3.3989297253908278E-2</v>
      </c>
      <c r="S480" s="52">
        <v>0</v>
      </c>
      <c r="T480" s="36"/>
      <c r="U480" s="56">
        <v>778085</v>
      </c>
      <c r="V480" s="56">
        <v>0</v>
      </c>
      <c r="W480" s="52">
        <v>0</v>
      </c>
      <c r="X480" s="52">
        <v>49115</v>
      </c>
      <c r="Y480" s="52">
        <v>827200</v>
      </c>
      <c r="Z480" s="83">
        <f t="shared" si="7"/>
        <v>5313138</v>
      </c>
    </row>
    <row r="481" spans="1:26" s="13" customFormat="1">
      <c r="A481" s="49">
        <v>478</v>
      </c>
      <c r="B481" s="49">
        <v>478352162</v>
      </c>
      <c r="C481" s="50" t="s">
        <v>232</v>
      </c>
      <c r="D481" s="49">
        <v>352</v>
      </c>
      <c r="E481" s="50" t="s">
        <v>233</v>
      </c>
      <c r="F481" s="49">
        <v>162</v>
      </c>
      <c r="G481" s="50" t="s">
        <v>226</v>
      </c>
      <c r="H481" s="51">
        <v>14</v>
      </c>
      <c r="I481" s="52">
        <v>9387</v>
      </c>
      <c r="J481" s="52">
        <v>2598</v>
      </c>
      <c r="K481" s="52">
        <v>0</v>
      </c>
      <c r="L481" s="52">
        <v>893</v>
      </c>
      <c r="M481" s="52">
        <v>12878</v>
      </c>
      <c r="N481" s="36"/>
      <c r="O481" s="53">
        <v>0</v>
      </c>
      <c r="P481" s="53">
        <v>0</v>
      </c>
      <c r="Q481" s="55">
        <v>0.09</v>
      </c>
      <c r="R481" s="55">
        <v>1.7156845355811023E-2</v>
      </c>
      <c r="S481" s="52">
        <v>0</v>
      </c>
      <c r="T481" s="36"/>
      <c r="U481" s="56">
        <v>167790</v>
      </c>
      <c r="V481" s="56">
        <v>0</v>
      </c>
      <c r="W481" s="52">
        <v>0</v>
      </c>
      <c r="X481" s="52">
        <v>12502</v>
      </c>
      <c r="Y481" s="52">
        <v>180292</v>
      </c>
      <c r="Z481" s="83">
        <f t="shared" si="7"/>
        <v>5313138</v>
      </c>
    </row>
    <row r="482" spans="1:26" s="13" customFormat="1">
      <c r="A482" s="49">
        <v>478</v>
      </c>
      <c r="B482" s="49">
        <v>478352170</v>
      </c>
      <c r="C482" s="50" t="s">
        <v>232</v>
      </c>
      <c r="D482" s="49">
        <v>352</v>
      </c>
      <c r="E482" s="50" t="s">
        <v>233</v>
      </c>
      <c r="F482" s="49">
        <v>170</v>
      </c>
      <c r="G482" s="50" t="s">
        <v>65</v>
      </c>
      <c r="H482" s="51">
        <v>1</v>
      </c>
      <c r="I482" s="52">
        <v>8110</v>
      </c>
      <c r="J482" s="52">
        <v>3169</v>
      </c>
      <c r="K482" s="52">
        <v>0</v>
      </c>
      <c r="L482" s="52">
        <v>893</v>
      </c>
      <c r="M482" s="52">
        <v>12172</v>
      </c>
      <c r="N482" s="36"/>
      <c r="O482" s="53">
        <v>0</v>
      </c>
      <c r="P482" s="53">
        <v>0</v>
      </c>
      <c r="Q482" s="55">
        <v>0.09</v>
      </c>
      <c r="R482" s="55">
        <v>9.2358726460567864E-2</v>
      </c>
      <c r="S482" s="52">
        <v>-288</v>
      </c>
      <c r="T482" s="36"/>
      <c r="U482" s="56">
        <v>11279</v>
      </c>
      <c r="V482" s="56">
        <v>0</v>
      </c>
      <c r="W482" s="52">
        <v>-288</v>
      </c>
      <c r="X482" s="52">
        <v>893</v>
      </c>
      <c r="Y482" s="52">
        <v>11884</v>
      </c>
      <c r="Z482" s="83">
        <f t="shared" si="7"/>
        <v>5313138</v>
      </c>
    </row>
    <row r="483" spans="1:26" s="13" customFormat="1">
      <c r="A483" s="49">
        <v>478</v>
      </c>
      <c r="B483" s="49">
        <v>478352174</v>
      </c>
      <c r="C483" s="50" t="s">
        <v>232</v>
      </c>
      <c r="D483" s="49">
        <v>352</v>
      </c>
      <c r="E483" s="50" t="s">
        <v>233</v>
      </c>
      <c r="F483" s="49">
        <v>174</v>
      </c>
      <c r="G483" s="50" t="s">
        <v>109</v>
      </c>
      <c r="H483" s="51">
        <v>5</v>
      </c>
      <c r="I483" s="52">
        <v>8536</v>
      </c>
      <c r="J483" s="52">
        <v>3376</v>
      </c>
      <c r="K483" s="52">
        <v>0</v>
      </c>
      <c r="L483" s="52">
        <v>893</v>
      </c>
      <c r="M483" s="52">
        <v>12805</v>
      </c>
      <c r="N483" s="36"/>
      <c r="O483" s="53">
        <v>0</v>
      </c>
      <c r="P483" s="53">
        <v>0</v>
      </c>
      <c r="Q483" s="55">
        <v>0.09</v>
      </c>
      <c r="R483" s="55">
        <v>2.8475244931144068E-2</v>
      </c>
      <c r="S483" s="52">
        <v>0</v>
      </c>
      <c r="T483" s="36"/>
      <c r="U483" s="56">
        <v>59560</v>
      </c>
      <c r="V483" s="56">
        <v>0</v>
      </c>
      <c r="W483" s="52">
        <v>0</v>
      </c>
      <c r="X483" s="52">
        <v>4465</v>
      </c>
      <c r="Y483" s="52">
        <v>64025</v>
      </c>
      <c r="Z483" s="83">
        <f t="shared" si="7"/>
        <v>5313138</v>
      </c>
    </row>
    <row r="484" spans="1:26" s="13" customFormat="1">
      <c r="A484" s="49">
        <v>478</v>
      </c>
      <c r="B484" s="49">
        <v>478352271</v>
      </c>
      <c r="C484" s="50" t="s">
        <v>232</v>
      </c>
      <c r="D484" s="49">
        <v>352</v>
      </c>
      <c r="E484" s="50" t="s">
        <v>233</v>
      </c>
      <c r="F484" s="49">
        <v>271</v>
      </c>
      <c r="G484" s="50" t="s">
        <v>111</v>
      </c>
      <c r="H484" s="51">
        <v>1</v>
      </c>
      <c r="I484" s="52">
        <v>9813</v>
      </c>
      <c r="J484" s="52">
        <v>2754</v>
      </c>
      <c r="K484" s="52">
        <v>0</v>
      </c>
      <c r="L484" s="52">
        <v>893</v>
      </c>
      <c r="M484" s="52">
        <v>13460</v>
      </c>
      <c r="N484" s="36"/>
      <c r="O484" s="53">
        <v>0</v>
      </c>
      <c r="P484" s="53">
        <v>0</v>
      </c>
      <c r="Q484" s="55">
        <v>0.09</v>
      </c>
      <c r="R484" s="55">
        <v>5.3688876301586251E-3</v>
      </c>
      <c r="S484" s="52">
        <v>0</v>
      </c>
      <c r="T484" s="36"/>
      <c r="U484" s="56">
        <v>12567</v>
      </c>
      <c r="V484" s="56">
        <v>0</v>
      </c>
      <c r="W484" s="52">
        <v>0</v>
      </c>
      <c r="X484" s="52">
        <v>893</v>
      </c>
      <c r="Y484" s="52">
        <v>13460</v>
      </c>
      <c r="Z484" s="83">
        <f t="shared" si="7"/>
        <v>5313138</v>
      </c>
    </row>
    <row r="485" spans="1:26" s="13" customFormat="1">
      <c r="A485" s="49">
        <v>478</v>
      </c>
      <c r="B485" s="49">
        <v>478352288</v>
      </c>
      <c r="C485" s="50" t="s">
        <v>232</v>
      </c>
      <c r="D485" s="49">
        <v>352</v>
      </c>
      <c r="E485" s="50" t="s">
        <v>233</v>
      </c>
      <c r="F485" s="49">
        <v>288</v>
      </c>
      <c r="G485" s="50" t="s">
        <v>68</v>
      </c>
      <c r="H485" s="51">
        <v>2</v>
      </c>
      <c r="I485" s="52">
        <v>9137</v>
      </c>
      <c r="J485" s="52">
        <v>5583</v>
      </c>
      <c r="K485" s="52">
        <v>0</v>
      </c>
      <c r="L485" s="52">
        <v>893</v>
      </c>
      <c r="M485" s="52">
        <v>15613</v>
      </c>
      <c r="N485" s="36"/>
      <c r="O485" s="53">
        <v>0</v>
      </c>
      <c r="P485" s="53">
        <v>0</v>
      </c>
      <c r="Q485" s="55">
        <v>0.09</v>
      </c>
      <c r="R485" s="55">
        <v>1.3809153020414426E-3</v>
      </c>
      <c r="S485" s="52">
        <v>0</v>
      </c>
      <c r="T485" s="36"/>
      <c r="U485" s="56">
        <v>29440</v>
      </c>
      <c r="V485" s="56">
        <v>0</v>
      </c>
      <c r="W485" s="52">
        <v>0</v>
      </c>
      <c r="X485" s="52">
        <v>1786</v>
      </c>
      <c r="Y485" s="52">
        <v>31226</v>
      </c>
      <c r="Z485" s="83">
        <f t="shared" si="7"/>
        <v>5313138</v>
      </c>
    </row>
    <row r="486" spans="1:26" s="13" customFormat="1">
      <c r="A486" s="49">
        <v>478</v>
      </c>
      <c r="B486" s="49">
        <v>478352326</v>
      </c>
      <c r="C486" s="50" t="s">
        <v>232</v>
      </c>
      <c r="D486" s="49">
        <v>352</v>
      </c>
      <c r="E486" s="50" t="s">
        <v>233</v>
      </c>
      <c r="F486" s="49">
        <v>326</v>
      </c>
      <c r="G486" s="50" t="s">
        <v>114</v>
      </c>
      <c r="H486" s="51">
        <v>5</v>
      </c>
      <c r="I486" s="52">
        <v>8678</v>
      </c>
      <c r="J486" s="52">
        <v>3277</v>
      </c>
      <c r="K486" s="52">
        <v>0</v>
      </c>
      <c r="L486" s="52">
        <v>893</v>
      </c>
      <c r="M486" s="52">
        <v>12848</v>
      </c>
      <c r="N486" s="36"/>
      <c r="O486" s="53">
        <v>0</v>
      </c>
      <c r="P486" s="53">
        <v>0</v>
      </c>
      <c r="Q486" s="55">
        <v>0.09</v>
      </c>
      <c r="R486" s="55">
        <v>2.836946234843778E-3</v>
      </c>
      <c r="S486" s="52">
        <v>0</v>
      </c>
      <c r="T486" s="36"/>
      <c r="U486" s="56">
        <v>59775</v>
      </c>
      <c r="V486" s="56">
        <v>0</v>
      </c>
      <c r="W486" s="52">
        <v>0</v>
      </c>
      <c r="X486" s="52">
        <v>4465</v>
      </c>
      <c r="Y486" s="52">
        <v>64240</v>
      </c>
      <c r="Z486" s="83">
        <f t="shared" si="7"/>
        <v>5313138</v>
      </c>
    </row>
    <row r="487" spans="1:26" s="13" customFormat="1">
      <c r="A487" s="49">
        <v>478</v>
      </c>
      <c r="B487" s="49">
        <v>478352348</v>
      </c>
      <c r="C487" s="50" t="s">
        <v>232</v>
      </c>
      <c r="D487" s="49">
        <v>352</v>
      </c>
      <c r="E487" s="50" t="s">
        <v>233</v>
      </c>
      <c r="F487" s="49">
        <v>348</v>
      </c>
      <c r="G487" s="50" t="s">
        <v>100</v>
      </c>
      <c r="H487" s="51">
        <v>17</v>
      </c>
      <c r="I487" s="52">
        <v>9903</v>
      </c>
      <c r="J487" s="52">
        <v>40</v>
      </c>
      <c r="K487" s="52">
        <v>0</v>
      </c>
      <c r="L487" s="52">
        <v>893</v>
      </c>
      <c r="M487" s="52">
        <v>10836</v>
      </c>
      <c r="N487" s="36"/>
      <c r="O487" s="53">
        <v>0</v>
      </c>
      <c r="P487" s="53">
        <v>0</v>
      </c>
      <c r="Q487" s="55">
        <v>0.09</v>
      </c>
      <c r="R487" s="55">
        <v>6.228458551383978E-2</v>
      </c>
      <c r="S487" s="52">
        <v>0</v>
      </c>
      <c r="T487" s="36"/>
      <c r="U487" s="56">
        <v>169031</v>
      </c>
      <c r="V487" s="56">
        <v>0</v>
      </c>
      <c r="W487" s="52">
        <v>0</v>
      </c>
      <c r="X487" s="52">
        <v>15181</v>
      </c>
      <c r="Y487" s="52">
        <v>184212</v>
      </c>
      <c r="Z487" s="83">
        <f t="shared" si="7"/>
        <v>5313138</v>
      </c>
    </row>
    <row r="488" spans="1:26" s="13" customFormat="1">
      <c r="A488" s="49">
        <v>478</v>
      </c>
      <c r="B488" s="49">
        <v>478352352</v>
      </c>
      <c r="C488" s="50" t="s">
        <v>232</v>
      </c>
      <c r="D488" s="49">
        <v>352</v>
      </c>
      <c r="E488" s="50" t="s">
        <v>233</v>
      </c>
      <c r="F488" s="49">
        <v>352</v>
      </c>
      <c r="G488" s="50" t="s">
        <v>233</v>
      </c>
      <c r="H488" s="51">
        <v>5</v>
      </c>
      <c r="I488" s="52">
        <v>9813</v>
      </c>
      <c r="J488" s="52">
        <v>4839</v>
      </c>
      <c r="K488" s="52">
        <v>0</v>
      </c>
      <c r="L488" s="52">
        <v>893</v>
      </c>
      <c r="M488" s="52">
        <v>15545</v>
      </c>
      <c r="N488" s="36"/>
      <c r="O488" s="53">
        <v>0</v>
      </c>
      <c r="P488" s="53">
        <v>0</v>
      </c>
      <c r="Q488" s="55">
        <v>0.09</v>
      </c>
      <c r="R488" s="55">
        <v>1.0152E-2</v>
      </c>
      <c r="S488" s="52">
        <v>0</v>
      </c>
      <c r="T488" s="36"/>
      <c r="U488" s="56">
        <v>73260</v>
      </c>
      <c r="V488" s="56">
        <v>0</v>
      </c>
      <c r="W488" s="52">
        <v>0</v>
      </c>
      <c r="X488" s="52">
        <v>4465</v>
      </c>
      <c r="Y488" s="52">
        <v>77725</v>
      </c>
      <c r="Z488" s="83">
        <f t="shared" si="7"/>
        <v>5313138</v>
      </c>
    </row>
    <row r="489" spans="1:26" s="13" customFormat="1">
      <c r="A489" s="49">
        <v>478</v>
      </c>
      <c r="B489" s="49">
        <v>478352600</v>
      </c>
      <c r="C489" s="50" t="s">
        <v>232</v>
      </c>
      <c r="D489" s="49">
        <v>352</v>
      </c>
      <c r="E489" s="50" t="s">
        <v>233</v>
      </c>
      <c r="F489" s="49">
        <v>600</v>
      </c>
      <c r="G489" s="50" t="s">
        <v>136</v>
      </c>
      <c r="H489" s="51">
        <v>21</v>
      </c>
      <c r="I489" s="52">
        <v>9461</v>
      </c>
      <c r="J489" s="52">
        <v>3877</v>
      </c>
      <c r="K489" s="52">
        <v>0</v>
      </c>
      <c r="L489" s="52">
        <v>893</v>
      </c>
      <c r="M489" s="52">
        <v>14231</v>
      </c>
      <c r="N489" s="36"/>
      <c r="O489" s="53">
        <v>0</v>
      </c>
      <c r="P489" s="53">
        <v>0</v>
      </c>
      <c r="Q489" s="55">
        <v>0.09</v>
      </c>
      <c r="R489" s="55">
        <v>3.9655592909870361E-3</v>
      </c>
      <c r="S489" s="52">
        <v>0</v>
      </c>
      <c r="T489" s="36"/>
      <c r="U489" s="56">
        <v>280098</v>
      </c>
      <c r="V489" s="56">
        <v>0</v>
      </c>
      <c r="W489" s="52">
        <v>0</v>
      </c>
      <c r="X489" s="52">
        <v>18753</v>
      </c>
      <c r="Y489" s="52">
        <v>298851</v>
      </c>
      <c r="Z489" s="83">
        <f t="shared" si="7"/>
        <v>5313138</v>
      </c>
    </row>
    <row r="490" spans="1:26" s="13" customFormat="1">
      <c r="A490" s="49">
        <v>478</v>
      </c>
      <c r="B490" s="49">
        <v>478352610</v>
      </c>
      <c r="C490" s="50" t="s">
        <v>232</v>
      </c>
      <c r="D490" s="49">
        <v>352</v>
      </c>
      <c r="E490" s="50" t="s">
        <v>233</v>
      </c>
      <c r="F490" s="49">
        <v>610</v>
      </c>
      <c r="G490" s="50" t="s">
        <v>228</v>
      </c>
      <c r="H490" s="51">
        <v>4</v>
      </c>
      <c r="I490" s="52">
        <v>10270</v>
      </c>
      <c r="J490" s="52">
        <v>2022</v>
      </c>
      <c r="K490" s="52">
        <v>0</v>
      </c>
      <c r="L490" s="52">
        <v>893</v>
      </c>
      <c r="M490" s="52">
        <v>13185</v>
      </c>
      <c r="N490" s="36"/>
      <c r="O490" s="53">
        <v>0</v>
      </c>
      <c r="P490" s="53">
        <v>0</v>
      </c>
      <c r="Q490" s="55">
        <v>0.09</v>
      </c>
      <c r="R490" s="55">
        <v>5.459539441323347E-3</v>
      </c>
      <c r="S490" s="52">
        <v>0</v>
      </c>
      <c r="T490" s="36"/>
      <c r="U490" s="56">
        <v>49168</v>
      </c>
      <c r="V490" s="56">
        <v>0</v>
      </c>
      <c r="W490" s="52">
        <v>0</v>
      </c>
      <c r="X490" s="52">
        <v>3572</v>
      </c>
      <c r="Y490" s="52">
        <v>52740</v>
      </c>
      <c r="Z490" s="83">
        <f t="shared" si="7"/>
        <v>5313138</v>
      </c>
    </row>
    <row r="491" spans="1:26" s="13" customFormat="1">
      <c r="A491" s="49">
        <v>478</v>
      </c>
      <c r="B491" s="49">
        <v>478352616</v>
      </c>
      <c r="C491" s="50" t="s">
        <v>232</v>
      </c>
      <c r="D491" s="49">
        <v>352</v>
      </c>
      <c r="E491" s="50" t="s">
        <v>233</v>
      </c>
      <c r="F491" s="49">
        <v>616</v>
      </c>
      <c r="G491" s="50" t="s">
        <v>83</v>
      </c>
      <c r="H491" s="51">
        <v>67</v>
      </c>
      <c r="I491" s="52">
        <v>9503</v>
      </c>
      <c r="J491" s="52">
        <v>3156</v>
      </c>
      <c r="K491" s="52">
        <v>0</v>
      </c>
      <c r="L491" s="52">
        <v>893</v>
      </c>
      <c r="M491" s="52">
        <v>13552</v>
      </c>
      <c r="N491" s="36"/>
      <c r="O491" s="53">
        <v>0</v>
      </c>
      <c r="P491" s="53">
        <v>0</v>
      </c>
      <c r="Q491" s="55">
        <v>0.09</v>
      </c>
      <c r="R491" s="55">
        <v>3.6820405980266042E-2</v>
      </c>
      <c r="S491" s="52">
        <v>0</v>
      </c>
      <c r="T491" s="36"/>
      <c r="U491" s="56">
        <v>848153</v>
      </c>
      <c r="V491" s="56">
        <v>0</v>
      </c>
      <c r="W491" s="52">
        <v>0</v>
      </c>
      <c r="X491" s="52">
        <v>59831</v>
      </c>
      <c r="Y491" s="52">
        <v>907984</v>
      </c>
      <c r="Z491" s="83">
        <f t="shared" si="7"/>
        <v>5313138</v>
      </c>
    </row>
    <row r="492" spans="1:26" s="13" customFormat="1">
      <c r="A492" s="49">
        <v>478</v>
      </c>
      <c r="B492" s="49">
        <v>478352620</v>
      </c>
      <c r="C492" s="50" t="s">
        <v>232</v>
      </c>
      <c r="D492" s="49">
        <v>352</v>
      </c>
      <c r="E492" s="50" t="s">
        <v>233</v>
      </c>
      <c r="F492" s="49">
        <v>620</v>
      </c>
      <c r="G492" s="50" t="s">
        <v>115</v>
      </c>
      <c r="H492" s="51">
        <v>3</v>
      </c>
      <c r="I492" s="52">
        <v>8961</v>
      </c>
      <c r="J492" s="52">
        <v>3891</v>
      </c>
      <c r="K492" s="52">
        <v>0</v>
      </c>
      <c r="L492" s="52">
        <v>893</v>
      </c>
      <c r="M492" s="52">
        <v>13745</v>
      </c>
      <c r="N492" s="36"/>
      <c r="O492" s="53">
        <v>0</v>
      </c>
      <c r="P492" s="53">
        <v>0</v>
      </c>
      <c r="Q492" s="55">
        <v>0.09</v>
      </c>
      <c r="R492" s="55">
        <v>2.0449556819334032E-2</v>
      </c>
      <c r="S492" s="52">
        <v>0</v>
      </c>
      <c r="T492" s="36"/>
      <c r="U492" s="56">
        <v>38556</v>
      </c>
      <c r="V492" s="56">
        <v>0</v>
      </c>
      <c r="W492" s="52">
        <v>0</v>
      </c>
      <c r="X492" s="52">
        <v>2679</v>
      </c>
      <c r="Y492" s="52">
        <v>41235</v>
      </c>
      <c r="Z492" s="83">
        <f t="shared" si="7"/>
        <v>5313138</v>
      </c>
    </row>
    <row r="493" spans="1:26" s="13" customFormat="1">
      <c r="A493" s="49">
        <v>478</v>
      </c>
      <c r="B493" s="49">
        <v>478352640</v>
      </c>
      <c r="C493" s="50" t="s">
        <v>232</v>
      </c>
      <c r="D493" s="49">
        <v>352</v>
      </c>
      <c r="E493" s="50" t="s">
        <v>233</v>
      </c>
      <c r="F493" s="49">
        <v>640</v>
      </c>
      <c r="G493" s="50" t="s">
        <v>235</v>
      </c>
      <c r="H493" s="51">
        <v>4</v>
      </c>
      <c r="I493" s="52">
        <v>9813</v>
      </c>
      <c r="J493" s="52">
        <v>7405</v>
      </c>
      <c r="K493" s="52">
        <v>0</v>
      </c>
      <c r="L493" s="52">
        <v>893</v>
      </c>
      <c r="M493" s="52">
        <v>18111</v>
      </c>
      <c r="N493" s="36"/>
      <c r="O493" s="53">
        <v>0</v>
      </c>
      <c r="P493" s="53">
        <v>0</v>
      </c>
      <c r="Q493" s="55">
        <v>0.09</v>
      </c>
      <c r="R493" s="55">
        <v>2.6455530200145908E-3</v>
      </c>
      <c r="S493" s="52">
        <v>0</v>
      </c>
      <c r="T493" s="36"/>
      <c r="U493" s="56">
        <v>68872</v>
      </c>
      <c r="V493" s="56">
        <v>0</v>
      </c>
      <c r="W493" s="52">
        <v>0</v>
      </c>
      <c r="X493" s="52">
        <v>3572</v>
      </c>
      <c r="Y493" s="52">
        <v>72444</v>
      </c>
      <c r="Z493" s="83">
        <f t="shared" si="7"/>
        <v>5313138</v>
      </c>
    </row>
    <row r="494" spans="1:26" s="13" customFormat="1">
      <c r="A494" s="49">
        <v>478</v>
      </c>
      <c r="B494" s="49">
        <v>478352673</v>
      </c>
      <c r="C494" s="50" t="s">
        <v>232</v>
      </c>
      <c r="D494" s="49">
        <v>352</v>
      </c>
      <c r="E494" s="50" t="s">
        <v>233</v>
      </c>
      <c r="F494" s="49">
        <v>673</v>
      </c>
      <c r="G494" s="50" t="s">
        <v>137</v>
      </c>
      <c r="H494" s="51">
        <v>27</v>
      </c>
      <c r="I494" s="52">
        <v>9591</v>
      </c>
      <c r="J494" s="52">
        <v>4552</v>
      </c>
      <c r="K494" s="52">
        <v>0</v>
      </c>
      <c r="L494" s="52">
        <v>893</v>
      </c>
      <c r="M494" s="52">
        <v>15036</v>
      </c>
      <c r="N494" s="36"/>
      <c r="O494" s="53">
        <v>0</v>
      </c>
      <c r="P494" s="53">
        <v>0</v>
      </c>
      <c r="Q494" s="55">
        <v>0.09</v>
      </c>
      <c r="R494" s="55">
        <v>1.7875393644949462E-2</v>
      </c>
      <c r="S494" s="52">
        <v>0</v>
      </c>
      <c r="T494" s="36"/>
      <c r="U494" s="56">
        <v>381861</v>
      </c>
      <c r="V494" s="56">
        <v>0</v>
      </c>
      <c r="W494" s="52">
        <v>0</v>
      </c>
      <c r="X494" s="52">
        <v>24111</v>
      </c>
      <c r="Y494" s="52">
        <v>405972</v>
      </c>
      <c r="Z494" s="83">
        <f t="shared" si="7"/>
        <v>5313138</v>
      </c>
    </row>
    <row r="495" spans="1:26" s="13" customFormat="1">
      <c r="A495" s="49">
        <v>478</v>
      </c>
      <c r="B495" s="49">
        <v>478352720</v>
      </c>
      <c r="C495" s="50" t="s">
        <v>232</v>
      </c>
      <c r="D495" s="49">
        <v>352</v>
      </c>
      <c r="E495" s="50" t="s">
        <v>233</v>
      </c>
      <c r="F495" s="49">
        <v>720</v>
      </c>
      <c r="G495" s="50" t="s">
        <v>230</v>
      </c>
      <c r="H495" s="51">
        <v>4</v>
      </c>
      <c r="I495" s="52">
        <v>9472</v>
      </c>
      <c r="J495" s="52">
        <v>2115</v>
      </c>
      <c r="K495" s="52">
        <v>0</v>
      </c>
      <c r="L495" s="52">
        <v>893</v>
      </c>
      <c r="M495" s="52">
        <v>12480</v>
      </c>
      <c r="N495" s="36"/>
      <c r="O495" s="53">
        <v>0</v>
      </c>
      <c r="P495" s="53">
        <v>0</v>
      </c>
      <c r="Q495" s="55">
        <v>0.09</v>
      </c>
      <c r="R495" s="55">
        <v>9.6821640485961254E-3</v>
      </c>
      <c r="S495" s="52">
        <v>0</v>
      </c>
      <c r="T495" s="36"/>
      <c r="U495" s="56">
        <v>46348</v>
      </c>
      <c r="V495" s="56">
        <v>0</v>
      </c>
      <c r="W495" s="52">
        <v>0</v>
      </c>
      <c r="X495" s="52">
        <v>3572</v>
      </c>
      <c r="Y495" s="52">
        <v>49920</v>
      </c>
      <c r="Z495" s="83">
        <f t="shared" si="7"/>
        <v>5313138</v>
      </c>
    </row>
    <row r="496" spans="1:26" s="13" customFormat="1">
      <c r="A496" s="49">
        <v>478</v>
      </c>
      <c r="B496" s="49">
        <v>478352725</v>
      </c>
      <c r="C496" s="50" t="s">
        <v>232</v>
      </c>
      <c r="D496" s="49">
        <v>352</v>
      </c>
      <c r="E496" s="50" t="s">
        <v>233</v>
      </c>
      <c r="F496" s="49">
        <v>725</v>
      </c>
      <c r="G496" s="50" t="s">
        <v>117</v>
      </c>
      <c r="H496" s="51">
        <v>21</v>
      </c>
      <c r="I496" s="52">
        <v>9174</v>
      </c>
      <c r="J496" s="52">
        <v>2636</v>
      </c>
      <c r="K496" s="52">
        <v>0</v>
      </c>
      <c r="L496" s="52">
        <v>893</v>
      </c>
      <c r="M496" s="52">
        <v>12703</v>
      </c>
      <c r="N496" s="36"/>
      <c r="O496" s="53">
        <v>0</v>
      </c>
      <c r="P496" s="53">
        <v>0</v>
      </c>
      <c r="Q496" s="55">
        <v>0.09</v>
      </c>
      <c r="R496" s="55">
        <v>1.0215492109852948E-2</v>
      </c>
      <c r="S496" s="52">
        <v>0</v>
      </c>
      <c r="T496" s="36"/>
      <c r="U496" s="56">
        <v>248010</v>
      </c>
      <c r="V496" s="56">
        <v>0</v>
      </c>
      <c r="W496" s="52">
        <v>0</v>
      </c>
      <c r="X496" s="52">
        <v>18753</v>
      </c>
      <c r="Y496" s="52">
        <v>266763</v>
      </c>
      <c r="Z496" s="83">
        <f t="shared" si="7"/>
        <v>5313138</v>
      </c>
    </row>
    <row r="497" spans="1:26" s="13" customFormat="1">
      <c r="A497" s="49">
        <v>478</v>
      </c>
      <c r="B497" s="49">
        <v>478352730</v>
      </c>
      <c r="C497" s="50" t="s">
        <v>232</v>
      </c>
      <c r="D497" s="49">
        <v>352</v>
      </c>
      <c r="E497" s="50" t="s">
        <v>233</v>
      </c>
      <c r="F497" s="49">
        <v>730</v>
      </c>
      <c r="G497" s="50" t="s">
        <v>118</v>
      </c>
      <c r="H497" s="51">
        <v>2</v>
      </c>
      <c r="I497" s="52">
        <v>9813</v>
      </c>
      <c r="J497" s="52">
        <v>3387</v>
      </c>
      <c r="K497" s="52">
        <v>0</v>
      </c>
      <c r="L497" s="52">
        <v>893</v>
      </c>
      <c r="M497" s="52">
        <v>14093</v>
      </c>
      <c r="N497" s="36"/>
      <c r="O497" s="53">
        <v>0</v>
      </c>
      <c r="P497" s="53">
        <v>0</v>
      </c>
      <c r="Q497" s="55">
        <v>0.09</v>
      </c>
      <c r="R497" s="55">
        <v>1.2244128393932947E-2</v>
      </c>
      <c r="S497" s="52">
        <v>0</v>
      </c>
      <c r="T497" s="36"/>
      <c r="U497" s="56">
        <v>26400</v>
      </c>
      <c r="V497" s="56">
        <v>0</v>
      </c>
      <c r="W497" s="52">
        <v>0</v>
      </c>
      <c r="X497" s="52">
        <v>1786</v>
      </c>
      <c r="Y497" s="52">
        <v>28186</v>
      </c>
      <c r="Z497" s="83">
        <f t="shared" si="7"/>
        <v>5313138</v>
      </c>
    </row>
    <row r="498" spans="1:26" s="13" customFormat="1">
      <c r="A498" s="49">
        <v>478</v>
      </c>
      <c r="B498" s="49">
        <v>478352735</v>
      </c>
      <c r="C498" s="50" t="s">
        <v>232</v>
      </c>
      <c r="D498" s="49">
        <v>352</v>
      </c>
      <c r="E498" s="50" t="s">
        <v>233</v>
      </c>
      <c r="F498" s="49">
        <v>735</v>
      </c>
      <c r="G498" s="50" t="s">
        <v>119</v>
      </c>
      <c r="H498" s="51">
        <v>36</v>
      </c>
      <c r="I498" s="52">
        <v>9499</v>
      </c>
      <c r="J498" s="52">
        <v>3802</v>
      </c>
      <c r="K498" s="52">
        <v>0</v>
      </c>
      <c r="L498" s="52">
        <v>893</v>
      </c>
      <c r="M498" s="52">
        <v>14194</v>
      </c>
      <c r="N498" s="36"/>
      <c r="O498" s="53">
        <v>0</v>
      </c>
      <c r="P498" s="53">
        <v>0</v>
      </c>
      <c r="Q498" s="55">
        <v>0.09</v>
      </c>
      <c r="R498" s="55">
        <v>2.0909391815138168E-2</v>
      </c>
      <c r="S498" s="52">
        <v>0</v>
      </c>
      <c r="T498" s="36"/>
      <c r="U498" s="56">
        <v>478836</v>
      </c>
      <c r="V498" s="56">
        <v>0</v>
      </c>
      <c r="W498" s="52">
        <v>0</v>
      </c>
      <c r="X498" s="52">
        <v>32148</v>
      </c>
      <c r="Y498" s="52">
        <v>510984</v>
      </c>
      <c r="Z498" s="83">
        <f t="shared" si="7"/>
        <v>5313138</v>
      </c>
    </row>
    <row r="499" spans="1:26" s="13" customFormat="1">
      <c r="A499" s="49">
        <v>478</v>
      </c>
      <c r="B499" s="49">
        <v>478352753</v>
      </c>
      <c r="C499" s="50" t="s">
        <v>232</v>
      </c>
      <c r="D499" s="49">
        <v>352</v>
      </c>
      <c r="E499" s="50" t="s">
        <v>233</v>
      </c>
      <c r="F499" s="49">
        <v>753</v>
      </c>
      <c r="G499" s="50" t="s">
        <v>231</v>
      </c>
      <c r="H499" s="51">
        <v>6</v>
      </c>
      <c r="I499" s="52">
        <v>9056</v>
      </c>
      <c r="J499" s="52">
        <v>3574</v>
      </c>
      <c r="K499" s="52">
        <v>0</v>
      </c>
      <c r="L499" s="52">
        <v>893</v>
      </c>
      <c r="M499" s="52">
        <v>13523</v>
      </c>
      <c r="N499" s="36"/>
      <c r="O499" s="53">
        <v>0</v>
      </c>
      <c r="P499" s="53">
        <v>0</v>
      </c>
      <c r="Q499" s="55">
        <v>0.09</v>
      </c>
      <c r="R499" s="55">
        <v>9.9081722230113436E-3</v>
      </c>
      <c r="S499" s="52">
        <v>0</v>
      </c>
      <c r="T499" s="36"/>
      <c r="U499" s="56">
        <v>75780</v>
      </c>
      <c r="V499" s="56">
        <v>0</v>
      </c>
      <c r="W499" s="52">
        <v>0</v>
      </c>
      <c r="X499" s="52">
        <v>5358</v>
      </c>
      <c r="Y499" s="52">
        <v>81138</v>
      </c>
      <c r="Z499" s="83">
        <f t="shared" si="7"/>
        <v>5313138</v>
      </c>
    </row>
    <row r="500" spans="1:26" s="13" customFormat="1">
      <c r="A500" s="49">
        <v>478</v>
      </c>
      <c r="B500" s="49">
        <v>478352775</v>
      </c>
      <c r="C500" s="50" t="s">
        <v>232</v>
      </c>
      <c r="D500" s="49">
        <v>352</v>
      </c>
      <c r="E500" s="50" t="s">
        <v>233</v>
      </c>
      <c r="F500" s="49">
        <v>775</v>
      </c>
      <c r="G500" s="50" t="s">
        <v>120</v>
      </c>
      <c r="H500" s="51">
        <v>21</v>
      </c>
      <c r="I500" s="52">
        <v>9307</v>
      </c>
      <c r="J500" s="52">
        <v>1752</v>
      </c>
      <c r="K500" s="52">
        <v>0</v>
      </c>
      <c r="L500" s="52">
        <v>893</v>
      </c>
      <c r="M500" s="52">
        <v>11952</v>
      </c>
      <c r="N500" s="36"/>
      <c r="O500" s="53">
        <v>0</v>
      </c>
      <c r="P500" s="53">
        <v>0</v>
      </c>
      <c r="Q500" s="55">
        <v>0.09</v>
      </c>
      <c r="R500" s="55">
        <v>6.0555409084996044E-3</v>
      </c>
      <c r="S500" s="52">
        <v>0</v>
      </c>
      <c r="T500" s="36"/>
      <c r="U500" s="56">
        <v>232239</v>
      </c>
      <c r="V500" s="56">
        <v>0</v>
      </c>
      <c r="W500" s="52">
        <v>0</v>
      </c>
      <c r="X500" s="52">
        <v>18753</v>
      </c>
      <c r="Y500" s="52">
        <v>250992</v>
      </c>
      <c r="Z500" s="83">
        <f t="shared" si="7"/>
        <v>5313138</v>
      </c>
    </row>
    <row r="501" spans="1:26" s="13" customFormat="1">
      <c r="A501" s="49">
        <v>479</v>
      </c>
      <c r="B501" s="49">
        <v>479278005</v>
      </c>
      <c r="C501" s="50" t="s">
        <v>236</v>
      </c>
      <c r="D501" s="49">
        <v>278</v>
      </c>
      <c r="E501" s="50" t="s">
        <v>190</v>
      </c>
      <c r="F501" s="49">
        <v>5</v>
      </c>
      <c r="G501" s="50" t="s">
        <v>147</v>
      </c>
      <c r="H501" s="51">
        <v>8</v>
      </c>
      <c r="I501" s="52">
        <v>11035</v>
      </c>
      <c r="J501" s="52">
        <v>4452</v>
      </c>
      <c r="K501" s="52">
        <v>0</v>
      </c>
      <c r="L501" s="52">
        <v>893</v>
      </c>
      <c r="M501" s="52">
        <v>16380</v>
      </c>
      <c r="N501" s="36"/>
      <c r="O501" s="53">
        <v>1.9950124688279305E-2</v>
      </c>
      <c r="P501" s="53">
        <v>0</v>
      </c>
      <c r="Q501" s="55">
        <v>0.09</v>
      </c>
      <c r="R501" s="55">
        <v>3.7531238975916617E-3</v>
      </c>
      <c r="S501" s="52">
        <v>0</v>
      </c>
      <c r="T501" s="36"/>
      <c r="U501" s="56">
        <v>123584</v>
      </c>
      <c r="V501" s="56">
        <v>0</v>
      </c>
      <c r="W501" s="52">
        <v>0</v>
      </c>
      <c r="X501" s="52">
        <v>7128</v>
      </c>
      <c r="Y501" s="52">
        <v>130712</v>
      </c>
      <c r="Z501" s="83">
        <f t="shared" si="7"/>
        <v>5657189</v>
      </c>
    </row>
    <row r="502" spans="1:26" s="13" customFormat="1">
      <c r="A502" s="49">
        <v>479</v>
      </c>
      <c r="B502" s="49">
        <v>479278024</v>
      </c>
      <c r="C502" s="50" t="s">
        <v>236</v>
      </c>
      <c r="D502" s="49">
        <v>278</v>
      </c>
      <c r="E502" s="50" t="s">
        <v>190</v>
      </c>
      <c r="F502" s="49">
        <v>24</v>
      </c>
      <c r="G502" s="50" t="s">
        <v>33</v>
      </c>
      <c r="H502" s="51">
        <v>28</v>
      </c>
      <c r="I502" s="52">
        <v>9684</v>
      </c>
      <c r="J502" s="52">
        <v>2145</v>
      </c>
      <c r="K502" s="52">
        <v>0</v>
      </c>
      <c r="L502" s="52">
        <v>893</v>
      </c>
      <c r="M502" s="52">
        <v>12722</v>
      </c>
      <c r="N502" s="36"/>
      <c r="O502" s="53">
        <v>6.9825436408977523E-2</v>
      </c>
      <c r="P502" s="53">
        <v>0</v>
      </c>
      <c r="Q502" s="55">
        <v>0.09</v>
      </c>
      <c r="R502" s="55">
        <v>1.9699096594944669E-2</v>
      </c>
      <c r="S502" s="52">
        <v>0</v>
      </c>
      <c r="T502" s="36"/>
      <c r="U502" s="56">
        <v>330400</v>
      </c>
      <c r="V502" s="56">
        <v>0</v>
      </c>
      <c r="W502" s="52">
        <v>0</v>
      </c>
      <c r="X502" s="52">
        <v>24948</v>
      </c>
      <c r="Y502" s="52">
        <v>355348</v>
      </c>
      <c r="Z502" s="83">
        <f t="shared" si="7"/>
        <v>5657189</v>
      </c>
    </row>
    <row r="503" spans="1:26" s="13" customFormat="1">
      <c r="A503" s="49">
        <v>479</v>
      </c>
      <c r="B503" s="49">
        <v>479278061</v>
      </c>
      <c r="C503" s="50" t="s">
        <v>236</v>
      </c>
      <c r="D503" s="49">
        <v>278</v>
      </c>
      <c r="E503" s="50" t="s">
        <v>190</v>
      </c>
      <c r="F503" s="49">
        <v>61</v>
      </c>
      <c r="G503" s="50" t="s">
        <v>148</v>
      </c>
      <c r="H503" s="51">
        <v>31</v>
      </c>
      <c r="I503" s="52">
        <v>10559</v>
      </c>
      <c r="J503" s="52">
        <v>502</v>
      </c>
      <c r="K503" s="52">
        <v>0</v>
      </c>
      <c r="L503" s="52">
        <v>893</v>
      </c>
      <c r="M503" s="52">
        <v>11954</v>
      </c>
      <c r="N503" s="36"/>
      <c r="O503" s="53">
        <v>7.7306733167082253E-2</v>
      </c>
      <c r="P503" s="53">
        <v>0</v>
      </c>
      <c r="Q503" s="55">
        <v>0.09</v>
      </c>
      <c r="R503" s="55">
        <v>3.0113909723363003E-2</v>
      </c>
      <c r="S503" s="52">
        <v>0</v>
      </c>
      <c r="T503" s="36"/>
      <c r="U503" s="56">
        <v>342023</v>
      </c>
      <c r="V503" s="56">
        <v>0</v>
      </c>
      <c r="W503" s="52">
        <v>0</v>
      </c>
      <c r="X503" s="52">
        <v>27621</v>
      </c>
      <c r="Y503" s="52">
        <v>369644</v>
      </c>
      <c r="Z503" s="83">
        <f t="shared" si="7"/>
        <v>5657189</v>
      </c>
    </row>
    <row r="504" spans="1:26" s="13" customFormat="1">
      <c r="A504" s="49">
        <v>479</v>
      </c>
      <c r="B504" s="49">
        <v>479278086</v>
      </c>
      <c r="C504" s="50" t="s">
        <v>236</v>
      </c>
      <c r="D504" s="49">
        <v>278</v>
      </c>
      <c r="E504" s="50" t="s">
        <v>190</v>
      </c>
      <c r="F504" s="49">
        <v>86</v>
      </c>
      <c r="G504" s="50" t="s">
        <v>185</v>
      </c>
      <c r="H504" s="51">
        <v>10</v>
      </c>
      <c r="I504" s="52">
        <v>10282</v>
      </c>
      <c r="J504" s="52">
        <v>1586</v>
      </c>
      <c r="K504" s="52">
        <v>0</v>
      </c>
      <c r="L504" s="52">
        <v>893</v>
      </c>
      <c r="M504" s="52">
        <v>12761</v>
      </c>
      <c r="N504" s="36"/>
      <c r="O504" s="53">
        <v>2.4937655860349132E-2</v>
      </c>
      <c r="P504" s="53">
        <v>0</v>
      </c>
      <c r="Q504" s="55">
        <v>0.09</v>
      </c>
      <c r="R504" s="55">
        <v>5.1601771041085043E-2</v>
      </c>
      <c r="S504" s="52">
        <v>0</v>
      </c>
      <c r="T504" s="36"/>
      <c r="U504" s="56">
        <v>118380</v>
      </c>
      <c r="V504" s="56">
        <v>0</v>
      </c>
      <c r="W504" s="52">
        <v>0</v>
      </c>
      <c r="X504" s="52">
        <v>8910</v>
      </c>
      <c r="Y504" s="52">
        <v>127290</v>
      </c>
      <c r="Z504" s="83">
        <f t="shared" si="7"/>
        <v>5657189</v>
      </c>
    </row>
    <row r="505" spans="1:26" s="13" customFormat="1">
      <c r="A505" s="49">
        <v>479</v>
      </c>
      <c r="B505" s="49">
        <v>479278087</v>
      </c>
      <c r="C505" s="50" t="s">
        <v>236</v>
      </c>
      <c r="D505" s="49">
        <v>278</v>
      </c>
      <c r="E505" s="50" t="s">
        <v>190</v>
      </c>
      <c r="F505" s="49">
        <v>87</v>
      </c>
      <c r="G505" s="50" t="s">
        <v>149</v>
      </c>
      <c r="H505" s="51">
        <v>4</v>
      </c>
      <c r="I505" s="52">
        <v>9794</v>
      </c>
      <c r="J505" s="52">
        <v>3749</v>
      </c>
      <c r="K505" s="52">
        <v>0</v>
      </c>
      <c r="L505" s="52">
        <v>893</v>
      </c>
      <c r="M505" s="52">
        <v>14436</v>
      </c>
      <c r="N505" s="36"/>
      <c r="O505" s="53">
        <v>9.9750623441396506E-3</v>
      </c>
      <c r="P505" s="53">
        <v>0</v>
      </c>
      <c r="Q505" s="55">
        <v>0.09</v>
      </c>
      <c r="R505" s="55">
        <v>3.153834629153088E-3</v>
      </c>
      <c r="S505" s="52">
        <v>0</v>
      </c>
      <c r="T505" s="36"/>
      <c r="U505" s="56">
        <v>54036</v>
      </c>
      <c r="V505" s="56">
        <v>0</v>
      </c>
      <c r="W505" s="52">
        <v>0</v>
      </c>
      <c r="X505" s="52">
        <v>3564</v>
      </c>
      <c r="Y505" s="52">
        <v>57600</v>
      </c>
      <c r="Z505" s="83">
        <f t="shared" si="7"/>
        <v>5657189</v>
      </c>
    </row>
    <row r="506" spans="1:26" s="13" customFormat="1">
      <c r="A506" s="49">
        <v>479</v>
      </c>
      <c r="B506" s="49">
        <v>479278111</v>
      </c>
      <c r="C506" s="50" t="s">
        <v>236</v>
      </c>
      <c r="D506" s="49">
        <v>278</v>
      </c>
      <c r="E506" s="50" t="s">
        <v>190</v>
      </c>
      <c r="F506" s="49">
        <v>111</v>
      </c>
      <c r="G506" s="50" t="s">
        <v>237</v>
      </c>
      <c r="H506" s="51">
        <v>4</v>
      </c>
      <c r="I506" s="52">
        <v>12298</v>
      </c>
      <c r="J506" s="52">
        <v>3589</v>
      </c>
      <c r="K506" s="52">
        <v>0</v>
      </c>
      <c r="L506" s="52">
        <v>893</v>
      </c>
      <c r="M506" s="52">
        <v>16780</v>
      </c>
      <c r="N506" s="36"/>
      <c r="O506" s="53">
        <v>9.9750623441396506E-3</v>
      </c>
      <c r="P506" s="53">
        <v>0</v>
      </c>
      <c r="Q506" s="55">
        <v>0.09</v>
      </c>
      <c r="R506" s="55">
        <v>1.7596384054430356E-2</v>
      </c>
      <c r="S506" s="52">
        <v>0</v>
      </c>
      <c r="T506" s="36"/>
      <c r="U506" s="56">
        <v>63388</v>
      </c>
      <c r="V506" s="56">
        <v>0</v>
      </c>
      <c r="W506" s="52">
        <v>0</v>
      </c>
      <c r="X506" s="52">
        <v>3564</v>
      </c>
      <c r="Y506" s="52">
        <v>66952</v>
      </c>
      <c r="Z506" s="83">
        <f t="shared" si="7"/>
        <v>5657189</v>
      </c>
    </row>
    <row r="507" spans="1:26" s="13" customFormat="1">
      <c r="A507" s="49">
        <v>479</v>
      </c>
      <c r="B507" s="49">
        <v>479278114</v>
      </c>
      <c r="C507" s="50" t="s">
        <v>236</v>
      </c>
      <c r="D507" s="49">
        <v>278</v>
      </c>
      <c r="E507" s="50" t="s">
        <v>190</v>
      </c>
      <c r="F507" s="49">
        <v>114</v>
      </c>
      <c r="G507" s="50" t="s">
        <v>32</v>
      </c>
      <c r="H507" s="51">
        <v>11</v>
      </c>
      <c r="I507" s="52">
        <v>9923</v>
      </c>
      <c r="J507" s="52">
        <v>2702</v>
      </c>
      <c r="K507" s="52">
        <v>0</v>
      </c>
      <c r="L507" s="52">
        <v>893</v>
      </c>
      <c r="M507" s="52">
        <v>13518</v>
      </c>
      <c r="N507" s="36"/>
      <c r="O507" s="53">
        <v>2.7431421446384045E-2</v>
      </c>
      <c r="P507" s="53">
        <v>0</v>
      </c>
      <c r="Q507" s="55">
        <v>0.18</v>
      </c>
      <c r="R507" s="55">
        <v>4.2268608024008461E-2</v>
      </c>
      <c r="S507" s="52">
        <v>0</v>
      </c>
      <c r="T507" s="36"/>
      <c r="U507" s="56">
        <v>138534</v>
      </c>
      <c r="V507" s="56">
        <v>0</v>
      </c>
      <c r="W507" s="52">
        <v>0</v>
      </c>
      <c r="X507" s="52">
        <v>9801</v>
      </c>
      <c r="Y507" s="52">
        <v>148335</v>
      </c>
      <c r="Z507" s="83">
        <f t="shared" si="7"/>
        <v>5657189</v>
      </c>
    </row>
    <row r="508" spans="1:26" s="13" customFormat="1">
      <c r="A508" s="49">
        <v>479</v>
      </c>
      <c r="B508" s="49">
        <v>479278117</v>
      </c>
      <c r="C508" s="50" t="s">
        <v>236</v>
      </c>
      <c r="D508" s="49">
        <v>278</v>
      </c>
      <c r="E508" s="50" t="s">
        <v>190</v>
      </c>
      <c r="F508" s="49">
        <v>117</v>
      </c>
      <c r="G508" s="50" t="s">
        <v>35</v>
      </c>
      <c r="H508" s="51">
        <v>13</v>
      </c>
      <c r="I508" s="52">
        <v>9330</v>
      </c>
      <c r="J508" s="52">
        <v>4275</v>
      </c>
      <c r="K508" s="52">
        <v>0</v>
      </c>
      <c r="L508" s="52">
        <v>893</v>
      </c>
      <c r="M508" s="52">
        <v>14498</v>
      </c>
      <c r="N508" s="36"/>
      <c r="O508" s="53">
        <v>3.2418952618453872E-2</v>
      </c>
      <c r="P508" s="53">
        <v>0</v>
      </c>
      <c r="Q508" s="55">
        <v>0.09</v>
      </c>
      <c r="R508" s="55">
        <v>7.6283013605342676E-2</v>
      </c>
      <c r="S508" s="52">
        <v>0</v>
      </c>
      <c r="T508" s="36"/>
      <c r="U508" s="56">
        <v>176423</v>
      </c>
      <c r="V508" s="56">
        <v>0</v>
      </c>
      <c r="W508" s="52">
        <v>0</v>
      </c>
      <c r="X508" s="52">
        <v>11583</v>
      </c>
      <c r="Y508" s="52">
        <v>188006</v>
      </c>
      <c r="Z508" s="83">
        <f t="shared" si="7"/>
        <v>5657189</v>
      </c>
    </row>
    <row r="509" spans="1:26" s="13" customFormat="1">
      <c r="A509" s="49">
        <v>479</v>
      </c>
      <c r="B509" s="49">
        <v>479278137</v>
      </c>
      <c r="C509" s="50" t="s">
        <v>236</v>
      </c>
      <c r="D509" s="49">
        <v>278</v>
      </c>
      <c r="E509" s="50" t="s">
        <v>190</v>
      </c>
      <c r="F509" s="49">
        <v>137</v>
      </c>
      <c r="G509" s="50" t="s">
        <v>196</v>
      </c>
      <c r="H509" s="51">
        <v>21</v>
      </c>
      <c r="I509" s="52">
        <v>11062</v>
      </c>
      <c r="J509" s="52">
        <v>37</v>
      </c>
      <c r="K509" s="52">
        <v>0</v>
      </c>
      <c r="L509" s="52">
        <v>893</v>
      </c>
      <c r="M509" s="52">
        <v>11992</v>
      </c>
      <c r="N509" s="36"/>
      <c r="O509" s="53">
        <v>5.2369077306733153E-2</v>
      </c>
      <c r="P509" s="53">
        <v>0</v>
      </c>
      <c r="Q509" s="55">
        <v>0.18</v>
      </c>
      <c r="R509" s="55">
        <v>0.11435951636015486</v>
      </c>
      <c r="S509" s="52">
        <v>0</v>
      </c>
      <c r="T509" s="36"/>
      <c r="U509" s="56">
        <v>232491</v>
      </c>
      <c r="V509" s="56">
        <v>0</v>
      </c>
      <c r="W509" s="52">
        <v>0</v>
      </c>
      <c r="X509" s="52">
        <v>18711</v>
      </c>
      <c r="Y509" s="52">
        <v>251202</v>
      </c>
      <c r="Z509" s="83">
        <f t="shared" si="7"/>
        <v>5657189</v>
      </c>
    </row>
    <row r="510" spans="1:26" s="13" customFormat="1">
      <c r="A510" s="49">
        <v>479</v>
      </c>
      <c r="B510" s="49">
        <v>479278159</v>
      </c>
      <c r="C510" s="50" t="s">
        <v>236</v>
      </c>
      <c r="D510" s="49">
        <v>278</v>
      </c>
      <c r="E510" s="50" t="s">
        <v>190</v>
      </c>
      <c r="F510" s="49">
        <v>159</v>
      </c>
      <c r="G510" s="50" t="s">
        <v>150</v>
      </c>
      <c r="H510" s="51">
        <v>6</v>
      </c>
      <c r="I510" s="52">
        <v>9227</v>
      </c>
      <c r="J510" s="52">
        <v>4357</v>
      </c>
      <c r="K510" s="52">
        <v>0</v>
      </c>
      <c r="L510" s="52">
        <v>893</v>
      </c>
      <c r="M510" s="52">
        <v>14477</v>
      </c>
      <c r="N510" s="36"/>
      <c r="O510" s="53">
        <v>1.4962593516209478E-2</v>
      </c>
      <c r="P510" s="53">
        <v>0</v>
      </c>
      <c r="Q510" s="55">
        <v>0.09</v>
      </c>
      <c r="R510" s="55">
        <v>4.5655939289458549E-3</v>
      </c>
      <c r="S510" s="52">
        <v>0</v>
      </c>
      <c r="T510" s="36"/>
      <c r="U510" s="56">
        <v>81300</v>
      </c>
      <c r="V510" s="56">
        <v>0</v>
      </c>
      <c r="W510" s="52">
        <v>0</v>
      </c>
      <c r="X510" s="52">
        <v>5346</v>
      </c>
      <c r="Y510" s="52">
        <v>86646</v>
      </c>
      <c r="Z510" s="83">
        <f t="shared" si="7"/>
        <v>5657189</v>
      </c>
    </row>
    <row r="511" spans="1:26" s="13" customFormat="1">
      <c r="A511" s="49">
        <v>479</v>
      </c>
      <c r="B511" s="49">
        <v>479278161</v>
      </c>
      <c r="C511" s="50" t="s">
        <v>236</v>
      </c>
      <c r="D511" s="49">
        <v>278</v>
      </c>
      <c r="E511" s="50" t="s">
        <v>190</v>
      </c>
      <c r="F511" s="49">
        <v>161</v>
      </c>
      <c r="G511" s="50" t="s">
        <v>151</v>
      </c>
      <c r="H511" s="51">
        <v>5</v>
      </c>
      <c r="I511" s="52">
        <v>9454</v>
      </c>
      <c r="J511" s="52">
        <v>4015</v>
      </c>
      <c r="K511" s="52">
        <v>0</v>
      </c>
      <c r="L511" s="52">
        <v>893</v>
      </c>
      <c r="M511" s="52">
        <v>14362</v>
      </c>
      <c r="N511" s="36"/>
      <c r="O511" s="53">
        <v>1.2468827930174564E-2</v>
      </c>
      <c r="P511" s="53">
        <v>0</v>
      </c>
      <c r="Q511" s="55">
        <v>0.09</v>
      </c>
      <c r="R511" s="55">
        <v>7.3260796268015561E-3</v>
      </c>
      <c r="S511" s="52">
        <v>0</v>
      </c>
      <c r="T511" s="36"/>
      <c r="U511" s="56">
        <v>67175</v>
      </c>
      <c r="V511" s="56">
        <v>0</v>
      </c>
      <c r="W511" s="52">
        <v>0</v>
      </c>
      <c r="X511" s="52">
        <v>4455</v>
      </c>
      <c r="Y511" s="52">
        <v>71630</v>
      </c>
      <c r="Z511" s="83">
        <f t="shared" si="7"/>
        <v>5657189</v>
      </c>
    </row>
    <row r="512" spans="1:26" s="13" customFormat="1">
      <c r="A512" s="49">
        <v>479</v>
      </c>
      <c r="B512" s="49">
        <v>479278191</v>
      </c>
      <c r="C512" s="50" t="s">
        <v>236</v>
      </c>
      <c r="D512" s="49">
        <v>278</v>
      </c>
      <c r="E512" s="50" t="s">
        <v>190</v>
      </c>
      <c r="F512" s="49">
        <v>191</v>
      </c>
      <c r="G512" s="50" t="s">
        <v>238</v>
      </c>
      <c r="H512" s="51">
        <v>3</v>
      </c>
      <c r="I512" s="52">
        <v>11884</v>
      </c>
      <c r="J512" s="52">
        <v>3577</v>
      </c>
      <c r="K512" s="52">
        <v>0</v>
      </c>
      <c r="L512" s="52">
        <v>893</v>
      </c>
      <c r="M512" s="52">
        <v>16354</v>
      </c>
      <c r="N512" s="36"/>
      <c r="O512" s="53">
        <v>7.481296758104738E-3</v>
      </c>
      <c r="P512" s="53">
        <v>0</v>
      </c>
      <c r="Q512" s="55">
        <v>0.09</v>
      </c>
      <c r="R512" s="55">
        <v>1.9528093819791304E-2</v>
      </c>
      <c r="S512" s="52">
        <v>0</v>
      </c>
      <c r="T512" s="36"/>
      <c r="U512" s="56">
        <v>46266</v>
      </c>
      <c r="V512" s="56">
        <v>0</v>
      </c>
      <c r="W512" s="52">
        <v>0</v>
      </c>
      <c r="X512" s="52">
        <v>2673</v>
      </c>
      <c r="Y512" s="52">
        <v>48939</v>
      </c>
      <c r="Z512" s="83">
        <f t="shared" si="7"/>
        <v>5657189</v>
      </c>
    </row>
    <row r="513" spans="1:26" s="13" customFormat="1">
      <c r="A513" s="49">
        <v>479</v>
      </c>
      <c r="B513" s="49">
        <v>479278210</v>
      </c>
      <c r="C513" s="50" t="s">
        <v>236</v>
      </c>
      <c r="D513" s="49">
        <v>278</v>
      </c>
      <c r="E513" s="50" t="s">
        <v>190</v>
      </c>
      <c r="F513" s="49">
        <v>210</v>
      </c>
      <c r="G513" s="50" t="s">
        <v>188</v>
      </c>
      <c r="H513" s="51">
        <v>37</v>
      </c>
      <c r="I513" s="52">
        <v>9657</v>
      </c>
      <c r="J513" s="52">
        <v>3303</v>
      </c>
      <c r="K513" s="52">
        <v>0</v>
      </c>
      <c r="L513" s="52">
        <v>893</v>
      </c>
      <c r="M513" s="52">
        <v>13853</v>
      </c>
      <c r="N513" s="36"/>
      <c r="O513" s="53">
        <v>9.2269326683291714E-2</v>
      </c>
      <c r="P513" s="53">
        <v>0</v>
      </c>
      <c r="Q513" s="55">
        <v>0.09</v>
      </c>
      <c r="R513" s="55">
        <v>6.1794698914424739E-2</v>
      </c>
      <c r="S513" s="52">
        <v>0</v>
      </c>
      <c r="T513" s="36"/>
      <c r="U513" s="56">
        <v>478336</v>
      </c>
      <c r="V513" s="56">
        <v>0</v>
      </c>
      <c r="W513" s="52">
        <v>0</v>
      </c>
      <c r="X513" s="52">
        <v>32967</v>
      </c>
      <c r="Y513" s="52">
        <v>511303</v>
      </c>
      <c r="Z513" s="83">
        <f t="shared" si="7"/>
        <v>5657189</v>
      </c>
    </row>
    <row r="514" spans="1:26" s="13" customFormat="1">
      <c r="A514" s="49">
        <v>479</v>
      </c>
      <c r="B514" s="49">
        <v>479278227</v>
      </c>
      <c r="C514" s="50" t="s">
        <v>236</v>
      </c>
      <c r="D514" s="49">
        <v>278</v>
      </c>
      <c r="E514" s="50" t="s">
        <v>190</v>
      </c>
      <c r="F514" s="49">
        <v>227</v>
      </c>
      <c r="G514" s="50" t="s">
        <v>239</v>
      </c>
      <c r="H514" s="51">
        <v>6</v>
      </c>
      <c r="I514" s="52">
        <v>9910</v>
      </c>
      <c r="J514" s="52">
        <v>2230</v>
      </c>
      <c r="K514" s="52">
        <v>0</v>
      </c>
      <c r="L514" s="52">
        <v>893</v>
      </c>
      <c r="M514" s="52">
        <v>13033</v>
      </c>
      <c r="N514" s="36"/>
      <c r="O514" s="53">
        <v>1.4962593516209478E-2</v>
      </c>
      <c r="P514" s="53">
        <v>0</v>
      </c>
      <c r="Q514" s="55">
        <v>0.18</v>
      </c>
      <c r="R514" s="55">
        <v>7.6118948194113809E-3</v>
      </c>
      <c r="S514" s="52">
        <v>0</v>
      </c>
      <c r="T514" s="36"/>
      <c r="U514" s="56">
        <v>72660</v>
      </c>
      <c r="V514" s="56">
        <v>0</v>
      </c>
      <c r="W514" s="52">
        <v>0</v>
      </c>
      <c r="X514" s="52">
        <v>5346</v>
      </c>
      <c r="Y514" s="52">
        <v>78006</v>
      </c>
      <c r="Z514" s="83">
        <f t="shared" si="7"/>
        <v>5657189</v>
      </c>
    </row>
    <row r="515" spans="1:26" s="13" customFormat="1">
      <c r="A515" s="49">
        <v>479</v>
      </c>
      <c r="B515" s="49">
        <v>479278278</v>
      </c>
      <c r="C515" s="50" t="s">
        <v>236</v>
      </c>
      <c r="D515" s="49">
        <v>278</v>
      </c>
      <c r="E515" s="50" t="s">
        <v>190</v>
      </c>
      <c r="F515" s="49">
        <v>278</v>
      </c>
      <c r="G515" s="50" t="s">
        <v>190</v>
      </c>
      <c r="H515" s="51">
        <v>44</v>
      </c>
      <c r="I515" s="52">
        <v>9905</v>
      </c>
      <c r="J515" s="52">
        <v>2893</v>
      </c>
      <c r="K515" s="52">
        <v>0</v>
      </c>
      <c r="L515" s="52">
        <v>893</v>
      </c>
      <c r="M515" s="52">
        <v>13691</v>
      </c>
      <c r="N515" s="36"/>
      <c r="O515" s="53">
        <v>0.10972568578553608</v>
      </c>
      <c r="P515" s="53">
        <v>0</v>
      </c>
      <c r="Q515" s="55">
        <v>0.09</v>
      </c>
      <c r="R515" s="55">
        <v>4.6493064855422754E-2</v>
      </c>
      <c r="S515" s="52">
        <v>0</v>
      </c>
      <c r="T515" s="36"/>
      <c r="U515" s="56">
        <v>561704</v>
      </c>
      <c r="V515" s="56">
        <v>0</v>
      </c>
      <c r="W515" s="52">
        <v>0</v>
      </c>
      <c r="X515" s="52">
        <v>39204</v>
      </c>
      <c r="Y515" s="52">
        <v>600908</v>
      </c>
      <c r="Z515" s="83">
        <f t="shared" si="7"/>
        <v>5657189</v>
      </c>
    </row>
    <row r="516" spans="1:26" s="13" customFormat="1">
      <c r="A516" s="49">
        <v>479</v>
      </c>
      <c r="B516" s="49">
        <v>479278281</v>
      </c>
      <c r="C516" s="50" t="s">
        <v>236</v>
      </c>
      <c r="D516" s="49">
        <v>278</v>
      </c>
      <c r="E516" s="50" t="s">
        <v>190</v>
      </c>
      <c r="F516" s="49">
        <v>281</v>
      </c>
      <c r="G516" s="50" t="s">
        <v>146</v>
      </c>
      <c r="H516" s="51">
        <v>60</v>
      </c>
      <c r="I516" s="52">
        <v>11296</v>
      </c>
      <c r="J516" s="52">
        <v>3</v>
      </c>
      <c r="K516" s="52">
        <v>0</v>
      </c>
      <c r="L516" s="52">
        <v>893</v>
      </c>
      <c r="M516" s="52">
        <v>12192</v>
      </c>
      <c r="N516" s="36"/>
      <c r="O516" s="53">
        <v>0.14962593516209477</v>
      </c>
      <c r="P516" s="53">
        <v>0</v>
      </c>
      <c r="Q516" s="55">
        <v>0.18</v>
      </c>
      <c r="R516" s="55">
        <v>0.11514562138064952</v>
      </c>
      <c r="S516" s="52">
        <v>0</v>
      </c>
      <c r="T516" s="36"/>
      <c r="U516" s="56">
        <v>676260</v>
      </c>
      <c r="V516" s="56">
        <v>0</v>
      </c>
      <c r="W516" s="52">
        <v>0</v>
      </c>
      <c r="X516" s="52">
        <v>53460</v>
      </c>
      <c r="Y516" s="52">
        <v>729720</v>
      </c>
      <c r="Z516" s="83">
        <f t="shared" si="7"/>
        <v>5657189</v>
      </c>
    </row>
    <row r="517" spans="1:26" s="13" customFormat="1">
      <c r="A517" s="49">
        <v>479</v>
      </c>
      <c r="B517" s="49">
        <v>479278309</v>
      </c>
      <c r="C517" s="50" t="s">
        <v>236</v>
      </c>
      <c r="D517" s="49">
        <v>278</v>
      </c>
      <c r="E517" s="50" t="s">
        <v>190</v>
      </c>
      <c r="F517" s="49">
        <v>309</v>
      </c>
      <c r="G517" s="50" t="s">
        <v>197</v>
      </c>
      <c r="H517" s="51">
        <v>3</v>
      </c>
      <c r="I517" s="52">
        <v>10751</v>
      </c>
      <c r="J517" s="52">
        <v>1145</v>
      </c>
      <c r="K517" s="52">
        <v>0</v>
      </c>
      <c r="L517" s="52">
        <v>893</v>
      </c>
      <c r="M517" s="52">
        <v>12789</v>
      </c>
      <c r="N517" s="36"/>
      <c r="O517" s="53">
        <v>7.481296758104738E-3</v>
      </c>
      <c r="P517" s="53">
        <v>0</v>
      </c>
      <c r="Q517" s="55">
        <v>0.09</v>
      </c>
      <c r="R517" s="55">
        <v>2.1867276872988449E-3</v>
      </c>
      <c r="S517" s="52">
        <v>0</v>
      </c>
      <c r="T517" s="36"/>
      <c r="U517" s="56">
        <v>35598</v>
      </c>
      <c r="V517" s="56">
        <v>0</v>
      </c>
      <c r="W517" s="52">
        <v>0</v>
      </c>
      <c r="X517" s="52">
        <v>2673</v>
      </c>
      <c r="Y517" s="52">
        <v>38271</v>
      </c>
      <c r="Z517" s="83">
        <f t="shared" si="7"/>
        <v>5657189</v>
      </c>
    </row>
    <row r="518" spans="1:26" s="13" customFormat="1">
      <c r="A518" s="49">
        <v>479</v>
      </c>
      <c r="B518" s="49">
        <v>479278325</v>
      </c>
      <c r="C518" s="50" t="s">
        <v>236</v>
      </c>
      <c r="D518" s="49">
        <v>278</v>
      </c>
      <c r="E518" s="50" t="s">
        <v>190</v>
      </c>
      <c r="F518" s="49">
        <v>325</v>
      </c>
      <c r="G518" s="50" t="s">
        <v>198</v>
      </c>
      <c r="H518" s="51">
        <v>6</v>
      </c>
      <c r="I518" s="52">
        <v>9510</v>
      </c>
      <c r="J518" s="52">
        <v>1160</v>
      </c>
      <c r="K518" s="52">
        <v>0</v>
      </c>
      <c r="L518" s="52">
        <v>893</v>
      </c>
      <c r="M518" s="52">
        <v>11563</v>
      </c>
      <c r="N518" s="36"/>
      <c r="O518" s="53">
        <v>1.4962593516209478E-2</v>
      </c>
      <c r="P518" s="53">
        <v>0</v>
      </c>
      <c r="Q518" s="55">
        <v>0.09</v>
      </c>
      <c r="R518" s="55">
        <v>2.4002706956039776E-3</v>
      </c>
      <c r="S518" s="52">
        <v>0</v>
      </c>
      <c r="T518" s="36"/>
      <c r="U518" s="56">
        <v>63858</v>
      </c>
      <c r="V518" s="56">
        <v>0</v>
      </c>
      <c r="W518" s="52">
        <v>0</v>
      </c>
      <c r="X518" s="52">
        <v>5346</v>
      </c>
      <c r="Y518" s="52">
        <v>69204</v>
      </c>
      <c r="Z518" s="83">
        <f t="shared" si="7"/>
        <v>5657189</v>
      </c>
    </row>
    <row r="519" spans="1:26" s="13" customFormat="1">
      <c r="A519" s="49">
        <v>479</v>
      </c>
      <c r="B519" s="49">
        <v>479278332</v>
      </c>
      <c r="C519" s="50" t="s">
        <v>236</v>
      </c>
      <c r="D519" s="49">
        <v>278</v>
      </c>
      <c r="E519" s="50" t="s">
        <v>190</v>
      </c>
      <c r="F519" s="49">
        <v>332</v>
      </c>
      <c r="G519" s="50" t="s">
        <v>199</v>
      </c>
      <c r="H519" s="51">
        <v>7</v>
      </c>
      <c r="I519" s="52">
        <v>9317</v>
      </c>
      <c r="J519" s="52">
        <v>861</v>
      </c>
      <c r="K519" s="52">
        <v>0</v>
      </c>
      <c r="L519" s="52">
        <v>893</v>
      </c>
      <c r="M519" s="52">
        <v>11071</v>
      </c>
      <c r="N519" s="36"/>
      <c r="O519" s="53">
        <v>1.7456359102244391E-2</v>
      </c>
      <c r="P519" s="53">
        <v>0</v>
      </c>
      <c r="Q519" s="55">
        <v>0.09</v>
      </c>
      <c r="R519" s="55">
        <v>1.3149666240526854E-2</v>
      </c>
      <c r="S519" s="52">
        <v>0</v>
      </c>
      <c r="T519" s="36"/>
      <c r="U519" s="56">
        <v>71071</v>
      </c>
      <c r="V519" s="56">
        <v>0</v>
      </c>
      <c r="W519" s="52">
        <v>0</v>
      </c>
      <c r="X519" s="52">
        <v>6237</v>
      </c>
      <c r="Y519" s="52">
        <v>77308</v>
      </c>
      <c r="Z519" s="83">
        <f t="shared" si="7"/>
        <v>5657189</v>
      </c>
    </row>
    <row r="520" spans="1:26" s="13" customFormat="1">
      <c r="A520" s="49">
        <v>479</v>
      </c>
      <c r="B520" s="49">
        <v>479278605</v>
      </c>
      <c r="C520" s="50" t="s">
        <v>236</v>
      </c>
      <c r="D520" s="49">
        <v>278</v>
      </c>
      <c r="E520" s="50" t="s">
        <v>190</v>
      </c>
      <c r="F520" s="49">
        <v>605</v>
      </c>
      <c r="G520" s="50" t="s">
        <v>193</v>
      </c>
      <c r="H520" s="51">
        <v>52</v>
      </c>
      <c r="I520" s="52">
        <v>9683</v>
      </c>
      <c r="J520" s="52">
        <v>7465</v>
      </c>
      <c r="K520" s="52">
        <v>0</v>
      </c>
      <c r="L520" s="52">
        <v>893</v>
      </c>
      <c r="M520" s="52">
        <v>18041</v>
      </c>
      <c r="N520" s="36"/>
      <c r="O520" s="53">
        <v>0.12967581047381538</v>
      </c>
      <c r="P520" s="53">
        <v>0</v>
      </c>
      <c r="Q520" s="55">
        <v>0.09</v>
      </c>
      <c r="R520" s="55">
        <v>5.2378501306111346E-2</v>
      </c>
      <c r="S520" s="52">
        <v>0</v>
      </c>
      <c r="T520" s="36"/>
      <c r="U520" s="56">
        <v>889460</v>
      </c>
      <c r="V520" s="56">
        <v>0</v>
      </c>
      <c r="W520" s="52">
        <v>0</v>
      </c>
      <c r="X520" s="52">
        <v>46332</v>
      </c>
      <c r="Y520" s="52">
        <v>935792</v>
      </c>
      <c r="Z520" s="83">
        <f t="shared" si="7"/>
        <v>5657189</v>
      </c>
    </row>
    <row r="521" spans="1:26" s="13" customFormat="1">
      <c r="A521" s="49">
        <v>479</v>
      </c>
      <c r="B521" s="49">
        <v>479278615</v>
      </c>
      <c r="C521" s="50" t="s">
        <v>236</v>
      </c>
      <c r="D521" s="49">
        <v>278</v>
      </c>
      <c r="E521" s="50" t="s">
        <v>190</v>
      </c>
      <c r="F521" s="49">
        <v>615</v>
      </c>
      <c r="G521" s="50" t="s">
        <v>229</v>
      </c>
      <c r="H521" s="51">
        <v>1</v>
      </c>
      <c r="I521" s="52">
        <v>9794</v>
      </c>
      <c r="J521" s="52">
        <v>952</v>
      </c>
      <c r="K521" s="52">
        <v>0</v>
      </c>
      <c r="L521" s="52">
        <v>893</v>
      </c>
      <c r="M521" s="52">
        <v>11639</v>
      </c>
      <c r="N521" s="36"/>
      <c r="O521" s="53">
        <v>2.4937655860349127E-3</v>
      </c>
      <c r="P521" s="53">
        <v>0</v>
      </c>
      <c r="Q521" s="55">
        <v>0.18</v>
      </c>
      <c r="R521" s="55">
        <v>5.1733526824477975E-4</v>
      </c>
      <c r="S521" s="52">
        <v>0</v>
      </c>
      <c r="T521" s="36"/>
      <c r="U521" s="56">
        <v>10719</v>
      </c>
      <c r="V521" s="56">
        <v>0</v>
      </c>
      <c r="W521" s="52">
        <v>0</v>
      </c>
      <c r="X521" s="52">
        <v>891</v>
      </c>
      <c r="Y521" s="52">
        <v>11610</v>
      </c>
      <c r="Z521" s="83">
        <f t="shared" si="7"/>
        <v>5657189</v>
      </c>
    </row>
    <row r="522" spans="1:26" s="13" customFormat="1">
      <c r="A522" s="49">
        <v>479</v>
      </c>
      <c r="B522" s="49">
        <v>479278635</v>
      </c>
      <c r="C522" s="50" t="s">
        <v>236</v>
      </c>
      <c r="D522" s="49">
        <v>278</v>
      </c>
      <c r="E522" s="50" t="s">
        <v>190</v>
      </c>
      <c r="F522" s="49">
        <v>635</v>
      </c>
      <c r="G522" s="50" t="s">
        <v>52</v>
      </c>
      <c r="H522" s="51">
        <v>2</v>
      </c>
      <c r="I522" s="52">
        <v>10333</v>
      </c>
      <c r="J522" s="52">
        <v>5292</v>
      </c>
      <c r="K522" s="52">
        <v>0</v>
      </c>
      <c r="L522" s="52">
        <v>893</v>
      </c>
      <c r="M522" s="52">
        <v>16518</v>
      </c>
      <c r="N522" s="36"/>
      <c r="O522" s="53">
        <v>4.9875311720698253E-3</v>
      </c>
      <c r="P522" s="53">
        <v>0</v>
      </c>
      <c r="Q522" s="55">
        <v>0.09</v>
      </c>
      <c r="R522" s="55">
        <v>1.2776799540499172E-2</v>
      </c>
      <c r="S522" s="52">
        <v>0</v>
      </c>
      <c r="T522" s="36"/>
      <c r="U522" s="56">
        <v>31172</v>
      </c>
      <c r="V522" s="56">
        <v>0</v>
      </c>
      <c r="W522" s="52">
        <v>0</v>
      </c>
      <c r="X522" s="52">
        <v>1782</v>
      </c>
      <c r="Y522" s="52">
        <v>32954</v>
      </c>
      <c r="Z522" s="83">
        <f t="shared" si="7"/>
        <v>5657189</v>
      </c>
    </row>
    <row r="523" spans="1:26" s="13" customFormat="1">
      <c r="A523" s="49">
        <v>479</v>
      </c>
      <c r="B523" s="49">
        <v>479278670</v>
      </c>
      <c r="C523" s="50" t="s">
        <v>236</v>
      </c>
      <c r="D523" s="49">
        <v>278</v>
      </c>
      <c r="E523" s="50" t="s">
        <v>190</v>
      </c>
      <c r="F523" s="49">
        <v>670</v>
      </c>
      <c r="G523" s="50" t="s">
        <v>37</v>
      </c>
      <c r="H523" s="51">
        <v>17</v>
      </c>
      <c r="I523" s="52">
        <v>9537</v>
      </c>
      <c r="J523" s="52">
        <v>8361</v>
      </c>
      <c r="K523" s="52">
        <v>0</v>
      </c>
      <c r="L523" s="52">
        <v>893</v>
      </c>
      <c r="M523" s="52">
        <v>18791</v>
      </c>
      <c r="N523" s="36"/>
      <c r="O523" s="53">
        <v>4.2394014962593513E-2</v>
      </c>
      <c r="P523" s="53">
        <v>0</v>
      </c>
      <c r="Q523" s="55">
        <v>0.09</v>
      </c>
      <c r="R523" s="55">
        <v>8.1968619897184208E-2</v>
      </c>
      <c r="S523" s="52">
        <v>0</v>
      </c>
      <c r="T523" s="36"/>
      <c r="U523" s="56">
        <v>303501</v>
      </c>
      <c r="V523" s="56">
        <v>0</v>
      </c>
      <c r="W523" s="52">
        <v>0</v>
      </c>
      <c r="X523" s="52">
        <v>15147</v>
      </c>
      <c r="Y523" s="52">
        <v>318648</v>
      </c>
      <c r="Z523" s="83">
        <f t="shared" ref="Z523:Z586" si="8">SUMIF($A$10:$A$862,$A523,$Y$10:$Y$862)</f>
        <v>5657189</v>
      </c>
    </row>
    <row r="524" spans="1:26" s="13" customFormat="1">
      <c r="A524" s="49">
        <v>479</v>
      </c>
      <c r="B524" s="49">
        <v>479278672</v>
      </c>
      <c r="C524" s="50" t="s">
        <v>236</v>
      </c>
      <c r="D524" s="49">
        <v>278</v>
      </c>
      <c r="E524" s="50" t="s">
        <v>190</v>
      </c>
      <c r="F524" s="49">
        <v>672</v>
      </c>
      <c r="G524" s="50" t="s">
        <v>53</v>
      </c>
      <c r="H524" s="51">
        <v>4</v>
      </c>
      <c r="I524" s="52">
        <v>10090</v>
      </c>
      <c r="J524" s="52">
        <v>3743</v>
      </c>
      <c r="K524" s="52">
        <v>0</v>
      </c>
      <c r="L524" s="52">
        <v>893</v>
      </c>
      <c r="M524" s="52">
        <v>14726</v>
      </c>
      <c r="N524" s="36"/>
      <c r="O524" s="53">
        <v>9.9750623441396506E-3</v>
      </c>
      <c r="P524" s="53">
        <v>0</v>
      </c>
      <c r="Q524" s="55">
        <v>0.09</v>
      </c>
      <c r="R524" s="55">
        <v>4.3678599701887783E-3</v>
      </c>
      <c r="S524" s="52">
        <v>0</v>
      </c>
      <c r="T524" s="36"/>
      <c r="U524" s="56">
        <v>55196</v>
      </c>
      <c r="V524" s="56">
        <v>0</v>
      </c>
      <c r="W524" s="52">
        <v>0</v>
      </c>
      <c r="X524" s="52">
        <v>3564</v>
      </c>
      <c r="Y524" s="52">
        <v>58760</v>
      </c>
      <c r="Z524" s="83">
        <f t="shared" si="8"/>
        <v>5657189</v>
      </c>
    </row>
    <row r="525" spans="1:26" s="13" customFormat="1">
      <c r="A525" s="49">
        <v>479</v>
      </c>
      <c r="B525" s="49">
        <v>479278674</v>
      </c>
      <c r="C525" s="50" t="s">
        <v>236</v>
      </c>
      <c r="D525" s="49">
        <v>278</v>
      </c>
      <c r="E525" s="50" t="s">
        <v>190</v>
      </c>
      <c r="F525" s="49">
        <v>674</v>
      </c>
      <c r="G525" s="50" t="s">
        <v>38</v>
      </c>
      <c r="H525" s="51">
        <v>3</v>
      </c>
      <c r="I525" s="52">
        <v>11448</v>
      </c>
      <c r="J525" s="52">
        <v>5108</v>
      </c>
      <c r="K525" s="52">
        <v>0</v>
      </c>
      <c r="L525" s="52">
        <v>893</v>
      </c>
      <c r="M525" s="52">
        <v>17449</v>
      </c>
      <c r="N525" s="36"/>
      <c r="O525" s="53">
        <v>7.481296758104738E-3</v>
      </c>
      <c r="P525" s="53">
        <v>0</v>
      </c>
      <c r="Q525" s="55">
        <v>0.09</v>
      </c>
      <c r="R525" s="55">
        <v>5.3196883398809208E-2</v>
      </c>
      <c r="S525" s="52">
        <v>0</v>
      </c>
      <c r="T525" s="36"/>
      <c r="U525" s="56">
        <v>49545</v>
      </c>
      <c r="V525" s="56">
        <v>0</v>
      </c>
      <c r="W525" s="52">
        <v>0</v>
      </c>
      <c r="X525" s="52">
        <v>2673</v>
      </c>
      <c r="Y525" s="52">
        <v>52218</v>
      </c>
      <c r="Z525" s="83">
        <f t="shared" si="8"/>
        <v>5657189</v>
      </c>
    </row>
    <row r="526" spans="1:26" s="13" customFormat="1">
      <c r="A526" s="49">
        <v>479</v>
      </c>
      <c r="B526" s="49">
        <v>479278680</v>
      </c>
      <c r="C526" s="50" t="s">
        <v>236</v>
      </c>
      <c r="D526" s="49">
        <v>278</v>
      </c>
      <c r="E526" s="50" t="s">
        <v>190</v>
      </c>
      <c r="F526" s="49">
        <v>680</v>
      </c>
      <c r="G526" s="50" t="s">
        <v>152</v>
      </c>
      <c r="H526" s="51">
        <v>3</v>
      </c>
      <c r="I526" s="52">
        <v>9794</v>
      </c>
      <c r="J526" s="52">
        <v>3430</v>
      </c>
      <c r="K526" s="52">
        <v>0</v>
      </c>
      <c r="L526" s="52">
        <v>893</v>
      </c>
      <c r="M526" s="52">
        <v>14117</v>
      </c>
      <c r="N526" s="36"/>
      <c r="O526" s="53">
        <v>7.481296758104738E-3</v>
      </c>
      <c r="P526" s="53">
        <v>0</v>
      </c>
      <c r="Q526" s="55">
        <v>0.09</v>
      </c>
      <c r="R526" s="55">
        <v>1.3757337017634692E-3</v>
      </c>
      <c r="S526" s="52">
        <v>0</v>
      </c>
      <c r="T526" s="36"/>
      <c r="U526" s="56">
        <v>39573</v>
      </c>
      <c r="V526" s="56">
        <v>0</v>
      </c>
      <c r="W526" s="52">
        <v>0</v>
      </c>
      <c r="X526" s="52">
        <v>2673</v>
      </c>
      <c r="Y526" s="52">
        <v>42246</v>
      </c>
      <c r="Z526" s="83">
        <f t="shared" si="8"/>
        <v>5657189</v>
      </c>
    </row>
    <row r="527" spans="1:26" s="13" customFormat="1">
      <c r="A527" s="49">
        <v>479</v>
      </c>
      <c r="B527" s="49">
        <v>479278683</v>
      </c>
      <c r="C527" s="50" t="s">
        <v>236</v>
      </c>
      <c r="D527" s="49">
        <v>278</v>
      </c>
      <c r="E527" s="50" t="s">
        <v>190</v>
      </c>
      <c r="F527" s="49">
        <v>683</v>
      </c>
      <c r="G527" s="50" t="s">
        <v>39</v>
      </c>
      <c r="H527" s="51">
        <v>6</v>
      </c>
      <c r="I527" s="52">
        <v>9369</v>
      </c>
      <c r="J527" s="52">
        <v>6486</v>
      </c>
      <c r="K527" s="52">
        <v>0</v>
      </c>
      <c r="L527" s="52">
        <v>893</v>
      </c>
      <c r="M527" s="52">
        <v>16748</v>
      </c>
      <c r="N527" s="36"/>
      <c r="O527" s="53">
        <v>1.4962593516209478E-2</v>
      </c>
      <c r="P527" s="53">
        <v>0</v>
      </c>
      <c r="Q527" s="55">
        <v>0.09</v>
      </c>
      <c r="R527" s="55">
        <v>2.8960202497055953E-2</v>
      </c>
      <c r="S527" s="52">
        <v>0</v>
      </c>
      <c r="T527" s="36"/>
      <c r="U527" s="56">
        <v>94890</v>
      </c>
      <c r="V527" s="56">
        <v>0</v>
      </c>
      <c r="W527" s="52">
        <v>0</v>
      </c>
      <c r="X527" s="52">
        <v>5346</v>
      </c>
      <c r="Y527" s="52">
        <v>100236</v>
      </c>
      <c r="Z527" s="83">
        <f t="shared" si="8"/>
        <v>5657189</v>
      </c>
    </row>
    <row r="528" spans="1:26" s="13" customFormat="1">
      <c r="A528" s="49">
        <v>479</v>
      </c>
      <c r="B528" s="49">
        <v>479278717</v>
      </c>
      <c r="C528" s="50" t="s">
        <v>236</v>
      </c>
      <c r="D528" s="49">
        <v>278</v>
      </c>
      <c r="E528" s="50" t="s">
        <v>190</v>
      </c>
      <c r="F528" s="49">
        <v>717</v>
      </c>
      <c r="G528" s="50" t="s">
        <v>40</v>
      </c>
      <c r="H528" s="51">
        <v>2</v>
      </c>
      <c r="I528" s="52">
        <v>10185</v>
      </c>
      <c r="J528" s="52">
        <v>5088</v>
      </c>
      <c r="K528" s="52">
        <v>0</v>
      </c>
      <c r="L528" s="52">
        <v>893</v>
      </c>
      <c r="M528" s="52">
        <v>16166</v>
      </c>
      <c r="N528" s="36"/>
      <c r="O528" s="53">
        <v>4.9875311720698253E-3</v>
      </c>
      <c r="P528" s="53">
        <v>0</v>
      </c>
      <c r="Q528" s="55">
        <v>0.09</v>
      </c>
      <c r="R528" s="55">
        <v>5.0755014236073669E-2</v>
      </c>
      <c r="S528" s="52">
        <v>0</v>
      </c>
      <c r="T528" s="36"/>
      <c r="U528" s="56">
        <v>30470</v>
      </c>
      <c r="V528" s="56">
        <v>0</v>
      </c>
      <c r="W528" s="52">
        <v>0</v>
      </c>
      <c r="X528" s="52">
        <v>1782</v>
      </c>
      <c r="Y528" s="52">
        <v>32252</v>
      </c>
      <c r="Z528" s="83">
        <f t="shared" si="8"/>
        <v>5657189</v>
      </c>
    </row>
    <row r="529" spans="1:26" s="13" customFormat="1">
      <c r="A529" s="49">
        <v>479</v>
      </c>
      <c r="B529" s="49">
        <v>479278755</v>
      </c>
      <c r="C529" s="50" t="s">
        <v>236</v>
      </c>
      <c r="D529" s="49">
        <v>278</v>
      </c>
      <c r="E529" s="50" t="s">
        <v>190</v>
      </c>
      <c r="F529" s="49">
        <v>755</v>
      </c>
      <c r="G529" s="50" t="s">
        <v>42</v>
      </c>
      <c r="H529" s="51">
        <v>1</v>
      </c>
      <c r="I529" s="52">
        <v>9794</v>
      </c>
      <c r="J529" s="52">
        <v>4168</v>
      </c>
      <c r="K529" s="52">
        <v>0</v>
      </c>
      <c r="L529" s="52">
        <v>893</v>
      </c>
      <c r="M529" s="52">
        <v>14855</v>
      </c>
      <c r="N529" s="36"/>
      <c r="O529" s="53">
        <v>2.4937655860349127E-3</v>
      </c>
      <c r="P529" s="53">
        <v>0</v>
      </c>
      <c r="Q529" s="55">
        <v>0.09</v>
      </c>
      <c r="R529" s="55">
        <v>1.1427876784630182E-2</v>
      </c>
      <c r="S529" s="52">
        <v>0</v>
      </c>
      <c r="T529" s="36"/>
      <c r="U529" s="56">
        <v>13927</v>
      </c>
      <c r="V529" s="56">
        <v>0</v>
      </c>
      <c r="W529" s="52">
        <v>0</v>
      </c>
      <c r="X529" s="52">
        <v>891</v>
      </c>
      <c r="Y529" s="52">
        <v>14818</v>
      </c>
      <c r="Z529" s="83">
        <f t="shared" si="8"/>
        <v>5657189</v>
      </c>
    </row>
    <row r="530" spans="1:26" s="13" customFormat="1">
      <c r="A530" s="49">
        <v>479</v>
      </c>
      <c r="B530" s="49">
        <v>479278766</v>
      </c>
      <c r="C530" s="50" t="s">
        <v>236</v>
      </c>
      <c r="D530" s="49">
        <v>278</v>
      </c>
      <c r="E530" s="50" t="s">
        <v>190</v>
      </c>
      <c r="F530" s="49">
        <v>766</v>
      </c>
      <c r="G530" s="50" t="s">
        <v>240</v>
      </c>
      <c r="H530" s="51">
        <v>3</v>
      </c>
      <c r="I530" s="52">
        <v>11884</v>
      </c>
      <c r="J530" s="52">
        <v>4142</v>
      </c>
      <c r="K530" s="52">
        <v>0</v>
      </c>
      <c r="L530" s="52">
        <v>893</v>
      </c>
      <c r="M530" s="52">
        <v>16919</v>
      </c>
      <c r="N530" s="36"/>
      <c r="O530" s="53">
        <v>7.481296758104738E-3</v>
      </c>
      <c r="P530" s="53">
        <v>0</v>
      </c>
      <c r="Q530" s="55">
        <v>0.09</v>
      </c>
      <c r="R530" s="55">
        <v>3.5857110985198417E-3</v>
      </c>
      <c r="S530" s="52">
        <v>0</v>
      </c>
      <c r="T530" s="36"/>
      <c r="U530" s="56">
        <v>47958</v>
      </c>
      <c r="V530" s="56">
        <v>0</v>
      </c>
      <c r="W530" s="52">
        <v>0</v>
      </c>
      <c r="X530" s="52">
        <v>2673</v>
      </c>
      <c r="Y530" s="52">
        <v>50631</v>
      </c>
      <c r="Z530" s="83">
        <f t="shared" si="8"/>
        <v>5657189</v>
      </c>
    </row>
    <row r="531" spans="1:26" s="13" customFormat="1">
      <c r="A531" s="49">
        <v>481</v>
      </c>
      <c r="B531" s="49">
        <v>481035035</v>
      </c>
      <c r="C531" s="50" t="s">
        <v>241</v>
      </c>
      <c r="D531" s="49">
        <v>35</v>
      </c>
      <c r="E531" s="50" t="s">
        <v>11</v>
      </c>
      <c r="F531" s="49">
        <v>35</v>
      </c>
      <c r="G531" s="50" t="s">
        <v>11</v>
      </c>
      <c r="H531" s="51">
        <v>889</v>
      </c>
      <c r="I531" s="52">
        <v>11513</v>
      </c>
      <c r="J531" s="52">
        <v>4057</v>
      </c>
      <c r="K531" s="52">
        <v>0</v>
      </c>
      <c r="L531" s="52">
        <v>893</v>
      </c>
      <c r="M531" s="52">
        <v>16463</v>
      </c>
      <c r="N531" s="36"/>
      <c r="O531" s="53">
        <v>0</v>
      </c>
      <c r="P531" s="53">
        <v>0</v>
      </c>
      <c r="Q531" s="55">
        <v>0.18</v>
      </c>
      <c r="R531" s="55">
        <v>0.146106395462925</v>
      </c>
      <c r="S531" s="52">
        <v>0</v>
      </c>
      <c r="T531" s="36"/>
      <c r="U531" s="56">
        <v>13841730</v>
      </c>
      <c r="V531" s="56">
        <v>0</v>
      </c>
      <c r="W531" s="52">
        <v>0</v>
      </c>
      <c r="X531" s="52">
        <v>793877</v>
      </c>
      <c r="Y531" s="52">
        <v>14635607</v>
      </c>
      <c r="Z531" s="83">
        <f t="shared" si="8"/>
        <v>15350713</v>
      </c>
    </row>
    <row r="532" spans="1:26" s="13" customFormat="1">
      <c r="A532" s="49">
        <v>481</v>
      </c>
      <c r="B532" s="49">
        <v>481035044</v>
      </c>
      <c r="C532" s="50" t="s">
        <v>241</v>
      </c>
      <c r="D532" s="49">
        <v>35</v>
      </c>
      <c r="E532" s="50" t="s">
        <v>11</v>
      </c>
      <c r="F532" s="49">
        <v>44</v>
      </c>
      <c r="G532" s="50" t="s">
        <v>12</v>
      </c>
      <c r="H532" s="51">
        <v>8</v>
      </c>
      <c r="I532" s="52">
        <v>10939</v>
      </c>
      <c r="J532" s="52">
        <v>721</v>
      </c>
      <c r="K532" s="52">
        <v>0</v>
      </c>
      <c r="L532" s="52">
        <v>893</v>
      </c>
      <c r="M532" s="52">
        <v>12553</v>
      </c>
      <c r="N532" s="36"/>
      <c r="O532" s="53">
        <v>0</v>
      </c>
      <c r="P532" s="53">
        <v>0</v>
      </c>
      <c r="Q532" s="55">
        <v>0.09</v>
      </c>
      <c r="R532" s="55">
        <v>4.7635608937194533E-2</v>
      </c>
      <c r="S532" s="52">
        <v>0</v>
      </c>
      <c r="T532" s="36"/>
      <c r="U532" s="56">
        <v>93280</v>
      </c>
      <c r="V532" s="56">
        <v>0</v>
      </c>
      <c r="W532" s="52">
        <v>0</v>
      </c>
      <c r="X532" s="52">
        <v>7144</v>
      </c>
      <c r="Y532" s="52">
        <v>100424</v>
      </c>
      <c r="Z532" s="83">
        <f t="shared" si="8"/>
        <v>15350713</v>
      </c>
    </row>
    <row r="533" spans="1:26" s="13" customFormat="1">
      <c r="A533" s="49">
        <v>481</v>
      </c>
      <c r="B533" s="49">
        <v>481035050</v>
      </c>
      <c r="C533" s="50" t="s">
        <v>241</v>
      </c>
      <c r="D533" s="49">
        <v>35</v>
      </c>
      <c r="E533" s="50" t="s">
        <v>11</v>
      </c>
      <c r="F533" s="49">
        <v>50</v>
      </c>
      <c r="G533" s="50" t="s">
        <v>90</v>
      </c>
      <c r="H533" s="51">
        <v>2</v>
      </c>
      <c r="I533" s="52">
        <v>8956</v>
      </c>
      <c r="J533" s="52">
        <v>4220</v>
      </c>
      <c r="K533" s="52">
        <v>0</v>
      </c>
      <c r="L533" s="52">
        <v>893</v>
      </c>
      <c r="M533" s="52">
        <v>14069</v>
      </c>
      <c r="N533" s="36"/>
      <c r="O533" s="53">
        <v>0</v>
      </c>
      <c r="P533" s="53">
        <v>0</v>
      </c>
      <c r="Q533" s="55">
        <v>0.09</v>
      </c>
      <c r="R533" s="55">
        <v>2.5793945934583138E-3</v>
      </c>
      <c r="S533" s="52">
        <v>0</v>
      </c>
      <c r="T533" s="36"/>
      <c r="U533" s="56">
        <v>26352</v>
      </c>
      <c r="V533" s="56">
        <v>0</v>
      </c>
      <c r="W533" s="52">
        <v>0</v>
      </c>
      <c r="X533" s="52">
        <v>1786</v>
      </c>
      <c r="Y533" s="52">
        <v>28138</v>
      </c>
      <c r="Z533" s="83">
        <f t="shared" si="8"/>
        <v>15350713</v>
      </c>
    </row>
    <row r="534" spans="1:26" s="13" customFormat="1">
      <c r="A534" s="49">
        <v>481</v>
      </c>
      <c r="B534" s="49">
        <v>481035073</v>
      </c>
      <c r="C534" s="50" t="s">
        <v>241</v>
      </c>
      <c r="D534" s="49">
        <v>35</v>
      </c>
      <c r="E534" s="50" t="s">
        <v>11</v>
      </c>
      <c r="F534" s="49">
        <v>73</v>
      </c>
      <c r="G534" s="50" t="s">
        <v>23</v>
      </c>
      <c r="H534" s="51">
        <v>2</v>
      </c>
      <c r="I534" s="52">
        <v>8980</v>
      </c>
      <c r="J534" s="52">
        <v>6987</v>
      </c>
      <c r="K534" s="52">
        <v>0</v>
      </c>
      <c r="L534" s="52">
        <v>893</v>
      </c>
      <c r="M534" s="52">
        <v>16860</v>
      </c>
      <c r="N534" s="36"/>
      <c r="O534" s="53">
        <v>0</v>
      </c>
      <c r="P534" s="53">
        <v>0</v>
      </c>
      <c r="Q534" s="55">
        <v>0.09</v>
      </c>
      <c r="R534" s="55">
        <v>4.5356296084762783E-3</v>
      </c>
      <c r="S534" s="52">
        <v>0</v>
      </c>
      <c r="T534" s="36"/>
      <c r="U534" s="56">
        <v>31934</v>
      </c>
      <c r="V534" s="56">
        <v>0</v>
      </c>
      <c r="W534" s="52">
        <v>0</v>
      </c>
      <c r="X534" s="52">
        <v>1786</v>
      </c>
      <c r="Y534" s="52">
        <v>33720</v>
      </c>
      <c r="Z534" s="83">
        <f t="shared" si="8"/>
        <v>15350713</v>
      </c>
    </row>
    <row r="535" spans="1:26" s="13" customFormat="1">
      <c r="A535" s="49">
        <v>481</v>
      </c>
      <c r="B535" s="49">
        <v>481035212</v>
      </c>
      <c r="C535" s="50" t="s">
        <v>241</v>
      </c>
      <c r="D535" s="49">
        <v>35</v>
      </c>
      <c r="E535" s="50" t="s">
        <v>11</v>
      </c>
      <c r="F535" s="49">
        <v>212</v>
      </c>
      <c r="G535" s="50" t="s">
        <v>167</v>
      </c>
      <c r="H535" s="51">
        <v>2</v>
      </c>
      <c r="I535" s="52">
        <v>3965</v>
      </c>
      <c r="J535" s="52">
        <v>659</v>
      </c>
      <c r="K535" s="52">
        <v>0</v>
      </c>
      <c r="L535" s="52">
        <v>893</v>
      </c>
      <c r="M535" s="52">
        <v>5517</v>
      </c>
      <c r="N535" s="36"/>
      <c r="O535" s="53">
        <v>0</v>
      </c>
      <c r="P535" s="53">
        <v>0</v>
      </c>
      <c r="Q535" s="55">
        <v>0.09</v>
      </c>
      <c r="R535" s="55">
        <v>2.7474897573820621E-2</v>
      </c>
      <c r="S535" s="52">
        <v>0</v>
      </c>
      <c r="T535" s="36"/>
      <c r="U535" s="56">
        <v>9248</v>
      </c>
      <c r="V535" s="56">
        <v>0</v>
      </c>
      <c r="W535" s="52">
        <v>0</v>
      </c>
      <c r="X535" s="52">
        <v>1786</v>
      </c>
      <c r="Y535" s="52">
        <v>11034</v>
      </c>
      <c r="Z535" s="83">
        <f t="shared" si="8"/>
        <v>15350713</v>
      </c>
    </row>
    <row r="536" spans="1:26" s="13" customFormat="1">
      <c r="A536" s="49">
        <v>481</v>
      </c>
      <c r="B536" s="49">
        <v>481035220</v>
      </c>
      <c r="C536" s="50" t="s">
        <v>241</v>
      </c>
      <c r="D536" s="49">
        <v>35</v>
      </c>
      <c r="E536" s="50" t="s">
        <v>11</v>
      </c>
      <c r="F536" s="49">
        <v>220</v>
      </c>
      <c r="G536" s="50" t="s">
        <v>26</v>
      </c>
      <c r="H536" s="51">
        <v>6</v>
      </c>
      <c r="I536" s="52">
        <v>9891</v>
      </c>
      <c r="J536" s="52">
        <v>2886</v>
      </c>
      <c r="K536" s="52">
        <v>0</v>
      </c>
      <c r="L536" s="52">
        <v>893</v>
      </c>
      <c r="M536" s="52">
        <v>13670</v>
      </c>
      <c r="N536" s="36"/>
      <c r="O536" s="53">
        <v>0</v>
      </c>
      <c r="P536" s="53">
        <v>0</v>
      </c>
      <c r="Q536" s="55">
        <v>0.09</v>
      </c>
      <c r="R536" s="55">
        <v>1.2415537954818295E-2</v>
      </c>
      <c r="S536" s="52">
        <v>0</v>
      </c>
      <c r="T536" s="36"/>
      <c r="U536" s="56">
        <v>76662</v>
      </c>
      <c r="V536" s="56">
        <v>0</v>
      </c>
      <c r="W536" s="52">
        <v>0</v>
      </c>
      <c r="X536" s="52">
        <v>5358</v>
      </c>
      <c r="Y536" s="52">
        <v>82020</v>
      </c>
      <c r="Z536" s="83">
        <f t="shared" si="8"/>
        <v>15350713</v>
      </c>
    </row>
    <row r="537" spans="1:26" s="13" customFormat="1">
      <c r="A537" s="49">
        <v>481</v>
      </c>
      <c r="B537" s="49">
        <v>481035243</v>
      </c>
      <c r="C537" s="50" t="s">
        <v>241</v>
      </c>
      <c r="D537" s="49">
        <v>35</v>
      </c>
      <c r="E537" s="50" t="s">
        <v>11</v>
      </c>
      <c r="F537" s="49">
        <v>243</v>
      </c>
      <c r="G537" s="50" t="s">
        <v>80</v>
      </c>
      <c r="H537" s="51">
        <v>3</v>
      </c>
      <c r="I537" s="52">
        <v>13489</v>
      </c>
      <c r="J537" s="52">
        <v>3187</v>
      </c>
      <c r="K537" s="52">
        <v>0</v>
      </c>
      <c r="L537" s="52">
        <v>893</v>
      </c>
      <c r="M537" s="52">
        <v>17569</v>
      </c>
      <c r="N537" s="36"/>
      <c r="O537" s="53">
        <v>0</v>
      </c>
      <c r="P537" s="53">
        <v>0</v>
      </c>
      <c r="Q537" s="55">
        <v>0.09</v>
      </c>
      <c r="R537" s="55">
        <v>5.4269554295764532E-3</v>
      </c>
      <c r="S537" s="52">
        <v>0</v>
      </c>
      <c r="T537" s="36"/>
      <c r="U537" s="56">
        <v>50028</v>
      </c>
      <c r="V537" s="56">
        <v>0</v>
      </c>
      <c r="W537" s="52">
        <v>0</v>
      </c>
      <c r="X537" s="52">
        <v>2679</v>
      </c>
      <c r="Y537" s="52">
        <v>52707</v>
      </c>
      <c r="Z537" s="83">
        <f t="shared" si="8"/>
        <v>15350713</v>
      </c>
    </row>
    <row r="538" spans="1:26" s="13" customFormat="1">
      <c r="A538" s="49">
        <v>481</v>
      </c>
      <c r="B538" s="49">
        <v>481035244</v>
      </c>
      <c r="C538" s="50" t="s">
        <v>241</v>
      </c>
      <c r="D538" s="49">
        <v>35</v>
      </c>
      <c r="E538" s="50" t="s">
        <v>11</v>
      </c>
      <c r="F538" s="49">
        <v>244</v>
      </c>
      <c r="G538" s="50" t="s">
        <v>27</v>
      </c>
      <c r="H538" s="51">
        <v>16</v>
      </c>
      <c r="I538" s="52">
        <v>11268</v>
      </c>
      <c r="J538" s="52">
        <v>4556</v>
      </c>
      <c r="K538" s="52">
        <v>0</v>
      </c>
      <c r="L538" s="52">
        <v>893</v>
      </c>
      <c r="M538" s="52">
        <v>16717</v>
      </c>
      <c r="N538" s="36"/>
      <c r="O538" s="53">
        <v>0</v>
      </c>
      <c r="P538" s="53">
        <v>0</v>
      </c>
      <c r="Q538" s="55">
        <v>0.18</v>
      </c>
      <c r="R538" s="55">
        <v>9.4216389675245329E-2</v>
      </c>
      <c r="S538" s="52">
        <v>0</v>
      </c>
      <c r="T538" s="36"/>
      <c r="U538" s="56">
        <v>253184</v>
      </c>
      <c r="V538" s="56">
        <v>0</v>
      </c>
      <c r="W538" s="52">
        <v>0</v>
      </c>
      <c r="X538" s="52">
        <v>14288</v>
      </c>
      <c r="Y538" s="52">
        <v>267472</v>
      </c>
      <c r="Z538" s="83">
        <f t="shared" si="8"/>
        <v>15350713</v>
      </c>
    </row>
    <row r="539" spans="1:26" s="13" customFormat="1">
      <c r="A539" s="49">
        <v>481</v>
      </c>
      <c r="B539" s="49">
        <v>481035248</v>
      </c>
      <c r="C539" s="50" t="s">
        <v>241</v>
      </c>
      <c r="D539" s="49">
        <v>35</v>
      </c>
      <c r="E539" s="50" t="s">
        <v>11</v>
      </c>
      <c r="F539" s="49">
        <v>248</v>
      </c>
      <c r="G539" s="50" t="s">
        <v>18</v>
      </c>
      <c r="H539" s="51">
        <v>2</v>
      </c>
      <c r="I539" s="52">
        <v>11521</v>
      </c>
      <c r="J539" s="52">
        <v>404</v>
      </c>
      <c r="K539" s="52">
        <v>0</v>
      </c>
      <c r="L539" s="52">
        <v>893</v>
      </c>
      <c r="M539" s="52">
        <v>12818</v>
      </c>
      <c r="N539" s="36"/>
      <c r="O539" s="53">
        <v>0</v>
      </c>
      <c r="P539" s="53">
        <v>0</v>
      </c>
      <c r="Q539" s="55">
        <v>0.09</v>
      </c>
      <c r="R539" s="55">
        <v>3.8628902959594646E-2</v>
      </c>
      <c r="S539" s="52">
        <v>0</v>
      </c>
      <c r="T539" s="36"/>
      <c r="U539" s="56">
        <v>23850</v>
      </c>
      <c r="V539" s="56">
        <v>0</v>
      </c>
      <c r="W539" s="52">
        <v>0</v>
      </c>
      <c r="X539" s="52">
        <v>1786</v>
      </c>
      <c r="Y539" s="52">
        <v>25636</v>
      </c>
      <c r="Z539" s="83">
        <f t="shared" si="8"/>
        <v>15350713</v>
      </c>
    </row>
    <row r="540" spans="1:26" s="13" customFormat="1">
      <c r="A540" s="49">
        <v>481</v>
      </c>
      <c r="B540" s="49">
        <v>481035285</v>
      </c>
      <c r="C540" s="50" t="s">
        <v>241</v>
      </c>
      <c r="D540" s="49">
        <v>35</v>
      </c>
      <c r="E540" s="50" t="s">
        <v>11</v>
      </c>
      <c r="F540" s="49">
        <v>285</v>
      </c>
      <c r="G540" s="50" t="s">
        <v>28</v>
      </c>
      <c r="H540" s="51">
        <v>2</v>
      </c>
      <c r="I540" s="52">
        <v>10636</v>
      </c>
      <c r="J540" s="52">
        <v>3260</v>
      </c>
      <c r="K540" s="52">
        <v>0</v>
      </c>
      <c r="L540" s="52">
        <v>893</v>
      </c>
      <c r="M540" s="52">
        <v>14789</v>
      </c>
      <c r="N540" s="36"/>
      <c r="O540" s="53">
        <v>0</v>
      </c>
      <c r="P540" s="53">
        <v>0</v>
      </c>
      <c r="Q540" s="55">
        <v>0.09</v>
      </c>
      <c r="R540" s="55">
        <v>3.1541691059860932E-2</v>
      </c>
      <c r="S540" s="52">
        <v>0</v>
      </c>
      <c r="T540" s="36"/>
      <c r="U540" s="56">
        <v>27792</v>
      </c>
      <c r="V540" s="56">
        <v>0</v>
      </c>
      <c r="W540" s="52">
        <v>0</v>
      </c>
      <c r="X540" s="52">
        <v>1786</v>
      </c>
      <c r="Y540" s="52">
        <v>29578</v>
      </c>
      <c r="Z540" s="83">
        <f t="shared" si="8"/>
        <v>15350713</v>
      </c>
    </row>
    <row r="541" spans="1:26" s="13" customFormat="1">
      <c r="A541" s="49">
        <v>481</v>
      </c>
      <c r="B541" s="49">
        <v>481035307</v>
      </c>
      <c r="C541" s="50" t="s">
        <v>241</v>
      </c>
      <c r="D541" s="49">
        <v>35</v>
      </c>
      <c r="E541" s="50" t="s">
        <v>11</v>
      </c>
      <c r="F541" s="49">
        <v>307</v>
      </c>
      <c r="G541" s="50" t="s">
        <v>172</v>
      </c>
      <c r="H541" s="51">
        <v>2</v>
      </c>
      <c r="I541" s="52">
        <v>8727</v>
      </c>
      <c r="J541" s="52">
        <v>3348</v>
      </c>
      <c r="K541" s="52">
        <v>0</v>
      </c>
      <c r="L541" s="52">
        <v>893</v>
      </c>
      <c r="M541" s="52">
        <v>12968</v>
      </c>
      <c r="N541" s="36"/>
      <c r="O541" s="53">
        <v>0</v>
      </c>
      <c r="P541" s="53">
        <v>0</v>
      </c>
      <c r="Q541" s="55">
        <v>0.09</v>
      </c>
      <c r="R541" s="55">
        <v>9.1615791176419409E-3</v>
      </c>
      <c r="S541" s="52">
        <v>0</v>
      </c>
      <c r="T541" s="36"/>
      <c r="U541" s="56">
        <v>24150</v>
      </c>
      <c r="V541" s="56">
        <v>0</v>
      </c>
      <c r="W541" s="52">
        <v>0</v>
      </c>
      <c r="X541" s="52">
        <v>1786</v>
      </c>
      <c r="Y541" s="52">
        <v>25936</v>
      </c>
      <c r="Z541" s="83">
        <f t="shared" si="8"/>
        <v>15350713</v>
      </c>
    </row>
    <row r="542" spans="1:26" s="13" customFormat="1">
      <c r="A542" s="49">
        <v>481</v>
      </c>
      <c r="B542" s="49">
        <v>481035350</v>
      </c>
      <c r="C542" s="50" t="s">
        <v>241</v>
      </c>
      <c r="D542" s="49">
        <v>35</v>
      </c>
      <c r="E542" s="50" t="s">
        <v>11</v>
      </c>
      <c r="F542" s="49">
        <v>350</v>
      </c>
      <c r="G542" s="50" t="s">
        <v>174</v>
      </c>
      <c r="H542" s="51">
        <v>3</v>
      </c>
      <c r="I542" s="52">
        <v>9313</v>
      </c>
      <c r="J542" s="52">
        <v>5484</v>
      </c>
      <c r="K542" s="52">
        <v>0</v>
      </c>
      <c r="L542" s="52">
        <v>893</v>
      </c>
      <c r="M542" s="52">
        <v>15690</v>
      </c>
      <c r="N542" s="36"/>
      <c r="O542" s="53">
        <v>0</v>
      </c>
      <c r="P542" s="53">
        <v>0</v>
      </c>
      <c r="Q542" s="55">
        <v>0.09</v>
      </c>
      <c r="R542" s="55">
        <v>1.9909254501337185E-2</v>
      </c>
      <c r="S542" s="52">
        <v>0</v>
      </c>
      <c r="T542" s="36"/>
      <c r="U542" s="56">
        <v>44391</v>
      </c>
      <c r="V542" s="56">
        <v>0</v>
      </c>
      <c r="W542" s="52">
        <v>0</v>
      </c>
      <c r="X542" s="52">
        <v>2679</v>
      </c>
      <c r="Y542" s="52">
        <v>47070</v>
      </c>
      <c r="Z542" s="83">
        <f t="shared" si="8"/>
        <v>15350713</v>
      </c>
    </row>
    <row r="543" spans="1:26" s="13" customFormat="1">
      <c r="A543" s="49">
        <v>481</v>
      </c>
      <c r="B543" s="49">
        <v>481035780</v>
      </c>
      <c r="C543" s="50" t="s">
        <v>241</v>
      </c>
      <c r="D543" s="49">
        <v>35</v>
      </c>
      <c r="E543" s="50" t="s">
        <v>11</v>
      </c>
      <c r="F543" s="49">
        <v>780</v>
      </c>
      <c r="G543" s="50" t="s">
        <v>243</v>
      </c>
      <c r="H543" s="51">
        <v>1</v>
      </c>
      <c r="I543" s="52">
        <v>9004</v>
      </c>
      <c r="J543" s="52">
        <v>1474</v>
      </c>
      <c r="K543" s="52">
        <v>0</v>
      </c>
      <c r="L543" s="52">
        <v>893</v>
      </c>
      <c r="M543" s="52">
        <v>11371</v>
      </c>
      <c r="N543" s="36"/>
      <c r="O543" s="53">
        <v>0</v>
      </c>
      <c r="P543" s="53">
        <v>0</v>
      </c>
      <c r="Q543" s="55">
        <v>0.09</v>
      </c>
      <c r="R543" s="55">
        <v>1.3056441038898034E-2</v>
      </c>
      <c r="S543" s="52">
        <v>0</v>
      </c>
      <c r="T543" s="36"/>
      <c r="U543" s="56">
        <v>10478</v>
      </c>
      <c r="V543" s="56">
        <v>0</v>
      </c>
      <c r="W543" s="52">
        <v>0</v>
      </c>
      <c r="X543" s="52">
        <v>893</v>
      </c>
      <c r="Y543" s="52">
        <v>11371</v>
      </c>
      <c r="Z543" s="83">
        <f t="shared" si="8"/>
        <v>15350713</v>
      </c>
    </row>
    <row r="544" spans="1:26" s="13" customFormat="1">
      <c r="A544" s="49">
        <v>482</v>
      </c>
      <c r="B544" s="49">
        <v>482204007</v>
      </c>
      <c r="C544" s="50" t="s">
        <v>244</v>
      </c>
      <c r="D544" s="49">
        <v>204</v>
      </c>
      <c r="E544" s="50" t="s">
        <v>245</v>
      </c>
      <c r="F544" s="49">
        <v>7</v>
      </c>
      <c r="G544" s="50" t="s">
        <v>202</v>
      </c>
      <c r="H544" s="51">
        <v>41</v>
      </c>
      <c r="I544" s="52">
        <v>8394</v>
      </c>
      <c r="J544" s="52">
        <v>3288</v>
      </c>
      <c r="K544" s="52">
        <v>0</v>
      </c>
      <c r="L544" s="52">
        <v>893</v>
      </c>
      <c r="M544" s="52">
        <v>12575</v>
      </c>
      <c r="N544" s="36"/>
      <c r="O544" s="53">
        <v>0</v>
      </c>
      <c r="P544" s="53">
        <v>0</v>
      </c>
      <c r="Q544" s="55">
        <v>0.09</v>
      </c>
      <c r="R544" s="55">
        <v>1.5820925776945185E-2</v>
      </c>
      <c r="S544" s="52">
        <v>0</v>
      </c>
      <c r="T544" s="36"/>
      <c r="U544" s="56">
        <v>478962</v>
      </c>
      <c r="V544" s="56">
        <v>0</v>
      </c>
      <c r="W544" s="52">
        <v>0</v>
      </c>
      <c r="X544" s="52">
        <v>36613</v>
      </c>
      <c r="Y544" s="52">
        <v>515575</v>
      </c>
      <c r="Z544" s="83">
        <f t="shared" si="8"/>
        <v>4079043</v>
      </c>
    </row>
    <row r="545" spans="1:26" s="13" customFormat="1">
      <c r="A545" s="49">
        <v>482</v>
      </c>
      <c r="B545" s="49">
        <v>482204105</v>
      </c>
      <c r="C545" s="50" t="s">
        <v>244</v>
      </c>
      <c r="D545" s="49">
        <v>204</v>
      </c>
      <c r="E545" s="50" t="s">
        <v>245</v>
      </c>
      <c r="F545" s="49">
        <v>105</v>
      </c>
      <c r="G545" s="50" t="s">
        <v>246</v>
      </c>
      <c r="H545" s="51">
        <v>2</v>
      </c>
      <c r="I545" s="52">
        <v>8450</v>
      </c>
      <c r="J545" s="52">
        <v>2923</v>
      </c>
      <c r="K545" s="52">
        <v>0</v>
      </c>
      <c r="L545" s="52">
        <v>893</v>
      </c>
      <c r="M545" s="52">
        <v>12266</v>
      </c>
      <c r="N545" s="36"/>
      <c r="O545" s="53">
        <v>0</v>
      </c>
      <c r="P545" s="53">
        <v>0</v>
      </c>
      <c r="Q545" s="55">
        <v>0.09</v>
      </c>
      <c r="R545" s="55">
        <v>2.0246652264173394E-3</v>
      </c>
      <c r="S545" s="52">
        <v>0</v>
      </c>
      <c r="T545" s="36"/>
      <c r="U545" s="56">
        <v>22746</v>
      </c>
      <c r="V545" s="56">
        <v>0</v>
      </c>
      <c r="W545" s="52">
        <v>0</v>
      </c>
      <c r="X545" s="52">
        <v>1786</v>
      </c>
      <c r="Y545" s="52">
        <v>24532</v>
      </c>
      <c r="Z545" s="83">
        <f t="shared" si="8"/>
        <v>4079043</v>
      </c>
    </row>
    <row r="546" spans="1:26" s="13" customFormat="1">
      <c r="A546" s="49">
        <v>482</v>
      </c>
      <c r="B546" s="49">
        <v>482204204</v>
      </c>
      <c r="C546" s="50" t="s">
        <v>244</v>
      </c>
      <c r="D546" s="49">
        <v>204</v>
      </c>
      <c r="E546" s="50" t="s">
        <v>245</v>
      </c>
      <c r="F546" s="49">
        <v>204</v>
      </c>
      <c r="G546" s="50" t="s">
        <v>245</v>
      </c>
      <c r="H546" s="51">
        <v>163</v>
      </c>
      <c r="I546" s="52">
        <v>8481</v>
      </c>
      <c r="J546" s="52">
        <v>5287</v>
      </c>
      <c r="K546" s="52">
        <v>0</v>
      </c>
      <c r="L546" s="52">
        <v>893</v>
      </c>
      <c r="M546" s="52">
        <v>14661</v>
      </c>
      <c r="N546" s="36"/>
      <c r="O546" s="53">
        <v>0</v>
      </c>
      <c r="P546" s="53">
        <v>0</v>
      </c>
      <c r="Q546" s="55">
        <v>0.09</v>
      </c>
      <c r="R546" s="55">
        <v>6.0701023962407917E-2</v>
      </c>
      <c r="S546" s="52">
        <v>0</v>
      </c>
      <c r="T546" s="36"/>
      <c r="U546" s="56">
        <v>2244184</v>
      </c>
      <c r="V546" s="56">
        <v>0</v>
      </c>
      <c r="W546" s="52">
        <v>0</v>
      </c>
      <c r="X546" s="52">
        <v>145559</v>
      </c>
      <c r="Y546" s="52">
        <v>2389743</v>
      </c>
      <c r="Z546" s="83">
        <f t="shared" si="8"/>
        <v>4079043</v>
      </c>
    </row>
    <row r="547" spans="1:26" s="13" customFormat="1">
      <c r="A547" s="49">
        <v>482</v>
      </c>
      <c r="B547" s="49">
        <v>482204211</v>
      </c>
      <c r="C547" s="50" t="s">
        <v>244</v>
      </c>
      <c r="D547" s="49">
        <v>204</v>
      </c>
      <c r="E547" s="50" t="s">
        <v>245</v>
      </c>
      <c r="F547" s="49">
        <v>211</v>
      </c>
      <c r="G547" s="50" t="s">
        <v>87</v>
      </c>
      <c r="H547" s="51">
        <v>1</v>
      </c>
      <c r="I547" s="52">
        <v>8094</v>
      </c>
      <c r="J547" s="52">
        <v>1452</v>
      </c>
      <c r="K547" s="52">
        <v>0</v>
      </c>
      <c r="L547" s="52">
        <v>893</v>
      </c>
      <c r="M547" s="52">
        <v>10439</v>
      </c>
      <c r="N547" s="36"/>
      <c r="O547" s="53">
        <v>0</v>
      </c>
      <c r="P547" s="53">
        <v>0</v>
      </c>
      <c r="Q547" s="55">
        <v>0.09</v>
      </c>
      <c r="R547" s="55">
        <v>1.6181693137675814E-3</v>
      </c>
      <c r="S547" s="52">
        <v>0</v>
      </c>
      <c r="T547" s="36"/>
      <c r="U547" s="56">
        <v>9546</v>
      </c>
      <c r="V547" s="56">
        <v>0</v>
      </c>
      <c r="W547" s="52">
        <v>0</v>
      </c>
      <c r="X547" s="52">
        <v>893</v>
      </c>
      <c r="Y547" s="52">
        <v>10439</v>
      </c>
      <c r="Z547" s="83">
        <f t="shared" si="8"/>
        <v>4079043</v>
      </c>
    </row>
    <row r="548" spans="1:26" s="13" customFormat="1">
      <c r="A548" s="49">
        <v>482</v>
      </c>
      <c r="B548" s="49">
        <v>482204745</v>
      </c>
      <c r="C548" s="50" t="s">
        <v>244</v>
      </c>
      <c r="D548" s="49">
        <v>204</v>
      </c>
      <c r="E548" s="50" t="s">
        <v>245</v>
      </c>
      <c r="F548" s="49">
        <v>745</v>
      </c>
      <c r="G548" s="50" t="s">
        <v>247</v>
      </c>
      <c r="H548" s="51">
        <v>28</v>
      </c>
      <c r="I548" s="52">
        <v>8732</v>
      </c>
      <c r="J548" s="52">
        <v>3958</v>
      </c>
      <c r="K548" s="52">
        <v>0</v>
      </c>
      <c r="L548" s="52">
        <v>893</v>
      </c>
      <c r="M548" s="52">
        <v>13583</v>
      </c>
      <c r="N548" s="36"/>
      <c r="O548" s="53">
        <v>0</v>
      </c>
      <c r="P548" s="53">
        <v>0</v>
      </c>
      <c r="Q548" s="55">
        <v>0.09</v>
      </c>
      <c r="R548" s="55">
        <v>1.1080240497234233E-2</v>
      </c>
      <c r="S548" s="52">
        <v>0</v>
      </c>
      <c r="T548" s="36"/>
      <c r="U548" s="56">
        <v>355320</v>
      </c>
      <c r="V548" s="56">
        <v>0</v>
      </c>
      <c r="W548" s="52">
        <v>0</v>
      </c>
      <c r="X548" s="52">
        <v>25004</v>
      </c>
      <c r="Y548" s="52">
        <v>380324</v>
      </c>
      <c r="Z548" s="83">
        <f t="shared" si="8"/>
        <v>4079043</v>
      </c>
    </row>
    <row r="549" spans="1:26" s="13" customFormat="1">
      <c r="A549" s="49">
        <v>482</v>
      </c>
      <c r="B549" s="49">
        <v>482204773</v>
      </c>
      <c r="C549" s="50" t="s">
        <v>244</v>
      </c>
      <c r="D549" s="49">
        <v>204</v>
      </c>
      <c r="E549" s="50" t="s">
        <v>245</v>
      </c>
      <c r="F549" s="49">
        <v>773</v>
      </c>
      <c r="G549" s="50" t="s">
        <v>248</v>
      </c>
      <c r="H549" s="51">
        <v>53</v>
      </c>
      <c r="I549" s="52">
        <v>9134</v>
      </c>
      <c r="J549" s="52">
        <v>4283</v>
      </c>
      <c r="K549" s="52">
        <v>0</v>
      </c>
      <c r="L549" s="52">
        <v>893</v>
      </c>
      <c r="M549" s="52">
        <v>14310</v>
      </c>
      <c r="N549" s="36"/>
      <c r="O549" s="53">
        <v>0</v>
      </c>
      <c r="P549" s="53">
        <v>0</v>
      </c>
      <c r="Q549" s="55">
        <v>0.09</v>
      </c>
      <c r="R549" s="55">
        <v>1.94270288519795E-2</v>
      </c>
      <c r="S549" s="52">
        <v>0</v>
      </c>
      <c r="T549" s="36"/>
      <c r="U549" s="56">
        <v>711101</v>
      </c>
      <c r="V549" s="56">
        <v>0</v>
      </c>
      <c r="W549" s="52">
        <v>0</v>
      </c>
      <c r="X549" s="52">
        <v>47329</v>
      </c>
      <c r="Y549" s="52">
        <v>758430</v>
      </c>
      <c r="Z549" s="83">
        <f t="shared" si="8"/>
        <v>4079043</v>
      </c>
    </row>
    <row r="550" spans="1:26" s="13" customFormat="1">
      <c r="A550" s="49">
        <v>483</v>
      </c>
      <c r="B550" s="49">
        <v>483239020</v>
      </c>
      <c r="C550" s="50" t="s">
        <v>249</v>
      </c>
      <c r="D550" s="49">
        <v>239</v>
      </c>
      <c r="E550" s="50" t="s">
        <v>250</v>
      </c>
      <c r="F550" s="49">
        <v>20</v>
      </c>
      <c r="G550" s="50" t="s">
        <v>125</v>
      </c>
      <c r="H550" s="51">
        <v>2</v>
      </c>
      <c r="I550" s="52">
        <v>8696</v>
      </c>
      <c r="J550" s="52">
        <v>2496</v>
      </c>
      <c r="K550" s="52">
        <v>0</v>
      </c>
      <c r="L550" s="52">
        <v>893</v>
      </c>
      <c r="M550" s="52">
        <v>12085</v>
      </c>
      <c r="N550" s="36"/>
      <c r="O550" s="53">
        <v>0</v>
      </c>
      <c r="P550" s="53">
        <v>0</v>
      </c>
      <c r="Q550" s="55">
        <v>0.09</v>
      </c>
      <c r="R550" s="55">
        <v>3.8356568562800196E-2</v>
      </c>
      <c r="S550" s="52">
        <v>0</v>
      </c>
      <c r="T550" s="36"/>
      <c r="U550" s="56">
        <v>22384</v>
      </c>
      <c r="V550" s="56">
        <v>0</v>
      </c>
      <c r="W550" s="52">
        <v>0</v>
      </c>
      <c r="X550" s="52">
        <v>1786</v>
      </c>
      <c r="Y550" s="52">
        <v>24170</v>
      </c>
      <c r="Z550" s="83">
        <f t="shared" si="8"/>
        <v>9034383</v>
      </c>
    </row>
    <row r="551" spans="1:26" s="13" customFormat="1">
      <c r="A551" s="49">
        <v>483</v>
      </c>
      <c r="B551" s="49">
        <v>483239036</v>
      </c>
      <c r="C551" s="50" t="s">
        <v>249</v>
      </c>
      <c r="D551" s="49">
        <v>239</v>
      </c>
      <c r="E551" s="50" t="s">
        <v>250</v>
      </c>
      <c r="F551" s="49">
        <v>36</v>
      </c>
      <c r="G551" s="50" t="s">
        <v>126</v>
      </c>
      <c r="H551" s="51">
        <v>21</v>
      </c>
      <c r="I551" s="52">
        <v>9840</v>
      </c>
      <c r="J551" s="52">
        <v>4335</v>
      </c>
      <c r="K551" s="52">
        <v>0</v>
      </c>
      <c r="L551" s="52">
        <v>893</v>
      </c>
      <c r="M551" s="52">
        <v>15068</v>
      </c>
      <c r="N551" s="36"/>
      <c r="O551" s="53">
        <v>0</v>
      </c>
      <c r="P551" s="53">
        <v>0</v>
      </c>
      <c r="Q551" s="55">
        <v>0.09</v>
      </c>
      <c r="R551" s="55">
        <v>6.6661922223950384E-2</v>
      </c>
      <c r="S551" s="52">
        <v>0</v>
      </c>
      <c r="T551" s="36"/>
      <c r="U551" s="56">
        <v>297675</v>
      </c>
      <c r="V551" s="56">
        <v>0</v>
      </c>
      <c r="W551" s="52">
        <v>0</v>
      </c>
      <c r="X551" s="52">
        <v>18753</v>
      </c>
      <c r="Y551" s="52">
        <v>316428</v>
      </c>
      <c r="Z551" s="83">
        <f t="shared" si="8"/>
        <v>9034383</v>
      </c>
    </row>
    <row r="552" spans="1:26" s="13" customFormat="1">
      <c r="A552" s="49">
        <v>483</v>
      </c>
      <c r="B552" s="49">
        <v>483239052</v>
      </c>
      <c r="C552" s="50" t="s">
        <v>249</v>
      </c>
      <c r="D552" s="49">
        <v>239</v>
      </c>
      <c r="E552" s="50" t="s">
        <v>250</v>
      </c>
      <c r="F552" s="49">
        <v>52</v>
      </c>
      <c r="G552" s="50" t="s">
        <v>251</v>
      </c>
      <c r="H552" s="51">
        <v>30</v>
      </c>
      <c r="I552" s="52">
        <v>10011</v>
      </c>
      <c r="J552" s="52">
        <v>3023</v>
      </c>
      <c r="K552" s="52">
        <v>0</v>
      </c>
      <c r="L552" s="52">
        <v>893</v>
      </c>
      <c r="M552" s="52">
        <v>13927</v>
      </c>
      <c r="N552" s="36"/>
      <c r="O552" s="53">
        <v>0</v>
      </c>
      <c r="P552" s="53">
        <v>0</v>
      </c>
      <c r="Q552" s="55">
        <v>0.09</v>
      </c>
      <c r="R552" s="55">
        <v>2.531493556332336E-2</v>
      </c>
      <c r="S552" s="52">
        <v>0</v>
      </c>
      <c r="T552" s="36"/>
      <c r="U552" s="56">
        <v>391020</v>
      </c>
      <c r="V552" s="56">
        <v>0</v>
      </c>
      <c r="W552" s="52">
        <v>0</v>
      </c>
      <c r="X552" s="52">
        <v>26790</v>
      </c>
      <c r="Y552" s="52">
        <v>417810</v>
      </c>
      <c r="Z552" s="83">
        <f t="shared" si="8"/>
        <v>9034383</v>
      </c>
    </row>
    <row r="553" spans="1:26" s="13" customFormat="1">
      <c r="A553" s="49">
        <v>483</v>
      </c>
      <c r="B553" s="49">
        <v>483239082</v>
      </c>
      <c r="C553" s="50" t="s">
        <v>249</v>
      </c>
      <c r="D553" s="49">
        <v>239</v>
      </c>
      <c r="E553" s="50" t="s">
        <v>250</v>
      </c>
      <c r="F553" s="49">
        <v>82</v>
      </c>
      <c r="G553" s="50" t="s">
        <v>252</v>
      </c>
      <c r="H553" s="51">
        <v>3</v>
      </c>
      <c r="I553" s="52">
        <v>12956</v>
      </c>
      <c r="J553" s="52">
        <v>4139</v>
      </c>
      <c r="K553" s="52">
        <v>0</v>
      </c>
      <c r="L553" s="52">
        <v>893</v>
      </c>
      <c r="M553" s="52">
        <v>17988</v>
      </c>
      <c r="N553" s="36"/>
      <c r="O553" s="53">
        <v>0</v>
      </c>
      <c r="P553" s="53">
        <v>0</v>
      </c>
      <c r="Q553" s="55">
        <v>0.09</v>
      </c>
      <c r="R553" s="55">
        <v>4.1386772488844342E-3</v>
      </c>
      <c r="S553" s="52">
        <v>0</v>
      </c>
      <c r="T553" s="36"/>
      <c r="U553" s="56">
        <v>51285</v>
      </c>
      <c r="V553" s="56">
        <v>0</v>
      </c>
      <c r="W553" s="52">
        <v>0</v>
      </c>
      <c r="X553" s="52">
        <v>2679</v>
      </c>
      <c r="Y553" s="52">
        <v>53964</v>
      </c>
      <c r="Z553" s="83">
        <f t="shared" si="8"/>
        <v>9034383</v>
      </c>
    </row>
    <row r="554" spans="1:26" s="13" customFormat="1">
      <c r="A554" s="49">
        <v>483</v>
      </c>
      <c r="B554" s="49">
        <v>483239096</v>
      </c>
      <c r="C554" s="50" t="s">
        <v>249</v>
      </c>
      <c r="D554" s="49">
        <v>239</v>
      </c>
      <c r="E554" s="50" t="s">
        <v>250</v>
      </c>
      <c r="F554" s="49">
        <v>96</v>
      </c>
      <c r="G554" s="50" t="s">
        <v>210</v>
      </c>
      <c r="H554" s="51">
        <v>1</v>
      </c>
      <c r="I554" s="52">
        <v>10079</v>
      </c>
      <c r="J554" s="52">
        <v>5412</v>
      </c>
      <c r="K554" s="52">
        <v>0</v>
      </c>
      <c r="L554" s="52">
        <v>893</v>
      </c>
      <c r="M554" s="52">
        <v>16384</v>
      </c>
      <c r="N554" s="36"/>
      <c r="O554" s="53">
        <v>0</v>
      </c>
      <c r="P554" s="53">
        <v>0</v>
      </c>
      <c r="Q554" s="55">
        <v>0.09</v>
      </c>
      <c r="R554" s="55">
        <v>2.1122904304353842E-2</v>
      </c>
      <c r="S554" s="52">
        <v>0</v>
      </c>
      <c r="T554" s="36"/>
      <c r="U554" s="56">
        <v>15491</v>
      </c>
      <c r="V554" s="56">
        <v>0</v>
      </c>
      <c r="W554" s="52">
        <v>0</v>
      </c>
      <c r="X554" s="52">
        <v>893</v>
      </c>
      <c r="Y554" s="52">
        <v>16384</v>
      </c>
      <c r="Z554" s="83">
        <f t="shared" si="8"/>
        <v>9034383</v>
      </c>
    </row>
    <row r="555" spans="1:26" s="13" customFormat="1">
      <c r="A555" s="49">
        <v>483</v>
      </c>
      <c r="B555" s="49">
        <v>483239118</v>
      </c>
      <c r="C555" s="50" t="s">
        <v>249</v>
      </c>
      <c r="D555" s="49">
        <v>239</v>
      </c>
      <c r="E555" s="50" t="s">
        <v>250</v>
      </c>
      <c r="F555" s="49">
        <v>118</v>
      </c>
      <c r="G555" s="50" t="s">
        <v>315</v>
      </c>
      <c r="H555" s="51">
        <v>1</v>
      </c>
      <c r="I555" s="52">
        <v>12643</v>
      </c>
      <c r="J555" s="52">
        <v>2942</v>
      </c>
      <c r="K555" s="52">
        <v>0</v>
      </c>
      <c r="L555" s="52">
        <v>893</v>
      </c>
      <c r="M555" s="52">
        <v>16478</v>
      </c>
      <c r="N555" s="36"/>
      <c r="O555" s="53">
        <v>0</v>
      </c>
      <c r="P555" s="53">
        <v>0</v>
      </c>
      <c r="Q555" s="55">
        <v>0.09</v>
      </c>
      <c r="R555" s="55">
        <v>1.9448697389681132E-3</v>
      </c>
      <c r="S555" s="52">
        <v>0</v>
      </c>
      <c r="T555" s="36"/>
      <c r="U555" s="56">
        <v>15585</v>
      </c>
      <c r="V555" s="56">
        <v>0</v>
      </c>
      <c r="W555" s="52">
        <v>0</v>
      </c>
      <c r="X555" s="52">
        <v>893</v>
      </c>
      <c r="Y555" s="52">
        <v>16478</v>
      </c>
      <c r="Z555" s="83">
        <f t="shared" si="8"/>
        <v>9034383</v>
      </c>
    </row>
    <row r="556" spans="1:26" s="13" customFormat="1">
      <c r="A556" s="49">
        <v>483</v>
      </c>
      <c r="B556" s="49">
        <v>483239145</v>
      </c>
      <c r="C556" s="50" t="s">
        <v>249</v>
      </c>
      <c r="D556" s="49">
        <v>239</v>
      </c>
      <c r="E556" s="50" t="s">
        <v>250</v>
      </c>
      <c r="F556" s="49">
        <v>145</v>
      </c>
      <c r="G556" s="50" t="s">
        <v>254</v>
      </c>
      <c r="H556" s="51">
        <v>6</v>
      </c>
      <c r="I556" s="52">
        <v>10669</v>
      </c>
      <c r="J556" s="52">
        <v>3224</v>
      </c>
      <c r="K556" s="52">
        <v>0</v>
      </c>
      <c r="L556" s="52">
        <v>893</v>
      </c>
      <c r="M556" s="52">
        <v>14786</v>
      </c>
      <c r="N556" s="36"/>
      <c r="O556" s="53">
        <v>0</v>
      </c>
      <c r="P556" s="53">
        <v>0</v>
      </c>
      <c r="Q556" s="55">
        <v>0.09</v>
      </c>
      <c r="R556" s="55">
        <v>9.9851092737874188E-3</v>
      </c>
      <c r="S556" s="52">
        <v>0</v>
      </c>
      <c r="T556" s="36"/>
      <c r="U556" s="56">
        <v>83358</v>
      </c>
      <c r="V556" s="56">
        <v>0</v>
      </c>
      <c r="W556" s="52">
        <v>0</v>
      </c>
      <c r="X556" s="52">
        <v>5358</v>
      </c>
      <c r="Y556" s="52">
        <v>88716</v>
      </c>
      <c r="Z556" s="83">
        <f t="shared" si="8"/>
        <v>9034383</v>
      </c>
    </row>
    <row r="557" spans="1:26" s="13" customFormat="1">
      <c r="A557" s="49">
        <v>483</v>
      </c>
      <c r="B557" s="49">
        <v>483239171</v>
      </c>
      <c r="C557" s="50" t="s">
        <v>249</v>
      </c>
      <c r="D557" s="49">
        <v>239</v>
      </c>
      <c r="E557" s="50" t="s">
        <v>250</v>
      </c>
      <c r="F557" s="49">
        <v>171</v>
      </c>
      <c r="G557" s="50" t="s">
        <v>255</v>
      </c>
      <c r="H557" s="51">
        <v>5</v>
      </c>
      <c r="I557" s="52">
        <v>11116</v>
      </c>
      <c r="J557" s="52">
        <v>2344</v>
      </c>
      <c r="K557" s="52">
        <v>0</v>
      </c>
      <c r="L557" s="52">
        <v>893</v>
      </c>
      <c r="M557" s="52">
        <v>14353</v>
      </c>
      <c r="N557" s="36"/>
      <c r="O557" s="53">
        <v>0</v>
      </c>
      <c r="P557" s="53">
        <v>0</v>
      </c>
      <c r="Q557" s="55">
        <v>0.09</v>
      </c>
      <c r="R557" s="55">
        <v>4.9710231992187992E-3</v>
      </c>
      <c r="S557" s="52">
        <v>0</v>
      </c>
      <c r="T557" s="36"/>
      <c r="U557" s="56">
        <v>67300</v>
      </c>
      <c r="V557" s="56">
        <v>0</v>
      </c>
      <c r="W557" s="52">
        <v>0</v>
      </c>
      <c r="X557" s="52">
        <v>4465</v>
      </c>
      <c r="Y557" s="52">
        <v>71765</v>
      </c>
      <c r="Z557" s="83">
        <f t="shared" si="8"/>
        <v>9034383</v>
      </c>
    </row>
    <row r="558" spans="1:26" s="13" customFormat="1">
      <c r="A558" s="49">
        <v>483</v>
      </c>
      <c r="B558" s="49">
        <v>483239172</v>
      </c>
      <c r="C558" s="50" t="s">
        <v>249</v>
      </c>
      <c r="D558" s="49">
        <v>239</v>
      </c>
      <c r="E558" s="50" t="s">
        <v>250</v>
      </c>
      <c r="F558" s="49">
        <v>172</v>
      </c>
      <c r="G558" s="50" t="s">
        <v>256</v>
      </c>
      <c r="H558" s="51">
        <v>3</v>
      </c>
      <c r="I558" s="52">
        <v>12237</v>
      </c>
      <c r="J558" s="52">
        <v>8044</v>
      </c>
      <c r="K558" s="52">
        <v>0</v>
      </c>
      <c r="L558" s="52">
        <v>893</v>
      </c>
      <c r="M558" s="52">
        <v>21174</v>
      </c>
      <c r="N558" s="36"/>
      <c r="O558" s="53">
        <v>0</v>
      </c>
      <c r="P558" s="53">
        <v>0</v>
      </c>
      <c r="Q558" s="55">
        <v>0.09</v>
      </c>
      <c r="R558" s="55">
        <v>3.2778853979216281E-2</v>
      </c>
      <c r="S558" s="52">
        <v>0</v>
      </c>
      <c r="T558" s="36"/>
      <c r="U558" s="56">
        <v>60843</v>
      </c>
      <c r="V558" s="56">
        <v>0</v>
      </c>
      <c r="W558" s="52">
        <v>0</v>
      </c>
      <c r="X558" s="52">
        <v>2679</v>
      </c>
      <c r="Y558" s="52">
        <v>63522</v>
      </c>
      <c r="Z558" s="83">
        <f t="shared" si="8"/>
        <v>9034383</v>
      </c>
    </row>
    <row r="559" spans="1:26" s="13" customFormat="1">
      <c r="A559" s="49">
        <v>483</v>
      </c>
      <c r="B559" s="49">
        <v>483239182</v>
      </c>
      <c r="C559" s="50" t="s">
        <v>249</v>
      </c>
      <c r="D559" s="49">
        <v>239</v>
      </c>
      <c r="E559" s="50" t="s">
        <v>250</v>
      </c>
      <c r="F559" s="49">
        <v>182</v>
      </c>
      <c r="G559" s="50" t="s">
        <v>257</v>
      </c>
      <c r="H559" s="51">
        <v>38</v>
      </c>
      <c r="I559" s="52">
        <v>9721</v>
      </c>
      <c r="J559" s="52">
        <v>2970</v>
      </c>
      <c r="K559" s="52">
        <v>0</v>
      </c>
      <c r="L559" s="52">
        <v>893</v>
      </c>
      <c r="M559" s="52">
        <v>13584</v>
      </c>
      <c r="N559" s="36"/>
      <c r="O559" s="53">
        <v>0</v>
      </c>
      <c r="P559" s="53">
        <v>0</v>
      </c>
      <c r="Q559" s="55">
        <v>0.09</v>
      </c>
      <c r="R559" s="55">
        <v>1.2743936919424978E-2</v>
      </c>
      <c r="S559" s="52">
        <v>0</v>
      </c>
      <c r="T559" s="36"/>
      <c r="U559" s="56">
        <v>482258</v>
      </c>
      <c r="V559" s="56">
        <v>0</v>
      </c>
      <c r="W559" s="52">
        <v>0</v>
      </c>
      <c r="X559" s="52">
        <v>33934</v>
      </c>
      <c r="Y559" s="52">
        <v>516192</v>
      </c>
      <c r="Z559" s="83">
        <f t="shared" si="8"/>
        <v>9034383</v>
      </c>
    </row>
    <row r="560" spans="1:26" s="13" customFormat="1">
      <c r="A560" s="49">
        <v>483</v>
      </c>
      <c r="B560" s="49">
        <v>483239201</v>
      </c>
      <c r="C560" s="50" t="s">
        <v>249</v>
      </c>
      <c r="D560" s="49">
        <v>239</v>
      </c>
      <c r="E560" s="50" t="s">
        <v>250</v>
      </c>
      <c r="F560" s="49">
        <v>201</v>
      </c>
      <c r="G560" s="50" t="s">
        <v>9</v>
      </c>
      <c r="H560" s="51">
        <v>1</v>
      </c>
      <c r="I560" s="52">
        <v>12111</v>
      </c>
      <c r="J560" s="52">
        <v>210</v>
      </c>
      <c r="K560" s="52">
        <v>0</v>
      </c>
      <c r="L560" s="52">
        <v>893</v>
      </c>
      <c r="M560" s="52">
        <v>13214</v>
      </c>
      <c r="N560" s="36"/>
      <c r="O560" s="53">
        <v>0</v>
      </c>
      <c r="P560" s="53">
        <v>0</v>
      </c>
      <c r="Q560" s="55">
        <v>0.18</v>
      </c>
      <c r="R560" s="55">
        <v>7.8548202395377034E-2</v>
      </c>
      <c r="S560" s="52">
        <v>0</v>
      </c>
      <c r="T560" s="36"/>
      <c r="U560" s="56">
        <v>12321</v>
      </c>
      <c r="V560" s="56">
        <v>0</v>
      </c>
      <c r="W560" s="52">
        <v>0</v>
      </c>
      <c r="X560" s="52">
        <v>893</v>
      </c>
      <c r="Y560" s="52">
        <v>13214</v>
      </c>
      <c r="Z560" s="83">
        <f t="shared" si="8"/>
        <v>9034383</v>
      </c>
    </row>
    <row r="561" spans="1:26" s="13" customFormat="1">
      <c r="A561" s="49">
        <v>483</v>
      </c>
      <c r="B561" s="49">
        <v>483239231</v>
      </c>
      <c r="C561" s="50" t="s">
        <v>249</v>
      </c>
      <c r="D561" s="49">
        <v>239</v>
      </c>
      <c r="E561" s="50" t="s">
        <v>250</v>
      </c>
      <c r="F561" s="49">
        <v>231</v>
      </c>
      <c r="G561" s="50" t="s">
        <v>258</v>
      </c>
      <c r="H561" s="51">
        <v>5</v>
      </c>
      <c r="I561" s="52">
        <v>8804</v>
      </c>
      <c r="J561" s="52">
        <v>2012</v>
      </c>
      <c r="K561" s="52">
        <v>0</v>
      </c>
      <c r="L561" s="52">
        <v>893</v>
      </c>
      <c r="M561" s="52">
        <v>11709</v>
      </c>
      <c r="N561" s="36"/>
      <c r="O561" s="53">
        <v>0</v>
      </c>
      <c r="P561" s="53">
        <v>0</v>
      </c>
      <c r="Q561" s="55">
        <v>0.09</v>
      </c>
      <c r="R561" s="55">
        <v>9.957419530269981E-3</v>
      </c>
      <c r="S561" s="52">
        <v>0</v>
      </c>
      <c r="T561" s="36"/>
      <c r="U561" s="56">
        <v>54080</v>
      </c>
      <c r="V561" s="56">
        <v>0</v>
      </c>
      <c r="W561" s="52">
        <v>0</v>
      </c>
      <c r="X561" s="52">
        <v>4465</v>
      </c>
      <c r="Y561" s="52">
        <v>58545</v>
      </c>
      <c r="Z561" s="83">
        <f t="shared" si="8"/>
        <v>9034383</v>
      </c>
    </row>
    <row r="562" spans="1:26" s="13" customFormat="1">
      <c r="A562" s="49">
        <v>483</v>
      </c>
      <c r="B562" s="49">
        <v>483239239</v>
      </c>
      <c r="C562" s="50" t="s">
        <v>249</v>
      </c>
      <c r="D562" s="49">
        <v>239</v>
      </c>
      <c r="E562" s="50" t="s">
        <v>250</v>
      </c>
      <c r="F562" s="49">
        <v>239</v>
      </c>
      <c r="G562" s="50" t="s">
        <v>250</v>
      </c>
      <c r="H562" s="51">
        <v>425</v>
      </c>
      <c r="I562" s="52">
        <v>9469</v>
      </c>
      <c r="J562" s="52">
        <v>3298</v>
      </c>
      <c r="K562" s="52">
        <v>0</v>
      </c>
      <c r="L562" s="52">
        <v>893</v>
      </c>
      <c r="M562" s="52">
        <v>13660</v>
      </c>
      <c r="N562" s="36"/>
      <c r="O562" s="53">
        <v>0</v>
      </c>
      <c r="P562" s="53">
        <v>0</v>
      </c>
      <c r="Q562" s="55">
        <v>0.09</v>
      </c>
      <c r="R562" s="55">
        <v>5.3908122097580405E-2</v>
      </c>
      <c r="S562" s="52">
        <v>0</v>
      </c>
      <c r="T562" s="36"/>
      <c r="U562" s="56">
        <v>5425975</v>
      </c>
      <c r="V562" s="56">
        <v>0</v>
      </c>
      <c r="W562" s="52">
        <v>0</v>
      </c>
      <c r="X562" s="52">
        <v>379525</v>
      </c>
      <c r="Y562" s="52">
        <v>5805500</v>
      </c>
      <c r="Z562" s="83">
        <f t="shared" si="8"/>
        <v>9034383</v>
      </c>
    </row>
    <row r="563" spans="1:26" s="13" customFormat="1">
      <c r="A563" s="49">
        <v>483</v>
      </c>
      <c r="B563" s="49">
        <v>483239240</v>
      </c>
      <c r="C563" s="50" t="s">
        <v>249</v>
      </c>
      <c r="D563" s="49">
        <v>239</v>
      </c>
      <c r="E563" s="50" t="s">
        <v>250</v>
      </c>
      <c r="F563" s="49">
        <v>240</v>
      </c>
      <c r="G563" s="50" t="s">
        <v>314</v>
      </c>
      <c r="H563" s="51">
        <v>2</v>
      </c>
      <c r="I563" s="52">
        <v>8512</v>
      </c>
      <c r="J563" s="52">
        <v>5087</v>
      </c>
      <c r="K563" s="52">
        <v>0</v>
      </c>
      <c r="L563" s="52">
        <v>893</v>
      </c>
      <c r="M563" s="52">
        <v>14492</v>
      </c>
      <c r="N563" s="36"/>
      <c r="O563" s="53">
        <v>0</v>
      </c>
      <c r="P563" s="53">
        <v>0</v>
      </c>
      <c r="Q563" s="55">
        <v>0.09</v>
      </c>
      <c r="R563" s="55">
        <v>7.2404391629859602E-3</v>
      </c>
      <c r="S563" s="52">
        <v>0</v>
      </c>
      <c r="T563" s="36"/>
      <c r="U563" s="56">
        <v>27198</v>
      </c>
      <c r="V563" s="56">
        <v>0</v>
      </c>
      <c r="W563" s="52">
        <v>0</v>
      </c>
      <c r="X563" s="52">
        <v>1786</v>
      </c>
      <c r="Y563" s="52">
        <v>28984</v>
      </c>
      <c r="Z563" s="83">
        <f t="shared" si="8"/>
        <v>9034383</v>
      </c>
    </row>
    <row r="564" spans="1:26" s="13" customFormat="1">
      <c r="A564" s="49">
        <v>483</v>
      </c>
      <c r="B564" s="49">
        <v>483239250</v>
      </c>
      <c r="C564" s="50" t="s">
        <v>249</v>
      </c>
      <c r="D564" s="49">
        <v>239</v>
      </c>
      <c r="E564" s="50" t="s">
        <v>250</v>
      </c>
      <c r="F564" s="49">
        <v>250</v>
      </c>
      <c r="G564" s="50" t="s">
        <v>380</v>
      </c>
      <c r="H564" s="51">
        <v>1</v>
      </c>
      <c r="I564" s="52">
        <v>9250</v>
      </c>
      <c r="J564" s="52">
        <v>4647</v>
      </c>
      <c r="K564" s="52">
        <v>0</v>
      </c>
      <c r="L564" s="52">
        <v>893</v>
      </c>
      <c r="M564" s="52">
        <v>14790</v>
      </c>
      <c r="N564" s="36"/>
      <c r="O564" s="53">
        <v>0</v>
      </c>
      <c r="P564" s="53">
        <v>0</v>
      </c>
      <c r="Q564" s="55">
        <v>0.09</v>
      </c>
      <c r="R564" s="55">
        <v>2.1143179378829702E-3</v>
      </c>
      <c r="S564" s="52">
        <v>0</v>
      </c>
      <c r="T564" s="36"/>
      <c r="U564" s="56">
        <v>13897</v>
      </c>
      <c r="V564" s="56">
        <v>0</v>
      </c>
      <c r="W564" s="52">
        <v>0</v>
      </c>
      <c r="X564" s="52">
        <v>893</v>
      </c>
      <c r="Y564" s="52">
        <v>14790</v>
      </c>
      <c r="Z564" s="83">
        <f t="shared" si="8"/>
        <v>9034383</v>
      </c>
    </row>
    <row r="565" spans="1:26" s="13" customFormat="1">
      <c r="A565" s="49">
        <v>483</v>
      </c>
      <c r="B565" s="49">
        <v>483239261</v>
      </c>
      <c r="C565" s="50" t="s">
        <v>249</v>
      </c>
      <c r="D565" s="49">
        <v>239</v>
      </c>
      <c r="E565" s="50" t="s">
        <v>250</v>
      </c>
      <c r="F565" s="49">
        <v>261</v>
      </c>
      <c r="G565" s="50" t="s">
        <v>127</v>
      </c>
      <c r="H565" s="51">
        <v>5</v>
      </c>
      <c r="I565" s="52">
        <v>9495</v>
      </c>
      <c r="J565" s="52">
        <v>5055</v>
      </c>
      <c r="K565" s="52">
        <v>0</v>
      </c>
      <c r="L565" s="52">
        <v>893</v>
      </c>
      <c r="M565" s="52">
        <v>15443</v>
      </c>
      <c r="N565" s="36"/>
      <c r="O565" s="53">
        <v>0</v>
      </c>
      <c r="P565" s="53">
        <v>0</v>
      </c>
      <c r="Q565" s="55">
        <v>0.09</v>
      </c>
      <c r="R565" s="55">
        <v>7.0703875657145643E-2</v>
      </c>
      <c r="S565" s="52">
        <v>0</v>
      </c>
      <c r="T565" s="36"/>
      <c r="U565" s="56">
        <v>72750</v>
      </c>
      <c r="V565" s="56">
        <v>0</v>
      </c>
      <c r="W565" s="52">
        <v>0</v>
      </c>
      <c r="X565" s="52">
        <v>4465</v>
      </c>
      <c r="Y565" s="52">
        <v>77215</v>
      </c>
      <c r="Z565" s="83">
        <f t="shared" si="8"/>
        <v>9034383</v>
      </c>
    </row>
    <row r="566" spans="1:26" s="13" customFormat="1">
      <c r="A566" s="49">
        <v>483</v>
      </c>
      <c r="B566" s="49">
        <v>483239310</v>
      </c>
      <c r="C566" s="50" t="s">
        <v>249</v>
      </c>
      <c r="D566" s="49">
        <v>239</v>
      </c>
      <c r="E566" s="50" t="s">
        <v>250</v>
      </c>
      <c r="F566" s="49">
        <v>310</v>
      </c>
      <c r="G566" s="50" t="s">
        <v>259</v>
      </c>
      <c r="H566" s="51">
        <v>40</v>
      </c>
      <c r="I566" s="52">
        <v>10548</v>
      </c>
      <c r="J566" s="52">
        <v>2272</v>
      </c>
      <c r="K566" s="52">
        <v>0</v>
      </c>
      <c r="L566" s="52">
        <v>893</v>
      </c>
      <c r="M566" s="52">
        <v>13713</v>
      </c>
      <c r="N566" s="36"/>
      <c r="O566" s="53">
        <v>0</v>
      </c>
      <c r="P566" s="53">
        <v>0</v>
      </c>
      <c r="Q566" s="55">
        <v>0.18</v>
      </c>
      <c r="R566" s="55">
        <v>2.3018778645302537E-2</v>
      </c>
      <c r="S566" s="52">
        <v>0</v>
      </c>
      <c r="T566" s="36"/>
      <c r="U566" s="56">
        <v>512800</v>
      </c>
      <c r="V566" s="56">
        <v>0</v>
      </c>
      <c r="W566" s="52">
        <v>0</v>
      </c>
      <c r="X566" s="52">
        <v>35720</v>
      </c>
      <c r="Y566" s="52">
        <v>548520</v>
      </c>
      <c r="Z566" s="83">
        <f t="shared" si="8"/>
        <v>9034383</v>
      </c>
    </row>
    <row r="567" spans="1:26" s="13" customFormat="1">
      <c r="A567" s="49">
        <v>483</v>
      </c>
      <c r="B567" s="49">
        <v>483239625</v>
      </c>
      <c r="C567" s="50" t="s">
        <v>249</v>
      </c>
      <c r="D567" s="49">
        <v>239</v>
      </c>
      <c r="E567" s="50" t="s">
        <v>250</v>
      </c>
      <c r="F567" s="49">
        <v>625</v>
      </c>
      <c r="G567" s="50" t="s">
        <v>92</v>
      </c>
      <c r="H567" s="51">
        <v>1</v>
      </c>
      <c r="I567" s="52">
        <v>10079</v>
      </c>
      <c r="J567" s="52">
        <v>1918</v>
      </c>
      <c r="K567" s="52">
        <v>0</v>
      </c>
      <c r="L567" s="52">
        <v>893</v>
      </c>
      <c r="M567" s="52">
        <v>12890</v>
      </c>
      <c r="N567" s="36"/>
      <c r="O567" s="53">
        <v>0</v>
      </c>
      <c r="P567" s="53">
        <v>0</v>
      </c>
      <c r="Q567" s="55">
        <v>0.09</v>
      </c>
      <c r="R567" s="55">
        <v>2.4383493089387897E-3</v>
      </c>
      <c r="S567" s="52">
        <v>0</v>
      </c>
      <c r="T567" s="36"/>
      <c r="U567" s="56">
        <v>11997</v>
      </c>
      <c r="V567" s="56">
        <v>0</v>
      </c>
      <c r="W567" s="52">
        <v>0</v>
      </c>
      <c r="X567" s="52">
        <v>893</v>
      </c>
      <c r="Y567" s="52">
        <v>12890</v>
      </c>
      <c r="Z567" s="83">
        <f t="shared" si="8"/>
        <v>9034383</v>
      </c>
    </row>
    <row r="568" spans="1:26" s="13" customFormat="1">
      <c r="A568" s="49">
        <v>483</v>
      </c>
      <c r="B568" s="49">
        <v>483239665</v>
      </c>
      <c r="C568" s="50" t="s">
        <v>249</v>
      </c>
      <c r="D568" s="49">
        <v>239</v>
      </c>
      <c r="E568" s="50" t="s">
        <v>250</v>
      </c>
      <c r="F568" s="49">
        <v>665</v>
      </c>
      <c r="G568" s="50" t="s">
        <v>260</v>
      </c>
      <c r="H568" s="51">
        <v>16</v>
      </c>
      <c r="I568" s="52">
        <v>10056</v>
      </c>
      <c r="J568" s="52">
        <v>1864</v>
      </c>
      <c r="K568" s="52">
        <v>0</v>
      </c>
      <c r="L568" s="52">
        <v>893</v>
      </c>
      <c r="M568" s="52">
        <v>12813</v>
      </c>
      <c r="N568" s="36"/>
      <c r="O568" s="53">
        <v>0</v>
      </c>
      <c r="P568" s="53">
        <v>0</v>
      </c>
      <c r="Q568" s="55">
        <v>0.09</v>
      </c>
      <c r="R568" s="55">
        <v>6.3545584708069843E-3</v>
      </c>
      <c r="S568" s="52">
        <v>0</v>
      </c>
      <c r="T568" s="36"/>
      <c r="U568" s="56">
        <v>190720</v>
      </c>
      <c r="V568" s="56">
        <v>0</v>
      </c>
      <c r="W568" s="52">
        <v>0</v>
      </c>
      <c r="X568" s="52">
        <v>14288</v>
      </c>
      <c r="Y568" s="52">
        <v>205008</v>
      </c>
      <c r="Z568" s="83">
        <f t="shared" si="8"/>
        <v>9034383</v>
      </c>
    </row>
    <row r="569" spans="1:26" s="13" customFormat="1">
      <c r="A569" s="49">
        <v>483</v>
      </c>
      <c r="B569" s="49">
        <v>483239760</v>
      </c>
      <c r="C569" s="50" t="s">
        <v>249</v>
      </c>
      <c r="D569" s="49">
        <v>239</v>
      </c>
      <c r="E569" s="50" t="s">
        <v>250</v>
      </c>
      <c r="F569" s="49">
        <v>760</v>
      </c>
      <c r="G569" s="50" t="s">
        <v>262</v>
      </c>
      <c r="H569" s="51">
        <v>54</v>
      </c>
      <c r="I569" s="52">
        <v>9864</v>
      </c>
      <c r="J569" s="52">
        <v>1915</v>
      </c>
      <c r="K569" s="52">
        <v>0</v>
      </c>
      <c r="L569" s="52">
        <v>893</v>
      </c>
      <c r="M569" s="52">
        <v>12672</v>
      </c>
      <c r="N569" s="36"/>
      <c r="O569" s="53">
        <v>0</v>
      </c>
      <c r="P569" s="53">
        <v>0</v>
      </c>
      <c r="Q569" s="55">
        <v>0.09</v>
      </c>
      <c r="R569" s="55">
        <v>2.8277602029337486E-2</v>
      </c>
      <c r="S569" s="52">
        <v>0</v>
      </c>
      <c r="T569" s="36"/>
      <c r="U569" s="56">
        <v>636066</v>
      </c>
      <c r="V569" s="56">
        <v>0</v>
      </c>
      <c r="W569" s="52">
        <v>0</v>
      </c>
      <c r="X569" s="52">
        <v>48222</v>
      </c>
      <c r="Y569" s="52">
        <v>684288</v>
      </c>
      <c r="Z569" s="83">
        <f t="shared" si="8"/>
        <v>9034383</v>
      </c>
    </row>
    <row r="570" spans="1:26" s="13" customFormat="1">
      <c r="A570" s="49">
        <v>484</v>
      </c>
      <c r="B570" s="49">
        <v>484035035</v>
      </c>
      <c r="C570" s="50" t="s">
        <v>263</v>
      </c>
      <c r="D570" s="49">
        <v>35</v>
      </c>
      <c r="E570" s="50" t="s">
        <v>11</v>
      </c>
      <c r="F570" s="49">
        <v>35</v>
      </c>
      <c r="G570" s="50" t="s">
        <v>11</v>
      </c>
      <c r="H570" s="51">
        <v>1418</v>
      </c>
      <c r="I570" s="52">
        <v>12442</v>
      </c>
      <c r="J570" s="52">
        <v>4384</v>
      </c>
      <c r="K570" s="52">
        <v>0</v>
      </c>
      <c r="L570" s="52">
        <v>893</v>
      </c>
      <c r="M570" s="52">
        <v>17719</v>
      </c>
      <c r="N570" s="36"/>
      <c r="O570" s="53">
        <v>0</v>
      </c>
      <c r="P570" s="53">
        <v>0</v>
      </c>
      <c r="Q570" s="55">
        <v>0.18</v>
      </c>
      <c r="R570" s="55">
        <v>0.146106395462925</v>
      </c>
      <c r="S570" s="52">
        <v>0</v>
      </c>
      <c r="T570" s="36"/>
      <c r="U570" s="56">
        <v>23859268</v>
      </c>
      <c r="V570" s="56">
        <v>0</v>
      </c>
      <c r="W570" s="52">
        <v>0</v>
      </c>
      <c r="X570" s="52">
        <v>1266274</v>
      </c>
      <c r="Y570" s="52">
        <v>25125542</v>
      </c>
      <c r="Z570" s="83">
        <f t="shared" si="8"/>
        <v>25178738</v>
      </c>
    </row>
    <row r="571" spans="1:26" s="13" customFormat="1">
      <c r="A571" s="49">
        <v>484</v>
      </c>
      <c r="B571" s="49">
        <v>484035040</v>
      </c>
      <c r="C571" s="50" t="s">
        <v>263</v>
      </c>
      <c r="D571" s="49">
        <v>35</v>
      </c>
      <c r="E571" s="50" t="s">
        <v>11</v>
      </c>
      <c r="F571" s="49">
        <v>40</v>
      </c>
      <c r="G571" s="50" t="s">
        <v>88</v>
      </c>
      <c r="H571" s="51">
        <v>1</v>
      </c>
      <c r="I571" s="52">
        <v>10256</v>
      </c>
      <c r="J571" s="52">
        <v>2725</v>
      </c>
      <c r="K571" s="52">
        <v>0</v>
      </c>
      <c r="L571" s="52">
        <v>893</v>
      </c>
      <c r="M571" s="52">
        <v>13874</v>
      </c>
      <c r="N571" s="36"/>
      <c r="O571" s="53">
        <v>0</v>
      </c>
      <c r="P571" s="53">
        <v>0</v>
      </c>
      <c r="Q571" s="55">
        <v>0.09</v>
      </c>
      <c r="R571" s="55">
        <v>3.3171468578374968E-3</v>
      </c>
      <c r="S571" s="52">
        <v>0</v>
      </c>
      <c r="T571" s="36"/>
      <c r="U571" s="56">
        <v>12981</v>
      </c>
      <c r="V571" s="56">
        <v>0</v>
      </c>
      <c r="W571" s="52">
        <v>0</v>
      </c>
      <c r="X571" s="52">
        <v>893</v>
      </c>
      <c r="Y571" s="52">
        <v>13874</v>
      </c>
      <c r="Z571" s="83">
        <f t="shared" si="8"/>
        <v>25178738</v>
      </c>
    </row>
    <row r="572" spans="1:26" s="13" customFormat="1">
      <c r="A572" s="49">
        <v>484</v>
      </c>
      <c r="B572" s="49">
        <v>484035044</v>
      </c>
      <c r="C572" s="50" t="s">
        <v>263</v>
      </c>
      <c r="D572" s="49">
        <v>35</v>
      </c>
      <c r="E572" s="50" t="s">
        <v>11</v>
      </c>
      <c r="F572" s="49">
        <v>44</v>
      </c>
      <c r="G572" s="50" t="s">
        <v>12</v>
      </c>
      <c r="H572" s="51">
        <v>1</v>
      </c>
      <c r="I572" s="52">
        <v>11776</v>
      </c>
      <c r="J572" s="52">
        <v>776</v>
      </c>
      <c r="K572" s="52">
        <v>0</v>
      </c>
      <c r="L572" s="52">
        <v>893</v>
      </c>
      <c r="M572" s="52">
        <v>13445</v>
      </c>
      <c r="N572" s="36"/>
      <c r="O572" s="53">
        <v>0</v>
      </c>
      <c r="P572" s="53">
        <v>0</v>
      </c>
      <c r="Q572" s="55">
        <v>0.09</v>
      </c>
      <c r="R572" s="55">
        <v>4.7635608937194533E-2</v>
      </c>
      <c r="S572" s="52">
        <v>0</v>
      </c>
      <c r="T572" s="36"/>
      <c r="U572" s="56">
        <v>12552</v>
      </c>
      <c r="V572" s="56">
        <v>0</v>
      </c>
      <c r="W572" s="52">
        <v>0</v>
      </c>
      <c r="X572" s="52">
        <v>893</v>
      </c>
      <c r="Y572" s="52">
        <v>13445</v>
      </c>
      <c r="Z572" s="83">
        <f t="shared" si="8"/>
        <v>25178738</v>
      </c>
    </row>
    <row r="573" spans="1:26" s="13" customFormat="1">
      <c r="A573" s="49">
        <v>484</v>
      </c>
      <c r="B573" s="49">
        <v>484035165</v>
      </c>
      <c r="C573" s="50" t="s">
        <v>263</v>
      </c>
      <c r="D573" s="49">
        <v>35</v>
      </c>
      <c r="E573" s="50" t="s">
        <v>11</v>
      </c>
      <c r="F573" s="49">
        <v>165</v>
      </c>
      <c r="G573" s="50" t="s">
        <v>17</v>
      </c>
      <c r="H573" s="51">
        <v>1</v>
      </c>
      <c r="I573" s="52">
        <v>11598</v>
      </c>
      <c r="J573" s="52">
        <v>568</v>
      </c>
      <c r="K573" s="52">
        <v>0</v>
      </c>
      <c r="L573" s="52">
        <v>893</v>
      </c>
      <c r="M573" s="52">
        <v>13059</v>
      </c>
      <c r="N573" s="36"/>
      <c r="O573" s="53">
        <v>0</v>
      </c>
      <c r="P573" s="53">
        <v>0</v>
      </c>
      <c r="Q573" s="55">
        <v>0.14000000000000001</v>
      </c>
      <c r="R573" s="55">
        <v>0.11966283017214517</v>
      </c>
      <c r="S573" s="52">
        <v>0</v>
      </c>
      <c r="T573" s="36"/>
      <c r="U573" s="56">
        <v>12166</v>
      </c>
      <c r="V573" s="56">
        <v>0</v>
      </c>
      <c r="W573" s="52">
        <v>0</v>
      </c>
      <c r="X573" s="52">
        <v>893</v>
      </c>
      <c r="Y573" s="52">
        <v>13059</v>
      </c>
      <c r="Z573" s="83">
        <f t="shared" si="8"/>
        <v>25178738</v>
      </c>
    </row>
    <row r="574" spans="1:26" s="13" customFormat="1">
      <c r="A574" s="49">
        <v>484</v>
      </c>
      <c r="B574" s="49">
        <v>484035248</v>
      </c>
      <c r="C574" s="50" t="s">
        <v>263</v>
      </c>
      <c r="D574" s="49">
        <v>35</v>
      </c>
      <c r="E574" s="50" t="s">
        <v>11</v>
      </c>
      <c r="F574" s="49">
        <v>248</v>
      </c>
      <c r="G574" s="50" t="s">
        <v>18</v>
      </c>
      <c r="H574" s="51">
        <v>1</v>
      </c>
      <c r="I574" s="52">
        <v>11521</v>
      </c>
      <c r="J574" s="52">
        <v>404</v>
      </c>
      <c r="K574" s="52">
        <v>0</v>
      </c>
      <c r="L574" s="52">
        <v>893</v>
      </c>
      <c r="M574" s="52">
        <v>12818</v>
      </c>
      <c r="N574" s="36"/>
      <c r="O574" s="53">
        <v>0</v>
      </c>
      <c r="P574" s="53">
        <v>0</v>
      </c>
      <c r="Q574" s="55">
        <v>0.09</v>
      </c>
      <c r="R574" s="55">
        <v>3.8628902959594646E-2</v>
      </c>
      <c r="S574" s="52">
        <v>0</v>
      </c>
      <c r="T574" s="36"/>
      <c r="U574" s="56">
        <v>11925</v>
      </c>
      <c r="V574" s="56">
        <v>0</v>
      </c>
      <c r="W574" s="52">
        <v>0</v>
      </c>
      <c r="X574" s="52">
        <v>893</v>
      </c>
      <c r="Y574" s="52">
        <v>12818</v>
      </c>
      <c r="Z574" s="83">
        <f t="shared" si="8"/>
        <v>25178738</v>
      </c>
    </row>
    <row r="575" spans="1:26" s="13" customFormat="1">
      <c r="A575" s="49">
        <v>485</v>
      </c>
      <c r="B575" s="49">
        <v>485258030</v>
      </c>
      <c r="C575" s="50" t="s">
        <v>264</v>
      </c>
      <c r="D575" s="49">
        <v>258</v>
      </c>
      <c r="E575" s="50" t="s">
        <v>98</v>
      </c>
      <c r="F575" s="49">
        <v>30</v>
      </c>
      <c r="G575" s="50" t="s">
        <v>94</v>
      </c>
      <c r="H575" s="51">
        <v>2</v>
      </c>
      <c r="I575" s="52">
        <v>9794</v>
      </c>
      <c r="J575" s="52">
        <v>2406</v>
      </c>
      <c r="K575" s="52">
        <v>0</v>
      </c>
      <c r="L575" s="52">
        <v>893</v>
      </c>
      <c r="M575" s="52">
        <v>13093</v>
      </c>
      <c r="N575" s="36"/>
      <c r="O575" s="53">
        <v>0</v>
      </c>
      <c r="P575" s="53">
        <v>0</v>
      </c>
      <c r="Q575" s="55">
        <v>0.09</v>
      </c>
      <c r="R575" s="55">
        <v>2.4021042796152749E-3</v>
      </c>
      <c r="S575" s="52">
        <v>0</v>
      </c>
      <c r="T575" s="36"/>
      <c r="U575" s="56">
        <v>24400</v>
      </c>
      <c r="V575" s="56">
        <v>0</v>
      </c>
      <c r="W575" s="52">
        <v>0</v>
      </c>
      <c r="X575" s="52">
        <v>1786</v>
      </c>
      <c r="Y575" s="52">
        <v>26186</v>
      </c>
      <c r="Z575" s="83">
        <f t="shared" si="8"/>
        <v>6956167</v>
      </c>
    </row>
    <row r="576" spans="1:26" s="13" customFormat="1">
      <c r="A576" s="49">
        <v>485</v>
      </c>
      <c r="B576" s="49">
        <v>485258035</v>
      </c>
      <c r="C576" s="50" t="s">
        <v>264</v>
      </c>
      <c r="D576" s="49">
        <v>258</v>
      </c>
      <c r="E576" s="50" t="s">
        <v>98</v>
      </c>
      <c r="F576" s="49">
        <v>35</v>
      </c>
      <c r="G576" s="50" t="s">
        <v>11</v>
      </c>
      <c r="H576" s="51">
        <v>1</v>
      </c>
      <c r="I576" s="52">
        <v>9794</v>
      </c>
      <c r="J576" s="52">
        <v>3451</v>
      </c>
      <c r="K576" s="52">
        <v>0</v>
      </c>
      <c r="L576" s="52">
        <v>893</v>
      </c>
      <c r="M576" s="52">
        <v>14138</v>
      </c>
      <c r="N576" s="36"/>
      <c r="O576" s="53">
        <v>0</v>
      </c>
      <c r="P576" s="53">
        <v>0</v>
      </c>
      <c r="Q576" s="55">
        <v>0.18</v>
      </c>
      <c r="R576" s="55">
        <v>0.146106395462925</v>
      </c>
      <c r="S576" s="52">
        <v>0</v>
      </c>
      <c r="T576" s="36"/>
      <c r="U576" s="56">
        <v>13245</v>
      </c>
      <c r="V576" s="56">
        <v>0</v>
      </c>
      <c r="W576" s="52">
        <v>0</v>
      </c>
      <c r="X576" s="52">
        <v>893</v>
      </c>
      <c r="Y576" s="52">
        <v>14138</v>
      </c>
      <c r="Z576" s="83">
        <f t="shared" si="8"/>
        <v>6956167</v>
      </c>
    </row>
    <row r="577" spans="1:26" s="13" customFormat="1">
      <c r="A577" s="49">
        <v>485</v>
      </c>
      <c r="B577" s="49">
        <v>485258071</v>
      </c>
      <c r="C577" s="50" t="s">
        <v>264</v>
      </c>
      <c r="D577" s="49">
        <v>258</v>
      </c>
      <c r="E577" s="50" t="s">
        <v>98</v>
      </c>
      <c r="F577" s="49">
        <v>71</v>
      </c>
      <c r="G577" s="50" t="s">
        <v>218</v>
      </c>
      <c r="H577" s="51">
        <v>2</v>
      </c>
      <c r="I577" s="52">
        <v>11035</v>
      </c>
      <c r="J577" s="52">
        <v>5583</v>
      </c>
      <c r="K577" s="52">
        <v>0</v>
      </c>
      <c r="L577" s="52">
        <v>893</v>
      </c>
      <c r="M577" s="52">
        <v>17511</v>
      </c>
      <c r="N577" s="36"/>
      <c r="O577" s="53">
        <v>0</v>
      </c>
      <c r="P577" s="53">
        <v>0</v>
      </c>
      <c r="Q577" s="55">
        <v>0.09</v>
      </c>
      <c r="R577" s="55">
        <v>1.7066903874814556E-3</v>
      </c>
      <c r="S577" s="52">
        <v>0</v>
      </c>
      <c r="T577" s="36"/>
      <c r="U577" s="56">
        <v>33236</v>
      </c>
      <c r="V577" s="56">
        <v>0</v>
      </c>
      <c r="W577" s="52">
        <v>0</v>
      </c>
      <c r="X577" s="52">
        <v>1786</v>
      </c>
      <c r="Y577" s="52">
        <v>35022</v>
      </c>
      <c r="Z577" s="83">
        <f t="shared" si="8"/>
        <v>6956167</v>
      </c>
    </row>
    <row r="578" spans="1:26" s="13" customFormat="1">
      <c r="A578" s="49">
        <v>485</v>
      </c>
      <c r="B578" s="49">
        <v>485258163</v>
      </c>
      <c r="C578" s="50" t="s">
        <v>264</v>
      </c>
      <c r="D578" s="49">
        <v>258</v>
      </c>
      <c r="E578" s="50" t="s">
        <v>98</v>
      </c>
      <c r="F578" s="49">
        <v>163</v>
      </c>
      <c r="G578" s="50" t="s">
        <v>16</v>
      </c>
      <c r="H578" s="51">
        <v>17</v>
      </c>
      <c r="I578" s="52">
        <v>11318</v>
      </c>
      <c r="J578" s="52">
        <v>606</v>
      </c>
      <c r="K578" s="52">
        <v>0</v>
      </c>
      <c r="L578" s="52">
        <v>893</v>
      </c>
      <c r="M578" s="52">
        <v>12817</v>
      </c>
      <c r="N578" s="36"/>
      <c r="O578" s="53">
        <v>0</v>
      </c>
      <c r="P578" s="53">
        <v>0</v>
      </c>
      <c r="Q578" s="55">
        <v>0.18</v>
      </c>
      <c r="R578" s="55">
        <v>8.7615887311341539E-2</v>
      </c>
      <c r="S578" s="52">
        <v>0</v>
      </c>
      <c r="T578" s="36"/>
      <c r="U578" s="56">
        <v>202708</v>
      </c>
      <c r="V578" s="56">
        <v>0</v>
      </c>
      <c r="W578" s="52">
        <v>0</v>
      </c>
      <c r="X578" s="52">
        <v>15181</v>
      </c>
      <c r="Y578" s="52">
        <v>217889</v>
      </c>
      <c r="Z578" s="83">
        <f t="shared" si="8"/>
        <v>6956167</v>
      </c>
    </row>
    <row r="579" spans="1:26" s="13" customFormat="1">
      <c r="A579" s="49">
        <v>485</v>
      </c>
      <c r="B579" s="49">
        <v>485258168</v>
      </c>
      <c r="C579" s="50" t="s">
        <v>264</v>
      </c>
      <c r="D579" s="49">
        <v>258</v>
      </c>
      <c r="E579" s="50" t="s">
        <v>98</v>
      </c>
      <c r="F579" s="49">
        <v>168</v>
      </c>
      <c r="G579" s="50" t="s">
        <v>96</v>
      </c>
      <c r="H579" s="51">
        <v>1</v>
      </c>
      <c r="I579" s="52">
        <v>13435</v>
      </c>
      <c r="J579" s="52">
        <v>6801</v>
      </c>
      <c r="K579" s="52">
        <v>0</v>
      </c>
      <c r="L579" s="52">
        <v>893</v>
      </c>
      <c r="M579" s="52">
        <v>21129</v>
      </c>
      <c r="N579" s="36"/>
      <c r="O579" s="53">
        <v>0</v>
      </c>
      <c r="P579" s="53">
        <v>0</v>
      </c>
      <c r="Q579" s="55">
        <v>0.09</v>
      </c>
      <c r="R579" s="55">
        <v>4.7076759011102261E-2</v>
      </c>
      <c r="S579" s="52">
        <v>0</v>
      </c>
      <c r="T579" s="36"/>
      <c r="U579" s="56">
        <v>20236</v>
      </c>
      <c r="V579" s="56">
        <v>0</v>
      </c>
      <c r="W579" s="52">
        <v>0</v>
      </c>
      <c r="X579" s="52">
        <v>893</v>
      </c>
      <c r="Y579" s="52">
        <v>21129</v>
      </c>
      <c r="Z579" s="83">
        <f t="shared" si="8"/>
        <v>6956167</v>
      </c>
    </row>
    <row r="580" spans="1:26" s="13" customFormat="1">
      <c r="A580" s="49">
        <v>485</v>
      </c>
      <c r="B580" s="49">
        <v>485258229</v>
      </c>
      <c r="C580" s="50" t="s">
        <v>264</v>
      </c>
      <c r="D580" s="49">
        <v>258</v>
      </c>
      <c r="E580" s="50" t="s">
        <v>98</v>
      </c>
      <c r="F580" s="49">
        <v>229</v>
      </c>
      <c r="G580" s="50" t="s">
        <v>97</v>
      </c>
      <c r="H580" s="51">
        <v>15</v>
      </c>
      <c r="I580" s="52">
        <v>10583</v>
      </c>
      <c r="J580" s="52">
        <v>1002</v>
      </c>
      <c r="K580" s="52">
        <v>0</v>
      </c>
      <c r="L580" s="52">
        <v>893</v>
      </c>
      <c r="M580" s="52">
        <v>12478</v>
      </c>
      <c r="N580" s="36"/>
      <c r="O580" s="53">
        <v>0</v>
      </c>
      <c r="P580" s="53">
        <v>0</v>
      </c>
      <c r="Q580" s="55">
        <v>0.09</v>
      </c>
      <c r="R580" s="55">
        <v>1.0850901083337826E-2</v>
      </c>
      <c r="S580" s="52">
        <v>0</v>
      </c>
      <c r="T580" s="36"/>
      <c r="U580" s="56">
        <v>173775</v>
      </c>
      <c r="V580" s="56">
        <v>0</v>
      </c>
      <c r="W580" s="52">
        <v>0</v>
      </c>
      <c r="X580" s="52">
        <v>13395</v>
      </c>
      <c r="Y580" s="52">
        <v>187170</v>
      </c>
      <c r="Z580" s="83">
        <f t="shared" si="8"/>
        <v>6956167</v>
      </c>
    </row>
    <row r="581" spans="1:26" s="13" customFormat="1">
      <c r="A581" s="49">
        <v>485</v>
      </c>
      <c r="B581" s="49">
        <v>485258248</v>
      </c>
      <c r="C581" s="50" t="s">
        <v>264</v>
      </c>
      <c r="D581" s="49">
        <v>258</v>
      </c>
      <c r="E581" s="50" t="s">
        <v>98</v>
      </c>
      <c r="F581" s="49">
        <v>248</v>
      </c>
      <c r="G581" s="50" t="s">
        <v>18</v>
      </c>
      <c r="H581" s="51">
        <v>2</v>
      </c>
      <c r="I581" s="52">
        <v>9794</v>
      </c>
      <c r="J581" s="52">
        <v>344</v>
      </c>
      <c r="K581" s="52">
        <v>0</v>
      </c>
      <c r="L581" s="52">
        <v>893</v>
      </c>
      <c r="M581" s="52">
        <v>11031</v>
      </c>
      <c r="N581" s="36"/>
      <c r="O581" s="53">
        <v>0</v>
      </c>
      <c r="P581" s="53">
        <v>0</v>
      </c>
      <c r="Q581" s="55">
        <v>0.09</v>
      </c>
      <c r="R581" s="55">
        <v>3.8628902959594646E-2</v>
      </c>
      <c r="S581" s="52">
        <v>0</v>
      </c>
      <c r="T581" s="36"/>
      <c r="U581" s="56">
        <v>20276</v>
      </c>
      <c r="V581" s="56">
        <v>0</v>
      </c>
      <c r="W581" s="52">
        <v>0</v>
      </c>
      <c r="X581" s="52">
        <v>1786</v>
      </c>
      <c r="Y581" s="52">
        <v>22062</v>
      </c>
      <c r="Z581" s="83">
        <f t="shared" si="8"/>
        <v>6956167</v>
      </c>
    </row>
    <row r="582" spans="1:26" s="13" customFormat="1">
      <c r="A582" s="49">
        <v>485</v>
      </c>
      <c r="B582" s="49">
        <v>485258258</v>
      </c>
      <c r="C582" s="50" t="s">
        <v>264</v>
      </c>
      <c r="D582" s="49">
        <v>258</v>
      </c>
      <c r="E582" s="50" t="s">
        <v>98</v>
      </c>
      <c r="F582" s="49">
        <v>258</v>
      </c>
      <c r="G582" s="50" t="s">
        <v>98</v>
      </c>
      <c r="H582" s="51">
        <v>432</v>
      </c>
      <c r="I582" s="52">
        <v>10510</v>
      </c>
      <c r="J582" s="52">
        <v>3369</v>
      </c>
      <c r="K582" s="52">
        <v>0</v>
      </c>
      <c r="L582" s="52">
        <v>893</v>
      </c>
      <c r="M582" s="52">
        <v>14772</v>
      </c>
      <c r="N582" s="36"/>
      <c r="O582" s="53">
        <v>0</v>
      </c>
      <c r="P582" s="53">
        <v>0</v>
      </c>
      <c r="Q582" s="55">
        <v>0.18</v>
      </c>
      <c r="R582" s="55">
        <v>9.1451875460727347E-2</v>
      </c>
      <c r="S582" s="52">
        <v>0</v>
      </c>
      <c r="T582" s="36"/>
      <c r="U582" s="56">
        <v>5995728</v>
      </c>
      <c r="V582" s="56">
        <v>0</v>
      </c>
      <c r="W582" s="52">
        <v>0</v>
      </c>
      <c r="X582" s="52">
        <v>385776</v>
      </c>
      <c r="Y582" s="52">
        <v>6381504</v>
      </c>
      <c r="Z582" s="83">
        <f t="shared" si="8"/>
        <v>6956167</v>
      </c>
    </row>
    <row r="583" spans="1:26" s="13" customFormat="1">
      <c r="A583" s="49">
        <v>485</v>
      </c>
      <c r="B583" s="49">
        <v>485258291</v>
      </c>
      <c r="C583" s="50" t="s">
        <v>264</v>
      </c>
      <c r="D583" s="49">
        <v>258</v>
      </c>
      <c r="E583" s="50" t="s">
        <v>98</v>
      </c>
      <c r="F583" s="49">
        <v>291</v>
      </c>
      <c r="G583" s="50" t="s">
        <v>99</v>
      </c>
      <c r="H583" s="51">
        <v>1</v>
      </c>
      <c r="I583" s="52">
        <v>9748</v>
      </c>
      <c r="J583" s="52">
        <v>5908</v>
      </c>
      <c r="K583" s="52">
        <v>0</v>
      </c>
      <c r="L583" s="52">
        <v>893</v>
      </c>
      <c r="M583" s="52">
        <v>16549</v>
      </c>
      <c r="N583" s="36"/>
      <c r="O583" s="53">
        <v>0</v>
      </c>
      <c r="P583" s="53">
        <v>0</v>
      </c>
      <c r="Q583" s="55">
        <v>0.09</v>
      </c>
      <c r="R583" s="55">
        <v>1.1849480009881732E-2</v>
      </c>
      <c r="S583" s="52">
        <v>0</v>
      </c>
      <c r="T583" s="36"/>
      <c r="U583" s="56">
        <v>15656</v>
      </c>
      <c r="V583" s="56">
        <v>0</v>
      </c>
      <c r="W583" s="52">
        <v>0</v>
      </c>
      <c r="X583" s="52">
        <v>893</v>
      </c>
      <c r="Y583" s="52">
        <v>16549</v>
      </c>
      <c r="Z583" s="83">
        <f t="shared" si="8"/>
        <v>6956167</v>
      </c>
    </row>
    <row r="584" spans="1:26" s="13" customFormat="1">
      <c r="A584" s="49">
        <v>485</v>
      </c>
      <c r="B584" s="49">
        <v>485258675</v>
      </c>
      <c r="C584" s="50" t="s">
        <v>264</v>
      </c>
      <c r="D584" s="49">
        <v>258</v>
      </c>
      <c r="E584" s="50" t="s">
        <v>98</v>
      </c>
      <c r="F584" s="49">
        <v>675</v>
      </c>
      <c r="G584" s="50" t="s">
        <v>309</v>
      </c>
      <c r="H584" s="51">
        <v>2</v>
      </c>
      <c r="I584" s="52">
        <v>9794</v>
      </c>
      <c r="J584" s="52">
        <v>6572</v>
      </c>
      <c r="K584" s="52">
        <v>0</v>
      </c>
      <c r="L584" s="52">
        <v>893</v>
      </c>
      <c r="M584" s="52">
        <v>17259</v>
      </c>
      <c r="N584" s="36"/>
      <c r="O584" s="53">
        <v>0</v>
      </c>
      <c r="P584" s="53">
        <v>0</v>
      </c>
      <c r="Q584" s="55">
        <v>0.09</v>
      </c>
      <c r="R584" s="55">
        <v>1.1280364015127363E-3</v>
      </c>
      <c r="S584" s="52">
        <v>0</v>
      </c>
      <c r="T584" s="36"/>
      <c r="U584" s="56">
        <v>32732</v>
      </c>
      <c r="V584" s="56">
        <v>0</v>
      </c>
      <c r="W584" s="52">
        <v>0</v>
      </c>
      <c r="X584" s="52">
        <v>1786</v>
      </c>
      <c r="Y584" s="52">
        <v>34518</v>
      </c>
      <c r="Z584" s="83">
        <f t="shared" si="8"/>
        <v>6956167</v>
      </c>
    </row>
    <row r="585" spans="1:26" s="13" customFormat="1">
      <c r="A585" s="49">
        <v>486</v>
      </c>
      <c r="B585" s="49">
        <v>486348110</v>
      </c>
      <c r="C585" s="50" t="s">
        <v>265</v>
      </c>
      <c r="D585" s="49">
        <v>348</v>
      </c>
      <c r="E585" s="50" t="s">
        <v>100</v>
      </c>
      <c r="F585" s="49">
        <v>110</v>
      </c>
      <c r="G585" s="50" t="s">
        <v>104</v>
      </c>
      <c r="H585" s="51">
        <v>1</v>
      </c>
      <c r="I585" s="52">
        <v>12275</v>
      </c>
      <c r="J585" s="52">
        <v>1815</v>
      </c>
      <c r="K585" s="52">
        <v>0</v>
      </c>
      <c r="L585" s="52">
        <v>893</v>
      </c>
      <c r="M585" s="52">
        <v>14983</v>
      </c>
      <c r="N585" s="36"/>
      <c r="O585" s="53">
        <v>1.4992503748125937E-3</v>
      </c>
      <c r="P585" s="53">
        <v>0</v>
      </c>
      <c r="Q585" s="55">
        <v>0.09</v>
      </c>
      <c r="R585" s="55">
        <v>8.1900856113933662E-3</v>
      </c>
      <c r="S585" s="52">
        <v>0</v>
      </c>
      <c r="T585" s="36"/>
      <c r="U585" s="56">
        <v>14069</v>
      </c>
      <c r="V585" s="56">
        <v>0</v>
      </c>
      <c r="W585" s="52">
        <v>0</v>
      </c>
      <c r="X585" s="52">
        <v>892</v>
      </c>
      <c r="Y585" s="52">
        <v>14961</v>
      </c>
      <c r="Z585" s="83">
        <f t="shared" si="8"/>
        <v>8317391</v>
      </c>
    </row>
    <row r="586" spans="1:26" s="13" customFormat="1">
      <c r="A586" s="49">
        <v>486</v>
      </c>
      <c r="B586" s="49">
        <v>486348151</v>
      </c>
      <c r="C586" s="50" t="s">
        <v>265</v>
      </c>
      <c r="D586" s="49">
        <v>348</v>
      </c>
      <c r="E586" s="50" t="s">
        <v>100</v>
      </c>
      <c r="F586" s="49">
        <v>151</v>
      </c>
      <c r="G586" s="50" t="s">
        <v>156</v>
      </c>
      <c r="H586" s="51">
        <v>2</v>
      </c>
      <c r="I586" s="52">
        <v>9432</v>
      </c>
      <c r="J586" s="52">
        <v>2050</v>
      </c>
      <c r="K586" s="52">
        <v>0</v>
      </c>
      <c r="L586" s="52">
        <v>893</v>
      </c>
      <c r="M586" s="52">
        <v>12375</v>
      </c>
      <c r="N586" s="36"/>
      <c r="O586" s="53">
        <v>2.9985007496251873E-3</v>
      </c>
      <c r="P586" s="53">
        <v>0</v>
      </c>
      <c r="Q586" s="55">
        <v>0.09</v>
      </c>
      <c r="R586" s="55">
        <v>7.1003049600912669E-3</v>
      </c>
      <c r="S586" s="52">
        <v>0</v>
      </c>
      <c r="T586" s="36"/>
      <c r="U586" s="56">
        <v>22930</v>
      </c>
      <c r="V586" s="56">
        <v>0</v>
      </c>
      <c r="W586" s="52">
        <v>0</v>
      </c>
      <c r="X586" s="52">
        <v>1784</v>
      </c>
      <c r="Y586" s="52">
        <v>24714</v>
      </c>
      <c r="Z586" s="83">
        <f t="shared" si="8"/>
        <v>8317391</v>
      </c>
    </row>
    <row r="587" spans="1:26" s="13" customFormat="1">
      <c r="A587" s="49">
        <v>486</v>
      </c>
      <c r="B587" s="49">
        <v>486348186</v>
      </c>
      <c r="C587" s="50" t="s">
        <v>265</v>
      </c>
      <c r="D587" s="49">
        <v>348</v>
      </c>
      <c r="E587" s="50" t="s">
        <v>100</v>
      </c>
      <c r="F587" s="49">
        <v>186</v>
      </c>
      <c r="G587" s="50" t="s">
        <v>157</v>
      </c>
      <c r="H587" s="51">
        <v>1</v>
      </c>
      <c r="I587" s="52">
        <v>14594</v>
      </c>
      <c r="J587" s="52">
        <v>6364</v>
      </c>
      <c r="K587" s="52">
        <v>0</v>
      </c>
      <c r="L587" s="52">
        <v>893</v>
      </c>
      <c r="M587" s="52">
        <v>21851</v>
      </c>
      <c r="N587" s="36"/>
      <c r="O587" s="53">
        <v>1.4992503748125937E-3</v>
      </c>
      <c r="P587" s="53">
        <v>0</v>
      </c>
      <c r="Q587" s="55">
        <v>0.09</v>
      </c>
      <c r="R587" s="55">
        <v>2.9352083080660687E-3</v>
      </c>
      <c r="S587" s="52">
        <v>0</v>
      </c>
      <c r="T587" s="36"/>
      <c r="U587" s="56">
        <v>20927</v>
      </c>
      <c r="V587" s="56">
        <v>0</v>
      </c>
      <c r="W587" s="52">
        <v>0</v>
      </c>
      <c r="X587" s="52">
        <v>892</v>
      </c>
      <c r="Y587" s="52">
        <v>21819</v>
      </c>
      <c r="Z587" s="83">
        <f t="shared" ref="Z587:Z650" si="9">SUMIF($A$10:$A$862,$A587,$Y$10:$Y$862)</f>
        <v>8317391</v>
      </c>
    </row>
    <row r="588" spans="1:26" s="13" customFormat="1">
      <c r="A588" s="49">
        <v>486</v>
      </c>
      <c r="B588" s="49">
        <v>486348214</v>
      </c>
      <c r="C588" s="50" t="s">
        <v>265</v>
      </c>
      <c r="D588" s="49">
        <v>348</v>
      </c>
      <c r="E588" s="50" t="s">
        <v>100</v>
      </c>
      <c r="F588" s="49">
        <v>214</v>
      </c>
      <c r="G588" s="50" t="s">
        <v>266</v>
      </c>
      <c r="H588" s="51">
        <v>1</v>
      </c>
      <c r="I588" s="52">
        <v>8450</v>
      </c>
      <c r="J588" s="52">
        <v>1548</v>
      </c>
      <c r="K588" s="52">
        <v>0</v>
      </c>
      <c r="L588" s="52">
        <v>893</v>
      </c>
      <c r="M588" s="52">
        <v>10891</v>
      </c>
      <c r="N588" s="36"/>
      <c r="O588" s="53">
        <v>1.4992503748125937E-3</v>
      </c>
      <c r="P588" s="53">
        <v>0</v>
      </c>
      <c r="Q588" s="55">
        <v>0.09</v>
      </c>
      <c r="R588" s="55">
        <v>7.0581883189575235E-4</v>
      </c>
      <c r="S588" s="52">
        <v>0</v>
      </c>
      <c r="T588" s="36"/>
      <c r="U588" s="56">
        <v>9983</v>
      </c>
      <c r="V588" s="56">
        <v>0</v>
      </c>
      <c r="W588" s="52">
        <v>0</v>
      </c>
      <c r="X588" s="52">
        <v>892</v>
      </c>
      <c r="Y588" s="52">
        <v>10875</v>
      </c>
      <c r="Z588" s="83">
        <f t="shared" si="9"/>
        <v>8317391</v>
      </c>
    </row>
    <row r="589" spans="1:26" s="13" customFormat="1">
      <c r="A589" s="49">
        <v>486</v>
      </c>
      <c r="B589" s="49">
        <v>486348316</v>
      </c>
      <c r="C589" s="50" t="s">
        <v>265</v>
      </c>
      <c r="D589" s="49">
        <v>348</v>
      </c>
      <c r="E589" s="50" t="s">
        <v>100</v>
      </c>
      <c r="F589" s="49">
        <v>316</v>
      </c>
      <c r="G589" s="50" t="s">
        <v>159</v>
      </c>
      <c r="H589" s="51">
        <v>1</v>
      </c>
      <c r="I589" s="52">
        <v>8450</v>
      </c>
      <c r="J589" s="52">
        <v>1112</v>
      </c>
      <c r="K589" s="52">
        <v>0</v>
      </c>
      <c r="L589" s="52">
        <v>893</v>
      </c>
      <c r="M589" s="52">
        <v>10455</v>
      </c>
      <c r="N589" s="36"/>
      <c r="O589" s="53">
        <v>1.4992503748125937E-3</v>
      </c>
      <c r="P589" s="53">
        <v>0</v>
      </c>
      <c r="Q589" s="55">
        <v>0.18</v>
      </c>
      <c r="R589" s="55">
        <v>6.5551868774505456E-3</v>
      </c>
      <c r="S589" s="52">
        <v>0</v>
      </c>
      <c r="T589" s="36"/>
      <c r="U589" s="56">
        <v>9548</v>
      </c>
      <c r="V589" s="56">
        <v>0</v>
      </c>
      <c r="W589" s="52">
        <v>0</v>
      </c>
      <c r="X589" s="52">
        <v>892</v>
      </c>
      <c r="Y589" s="52">
        <v>10440</v>
      </c>
      <c r="Z589" s="83">
        <f t="shared" si="9"/>
        <v>8317391</v>
      </c>
    </row>
    <row r="590" spans="1:26" s="13" customFormat="1">
      <c r="A590" s="49">
        <v>486</v>
      </c>
      <c r="B590" s="49">
        <v>486348348</v>
      </c>
      <c r="C590" s="50" t="s">
        <v>265</v>
      </c>
      <c r="D590" s="49">
        <v>348</v>
      </c>
      <c r="E590" s="50" t="s">
        <v>100</v>
      </c>
      <c r="F590" s="49">
        <v>348</v>
      </c>
      <c r="G590" s="50" t="s">
        <v>100</v>
      </c>
      <c r="H590" s="51">
        <v>658</v>
      </c>
      <c r="I590" s="52">
        <v>11524</v>
      </c>
      <c r="J590" s="52">
        <v>47</v>
      </c>
      <c r="K590" s="52">
        <v>0</v>
      </c>
      <c r="L590" s="52">
        <v>893</v>
      </c>
      <c r="M590" s="52">
        <v>12464</v>
      </c>
      <c r="N590" s="36"/>
      <c r="O590" s="53">
        <v>0.98650674662667948</v>
      </c>
      <c r="P590" s="53">
        <v>0</v>
      </c>
      <c r="Q590" s="55">
        <v>0.09</v>
      </c>
      <c r="R590" s="55">
        <v>6.228458551383978E-2</v>
      </c>
      <c r="S590" s="52">
        <v>0</v>
      </c>
      <c r="T590" s="36"/>
      <c r="U590" s="56">
        <v>7602532</v>
      </c>
      <c r="V590" s="56">
        <v>0</v>
      </c>
      <c r="W590" s="52">
        <v>0</v>
      </c>
      <c r="X590" s="52">
        <v>586936</v>
      </c>
      <c r="Y590" s="52">
        <v>8189468</v>
      </c>
      <c r="Z590" s="83">
        <f t="shared" si="9"/>
        <v>8317391</v>
      </c>
    </row>
    <row r="591" spans="1:26" s="13" customFormat="1">
      <c r="A591" s="49">
        <v>486</v>
      </c>
      <c r="B591" s="49">
        <v>486348767</v>
      </c>
      <c r="C591" s="50" t="s">
        <v>265</v>
      </c>
      <c r="D591" s="49">
        <v>348</v>
      </c>
      <c r="E591" s="50" t="s">
        <v>100</v>
      </c>
      <c r="F591" s="49">
        <v>767</v>
      </c>
      <c r="G591" s="50" t="s">
        <v>267</v>
      </c>
      <c r="H591" s="51">
        <v>3</v>
      </c>
      <c r="I591" s="52">
        <v>12394</v>
      </c>
      <c r="J591" s="52">
        <v>1773</v>
      </c>
      <c r="K591" s="52">
        <v>0</v>
      </c>
      <c r="L591" s="52">
        <v>893</v>
      </c>
      <c r="M591" s="52">
        <v>15060</v>
      </c>
      <c r="N591" s="36"/>
      <c r="O591" s="53">
        <v>4.4977511244377807E-3</v>
      </c>
      <c r="P591" s="53">
        <v>0</v>
      </c>
      <c r="Q591" s="55">
        <v>0.09</v>
      </c>
      <c r="R591" s="55">
        <v>2.1373973252867197E-2</v>
      </c>
      <c r="S591" s="52">
        <v>0</v>
      </c>
      <c r="T591" s="36"/>
      <c r="U591" s="56">
        <v>42438</v>
      </c>
      <c r="V591" s="56">
        <v>0</v>
      </c>
      <c r="W591" s="52">
        <v>0</v>
      </c>
      <c r="X591" s="52">
        <v>2676</v>
      </c>
      <c r="Y591" s="52">
        <v>45114</v>
      </c>
      <c r="Z591" s="83">
        <f t="shared" si="9"/>
        <v>8317391</v>
      </c>
    </row>
    <row r="592" spans="1:26" s="13" customFormat="1">
      <c r="A592" s="49">
        <v>487</v>
      </c>
      <c r="B592" s="49">
        <v>487049010</v>
      </c>
      <c r="C592" s="50" t="s">
        <v>268</v>
      </c>
      <c r="D592" s="49">
        <v>49</v>
      </c>
      <c r="E592" s="50" t="s">
        <v>73</v>
      </c>
      <c r="F592" s="49">
        <v>10</v>
      </c>
      <c r="G592" s="50" t="s">
        <v>74</v>
      </c>
      <c r="H592" s="51">
        <v>1</v>
      </c>
      <c r="I592" s="52">
        <v>9720</v>
      </c>
      <c r="J592" s="52">
        <v>2989</v>
      </c>
      <c r="K592" s="52">
        <v>0</v>
      </c>
      <c r="L592" s="52">
        <v>893</v>
      </c>
      <c r="M592" s="52">
        <v>13602</v>
      </c>
      <c r="N592" s="36"/>
      <c r="O592" s="53">
        <v>0</v>
      </c>
      <c r="P592" s="53">
        <v>0</v>
      </c>
      <c r="Q592" s="55">
        <v>0.09</v>
      </c>
      <c r="R592" s="55">
        <v>2.0578751873308624E-3</v>
      </c>
      <c r="S592" s="52">
        <v>0</v>
      </c>
      <c r="T592" s="36"/>
      <c r="U592" s="56">
        <v>12709</v>
      </c>
      <c r="V592" s="56">
        <v>0</v>
      </c>
      <c r="W592" s="52">
        <v>0</v>
      </c>
      <c r="X592" s="52">
        <v>893</v>
      </c>
      <c r="Y592" s="52">
        <v>13602</v>
      </c>
      <c r="Z592" s="83">
        <f t="shared" si="9"/>
        <v>19907850</v>
      </c>
    </row>
    <row r="593" spans="1:26" s="13" customFormat="1">
      <c r="A593" s="49">
        <v>487</v>
      </c>
      <c r="B593" s="49">
        <v>487049031</v>
      </c>
      <c r="C593" s="50" t="s">
        <v>268</v>
      </c>
      <c r="D593" s="49">
        <v>49</v>
      </c>
      <c r="E593" s="50" t="s">
        <v>73</v>
      </c>
      <c r="F593" s="49">
        <v>31</v>
      </c>
      <c r="G593" s="50" t="s">
        <v>76</v>
      </c>
      <c r="H593" s="51">
        <v>4</v>
      </c>
      <c r="I593" s="52">
        <v>9670</v>
      </c>
      <c r="J593" s="52">
        <v>4474</v>
      </c>
      <c r="K593" s="52">
        <v>0</v>
      </c>
      <c r="L593" s="52">
        <v>893</v>
      </c>
      <c r="M593" s="52">
        <v>15037</v>
      </c>
      <c r="N593" s="36"/>
      <c r="O593" s="53">
        <v>0</v>
      </c>
      <c r="P593" s="53">
        <v>0</v>
      </c>
      <c r="Q593" s="55">
        <v>0.09</v>
      </c>
      <c r="R593" s="55">
        <v>3.0867816917937885E-2</v>
      </c>
      <c r="S593" s="52">
        <v>0</v>
      </c>
      <c r="T593" s="36"/>
      <c r="U593" s="56">
        <v>56576</v>
      </c>
      <c r="V593" s="56">
        <v>0</v>
      </c>
      <c r="W593" s="52">
        <v>0</v>
      </c>
      <c r="X593" s="52">
        <v>3572</v>
      </c>
      <c r="Y593" s="52">
        <v>60148</v>
      </c>
      <c r="Z593" s="83">
        <f t="shared" si="9"/>
        <v>19907850</v>
      </c>
    </row>
    <row r="594" spans="1:26" s="13" customFormat="1">
      <c r="A594" s="49">
        <v>487</v>
      </c>
      <c r="B594" s="49">
        <v>487049035</v>
      </c>
      <c r="C594" s="50" t="s">
        <v>268</v>
      </c>
      <c r="D594" s="49">
        <v>49</v>
      </c>
      <c r="E594" s="50" t="s">
        <v>73</v>
      </c>
      <c r="F594" s="49">
        <v>35</v>
      </c>
      <c r="G594" s="50" t="s">
        <v>11</v>
      </c>
      <c r="H594" s="51">
        <v>34</v>
      </c>
      <c r="I594" s="52">
        <v>12528</v>
      </c>
      <c r="J594" s="52">
        <v>4414</v>
      </c>
      <c r="K594" s="52">
        <v>0</v>
      </c>
      <c r="L594" s="52">
        <v>893</v>
      </c>
      <c r="M594" s="52">
        <v>17835</v>
      </c>
      <c r="N594" s="36"/>
      <c r="O594" s="53">
        <v>0</v>
      </c>
      <c r="P594" s="53">
        <v>0</v>
      </c>
      <c r="Q594" s="55">
        <v>0.18</v>
      </c>
      <c r="R594" s="55">
        <v>0.146106395462925</v>
      </c>
      <c r="S594" s="52">
        <v>0</v>
      </c>
      <c r="T594" s="36"/>
      <c r="U594" s="56">
        <v>576028</v>
      </c>
      <c r="V594" s="56">
        <v>0</v>
      </c>
      <c r="W594" s="52">
        <v>0</v>
      </c>
      <c r="X594" s="52">
        <v>30362</v>
      </c>
      <c r="Y594" s="52">
        <v>606390</v>
      </c>
      <c r="Z594" s="83">
        <f t="shared" si="9"/>
        <v>19907850</v>
      </c>
    </row>
    <row r="595" spans="1:26" s="13" customFormat="1">
      <c r="A595" s="49">
        <v>487</v>
      </c>
      <c r="B595" s="49">
        <v>487049044</v>
      </c>
      <c r="C595" s="50" t="s">
        <v>268</v>
      </c>
      <c r="D595" s="49">
        <v>49</v>
      </c>
      <c r="E595" s="50" t="s">
        <v>73</v>
      </c>
      <c r="F595" s="49">
        <v>44</v>
      </c>
      <c r="G595" s="50" t="s">
        <v>12</v>
      </c>
      <c r="H595" s="51">
        <v>2</v>
      </c>
      <c r="I595" s="52">
        <v>9670</v>
      </c>
      <c r="J595" s="52">
        <v>637</v>
      </c>
      <c r="K595" s="52">
        <v>0</v>
      </c>
      <c r="L595" s="52">
        <v>893</v>
      </c>
      <c r="M595" s="52">
        <v>11200</v>
      </c>
      <c r="N595" s="36"/>
      <c r="O595" s="53">
        <v>0</v>
      </c>
      <c r="P595" s="53">
        <v>0</v>
      </c>
      <c r="Q595" s="55">
        <v>0.09</v>
      </c>
      <c r="R595" s="55">
        <v>4.7635608937194533E-2</v>
      </c>
      <c r="S595" s="52">
        <v>0</v>
      </c>
      <c r="T595" s="36"/>
      <c r="U595" s="56">
        <v>20614</v>
      </c>
      <c r="V595" s="56">
        <v>0</v>
      </c>
      <c r="W595" s="52">
        <v>0</v>
      </c>
      <c r="X595" s="52">
        <v>1786</v>
      </c>
      <c r="Y595" s="52">
        <v>22400</v>
      </c>
      <c r="Z595" s="83">
        <f t="shared" si="9"/>
        <v>19907850</v>
      </c>
    </row>
    <row r="596" spans="1:26" s="13" customFormat="1">
      <c r="A596" s="49">
        <v>487</v>
      </c>
      <c r="B596" s="49">
        <v>487049046</v>
      </c>
      <c r="C596" s="50" t="s">
        <v>268</v>
      </c>
      <c r="D596" s="49">
        <v>49</v>
      </c>
      <c r="E596" s="50" t="s">
        <v>73</v>
      </c>
      <c r="F596" s="49">
        <v>46</v>
      </c>
      <c r="G596" s="50" t="s">
        <v>89</v>
      </c>
      <c r="H596" s="51">
        <v>1</v>
      </c>
      <c r="I596" s="52">
        <v>10054</v>
      </c>
      <c r="J596" s="52">
        <v>7638</v>
      </c>
      <c r="K596" s="52">
        <v>0</v>
      </c>
      <c r="L596" s="52">
        <v>893</v>
      </c>
      <c r="M596" s="52">
        <v>18585</v>
      </c>
      <c r="N596" s="36"/>
      <c r="O596" s="53">
        <v>0</v>
      </c>
      <c r="P596" s="53">
        <v>0</v>
      </c>
      <c r="Q596" s="55">
        <v>0.09</v>
      </c>
      <c r="R596" s="55">
        <v>5.3994094422245894E-4</v>
      </c>
      <c r="S596" s="52">
        <v>0</v>
      </c>
      <c r="T596" s="36"/>
      <c r="U596" s="56">
        <v>17692</v>
      </c>
      <c r="V596" s="56">
        <v>0</v>
      </c>
      <c r="W596" s="52">
        <v>0</v>
      </c>
      <c r="X596" s="52">
        <v>893</v>
      </c>
      <c r="Y596" s="52">
        <v>18585</v>
      </c>
      <c r="Z596" s="83">
        <f t="shared" si="9"/>
        <v>19907850</v>
      </c>
    </row>
    <row r="597" spans="1:26" s="13" customFormat="1">
      <c r="A597" s="49">
        <v>487</v>
      </c>
      <c r="B597" s="49">
        <v>487049049</v>
      </c>
      <c r="C597" s="50" t="s">
        <v>268</v>
      </c>
      <c r="D597" s="49">
        <v>49</v>
      </c>
      <c r="E597" s="50" t="s">
        <v>73</v>
      </c>
      <c r="F597" s="49">
        <v>49</v>
      </c>
      <c r="G597" s="50" t="s">
        <v>73</v>
      </c>
      <c r="H597" s="51">
        <v>66</v>
      </c>
      <c r="I597" s="52">
        <v>12224</v>
      </c>
      <c r="J597" s="52">
        <v>15504</v>
      </c>
      <c r="K597" s="52">
        <v>0</v>
      </c>
      <c r="L597" s="52">
        <v>893</v>
      </c>
      <c r="M597" s="52">
        <v>28621</v>
      </c>
      <c r="N597" s="36"/>
      <c r="O597" s="53">
        <v>0</v>
      </c>
      <c r="P597" s="53">
        <v>0</v>
      </c>
      <c r="Q597" s="55">
        <v>0.09</v>
      </c>
      <c r="R597" s="55">
        <v>6.9838840145100528E-2</v>
      </c>
      <c r="S597" s="52">
        <v>0</v>
      </c>
      <c r="T597" s="36"/>
      <c r="U597" s="56">
        <v>1830048</v>
      </c>
      <c r="V597" s="56">
        <v>0</v>
      </c>
      <c r="W597" s="52">
        <v>0</v>
      </c>
      <c r="X597" s="52">
        <v>58938</v>
      </c>
      <c r="Y597" s="52">
        <v>1888986</v>
      </c>
      <c r="Z597" s="83">
        <f t="shared" si="9"/>
        <v>19907850</v>
      </c>
    </row>
    <row r="598" spans="1:26" s="13" customFormat="1">
      <c r="A598" s="49">
        <v>487</v>
      </c>
      <c r="B598" s="49">
        <v>487049057</v>
      </c>
      <c r="C598" s="50" t="s">
        <v>268</v>
      </c>
      <c r="D598" s="49">
        <v>49</v>
      </c>
      <c r="E598" s="50" t="s">
        <v>73</v>
      </c>
      <c r="F598" s="49">
        <v>57</v>
      </c>
      <c r="G598" s="50" t="s">
        <v>13</v>
      </c>
      <c r="H598" s="51">
        <v>8</v>
      </c>
      <c r="I598" s="52">
        <v>10644</v>
      </c>
      <c r="J598" s="52">
        <v>563</v>
      </c>
      <c r="K598" s="52">
        <v>0</v>
      </c>
      <c r="L598" s="52">
        <v>893</v>
      </c>
      <c r="M598" s="52">
        <v>12100</v>
      </c>
      <c r="N598" s="36"/>
      <c r="O598" s="53">
        <v>0</v>
      </c>
      <c r="P598" s="53">
        <v>0</v>
      </c>
      <c r="Q598" s="55">
        <v>0.18</v>
      </c>
      <c r="R598" s="55">
        <v>0.11614255293759317</v>
      </c>
      <c r="S598" s="52">
        <v>0</v>
      </c>
      <c r="T598" s="36"/>
      <c r="U598" s="56">
        <v>89656</v>
      </c>
      <c r="V598" s="56">
        <v>0</v>
      </c>
      <c r="W598" s="52">
        <v>0</v>
      </c>
      <c r="X598" s="52">
        <v>7144</v>
      </c>
      <c r="Y598" s="52">
        <v>96800</v>
      </c>
      <c r="Z598" s="83">
        <f t="shared" si="9"/>
        <v>19907850</v>
      </c>
    </row>
    <row r="599" spans="1:26" s="13" customFormat="1">
      <c r="A599" s="49">
        <v>487</v>
      </c>
      <c r="B599" s="49">
        <v>487049093</v>
      </c>
      <c r="C599" s="50" t="s">
        <v>268</v>
      </c>
      <c r="D599" s="49">
        <v>49</v>
      </c>
      <c r="E599" s="50" t="s">
        <v>73</v>
      </c>
      <c r="F599" s="49">
        <v>93</v>
      </c>
      <c r="G599" s="50" t="s">
        <v>14</v>
      </c>
      <c r="H599" s="51">
        <v>67</v>
      </c>
      <c r="I599" s="52">
        <v>11513</v>
      </c>
      <c r="J599" s="52">
        <v>322</v>
      </c>
      <c r="K599" s="52">
        <v>0</v>
      </c>
      <c r="L599" s="52">
        <v>893</v>
      </c>
      <c r="M599" s="52">
        <v>12728</v>
      </c>
      <c r="N599" s="36"/>
      <c r="O599" s="53">
        <v>0</v>
      </c>
      <c r="P599" s="53">
        <v>0</v>
      </c>
      <c r="Q599" s="55">
        <v>0.09</v>
      </c>
      <c r="R599" s="55">
        <v>9.832094687748992E-2</v>
      </c>
      <c r="S599" s="52">
        <v>-1002</v>
      </c>
      <c r="T599" s="36"/>
      <c r="U599" s="56">
        <v>792945</v>
      </c>
      <c r="V599" s="56">
        <v>0</v>
      </c>
      <c r="W599" s="52">
        <v>-67134</v>
      </c>
      <c r="X599" s="52">
        <v>59831</v>
      </c>
      <c r="Y599" s="52">
        <v>785642</v>
      </c>
      <c r="Z599" s="83">
        <f t="shared" si="9"/>
        <v>19907850</v>
      </c>
    </row>
    <row r="600" spans="1:26" s="13" customFormat="1">
      <c r="A600" s="49">
        <v>487</v>
      </c>
      <c r="B600" s="49">
        <v>487049128</v>
      </c>
      <c r="C600" s="50" t="s">
        <v>268</v>
      </c>
      <c r="D600" s="49">
        <v>49</v>
      </c>
      <c r="E600" s="50" t="s">
        <v>73</v>
      </c>
      <c r="F600" s="49">
        <v>128</v>
      </c>
      <c r="G600" s="50" t="s">
        <v>122</v>
      </c>
      <c r="H600" s="51">
        <v>1</v>
      </c>
      <c r="I600" s="52">
        <v>8747</v>
      </c>
      <c r="J600" s="52">
        <v>451</v>
      </c>
      <c r="K600" s="52">
        <v>0</v>
      </c>
      <c r="L600" s="52">
        <v>893</v>
      </c>
      <c r="M600" s="52">
        <v>10091</v>
      </c>
      <c r="N600" s="36"/>
      <c r="O600" s="53">
        <v>0</v>
      </c>
      <c r="P600" s="53">
        <v>0</v>
      </c>
      <c r="Q600" s="55">
        <v>0.18</v>
      </c>
      <c r="R600" s="55">
        <v>3.2906379400218955E-2</v>
      </c>
      <c r="S600" s="52">
        <v>0</v>
      </c>
      <c r="T600" s="36"/>
      <c r="U600" s="56">
        <v>9198</v>
      </c>
      <c r="V600" s="56">
        <v>0</v>
      </c>
      <c r="W600" s="52">
        <v>0</v>
      </c>
      <c r="X600" s="52">
        <v>893</v>
      </c>
      <c r="Y600" s="52">
        <v>10091</v>
      </c>
      <c r="Z600" s="83">
        <f t="shared" si="9"/>
        <v>19907850</v>
      </c>
    </row>
    <row r="601" spans="1:26" s="13" customFormat="1">
      <c r="A601" s="49">
        <v>487</v>
      </c>
      <c r="B601" s="49">
        <v>487049133</v>
      </c>
      <c r="C601" s="50" t="s">
        <v>268</v>
      </c>
      <c r="D601" s="49">
        <v>49</v>
      </c>
      <c r="E601" s="50" t="s">
        <v>73</v>
      </c>
      <c r="F601" s="49">
        <v>133</v>
      </c>
      <c r="G601" s="50" t="s">
        <v>59</v>
      </c>
      <c r="H601" s="51">
        <v>1</v>
      </c>
      <c r="I601" s="52">
        <v>10840</v>
      </c>
      <c r="J601" s="52">
        <v>3379</v>
      </c>
      <c r="K601" s="52">
        <v>0</v>
      </c>
      <c r="L601" s="52">
        <v>893</v>
      </c>
      <c r="M601" s="52">
        <v>15112</v>
      </c>
      <c r="N601" s="36"/>
      <c r="O601" s="53">
        <v>0</v>
      </c>
      <c r="P601" s="53">
        <v>0</v>
      </c>
      <c r="Q601" s="55">
        <v>0.09</v>
      </c>
      <c r="R601" s="55">
        <v>2.9745812524621534E-2</v>
      </c>
      <c r="S601" s="52">
        <v>0</v>
      </c>
      <c r="T601" s="36"/>
      <c r="U601" s="56">
        <v>14219</v>
      </c>
      <c r="V601" s="56">
        <v>0</v>
      </c>
      <c r="W601" s="52">
        <v>0</v>
      </c>
      <c r="X601" s="52">
        <v>893</v>
      </c>
      <c r="Y601" s="52">
        <v>15112</v>
      </c>
      <c r="Z601" s="83">
        <f t="shared" si="9"/>
        <v>19907850</v>
      </c>
    </row>
    <row r="602" spans="1:26" s="13" customFormat="1">
      <c r="A602" s="49">
        <v>487</v>
      </c>
      <c r="B602" s="49">
        <v>487049149</v>
      </c>
      <c r="C602" s="50" t="s">
        <v>268</v>
      </c>
      <c r="D602" s="49">
        <v>49</v>
      </c>
      <c r="E602" s="50" t="s">
        <v>73</v>
      </c>
      <c r="F602" s="49">
        <v>149</v>
      </c>
      <c r="G602" s="50" t="s">
        <v>77</v>
      </c>
      <c r="H602" s="51">
        <v>2</v>
      </c>
      <c r="I602" s="52">
        <v>8747</v>
      </c>
      <c r="J602" s="52">
        <v>45</v>
      </c>
      <c r="K602" s="52">
        <v>0</v>
      </c>
      <c r="L602" s="52">
        <v>893</v>
      </c>
      <c r="M602" s="52">
        <v>9685</v>
      </c>
      <c r="N602" s="36"/>
      <c r="O602" s="53">
        <v>0</v>
      </c>
      <c r="P602" s="53">
        <v>0</v>
      </c>
      <c r="Q602" s="55">
        <v>0.16</v>
      </c>
      <c r="R602" s="55">
        <v>0.10177081905256104</v>
      </c>
      <c r="S602" s="52">
        <v>0</v>
      </c>
      <c r="T602" s="36"/>
      <c r="U602" s="56">
        <v>17584</v>
      </c>
      <c r="V602" s="56">
        <v>0</v>
      </c>
      <c r="W602" s="52">
        <v>0</v>
      </c>
      <c r="X602" s="52">
        <v>1786</v>
      </c>
      <c r="Y602" s="52">
        <v>19370</v>
      </c>
      <c r="Z602" s="83">
        <f t="shared" si="9"/>
        <v>19907850</v>
      </c>
    </row>
    <row r="603" spans="1:26" s="13" customFormat="1">
      <c r="A603" s="49">
        <v>487</v>
      </c>
      <c r="B603" s="49">
        <v>487049153</v>
      </c>
      <c r="C603" s="50" t="s">
        <v>268</v>
      </c>
      <c r="D603" s="49">
        <v>49</v>
      </c>
      <c r="E603" s="50" t="s">
        <v>73</v>
      </c>
      <c r="F603" s="49">
        <v>153</v>
      </c>
      <c r="G603" s="50" t="s">
        <v>107</v>
      </c>
      <c r="H603" s="51">
        <v>2</v>
      </c>
      <c r="I603" s="52">
        <v>10593</v>
      </c>
      <c r="J603" s="52">
        <v>277</v>
      </c>
      <c r="K603" s="52">
        <v>0</v>
      </c>
      <c r="L603" s="52">
        <v>893</v>
      </c>
      <c r="M603" s="52">
        <v>11763</v>
      </c>
      <c r="N603" s="36"/>
      <c r="O603" s="53">
        <v>0</v>
      </c>
      <c r="P603" s="53">
        <v>0</v>
      </c>
      <c r="Q603" s="55">
        <v>0.09</v>
      </c>
      <c r="R603" s="55">
        <v>1.2565874203826493E-2</v>
      </c>
      <c r="S603" s="52">
        <v>0</v>
      </c>
      <c r="T603" s="36"/>
      <c r="U603" s="56">
        <v>21740</v>
      </c>
      <c r="V603" s="56">
        <v>0</v>
      </c>
      <c r="W603" s="52">
        <v>0</v>
      </c>
      <c r="X603" s="52">
        <v>1786</v>
      </c>
      <c r="Y603" s="52">
        <v>23526</v>
      </c>
      <c r="Z603" s="83">
        <f t="shared" si="9"/>
        <v>19907850</v>
      </c>
    </row>
    <row r="604" spans="1:26" s="13" customFormat="1">
      <c r="A604" s="49">
        <v>487</v>
      </c>
      <c r="B604" s="49">
        <v>487049163</v>
      </c>
      <c r="C604" s="50" t="s">
        <v>268</v>
      </c>
      <c r="D604" s="49">
        <v>49</v>
      </c>
      <c r="E604" s="50" t="s">
        <v>73</v>
      </c>
      <c r="F604" s="49">
        <v>163</v>
      </c>
      <c r="G604" s="50" t="s">
        <v>16</v>
      </c>
      <c r="H604" s="51">
        <v>14</v>
      </c>
      <c r="I604" s="52">
        <v>11453</v>
      </c>
      <c r="J604" s="52">
        <v>614</v>
      </c>
      <c r="K604" s="52">
        <v>0</v>
      </c>
      <c r="L604" s="52">
        <v>893</v>
      </c>
      <c r="M604" s="52">
        <v>12960</v>
      </c>
      <c r="N604" s="36"/>
      <c r="O604" s="53">
        <v>0</v>
      </c>
      <c r="P604" s="53">
        <v>0</v>
      </c>
      <c r="Q604" s="55">
        <v>0.18</v>
      </c>
      <c r="R604" s="55">
        <v>8.7615887311341539E-2</v>
      </c>
      <c r="S604" s="52">
        <v>0</v>
      </c>
      <c r="T604" s="36"/>
      <c r="U604" s="56">
        <v>168938</v>
      </c>
      <c r="V604" s="56">
        <v>0</v>
      </c>
      <c r="W604" s="52">
        <v>0</v>
      </c>
      <c r="X604" s="52">
        <v>12502</v>
      </c>
      <c r="Y604" s="52">
        <v>181440</v>
      </c>
      <c r="Z604" s="83">
        <f t="shared" si="9"/>
        <v>19907850</v>
      </c>
    </row>
    <row r="605" spans="1:26" s="13" customFormat="1">
      <c r="A605" s="49">
        <v>487</v>
      </c>
      <c r="B605" s="49">
        <v>487049165</v>
      </c>
      <c r="C605" s="50" t="s">
        <v>268</v>
      </c>
      <c r="D605" s="49">
        <v>49</v>
      </c>
      <c r="E605" s="50" t="s">
        <v>73</v>
      </c>
      <c r="F605" s="49">
        <v>165</v>
      </c>
      <c r="G605" s="50" t="s">
        <v>17</v>
      </c>
      <c r="H605" s="51">
        <v>49</v>
      </c>
      <c r="I605" s="52">
        <v>11390</v>
      </c>
      <c r="J605" s="52">
        <v>558</v>
      </c>
      <c r="K605" s="52">
        <v>0</v>
      </c>
      <c r="L605" s="52">
        <v>893</v>
      </c>
      <c r="M605" s="52">
        <v>12841</v>
      </c>
      <c r="N605" s="36"/>
      <c r="O605" s="53">
        <v>0</v>
      </c>
      <c r="P605" s="53">
        <v>0</v>
      </c>
      <c r="Q605" s="55">
        <v>0.14000000000000001</v>
      </c>
      <c r="R605" s="55">
        <v>0.11966283017214517</v>
      </c>
      <c r="S605" s="52">
        <v>0</v>
      </c>
      <c r="T605" s="36"/>
      <c r="U605" s="56">
        <v>585452</v>
      </c>
      <c r="V605" s="56">
        <v>0</v>
      </c>
      <c r="W605" s="52">
        <v>0</v>
      </c>
      <c r="X605" s="52">
        <v>43757</v>
      </c>
      <c r="Y605" s="52">
        <v>629209</v>
      </c>
      <c r="Z605" s="83">
        <f t="shared" si="9"/>
        <v>19907850</v>
      </c>
    </row>
    <row r="606" spans="1:26" s="13" customFormat="1">
      <c r="A606" s="49">
        <v>487</v>
      </c>
      <c r="B606" s="49">
        <v>487049176</v>
      </c>
      <c r="C606" s="50" t="s">
        <v>268</v>
      </c>
      <c r="D606" s="49">
        <v>49</v>
      </c>
      <c r="E606" s="50" t="s">
        <v>73</v>
      </c>
      <c r="F606" s="49">
        <v>176</v>
      </c>
      <c r="G606" s="50" t="s">
        <v>78</v>
      </c>
      <c r="H606" s="51">
        <v>47</v>
      </c>
      <c r="I606" s="52">
        <v>11591</v>
      </c>
      <c r="J606" s="52">
        <v>3819</v>
      </c>
      <c r="K606" s="52">
        <v>0</v>
      </c>
      <c r="L606" s="52">
        <v>893</v>
      </c>
      <c r="M606" s="52">
        <v>16303</v>
      </c>
      <c r="N606" s="36"/>
      <c r="O606" s="53">
        <v>0</v>
      </c>
      <c r="P606" s="53">
        <v>0</v>
      </c>
      <c r="Q606" s="55">
        <v>0.09</v>
      </c>
      <c r="R606" s="55">
        <v>6.5733715767592862E-2</v>
      </c>
      <c r="S606" s="52">
        <v>0</v>
      </c>
      <c r="T606" s="36"/>
      <c r="U606" s="56">
        <v>724270</v>
      </c>
      <c r="V606" s="56">
        <v>0</v>
      </c>
      <c r="W606" s="52">
        <v>0</v>
      </c>
      <c r="X606" s="52">
        <v>41971</v>
      </c>
      <c r="Y606" s="52">
        <v>766241</v>
      </c>
      <c r="Z606" s="83">
        <f t="shared" si="9"/>
        <v>19907850</v>
      </c>
    </row>
    <row r="607" spans="1:26" s="13" customFormat="1">
      <c r="A607" s="49">
        <v>487</v>
      </c>
      <c r="B607" s="49">
        <v>487049211</v>
      </c>
      <c r="C607" s="50" t="s">
        <v>268</v>
      </c>
      <c r="D607" s="49">
        <v>49</v>
      </c>
      <c r="E607" s="50" t="s">
        <v>73</v>
      </c>
      <c r="F607" s="49">
        <v>211</v>
      </c>
      <c r="G607" s="50" t="s">
        <v>87</v>
      </c>
      <c r="H607" s="51">
        <v>1</v>
      </c>
      <c r="I607" s="52">
        <v>9627</v>
      </c>
      <c r="J607" s="52">
        <v>1728</v>
      </c>
      <c r="K607" s="52">
        <v>0</v>
      </c>
      <c r="L607" s="52">
        <v>893</v>
      </c>
      <c r="M607" s="52">
        <v>12248</v>
      </c>
      <c r="N607" s="36"/>
      <c r="O607" s="53">
        <v>0</v>
      </c>
      <c r="P607" s="53">
        <v>0</v>
      </c>
      <c r="Q607" s="55">
        <v>0.09</v>
      </c>
      <c r="R607" s="55">
        <v>1.6181693137675814E-3</v>
      </c>
      <c r="S607" s="52">
        <v>0</v>
      </c>
      <c r="T607" s="36"/>
      <c r="U607" s="56">
        <v>11355</v>
      </c>
      <c r="V607" s="56">
        <v>0</v>
      </c>
      <c r="W607" s="52">
        <v>0</v>
      </c>
      <c r="X607" s="52">
        <v>893</v>
      </c>
      <c r="Y607" s="52">
        <v>12248</v>
      </c>
      <c r="Z607" s="83">
        <f t="shared" si="9"/>
        <v>19907850</v>
      </c>
    </row>
    <row r="608" spans="1:26" s="13" customFormat="1">
      <c r="A608" s="49">
        <v>487</v>
      </c>
      <c r="B608" s="49">
        <v>487049243</v>
      </c>
      <c r="C608" s="50" t="s">
        <v>268</v>
      </c>
      <c r="D608" s="49">
        <v>49</v>
      </c>
      <c r="E608" s="50" t="s">
        <v>73</v>
      </c>
      <c r="F608" s="49">
        <v>243</v>
      </c>
      <c r="G608" s="50" t="s">
        <v>80</v>
      </c>
      <c r="H608" s="51">
        <v>1</v>
      </c>
      <c r="I608" s="52">
        <v>12066</v>
      </c>
      <c r="J608" s="52">
        <v>2850</v>
      </c>
      <c r="K608" s="52">
        <v>0</v>
      </c>
      <c r="L608" s="52">
        <v>893</v>
      </c>
      <c r="M608" s="52">
        <v>15809</v>
      </c>
      <c r="N608" s="36"/>
      <c r="O608" s="53">
        <v>0</v>
      </c>
      <c r="P608" s="53">
        <v>0</v>
      </c>
      <c r="Q608" s="55">
        <v>0.09</v>
      </c>
      <c r="R608" s="55">
        <v>5.4269554295764532E-3</v>
      </c>
      <c r="S608" s="52">
        <v>0</v>
      </c>
      <c r="T608" s="36"/>
      <c r="U608" s="56">
        <v>14916</v>
      </c>
      <c r="V608" s="56">
        <v>0</v>
      </c>
      <c r="W608" s="52">
        <v>0</v>
      </c>
      <c r="X608" s="52">
        <v>893</v>
      </c>
      <c r="Y608" s="52">
        <v>15809</v>
      </c>
      <c r="Z608" s="83">
        <f t="shared" si="9"/>
        <v>19907850</v>
      </c>
    </row>
    <row r="609" spans="1:26" s="13" customFormat="1">
      <c r="A609" s="49">
        <v>487</v>
      </c>
      <c r="B609" s="49">
        <v>487049244</v>
      </c>
      <c r="C609" s="50" t="s">
        <v>268</v>
      </c>
      <c r="D609" s="49">
        <v>49</v>
      </c>
      <c r="E609" s="50" t="s">
        <v>73</v>
      </c>
      <c r="F609" s="49">
        <v>244</v>
      </c>
      <c r="G609" s="50" t="s">
        <v>27</v>
      </c>
      <c r="H609" s="51">
        <v>12</v>
      </c>
      <c r="I609" s="52">
        <v>9906</v>
      </c>
      <c r="J609" s="52">
        <v>4005</v>
      </c>
      <c r="K609" s="52">
        <v>0</v>
      </c>
      <c r="L609" s="52">
        <v>893</v>
      </c>
      <c r="M609" s="52">
        <v>14804</v>
      </c>
      <c r="N609" s="36"/>
      <c r="O609" s="53">
        <v>0</v>
      </c>
      <c r="P609" s="53">
        <v>0</v>
      </c>
      <c r="Q609" s="55">
        <v>0.18</v>
      </c>
      <c r="R609" s="55">
        <v>9.4216389675245329E-2</v>
      </c>
      <c r="S609" s="52">
        <v>0</v>
      </c>
      <c r="T609" s="36"/>
      <c r="U609" s="56">
        <v>166932</v>
      </c>
      <c r="V609" s="56">
        <v>0</v>
      </c>
      <c r="W609" s="52">
        <v>0</v>
      </c>
      <c r="X609" s="52">
        <v>10716</v>
      </c>
      <c r="Y609" s="52">
        <v>177648</v>
      </c>
      <c r="Z609" s="83">
        <f t="shared" si="9"/>
        <v>19907850</v>
      </c>
    </row>
    <row r="610" spans="1:26" s="13" customFormat="1">
      <c r="A610" s="49">
        <v>487</v>
      </c>
      <c r="B610" s="49">
        <v>487049246</v>
      </c>
      <c r="C610" s="50" t="s">
        <v>268</v>
      </c>
      <c r="D610" s="49">
        <v>49</v>
      </c>
      <c r="E610" s="50" t="s">
        <v>73</v>
      </c>
      <c r="F610" s="49">
        <v>246</v>
      </c>
      <c r="G610" s="50" t="s">
        <v>220</v>
      </c>
      <c r="H610" s="51">
        <v>1</v>
      </c>
      <c r="I610" s="52">
        <v>9608</v>
      </c>
      <c r="J610" s="52">
        <v>2717</v>
      </c>
      <c r="K610" s="52">
        <v>0</v>
      </c>
      <c r="L610" s="52">
        <v>893</v>
      </c>
      <c r="M610" s="52">
        <v>13218</v>
      </c>
      <c r="N610" s="36"/>
      <c r="O610" s="53">
        <v>0</v>
      </c>
      <c r="P610" s="53">
        <v>0</v>
      </c>
      <c r="Q610" s="55">
        <v>0.09</v>
      </c>
      <c r="R610" s="55">
        <v>4.7739360583134191E-4</v>
      </c>
      <c r="S610" s="52">
        <v>0</v>
      </c>
      <c r="T610" s="36"/>
      <c r="U610" s="56">
        <v>12325</v>
      </c>
      <c r="V610" s="56">
        <v>0</v>
      </c>
      <c r="W610" s="52">
        <v>0</v>
      </c>
      <c r="X610" s="52">
        <v>893</v>
      </c>
      <c r="Y610" s="52">
        <v>13218</v>
      </c>
      <c r="Z610" s="83">
        <f t="shared" si="9"/>
        <v>19907850</v>
      </c>
    </row>
    <row r="611" spans="1:26" s="13" customFormat="1">
      <c r="A611" s="49">
        <v>487</v>
      </c>
      <c r="B611" s="49">
        <v>487049248</v>
      </c>
      <c r="C611" s="50" t="s">
        <v>268</v>
      </c>
      <c r="D611" s="49">
        <v>49</v>
      </c>
      <c r="E611" s="50" t="s">
        <v>73</v>
      </c>
      <c r="F611" s="49">
        <v>248</v>
      </c>
      <c r="G611" s="50" t="s">
        <v>18</v>
      </c>
      <c r="H611" s="51">
        <v>9</v>
      </c>
      <c r="I611" s="52">
        <v>11330</v>
      </c>
      <c r="J611" s="52">
        <v>398</v>
      </c>
      <c r="K611" s="52">
        <v>0</v>
      </c>
      <c r="L611" s="52">
        <v>893</v>
      </c>
      <c r="M611" s="52">
        <v>12621</v>
      </c>
      <c r="N611" s="36"/>
      <c r="O611" s="53">
        <v>0</v>
      </c>
      <c r="P611" s="53">
        <v>0</v>
      </c>
      <c r="Q611" s="55">
        <v>0.09</v>
      </c>
      <c r="R611" s="55">
        <v>3.8628902959594646E-2</v>
      </c>
      <c r="S611" s="52">
        <v>0</v>
      </c>
      <c r="T611" s="36"/>
      <c r="U611" s="56">
        <v>105552</v>
      </c>
      <c r="V611" s="56">
        <v>0</v>
      </c>
      <c r="W611" s="52">
        <v>0</v>
      </c>
      <c r="X611" s="52">
        <v>8037</v>
      </c>
      <c r="Y611" s="52">
        <v>113589</v>
      </c>
      <c r="Z611" s="83">
        <f t="shared" si="9"/>
        <v>19907850</v>
      </c>
    </row>
    <row r="612" spans="1:26" s="13" customFormat="1">
      <c r="A612" s="49">
        <v>487</v>
      </c>
      <c r="B612" s="49">
        <v>487049262</v>
      </c>
      <c r="C612" s="50" t="s">
        <v>268</v>
      </c>
      <c r="D612" s="49">
        <v>49</v>
      </c>
      <c r="E612" s="50" t="s">
        <v>73</v>
      </c>
      <c r="F612" s="49">
        <v>262</v>
      </c>
      <c r="G612" s="50" t="s">
        <v>19</v>
      </c>
      <c r="H612" s="51">
        <v>7</v>
      </c>
      <c r="I612" s="52">
        <v>12670</v>
      </c>
      <c r="J612" s="52">
        <v>5879</v>
      </c>
      <c r="K612" s="52">
        <v>0</v>
      </c>
      <c r="L612" s="52">
        <v>893</v>
      </c>
      <c r="M612" s="52">
        <v>19442</v>
      </c>
      <c r="N612" s="36"/>
      <c r="O612" s="53">
        <v>0</v>
      </c>
      <c r="P612" s="53">
        <v>0</v>
      </c>
      <c r="Q612" s="55">
        <v>0.09</v>
      </c>
      <c r="R612" s="55">
        <v>4.9644729083564425E-2</v>
      </c>
      <c r="S612" s="52">
        <v>0</v>
      </c>
      <c r="T612" s="36"/>
      <c r="U612" s="56">
        <v>129843</v>
      </c>
      <c r="V612" s="56">
        <v>0</v>
      </c>
      <c r="W612" s="52">
        <v>0</v>
      </c>
      <c r="X612" s="52">
        <v>6251</v>
      </c>
      <c r="Y612" s="52">
        <v>136094</v>
      </c>
      <c r="Z612" s="83">
        <f t="shared" si="9"/>
        <v>19907850</v>
      </c>
    </row>
    <row r="613" spans="1:26" s="13" customFormat="1">
      <c r="A613" s="49">
        <v>487</v>
      </c>
      <c r="B613" s="49">
        <v>487049274</v>
      </c>
      <c r="C613" s="50" t="s">
        <v>268</v>
      </c>
      <c r="D613" s="49">
        <v>49</v>
      </c>
      <c r="E613" s="50" t="s">
        <v>73</v>
      </c>
      <c r="F613" s="49">
        <v>274</v>
      </c>
      <c r="G613" s="50" t="s">
        <v>60</v>
      </c>
      <c r="H613" s="51">
        <v>159</v>
      </c>
      <c r="I613" s="52">
        <v>11932</v>
      </c>
      <c r="J613" s="52">
        <v>5791</v>
      </c>
      <c r="K613" s="52">
        <v>0</v>
      </c>
      <c r="L613" s="52">
        <v>893</v>
      </c>
      <c r="M613" s="52">
        <v>18616</v>
      </c>
      <c r="N613" s="36"/>
      <c r="O613" s="53">
        <v>0</v>
      </c>
      <c r="P613" s="53">
        <v>0</v>
      </c>
      <c r="Q613" s="55">
        <v>0.09</v>
      </c>
      <c r="R613" s="55">
        <v>8.124843184670294E-2</v>
      </c>
      <c r="S613" s="52">
        <v>0</v>
      </c>
      <c r="T613" s="36"/>
      <c r="U613" s="56">
        <v>2817957</v>
      </c>
      <c r="V613" s="56">
        <v>0</v>
      </c>
      <c r="W613" s="52">
        <v>0</v>
      </c>
      <c r="X613" s="52">
        <v>141987</v>
      </c>
      <c r="Y613" s="52">
        <v>2959944</v>
      </c>
      <c r="Z613" s="83">
        <f t="shared" si="9"/>
        <v>19907850</v>
      </c>
    </row>
    <row r="614" spans="1:26" s="13" customFormat="1">
      <c r="A614" s="49">
        <v>487</v>
      </c>
      <c r="B614" s="49">
        <v>487049284</v>
      </c>
      <c r="C614" s="50" t="s">
        <v>268</v>
      </c>
      <c r="D614" s="49">
        <v>49</v>
      </c>
      <c r="E614" s="50" t="s">
        <v>73</v>
      </c>
      <c r="F614" s="49">
        <v>284</v>
      </c>
      <c r="G614" s="50" t="s">
        <v>140</v>
      </c>
      <c r="H614" s="51">
        <v>1</v>
      </c>
      <c r="I614" s="52">
        <v>10593</v>
      </c>
      <c r="J614" s="52">
        <v>3647</v>
      </c>
      <c r="K614" s="52">
        <v>0</v>
      </c>
      <c r="L614" s="52">
        <v>893</v>
      </c>
      <c r="M614" s="52">
        <v>15133</v>
      </c>
      <c r="N614" s="36"/>
      <c r="O614" s="53">
        <v>0</v>
      </c>
      <c r="P614" s="53">
        <v>0</v>
      </c>
      <c r="Q614" s="55">
        <v>0.09</v>
      </c>
      <c r="R614" s="55">
        <v>2.5320849143555941E-2</v>
      </c>
      <c r="S614" s="52">
        <v>0</v>
      </c>
      <c r="T614" s="36"/>
      <c r="U614" s="56">
        <v>14240</v>
      </c>
      <c r="V614" s="56">
        <v>0</v>
      </c>
      <c r="W614" s="52">
        <v>0</v>
      </c>
      <c r="X614" s="52">
        <v>893</v>
      </c>
      <c r="Y614" s="52">
        <v>15133</v>
      </c>
      <c r="Z614" s="83">
        <f t="shared" si="9"/>
        <v>19907850</v>
      </c>
    </row>
    <row r="615" spans="1:26" s="13" customFormat="1">
      <c r="A615" s="49">
        <v>487</v>
      </c>
      <c r="B615" s="49">
        <v>487049308</v>
      </c>
      <c r="C615" s="50" t="s">
        <v>268</v>
      </c>
      <c r="D615" s="49">
        <v>49</v>
      </c>
      <c r="E615" s="50" t="s">
        <v>73</v>
      </c>
      <c r="F615" s="49">
        <v>308</v>
      </c>
      <c r="G615" s="50" t="s">
        <v>20</v>
      </c>
      <c r="H615" s="51">
        <v>3</v>
      </c>
      <c r="I615" s="52">
        <v>11660</v>
      </c>
      <c r="J615" s="52">
        <v>6777</v>
      </c>
      <c r="K615" s="52">
        <v>0</v>
      </c>
      <c r="L615" s="52">
        <v>893</v>
      </c>
      <c r="M615" s="52">
        <v>19330</v>
      </c>
      <c r="N615" s="36"/>
      <c r="O615" s="53">
        <v>0</v>
      </c>
      <c r="P615" s="53">
        <v>0</v>
      </c>
      <c r="Q615" s="55">
        <v>0.09</v>
      </c>
      <c r="R615" s="55">
        <v>2.0345826222829709E-3</v>
      </c>
      <c r="S615" s="52">
        <v>0</v>
      </c>
      <c r="T615" s="36"/>
      <c r="U615" s="56">
        <v>55311</v>
      </c>
      <c r="V615" s="56">
        <v>0</v>
      </c>
      <c r="W615" s="52">
        <v>0</v>
      </c>
      <c r="X615" s="52">
        <v>2679</v>
      </c>
      <c r="Y615" s="52">
        <v>57990</v>
      </c>
      <c r="Z615" s="83">
        <f t="shared" si="9"/>
        <v>19907850</v>
      </c>
    </row>
    <row r="616" spans="1:26" s="13" customFormat="1">
      <c r="A616" s="49">
        <v>487</v>
      </c>
      <c r="B616" s="49">
        <v>487049314</v>
      </c>
      <c r="C616" s="50" t="s">
        <v>268</v>
      </c>
      <c r="D616" s="49">
        <v>49</v>
      </c>
      <c r="E616" s="50" t="s">
        <v>73</v>
      </c>
      <c r="F616" s="49">
        <v>314</v>
      </c>
      <c r="G616" s="50" t="s">
        <v>29</v>
      </c>
      <c r="H616" s="51">
        <v>6</v>
      </c>
      <c r="I616" s="52">
        <v>11091</v>
      </c>
      <c r="J616" s="52">
        <v>8602</v>
      </c>
      <c r="K616" s="52">
        <v>0</v>
      </c>
      <c r="L616" s="52">
        <v>893</v>
      </c>
      <c r="M616" s="52">
        <v>20586</v>
      </c>
      <c r="N616" s="36"/>
      <c r="O616" s="53">
        <v>0</v>
      </c>
      <c r="P616" s="53">
        <v>0</v>
      </c>
      <c r="Q616" s="55">
        <v>0.09</v>
      </c>
      <c r="R616" s="55">
        <v>4.7690899766988848E-3</v>
      </c>
      <c r="S616" s="52">
        <v>0</v>
      </c>
      <c r="T616" s="36"/>
      <c r="U616" s="56">
        <v>118158</v>
      </c>
      <c r="V616" s="56">
        <v>0</v>
      </c>
      <c r="W616" s="52">
        <v>0</v>
      </c>
      <c r="X616" s="52">
        <v>5358</v>
      </c>
      <c r="Y616" s="52">
        <v>123516</v>
      </c>
      <c r="Z616" s="83">
        <f t="shared" si="9"/>
        <v>19907850</v>
      </c>
    </row>
    <row r="617" spans="1:26" s="13" customFormat="1">
      <c r="A617" s="49">
        <v>487</v>
      </c>
      <c r="B617" s="49">
        <v>487049347</v>
      </c>
      <c r="C617" s="50" t="s">
        <v>268</v>
      </c>
      <c r="D617" s="49">
        <v>49</v>
      </c>
      <c r="E617" s="50" t="s">
        <v>73</v>
      </c>
      <c r="F617" s="49">
        <v>347</v>
      </c>
      <c r="G617" s="50" t="s">
        <v>82</v>
      </c>
      <c r="H617" s="51">
        <v>3</v>
      </c>
      <c r="I617" s="52">
        <v>10754</v>
      </c>
      <c r="J617" s="52">
        <v>4665</v>
      </c>
      <c r="K617" s="52">
        <v>0</v>
      </c>
      <c r="L617" s="52">
        <v>893</v>
      </c>
      <c r="M617" s="52">
        <v>16312</v>
      </c>
      <c r="N617" s="36"/>
      <c r="O617" s="53">
        <v>0</v>
      </c>
      <c r="P617" s="53">
        <v>0</v>
      </c>
      <c r="Q617" s="55">
        <v>0.09</v>
      </c>
      <c r="R617" s="55">
        <v>4.0251804408150101E-3</v>
      </c>
      <c r="S617" s="52">
        <v>0</v>
      </c>
      <c r="T617" s="36"/>
      <c r="U617" s="56">
        <v>46257</v>
      </c>
      <c r="V617" s="56">
        <v>0</v>
      </c>
      <c r="W617" s="52">
        <v>0</v>
      </c>
      <c r="X617" s="52">
        <v>2679</v>
      </c>
      <c r="Y617" s="52">
        <v>48936</v>
      </c>
      <c r="Z617" s="83">
        <f t="shared" si="9"/>
        <v>19907850</v>
      </c>
    </row>
    <row r="618" spans="1:26" s="13" customFormat="1">
      <c r="A618" s="49">
        <v>487</v>
      </c>
      <c r="B618" s="49">
        <v>487274031</v>
      </c>
      <c r="C618" s="50" t="s">
        <v>268</v>
      </c>
      <c r="D618" s="49">
        <v>274</v>
      </c>
      <c r="E618" s="50" t="s">
        <v>60</v>
      </c>
      <c r="F618" s="49">
        <v>31</v>
      </c>
      <c r="G618" s="50" t="s">
        <v>76</v>
      </c>
      <c r="H618" s="51">
        <v>3</v>
      </c>
      <c r="I618" s="52">
        <v>8689</v>
      </c>
      <c r="J618" s="52">
        <v>4020</v>
      </c>
      <c r="K618" s="52">
        <v>0</v>
      </c>
      <c r="L618" s="52">
        <v>893</v>
      </c>
      <c r="M618" s="52">
        <v>13602</v>
      </c>
      <c r="N618" s="36"/>
      <c r="O618" s="53">
        <v>0</v>
      </c>
      <c r="P618" s="53">
        <v>0</v>
      </c>
      <c r="Q618" s="55">
        <v>0.09</v>
      </c>
      <c r="R618" s="55">
        <v>3.0867816917937885E-2</v>
      </c>
      <c r="S618" s="52">
        <v>0</v>
      </c>
      <c r="T618" s="36"/>
      <c r="U618" s="56">
        <v>38127</v>
      </c>
      <c r="V618" s="56">
        <v>0</v>
      </c>
      <c r="W618" s="52">
        <v>0</v>
      </c>
      <c r="X618" s="52">
        <v>2679</v>
      </c>
      <c r="Y618" s="52">
        <v>40806</v>
      </c>
      <c r="Z618" s="83">
        <f t="shared" si="9"/>
        <v>19907850</v>
      </c>
    </row>
    <row r="619" spans="1:26" s="13" customFormat="1">
      <c r="A619" s="49">
        <v>487</v>
      </c>
      <c r="B619" s="49">
        <v>487274035</v>
      </c>
      <c r="C619" s="50" t="s">
        <v>268</v>
      </c>
      <c r="D619" s="49">
        <v>274</v>
      </c>
      <c r="E619" s="50" t="s">
        <v>60</v>
      </c>
      <c r="F619" s="49">
        <v>35</v>
      </c>
      <c r="G619" s="50" t="s">
        <v>11</v>
      </c>
      <c r="H619" s="51">
        <v>23</v>
      </c>
      <c r="I619" s="52">
        <v>10748</v>
      </c>
      <c r="J619" s="52">
        <v>3787</v>
      </c>
      <c r="K619" s="52">
        <v>0</v>
      </c>
      <c r="L619" s="52">
        <v>893</v>
      </c>
      <c r="M619" s="52">
        <v>15428</v>
      </c>
      <c r="N619" s="36"/>
      <c r="O619" s="53">
        <v>0</v>
      </c>
      <c r="P619" s="53">
        <v>0</v>
      </c>
      <c r="Q619" s="55">
        <v>0.18</v>
      </c>
      <c r="R619" s="55">
        <v>0.146106395462925</v>
      </c>
      <c r="S619" s="52">
        <v>0</v>
      </c>
      <c r="T619" s="36"/>
      <c r="U619" s="56">
        <v>334305</v>
      </c>
      <c r="V619" s="56">
        <v>0</v>
      </c>
      <c r="W619" s="52">
        <v>0</v>
      </c>
      <c r="X619" s="52">
        <v>20539</v>
      </c>
      <c r="Y619" s="52">
        <v>354844</v>
      </c>
      <c r="Z619" s="83">
        <f t="shared" si="9"/>
        <v>19907850</v>
      </c>
    </row>
    <row r="620" spans="1:26" s="13" customFormat="1">
      <c r="A620" s="49">
        <v>487</v>
      </c>
      <c r="B620" s="49">
        <v>487274044</v>
      </c>
      <c r="C620" s="50" t="s">
        <v>268</v>
      </c>
      <c r="D620" s="49">
        <v>274</v>
      </c>
      <c r="E620" s="50" t="s">
        <v>60</v>
      </c>
      <c r="F620" s="49">
        <v>44</v>
      </c>
      <c r="G620" s="50" t="s">
        <v>12</v>
      </c>
      <c r="H620" s="51">
        <v>2</v>
      </c>
      <c r="I620" s="52">
        <v>8689</v>
      </c>
      <c r="J620" s="52">
        <v>572</v>
      </c>
      <c r="K620" s="52">
        <v>0</v>
      </c>
      <c r="L620" s="52">
        <v>893</v>
      </c>
      <c r="M620" s="52">
        <v>10154</v>
      </c>
      <c r="N620" s="36"/>
      <c r="O620" s="53">
        <v>0</v>
      </c>
      <c r="P620" s="53">
        <v>0</v>
      </c>
      <c r="Q620" s="55">
        <v>0.09</v>
      </c>
      <c r="R620" s="55">
        <v>4.7635608937194533E-2</v>
      </c>
      <c r="S620" s="52">
        <v>0</v>
      </c>
      <c r="T620" s="36"/>
      <c r="U620" s="56">
        <v>18522</v>
      </c>
      <c r="V620" s="56">
        <v>0</v>
      </c>
      <c r="W620" s="52">
        <v>0</v>
      </c>
      <c r="X620" s="52">
        <v>1786</v>
      </c>
      <c r="Y620" s="52">
        <v>20308</v>
      </c>
      <c r="Z620" s="83">
        <f t="shared" si="9"/>
        <v>19907850</v>
      </c>
    </row>
    <row r="621" spans="1:26" s="13" customFormat="1">
      <c r="A621" s="49">
        <v>487</v>
      </c>
      <c r="B621" s="49">
        <v>487274046</v>
      </c>
      <c r="C621" s="50" t="s">
        <v>268</v>
      </c>
      <c r="D621" s="49">
        <v>274</v>
      </c>
      <c r="E621" s="50" t="s">
        <v>60</v>
      </c>
      <c r="F621" s="49">
        <v>46</v>
      </c>
      <c r="G621" s="50" t="s">
        <v>89</v>
      </c>
      <c r="H621" s="51">
        <v>1</v>
      </c>
      <c r="I621" s="52">
        <v>12817</v>
      </c>
      <c r="J621" s="52">
        <v>9737</v>
      </c>
      <c r="K621" s="52">
        <v>0</v>
      </c>
      <c r="L621" s="52">
        <v>893</v>
      </c>
      <c r="M621" s="52">
        <v>23447</v>
      </c>
      <c r="N621" s="36"/>
      <c r="O621" s="53">
        <v>0</v>
      </c>
      <c r="P621" s="53">
        <v>0</v>
      </c>
      <c r="Q621" s="55">
        <v>0.09</v>
      </c>
      <c r="R621" s="55">
        <v>5.3994094422245894E-4</v>
      </c>
      <c r="S621" s="52">
        <v>0</v>
      </c>
      <c r="T621" s="36"/>
      <c r="U621" s="56">
        <v>22554</v>
      </c>
      <c r="V621" s="56">
        <v>0</v>
      </c>
      <c r="W621" s="52">
        <v>0</v>
      </c>
      <c r="X621" s="52">
        <v>893</v>
      </c>
      <c r="Y621" s="52">
        <v>23447</v>
      </c>
      <c r="Z621" s="83">
        <f t="shared" si="9"/>
        <v>19907850</v>
      </c>
    </row>
    <row r="622" spans="1:26" s="13" customFormat="1">
      <c r="A622" s="49">
        <v>487</v>
      </c>
      <c r="B622" s="49">
        <v>487274048</v>
      </c>
      <c r="C622" s="50" t="s">
        <v>268</v>
      </c>
      <c r="D622" s="49">
        <v>274</v>
      </c>
      <c r="E622" s="50" t="s">
        <v>60</v>
      </c>
      <c r="F622" s="49">
        <v>48</v>
      </c>
      <c r="G622" s="50" t="s">
        <v>217</v>
      </c>
      <c r="H622" s="51">
        <v>1</v>
      </c>
      <c r="I622" s="52">
        <v>8689</v>
      </c>
      <c r="J622" s="52">
        <v>6907</v>
      </c>
      <c r="K622" s="52">
        <v>0</v>
      </c>
      <c r="L622" s="52">
        <v>893</v>
      </c>
      <c r="M622" s="52">
        <v>16489</v>
      </c>
      <c r="N622" s="36"/>
      <c r="O622" s="53">
        <v>0</v>
      </c>
      <c r="P622" s="53">
        <v>0</v>
      </c>
      <c r="Q622" s="55">
        <v>0.09</v>
      </c>
      <c r="R622" s="55">
        <v>9.4648229660281556E-4</v>
      </c>
      <c r="S622" s="52">
        <v>0</v>
      </c>
      <c r="T622" s="36"/>
      <c r="U622" s="56">
        <v>15596</v>
      </c>
      <c r="V622" s="56">
        <v>0</v>
      </c>
      <c r="W622" s="52">
        <v>0</v>
      </c>
      <c r="X622" s="52">
        <v>893</v>
      </c>
      <c r="Y622" s="52">
        <v>16489</v>
      </c>
      <c r="Z622" s="83">
        <f t="shared" si="9"/>
        <v>19907850</v>
      </c>
    </row>
    <row r="623" spans="1:26" s="13" customFormat="1">
      <c r="A623" s="49">
        <v>487</v>
      </c>
      <c r="B623" s="49">
        <v>487274049</v>
      </c>
      <c r="C623" s="50" t="s">
        <v>268</v>
      </c>
      <c r="D623" s="49">
        <v>274</v>
      </c>
      <c r="E623" s="50" t="s">
        <v>60</v>
      </c>
      <c r="F623" s="49">
        <v>49</v>
      </c>
      <c r="G623" s="50" t="s">
        <v>73</v>
      </c>
      <c r="H623" s="51">
        <v>94</v>
      </c>
      <c r="I623" s="52">
        <v>11594</v>
      </c>
      <c r="J623" s="52">
        <v>14705</v>
      </c>
      <c r="K623" s="52">
        <v>0</v>
      </c>
      <c r="L623" s="52">
        <v>893</v>
      </c>
      <c r="M623" s="52">
        <v>27192</v>
      </c>
      <c r="N623" s="36"/>
      <c r="O623" s="53">
        <v>0</v>
      </c>
      <c r="P623" s="53">
        <v>0</v>
      </c>
      <c r="Q623" s="55">
        <v>0.09</v>
      </c>
      <c r="R623" s="55">
        <v>6.9838840145100528E-2</v>
      </c>
      <c r="S623" s="52">
        <v>0</v>
      </c>
      <c r="T623" s="36"/>
      <c r="U623" s="56">
        <v>2472106</v>
      </c>
      <c r="V623" s="56">
        <v>0</v>
      </c>
      <c r="W623" s="52">
        <v>0</v>
      </c>
      <c r="X623" s="52">
        <v>83942</v>
      </c>
      <c r="Y623" s="52">
        <v>2556048</v>
      </c>
      <c r="Z623" s="83">
        <f t="shared" si="9"/>
        <v>19907850</v>
      </c>
    </row>
    <row r="624" spans="1:26" s="13" customFormat="1">
      <c r="A624" s="49">
        <v>487</v>
      </c>
      <c r="B624" s="49">
        <v>487274057</v>
      </c>
      <c r="C624" s="50" t="s">
        <v>268</v>
      </c>
      <c r="D624" s="49">
        <v>274</v>
      </c>
      <c r="E624" s="50" t="s">
        <v>60</v>
      </c>
      <c r="F624" s="49">
        <v>57</v>
      </c>
      <c r="G624" s="50" t="s">
        <v>13</v>
      </c>
      <c r="H624" s="51">
        <v>11</v>
      </c>
      <c r="I624" s="52">
        <v>11926</v>
      </c>
      <c r="J624" s="52">
        <v>630</v>
      </c>
      <c r="K624" s="52">
        <v>0</v>
      </c>
      <c r="L624" s="52">
        <v>893</v>
      </c>
      <c r="M624" s="52">
        <v>13449</v>
      </c>
      <c r="N624" s="36"/>
      <c r="O624" s="53">
        <v>0</v>
      </c>
      <c r="P624" s="53">
        <v>0</v>
      </c>
      <c r="Q624" s="55">
        <v>0.18</v>
      </c>
      <c r="R624" s="55">
        <v>0.11614255293759317</v>
      </c>
      <c r="S624" s="52">
        <v>0</v>
      </c>
      <c r="T624" s="36"/>
      <c r="U624" s="56">
        <v>138116</v>
      </c>
      <c r="V624" s="56">
        <v>0</v>
      </c>
      <c r="W624" s="52">
        <v>0</v>
      </c>
      <c r="X624" s="52">
        <v>9823</v>
      </c>
      <c r="Y624" s="52">
        <v>147939</v>
      </c>
      <c r="Z624" s="83">
        <f t="shared" si="9"/>
        <v>19907850</v>
      </c>
    </row>
    <row r="625" spans="1:26" s="13" customFormat="1">
      <c r="A625" s="49">
        <v>487</v>
      </c>
      <c r="B625" s="49">
        <v>487274093</v>
      </c>
      <c r="C625" s="50" t="s">
        <v>268</v>
      </c>
      <c r="D625" s="49">
        <v>274</v>
      </c>
      <c r="E625" s="50" t="s">
        <v>60</v>
      </c>
      <c r="F625" s="49">
        <v>93</v>
      </c>
      <c r="G625" s="50" t="s">
        <v>14</v>
      </c>
      <c r="H625" s="51">
        <v>50</v>
      </c>
      <c r="I625" s="52">
        <v>11341</v>
      </c>
      <c r="J625" s="52">
        <v>317</v>
      </c>
      <c r="K625" s="52">
        <v>0</v>
      </c>
      <c r="L625" s="52">
        <v>893</v>
      </c>
      <c r="M625" s="52">
        <v>12551</v>
      </c>
      <c r="N625" s="36"/>
      <c r="O625" s="53">
        <v>0</v>
      </c>
      <c r="P625" s="53">
        <v>0</v>
      </c>
      <c r="Q625" s="55">
        <v>0.09</v>
      </c>
      <c r="R625" s="55">
        <v>9.832094687748992E-2</v>
      </c>
      <c r="S625" s="52">
        <v>-987</v>
      </c>
      <c r="T625" s="36"/>
      <c r="U625" s="56">
        <v>582900</v>
      </c>
      <c r="V625" s="56">
        <v>0</v>
      </c>
      <c r="W625" s="52">
        <v>-49350</v>
      </c>
      <c r="X625" s="52">
        <v>44650</v>
      </c>
      <c r="Y625" s="52">
        <v>578200</v>
      </c>
      <c r="Z625" s="83">
        <f t="shared" si="9"/>
        <v>19907850</v>
      </c>
    </row>
    <row r="626" spans="1:26" s="13" customFormat="1">
      <c r="A626" s="49">
        <v>487</v>
      </c>
      <c r="B626" s="49">
        <v>487274128</v>
      </c>
      <c r="C626" s="50" t="s">
        <v>268</v>
      </c>
      <c r="D626" s="49">
        <v>274</v>
      </c>
      <c r="E626" s="50" t="s">
        <v>60</v>
      </c>
      <c r="F626" s="49">
        <v>128</v>
      </c>
      <c r="G626" s="50" t="s">
        <v>122</v>
      </c>
      <c r="H626" s="51">
        <v>2</v>
      </c>
      <c r="I626" s="52">
        <v>8689</v>
      </c>
      <c r="J626" s="52">
        <v>448</v>
      </c>
      <c r="K626" s="52">
        <v>0</v>
      </c>
      <c r="L626" s="52">
        <v>893</v>
      </c>
      <c r="M626" s="52">
        <v>10030</v>
      </c>
      <c r="N626" s="36"/>
      <c r="O626" s="53">
        <v>0</v>
      </c>
      <c r="P626" s="53">
        <v>0</v>
      </c>
      <c r="Q626" s="55">
        <v>0.18</v>
      </c>
      <c r="R626" s="55">
        <v>3.2906379400218955E-2</v>
      </c>
      <c r="S626" s="52">
        <v>0</v>
      </c>
      <c r="T626" s="36"/>
      <c r="U626" s="56">
        <v>18274</v>
      </c>
      <c r="V626" s="56">
        <v>0</v>
      </c>
      <c r="W626" s="52">
        <v>0</v>
      </c>
      <c r="X626" s="52">
        <v>1786</v>
      </c>
      <c r="Y626" s="52">
        <v>20060</v>
      </c>
      <c r="Z626" s="83">
        <f t="shared" si="9"/>
        <v>19907850</v>
      </c>
    </row>
    <row r="627" spans="1:26" s="13" customFormat="1">
      <c r="A627" s="49">
        <v>487</v>
      </c>
      <c r="B627" s="49">
        <v>487274149</v>
      </c>
      <c r="C627" s="50" t="s">
        <v>268</v>
      </c>
      <c r="D627" s="49">
        <v>274</v>
      </c>
      <c r="E627" s="50" t="s">
        <v>60</v>
      </c>
      <c r="F627" s="49">
        <v>149</v>
      </c>
      <c r="G627" s="50" t="s">
        <v>77</v>
      </c>
      <c r="H627" s="51">
        <v>1</v>
      </c>
      <c r="I627" s="52">
        <v>8505</v>
      </c>
      <c r="J627" s="52">
        <v>44</v>
      </c>
      <c r="K627" s="52">
        <v>0</v>
      </c>
      <c r="L627" s="52">
        <v>893</v>
      </c>
      <c r="M627" s="52">
        <v>9442</v>
      </c>
      <c r="N627" s="36"/>
      <c r="O627" s="53">
        <v>0</v>
      </c>
      <c r="P627" s="53">
        <v>0</v>
      </c>
      <c r="Q627" s="55">
        <v>0.16</v>
      </c>
      <c r="R627" s="55">
        <v>0.10177081905256104</v>
      </c>
      <c r="S627" s="52">
        <v>0</v>
      </c>
      <c r="T627" s="36"/>
      <c r="U627" s="56">
        <v>8549</v>
      </c>
      <c r="V627" s="56">
        <v>0</v>
      </c>
      <c r="W627" s="52">
        <v>0</v>
      </c>
      <c r="X627" s="52">
        <v>893</v>
      </c>
      <c r="Y627" s="52">
        <v>9442</v>
      </c>
      <c r="Z627" s="83">
        <f t="shared" si="9"/>
        <v>19907850</v>
      </c>
    </row>
    <row r="628" spans="1:26" s="13" customFormat="1">
      <c r="A628" s="49">
        <v>487</v>
      </c>
      <c r="B628" s="49">
        <v>487274163</v>
      </c>
      <c r="C628" s="50" t="s">
        <v>268</v>
      </c>
      <c r="D628" s="49">
        <v>274</v>
      </c>
      <c r="E628" s="50" t="s">
        <v>60</v>
      </c>
      <c r="F628" s="49">
        <v>163</v>
      </c>
      <c r="G628" s="50" t="s">
        <v>16</v>
      </c>
      <c r="H628" s="51">
        <v>6</v>
      </c>
      <c r="I628" s="52">
        <v>11445</v>
      </c>
      <c r="J628" s="52">
        <v>613</v>
      </c>
      <c r="K628" s="52">
        <v>0</v>
      </c>
      <c r="L628" s="52">
        <v>893</v>
      </c>
      <c r="M628" s="52">
        <v>12951</v>
      </c>
      <c r="N628" s="36"/>
      <c r="O628" s="53">
        <v>0</v>
      </c>
      <c r="P628" s="53">
        <v>0</v>
      </c>
      <c r="Q628" s="55">
        <v>0.18</v>
      </c>
      <c r="R628" s="55">
        <v>8.7615887311341539E-2</v>
      </c>
      <c r="S628" s="52">
        <v>0</v>
      </c>
      <c r="T628" s="36"/>
      <c r="U628" s="56">
        <v>72348</v>
      </c>
      <c r="V628" s="56">
        <v>0</v>
      </c>
      <c r="W628" s="52">
        <v>0</v>
      </c>
      <c r="X628" s="52">
        <v>5358</v>
      </c>
      <c r="Y628" s="52">
        <v>77706</v>
      </c>
      <c r="Z628" s="83">
        <f t="shared" si="9"/>
        <v>19907850</v>
      </c>
    </row>
    <row r="629" spans="1:26" s="13" customFormat="1">
      <c r="A629" s="49">
        <v>487</v>
      </c>
      <c r="B629" s="49">
        <v>487274165</v>
      </c>
      <c r="C629" s="50" t="s">
        <v>268</v>
      </c>
      <c r="D629" s="49">
        <v>274</v>
      </c>
      <c r="E629" s="50" t="s">
        <v>60</v>
      </c>
      <c r="F629" s="49">
        <v>165</v>
      </c>
      <c r="G629" s="50" t="s">
        <v>17</v>
      </c>
      <c r="H629" s="51">
        <v>58</v>
      </c>
      <c r="I629" s="52">
        <v>10492</v>
      </c>
      <c r="J629" s="52">
        <v>514</v>
      </c>
      <c r="K629" s="52">
        <v>0</v>
      </c>
      <c r="L629" s="52">
        <v>893</v>
      </c>
      <c r="M629" s="52">
        <v>11899</v>
      </c>
      <c r="N629" s="36"/>
      <c r="O629" s="53">
        <v>0</v>
      </c>
      <c r="P629" s="53">
        <v>0</v>
      </c>
      <c r="Q629" s="55">
        <v>0.14000000000000001</v>
      </c>
      <c r="R629" s="55">
        <v>0.11966283017214517</v>
      </c>
      <c r="S629" s="52">
        <v>0</v>
      </c>
      <c r="T629" s="36"/>
      <c r="U629" s="56">
        <v>638348</v>
      </c>
      <c r="V629" s="56">
        <v>0</v>
      </c>
      <c r="W629" s="52">
        <v>0</v>
      </c>
      <c r="X629" s="52">
        <v>51794</v>
      </c>
      <c r="Y629" s="52">
        <v>690142</v>
      </c>
      <c r="Z629" s="83">
        <f t="shared" si="9"/>
        <v>19907850</v>
      </c>
    </row>
    <row r="630" spans="1:26" s="13" customFormat="1">
      <c r="A630" s="49">
        <v>487</v>
      </c>
      <c r="B630" s="49">
        <v>487274176</v>
      </c>
      <c r="C630" s="50" t="s">
        <v>268</v>
      </c>
      <c r="D630" s="49">
        <v>274</v>
      </c>
      <c r="E630" s="50" t="s">
        <v>60</v>
      </c>
      <c r="F630" s="49">
        <v>176</v>
      </c>
      <c r="G630" s="50" t="s">
        <v>78</v>
      </c>
      <c r="H630" s="51">
        <v>42</v>
      </c>
      <c r="I630" s="52">
        <v>11158</v>
      </c>
      <c r="J630" s="52">
        <v>3676</v>
      </c>
      <c r="K630" s="52">
        <v>0</v>
      </c>
      <c r="L630" s="52">
        <v>893</v>
      </c>
      <c r="M630" s="52">
        <v>15727</v>
      </c>
      <c r="N630" s="36"/>
      <c r="O630" s="53">
        <v>0</v>
      </c>
      <c r="P630" s="53">
        <v>0</v>
      </c>
      <c r="Q630" s="55">
        <v>0.09</v>
      </c>
      <c r="R630" s="55">
        <v>6.5733715767592862E-2</v>
      </c>
      <c r="S630" s="52">
        <v>0</v>
      </c>
      <c r="T630" s="36"/>
      <c r="U630" s="56">
        <v>623028</v>
      </c>
      <c r="V630" s="56">
        <v>0</v>
      </c>
      <c r="W630" s="52">
        <v>0</v>
      </c>
      <c r="X630" s="52">
        <v>37506</v>
      </c>
      <c r="Y630" s="52">
        <v>660534</v>
      </c>
      <c r="Z630" s="83">
        <f t="shared" si="9"/>
        <v>19907850</v>
      </c>
    </row>
    <row r="631" spans="1:26" s="13" customFormat="1">
      <c r="A631" s="49">
        <v>487</v>
      </c>
      <c r="B631" s="49">
        <v>487274178</v>
      </c>
      <c r="C631" s="50" t="s">
        <v>268</v>
      </c>
      <c r="D631" s="49">
        <v>274</v>
      </c>
      <c r="E631" s="50" t="s">
        <v>60</v>
      </c>
      <c r="F631" s="49">
        <v>178</v>
      </c>
      <c r="G631" s="50" t="s">
        <v>219</v>
      </c>
      <c r="H631" s="51">
        <v>1</v>
      </c>
      <c r="I631" s="52">
        <v>8689</v>
      </c>
      <c r="J631" s="52">
        <v>911</v>
      </c>
      <c r="K631" s="52">
        <v>0</v>
      </c>
      <c r="L631" s="52">
        <v>893</v>
      </c>
      <c r="M631" s="52">
        <v>10493</v>
      </c>
      <c r="N631" s="36"/>
      <c r="O631" s="53">
        <v>0</v>
      </c>
      <c r="P631" s="53">
        <v>0</v>
      </c>
      <c r="Q631" s="55">
        <v>0.09</v>
      </c>
      <c r="R631" s="55">
        <v>5.9498310081802924E-2</v>
      </c>
      <c r="S631" s="52">
        <v>0</v>
      </c>
      <c r="T631" s="36"/>
      <c r="U631" s="56">
        <v>9600</v>
      </c>
      <c r="V631" s="56">
        <v>0</v>
      </c>
      <c r="W631" s="52">
        <v>0</v>
      </c>
      <c r="X631" s="52">
        <v>893</v>
      </c>
      <c r="Y631" s="52">
        <v>10493</v>
      </c>
      <c r="Z631" s="83">
        <f t="shared" si="9"/>
        <v>19907850</v>
      </c>
    </row>
    <row r="632" spans="1:26" s="13" customFormat="1">
      <c r="A632" s="49">
        <v>487</v>
      </c>
      <c r="B632" s="49">
        <v>487274181</v>
      </c>
      <c r="C632" s="50" t="s">
        <v>268</v>
      </c>
      <c r="D632" s="49">
        <v>274</v>
      </c>
      <c r="E632" s="50" t="s">
        <v>60</v>
      </c>
      <c r="F632" s="49">
        <v>181</v>
      </c>
      <c r="G632" s="50" t="s">
        <v>79</v>
      </c>
      <c r="H632" s="51">
        <v>1</v>
      </c>
      <c r="I632" s="52">
        <v>13000</v>
      </c>
      <c r="J632" s="52">
        <v>874</v>
      </c>
      <c r="K632" s="52">
        <v>0</v>
      </c>
      <c r="L632" s="52">
        <v>893</v>
      </c>
      <c r="M632" s="52">
        <v>14767</v>
      </c>
      <c r="N632" s="36"/>
      <c r="O632" s="53">
        <v>0</v>
      </c>
      <c r="P632" s="53">
        <v>0</v>
      </c>
      <c r="Q632" s="55">
        <v>0.09</v>
      </c>
      <c r="R632" s="55">
        <v>1.3706250598751246E-2</v>
      </c>
      <c r="S632" s="52">
        <v>0</v>
      </c>
      <c r="T632" s="36"/>
      <c r="U632" s="56">
        <v>13874</v>
      </c>
      <c r="V632" s="56">
        <v>0</v>
      </c>
      <c r="W632" s="52">
        <v>0</v>
      </c>
      <c r="X632" s="52">
        <v>893</v>
      </c>
      <c r="Y632" s="52">
        <v>14767</v>
      </c>
      <c r="Z632" s="83">
        <f t="shared" si="9"/>
        <v>19907850</v>
      </c>
    </row>
    <row r="633" spans="1:26" s="13" customFormat="1">
      <c r="A633" s="49">
        <v>487</v>
      </c>
      <c r="B633" s="49">
        <v>487274199</v>
      </c>
      <c r="C633" s="50" t="s">
        <v>268</v>
      </c>
      <c r="D633" s="49">
        <v>274</v>
      </c>
      <c r="E633" s="50" t="s">
        <v>60</v>
      </c>
      <c r="F633" s="49">
        <v>199</v>
      </c>
      <c r="G633" s="50" t="s">
        <v>139</v>
      </c>
      <c r="H633" s="51">
        <v>2</v>
      </c>
      <c r="I633" s="52">
        <v>9914</v>
      </c>
      <c r="J633" s="52">
        <v>6353</v>
      </c>
      <c r="K633" s="52">
        <v>0</v>
      </c>
      <c r="L633" s="52">
        <v>893</v>
      </c>
      <c r="M633" s="52">
        <v>17160</v>
      </c>
      <c r="N633" s="36"/>
      <c r="O633" s="53">
        <v>0</v>
      </c>
      <c r="P633" s="53">
        <v>0</v>
      </c>
      <c r="Q633" s="55">
        <v>0.09</v>
      </c>
      <c r="R633" s="55">
        <v>5.3673056081855719E-4</v>
      </c>
      <c r="S633" s="52">
        <v>0</v>
      </c>
      <c r="T633" s="36"/>
      <c r="U633" s="56">
        <v>32534</v>
      </c>
      <c r="V633" s="56">
        <v>0</v>
      </c>
      <c r="W633" s="52">
        <v>0</v>
      </c>
      <c r="X633" s="52">
        <v>1786</v>
      </c>
      <c r="Y633" s="52">
        <v>34320</v>
      </c>
      <c r="Z633" s="83">
        <f t="shared" si="9"/>
        <v>19907850</v>
      </c>
    </row>
    <row r="634" spans="1:26" s="13" customFormat="1">
      <c r="A634" s="49">
        <v>487</v>
      </c>
      <c r="B634" s="49">
        <v>487274217</v>
      </c>
      <c r="C634" s="50" t="s">
        <v>268</v>
      </c>
      <c r="D634" s="49">
        <v>274</v>
      </c>
      <c r="E634" s="50" t="s">
        <v>60</v>
      </c>
      <c r="F634" s="49">
        <v>217</v>
      </c>
      <c r="G634" s="50" t="s">
        <v>379</v>
      </c>
      <c r="H634" s="51">
        <v>1</v>
      </c>
      <c r="I634" s="52">
        <v>9876</v>
      </c>
      <c r="J634" s="52">
        <v>4302</v>
      </c>
      <c r="K634" s="52">
        <v>0</v>
      </c>
      <c r="L634" s="52">
        <v>893</v>
      </c>
      <c r="M634" s="52">
        <v>15071</v>
      </c>
      <c r="N634" s="36"/>
      <c r="O634" s="53">
        <v>0</v>
      </c>
      <c r="P634" s="53">
        <v>0</v>
      </c>
      <c r="Q634" s="55">
        <v>0.09</v>
      </c>
      <c r="R634" s="55">
        <v>4.0560282485975187E-4</v>
      </c>
      <c r="S634" s="52">
        <v>0</v>
      </c>
      <c r="T634" s="36"/>
      <c r="U634" s="56">
        <v>14178</v>
      </c>
      <c r="V634" s="56">
        <v>0</v>
      </c>
      <c r="W634" s="52">
        <v>0</v>
      </c>
      <c r="X634" s="52">
        <v>893</v>
      </c>
      <c r="Y634" s="52">
        <v>15071</v>
      </c>
      <c r="Z634" s="83">
        <f t="shared" si="9"/>
        <v>19907850</v>
      </c>
    </row>
    <row r="635" spans="1:26" s="13" customFormat="1">
      <c r="A635" s="49">
        <v>487</v>
      </c>
      <c r="B635" s="49">
        <v>487274229</v>
      </c>
      <c r="C635" s="50" t="s">
        <v>268</v>
      </c>
      <c r="D635" s="49">
        <v>274</v>
      </c>
      <c r="E635" s="50" t="s">
        <v>60</v>
      </c>
      <c r="F635" s="49">
        <v>229</v>
      </c>
      <c r="G635" s="50" t="s">
        <v>97</v>
      </c>
      <c r="H635" s="51">
        <v>1</v>
      </c>
      <c r="I635" s="52">
        <v>10845</v>
      </c>
      <c r="J635" s="52">
        <v>1027</v>
      </c>
      <c r="K635" s="52">
        <v>0</v>
      </c>
      <c r="L635" s="52">
        <v>893</v>
      </c>
      <c r="M635" s="52">
        <v>12765</v>
      </c>
      <c r="N635" s="36"/>
      <c r="O635" s="53">
        <v>0</v>
      </c>
      <c r="P635" s="53">
        <v>0</v>
      </c>
      <c r="Q635" s="55">
        <v>0.09</v>
      </c>
      <c r="R635" s="55">
        <v>1.0850901083337826E-2</v>
      </c>
      <c r="S635" s="52">
        <v>0</v>
      </c>
      <c r="T635" s="36"/>
      <c r="U635" s="56">
        <v>11872</v>
      </c>
      <c r="V635" s="56">
        <v>0</v>
      </c>
      <c r="W635" s="52">
        <v>0</v>
      </c>
      <c r="X635" s="52">
        <v>893</v>
      </c>
      <c r="Y635" s="52">
        <v>12765</v>
      </c>
      <c r="Z635" s="83">
        <f t="shared" si="9"/>
        <v>19907850</v>
      </c>
    </row>
    <row r="636" spans="1:26" s="13" customFormat="1">
      <c r="A636" s="49">
        <v>487</v>
      </c>
      <c r="B636" s="49">
        <v>487274243</v>
      </c>
      <c r="C636" s="50" t="s">
        <v>268</v>
      </c>
      <c r="D636" s="49">
        <v>274</v>
      </c>
      <c r="E636" s="50" t="s">
        <v>60</v>
      </c>
      <c r="F636" s="49">
        <v>243</v>
      </c>
      <c r="G636" s="50" t="s">
        <v>80</v>
      </c>
      <c r="H636" s="51">
        <v>1</v>
      </c>
      <c r="I636" s="52">
        <v>12066</v>
      </c>
      <c r="J636" s="52">
        <v>2850</v>
      </c>
      <c r="K636" s="52">
        <v>0</v>
      </c>
      <c r="L636" s="52">
        <v>893</v>
      </c>
      <c r="M636" s="52">
        <v>15809</v>
      </c>
      <c r="N636" s="36"/>
      <c r="O636" s="53">
        <v>0</v>
      </c>
      <c r="P636" s="53">
        <v>0</v>
      </c>
      <c r="Q636" s="55">
        <v>0.09</v>
      </c>
      <c r="R636" s="55">
        <v>5.4269554295764532E-3</v>
      </c>
      <c r="S636" s="52">
        <v>0</v>
      </c>
      <c r="T636" s="36"/>
      <c r="U636" s="56">
        <v>14916</v>
      </c>
      <c r="V636" s="56">
        <v>0</v>
      </c>
      <c r="W636" s="52">
        <v>0</v>
      </c>
      <c r="X636" s="52">
        <v>893</v>
      </c>
      <c r="Y636" s="52">
        <v>15809</v>
      </c>
      <c r="Z636" s="83">
        <f t="shared" si="9"/>
        <v>19907850</v>
      </c>
    </row>
    <row r="637" spans="1:26" s="13" customFormat="1">
      <c r="A637" s="49">
        <v>487</v>
      </c>
      <c r="B637" s="49">
        <v>487274244</v>
      </c>
      <c r="C637" s="50" t="s">
        <v>268</v>
      </c>
      <c r="D637" s="49">
        <v>274</v>
      </c>
      <c r="E637" s="50" t="s">
        <v>60</v>
      </c>
      <c r="F637" s="49">
        <v>244</v>
      </c>
      <c r="G637" s="50" t="s">
        <v>27</v>
      </c>
      <c r="H637" s="51">
        <v>5</v>
      </c>
      <c r="I637" s="52">
        <v>11038</v>
      </c>
      <c r="J637" s="52">
        <v>4463</v>
      </c>
      <c r="K637" s="52">
        <v>0</v>
      </c>
      <c r="L637" s="52">
        <v>893</v>
      </c>
      <c r="M637" s="52">
        <v>16394</v>
      </c>
      <c r="N637" s="36"/>
      <c r="O637" s="53">
        <v>0</v>
      </c>
      <c r="P637" s="53">
        <v>0</v>
      </c>
      <c r="Q637" s="55">
        <v>0.18</v>
      </c>
      <c r="R637" s="55">
        <v>9.4216389675245329E-2</v>
      </c>
      <c r="S637" s="52">
        <v>0</v>
      </c>
      <c r="T637" s="36"/>
      <c r="U637" s="56">
        <v>77505</v>
      </c>
      <c r="V637" s="56">
        <v>0</v>
      </c>
      <c r="W637" s="52">
        <v>0</v>
      </c>
      <c r="X637" s="52">
        <v>4465</v>
      </c>
      <c r="Y637" s="52">
        <v>81970</v>
      </c>
      <c r="Z637" s="83">
        <f t="shared" si="9"/>
        <v>19907850</v>
      </c>
    </row>
    <row r="638" spans="1:26" s="13" customFormat="1">
      <c r="A638" s="49">
        <v>487</v>
      </c>
      <c r="B638" s="49">
        <v>487274248</v>
      </c>
      <c r="C638" s="50" t="s">
        <v>268</v>
      </c>
      <c r="D638" s="49">
        <v>274</v>
      </c>
      <c r="E638" s="50" t="s">
        <v>60</v>
      </c>
      <c r="F638" s="49">
        <v>248</v>
      </c>
      <c r="G638" s="50" t="s">
        <v>18</v>
      </c>
      <c r="H638" s="51">
        <v>14</v>
      </c>
      <c r="I638" s="52">
        <v>10783</v>
      </c>
      <c r="J638" s="52">
        <v>379</v>
      </c>
      <c r="K638" s="52">
        <v>0</v>
      </c>
      <c r="L638" s="52">
        <v>893</v>
      </c>
      <c r="M638" s="52">
        <v>12055</v>
      </c>
      <c r="N638" s="36"/>
      <c r="O638" s="53">
        <v>0</v>
      </c>
      <c r="P638" s="53">
        <v>0</v>
      </c>
      <c r="Q638" s="55">
        <v>0.09</v>
      </c>
      <c r="R638" s="55">
        <v>3.8628902959594646E-2</v>
      </c>
      <c r="S638" s="52">
        <v>0</v>
      </c>
      <c r="T638" s="36"/>
      <c r="U638" s="56">
        <v>156268</v>
      </c>
      <c r="V638" s="56">
        <v>0</v>
      </c>
      <c r="W638" s="52">
        <v>0</v>
      </c>
      <c r="X638" s="52">
        <v>12502</v>
      </c>
      <c r="Y638" s="52">
        <v>168770</v>
      </c>
      <c r="Z638" s="83">
        <f t="shared" si="9"/>
        <v>19907850</v>
      </c>
    </row>
    <row r="639" spans="1:26" s="13" customFormat="1">
      <c r="A639" s="49">
        <v>487</v>
      </c>
      <c r="B639" s="49">
        <v>487274262</v>
      </c>
      <c r="C639" s="50" t="s">
        <v>268</v>
      </c>
      <c r="D639" s="49">
        <v>274</v>
      </c>
      <c r="E639" s="50" t="s">
        <v>60</v>
      </c>
      <c r="F639" s="49">
        <v>262</v>
      </c>
      <c r="G639" s="50" t="s">
        <v>19</v>
      </c>
      <c r="H639" s="51">
        <v>7</v>
      </c>
      <c r="I639" s="52">
        <v>10056</v>
      </c>
      <c r="J639" s="52">
        <v>4666</v>
      </c>
      <c r="K639" s="52">
        <v>0</v>
      </c>
      <c r="L639" s="52">
        <v>893</v>
      </c>
      <c r="M639" s="52">
        <v>15615</v>
      </c>
      <c r="N639" s="36"/>
      <c r="O639" s="53">
        <v>0</v>
      </c>
      <c r="P639" s="53">
        <v>0</v>
      </c>
      <c r="Q639" s="55">
        <v>0.09</v>
      </c>
      <c r="R639" s="55">
        <v>4.9644729083564425E-2</v>
      </c>
      <c r="S639" s="52">
        <v>0</v>
      </c>
      <c r="T639" s="36"/>
      <c r="U639" s="56">
        <v>103054</v>
      </c>
      <c r="V639" s="56">
        <v>0</v>
      </c>
      <c r="W639" s="52">
        <v>0</v>
      </c>
      <c r="X639" s="52">
        <v>6251</v>
      </c>
      <c r="Y639" s="52">
        <v>109305</v>
      </c>
      <c r="Z639" s="83">
        <f t="shared" si="9"/>
        <v>19907850</v>
      </c>
    </row>
    <row r="640" spans="1:26" s="13" customFormat="1">
      <c r="A640" s="49">
        <v>487</v>
      </c>
      <c r="B640" s="49">
        <v>487274274</v>
      </c>
      <c r="C640" s="50" t="s">
        <v>268</v>
      </c>
      <c r="D640" s="49">
        <v>274</v>
      </c>
      <c r="E640" s="50" t="s">
        <v>60</v>
      </c>
      <c r="F640" s="49">
        <v>274</v>
      </c>
      <c r="G640" s="50" t="s">
        <v>60</v>
      </c>
      <c r="H640" s="51">
        <v>290</v>
      </c>
      <c r="I640" s="52">
        <v>11540</v>
      </c>
      <c r="J640" s="52">
        <v>5600</v>
      </c>
      <c r="K640" s="52">
        <v>0</v>
      </c>
      <c r="L640" s="52">
        <v>893</v>
      </c>
      <c r="M640" s="52">
        <v>18033</v>
      </c>
      <c r="N640" s="36"/>
      <c r="O640" s="53">
        <v>0</v>
      </c>
      <c r="P640" s="53">
        <v>0</v>
      </c>
      <c r="Q640" s="55">
        <v>0.09</v>
      </c>
      <c r="R640" s="55">
        <v>8.124843184670294E-2</v>
      </c>
      <c r="S640" s="52">
        <v>0</v>
      </c>
      <c r="T640" s="36"/>
      <c r="U640" s="56">
        <v>4970600</v>
      </c>
      <c r="V640" s="56">
        <v>0</v>
      </c>
      <c r="W640" s="52">
        <v>0</v>
      </c>
      <c r="X640" s="52">
        <v>258970</v>
      </c>
      <c r="Y640" s="52">
        <v>5229570</v>
      </c>
      <c r="Z640" s="83">
        <f t="shared" si="9"/>
        <v>19907850</v>
      </c>
    </row>
    <row r="641" spans="1:26" s="13" customFormat="1">
      <c r="A641" s="49">
        <v>487</v>
      </c>
      <c r="B641" s="49">
        <v>487274284</v>
      </c>
      <c r="C641" s="50" t="s">
        <v>268</v>
      </c>
      <c r="D641" s="49">
        <v>274</v>
      </c>
      <c r="E641" s="50" t="s">
        <v>60</v>
      </c>
      <c r="F641" s="49">
        <v>284</v>
      </c>
      <c r="G641" s="50" t="s">
        <v>140</v>
      </c>
      <c r="H641" s="51">
        <v>1</v>
      </c>
      <c r="I641" s="52">
        <v>8689</v>
      </c>
      <c r="J641" s="52">
        <v>2991</v>
      </c>
      <c r="K641" s="52">
        <v>0</v>
      </c>
      <c r="L641" s="52">
        <v>893</v>
      </c>
      <c r="M641" s="52">
        <v>12573</v>
      </c>
      <c r="N641" s="36"/>
      <c r="O641" s="53">
        <v>0</v>
      </c>
      <c r="P641" s="53">
        <v>0</v>
      </c>
      <c r="Q641" s="55">
        <v>0.09</v>
      </c>
      <c r="R641" s="55">
        <v>2.5320849143555941E-2</v>
      </c>
      <c r="S641" s="52">
        <v>0</v>
      </c>
      <c r="T641" s="36"/>
      <c r="U641" s="56">
        <v>11680</v>
      </c>
      <c r="V641" s="56">
        <v>0</v>
      </c>
      <c r="W641" s="52">
        <v>0</v>
      </c>
      <c r="X641" s="52">
        <v>893</v>
      </c>
      <c r="Y641" s="52">
        <v>12573</v>
      </c>
      <c r="Z641" s="83">
        <f t="shared" si="9"/>
        <v>19907850</v>
      </c>
    </row>
    <row r="642" spans="1:26" s="13" customFormat="1">
      <c r="A642" s="49">
        <v>487</v>
      </c>
      <c r="B642" s="49">
        <v>487274285</v>
      </c>
      <c r="C642" s="50" t="s">
        <v>268</v>
      </c>
      <c r="D642" s="49">
        <v>274</v>
      </c>
      <c r="E642" s="50" t="s">
        <v>60</v>
      </c>
      <c r="F642" s="49">
        <v>285</v>
      </c>
      <c r="G642" s="50" t="s">
        <v>28</v>
      </c>
      <c r="H642" s="51">
        <v>2</v>
      </c>
      <c r="I642" s="52">
        <v>8689</v>
      </c>
      <c r="J642" s="52">
        <v>2663</v>
      </c>
      <c r="K642" s="52">
        <v>0</v>
      </c>
      <c r="L642" s="52">
        <v>893</v>
      </c>
      <c r="M642" s="52">
        <v>12245</v>
      </c>
      <c r="N642" s="36"/>
      <c r="O642" s="53">
        <v>0</v>
      </c>
      <c r="P642" s="53">
        <v>0</v>
      </c>
      <c r="Q642" s="55">
        <v>0.09</v>
      </c>
      <c r="R642" s="55">
        <v>3.1541691059860932E-2</v>
      </c>
      <c r="S642" s="52">
        <v>0</v>
      </c>
      <c r="T642" s="36"/>
      <c r="U642" s="56">
        <v>22704</v>
      </c>
      <c r="V642" s="56">
        <v>0</v>
      </c>
      <c r="W642" s="52">
        <v>0</v>
      </c>
      <c r="X642" s="52">
        <v>1786</v>
      </c>
      <c r="Y642" s="52">
        <v>24490</v>
      </c>
      <c r="Z642" s="83">
        <f t="shared" si="9"/>
        <v>19907850</v>
      </c>
    </row>
    <row r="643" spans="1:26" s="13" customFormat="1">
      <c r="A643" s="49">
        <v>487</v>
      </c>
      <c r="B643" s="49">
        <v>487274295</v>
      </c>
      <c r="C643" s="50" t="s">
        <v>268</v>
      </c>
      <c r="D643" s="49">
        <v>274</v>
      </c>
      <c r="E643" s="50" t="s">
        <v>60</v>
      </c>
      <c r="F643" s="49">
        <v>295</v>
      </c>
      <c r="G643" s="50" t="s">
        <v>135</v>
      </c>
      <c r="H643" s="51">
        <v>2</v>
      </c>
      <c r="I643" s="52">
        <v>9708</v>
      </c>
      <c r="J643" s="52">
        <v>4631</v>
      </c>
      <c r="K643" s="52">
        <v>0</v>
      </c>
      <c r="L643" s="52">
        <v>893</v>
      </c>
      <c r="M643" s="52">
        <v>15232</v>
      </c>
      <c r="N643" s="36"/>
      <c r="O643" s="53">
        <v>0</v>
      </c>
      <c r="P643" s="53">
        <v>0</v>
      </c>
      <c r="Q643" s="55">
        <v>0.09</v>
      </c>
      <c r="R643" s="55">
        <v>2.0444393392159928E-2</v>
      </c>
      <c r="S643" s="52">
        <v>0</v>
      </c>
      <c r="T643" s="36"/>
      <c r="U643" s="56">
        <v>28678</v>
      </c>
      <c r="V643" s="56">
        <v>0</v>
      </c>
      <c r="W643" s="52">
        <v>0</v>
      </c>
      <c r="X643" s="52">
        <v>1786</v>
      </c>
      <c r="Y643" s="52">
        <v>30464</v>
      </c>
      <c r="Z643" s="83">
        <f t="shared" si="9"/>
        <v>19907850</v>
      </c>
    </row>
    <row r="644" spans="1:26" s="13" customFormat="1">
      <c r="A644" s="49">
        <v>487</v>
      </c>
      <c r="B644" s="49">
        <v>487274305</v>
      </c>
      <c r="C644" s="50" t="s">
        <v>268</v>
      </c>
      <c r="D644" s="49">
        <v>274</v>
      </c>
      <c r="E644" s="50" t="s">
        <v>60</v>
      </c>
      <c r="F644" s="49">
        <v>305</v>
      </c>
      <c r="G644" s="50" t="s">
        <v>221</v>
      </c>
      <c r="H644" s="51">
        <v>1</v>
      </c>
      <c r="I644" s="52">
        <v>10092</v>
      </c>
      <c r="J644" s="52">
        <v>3275</v>
      </c>
      <c r="K644" s="52">
        <v>0</v>
      </c>
      <c r="L644" s="52">
        <v>893</v>
      </c>
      <c r="M644" s="52">
        <v>14260</v>
      </c>
      <c r="N644" s="36"/>
      <c r="O644" s="53">
        <v>0</v>
      </c>
      <c r="P644" s="53">
        <v>0</v>
      </c>
      <c r="Q644" s="55">
        <v>0.09</v>
      </c>
      <c r="R644" s="55">
        <v>1.1725353845621751E-2</v>
      </c>
      <c r="S644" s="52">
        <v>0</v>
      </c>
      <c r="T644" s="36"/>
      <c r="U644" s="56">
        <v>13367</v>
      </c>
      <c r="V644" s="56">
        <v>0</v>
      </c>
      <c r="W644" s="52">
        <v>0</v>
      </c>
      <c r="X644" s="52">
        <v>893</v>
      </c>
      <c r="Y644" s="52">
        <v>14260</v>
      </c>
      <c r="Z644" s="83">
        <f t="shared" si="9"/>
        <v>19907850</v>
      </c>
    </row>
    <row r="645" spans="1:26" s="13" customFormat="1">
      <c r="A645" s="49">
        <v>487</v>
      </c>
      <c r="B645" s="49">
        <v>487274308</v>
      </c>
      <c r="C645" s="50" t="s">
        <v>268</v>
      </c>
      <c r="D645" s="49">
        <v>274</v>
      </c>
      <c r="E645" s="50" t="s">
        <v>60</v>
      </c>
      <c r="F645" s="49">
        <v>308</v>
      </c>
      <c r="G645" s="50" t="s">
        <v>20</v>
      </c>
      <c r="H645" s="51">
        <v>1</v>
      </c>
      <c r="I645" s="52">
        <v>11856</v>
      </c>
      <c r="J645" s="52">
        <v>6891</v>
      </c>
      <c r="K645" s="52">
        <v>0</v>
      </c>
      <c r="L645" s="52">
        <v>893</v>
      </c>
      <c r="M645" s="52">
        <v>19640</v>
      </c>
      <c r="N645" s="36"/>
      <c r="O645" s="53">
        <v>0</v>
      </c>
      <c r="P645" s="53">
        <v>0</v>
      </c>
      <c r="Q645" s="55">
        <v>0.09</v>
      </c>
      <c r="R645" s="55">
        <v>2.0345826222829709E-3</v>
      </c>
      <c r="S645" s="52">
        <v>0</v>
      </c>
      <c r="T645" s="36"/>
      <c r="U645" s="56">
        <v>18747</v>
      </c>
      <c r="V645" s="56">
        <v>0</v>
      </c>
      <c r="W645" s="52">
        <v>0</v>
      </c>
      <c r="X645" s="52">
        <v>893</v>
      </c>
      <c r="Y645" s="52">
        <v>19640</v>
      </c>
      <c r="Z645" s="83">
        <f t="shared" si="9"/>
        <v>19907850</v>
      </c>
    </row>
    <row r="646" spans="1:26" s="13" customFormat="1">
      <c r="A646" s="49">
        <v>487</v>
      </c>
      <c r="B646" s="49">
        <v>487274314</v>
      </c>
      <c r="C646" s="50" t="s">
        <v>268</v>
      </c>
      <c r="D646" s="49">
        <v>274</v>
      </c>
      <c r="E646" s="50" t="s">
        <v>60</v>
      </c>
      <c r="F646" s="49">
        <v>314</v>
      </c>
      <c r="G646" s="50" t="s">
        <v>29</v>
      </c>
      <c r="H646" s="51">
        <v>1</v>
      </c>
      <c r="I646" s="52">
        <v>10661</v>
      </c>
      <c r="J646" s="52">
        <v>8268</v>
      </c>
      <c r="K646" s="52">
        <v>0</v>
      </c>
      <c r="L646" s="52">
        <v>893</v>
      </c>
      <c r="M646" s="52">
        <v>19822</v>
      </c>
      <c r="N646" s="36"/>
      <c r="O646" s="53">
        <v>0</v>
      </c>
      <c r="P646" s="53">
        <v>0</v>
      </c>
      <c r="Q646" s="55">
        <v>0.09</v>
      </c>
      <c r="R646" s="55">
        <v>4.7690899766988848E-3</v>
      </c>
      <c r="S646" s="52">
        <v>0</v>
      </c>
      <c r="T646" s="36"/>
      <c r="U646" s="56">
        <v>18929</v>
      </c>
      <c r="V646" s="56">
        <v>0</v>
      </c>
      <c r="W646" s="52">
        <v>0</v>
      </c>
      <c r="X646" s="52">
        <v>893</v>
      </c>
      <c r="Y646" s="52">
        <v>19822</v>
      </c>
      <c r="Z646" s="83">
        <f t="shared" si="9"/>
        <v>19907850</v>
      </c>
    </row>
    <row r="647" spans="1:26" s="13" customFormat="1">
      <c r="A647" s="49">
        <v>487</v>
      </c>
      <c r="B647" s="49">
        <v>487274344</v>
      </c>
      <c r="C647" s="50" t="s">
        <v>268</v>
      </c>
      <c r="D647" s="49">
        <v>274</v>
      </c>
      <c r="E647" s="50" t="s">
        <v>60</v>
      </c>
      <c r="F647" s="49">
        <v>344</v>
      </c>
      <c r="G647" s="50" t="s">
        <v>81</v>
      </c>
      <c r="H647" s="51">
        <v>1</v>
      </c>
      <c r="I647" s="52">
        <v>9629</v>
      </c>
      <c r="J647" s="52">
        <v>3219</v>
      </c>
      <c r="K647" s="52">
        <v>0</v>
      </c>
      <c r="L647" s="52">
        <v>893</v>
      </c>
      <c r="M647" s="52">
        <v>13741</v>
      </c>
      <c r="N647" s="36"/>
      <c r="O647" s="53">
        <v>0</v>
      </c>
      <c r="P647" s="53">
        <v>0</v>
      </c>
      <c r="Q647" s="55">
        <v>0.09</v>
      </c>
      <c r="R647" s="55">
        <v>4.1946973049808916E-4</v>
      </c>
      <c r="S647" s="52">
        <v>0</v>
      </c>
      <c r="T647" s="36"/>
      <c r="U647" s="56">
        <v>12848</v>
      </c>
      <c r="V647" s="56">
        <v>0</v>
      </c>
      <c r="W647" s="52">
        <v>0</v>
      </c>
      <c r="X647" s="52">
        <v>893</v>
      </c>
      <c r="Y647" s="52">
        <v>13741</v>
      </c>
      <c r="Z647" s="83">
        <f t="shared" si="9"/>
        <v>19907850</v>
      </c>
    </row>
    <row r="648" spans="1:26" s="13" customFormat="1">
      <c r="A648" s="49">
        <v>487</v>
      </c>
      <c r="B648" s="49">
        <v>487274347</v>
      </c>
      <c r="C648" s="50" t="s">
        <v>268</v>
      </c>
      <c r="D648" s="49">
        <v>274</v>
      </c>
      <c r="E648" s="50" t="s">
        <v>60</v>
      </c>
      <c r="F648" s="49">
        <v>347</v>
      </c>
      <c r="G648" s="50" t="s">
        <v>82</v>
      </c>
      <c r="H648" s="51">
        <v>4</v>
      </c>
      <c r="I648" s="52">
        <v>11999</v>
      </c>
      <c r="J648" s="52">
        <v>5205</v>
      </c>
      <c r="K648" s="52">
        <v>0</v>
      </c>
      <c r="L648" s="52">
        <v>893</v>
      </c>
      <c r="M648" s="52">
        <v>18097</v>
      </c>
      <c r="N648" s="36"/>
      <c r="O648" s="53">
        <v>0</v>
      </c>
      <c r="P648" s="53">
        <v>0</v>
      </c>
      <c r="Q648" s="55">
        <v>0.09</v>
      </c>
      <c r="R648" s="55">
        <v>4.0251804408150101E-3</v>
      </c>
      <c r="S648" s="52">
        <v>0</v>
      </c>
      <c r="T648" s="36"/>
      <c r="U648" s="56">
        <v>68816</v>
      </c>
      <c r="V648" s="56">
        <v>0</v>
      </c>
      <c r="W648" s="52">
        <v>0</v>
      </c>
      <c r="X648" s="52">
        <v>3572</v>
      </c>
      <c r="Y648" s="52">
        <v>72388</v>
      </c>
      <c r="Z648" s="83">
        <f t="shared" si="9"/>
        <v>19907850</v>
      </c>
    </row>
    <row r="649" spans="1:26" s="13" customFormat="1">
      <c r="A649" s="49">
        <v>488</v>
      </c>
      <c r="B649" s="49">
        <v>488219001</v>
      </c>
      <c r="C649" s="50" t="s">
        <v>269</v>
      </c>
      <c r="D649" s="49">
        <v>219</v>
      </c>
      <c r="E649" s="50" t="s">
        <v>270</v>
      </c>
      <c r="F649" s="49">
        <v>1</v>
      </c>
      <c r="G649" s="50" t="s">
        <v>57</v>
      </c>
      <c r="H649" s="51">
        <v>28</v>
      </c>
      <c r="I649" s="52">
        <v>9150</v>
      </c>
      <c r="J649" s="52">
        <v>2375</v>
      </c>
      <c r="K649" s="52">
        <v>0</v>
      </c>
      <c r="L649" s="52">
        <v>893</v>
      </c>
      <c r="M649" s="52">
        <v>12418</v>
      </c>
      <c r="N649" s="36"/>
      <c r="O649" s="53">
        <v>0</v>
      </c>
      <c r="P649" s="53">
        <v>0</v>
      </c>
      <c r="Q649" s="55">
        <v>0.09</v>
      </c>
      <c r="R649" s="55">
        <v>1.3304817022844629E-2</v>
      </c>
      <c r="S649" s="52">
        <v>0</v>
      </c>
      <c r="T649" s="36"/>
      <c r="U649" s="56">
        <v>322700</v>
      </c>
      <c r="V649" s="56">
        <v>0</v>
      </c>
      <c r="W649" s="52">
        <v>0</v>
      </c>
      <c r="X649" s="52">
        <v>25004</v>
      </c>
      <c r="Y649" s="52">
        <v>347704</v>
      </c>
      <c r="Z649" s="83">
        <f t="shared" si="9"/>
        <v>12714446</v>
      </c>
    </row>
    <row r="650" spans="1:26" s="13" customFormat="1">
      <c r="A650" s="49">
        <v>488</v>
      </c>
      <c r="B650" s="49">
        <v>488219035</v>
      </c>
      <c r="C650" s="50" t="s">
        <v>269</v>
      </c>
      <c r="D650" s="49">
        <v>219</v>
      </c>
      <c r="E650" s="50" t="s">
        <v>270</v>
      </c>
      <c r="F650" s="49">
        <v>35</v>
      </c>
      <c r="G650" s="50" t="s">
        <v>11</v>
      </c>
      <c r="H650" s="51">
        <v>2</v>
      </c>
      <c r="I650" s="52">
        <v>11697</v>
      </c>
      <c r="J650" s="52">
        <v>4122</v>
      </c>
      <c r="K650" s="52">
        <v>0</v>
      </c>
      <c r="L650" s="52">
        <v>893</v>
      </c>
      <c r="M650" s="52">
        <v>16712</v>
      </c>
      <c r="N650" s="36"/>
      <c r="O650" s="53">
        <v>0</v>
      </c>
      <c r="P650" s="53">
        <v>0</v>
      </c>
      <c r="Q650" s="55">
        <v>0.18</v>
      </c>
      <c r="R650" s="55">
        <v>0.146106395462925</v>
      </c>
      <c r="S650" s="52">
        <v>0</v>
      </c>
      <c r="T650" s="36"/>
      <c r="U650" s="56">
        <v>31638</v>
      </c>
      <c r="V650" s="56">
        <v>0</v>
      </c>
      <c r="W650" s="52">
        <v>0</v>
      </c>
      <c r="X650" s="52">
        <v>1786</v>
      </c>
      <c r="Y650" s="52">
        <v>33424</v>
      </c>
      <c r="Z650" s="83">
        <f t="shared" si="9"/>
        <v>12714446</v>
      </c>
    </row>
    <row r="651" spans="1:26" s="13" customFormat="1">
      <c r="A651" s="49">
        <v>488</v>
      </c>
      <c r="B651" s="49">
        <v>488219040</v>
      </c>
      <c r="C651" s="50" t="s">
        <v>269</v>
      </c>
      <c r="D651" s="49">
        <v>219</v>
      </c>
      <c r="E651" s="50" t="s">
        <v>270</v>
      </c>
      <c r="F651" s="49">
        <v>40</v>
      </c>
      <c r="G651" s="50" t="s">
        <v>88</v>
      </c>
      <c r="H651" s="51">
        <v>15</v>
      </c>
      <c r="I651" s="52">
        <v>10996</v>
      </c>
      <c r="J651" s="52">
        <v>2922</v>
      </c>
      <c r="K651" s="52">
        <v>0</v>
      </c>
      <c r="L651" s="52">
        <v>893</v>
      </c>
      <c r="M651" s="52">
        <v>14811</v>
      </c>
      <c r="N651" s="36"/>
      <c r="O651" s="53">
        <v>0</v>
      </c>
      <c r="P651" s="53">
        <v>0</v>
      </c>
      <c r="Q651" s="55">
        <v>0.09</v>
      </c>
      <c r="R651" s="55">
        <v>3.3171468578374968E-3</v>
      </c>
      <c r="S651" s="52">
        <v>0</v>
      </c>
      <c r="T651" s="36"/>
      <c r="U651" s="56">
        <v>208770</v>
      </c>
      <c r="V651" s="56">
        <v>0</v>
      </c>
      <c r="W651" s="52">
        <v>0</v>
      </c>
      <c r="X651" s="52">
        <v>13395</v>
      </c>
      <c r="Y651" s="52">
        <v>222165</v>
      </c>
      <c r="Z651" s="83">
        <f t="shared" ref="Z651:Z714" si="10">SUMIF($A$10:$A$862,$A651,$Y$10:$Y$862)</f>
        <v>12714446</v>
      </c>
    </row>
    <row r="652" spans="1:26" s="13" customFormat="1">
      <c r="A652" s="49">
        <v>488</v>
      </c>
      <c r="B652" s="49">
        <v>488219044</v>
      </c>
      <c r="C652" s="50" t="s">
        <v>269</v>
      </c>
      <c r="D652" s="49">
        <v>219</v>
      </c>
      <c r="E652" s="50" t="s">
        <v>270</v>
      </c>
      <c r="F652" s="49">
        <v>44</v>
      </c>
      <c r="G652" s="50" t="s">
        <v>12</v>
      </c>
      <c r="H652" s="51">
        <v>76</v>
      </c>
      <c r="I652" s="52">
        <v>11054</v>
      </c>
      <c r="J652" s="52">
        <v>728</v>
      </c>
      <c r="K652" s="52">
        <v>0</v>
      </c>
      <c r="L652" s="52">
        <v>893</v>
      </c>
      <c r="M652" s="52">
        <v>12675</v>
      </c>
      <c r="N652" s="36"/>
      <c r="O652" s="53">
        <v>0</v>
      </c>
      <c r="P652" s="53">
        <v>0</v>
      </c>
      <c r="Q652" s="55">
        <v>0.09</v>
      </c>
      <c r="R652" s="55">
        <v>4.7635608937194533E-2</v>
      </c>
      <c r="S652" s="52">
        <v>0</v>
      </c>
      <c r="T652" s="36"/>
      <c r="U652" s="56">
        <v>895432</v>
      </c>
      <c r="V652" s="56">
        <v>0</v>
      </c>
      <c r="W652" s="52">
        <v>0</v>
      </c>
      <c r="X652" s="52">
        <v>67868</v>
      </c>
      <c r="Y652" s="52">
        <v>963300</v>
      </c>
      <c r="Z652" s="83">
        <f t="shared" si="10"/>
        <v>12714446</v>
      </c>
    </row>
    <row r="653" spans="1:26" s="13" customFormat="1">
      <c r="A653" s="49">
        <v>488</v>
      </c>
      <c r="B653" s="49">
        <v>488219050</v>
      </c>
      <c r="C653" s="50" t="s">
        <v>269</v>
      </c>
      <c r="D653" s="49">
        <v>219</v>
      </c>
      <c r="E653" s="50" t="s">
        <v>270</v>
      </c>
      <c r="F653" s="49">
        <v>50</v>
      </c>
      <c r="G653" s="50" t="s">
        <v>90</v>
      </c>
      <c r="H653" s="51">
        <v>1</v>
      </c>
      <c r="I653" s="52">
        <v>10210</v>
      </c>
      <c r="J653" s="52">
        <v>4811</v>
      </c>
      <c r="K653" s="52">
        <v>0</v>
      </c>
      <c r="L653" s="52">
        <v>893</v>
      </c>
      <c r="M653" s="52">
        <v>15914</v>
      </c>
      <c r="N653" s="36"/>
      <c r="O653" s="53">
        <v>0</v>
      </c>
      <c r="P653" s="53">
        <v>0</v>
      </c>
      <c r="Q653" s="55">
        <v>0.09</v>
      </c>
      <c r="R653" s="55">
        <v>2.5793945934583138E-3</v>
      </c>
      <c r="S653" s="52">
        <v>0</v>
      </c>
      <c r="T653" s="36"/>
      <c r="U653" s="56">
        <v>15021</v>
      </c>
      <c r="V653" s="56">
        <v>0</v>
      </c>
      <c r="W653" s="52">
        <v>0</v>
      </c>
      <c r="X653" s="52">
        <v>893</v>
      </c>
      <c r="Y653" s="52">
        <v>15914</v>
      </c>
      <c r="Z653" s="83">
        <f t="shared" si="10"/>
        <v>12714446</v>
      </c>
    </row>
    <row r="654" spans="1:26" s="13" customFormat="1">
      <c r="A654" s="49">
        <v>488</v>
      </c>
      <c r="B654" s="49">
        <v>488219065</v>
      </c>
      <c r="C654" s="50" t="s">
        <v>269</v>
      </c>
      <c r="D654" s="49">
        <v>219</v>
      </c>
      <c r="E654" s="50" t="s">
        <v>270</v>
      </c>
      <c r="F654" s="49">
        <v>65</v>
      </c>
      <c r="G654" s="50" t="s">
        <v>271</v>
      </c>
      <c r="H654" s="51">
        <v>3</v>
      </c>
      <c r="I654" s="52">
        <v>10210</v>
      </c>
      <c r="J654" s="52">
        <v>5937</v>
      </c>
      <c r="K654" s="52">
        <v>0</v>
      </c>
      <c r="L654" s="52">
        <v>893</v>
      </c>
      <c r="M654" s="52">
        <v>17040</v>
      </c>
      <c r="N654" s="36"/>
      <c r="O654" s="53">
        <v>0</v>
      </c>
      <c r="P654" s="53">
        <v>0</v>
      </c>
      <c r="Q654" s="55">
        <v>0.09</v>
      </c>
      <c r="R654" s="55">
        <v>2.086074538258403E-3</v>
      </c>
      <c r="S654" s="52">
        <v>0</v>
      </c>
      <c r="T654" s="36"/>
      <c r="U654" s="56">
        <v>48441</v>
      </c>
      <c r="V654" s="56">
        <v>0</v>
      </c>
      <c r="W654" s="52">
        <v>0</v>
      </c>
      <c r="X654" s="52">
        <v>2679</v>
      </c>
      <c r="Y654" s="52">
        <v>51120</v>
      </c>
      <c r="Z654" s="83">
        <f t="shared" si="10"/>
        <v>12714446</v>
      </c>
    </row>
    <row r="655" spans="1:26" s="13" customFormat="1">
      <c r="A655" s="49">
        <v>488</v>
      </c>
      <c r="B655" s="49">
        <v>488219082</v>
      </c>
      <c r="C655" s="50" t="s">
        <v>269</v>
      </c>
      <c r="D655" s="49">
        <v>219</v>
      </c>
      <c r="E655" s="50" t="s">
        <v>270</v>
      </c>
      <c r="F655" s="49">
        <v>82</v>
      </c>
      <c r="G655" s="50" t="s">
        <v>252</v>
      </c>
      <c r="H655" s="51">
        <v>8</v>
      </c>
      <c r="I655" s="52">
        <v>10346</v>
      </c>
      <c r="J655" s="52">
        <v>3305</v>
      </c>
      <c r="K655" s="52">
        <v>0</v>
      </c>
      <c r="L655" s="52">
        <v>893</v>
      </c>
      <c r="M655" s="52">
        <v>14544</v>
      </c>
      <c r="N655" s="36"/>
      <c r="O655" s="53">
        <v>0</v>
      </c>
      <c r="P655" s="53">
        <v>0</v>
      </c>
      <c r="Q655" s="55">
        <v>0.09</v>
      </c>
      <c r="R655" s="55">
        <v>4.1386772488844342E-3</v>
      </c>
      <c r="S655" s="52">
        <v>0</v>
      </c>
      <c r="T655" s="36"/>
      <c r="U655" s="56">
        <v>109208</v>
      </c>
      <c r="V655" s="56">
        <v>0</v>
      </c>
      <c r="W655" s="52">
        <v>0</v>
      </c>
      <c r="X655" s="52">
        <v>7144</v>
      </c>
      <c r="Y655" s="52">
        <v>116352</v>
      </c>
      <c r="Z655" s="83">
        <f t="shared" si="10"/>
        <v>12714446</v>
      </c>
    </row>
    <row r="656" spans="1:26" s="13" customFormat="1">
      <c r="A656" s="49">
        <v>488</v>
      </c>
      <c r="B656" s="49">
        <v>488219083</v>
      </c>
      <c r="C656" s="50" t="s">
        <v>269</v>
      </c>
      <c r="D656" s="49">
        <v>219</v>
      </c>
      <c r="E656" s="50" t="s">
        <v>270</v>
      </c>
      <c r="F656" s="49">
        <v>83</v>
      </c>
      <c r="G656" s="50" t="s">
        <v>253</v>
      </c>
      <c r="H656" s="51">
        <v>6</v>
      </c>
      <c r="I656" s="52">
        <v>8808</v>
      </c>
      <c r="J656" s="52">
        <v>1492</v>
      </c>
      <c r="K656" s="52">
        <v>0</v>
      </c>
      <c r="L656" s="52">
        <v>893</v>
      </c>
      <c r="M656" s="52">
        <v>11193</v>
      </c>
      <c r="N656" s="36"/>
      <c r="O656" s="53">
        <v>0</v>
      </c>
      <c r="P656" s="53">
        <v>0</v>
      </c>
      <c r="Q656" s="55">
        <v>0.09</v>
      </c>
      <c r="R656" s="55">
        <v>3.8443370615810529E-3</v>
      </c>
      <c r="S656" s="52">
        <v>0</v>
      </c>
      <c r="T656" s="36"/>
      <c r="U656" s="56">
        <v>61800</v>
      </c>
      <c r="V656" s="56">
        <v>0</v>
      </c>
      <c r="W656" s="52">
        <v>0</v>
      </c>
      <c r="X656" s="52">
        <v>5358</v>
      </c>
      <c r="Y656" s="52">
        <v>67158</v>
      </c>
      <c r="Z656" s="83">
        <f t="shared" si="10"/>
        <v>12714446</v>
      </c>
    </row>
    <row r="657" spans="1:26" s="13" customFormat="1">
      <c r="A657" s="49">
        <v>488</v>
      </c>
      <c r="B657" s="49">
        <v>488219122</v>
      </c>
      <c r="C657" s="50" t="s">
        <v>269</v>
      </c>
      <c r="D657" s="49">
        <v>219</v>
      </c>
      <c r="E657" s="50" t="s">
        <v>270</v>
      </c>
      <c r="F657" s="49">
        <v>122</v>
      </c>
      <c r="G657" s="50" t="s">
        <v>272</v>
      </c>
      <c r="H657" s="51">
        <v>26</v>
      </c>
      <c r="I657" s="52">
        <v>9679</v>
      </c>
      <c r="J657" s="52">
        <v>2958</v>
      </c>
      <c r="K657" s="52">
        <v>0</v>
      </c>
      <c r="L657" s="52">
        <v>893</v>
      </c>
      <c r="M657" s="52">
        <v>13530</v>
      </c>
      <c r="N657" s="36"/>
      <c r="O657" s="53">
        <v>0</v>
      </c>
      <c r="P657" s="53">
        <v>0</v>
      </c>
      <c r="Q657" s="55">
        <v>0.09</v>
      </c>
      <c r="R657" s="55">
        <v>1.0332606018268306E-2</v>
      </c>
      <c r="S657" s="52">
        <v>0</v>
      </c>
      <c r="T657" s="36"/>
      <c r="U657" s="56">
        <v>328562</v>
      </c>
      <c r="V657" s="56">
        <v>0</v>
      </c>
      <c r="W657" s="52">
        <v>0</v>
      </c>
      <c r="X657" s="52">
        <v>23218</v>
      </c>
      <c r="Y657" s="52">
        <v>351780</v>
      </c>
      <c r="Z657" s="83">
        <f t="shared" si="10"/>
        <v>12714446</v>
      </c>
    </row>
    <row r="658" spans="1:26" s="13" customFormat="1">
      <c r="A658" s="49">
        <v>488</v>
      </c>
      <c r="B658" s="49">
        <v>488219131</v>
      </c>
      <c r="C658" s="50" t="s">
        <v>269</v>
      </c>
      <c r="D658" s="49">
        <v>219</v>
      </c>
      <c r="E658" s="50" t="s">
        <v>270</v>
      </c>
      <c r="F658" s="49">
        <v>131</v>
      </c>
      <c r="G658" s="50" t="s">
        <v>273</v>
      </c>
      <c r="H658" s="51">
        <v>11</v>
      </c>
      <c r="I658" s="52">
        <v>9256</v>
      </c>
      <c r="J658" s="52">
        <v>2288</v>
      </c>
      <c r="K658" s="52">
        <v>0</v>
      </c>
      <c r="L658" s="52">
        <v>893</v>
      </c>
      <c r="M658" s="52">
        <v>12437</v>
      </c>
      <c r="N658" s="36"/>
      <c r="O658" s="53">
        <v>0</v>
      </c>
      <c r="P658" s="53">
        <v>0</v>
      </c>
      <c r="Q658" s="55">
        <v>0.09</v>
      </c>
      <c r="R658" s="55">
        <v>2.4222454167789451E-3</v>
      </c>
      <c r="S658" s="52">
        <v>0</v>
      </c>
      <c r="T658" s="36"/>
      <c r="U658" s="56">
        <v>126984</v>
      </c>
      <c r="V658" s="56">
        <v>0</v>
      </c>
      <c r="W658" s="52">
        <v>0</v>
      </c>
      <c r="X658" s="52">
        <v>9823</v>
      </c>
      <c r="Y658" s="52">
        <v>136807</v>
      </c>
      <c r="Z658" s="83">
        <f t="shared" si="10"/>
        <v>12714446</v>
      </c>
    </row>
    <row r="659" spans="1:26" s="13" customFormat="1">
      <c r="A659" s="49">
        <v>488</v>
      </c>
      <c r="B659" s="49">
        <v>488219133</v>
      </c>
      <c r="C659" s="50" t="s">
        <v>269</v>
      </c>
      <c r="D659" s="49">
        <v>219</v>
      </c>
      <c r="E659" s="50" t="s">
        <v>270</v>
      </c>
      <c r="F659" s="49">
        <v>133</v>
      </c>
      <c r="G659" s="50" t="s">
        <v>59</v>
      </c>
      <c r="H659" s="51">
        <v>27</v>
      </c>
      <c r="I659" s="52">
        <v>10222</v>
      </c>
      <c r="J659" s="52">
        <v>3187</v>
      </c>
      <c r="K659" s="52">
        <v>0</v>
      </c>
      <c r="L659" s="52">
        <v>893</v>
      </c>
      <c r="M659" s="52">
        <v>14302</v>
      </c>
      <c r="N659" s="36"/>
      <c r="O659" s="53">
        <v>0</v>
      </c>
      <c r="P659" s="53">
        <v>0</v>
      </c>
      <c r="Q659" s="55">
        <v>0.09</v>
      </c>
      <c r="R659" s="55">
        <v>2.9745812524621534E-2</v>
      </c>
      <c r="S659" s="52">
        <v>0</v>
      </c>
      <c r="T659" s="36"/>
      <c r="U659" s="56">
        <v>362043</v>
      </c>
      <c r="V659" s="56">
        <v>0</v>
      </c>
      <c r="W659" s="52">
        <v>0</v>
      </c>
      <c r="X659" s="52">
        <v>24111</v>
      </c>
      <c r="Y659" s="52">
        <v>386154</v>
      </c>
      <c r="Z659" s="83">
        <f t="shared" si="10"/>
        <v>12714446</v>
      </c>
    </row>
    <row r="660" spans="1:26" s="13" customFormat="1">
      <c r="A660" s="49">
        <v>488</v>
      </c>
      <c r="B660" s="49">
        <v>488219142</v>
      </c>
      <c r="C660" s="50" t="s">
        <v>269</v>
      </c>
      <c r="D660" s="49">
        <v>219</v>
      </c>
      <c r="E660" s="50" t="s">
        <v>270</v>
      </c>
      <c r="F660" s="49">
        <v>142</v>
      </c>
      <c r="G660" s="50" t="s">
        <v>274</v>
      </c>
      <c r="H660" s="51">
        <v>39</v>
      </c>
      <c r="I660" s="52">
        <v>10130</v>
      </c>
      <c r="J660" s="52">
        <v>7387</v>
      </c>
      <c r="K660" s="52">
        <v>0</v>
      </c>
      <c r="L660" s="52">
        <v>893</v>
      </c>
      <c r="M660" s="52">
        <v>18410</v>
      </c>
      <c r="N660" s="36"/>
      <c r="O660" s="53">
        <v>0</v>
      </c>
      <c r="P660" s="53">
        <v>0</v>
      </c>
      <c r="Q660" s="55">
        <v>0.09</v>
      </c>
      <c r="R660" s="55">
        <v>3.6984143073694999E-2</v>
      </c>
      <c r="S660" s="52">
        <v>0</v>
      </c>
      <c r="T660" s="36"/>
      <c r="U660" s="56">
        <v>683163</v>
      </c>
      <c r="V660" s="56">
        <v>0</v>
      </c>
      <c r="W660" s="52">
        <v>0</v>
      </c>
      <c r="X660" s="52">
        <v>34827</v>
      </c>
      <c r="Y660" s="52">
        <v>717990</v>
      </c>
      <c r="Z660" s="83">
        <f t="shared" si="10"/>
        <v>12714446</v>
      </c>
    </row>
    <row r="661" spans="1:26" s="13" customFormat="1">
      <c r="A661" s="49">
        <v>488</v>
      </c>
      <c r="B661" s="49">
        <v>488219145</v>
      </c>
      <c r="C661" s="50" t="s">
        <v>269</v>
      </c>
      <c r="D661" s="49">
        <v>219</v>
      </c>
      <c r="E661" s="50" t="s">
        <v>270</v>
      </c>
      <c r="F661" s="49">
        <v>145</v>
      </c>
      <c r="G661" s="50" t="s">
        <v>254</v>
      </c>
      <c r="H661" s="51">
        <v>5</v>
      </c>
      <c r="I661" s="52">
        <v>8621</v>
      </c>
      <c r="J661" s="52">
        <v>2606</v>
      </c>
      <c r="K661" s="52">
        <v>0</v>
      </c>
      <c r="L661" s="52">
        <v>893</v>
      </c>
      <c r="M661" s="52">
        <v>12120</v>
      </c>
      <c r="N661" s="36"/>
      <c r="O661" s="53">
        <v>0</v>
      </c>
      <c r="P661" s="53">
        <v>0</v>
      </c>
      <c r="Q661" s="55">
        <v>0.09</v>
      </c>
      <c r="R661" s="55">
        <v>9.9851092737874188E-3</v>
      </c>
      <c r="S661" s="52">
        <v>0</v>
      </c>
      <c r="T661" s="36"/>
      <c r="U661" s="56">
        <v>56135</v>
      </c>
      <c r="V661" s="56">
        <v>0</v>
      </c>
      <c r="W661" s="52">
        <v>0</v>
      </c>
      <c r="X661" s="52">
        <v>4465</v>
      </c>
      <c r="Y661" s="52">
        <v>60600</v>
      </c>
      <c r="Z661" s="83">
        <f t="shared" si="10"/>
        <v>12714446</v>
      </c>
    </row>
    <row r="662" spans="1:26" s="13" customFormat="1">
      <c r="A662" s="49">
        <v>488</v>
      </c>
      <c r="B662" s="49">
        <v>488219171</v>
      </c>
      <c r="C662" s="50" t="s">
        <v>269</v>
      </c>
      <c r="D662" s="49">
        <v>219</v>
      </c>
      <c r="E662" s="50" t="s">
        <v>270</v>
      </c>
      <c r="F662" s="49">
        <v>171</v>
      </c>
      <c r="G662" s="50" t="s">
        <v>255</v>
      </c>
      <c r="H662" s="51">
        <v>16</v>
      </c>
      <c r="I662" s="52">
        <v>9501</v>
      </c>
      <c r="J662" s="52">
        <v>2003</v>
      </c>
      <c r="K662" s="52">
        <v>0</v>
      </c>
      <c r="L662" s="52">
        <v>893</v>
      </c>
      <c r="M662" s="52">
        <v>12397</v>
      </c>
      <c r="N662" s="36"/>
      <c r="O662" s="53">
        <v>0</v>
      </c>
      <c r="P662" s="53">
        <v>0</v>
      </c>
      <c r="Q662" s="55">
        <v>0.09</v>
      </c>
      <c r="R662" s="55">
        <v>4.9710231992187992E-3</v>
      </c>
      <c r="S662" s="52">
        <v>0</v>
      </c>
      <c r="T662" s="36"/>
      <c r="U662" s="56">
        <v>184064</v>
      </c>
      <c r="V662" s="56">
        <v>0</v>
      </c>
      <c r="W662" s="52">
        <v>0</v>
      </c>
      <c r="X662" s="52">
        <v>14288</v>
      </c>
      <c r="Y662" s="52">
        <v>198352</v>
      </c>
      <c r="Z662" s="83">
        <f t="shared" si="10"/>
        <v>12714446</v>
      </c>
    </row>
    <row r="663" spans="1:26" s="13" customFormat="1">
      <c r="A663" s="49">
        <v>488</v>
      </c>
      <c r="B663" s="49">
        <v>488219189</v>
      </c>
      <c r="C663" s="50" t="s">
        <v>269</v>
      </c>
      <c r="D663" s="49">
        <v>219</v>
      </c>
      <c r="E663" s="50" t="s">
        <v>270</v>
      </c>
      <c r="F663" s="49">
        <v>189</v>
      </c>
      <c r="G663" s="50" t="s">
        <v>24</v>
      </c>
      <c r="H663" s="51">
        <v>1</v>
      </c>
      <c r="I663" s="52">
        <v>9699</v>
      </c>
      <c r="J663" s="52">
        <v>3879</v>
      </c>
      <c r="K663" s="52">
        <v>0</v>
      </c>
      <c r="L663" s="52">
        <v>893</v>
      </c>
      <c r="M663" s="52">
        <v>14471</v>
      </c>
      <c r="N663" s="36"/>
      <c r="O663" s="53">
        <v>0</v>
      </c>
      <c r="P663" s="53">
        <v>0</v>
      </c>
      <c r="Q663" s="55">
        <v>0.09</v>
      </c>
      <c r="R663" s="55">
        <v>2.4400393500010036E-3</v>
      </c>
      <c r="S663" s="52">
        <v>0</v>
      </c>
      <c r="T663" s="36"/>
      <c r="U663" s="56">
        <v>13578</v>
      </c>
      <c r="V663" s="56">
        <v>0</v>
      </c>
      <c r="W663" s="52">
        <v>0</v>
      </c>
      <c r="X663" s="52">
        <v>893</v>
      </c>
      <c r="Y663" s="52">
        <v>14471</v>
      </c>
      <c r="Z663" s="83">
        <f t="shared" si="10"/>
        <v>12714446</v>
      </c>
    </row>
    <row r="664" spans="1:26" s="13" customFormat="1">
      <c r="A664" s="49">
        <v>488</v>
      </c>
      <c r="B664" s="49">
        <v>488219219</v>
      </c>
      <c r="C664" s="50" t="s">
        <v>269</v>
      </c>
      <c r="D664" s="49">
        <v>219</v>
      </c>
      <c r="E664" s="50" t="s">
        <v>270</v>
      </c>
      <c r="F664" s="49">
        <v>219</v>
      </c>
      <c r="G664" s="50" t="s">
        <v>270</v>
      </c>
      <c r="H664" s="51">
        <v>9</v>
      </c>
      <c r="I664" s="52">
        <v>10336</v>
      </c>
      <c r="J664" s="52">
        <v>4912</v>
      </c>
      <c r="K664" s="52">
        <v>0</v>
      </c>
      <c r="L664" s="52">
        <v>893</v>
      </c>
      <c r="M664" s="52">
        <v>16141</v>
      </c>
      <c r="N664" s="36"/>
      <c r="O664" s="53">
        <v>0</v>
      </c>
      <c r="P664" s="53">
        <v>0</v>
      </c>
      <c r="Q664" s="55">
        <v>0.09</v>
      </c>
      <c r="R664" s="55">
        <v>4.4275127994904242E-3</v>
      </c>
      <c r="S664" s="52">
        <v>0</v>
      </c>
      <c r="T664" s="36"/>
      <c r="U664" s="56">
        <v>137232</v>
      </c>
      <c r="V664" s="56">
        <v>0</v>
      </c>
      <c r="W664" s="52">
        <v>0</v>
      </c>
      <c r="X664" s="52">
        <v>8037</v>
      </c>
      <c r="Y664" s="52">
        <v>145269</v>
      </c>
      <c r="Z664" s="83">
        <f t="shared" si="10"/>
        <v>12714446</v>
      </c>
    </row>
    <row r="665" spans="1:26" s="13" customFormat="1">
      <c r="A665" s="49">
        <v>488</v>
      </c>
      <c r="B665" s="49">
        <v>488219231</v>
      </c>
      <c r="C665" s="50" t="s">
        <v>269</v>
      </c>
      <c r="D665" s="49">
        <v>219</v>
      </c>
      <c r="E665" s="50" t="s">
        <v>270</v>
      </c>
      <c r="F665" s="49">
        <v>231</v>
      </c>
      <c r="G665" s="50" t="s">
        <v>258</v>
      </c>
      <c r="H665" s="51">
        <v>28</v>
      </c>
      <c r="I665" s="52">
        <v>9229</v>
      </c>
      <c r="J665" s="52">
        <v>2109</v>
      </c>
      <c r="K665" s="52">
        <v>0</v>
      </c>
      <c r="L665" s="52">
        <v>893</v>
      </c>
      <c r="M665" s="52">
        <v>12231</v>
      </c>
      <c r="N665" s="36"/>
      <c r="O665" s="53">
        <v>0</v>
      </c>
      <c r="P665" s="53">
        <v>0</v>
      </c>
      <c r="Q665" s="55">
        <v>0.09</v>
      </c>
      <c r="R665" s="55">
        <v>9.957419530269981E-3</v>
      </c>
      <c r="S665" s="52">
        <v>0</v>
      </c>
      <c r="T665" s="36"/>
      <c r="U665" s="56">
        <v>317464</v>
      </c>
      <c r="V665" s="56">
        <v>0</v>
      </c>
      <c r="W665" s="52">
        <v>0</v>
      </c>
      <c r="X665" s="52">
        <v>25004</v>
      </c>
      <c r="Y665" s="52">
        <v>342468</v>
      </c>
      <c r="Z665" s="83">
        <f t="shared" si="10"/>
        <v>12714446</v>
      </c>
    </row>
    <row r="666" spans="1:26" s="13" customFormat="1">
      <c r="A666" s="49">
        <v>488</v>
      </c>
      <c r="B666" s="49">
        <v>488219239</v>
      </c>
      <c r="C666" s="50" t="s">
        <v>269</v>
      </c>
      <c r="D666" s="49">
        <v>219</v>
      </c>
      <c r="E666" s="50" t="s">
        <v>270</v>
      </c>
      <c r="F666" s="49">
        <v>239</v>
      </c>
      <c r="G666" s="50" t="s">
        <v>250</v>
      </c>
      <c r="H666" s="51">
        <v>12</v>
      </c>
      <c r="I666" s="52">
        <v>9178</v>
      </c>
      <c r="J666" s="52">
        <v>3197</v>
      </c>
      <c r="K666" s="52">
        <v>0</v>
      </c>
      <c r="L666" s="52">
        <v>893</v>
      </c>
      <c r="M666" s="52">
        <v>13268</v>
      </c>
      <c r="N666" s="36"/>
      <c r="O666" s="53">
        <v>0</v>
      </c>
      <c r="P666" s="53">
        <v>0</v>
      </c>
      <c r="Q666" s="55">
        <v>0.09</v>
      </c>
      <c r="R666" s="55">
        <v>5.3908122097580405E-2</v>
      </c>
      <c r="S666" s="52">
        <v>0</v>
      </c>
      <c r="T666" s="36"/>
      <c r="U666" s="56">
        <v>148500</v>
      </c>
      <c r="V666" s="56">
        <v>0</v>
      </c>
      <c r="W666" s="52">
        <v>0</v>
      </c>
      <c r="X666" s="52">
        <v>10716</v>
      </c>
      <c r="Y666" s="52">
        <v>159216</v>
      </c>
      <c r="Z666" s="83">
        <f t="shared" si="10"/>
        <v>12714446</v>
      </c>
    </row>
    <row r="667" spans="1:26" s="13" customFormat="1">
      <c r="A667" s="49">
        <v>488</v>
      </c>
      <c r="B667" s="49">
        <v>488219243</v>
      </c>
      <c r="C667" s="50" t="s">
        <v>269</v>
      </c>
      <c r="D667" s="49">
        <v>219</v>
      </c>
      <c r="E667" s="50" t="s">
        <v>270</v>
      </c>
      <c r="F667" s="49">
        <v>243</v>
      </c>
      <c r="G667" s="50" t="s">
        <v>80</v>
      </c>
      <c r="H667" s="51">
        <v>31</v>
      </c>
      <c r="I667" s="52">
        <v>10794</v>
      </c>
      <c r="J667" s="52">
        <v>2550</v>
      </c>
      <c r="K667" s="52">
        <v>0</v>
      </c>
      <c r="L667" s="52">
        <v>893</v>
      </c>
      <c r="M667" s="52">
        <v>14237</v>
      </c>
      <c r="N667" s="36"/>
      <c r="O667" s="53">
        <v>0</v>
      </c>
      <c r="P667" s="53">
        <v>0</v>
      </c>
      <c r="Q667" s="55">
        <v>0.09</v>
      </c>
      <c r="R667" s="55">
        <v>5.4269554295764532E-3</v>
      </c>
      <c r="S667" s="52">
        <v>0</v>
      </c>
      <c r="T667" s="36"/>
      <c r="U667" s="56">
        <v>413664</v>
      </c>
      <c r="V667" s="56">
        <v>0</v>
      </c>
      <c r="W667" s="52">
        <v>0</v>
      </c>
      <c r="X667" s="52">
        <v>27683</v>
      </c>
      <c r="Y667" s="52">
        <v>441347</v>
      </c>
      <c r="Z667" s="83">
        <f t="shared" si="10"/>
        <v>12714446</v>
      </c>
    </row>
    <row r="668" spans="1:26" s="13" customFormat="1">
      <c r="A668" s="49">
        <v>488</v>
      </c>
      <c r="B668" s="49">
        <v>488219244</v>
      </c>
      <c r="C668" s="50" t="s">
        <v>269</v>
      </c>
      <c r="D668" s="49">
        <v>219</v>
      </c>
      <c r="E668" s="50" t="s">
        <v>270</v>
      </c>
      <c r="F668" s="49">
        <v>244</v>
      </c>
      <c r="G668" s="50" t="s">
        <v>27</v>
      </c>
      <c r="H668" s="51">
        <v>168</v>
      </c>
      <c r="I668" s="52">
        <v>10943</v>
      </c>
      <c r="J668" s="52">
        <v>4424</v>
      </c>
      <c r="K668" s="52">
        <v>0</v>
      </c>
      <c r="L668" s="52">
        <v>893</v>
      </c>
      <c r="M668" s="52">
        <v>16260</v>
      </c>
      <c r="N668" s="36"/>
      <c r="O668" s="53">
        <v>0</v>
      </c>
      <c r="P668" s="53">
        <v>0</v>
      </c>
      <c r="Q668" s="55">
        <v>0.18</v>
      </c>
      <c r="R668" s="55">
        <v>9.4216389675245329E-2</v>
      </c>
      <c r="S668" s="52">
        <v>0</v>
      </c>
      <c r="T668" s="36"/>
      <c r="U668" s="56">
        <v>2581656</v>
      </c>
      <c r="V668" s="56">
        <v>0</v>
      </c>
      <c r="W668" s="52">
        <v>0</v>
      </c>
      <c r="X668" s="52">
        <v>150024</v>
      </c>
      <c r="Y668" s="52">
        <v>2731680</v>
      </c>
      <c r="Z668" s="83">
        <f t="shared" si="10"/>
        <v>12714446</v>
      </c>
    </row>
    <row r="669" spans="1:26" s="13" customFormat="1">
      <c r="A669" s="49">
        <v>488</v>
      </c>
      <c r="B669" s="49">
        <v>488219251</v>
      </c>
      <c r="C669" s="50" t="s">
        <v>269</v>
      </c>
      <c r="D669" s="49">
        <v>219</v>
      </c>
      <c r="E669" s="50" t="s">
        <v>270</v>
      </c>
      <c r="F669" s="49">
        <v>251</v>
      </c>
      <c r="G669" s="50" t="s">
        <v>242</v>
      </c>
      <c r="H669" s="51">
        <v>110</v>
      </c>
      <c r="I669" s="52">
        <v>9725</v>
      </c>
      <c r="J669" s="52">
        <v>2131</v>
      </c>
      <c r="K669" s="52">
        <v>0</v>
      </c>
      <c r="L669" s="52">
        <v>893</v>
      </c>
      <c r="M669" s="52">
        <v>12749</v>
      </c>
      <c r="N669" s="36"/>
      <c r="O669" s="53">
        <v>0</v>
      </c>
      <c r="P669" s="53">
        <v>0</v>
      </c>
      <c r="Q669" s="55">
        <v>0.18</v>
      </c>
      <c r="R669" s="55">
        <v>4.0274333215085334E-2</v>
      </c>
      <c r="S669" s="52">
        <v>0</v>
      </c>
      <c r="T669" s="36"/>
      <c r="U669" s="56">
        <v>1304160</v>
      </c>
      <c r="V669" s="56">
        <v>0</v>
      </c>
      <c r="W669" s="52">
        <v>0</v>
      </c>
      <c r="X669" s="52">
        <v>98230</v>
      </c>
      <c r="Y669" s="52">
        <v>1402390</v>
      </c>
      <c r="Z669" s="83">
        <f t="shared" si="10"/>
        <v>12714446</v>
      </c>
    </row>
    <row r="670" spans="1:26" s="13" customFormat="1">
      <c r="A670" s="49">
        <v>488</v>
      </c>
      <c r="B670" s="49">
        <v>488219264</v>
      </c>
      <c r="C670" s="50" t="s">
        <v>269</v>
      </c>
      <c r="D670" s="49">
        <v>219</v>
      </c>
      <c r="E670" s="50" t="s">
        <v>270</v>
      </c>
      <c r="F670" s="49">
        <v>264</v>
      </c>
      <c r="G670" s="50" t="s">
        <v>275</v>
      </c>
      <c r="H670" s="51">
        <v>23</v>
      </c>
      <c r="I670" s="52">
        <v>9446</v>
      </c>
      <c r="J670" s="52">
        <v>4353</v>
      </c>
      <c r="K670" s="52">
        <v>0</v>
      </c>
      <c r="L670" s="52">
        <v>893</v>
      </c>
      <c r="M670" s="52">
        <v>14692</v>
      </c>
      <c r="N670" s="36"/>
      <c r="O670" s="53">
        <v>0</v>
      </c>
      <c r="P670" s="53">
        <v>0</v>
      </c>
      <c r="Q670" s="55">
        <v>0.09</v>
      </c>
      <c r="R670" s="55">
        <v>7.8333580310718035E-3</v>
      </c>
      <c r="S670" s="52">
        <v>0</v>
      </c>
      <c r="T670" s="36"/>
      <c r="U670" s="56">
        <v>317377</v>
      </c>
      <c r="V670" s="56">
        <v>0</v>
      </c>
      <c r="W670" s="52">
        <v>0</v>
      </c>
      <c r="X670" s="52">
        <v>20539</v>
      </c>
      <c r="Y670" s="52">
        <v>337916</v>
      </c>
      <c r="Z670" s="83">
        <f t="shared" si="10"/>
        <v>12714446</v>
      </c>
    </row>
    <row r="671" spans="1:26" s="13" customFormat="1">
      <c r="A671" s="49">
        <v>488</v>
      </c>
      <c r="B671" s="49">
        <v>488219285</v>
      </c>
      <c r="C671" s="50" t="s">
        <v>269</v>
      </c>
      <c r="D671" s="49">
        <v>219</v>
      </c>
      <c r="E671" s="50" t="s">
        <v>270</v>
      </c>
      <c r="F671" s="49">
        <v>285</v>
      </c>
      <c r="G671" s="50" t="s">
        <v>28</v>
      </c>
      <c r="H671" s="51">
        <v>1</v>
      </c>
      <c r="I671" s="52">
        <v>10636</v>
      </c>
      <c r="J671" s="52">
        <v>3260</v>
      </c>
      <c r="K671" s="52">
        <v>0</v>
      </c>
      <c r="L671" s="52">
        <v>893</v>
      </c>
      <c r="M671" s="52">
        <v>14789</v>
      </c>
      <c r="N671" s="36"/>
      <c r="O671" s="53">
        <v>0</v>
      </c>
      <c r="P671" s="53">
        <v>0</v>
      </c>
      <c r="Q671" s="55">
        <v>0.09</v>
      </c>
      <c r="R671" s="55">
        <v>3.1541691059860932E-2</v>
      </c>
      <c r="S671" s="52">
        <v>0</v>
      </c>
      <c r="T671" s="36"/>
      <c r="U671" s="56">
        <v>13896</v>
      </c>
      <c r="V671" s="56">
        <v>0</v>
      </c>
      <c r="W671" s="52">
        <v>0</v>
      </c>
      <c r="X671" s="52">
        <v>893</v>
      </c>
      <c r="Y671" s="52">
        <v>14789</v>
      </c>
      <c r="Z671" s="83">
        <f t="shared" si="10"/>
        <v>12714446</v>
      </c>
    </row>
    <row r="672" spans="1:26" s="13" customFormat="1">
      <c r="A672" s="49">
        <v>488</v>
      </c>
      <c r="B672" s="49">
        <v>488219336</v>
      </c>
      <c r="C672" s="50" t="s">
        <v>269</v>
      </c>
      <c r="D672" s="49">
        <v>219</v>
      </c>
      <c r="E672" s="50" t="s">
        <v>270</v>
      </c>
      <c r="F672" s="49">
        <v>336</v>
      </c>
      <c r="G672" s="50" t="s">
        <v>30</v>
      </c>
      <c r="H672" s="51">
        <v>230</v>
      </c>
      <c r="I672" s="52">
        <v>9838</v>
      </c>
      <c r="J672" s="52">
        <v>1312</v>
      </c>
      <c r="K672" s="52">
        <v>0</v>
      </c>
      <c r="L672" s="52">
        <v>893</v>
      </c>
      <c r="M672" s="52">
        <v>12043</v>
      </c>
      <c r="N672" s="36"/>
      <c r="O672" s="53">
        <v>0</v>
      </c>
      <c r="P672" s="53">
        <v>0</v>
      </c>
      <c r="Q672" s="55">
        <v>0.09</v>
      </c>
      <c r="R672" s="55">
        <v>3.2866042662978136E-2</v>
      </c>
      <c r="S672" s="52">
        <v>0</v>
      </c>
      <c r="T672" s="36"/>
      <c r="U672" s="56">
        <v>2564500</v>
      </c>
      <c r="V672" s="56">
        <v>0</v>
      </c>
      <c r="W672" s="52">
        <v>0</v>
      </c>
      <c r="X672" s="52">
        <v>205390</v>
      </c>
      <c r="Y672" s="52">
        <v>2769890</v>
      </c>
      <c r="Z672" s="83">
        <f t="shared" si="10"/>
        <v>12714446</v>
      </c>
    </row>
    <row r="673" spans="1:26" s="13" customFormat="1">
      <c r="A673" s="49">
        <v>488</v>
      </c>
      <c r="B673" s="49">
        <v>488219625</v>
      </c>
      <c r="C673" s="50" t="s">
        <v>269</v>
      </c>
      <c r="D673" s="49">
        <v>219</v>
      </c>
      <c r="E673" s="50" t="s">
        <v>270</v>
      </c>
      <c r="F673" s="49">
        <v>625</v>
      </c>
      <c r="G673" s="50" t="s">
        <v>92</v>
      </c>
      <c r="H673" s="51">
        <v>1</v>
      </c>
      <c r="I673" s="52">
        <v>8808</v>
      </c>
      <c r="J673" s="52">
        <v>1677</v>
      </c>
      <c r="K673" s="52">
        <v>0</v>
      </c>
      <c r="L673" s="52">
        <v>893</v>
      </c>
      <c r="M673" s="52">
        <v>11378</v>
      </c>
      <c r="N673" s="36"/>
      <c r="O673" s="53">
        <v>0</v>
      </c>
      <c r="P673" s="53">
        <v>0</v>
      </c>
      <c r="Q673" s="55">
        <v>0.09</v>
      </c>
      <c r="R673" s="55">
        <v>2.4383493089387897E-3</v>
      </c>
      <c r="S673" s="52">
        <v>0</v>
      </c>
      <c r="T673" s="36"/>
      <c r="U673" s="56">
        <v>10485</v>
      </c>
      <c r="V673" s="56">
        <v>0</v>
      </c>
      <c r="W673" s="52">
        <v>0</v>
      </c>
      <c r="X673" s="52">
        <v>893</v>
      </c>
      <c r="Y673" s="52">
        <v>11378</v>
      </c>
      <c r="Z673" s="83">
        <f t="shared" si="10"/>
        <v>12714446</v>
      </c>
    </row>
    <row r="674" spans="1:26" s="13" customFormat="1">
      <c r="A674" s="49">
        <v>488</v>
      </c>
      <c r="B674" s="49">
        <v>488219760</v>
      </c>
      <c r="C674" s="50" t="s">
        <v>269</v>
      </c>
      <c r="D674" s="49">
        <v>219</v>
      </c>
      <c r="E674" s="50" t="s">
        <v>270</v>
      </c>
      <c r="F674" s="49">
        <v>760</v>
      </c>
      <c r="G674" s="50" t="s">
        <v>262</v>
      </c>
      <c r="H674" s="51">
        <v>4</v>
      </c>
      <c r="I674" s="52">
        <v>10210</v>
      </c>
      <c r="J674" s="52">
        <v>1982</v>
      </c>
      <c r="K674" s="52">
        <v>0</v>
      </c>
      <c r="L674" s="52">
        <v>893</v>
      </c>
      <c r="M674" s="52">
        <v>13085</v>
      </c>
      <c r="N674" s="36"/>
      <c r="O674" s="53">
        <v>0</v>
      </c>
      <c r="P674" s="53">
        <v>0</v>
      </c>
      <c r="Q674" s="55">
        <v>0.09</v>
      </c>
      <c r="R674" s="55">
        <v>2.8277602029337486E-2</v>
      </c>
      <c r="S674" s="52">
        <v>0</v>
      </c>
      <c r="T674" s="36"/>
      <c r="U674" s="56">
        <v>48768</v>
      </c>
      <c r="V674" s="56">
        <v>0</v>
      </c>
      <c r="W674" s="52">
        <v>0</v>
      </c>
      <c r="X674" s="52">
        <v>3572</v>
      </c>
      <c r="Y674" s="52">
        <v>52340</v>
      </c>
      <c r="Z674" s="83">
        <f t="shared" si="10"/>
        <v>12714446</v>
      </c>
    </row>
    <row r="675" spans="1:26" s="13" customFormat="1">
      <c r="A675" s="49">
        <v>488</v>
      </c>
      <c r="B675" s="49">
        <v>488219780</v>
      </c>
      <c r="C675" s="50" t="s">
        <v>269</v>
      </c>
      <c r="D675" s="49">
        <v>219</v>
      </c>
      <c r="E675" s="50" t="s">
        <v>270</v>
      </c>
      <c r="F675" s="49">
        <v>780</v>
      </c>
      <c r="G675" s="50" t="s">
        <v>243</v>
      </c>
      <c r="H675" s="51">
        <v>46</v>
      </c>
      <c r="I675" s="52">
        <v>10861</v>
      </c>
      <c r="J675" s="52">
        <v>1778</v>
      </c>
      <c r="K675" s="52">
        <v>0</v>
      </c>
      <c r="L675" s="52">
        <v>893</v>
      </c>
      <c r="M675" s="52">
        <v>13532</v>
      </c>
      <c r="N675" s="36"/>
      <c r="O675" s="53">
        <v>0</v>
      </c>
      <c r="P675" s="53">
        <v>0</v>
      </c>
      <c r="Q675" s="55">
        <v>0.09</v>
      </c>
      <c r="R675" s="55">
        <v>1.3056441038898034E-2</v>
      </c>
      <c r="S675" s="52">
        <v>0</v>
      </c>
      <c r="T675" s="36"/>
      <c r="U675" s="56">
        <v>581394</v>
      </c>
      <c r="V675" s="56">
        <v>0</v>
      </c>
      <c r="W675" s="52">
        <v>0</v>
      </c>
      <c r="X675" s="52">
        <v>41078</v>
      </c>
      <c r="Y675" s="52">
        <v>622472</v>
      </c>
      <c r="Z675" s="83">
        <f t="shared" si="10"/>
        <v>12714446</v>
      </c>
    </row>
    <row r="676" spans="1:26" s="13" customFormat="1">
      <c r="A676" s="49">
        <v>489</v>
      </c>
      <c r="B676" s="49">
        <v>489020020</v>
      </c>
      <c r="C676" s="50" t="s">
        <v>276</v>
      </c>
      <c r="D676" s="49">
        <v>20</v>
      </c>
      <c r="E676" s="50" t="s">
        <v>125</v>
      </c>
      <c r="F676" s="49">
        <v>20</v>
      </c>
      <c r="G676" s="50" t="s">
        <v>125</v>
      </c>
      <c r="H676" s="51">
        <v>163</v>
      </c>
      <c r="I676" s="52">
        <v>10653</v>
      </c>
      <c r="J676" s="52">
        <v>3058</v>
      </c>
      <c r="K676" s="52">
        <v>0</v>
      </c>
      <c r="L676" s="52">
        <v>893</v>
      </c>
      <c r="M676" s="52">
        <v>14604</v>
      </c>
      <c r="N676" s="36"/>
      <c r="O676" s="53">
        <v>0</v>
      </c>
      <c r="P676" s="53">
        <v>0</v>
      </c>
      <c r="Q676" s="55">
        <v>0.09</v>
      </c>
      <c r="R676" s="55">
        <v>3.8356568562800196E-2</v>
      </c>
      <c r="S676" s="52">
        <v>0</v>
      </c>
      <c r="T676" s="36"/>
      <c r="U676" s="56">
        <v>2234893</v>
      </c>
      <c r="V676" s="56">
        <v>0</v>
      </c>
      <c r="W676" s="52">
        <v>0</v>
      </c>
      <c r="X676" s="52">
        <v>145559</v>
      </c>
      <c r="Y676" s="52">
        <v>2380452</v>
      </c>
      <c r="Z676" s="83">
        <f t="shared" si="10"/>
        <v>13116224</v>
      </c>
    </row>
    <row r="677" spans="1:26" s="13" customFormat="1">
      <c r="A677" s="49">
        <v>489</v>
      </c>
      <c r="B677" s="49">
        <v>489020036</v>
      </c>
      <c r="C677" s="50" t="s">
        <v>276</v>
      </c>
      <c r="D677" s="49">
        <v>20</v>
      </c>
      <c r="E677" s="50" t="s">
        <v>125</v>
      </c>
      <c r="F677" s="49">
        <v>36</v>
      </c>
      <c r="G677" s="50" t="s">
        <v>126</v>
      </c>
      <c r="H677" s="51">
        <v>110</v>
      </c>
      <c r="I677" s="52">
        <v>10298</v>
      </c>
      <c r="J677" s="52">
        <v>4537</v>
      </c>
      <c r="K677" s="52">
        <v>0</v>
      </c>
      <c r="L677" s="52">
        <v>893</v>
      </c>
      <c r="M677" s="52">
        <v>15728</v>
      </c>
      <c r="N677" s="36"/>
      <c r="O677" s="53">
        <v>0</v>
      </c>
      <c r="P677" s="53">
        <v>0</v>
      </c>
      <c r="Q677" s="55">
        <v>0.09</v>
      </c>
      <c r="R677" s="55">
        <v>6.6661922223950384E-2</v>
      </c>
      <c r="S677" s="52">
        <v>0</v>
      </c>
      <c r="T677" s="36"/>
      <c r="U677" s="56">
        <v>1631850</v>
      </c>
      <c r="V677" s="56">
        <v>0</v>
      </c>
      <c r="W677" s="52">
        <v>0</v>
      </c>
      <c r="X677" s="52">
        <v>98230</v>
      </c>
      <c r="Y677" s="52">
        <v>1730080</v>
      </c>
      <c r="Z677" s="83">
        <f t="shared" si="10"/>
        <v>13116224</v>
      </c>
    </row>
    <row r="678" spans="1:26" s="13" customFormat="1">
      <c r="A678" s="49">
        <v>489</v>
      </c>
      <c r="B678" s="49">
        <v>489020052</v>
      </c>
      <c r="C678" s="50" t="s">
        <v>276</v>
      </c>
      <c r="D678" s="49">
        <v>20</v>
      </c>
      <c r="E678" s="50" t="s">
        <v>125</v>
      </c>
      <c r="F678" s="49">
        <v>52</v>
      </c>
      <c r="G678" s="50" t="s">
        <v>251</v>
      </c>
      <c r="H678" s="51">
        <v>12</v>
      </c>
      <c r="I678" s="52">
        <v>11024</v>
      </c>
      <c r="J678" s="52">
        <v>3329</v>
      </c>
      <c r="K678" s="52">
        <v>0</v>
      </c>
      <c r="L678" s="52">
        <v>893</v>
      </c>
      <c r="M678" s="52">
        <v>15246</v>
      </c>
      <c r="N678" s="36"/>
      <c r="O678" s="53">
        <v>0</v>
      </c>
      <c r="P678" s="53">
        <v>0</v>
      </c>
      <c r="Q678" s="55">
        <v>0.09</v>
      </c>
      <c r="R678" s="55">
        <v>2.531493556332336E-2</v>
      </c>
      <c r="S678" s="52">
        <v>0</v>
      </c>
      <c r="T678" s="36"/>
      <c r="U678" s="56">
        <v>172236</v>
      </c>
      <c r="V678" s="56">
        <v>0</v>
      </c>
      <c r="W678" s="52">
        <v>0</v>
      </c>
      <c r="X678" s="52">
        <v>10716</v>
      </c>
      <c r="Y678" s="52">
        <v>182952</v>
      </c>
      <c r="Z678" s="83">
        <f t="shared" si="10"/>
        <v>13116224</v>
      </c>
    </row>
    <row r="679" spans="1:26" s="13" customFormat="1">
      <c r="A679" s="49">
        <v>489</v>
      </c>
      <c r="B679" s="49">
        <v>489020096</v>
      </c>
      <c r="C679" s="50" t="s">
        <v>276</v>
      </c>
      <c r="D679" s="49">
        <v>20</v>
      </c>
      <c r="E679" s="50" t="s">
        <v>125</v>
      </c>
      <c r="F679" s="49">
        <v>96</v>
      </c>
      <c r="G679" s="50" t="s">
        <v>210</v>
      </c>
      <c r="H679" s="51">
        <v>67</v>
      </c>
      <c r="I679" s="52">
        <v>10751</v>
      </c>
      <c r="J679" s="52">
        <v>5772</v>
      </c>
      <c r="K679" s="52">
        <v>0</v>
      </c>
      <c r="L679" s="52">
        <v>893</v>
      </c>
      <c r="M679" s="52">
        <v>17416</v>
      </c>
      <c r="N679" s="36"/>
      <c r="O679" s="53">
        <v>0</v>
      </c>
      <c r="P679" s="53">
        <v>0</v>
      </c>
      <c r="Q679" s="55">
        <v>0.09</v>
      </c>
      <c r="R679" s="55">
        <v>2.1122904304353842E-2</v>
      </c>
      <c r="S679" s="52">
        <v>0</v>
      </c>
      <c r="T679" s="36"/>
      <c r="U679" s="56">
        <v>1107041</v>
      </c>
      <c r="V679" s="56">
        <v>0</v>
      </c>
      <c r="W679" s="52">
        <v>0</v>
      </c>
      <c r="X679" s="52">
        <v>59831</v>
      </c>
      <c r="Y679" s="52">
        <v>1166872</v>
      </c>
      <c r="Z679" s="83">
        <f t="shared" si="10"/>
        <v>13116224</v>
      </c>
    </row>
    <row r="680" spans="1:26" s="13" customFormat="1">
      <c r="A680" s="49">
        <v>489</v>
      </c>
      <c r="B680" s="49">
        <v>489020172</v>
      </c>
      <c r="C680" s="50" t="s">
        <v>276</v>
      </c>
      <c r="D680" s="49">
        <v>20</v>
      </c>
      <c r="E680" s="50" t="s">
        <v>125</v>
      </c>
      <c r="F680" s="49">
        <v>172</v>
      </c>
      <c r="G680" s="50" t="s">
        <v>256</v>
      </c>
      <c r="H680" s="51">
        <v>50</v>
      </c>
      <c r="I680" s="52">
        <v>10227</v>
      </c>
      <c r="J680" s="52">
        <v>6723</v>
      </c>
      <c r="K680" s="52">
        <v>0</v>
      </c>
      <c r="L680" s="52">
        <v>893</v>
      </c>
      <c r="M680" s="52">
        <v>17843</v>
      </c>
      <c r="N680" s="36"/>
      <c r="O680" s="53">
        <v>0</v>
      </c>
      <c r="P680" s="53">
        <v>0</v>
      </c>
      <c r="Q680" s="55">
        <v>0.09</v>
      </c>
      <c r="R680" s="55">
        <v>3.2778853979216281E-2</v>
      </c>
      <c r="S680" s="52">
        <v>0</v>
      </c>
      <c r="T680" s="36"/>
      <c r="U680" s="56">
        <v>847500</v>
      </c>
      <c r="V680" s="56">
        <v>0</v>
      </c>
      <c r="W680" s="52">
        <v>0</v>
      </c>
      <c r="X680" s="52">
        <v>44650</v>
      </c>
      <c r="Y680" s="52">
        <v>892150</v>
      </c>
      <c r="Z680" s="83">
        <f t="shared" si="10"/>
        <v>13116224</v>
      </c>
    </row>
    <row r="681" spans="1:26" s="13" customFormat="1">
      <c r="A681" s="49">
        <v>489</v>
      </c>
      <c r="B681" s="49">
        <v>489020239</v>
      </c>
      <c r="C681" s="50" t="s">
        <v>276</v>
      </c>
      <c r="D681" s="49">
        <v>20</v>
      </c>
      <c r="E681" s="50" t="s">
        <v>125</v>
      </c>
      <c r="F681" s="49">
        <v>239</v>
      </c>
      <c r="G681" s="50" t="s">
        <v>250</v>
      </c>
      <c r="H681" s="51">
        <v>76</v>
      </c>
      <c r="I681" s="52">
        <v>10350</v>
      </c>
      <c r="J681" s="52">
        <v>3605</v>
      </c>
      <c r="K681" s="52">
        <v>0</v>
      </c>
      <c r="L681" s="52">
        <v>893</v>
      </c>
      <c r="M681" s="52">
        <v>14848</v>
      </c>
      <c r="N681" s="36"/>
      <c r="O681" s="53">
        <v>0</v>
      </c>
      <c r="P681" s="53">
        <v>0</v>
      </c>
      <c r="Q681" s="55">
        <v>0.09</v>
      </c>
      <c r="R681" s="55">
        <v>5.3908122097580405E-2</v>
      </c>
      <c r="S681" s="52">
        <v>0</v>
      </c>
      <c r="T681" s="36"/>
      <c r="U681" s="56">
        <v>1060580</v>
      </c>
      <c r="V681" s="56">
        <v>0</v>
      </c>
      <c r="W681" s="52">
        <v>0</v>
      </c>
      <c r="X681" s="52">
        <v>67868</v>
      </c>
      <c r="Y681" s="52">
        <v>1128448</v>
      </c>
      <c r="Z681" s="83">
        <f t="shared" si="10"/>
        <v>13116224</v>
      </c>
    </row>
    <row r="682" spans="1:26" s="13" customFormat="1">
      <c r="A682" s="49">
        <v>489</v>
      </c>
      <c r="B682" s="49">
        <v>489020242</v>
      </c>
      <c r="C682" s="50" t="s">
        <v>276</v>
      </c>
      <c r="D682" s="49">
        <v>20</v>
      </c>
      <c r="E682" s="50" t="s">
        <v>125</v>
      </c>
      <c r="F682" s="49">
        <v>242</v>
      </c>
      <c r="G682" s="50" t="s">
        <v>277</v>
      </c>
      <c r="H682" s="51">
        <v>3</v>
      </c>
      <c r="I682" s="52">
        <v>11160</v>
      </c>
      <c r="J682" s="52">
        <v>24423</v>
      </c>
      <c r="K682" s="52">
        <v>0</v>
      </c>
      <c r="L682" s="52">
        <v>893</v>
      </c>
      <c r="M682" s="52">
        <v>36476</v>
      </c>
      <c r="N682" s="36"/>
      <c r="O682" s="53">
        <v>0</v>
      </c>
      <c r="P682" s="53">
        <v>0</v>
      </c>
      <c r="Q682" s="55">
        <v>0.09</v>
      </c>
      <c r="R682" s="55">
        <v>3.0529022391812332E-2</v>
      </c>
      <c r="S682" s="52">
        <v>0</v>
      </c>
      <c r="T682" s="36"/>
      <c r="U682" s="56">
        <v>106749</v>
      </c>
      <c r="V682" s="56">
        <v>0</v>
      </c>
      <c r="W682" s="52">
        <v>0</v>
      </c>
      <c r="X682" s="52">
        <v>2679</v>
      </c>
      <c r="Y682" s="52">
        <v>109428</v>
      </c>
      <c r="Z682" s="83">
        <f t="shared" si="10"/>
        <v>13116224</v>
      </c>
    </row>
    <row r="683" spans="1:26" s="13" customFormat="1">
      <c r="A683" s="49">
        <v>489</v>
      </c>
      <c r="B683" s="49">
        <v>489020261</v>
      </c>
      <c r="C683" s="50" t="s">
        <v>276</v>
      </c>
      <c r="D683" s="49">
        <v>20</v>
      </c>
      <c r="E683" s="50" t="s">
        <v>125</v>
      </c>
      <c r="F683" s="49">
        <v>261</v>
      </c>
      <c r="G683" s="50" t="s">
        <v>127</v>
      </c>
      <c r="H683" s="51">
        <v>184</v>
      </c>
      <c r="I683" s="52">
        <v>10132</v>
      </c>
      <c r="J683" s="52">
        <v>5394</v>
      </c>
      <c r="K683" s="52">
        <v>0</v>
      </c>
      <c r="L683" s="52">
        <v>893</v>
      </c>
      <c r="M683" s="52">
        <v>16419</v>
      </c>
      <c r="N683" s="36"/>
      <c r="O683" s="53">
        <v>0</v>
      </c>
      <c r="P683" s="53">
        <v>0</v>
      </c>
      <c r="Q683" s="55">
        <v>0.09</v>
      </c>
      <c r="R683" s="55">
        <v>7.0703875657145643E-2</v>
      </c>
      <c r="S683" s="52">
        <v>0</v>
      </c>
      <c r="T683" s="36"/>
      <c r="U683" s="56">
        <v>2856784</v>
      </c>
      <c r="V683" s="56">
        <v>0</v>
      </c>
      <c r="W683" s="52">
        <v>0</v>
      </c>
      <c r="X683" s="52">
        <v>164312</v>
      </c>
      <c r="Y683" s="52">
        <v>3021096</v>
      </c>
      <c r="Z683" s="83">
        <f t="shared" si="10"/>
        <v>13116224</v>
      </c>
    </row>
    <row r="684" spans="1:26" s="13" customFormat="1">
      <c r="A684" s="49">
        <v>489</v>
      </c>
      <c r="B684" s="49">
        <v>489020264</v>
      </c>
      <c r="C684" s="50" t="s">
        <v>276</v>
      </c>
      <c r="D684" s="49">
        <v>20</v>
      </c>
      <c r="E684" s="50" t="s">
        <v>125</v>
      </c>
      <c r="F684" s="49">
        <v>264</v>
      </c>
      <c r="G684" s="50" t="s">
        <v>275</v>
      </c>
      <c r="H684" s="51">
        <v>1</v>
      </c>
      <c r="I684" s="52">
        <v>9794</v>
      </c>
      <c r="J684" s="52">
        <v>4513</v>
      </c>
      <c r="K684" s="52">
        <v>0</v>
      </c>
      <c r="L684" s="52">
        <v>893</v>
      </c>
      <c r="M684" s="52">
        <v>15200</v>
      </c>
      <c r="N684" s="36"/>
      <c r="O684" s="53">
        <v>0</v>
      </c>
      <c r="P684" s="53">
        <v>0</v>
      </c>
      <c r="Q684" s="55">
        <v>0.09</v>
      </c>
      <c r="R684" s="55">
        <v>7.8333580310718035E-3</v>
      </c>
      <c r="S684" s="52">
        <v>0</v>
      </c>
      <c r="T684" s="36"/>
      <c r="U684" s="56">
        <v>14307</v>
      </c>
      <c r="V684" s="56">
        <v>0</v>
      </c>
      <c r="W684" s="52">
        <v>0</v>
      </c>
      <c r="X684" s="52">
        <v>893</v>
      </c>
      <c r="Y684" s="52">
        <v>15200</v>
      </c>
      <c r="Z684" s="83">
        <f t="shared" si="10"/>
        <v>13116224</v>
      </c>
    </row>
    <row r="685" spans="1:26" s="13" customFormat="1">
      <c r="A685" s="49">
        <v>489</v>
      </c>
      <c r="B685" s="49">
        <v>489020300</v>
      </c>
      <c r="C685" s="50" t="s">
        <v>276</v>
      </c>
      <c r="D685" s="49">
        <v>20</v>
      </c>
      <c r="E685" s="50" t="s">
        <v>125</v>
      </c>
      <c r="F685" s="49">
        <v>300</v>
      </c>
      <c r="G685" s="50" t="s">
        <v>128</v>
      </c>
      <c r="H685" s="51">
        <v>2</v>
      </c>
      <c r="I685" s="52">
        <v>9794</v>
      </c>
      <c r="J685" s="52">
        <v>20369</v>
      </c>
      <c r="K685" s="52">
        <v>0</v>
      </c>
      <c r="L685" s="52">
        <v>893</v>
      </c>
      <c r="M685" s="52">
        <v>31056</v>
      </c>
      <c r="N685" s="36"/>
      <c r="O685" s="53">
        <v>0</v>
      </c>
      <c r="P685" s="53">
        <v>0</v>
      </c>
      <c r="Q685" s="55">
        <v>0.09</v>
      </c>
      <c r="R685" s="55">
        <v>2.2855001151621899E-2</v>
      </c>
      <c r="S685" s="52">
        <v>0</v>
      </c>
      <c r="T685" s="36"/>
      <c r="U685" s="56">
        <v>60326</v>
      </c>
      <c r="V685" s="56">
        <v>0</v>
      </c>
      <c r="W685" s="52">
        <v>0</v>
      </c>
      <c r="X685" s="52">
        <v>1786</v>
      </c>
      <c r="Y685" s="52">
        <v>62112</v>
      </c>
      <c r="Z685" s="83">
        <f t="shared" si="10"/>
        <v>13116224</v>
      </c>
    </row>
    <row r="686" spans="1:26" s="13" customFormat="1">
      <c r="A686" s="49">
        <v>489</v>
      </c>
      <c r="B686" s="49">
        <v>489020310</v>
      </c>
      <c r="C686" s="50" t="s">
        <v>276</v>
      </c>
      <c r="D686" s="49">
        <v>20</v>
      </c>
      <c r="E686" s="50" t="s">
        <v>125</v>
      </c>
      <c r="F686" s="49">
        <v>310</v>
      </c>
      <c r="G686" s="50" t="s">
        <v>259</v>
      </c>
      <c r="H686" s="51">
        <v>26</v>
      </c>
      <c r="I686" s="52">
        <v>10559</v>
      </c>
      <c r="J686" s="52">
        <v>2274</v>
      </c>
      <c r="K686" s="52">
        <v>0</v>
      </c>
      <c r="L686" s="52">
        <v>893</v>
      </c>
      <c r="M686" s="52">
        <v>13726</v>
      </c>
      <c r="N686" s="36"/>
      <c r="O686" s="53">
        <v>0</v>
      </c>
      <c r="P686" s="53">
        <v>0</v>
      </c>
      <c r="Q686" s="55">
        <v>0.18</v>
      </c>
      <c r="R686" s="55">
        <v>2.3018778645302537E-2</v>
      </c>
      <c r="S686" s="52">
        <v>0</v>
      </c>
      <c r="T686" s="36"/>
      <c r="U686" s="56">
        <v>333658</v>
      </c>
      <c r="V686" s="56">
        <v>0</v>
      </c>
      <c r="W686" s="52">
        <v>0</v>
      </c>
      <c r="X686" s="52">
        <v>23218</v>
      </c>
      <c r="Y686" s="52">
        <v>356876</v>
      </c>
      <c r="Z686" s="83">
        <f t="shared" si="10"/>
        <v>13116224</v>
      </c>
    </row>
    <row r="687" spans="1:26" s="13" customFormat="1">
      <c r="A687" s="49">
        <v>489</v>
      </c>
      <c r="B687" s="49">
        <v>489020645</v>
      </c>
      <c r="C687" s="50" t="s">
        <v>276</v>
      </c>
      <c r="D687" s="49">
        <v>20</v>
      </c>
      <c r="E687" s="50" t="s">
        <v>125</v>
      </c>
      <c r="F687" s="49">
        <v>645</v>
      </c>
      <c r="G687" s="50" t="s">
        <v>129</v>
      </c>
      <c r="H687" s="51">
        <v>74</v>
      </c>
      <c r="I687" s="52">
        <v>10527</v>
      </c>
      <c r="J687" s="52">
        <v>3535</v>
      </c>
      <c r="K687" s="52">
        <v>0</v>
      </c>
      <c r="L687" s="52">
        <v>893</v>
      </c>
      <c r="M687" s="52">
        <v>14955</v>
      </c>
      <c r="N687" s="36"/>
      <c r="O687" s="53">
        <v>0</v>
      </c>
      <c r="P687" s="53">
        <v>0</v>
      </c>
      <c r="Q687" s="55">
        <v>0.09</v>
      </c>
      <c r="R687" s="55">
        <v>3.3804194494714432E-2</v>
      </c>
      <c r="S687" s="52">
        <v>0</v>
      </c>
      <c r="T687" s="36"/>
      <c r="U687" s="56">
        <v>1040588</v>
      </c>
      <c r="V687" s="56">
        <v>0</v>
      </c>
      <c r="W687" s="52">
        <v>0</v>
      </c>
      <c r="X687" s="52">
        <v>66082</v>
      </c>
      <c r="Y687" s="52">
        <v>1106670</v>
      </c>
      <c r="Z687" s="83">
        <f t="shared" si="10"/>
        <v>13116224</v>
      </c>
    </row>
    <row r="688" spans="1:26" s="13" customFormat="1">
      <c r="A688" s="49">
        <v>489</v>
      </c>
      <c r="B688" s="49">
        <v>489020660</v>
      </c>
      <c r="C688" s="50" t="s">
        <v>276</v>
      </c>
      <c r="D688" s="49">
        <v>20</v>
      </c>
      <c r="E688" s="50" t="s">
        <v>125</v>
      </c>
      <c r="F688" s="49">
        <v>660</v>
      </c>
      <c r="G688" s="50" t="s">
        <v>130</v>
      </c>
      <c r="H688" s="51">
        <v>16</v>
      </c>
      <c r="I688" s="52">
        <v>10988</v>
      </c>
      <c r="J688" s="52">
        <v>10076</v>
      </c>
      <c r="K688" s="52">
        <v>0</v>
      </c>
      <c r="L688" s="52">
        <v>893</v>
      </c>
      <c r="M688" s="52">
        <v>21957</v>
      </c>
      <c r="N688" s="36"/>
      <c r="O688" s="53">
        <v>0</v>
      </c>
      <c r="P688" s="53">
        <v>0</v>
      </c>
      <c r="Q688" s="55">
        <v>0.09</v>
      </c>
      <c r="R688" s="55">
        <v>5.6317117767093396E-2</v>
      </c>
      <c r="S688" s="52">
        <v>0</v>
      </c>
      <c r="T688" s="36"/>
      <c r="U688" s="56">
        <v>337024</v>
      </c>
      <c r="V688" s="56">
        <v>0</v>
      </c>
      <c r="W688" s="52">
        <v>0</v>
      </c>
      <c r="X688" s="52">
        <v>14288</v>
      </c>
      <c r="Y688" s="52">
        <v>351312</v>
      </c>
      <c r="Z688" s="83">
        <f t="shared" si="10"/>
        <v>13116224</v>
      </c>
    </row>
    <row r="689" spans="1:26" s="13" customFormat="1">
      <c r="A689" s="49">
        <v>489</v>
      </c>
      <c r="B689" s="49">
        <v>489020712</v>
      </c>
      <c r="C689" s="50" t="s">
        <v>276</v>
      </c>
      <c r="D689" s="49">
        <v>20</v>
      </c>
      <c r="E689" s="50" t="s">
        <v>125</v>
      </c>
      <c r="F689" s="49">
        <v>712</v>
      </c>
      <c r="G689" s="50" t="s">
        <v>124</v>
      </c>
      <c r="H689" s="51">
        <v>32</v>
      </c>
      <c r="I689" s="52">
        <v>10559</v>
      </c>
      <c r="J689" s="52">
        <v>7691</v>
      </c>
      <c r="K689" s="52">
        <v>0</v>
      </c>
      <c r="L689" s="52">
        <v>893</v>
      </c>
      <c r="M689" s="52">
        <v>19143</v>
      </c>
      <c r="N689" s="36"/>
      <c r="O689" s="53">
        <v>0</v>
      </c>
      <c r="P689" s="53">
        <v>0</v>
      </c>
      <c r="Q689" s="55">
        <v>0.09</v>
      </c>
      <c r="R689" s="55">
        <v>3.4568884918145901E-2</v>
      </c>
      <c r="S689" s="52">
        <v>0</v>
      </c>
      <c r="T689" s="36"/>
      <c r="U689" s="56">
        <v>584000</v>
      </c>
      <c r="V689" s="56">
        <v>0</v>
      </c>
      <c r="W689" s="52">
        <v>0</v>
      </c>
      <c r="X689" s="52">
        <v>28576</v>
      </c>
      <c r="Y689" s="52">
        <v>612576</v>
      </c>
      <c r="Z689" s="83">
        <f t="shared" si="10"/>
        <v>13116224</v>
      </c>
    </row>
    <row r="690" spans="1:26" s="13" customFormat="1">
      <c r="A690" s="49">
        <v>491</v>
      </c>
      <c r="B690" s="49">
        <v>491095072</v>
      </c>
      <c r="C690" s="50" t="s">
        <v>278</v>
      </c>
      <c r="D690" s="49">
        <v>95</v>
      </c>
      <c r="E690" s="50" t="s">
        <v>279</v>
      </c>
      <c r="F690" s="49">
        <v>72</v>
      </c>
      <c r="G690" s="50" t="s">
        <v>280</v>
      </c>
      <c r="H690" s="51">
        <v>1</v>
      </c>
      <c r="I690" s="52">
        <v>10185</v>
      </c>
      <c r="J690" s="52">
        <v>2409</v>
      </c>
      <c r="K690" s="52">
        <v>0</v>
      </c>
      <c r="L690" s="52">
        <v>893</v>
      </c>
      <c r="M690" s="52">
        <v>13487</v>
      </c>
      <c r="N690" s="36"/>
      <c r="O690" s="53">
        <v>0</v>
      </c>
      <c r="P690" s="53">
        <v>0</v>
      </c>
      <c r="Q690" s="55">
        <v>0.09</v>
      </c>
      <c r="R690" s="55">
        <v>2.4749488570022767E-3</v>
      </c>
      <c r="S690" s="52">
        <v>0</v>
      </c>
      <c r="T690" s="36"/>
      <c r="U690" s="56">
        <v>12594</v>
      </c>
      <c r="V690" s="56">
        <v>0</v>
      </c>
      <c r="W690" s="52">
        <v>0</v>
      </c>
      <c r="X690" s="52">
        <v>893</v>
      </c>
      <c r="Y690" s="52">
        <v>13487</v>
      </c>
      <c r="Z690" s="83">
        <f t="shared" si="10"/>
        <v>14118878</v>
      </c>
    </row>
    <row r="691" spans="1:26" s="13" customFormat="1">
      <c r="A691" s="49">
        <v>491</v>
      </c>
      <c r="B691" s="49">
        <v>491095095</v>
      </c>
      <c r="C691" s="50" t="s">
        <v>278</v>
      </c>
      <c r="D691" s="49">
        <v>95</v>
      </c>
      <c r="E691" s="50" t="s">
        <v>279</v>
      </c>
      <c r="F691" s="49">
        <v>95</v>
      </c>
      <c r="G691" s="50" t="s">
        <v>279</v>
      </c>
      <c r="H691" s="51">
        <v>1197</v>
      </c>
      <c r="I691" s="52">
        <v>10612</v>
      </c>
      <c r="J691" s="52">
        <v>117</v>
      </c>
      <c r="K691" s="52">
        <v>0</v>
      </c>
      <c r="L691" s="52">
        <v>893</v>
      </c>
      <c r="M691" s="52">
        <v>11622</v>
      </c>
      <c r="N691" s="36"/>
      <c r="O691" s="53">
        <v>0</v>
      </c>
      <c r="P691" s="53">
        <v>0</v>
      </c>
      <c r="Q691" s="55">
        <v>0.18</v>
      </c>
      <c r="R691" s="55">
        <v>0.12032466757782798</v>
      </c>
      <c r="S691" s="52">
        <v>0</v>
      </c>
      <c r="T691" s="36"/>
      <c r="U691" s="56">
        <v>12842613</v>
      </c>
      <c r="V691" s="56">
        <v>0</v>
      </c>
      <c r="W691" s="52">
        <v>0</v>
      </c>
      <c r="X691" s="52">
        <v>1068921</v>
      </c>
      <c r="Y691" s="52">
        <v>13911534</v>
      </c>
      <c r="Z691" s="83">
        <f t="shared" si="10"/>
        <v>14118878</v>
      </c>
    </row>
    <row r="692" spans="1:26" s="13" customFormat="1">
      <c r="A692" s="49">
        <v>491</v>
      </c>
      <c r="B692" s="49">
        <v>491095218</v>
      </c>
      <c r="C692" s="50" t="s">
        <v>278</v>
      </c>
      <c r="D692" s="49">
        <v>95</v>
      </c>
      <c r="E692" s="50" t="s">
        <v>279</v>
      </c>
      <c r="F692" s="49">
        <v>218</v>
      </c>
      <c r="G692" s="50" t="s">
        <v>168</v>
      </c>
      <c r="H692" s="51">
        <v>1</v>
      </c>
      <c r="I692" s="52">
        <v>9776</v>
      </c>
      <c r="J692" s="52">
        <v>3187</v>
      </c>
      <c r="K692" s="52">
        <v>0</v>
      </c>
      <c r="L692" s="52">
        <v>893</v>
      </c>
      <c r="M692" s="52">
        <v>13856</v>
      </c>
      <c r="N692" s="36"/>
      <c r="O692" s="53">
        <v>0</v>
      </c>
      <c r="P692" s="53">
        <v>0</v>
      </c>
      <c r="Q692" s="55">
        <v>0.09</v>
      </c>
      <c r="R692" s="55">
        <v>4.1256160908990716E-2</v>
      </c>
      <c r="S692" s="52">
        <v>0</v>
      </c>
      <c r="T692" s="36"/>
      <c r="U692" s="56">
        <v>12963</v>
      </c>
      <c r="V692" s="56">
        <v>0</v>
      </c>
      <c r="W692" s="52">
        <v>0</v>
      </c>
      <c r="X692" s="52">
        <v>893</v>
      </c>
      <c r="Y692" s="52">
        <v>13856</v>
      </c>
      <c r="Z692" s="83">
        <f t="shared" si="10"/>
        <v>14118878</v>
      </c>
    </row>
    <row r="693" spans="1:26" s="13" customFormat="1">
      <c r="A693" s="49">
        <v>491</v>
      </c>
      <c r="B693" s="49">
        <v>491095273</v>
      </c>
      <c r="C693" s="50" t="s">
        <v>278</v>
      </c>
      <c r="D693" s="49">
        <v>95</v>
      </c>
      <c r="E693" s="50" t="s">
        <v>279</v>
      </c>
      <c r="F693" s="49">
        <v>273</v>
      </c>
      <c r="G693" s="50" t="s">
        <v>281</v>
      </c>
      <c r="H693" s="51">
        <v>1</v>
      </c>
      <c r="I693" s="52">
        <v>10413</v>
      </c>
      <c r="J693" s="52">
        <v>2793</v>
      </c>
      <c r="K693" s="52">
        <v>0</v>
      </c>
      <c r="L693" s="52">
        <v>893</v>
      </c>
      <c r="M693" s="52">
        <v>14099</v>
      </c>
      <c r="N693" s="36"/>
      <c r="O693" s="53">
        <v>0</v>
      </c>
      <c r="P693" s="53">
        <v>0</v>
      </c>
      <c r="Q693" s="55">
        <v>0.09</v>
      </c>
      <c r="R693" s="55">
        <v>5.9480752856149648E-4</v>
      </c>
      <c r="S693" s="52">
        <v>0</v>
      </c>
      <c r="T693" s="36"/>
      <c r="U693" s="56">
        <v>13206</v>
      </c>
      <c r="V693" s="56">
        <v>0</v>
      </c>
      <c r="W693" s="52">
        <v>0</v>
      </c>
      <c r="X693" s="52">
        <v>893</v>
      </c>
      <c r="Y693" s="52">
        <v>14099</v>
      </c>
      <c r="Z693" s="83">
        <f t="shared" si="10"/>
        <v>14118878</v>
      </c>
    </row>
    <row r="694" spans="1:26" s="13" customFormat="1">
      <c r="A694" s="49">
        <v>491</v>
      </c>
      <c r="B694" s="49">
        <v>491095292</v>
      </c>
      <c r="C694" s="50" t="s">
        <v>278</v>
      </c>
      <c r="D694" s="49">
        <v>95</v>
      </c>
      <c r="E694" s="50" t="s">
        <v>279</v>
      </c>
      <c r="F694" s="49">
        <v>292</v>
      </c>
      <c r="G694" s="50" t="s">
        <v>282</v>
      </c>
      <c r="H694" s="51">
        <v>6</v>
      </c>
      <c r="I694" s="52">
        <v>9892</v>
      </c>
      <c r="J694" s="52">
        <v>2047</v>
      </c>
      <c r="K694" s="52">
        <v>0</v>
      </c>
      <c r="L694" s="52">
        <v>893</v>
      </c>
      <c r="M694" s="52">
        <v>12832</v>
      </c>
      <c r="N694" s="36"/>
      <c r="O694" s="53">
        <v>0</v>
      </c>
      <c r="P694" s="53">
        <v>0</v>
      </c>
      <c r="Q694" s="55">
        <v>0.09</v>
      </c>
      <c r="R694" s="55">
        <v>3.4030269980525676E-3</v>
      </c>
      <c r="S694" s="52">
        <v>0</v>
      </c>
      <c r="T694" s="36"/>
      <c r="U694" s="56">
        <v>71634</v>
      </c>
      <c r="V694" s="56">
        <v>0</v>
      </c>
      <c r="W694" s="52">
        <v>0</v>
      </c>
      <c r="X694" s="52">
        <v>5358</v>
      </c>
      <c r="Y694" s="52">
        <v>76992</v>
      </c>
      <c r="Z694" s="83">
        <f t="shared" si="10"/>
        <v>14118878</v>
      </c>
    </row>
    <row r="695" spans="1:26" s="13" customFormat="1">
      <c r="A695" s="49">
        <v>491</v>
      </c>
      <c r="B695" s="49">
        <v>491095331</v>
      </c>
      <c r="C695" s="50" t="s">
        <v>278</v>
      </c>
      <c r="D695" s="49">
        <v>95</v>
      </c>
      <c r="E695" s="50" t="s">
        <v>279</v>
      </c>
      <c r="F695" s="49">
        <v>331</v>
      </c>
      <c r="G695" s="50" t="s">
        <v>283</v>
      </c>
      <c r="H695" s="51">
        <v>5</v>
      </c>
      <c r="I695" s="52">
        <v>10502</v>
      </c>
      <c r="J695" s="52">
        <v>3742</v>
      </c>
      <c r="K695" s="52">
        <v>0</v>
      </c>
      <c r="L695" s="52">
        <v>893</v>
      </c>
      <c r="M695" s="52">
        <v>15137</v>
      </c>
      <c r="N695" s="36"/>
      <c r="O695" s="53">
        <v>0</v>
      </c>
      <c r="P695" s="53">
        <v>0</v>
      </c>
      <c r="Q695" s="55">
        <v>0.09</v>
      </c>
      <c r="R695" s="55">
        <v>6.5419669549053264E-3</v>
      </c>
      <c r="S695" s="52">
        <v>0</v>
      </c>
      <c r="T695" s="36"/>
      <c r="U695" s="56">
        <v>71220</v>
      </c>
      <c r="V695" s="56">
        <v>0</v>
      </c>
      <c r="W695" s="52">
        <v>0</v>
      </c>
      <c r="X695" s="52">
        <v>4465</v>
      </c>
      <c r="Y695" s="52">
        <v>75685</v>
      </c>
      <c r="Z695" s="83">
        <f t="shared" si="10"/>
        <v>14118878</v>
      </c>
    </row>
    <row r="696" spans="1:26" s="13" customFormat="1">
      <c r="A696" s="49">
        <v>491</v>
      </c>
      <c r="B696" s="49">
        <v>491095763</v>
      </c>
      <c r="C696" s="50" t="s">
        <v>278</v>
      </c>
      <c r="D696" s="49">
        <v>95</v>
      </c>
      <c r="E696" s="50" t="s">
        <v>279</v>
      </c>
      <c r="F696" s="49">
        <v>763</v>
      </c>
      <c r="G696" s="50" t="s">
        <v>284</v>
      </c>
      <c r="H696" s="51">
        <v>1</v>
      </c>
      <c r="I696" s="52">
        <v>9794</v>
      </c>
      <c r="J696" s="52">
        <v>2538</v>
      </c>
      <c r="K696" s="52">
        <v>0</v>
      </c>
      <c r="L696" s="52">
        <v>893</v>
      </c>
      <c r="M696" s="52">
        <v>13225</v>
      </c>
      <c r="N696" s="36"/>
      <c r="O696" s="53">
        <v>0</v>
      </c>
      <c r="P696" s="53">
        <v>0</v>
      </c>
      <c r="Q696" s="55">
        <v>0.09</v>
      </c>
      <c r="R696" s="55">
        <v>9.0437734617257351E-4</v>
      </c>
      <c r="S696" s="52">
        <v>0</v>
      </c>
      <c r="T696" s="36"/>
      <c r="U696" s="56">
        <v>12332</v>
      </c>
      <c r="V696" s="56">
        <v>0</v>
      </c>
      <c r="W696" s="52">
        <v>0</v>
      </c>
      <c r="X696" s="52">
        <v>893</v>
      </c>
      <c r="Y696" s="52">
        <v>13225</v>
      </c>
      <c r="Z696" s="83">
        <f t="shared" si="10"/>
        <v>14118878</v>
      </c>
    </row>
    <row r="697" spans="1:26" s="13" customFormat="1">
      <c r="A697" s="49">
        <v>492</v>
      </c>
      <c r="B697" s="49">
        <v>492281137</v>
      </c>
      <c r="C697" s="50" t="s">
        <v>285</v>
      </c>
      <c r="D697" s="49">
        <v>281</v>
      </c>
      <c r="E697" s="50" t="s">
        <v>146</v>
      </c>
      <c r="F697" s="49">
        <v>137</v>
      </c>
      <c r="G697" s="50" t="s">
        <v>196</v>
      </c>
      <c r="H697" s="51">
        <v>5</v>
      </c>
      <c r="I697" s="52">
        <v>11795</v>
      </c>
      <c r="J697" s="52">
        <v>39</v>
      </c>
      <c r="K697" s="52">
        <v>0</v>
      </c>
      <c r="L697" s="52">
        <v>893</v>
      </c>
      <c r="M697" s="52">
        <v>12727</v>
      </c>
      <c r="N697" s="36"/>
      <c r="O697" s="53">
        <v>1.3850415512465374E-2</v>
      </c>
      <c r="P697" s="53">
        <v>0</v>
      </c>
      <c r="Q697" s="55">
        <v>0.18</v>
      </c>
      <c r="R697" s="55">
        <v>0.11435951636015486</v>
      </c>
      <c r="S697" s="52">
        <v>0</v>
      </c>
      <c r="T697" s="36"/>
      <c r="U697" s="56">
        <v>59005</v>
      </c>
      <c r="V697" s="56">
        <v>0</v>
      </c>
      <c r="W697" s="52">
        <v>0</v>
      </c>
      <c r="X697" s="52">
        <v>4455</v>
      </c>
      <c r="Y697" s="52">
        <v>63460</v>
      </c>
      <c r="Z697" s="83">
        <f t="shared" si="10"/>
        <v>4685674</v>
      </c>
    </row>
    <row r="698" spans="1:26" s="13" customFormat="1">
      <c r="A698" s="49">
        <v>492</v>
      </c>
      <c r="B698" s="49">
        <v>492281281</v>
      </c>
      <c r="C698" s="50" t="s">
        <v>285</v>
      </c>
      <c r="D698" s="49">
        <v>281</v>
      </c>
      <c r="E698" s="50" t="s">
        <v>146</v>
      </c>
      <c r="F698" s="49">
        <v>281</v>
      </c>
      <c r="G698" s="50" t="s">
        <v>146</v>
      </c>
      <c r="H698" s="51">
        <v>355</v>
      </c>
      <c r="I698" s="52">
        <v>12118</v>
      </c>
      <c r="J698" s="52">
        <v>3</v>
      </c>
      <c r="K698" s="52">
        <v>0</v>
      </c>
      <c r="L698" s="52">
        <v>893</v>
      </c>
      <c r="M698" s="52">
        <v>13014</v>
      </c>
      <c r="N698" s="36"/>
      <c r="O698" s="53">
        <v>0.98337950138503472</v>
      </c>
      <c r="P698" s="53">
        <v>0</v>
      </c>
      <c r="Q698" s="55">
        <v>0.18</v>
      </c>
      <c r="R698" s="55">
        <v>0.11514562138064952</v>
      </c>
      <c r="S698" s="52">
        <v>0</v>
      </c>
      <c r="T698" s="36"/>
      <c r="U698" s="56">
        <v>4290885</v>
      </c>
      <c r="V698" s="56">
        <v>0</v>
      </c>
      <c r="W698" s="52">
        <v>0</v>
      </c>
      <c r="X698" s="52">
        <v>316305</v>
      </c>
      <c r="Y698" s="52">
        <v>4607190</v>
      </c>
      <c r="Z698" s="83">
        <f t="shared" si="10"/>
        <v>4685674</v>
      </c>
    </row>
    <row r="699" spans="1:26" s="13" customFormat="1">
      <c r="A699" s="49">
        <v>492</v>
      </c>
      <c r="B699" s="49">
        <v>492281325</v>
      </c>
      <c r="C699" s="50" t="s">
        <v>285</v>
      </c>
      <c r="D699" s="49">
        <v>281</v>
      </c>
      <c r="E699" s="50" t="s">
        <v>146</v>
      </c>
      <c r="F699" s="49">
        <v>325</v>
      </c>
      <c r="G699" s="50" t="s">
        <v>198</v>
      </c>
      <c r="H699" s="51">
        <v>1</v>
      </c>
      <c r="I699" s="52">
        <v>12631</v>
      </c>
      <c r="J699" s="52">
        <v>1541</v>
      </c>
      <c r="K699" s="52">
        <v>0</v>
      </c>
      <c r="L699" s="52">
        <v>893</v>
      </c>
      <c r="M699" s="52">
        <v>15065</v>
      </c>
      <c r="N699" s="36"/>
      <c r="O699" s="53">
        <v>2.7700831024930748E-3</v>
      </c>
      <c r="P699" s="53">
        <v>0</v>
      </c>
      <c r="Q699" s="55">
        <v>0.09</v>
      </c>
      <c r="R699" s="55">
        <v>2.4002706956039776E-3</v>
      </c>
      <c r="S699" s="52">
        <v>0</v>
      </c>
      <c r="T699" s="36"/>
      <c r="U699" s="56">
        <v>14133</v>
      </c>
      <c r="V699" s="56">
        <v>0</v>
      </c>
      <c r="W699" s="52">
        <v>0</v>
      </c>
      <c r="X699" s="52">
        <v>891</v>
      </c>
      <c r="Y699" s="52">
        <v>15024</v>
      </c>
      <c r="Z699" s="83">
        <f t="shared" si="10"/>
        <v>4685674</v>
      </c>
    </row>
    <row r="700" spans="1:26" s="13" customFormat="1">
      <c r="A700" s="49">
        <v>493</v>
      </c>
      <c r="B700" s="49">
        <v>493093035</v>
      </c>
      <c r="C700" s="50" t="s">
        <v>286</v>
      </c>
      <c r="D700" s="49">
        <v>93</v>
      </c>
      <c r="E700" s="50" t="s">
        <v>14</v>
      </c>
      <c r="F700" s="49">
        <v>35</v>
      </c>
      <c r="G700" s="50" t="s">
        <v>11</v>
      </c>
      <c r="H700" s="51">
        <v>32</v>
      </c>
      <c r="I700" s="52">
        <v>12569</v>
      </c>
      <c r="J700" s="52">
        <v>4429</v>
      </c>
      <c r="K700" s="52">
        <v>0</v>
      </c>
      <c r="L700" s="52">
        <v>893</v>
      </c>
      <c r="M700" s="52">
        <v>17891</v>
      </c>
      <c r="N700" s="36"/>
      <c r="O700" s="53">
        <v>0</v>
      </c>
      <c r="P700" s="53">
        <v>0</v>
      </c>
      <c r="Q700" s="55">
        <v>0.18</v>
      </c>
      <c r="R700" s="55">
        <v>0.146106395462925</v>
      </c>
      <c r="S700" s="52">
        <v>0</v>
      </c>
      <c r="T700" s="36"/>
      <c r="U700" s="56">
        <v>543936</v>
      </c>
      <c r="V700" s="56">
        <v>0</v>
      </c>
      <c r="W700" s="52">
        <v>0</v>
      </c>
      <c r="X700" s="52">
        <v>28576</v>
      </c>
      <c r="Y700" s="52">
        <v>572512</v>
      </c>
      <c r="Z700" s="83">
        <f t="shared" si="10"/>
        <v>2756402</v>
      </c>
    </row>
    <row r="701" spans="1:26" s="13" customFormat="1">
      <c r="A701" s="49">
        <v>493</v>
      </c>
      <c r="B701" s="49">
        <v>493093049</v>
      </c>
      <c r="C701" s="50" t="s">
        <v>286</v>
      </c>
      <c r="D701" s="49">
        <v>93</v>
      </c>
      <c r="E701" s="50" t="s">
        <v>14</v>
      </c>
      <c r="F701" s="49">
        <v>49</v>
      </c>
      <c r="G701" s="50" t="s">
        <v>73</v>
      </c>
      <c r="H701" s="51">
        <v>1</v>
      </c>
      <c r="I701" s="52">
        <v>11741</v>
      </c>
      <c r="J701" s="52">
        <v>14891</v>
      </c>
      <c r="K701" s="52">
        <v>0</v>
      </c>
      <c r="L701" s="52">
        <v>893</v>
      </c>
      <c r="M701" s="52">
        <v>27525</v>
      </c>
      <c r="N701" s="36"/>
      <c r="O701" s="53">
        <v>0</v>
      </c>
      <c r="P701" s="53">
        <v>0</v>
      </c>
      <c r="Q701" s="55">
        <v>0.09</v>
      </c>
      <c r="R701" s="55">
        <v>6.9838840145100528E-2</v>
      </c>
      <c r="S701" s="52">
        <v>0</v>
      </c>
      <c r="T701" s="36"/>
      <c r="U701" s="56">
        <v>26632</v>
      </c>
      <c r="V701" s="56">
        <v>0</v>
      </c>
      <c r="W701" s="52">
        <v>0</v>
      </c>
      <c r="X701" s="52">
        <v>893</v>
      </c>
      <c r="Y701" s="52">
        <v>27525</v>
      </c>
      <c r="Z701" s="83">
        <f t="shared" si="10"/>
        <v>2756402</v>
      </c>
    </row>
    <row r="702" spans="1:26" s="13" customFormat="1">
      <c r="A702" s="49">
        <v>493</v>
      </c>
      <c r="B702" s="49">
        <v>493093057</v>
      </c>
      <c r="C702" s="50" t="s">
        <v>286</v>
      </c>
      <c r="D702" s="49">
        <v>93</v>
      </c>
      <c r="E702" s="50" t="s">
        <v>14</v>
      </c>
      <c r="F702" s="49">
        <v>57</v>
      </c>
      <c r="G702" s="50" t="s">
        <v>13</v>
      </c>
      <c r="H702" s="51">
        <v>84</v>
      </c>
      <c r="I702" s="52">
        <v>12306</v>
      </c>
      <c r="J702" s="52">
        <v>650</v>
      </c>
      <c r="K702" s="52">
        <v>0</v>
      </c>
      <c r="L702" s="52">
        <v>893</v>
      </c>
      <c r="M702" s="52">
        <v>13849</v>
      </c>
      <c r="N702" s="36"/>
      <c r="O702" s="53">
        <v>0</v>
      </c>
      <c r="P702" s="53">
        <v>0</v>
      </c>
      <c r="Q702" s="55">
        <v>0.18</v>
      </c>
      <c r="R702" s="55">
        <v>0.11614255293759317</v>
      </c>
      <c r="S702" s="52">
        <v>0</v>
      </c>
      <c r="T702" s="36"/>
      <c r="U702" s="56">
        <v>1088304</v>
      </c>
      <c r="V702" s="56">
        <v>0</v>
      </c>
      <c r="W702" s="52">
        <v>0</v>
      </c>
      <c r="X702" s="52">
        <v>75012</v>
      </c>
      <c r="Y702" s="52">
        <v>1163316</v>
      </c>
      <c r="Z702" s="83">
        <f t="shared" si="10"/>
        <v>2756402</v>
      </c>
    </row>
    <row r="703" spans="1:26" s="13" customFormat="1">
      <c r="A703" s="49">
        <v>493</v>
      </c>
      <c r="B703" s="49">
        <v>493093093</v>
      </c>
      <c r="C703" s="50" t="s">
        <v>286</v>
      </c>
      <c r="D703" s="49">
        <v>93</v>
      </c>
      <c r="E703" s="50" t="s">
        <v>14</v>
      </c>
      <c r="F703" s="49">
        <v>93</v>
      </c>
      <c r="G703" s="50" t="s">
        <v>14</v>
      </c>
      <c r="H703" s="51">
        <v>47</v>
      </c>
      <c r="I703" s="52">
        <v>11171</v>
      </c>
      <c r="J703" s="52">
        <v>313</v>
      </c>
      <c r="K703" s="52">
        <v>0</v>
      </c>
      <c r="L703" s="52">
        <v>893</v>
      </c>
      <c r="M703" s="52">
        <v>12377</v>
      </c>
      <c r="N703" s="36"/>
      <c r="O703" s="53">
        <v>0</v>
      </c>
      <c r="P703" s="53">
        <v>0</v>
      </c>
      <c r="Q703" s="55">
        <v>0.09</v>
      </c>
      <c r="R703" s="55">
        <v>9.832094687748992E-2</v>
      </c>
      <c r="S703" s="52">
        <v>-972</v>
      </c>
      <c r="T703" s="36"/>
      <c r="U703" s="56">
        <v>539748</v>
      </c>
      <c r="V703" s="56">
        <v>0</v>
      </c>
      <c r="W703" s="52">
        <v>-45684</v>
      </c>
      <c r="X703" s="52">
        <v>41971</v>
      </c>
      <c r="Y703" s="52">
        <v>536035</v>
      </c>
      <c r="Z703" s="83">
        <f t="shared" si="10"/>
        <v>2756402</v>
      </c>
    </row>
    <row r="704" spans="1:26" s="13" customFormat="1">
      <c r="A704" s="49">
        <v>493</v>
      </c>
      <c r="B704" s="49">
        <v>493093163</v>
      </c>
      <c r="C704" s="50" t="s">
        <v>286</v>
      </c>
      <c r="D704" s="49">
        <v>93</v>
      </c>
      <c r="E704" s="50" t="s">
        <v>14</v>
      </c>
      <c r="F704" s="49">
        <v>163</v>
      </c>
      <c r="G704" s="50" t="s">
        <v>16</v>
      </c>
      <c r="H704" s="51">
        <v>7</v>
      </c>
      <c r="I704" s="52">
        <v>13206</v>
      </c>
      <c r="J704" s="52">
        <v>708</v>
      </c>
      <c r="K704" s="52">
        <v>0</v>
      </c>
      <c r="L704" s="52">
        <v>893</v>
      </c>
      <c r="M704" s="52">
        <v>14807</v>
      </c>
      <c r="N704" s="36"/>
      <c r="O704" s="53">
        <v>0</v>
      </c>
      <c r="P704" s="53">
        <v>0</v>
      </c>
      <c r="Q704" s="55">
        <v>0.18</v>
      </c>
      <c r="R704" s="55">
        <v>8.7615887311341539E-2</v>
      </c>
      <c r="S704" s="52">
        <v>0</v>
      </c>
      <c r="T704" s="36"/>
      <c r="U704" s="56">
        <v>97398</v>
      </c>
      <c r="V704" s="56">
        <v>0</v>
      </c>
      <c r="W704" s="52">
        <v>0</v>
      </c>
      <c r="X704" s="52">
        <v>6251</v>
      </c>
      <c r="Y704" s="52">
        <v>103649</v>
      </c>
      <c r="Z704" s="83">
        <f t="shared" si="10"/>
        <v>2756402</v>
      </c>
    </row>
    <row r="705" spans="1:26" s="13" customFormat="1">
      <c r="A705" s="49">
        <v>493</v>
      </c>
      <c r="B705" s="49">
        <v>493093165</v>
      </c>
      <c r="C705" s="50" t="s">
        <v>286</v>
      </c>
      <c r="D705" s="49">
        <v>93</v>
      </c>
      <c r="E705" s="50" t="s">
        <v>14</v>
      </c>
      <c r="F705" s="49">
        <v>165</v>
      </c>
      <c r="G705" s="50" t="s">
        <v>17</v>
      </c>
      <c r="H705" s="51">
        <v>8</v>
      </c>
      <c r="I705" s="52">
        <v>11692</v>
      </c>
      <c r="J705" s="52">
        <v>573</v>
      </c>
      <c r="K705" s="52">
        <v>0</v>
      </c>
      <c r="L705" s="52">
        <v>893</v>
      </c>
      <c r="M705" s="52">
        <v>13158</v>
      </c>
      <c r="N705" s="36"/>
      <c r="O705" s="53">
        <v>0</v>
      </c>
      <c r="P705" s="53">
        <v>0</v>
      </c>
      <c r="Q705" s="55">
        <v>0.14000000000000001</v>
      </c>
      <c r="R705" s="55">
        <v>0.11966283017214517</v>
      </c>
      <c r="S705" s="52">
        <v>0</v>
      </c>
      <c r="T705" s="36"/>
      <c r="U705" s="56">
        <v>98120</v>
      </c>
      <c r="V705" s="56">
        <v>0</v>
      </c>
      <c r="W705" s="52">
        <v>0</v>
      </c>
      <c r="X705" s="52">
        <v>7144</v>
      </c>
      <c r="Y705" s="52">
        <v>105264</v>
      </c>
      <c r="Z705" s="83">
        <f t="shared" si="10"/>
        <v>2756402</v>
      </c>
    </row>
    <row r="706" spans="1:26" s="13" customFormat="1">
      <c r="A706" s="49">
        <v>493</v>
      </c>
      <c r="B706" s="49">
        <v>493093176</v>
      </c>
      <c r="C706" s="50" t="s">
        <v>286</v>
      </c>
      <c r="D706" s="49">
        <v>93</v>
      </c>
      <c r="E706" s="50" t="s">
        <v>14</v>
      </c>
      <c r="F706" s="49">
        <v>176</v>
      </c>
      <c r="G706" s="50" t="s">
        <v>78</v>
      </c>
      <c r="H706" s="51">
        <v>2</v>
      </c>
      <c r="I706" s="52">
        <v>11800</v>
      </c>
      <c r="J706" s="52">
        <v>3888</v>
      </c>
      <c r="K706" s="52">
        <v>0</v>
      </c>
      <c r="L706" s="52">
        <v>893</v>
      </c>
      <c r="M706" s="52">
        <v>16581</v>
      </c>
      <c r="N706" s="36"/>
      <c r="O706" s="53">
        <v>0</v>
      </c>
      <c r="P706" s="53">
        <v>0</v>
      </c>
      <c r="Q706" s="55">
        <v>0.09</v>
      </c>
      <c r="R706" s="55">
        <v>6.5733715767592862E-2</v>
      </c>
      <c r="S706" s="52">
        <v>0</v>
      </c>
      <c r="T706" s="36"/>
      <c r="U706" s="56">
        <v>31376</v>
      </c>
      <c r="V706" s="56">
        <v>0</v>
      </c>
      <c r="W706" s="52">
        <v>0</v>
      </c>
      <c r="X706" s="52">
        <v>1786</v>
      </c>
      <c r="Y706" s="52">
        <v>33162</v>
      </c>
      <c r="Z706" s="83">
        <f t="shared" si="10"/>
        <v>2756402</v>
      </c>
    </row>
    <row r="707" spans="1:26" s="13" customFormat="1">
      <c r="A707" s="49">
        <v>493</v>
      </c>
      <c r="B707" s="49">
        <v>493093248</v>
      </c>
      <c r="C707" s="50" t="s">
        <v>286</v>
      </c>
      <c r="D707" s="49">
        <v>93</v>
      </c>
      <c r="E707" s="50" t="s">
        <v>14</v>
      </c>
      <c r="F707" s="49">
        <v>248</v>
      </c>
      <c r="G707" s="50" t="s">
        <v>18</v>
      </c>
      <c r="H707" s="51">
        <v>15</v>
      </c>
      <c r="I707" s="52">
        <v>11965</v>
      </c>
      <c r="J707" s="52">
        <v>420</v>
      </c>
      <c r="K707" s="52">
        <v>0</v>
      </c>
      <c r="L707" s="52">
        <v>893</v>
      </c>
      <c r="M707" s="52">
        <v>13278</v>
      </c>
      <c r="N707" s="36"/>
      <c r="O707" s="53">
        <v>0</v>
      </c>
      <c r="P707" s="53">
        <v>0</v>
      </c>
      <c r="Q707" s="55">
        <v>0.09</v>
      </c>
      <c r="R707" s="55">
        <v>3.8628902959594646E-2</v>
      </c>
      <c r="S707" s="52">
        <v>0</v>
      </c>
      <c r="T707" s="36"/>
      <c r="U707" s="56">
        <v>185775</v>
      </c>
      <c r="V707" s="56">
        <v>0</v>
      </c>
      <c r="W707" s="52">
        <v>0</v>
      </c>
      <c r="X707" s="52">
        <v>13395</v>
      </c>
      <c r="Y707" s="52">
        <v>199170</v>
      </c>
      <c r="Z707" s="83">
        <f t="shared" si="10"/>
        <v>2756402</v>
      </c>
    </row>
    <row r="708" spans="1:26" s="13" customFormat="1">
      <c r="A708" s="49">
        <v>493</v>
      </c>
      <c r="B708" s="49">
        <v>493093262</v>
      </c>
      <c r="C708" s="50" t="s">
        <v>286</v>
      </c>
      <c r="D708" s="49">
        <v>93</v>
      </c>
      <c r="E708" s="50" t="s">
        <v>14</v>
      </c>
      <c r="F708" s="49">
        <v>262</v>
      </c>
      <c r="G708" s="50" t="s">
        <v>19</v>
      </c>
      <c r="H708" s="51">
        <v>1</v>
      </c>
      <c r="I708" s="52">
        <v>10161</v>
      </c>
      <c r="J708" s="52">
        <v>4715</v>
      </c>
      <c r="K708" s="52">
        <v>0</v>
      </c>
      <c r="L708" s="52">
        <v>893</v>
      </c>
      <c r="M708" s="52">
        <v>15769</v>
      </c>
      <c r="N708" s="36"/>
      <c r="O708" s="53">
        <v>0</v>
      </c>
      <c r="P708" s="53">
        <v>0</v>
      </c>
      <c r="Q708" s="55">
        <v>0.09</v>
      </c>
      <c r="R708" s="55">
        <v>4.9644729083564425E-2</v>
      </c>
      <c r="S708" s="52">
        <v>0</v>
      </c>
      <c r="T708" s="36"/>
      <c r="U708" s="56">
        <v>14876</v>
      </c>
      <c r="V708" s="56">
        <v>0</v>
      </c>
      <c r="W708" s="52">
        <v>0</v>
      </c>
      <c r="X708" s="52">
        <v>893</v>
      </c>
      <c r="Y708" s="52">
        <v>15769</v>
      </c>
      <c r="Z708" s="83">
        <f t="shared" si="10"/>
        <v>2756402</v>
      </c>
    </row>
    <row r="709" spans="1:26" s="13" customFormat="1">
      <c r="A709" s="49">
        <v>494</v>
      </c>
      <c r="B709" s="49">
        <v>494093035</v>
      </c>
      <c r="C709" s="50" t="s">
        <v>287</v>
      </c>
      <c r="D709" s="49">
        <v>93</v>
      </c>
      <c r="E709" s="50" t="s">
        <v>14</v>
      </c>
      <c r="F709" s="49">
        <v>35</v>
      </c>
      <c r="G709" s="50" t="s">
        <v>11</v>
      </c>
      <c r="H709" s="51">
        <v>4</v>
      </c>
      <c r="I709" s="52">
        <v>12145</v>
      </c>
      <c r="J709" s="52">
        <v>4279</v>
      </c>
      <c r="K709" s="52">
        <v>0</v>
      </c>
      <c r="L709" s="52">
        <v>893</v>
      </c>
      <c r="M709" s="52">
        <v>17317</v>
      </c>
      <c r="N709" s="36"/>
      <c r="O709" s="53">
        <v>0</v>
      </c>
      <c r="P709" s="53">
        <v>0</v>
      </c>
      <c r="Q709" s="55">
        <v>0.18</v>
      </c>
      <c r="R709" s="55">
        <v>0.146106395462925</v>
      </c>
      <c r="S709" s="52">
        <v>0</v>
      </c>
      <c r="T709" s="36"/>
      <c r="U709" s="56">
        <v>65696</v>
      </c>
      <c r="V709" s="56">
        <v>0</v>
      </c>
      <c r="W709" s="52">
        <v>0</v>
      </c>
      <c r="X709" s="52">
        <v>3572</v>
      </c>
      <c r="Y709" s="52">
        <v>69268</v>
      </c>
      <c r="Z709" s="83">
        <f t="shared" si="10"/>
        <v>8555049</v>
      </c>
    </row>
    <row r="710" spans="1:26" s="13" customFormat="1">
      <c r="A710" s="49">
        <v>494</v>
      </c>
      <c r="B710" s="49">
        <v>494093049</v>
      </c>
      <c r="C710" s="50" t="s">
        <v>287</v>
      </c>
      <c r="D710" s="49">
        <v>93</v>
      </c>
      <c r="E710" s="50" t="s">
        <v>14</v>
      </c>
      <c r="F710" s="49">
        <v>49</v>
      </c>
      <c r="G710" s="50" t="s">
        <v>73</v>
      </c>
      <c r="H710" s="51">
        <v>1</v>
      </c>
      <c r="I710" s="52">
        <v>11741</v>
      </c>
      <c r="J710" s="52">
        <v>14891</v>
      </c>
      <c r="K710" s="52">
        <v>0</v>
      </c>
      <c r="L710" s="52">
        <v>893</v>
      </c>
      <c r="M710" s="52">
        <v>27525</v>
      </c>
      <c r="N710" s="36"/>
      <c r="O710" s="53">
        <v>0</v>
      </c>
      <c r="P710" s="53">
        <v>0</v>
      </c>
      <c r="Q710" s="55">
        <v>0.09</v>
      </c>
      <c r="R710" s="55">
        <v>6.9838840145100528E-2</v>
      </c>
      <c r="S710" s="52">
        <v>0</v>
      </c>
      <c r="T710" s="36"/>
      <c r="U710" s="56">
        <v>26632</v>
      </c>
      <c r="V710" s="56">
        <v>0</v>
      </c>
      <c r="W710" s="52">
        <v>0</v>
      </c>
      <c r="X710" s="52">
        <v>893</v>
      </c>
      <c r="Y710" s="52">
        <v>27525</v>
      </c>
      <c r="Z710" s="83">
        <f t="shared" si="10"/>
        <v>8555049</v>
      </c>
    </row>
    <row r="711" spans="1:26" s="13" customFormat="1">
      <c r="A711" s="49">
        <v>494</v>
      </c>
      <c r="B711" s="49">
        <v>494093056</v>
      </c>
      <c r="C711" s="50" t="s">
        <v>287</v>
      </c>
      <c r="D711" s="49">
        <v>93</v>
      </c>
      <c r="E711" s="50" t="s">
        <v>14</v>
      </c>
      <c r="F711" s="49">
        <v>56</v>
      </c>
      <c r="G711" s="50" t="s">
        <v>133</v>
      </c>
      <c r="H711" s="51">
        <v>3</v>
      </c>
      <c r="I711" s="52">
        <v>10377</v>
      </c>
      <c r="J711" s="52">
        <v>4044</v>
      </c>
      <c r="K711" s="52">
        <v>0</v>
      </c>
      <c r="L711" s="52">
        <v>893</v>
      </c>
      <c r="M711" s="52">
        <v>15314</v>
      </c>
      <c r="N711" s="36"/>
      <c r="O711" s="53">
        <v>0</v>
      </c>
      <c r="P711" s="53">
        <v>0</v>
      </c>
      <c r="Q711" s="55">
        <v>0.09</v>
      </c>
      <c r="R711" s="55">
        <v>1.9872567991981813E-2</v>
      </c>
      <c r="S711" s="52">
        <v>0</v>
      </c>
      <c r="T711" s="36"/>
      <c r="U711" s="56">
        <v>43263</v>
      </c>
      <c r="V711" s="56">
        <v>0</v>
      </c>
      <c r="W711" s="52">
        <v>0</v>
      </c>
      <c r="X711" s="52">
        <v>2679</v>
      </c>
      <c r="Y711" s="52">
        <v>45942</v>
      </c>
      <c r="Z711" s="83">
        <f t="shared" si="10"/>
        <v>8555049</v>
      </c>
    </row>
    <row r="712" spans="1:26" s="13" customFormat="1">
      <c r="A712" s="49">
        <v>494</v>
      </c>
      <c r="B712" s="49">
        <v>494093057</v>
      </c>
      <c r="C712" s="50" t="s">
        <v>287</v>
      </c>
      <c r="D712" s="49">
        <v>93</v>
      </c>
      <c r="E712" s="50" t="s">
        <v>14</v>
      </c>
      <c r="F712" s="49">
        <v>57</v>
      </c>
      <c r="G712" s="50" t="s">
        <v>13</v>
      </c>
      <c r="H712" s="51">
        <v>50</v>
      </c>
      <c r="I712" s="52">
        <v>12101</v>
      </c>
      <c r="J712" s="52">
        <v>639</v>
      </c>
      <c r="K712" s="52">
        <v>0</v>
      </c>
      <c r="L712" s="52">
        <v>893</v>
      </c>
      <c r="M712" s="52">
        <v>13633</v>
      </c>
      <c r="N712" s="36"/>
      <c r="O712" s="53">
        <v>0</v>
      </c>
      <c r="P712" s="53">
        <v>0</v>
      </c>
      <c r="Q712" s="55">
        <v>0.18</v>
      </c>
      <c r="R712" s="55">
        <v>0.11614255293759317</v>
      </c>
      <c r="S712" s="52">
        <v>0</v>
      </c>
      <c r="T712" s="36"/>
      <c r="U712" s="56">
        <v>637000</v>
      </c>
      <c r="V712" s="56">
        <v>0</v>
      </c>
      <c r="W712" s="52">
        <v>0</v>
      </c>
      <c r="X712" s="52">
        <v>44650</v>
      </c>
      <c r="Y712" s="52">
        <v>681650</v>
      </c>
      <c r="Z712" s="83">
        <f t="shared" si="10"/>
        <v>8555049</v>
      </c>
    </row>
    <row r="713" spans="1:26" s="13" customFormat="1">
      <c r="A713" s="49">
        <v>494</v>
      </c>
      <c r="B713" s="49">
        <v>494093093</v>
      </c>
      <c r="C713" s="50" t="s">
        <v>287</v>
      </c>
      <c r="D713" s="49">
        <v>93</v>
      </c>
      <c r="E713" s="50" t="s">
        <v>14</v>
      </c>
      <c r="F713" s="49">
        <v>93</v>
      </c>
      <c r="G713" s="50" t="s">
        <v>14</v>
      </c>
      <c r="H713" s="51">
        <v>339</v>
      </c>
      <c r="I713" s="52">
        <v>11726</v>
      </c>
      <c r="J713" s="52">
        <v>328</v>
      </c>
      <c r="K713" s="52">
        <v>0</v>
      </c>
      <c r="L713" s="52">
        <v>893</v>
      </c>
      <c r="M713" s="52">
        <v>12947</v>
      </c>
      <c r="N713" s="36"/>
      <c r="O713" s="53">
        <v>0</v>
      </c>
      <c r="P713" s="53">
        <v>0</v>
      </c>
      <c r="Q713" s="55">
        <v>0.09</v>
      </c>
      <c r="R713" s="55">
        <v>9.832094687748992E-2</v>
      </c>
      <c r="S713" s="52">
        <v>-1020</v>
      </c>
      <c r="T713" s="36"/>
      <c r="U713" s="56">
        <v>4086306</v>
      </c>
      <c r="V713" s="56">
        <v>0</v>
      </c>
      <c r="W713" s="52">
        <v>-345780</v>
      </c>
      <c r="X713" s="52">
        <v>302727</v>
      </c>
      <c r="Y713" s="52">
        <v>4043253</v>
      </c>
      <c r="Z713" s="83">
        <f t="shared" si="10"/>
        <v>8555049</v>
      </c>
    </row>
    <row r="714" spans="1:26" s="13" customFormat="1">
      <c r="A714" s="49">
        <v>494</v>
      </c>
      <c r="B714" s="49">
        <v>494093128</v>
      </c>
      <c r="C714" s="50" t="s">
        <v>287</v>
      </c>
      <c r="D714" s="49">
        <v>93</v>
      </c>
      <c r="E714" s="50" t="s">
        <v>14</v>
      </c>
      <c r="F714" s="49">
        <v>128</v>
      </c>
      <c r="G714" s="50" t="s">
        <v>122</v>
      </c>
      <c r="H714" s="51">
        <v>1</v>
      </c>
      <c r="I714" s="52">
        <v>10161</v>
      </c>
      <c r="J714" s="52">
        <v>524</v>
      </c>
      <c r="K714" s="52">
        <v>0</v>
      </c>
      <c r="L714" s="52">
        <v>893</v>
      </c>
      <c r="M714" s="52">
        <v>11578</v>
      </c>
      <c r="N714" s="36"/>
      <c r="O714" s="53">
        <v>0</v>
      </c>
      <c r="P714" s="53">
        <v>0</v>
      </c>
      <c r="Q714" s="55">
        <v>0.18</v>
      </c>
      <c r="R714" s="55">
        <v>3.2906379400218955E-2</v>
      </c>
      <c r="S714" s="52">
        <v>0</v>
      </c>
      <c r="T714" s="36"/>
      <c r="U714" s="56">
        <v>10685</v>
      </c>
      <c r="V714" s="56">
        <v>0</v>
      </c>
      <c r="W714" s="52">
        <v>0</v>
      </c>
      <c r="X714" s="52">
        <v>893</v>
      </c>
      <c r="Y714" s="52">
        <v>11578</v>
      </c>
      <c r="Z714" s="83">
        <f t="shared" si="10"/>
        <v>8555049</v>
      </c>
    </row>
    <row r="715" spans="1:26" s="13" customFormat="1">
      <c r="A715" s="49">
        <v>494</v>
      </c>
      <c r="B715" s="49">
        <v>494093149</v>
      </c>
      <c r="C715" s="50" t="s">
        <v>287</v>
      </c>
      <c r="D715" s="49">
        <v>93</v>
      </c>
      <c r="E715" s="50" t="s">
        <v>14</v>
      </c>
      <c r="F715" s="49">
        <v>149</v>
      </c>
      <c r="G715" s="50" t="s">
        <v>77</v>
      </c>
      <c r="H715" s="51">
        <v>2</v>
      </c>
      <c r="I715" s="52">
        <v>12390</v>
      </c>
      <c r="J715" s="52">
        <v>64</v>
      </c>
      <c r="K715" s="52">
        <v>0</v>
      </c>
      <c r="L715" s="52">
        <v>893</v>
      </c>
      <c r="M715" s="52">
        <v>13347</v>
      </c>
      <c r="N715" s="36"/>
      <c r="O715" s="53">
        <v>0</v>
      </c>
      <c r="P715" s="53">
        <v>0</v>
      </c>
      <c r="Q715" s="55">
        <v>0.16</v>
      </c>
      <c r="R715" s="55">
        <v>0.10177081905256104</v>
      </c>
      <c r="S715" s="52">
        <v>0</v>
      </c>
      <c r="T715" s="36"/>
      <c r="U715" s="56">
        <v>24908</v>
      </c>
      <c r="V715" s="56">
        <v>0</v>
      </c>
      <c r="W715" s="52">
        <v>0</v>
      </c>
      <c r="X715" s="52">
        <v>1786</v>
      </c>
      <c r="Y715" s="52">
        <v>26694</v>
      </c>
      <c r="Z715" s="83">
        <f t="shared" ref="Z715:Z778" si="11">SUMIF($A$10:$A$862,$A715,$Y$10:$Y$862)</f>
        <v>8555049</v>
      </c>
    </row>
    <row r="716" spans="1:26" s="13" customFormat="1">
      <c r="A716" s="49">
        <v>494</v>
      </c>
      <c r="B716" s="49">
        <v>494093163</v>
      </c>
      <c r="C716" s="50" t="s">
        <v>287</v>
      </c>
      <c r="D716" s="49">
        <v>93</v>
      </c>
      <c r="E716" s="50" t="s">
        <v>14</v>
      </c>
      <c r="F716" s="49">
        <v>163</v>
      </c>
      <c r="G716" s="50" t="s">
        <v>16</v>
      </c>
      <c r="H716" s="51">
        <v>4</v>
      </c>
      <c r="I716" s="52">
        <v>13817</v>
      </c>
      <c r="J716" s="52">
        <v>740</v>
      </c>
      <c r="K716" s="52">
        <v>0</v>
      </c>
      <c r="L716" s="52">
        <v>893</v>
      </c>
      <c r="M716" s="52">
        <v>15450</v>
      </c>
      <c r="N716" s="36"/>
      <c r="O716" s="53">
        <v>0</v>
      </c>
      <c r="P716" s="53">
        <v>0</v>
      </c>
      <c r="Q716" s="55">
        <v>0.18</v>
      </c>
      <c r="R716" s="55">
        <v>8.7615887311341539E-2</v>
      </c>
      <c r="S716" s="52">
        <v>0</v>
      </c>
      <c r="T716" s="36"/>
      <c r="U716" s="56">
        <v>58228</v>
      </c>
      <c r="V716" s="56">
        <v>0</v>
      </c>
      <c r="W716" s="52">
        <v>0</v>
      </c>
      <c r="X716" s="52">
        <v>3572</v>
      </c>
      <c r="Y716" s="52">
        <v>61800</v>
      </c>
      <c r="Z716" s="83">
        <f t="shared" si="11"/>
        <v>8555049</v>
      </c>
    </row>
    <row r="717" spans="1:26" s="13" customFormat="1">
      <c r="A717" s="49">
        <v>494</v>
      </c>
      <c r="B717" s="49">
        <v>494093165</v>
      </c>
      <c r="C717" s="50" t="s">
        <v>287</v>
      </c>
      <c r="D717" s="49">
        <v>93</v>
      </c>
      <c r="E717" s="50" t="s">
        <v>14</v>
      </c>
      <c r="F717" s="49">
        <v>165</v>
      </c>
      <c r="G717" s="50" t="s">
        <v>17</v>
      </c>
      <c r="H717" s="51">
        <v>65</v>
      </c>
      <c r="I717" s="52">
        <v>11605</v>
      </c>
      <c r="J717" s="52">
        <v>568</v>
      </c>
      <c r="K717" s="52">
        <v>0</v>
      </c>
      <c r="L717" s="52">
        <v>893</v>
      </c>
      <c r="M717" s="52">
        <v>13066</v>
      </c>
      <c r="N717" s="36"/>
      <c r="O717" s="53">
        <v>0</v>
      </c>
      <c r="P717" s="53">
        <v>0</v>
      </c>
      <c r="Q717" s="55">
        <v>0.14000000000000001</v>
      </c>
      <c r="R717" s="55">
        <v>0.11966283017214517</v>
      </c>
      <c r="S717" s="52">
        <v>0</v>
      </c>
      <c r="T717" s="36"/>
      <c r="U717" s="56">
        <v>791245</v>
      </c>
      <c r="V717" s="56">
        <v>0</v>
      </c>
      <c r="W717" s="52">
        <v>0</v>
      </c>
      <c r="X717" s="52">
        <v>58045</v>
      </c>
      <c r="Y717" s="52">
        <v>849290</v>
      </c>
      <c r="Z717" s="83">
        <f t="shared" si="11"/>
        <v>8555049</v>
      </c>
    </row>
    <row r="718" spans="1:26" s="13" customFormat="1">
      <c r="A718" s="49">
        <v>494</v>
      </c>
      <c r="B718" s="49">
        <v>494093176</v>
      </c>
      <c r="C718" s="50" t="s">
        <v>287</v>
      </c>
      <c r="D718" s="49">
        <v>93</v>
      </c>
      <c r="E718" s="50" t="s">
        <v>14</v>
      </c>
      <c r="F718" s="49">
        <v>176</v>
      </c>
      <c r="G718" s="50" t="s">
        <v>78</v>
      </c>
      <c r="H718" s="51">
        <v>13</v>
      </c>
      <c r="I718" s="52">
        <v>12417</v>
      </c>
      <c r="J718" s="52">
        <v>4091</v>
      </c>
      <c r="K718" s="52">
        <v>0</v>
      </c>
      <c r="L718" s="52">
        <v>893</v>
      </c>
      <c r="M718" s="52">
        <v>17401</v>
      </c>
      <c r="N718" s="36"/>
      <c r="O718" s="53">
        <v>0</v>
      </c>
      <c r="P718" s="53">
        <v>0</v>
      </c>
      <c r="Q718" s="55">
        <v>0.09</v>
      </c>
      <c r="R718" s="55">
        <v>6.5733715767592862E-2</v>
      </c>
      <c r="S718" s="52">
        <v>0</v>
      </c>
      <c r="T718" s="36"/>
      <c r="U718" s="56">
        <v>214604</v>
      </c>
      <c r="V718" s="56">
        <v>0</v>
      </c>
      <c r="W718" s="52">
        <v>0</v>
      </c>
      <c r="X718" s="52">
        <v>11609</v>
      </c>
      <c r="Y718" s="52">
        <v>226213</v>
      </c>
      <c r="Z718" s="83">
        <f t="shared" si="11"/>
        <v>8555049</v>
      </c>
    </row>
    <row r="719" spans="1:26" s="13" customFormat="1">
      <c r="A719" s="49">
        <v>494</v>
      </c>
      <c r="B719" s="49">
        <v>494093178</v>
      </c>
      <c r="C719" s="50" t="s">
        <v>287</v>
      </c>
      <c r="D719" s="49">
        <v>93</v>
      </c>
      <c r="E719" s="50" t="s">
        <v>14</v>
      </c>
      <c r="F719" s="49">
        <v>178</v>
      </c>
      <c r="G719" s="50" t="s">
        <v>219</v>
      </c>
      <c r="H719" s="51">
        <v>2</v>
      </c>
      <c r="I719" s="52">
        <v>9883</v>
      </c>
      <c r="J719" s="52">
        <v>1036</v>
      </c>
      <c r="K719" s="52">
        <v>0</v>
      </c>
      <c r="L719" s="52">
        <v>893</v>
      </c>
      <c r="M719" s="52">
        <v>11812</v>
      </c>
      <c r="N719" s="36"/>
      <c r="O719" s="53">
        <v>0</v>
      </c>
      <c r="P719" s="53">
        <v>0</v>
      </c>
      <c r="Q719" s="55">
        <v>0.09</v>
      </c>
      <c r="R719" s="55">
        <v>5.9498310081802924E-2</v>
      </c>
      <c r="S719" s="52">
        <v>0</v>
      </c>
      <c r="T719" s="36"/>
      <c r="U719" s="56">
        <v>21838</v>
      </c>
      <c r="V719" s="56">
        <v>0</v>
      </c>
      <c r="W719" s="52">
        <v>0</v>
      </c>
      <c r="X719" s="52">
        <v>1786</v>
      </c>
      <c r="Y719" s="52">
        <v>23624</v>
      </c>
      <c r="Z719" s="83">
        <f t="shared" si="11"/>
        <v>8555049</v>
      </c>
    </row>
    <row r="720" spans="1:26" s="13" customFormat="1">
      <c r="A720" s="49">
        <v>494</v>
      </c>
      <c r="B720" s="49">
        <v>494093248</v>
      </c>
      <c r="C720" s="50" t="s">
        <v>287</v>
      </c>
      <c r="D720" s="49">
        <v>93</v>
      </c>
      <c r="E720" s="50" t="s">
        <v>14</v>
      </c>
      <c r="F720" s="49">
        <v>248</v>
      </c>
      <c r="G720" s="50" t="s">
        <v>18</v>
      </c>
      <c r="H720" s="51">
        <v>167</v>
      </c>
      <c r="I720" s="52">
        <v>11894</v>
      </c>
      <c r="J720" s="52">
        <v>418</v>
      </c>
      <c r="K720" s="52">
        <v>0</v>
      </c>
      <c r="L720" s="52">
        <v>893</v>
      </c>
      <c r="M720" s="52">
        <v>13205</v>
      </c>
      <c r="N720" s="36"/>
      <c r="O720" s="53">
        <v>0</v>
      </c>
      <c r="P720" s="53">
        <v>0</v>
      </c>
      <c r="Q720" s="55">
        <v>0.09</v>
      </c>
      <c r="R720" s="55">
        <v>3.8628902959594646E-2</v>
      </c>
      <c r="S720" s="52">
        <v>0</v>
      </c>
      <c r="T720" s="36"/>
      <c r="U720" s="56">
        <v>2056104</v>
      </c>
      <c r="V720" s="56">
        <v>0</v>
      </c>
      <c r="W720" s="52">
        <v>0</v>
      </c>
      <c r="X720" s="52">
        <v>149131</v>
      </c>
      <c r="Y720" s="52">
        <v>2205235</v>
      </c>
      <c r="Z720" s="83">
        <f t="shared" si="11"/>
        <v>8555049</v>
      </c>
    </row>
    <row r="721" spans="1:26" s="13" customFormat="1">
      <c r="A721" s="49">
        <v>494</v>
      </c>
      <c r="B721" s="49">
        <v>494093262</v>
      </c>
      <c r="C721" s="50" t="s">
        <v>287</v>
      </c>
      <c r="D721" s="49">
        <v>93</v>
      </c>
      <c r="E721" s="50" t="s">
        <v>14</v>
      </c>
      <c r="F721" s="49">
        <v>262</v>
      </c>
      <c r="G721" s="50" t="s">
        <v>19</v>
      </c>
      <c r="H721" s="51">
        <v>10</v>
      </c>
      <c r="I721" s="52">
        <v>10457</v>
      </c>
      <c r="J721" s="52">
        <v>4852</v>
      </c>
      <c r="K721" s="52">
        <v>0</v>
      </c>
      <c r="L721" s="52">
        <v>893</v>
      </c>
      <c r="M721" s="52">
        <v>16202</v>
      </c>
      <c r="N721" s="36"/>
      <c r="O721" s="53">
        <v>0</v>
      </c>
      <c r="P721" s="53">
        <v>0</v>
      </c>
      <c r="Q721" s="55">
        <v>0.09</v>
      </c>
      <c r="R721" s="55">
        <v>4.9644729083564425E-2</v>
      </c>
      <c r="S721" s="52">
        <v>0</v>
      </c>
      <c r="T721" s="36"/>
      <c r="U721" s="56">
        <v>153090</v>
      </c>
      <c r="V721" s="56">
        <v>0</v>
      </c>
      <c r="W721" s="52">
        <v>0</v>
      </c>
      <c r="X721" s="52">
        <v>8930</v>
      </c>
      <c r="Y721" s="52">
        <v>162020</v>
      </c>
      <c r="Z721" s="83">
        <f t="shared" si="11"/>
        <v>8555049</v>
      </c>
    </row>
    <row r="722" spans="1:26" s="13" customFormat="1">
      <c r="A722" s="49">
        <v>494</v>
      </c>
      <c r="B722" s="49">
        <v>494093284</v>
      </c>
      <c r="C722" s="50" t="s">
        <v>287</v>
      </c>
      <c r="D722" s="49">
        <v>93</v>
      </c>
      <c r="E722" s="50" t="s">
        <v>14</v>
      </c>
      <c r="F722" s="49">
        <v>284</v>
      </c>
      <c r="G722" s="50" t="s">
        <v>140</v>
      </c>
      <c r="H722" s="51">
        <v>2</v>
      </c>
      <c r="I722" s="52">
        <v>15163</v>
      </c>
      <c r="J722" s="52">
        <v>5220</v>
      </c>
      <c r="K722" s="52">
        <v>0</v>
      </c>
      <c r="L722" s="52">
        <v>893</v>
      </c>
      <c r="M722" s="52">
        <v>21276</v>
      </c>
      <c r="N722" s="36"/>
      <c r="O722" s="53">
        <v>0</v>
      </c>
      <c r="P722" s="53">
        <v>0</v>
      </c>
      <c r="Q722" s="55">
        <v>0.09</v>
      </c>
      <c r="R722" s="55">
        <v>2.5320849143555941E-2</v>
      </c>
      <c r="S722" s="52">
        <v>0</v>
      </c>
      <c r="T722" s="36"/>
      <c r="U722" s="56">
        <v>40766</v>
      </c>
      <c r="V722" s="56">
        <v>0</v>
      </c>
      <c r="W722" s="52">
        <v>0</v>
      </c>
      <c r="X722" s="52">
        <v>1786</v>
      </c>
      <c r="Y722" s="52">
        <v>42552</v>
      </c>
      <c r="Z722" s="83">
        <f t="shared" si="11"/>
        <v>8555049</v>
      </c>
    </row>
    <row r="723" spans="1:26" s="13" customFormat="1">
      <c r="A723" s="49">
        <v>494</v>
      </c>
      <c r="B723" s="49">
        <v>494093293</v>
      </c>
      <c r="C723" s="50" t="s">
        <v>287</v>
      </c>
      <c r="D723" s="49">
        <v>93</v>
      </c>
      <c r="E723" s="50" t="s">
        <v>14</v>
      </c>
      <c r="F723" s="49">
        <v>293</v>
      </c>
      <c r="G723" s="50" t="s">
        <v>171</v>
      </c>
      <c r="H723" s="51">
        <v>3</v>
      </c>
      <c r="I723" s="52">
        <v>12748</v>
      </c>
      <c r="J723" s="52">
        <v>1070</v>
      </c>
      <c r="K723" s="52">
        <v>0</v>
      </c>
      <c r="L723" s="52">
        <v>893</v>
      </c>
      <c r="M723" s="52">
        <v>14711</v>
      </c>
      <c r="N723" s="36"/>
      <c r="O723" s="53">
        <v>0</v>
      </c>
      <c r="P723" s="53">
        <v>0</v>
      </c>
      <c r="Q723" s="55">
        <v>0.18</v>
      </c>
      <c r="R723" s="55">
        <v>3.0106551881651125E-3</v>
      </c>
      <c r="S723" s="52">
        <v>0</v>
      </c>
      <c r="T723" s="36"/>
      <c r="U723" s="56">
        <v>41454</v>
      </c>
      <c r="V723" s="56">
        <v>0</v>
      </c>
      <c r="W723" s="52">
        <v>0</v>
      </c>
      <c r="X723" s="52">
        <v>2679</v>
      </c>
      <c r="Y723" s="52">
        <v>44133</v>
      </c>
      <c r="Z723" s="83">
        <f t="shared" si="11"/>
        <v>8555049</v>
      </c>
    </row>
    <row r="724" spans="1:26" s="13" customFormat="1">
      <c r="A724" s="49">
        <v>494</v>
      </c>
      <c r="B724" s="49">
        <v>494093698</v>
      </c>
      <c r="C724" s="50" t="s">
        <v>287</v>
      </c>
      <c r="D724" s="49">
        <v>93</v>
      </c>
      <c r="E724" s="50" t="s">
        <v>14</v>
      </c>
      <c r="F724" s="49">
        <v>698</v>
      </c>
      <c r="G724" s="50" t="s">
        <v>381</v>
      </c>
      <c r="H724" s="51">
        <v>2</v>
      </c>
      <c r="I724" s="52">
        <v>9655</v>
      </c>
      <c r="J724" s="52">
        <v>6588</v>
      </c>
      <c r="K724" s="52">
        <v>0</v>
      </c>
      <c r="L724" s="52">
        <v>893</v>
      </c>
      <c r="M724" s="52">
        <v>17136</v>
      </c>
      <c r="N724" s="36"/>
      <c r="O724" s="53">
        <v>0</v>
      </c>
      <c r="P724" s="53">
        <v>0</v>
      </c>
      <c r="Q724" s="55">
        <v>0.09</v>
      </c>
      <c r="R724" s="55">
        <v>1.3640217942853087E-3</v>
      </c>
      <c r="S724" s="52">
        <v>0</v>
      </c>
      <c r="T724" s="36"/>
      <c r="U724" s="56">
        <v>32486</v>
      </c>
      <c r="V724" s="56">
        <v>0</v>
      </c>
      <c r="W724" s="52">
        <v>0</v>
      </c>
      <c r="X724" s="52">
        <v>1786</v>
      </c>
      <c r="Y724" s="52">
        <v>34272</v>
      </c>
      <c r="Z724" s="83">
        <f t="shared" si="11"/>
        <v>8555049</v>
      </c>
    </row>
    <row r="725" spans="1:26" s="13" customFormat="1">
      <c r="A725" s="49">
        <v>496</v>
      </c>
      <c r="B725" s="49">
        <v>496201072</v>
      </c>
      <c r="C725" s="50" t="s">
        <v>288</v>
      </c>
      <c r="D725" s="49">
        <v>201</v>
      </c>
      <c r="E725" s="50" t="s">
        <v>9</v>
      </c>
      <c r="F725" s="49">
        <v>72</v>
      </c>
      <c r="G725" s="50" t="s">
        <v>280</v>
      </c>
      <c r="H725" s="51">
        <v>5</v>
      </c>
      <c r="I725" s="52">
        <v>10374</v>
      </c>
      <c r="J725" s="52">
        <v>2453</v>
      </c>
      <c r="K725" s="52">
        <v>0</v>
      </c>
      <c r="L725" s="52">
        <v>893</v>
      </c>
      <c r="M725" s="52">
        <v>13720</v>
      </c>
      <c r="N725" s="36"/>
      <c r="O725" s="53">
        <v>8.8408644400785857E-2</v>
      </c>
      <c r="P725" s="53">
        <v>0</v>
      </c>
      <c r="Q725" s="55">
        <v>0.09</v>
      </c>
      <c r="R725" s="55">
        <v>2.4749488570022767E-3</v>
      </c>
      <c r="S725" s="52">
        <v>0</v>
      </c>
      <c r="T725" s="36"/>
      <c r="U725" s="56">
        <v>63000</v>
      </c>
      <c r="V725" s="56">
        <v>0</v>
      </c>
      <c r="W725" s="52">
        <v>0</v>
      </c>
      <c r="X725" s="52">
        <v>4385</v>
      </c>
      <c r="Y725" s="52">
        <v>67385</v>
      </c>
      <c r="Z725" s="83">
        <f t="shared" si="11"/>
        <v>6178275</v>
      </c>
    </row>
    <row r="726" spans="1:26" s="13" customFormat="1">
      <c r="A726" s="49">
        <v>496</v>
      </c>
      <c r="B726" s="49">
        <v>496201095</v>
      </c>
      <c r="C726" s="50" t="s">
        <v>288</v>
      </c>
      <c r="D726" s="49">
        <v>201</v>
      </c>
      <c r="E726" s="50" t="s">
        <v>9</v>
      </c>
      <c r="F726" s="49">
        <v>95</v>
      </c>
      <c r="G726" s="50" t="s">
        <v>279</v>
      </c>
      <c r="H726" s="51">
        <v>1</v>
      </c>
      <c r="I726" s="52">
        <v>12275</v>
      </c>
      <c r="J726" s="52">
        <v>135</v>
      </c>
      <c r="K726" s="52">
        <v>0</v>
      </c>
      <c r="L726" s="52">
        <v>893</v>
      </c>
      <c r="M726" s="52">
        <v>13303</v>
      </c>
      <c r="N726" s="36"/>
      <c r="O726" s="53">
        <v>1.768172888015717E-2</v>
      </c>
      <c r="P726" s="53">
        <v>0</v>
      </c>
      <c r="Q726" s="55">
        <v>0.18</v>
      </c>
      <c r="R726" s="55">
        <v>0.12032466757782798</v>
      </c>
      <c r="S726" s="52">
        <v>0</v>
      </c>
      <c r="T726" s="36"/>
      <c r="U726" s="56">
        <v>12191</v>
      </c>
      <c r="V726" s="56">
        <v>0</v>
      </c>
      <c r="W726" s="52">
        <v>0</v>
      </c>
      <c r="X726" s="52">
        <v>877</v>
      </c>
      <c r="Y726" s="52">
        <v>13068</v>
      </c>
      <c r="Z726" s="83">
        <f t="shared" si="11"/>
        <v>6178275</v>
      </c>
    </row>
    <row r="727" spans="1:26" s="13" customFormat="1">
      <c r="A727" s="49">
        <v>496</v>
      </c>
      <c r="B727" s="49">
        <v>496201182</v>
      </c>
      <c r="C727" s="50" t="s">
        <v>288</v>
      </c>
      <c r="D727" s="49">
        <v>201</v>
      </c>
      <c r="E727" s="50" t="s">
        <v>9</v>
      </c>
      <c r="F727" s="49">
        <v>182</v>
      </c>
      <c r="G727" s="50" t="s">
        <v>257</v>
      </c>
      <c r="H727" s="51">
        <v>1</v>
      </c>
      <c r="I727" s="52">
        <v>10205</v>
      </c>
      <c r="J727" s="52">
        <v>3118</v>
      </c>
      <c r="K727" s="52">
        <v>0</v>
      </c>
      <c r="L727" s="52">
        <v>893</v>
      </c>
      <c r="M727" s="52">
        <v>14216</v>
      </c>
      <c r="N727" s="36"/>
      <c r="O727" s="53">
        <v>1.768172888015717E-2</v>
      </c>
      <c r="P727" s="53">
        <v>0</v>
      </c>
      <c r="Q727" s="55">
        <v>0.09</v>
      </c>
      <c r="R727" s="55">
        <v>1.2743936919424978E-2</v>
      </c>
      <c r="S727" s="52">
        <v>0</v>
      </c>
      <c r="T727" s="36"/>
      <c r="U727" s="56">
        <v>13087</v>
      </c>
      <c r="V727" s="56">
        <v>0</v>
      </c>
      <c r="W727" s="52">
        <v>0</v>
      </c>
      <c r="X727" s="52">
        <v>877</v>
      </c>
      <c r="Y727" s="52">
        <v>13964</v>
      </c>
      <c r="Z727" s="83">
        <f t="shared" si="11"/>
        <v>6178275</v>
      </c>
    </row>
    <row r="728" spans="1:26" s="13" customFormat="1">
      <c r="A728" s="49">
        <v>496</v>
      </c>
      <c r="B728" s="49">
        <v>496201201</v>
      </c>
      <c r="C728" s="50" t="s">
        <v>288</v>
      </c>
      <c r="D728" s="49">
        <v>201</v>
      </c>
      <c r="E728" s="50" t="s">
        <v>9</v>
      </c>
      <c r="F728" s="49">
        <v>201</v>
      </c>
      <c r="G728" s="50" t="s">
        <v>9</v>
      </c>
      <c r="H728" s="51">
        <v>498</v>
      </c>
      <c r="I728" s="52">
        <v>11224</v>
      </c>
      <c r="J728" s="52">
        <v>194</v>
      </c>
      <c r="K728" s="52">
        <v>0</v>
      </c>
      <c r="L728" s="52">
        <v>893</v>
      </c>
      <c r="M728" s="52">
        <v>12311</v>
      </c>
      <c r="N728" s="36"/>
      <c r="O728" s="53">
        <v>8.8055009823181933</v>
      </c>
      <c r="P728" s="53">
        <v>0</v>
      </c>
      <c r="Q728" s="55">
        <v>0.18</v>
      </c>
      <c r="R728" s="55">
        <v>7.8548202395377034E-2</v>
      </c>
      <c r="S728" s="52">
        <v>0</v>
      </c>
      <c r="T728" s="36"/>
      <c r="U728" s="56">
        <v>5585568</v>
      </c>
      <c r="V728" s="56">
        <v>0</v>
      </c>
      <c r="W728" s="52">
        <v>0</v>
      </c>
      <c r="X728" s="52">
        <v>436746</v>
      </c>
      <c r="Y728" s="52">
        <v>6022314</v>
      </c>
      <c r="Z728" s="83">
        <f t="shared" si="11"/>
        <v>6178275</v>
      </c>
    </row>
    <row r="729" spans="1:26" s="13" customFormat="1">
      <c r="A729" s="49">
        <v>496</v>
      </c>
      <c r="B729" s="49">
        <v>496201310</v>
      </c>
      <c r="C729" s="50" t="s">
        <v>288</v>
      </c>
      <c r="D729" s="49">
        <v>201</v>
      </c>
      <c r="E729" s="50" t="s">
        <v>9</v>
      </c>
      <c r="F729" s="49">
        <v>310</v>
      </c>
      <c r="G729" s="50" t="s">
        <v>259</v>
      </c>
      <c r="H729" s="51">
        <v>1</v>
      </c>
      <c r="I729" s="52">
        <v>8944</v>
      </c>
      <c r="J729" s="52">
        <v>1927</v>
      </c>
      <c r="K729" s="52">
        <v>0</v>
      </c>
      <c r="L729" s="52">
        <v>893</v>
      </c>
      <c r="M729" s="52">
        <v>11764</v>
      </c>
      <c r="N729" s="36"/>
      <c r="O729" s="53">
        <v>1.768172888015717E-2</v>
      </c>
      <c r="P729" s="53">
        <v>0</v>
      </c>
      <c r="Q729" s="55">
        <v>0.18</v>
      </c>
      <c r="R729" s="55">
        <v>2.3018778645302537E-2</v>
      </c>
      <c r="S729" s="52">
        <v>0</v>
      </c>
      <c r="T729" s="36"/>
      <c r="U729" s="56">
        <v>10679</v>
      </c>
      <c r="V729" s="56">
        <v>0</v>
      </c>
      <c r="W729" s="52">
        <v>0</v>
      </c>
      <c r="X729" s="52">
        <v>877</v>
      </c>
      <c r="Y729" s="52">
        <v>11556</v>
      </c>
      <c r="Z729" s="83">
        <f t="shared" si="11"/>
        <v>6178275</v>
      </c>
    </row>
    <row r="730" spans="1:26" s="13" customFormat="1">
      <c r="A730" s="49">
        <v>496</v>
      </c>
      <c r="B730" s="49">
        <v>496201331</v>
      </c>
      <c r="C730" s="50" t="s">
        <v>288</v>
      </c>
      <c r="D730" s="49">
        <v>201</v>
      </c>
      <c r="E730" s="50" t="s">
        <v>9</v>
      </c>
      <c r="F730" s="49">
        <v>331</v>
      </c>
      <c r="G730" s="50" t="s">
        <v>283</v>
      </c>
      <c r="H730" s="51">
        <v>1</v>
      </c>
      <c r="I730" s="52">
        <v>13125</v>
      </c>
      <c r="J730" s="52">
        <v>4677</v>
      </c>
      <c r="K730" s="52">
        <v>0</v>
      </c>
      <c r="L730" s="52">
        <v>893</v>
      </c>
      <c r="M730" s="52">
        <v>18695</v>
      </c>
      <c r="N730" s="36"/>
      <c r="O730" s="53">
        <v>1.768172888015717E-2</v>
      </c>
      <c r="P730" s="53">
        <v>0</v>
      </c>
      <c r="Q730" s="55">
        <v>0.09</v>
      </c>
      <c r="R730" s="55">
        <v>6.5419669549053264E-3</v>
      </c>
      <c r="S730" s="52">
        <v>0</v>
      </c>
      <c r="T730" s="36"/>
      <c r="U730" s="56">
        <v>17487</v>
      </c>
      <c r="V730" s="56">
        <v>0</v>
      </c>
      <c r="W730" s="52">
        <v>0</v>
      </c>
      <c r="X730" s="52">
        <v>877</v>
      </c>
      <c r="Y730" s="52">
        <v>18364</v>
      </c>
      <c r="Z730" s="83">
        <f t="shared" si="11"/>
        <v>6178275</v>
      </c>
    </row>
    <row r="731" spans="1:26" s="13" customFormat="1">
      <c r="A731" s="49">
        <v>496</v>
      </c>
      <c r="B731" s="49">
        <v>496201665</v>
      </c>
      <c r="C731" s="50" t="s">
        <v>288</v>
      </c>
      <c r="D731" s="49">
        <v>201</v>
      </c>
      <c r="E731" s="50" t="s">
        <v>9</v>
      </c>
      <c r="F731" s="49">
        <v>665</v>
      </c>
      <c r="G731" s="50" t="s">
        <v>260</v>
      </c>
      <c r="H731" s="51">
        <v>1</v>
      </c>
      <c r="I731" s="52">
        <v>13975</v>
      </c>
      <c r="J731" s="52">
        <v>2591</v>
      </c>
      <c r="K731" s="52">
        <v>0</v>
      </c>
      <c r="L731" s="52">
        <v>893</v>
      </c>
      <c r="M731" s="52">
        <v>17459</v>
      </c>
      <c r="N731" s="36"/>
      <c r="O731" s="53">
        <v>1.768172888015717E-2</v>
      </c>
      <c r="P731" s="53">
        <v>0</v>
      </c>
      <c r="Q731" s="55">
        <v>0.09</v>
      </c>
      <c r="R731" s="55">
        <v>6.3545584708069843E-3</v>
      </c>
      <c r="S731" s="52">
        <v>0</v>
      </c>
      <c r="T731" s="36"/>
      <c r="U731" s="56">
        <v>16273</v>
      </c>
      <c r="V731" s="56">
        <v>0</v>
      </c>
      <c r="W731" s="52">
        <v>0</v>
      </c>
      <c r="X731" s="52">
        <v>877</v>
      </c>
      <c r="Y731" s="52">
        <v>17150</v>
      </c>
      <c r="Z731" s="83">
        <f t="shared" si="11"/>
        <v>6178275</v>
      </c>
    </row>
    <row r="732" spans="1:26" s="13" customFormat="1">
      <c r="A732" s="49">
        <v>496</v>
      </c>
      <c r="B732" s="49">
        <v>496201740</v>
      </c>
      <c r="C732" s="50" t="s">
        <v>288</v>
      </c>
      <c r="D732" s="49">
        <v>201</v>
      </c>
      <c r="E732" s="50" t="s">
        <v>9</v>
      </c>
      <c r="F732" s="49">
        <v>740</v>
      </c>
      <c r="G732" s="50" t="s">
        <v>261</v>
      </c>
      <c r="H732" s="51">
        <v>1</v>
      </c>
      <c r="I732" s="52">
        <v>9864</v>
      </c>
      <c r="J732" s="52">
        <v>3978</v>
      </c>
      <c r="K732" s="52">
        <v>0</v>
      </c>
      <c r="L732" s="52">
        <v>893</v>
      </c>
      <c r="M732" s="52">
        <v>14735</v>
      </c>
      <c r="N732" s="36"/>
      <c r="O732" s="53">
        <v>1.768172888015717E-2</v>
      </c>
      <c r="P732" s="53">
        <v>0</v>
      </c>
      <c r="Q732" s="55">
        <v>0.09</v>
      </c>
      <c r="R732" s="55">
        <v>1.6456395227040098E-3</v>
      </c>
      <c r="S732" s="52">
        <v>0</v>
      </c>
      <c r="T732" s="36"/>
      <c r="U732" s="56">
        <v>13597</v>
      </c>
      <c r="V732" s="56">
        <v>0</v>
      </c>
      <c r="W732" s="52">
        <v>0</v>
      </c>
      <c r="X732" s="52">
        <v>877</v>
      </c>
      <c r="Y732" s="52">
        <v>14474</v>
      </c>
      <c r="Z732" s="83">
        <f t="shared" si="11"/>
        <v>6178275</v>
      </c>
    </row>
    <row r="733" spans="1:26" s="13" customFormat="1">
      <c r="A733" s="49">
        <v>497</v>
      </c>
      <c r="B733" s="49">
        <v>497117005</v>
      </c>
      <c r="C733" s="50" t="s">
        <v>290</v>
      </c>
      <c r="D733" s="49">
        <v>117</v>
      </c>
      <c r="E733" s="50" t="s">
        <v>35</v>
      </c>
      <c r="F733" s="49">
        <v>5</v>
      </c>
      <c r="G733" s="50" t="s">
        <v>147</v>
      </c>
      <c r="H733" s="51">
        <v>5</v>
      </c>
      <c r="I733" s="52">
        <v>8710</v>
      </c>
      <c r="J733" s="52">
        <v>3514</v>
      </c>
      <c r="K733" s="52">
        <v>0</v>
      </c>
      <c r="L733" s="52">
        <v>893</v>
      </c>
      <c r="M733" s="52">
        <v>13117</v>
      </c>
      <c r="N733" s="36"/>
      <c r="O733" s="53">
        <v>0</v>
      </c>
      <c r="P733" s="53">
        <v>0</v>
      </c>
      <c r="Q733" s="55">
        <v>0.09</v>
      </c>
      <c r="R733" s="55">
        <v>3.7531238975916617E-3</v>
      </c>
      <c r="S733" s="52">
        <v>0</v>
      </c>
      <c r="T733" s="36"/>
      <c r="U733" s="56">
        <v>61120</v>
      </c>
      <c r="V733" s="56">
        <v>0</v>
      </c>
      <c r="W733" s="52">
        <v>0</v>
      </c>
      <c r="X733" s="52">
        <v>4465</v>
      </c>
      <c r="Y733" s="52">
        <v>65585</v>
      </c>
      <c r="Z733" s="83">
        <f t="shared" si="11"/>
        <v>7026485</v>
      </c>
    </row>
    <row r="734" spans="1:26" s="13" customFormat="1">
      <c r="A734" s="49">
        <v>497</v>
      </c>
      <c r="B734" s="49">
        <v>497117008</v>
      </c>
      <c r="C734" s="50" t="s">
        <v>290</v>
      </c>
      <c r="D734" s="49">
        <v>117</v>
      </c>
      <c r="E734" s="50" t="s">
        <v>35</v>
      </c>
      <c r="F734" s="49">
        <v>8</v>
      </c>
      <c r="G734" s="50" t="s">
        <v>186</v>
      </c>
      <c r="H734" s="51">
        <v>76</v>
      </c>
      <c r="I734" s="52">
        <v>9655</v>
      </c>
      <c r="J734" s="52">
        <v>9869</v>
      </c>
      <c r="K734" s="52">
        <v>0</v>
      </c>
      <c r="L734" s="52">
        <v>893</v>
      </c>
      <c r="M734" s="52">
        <v>20417</v>
      </c>
      <c r="N734" s="36"/>
      <c r="O734" s="53">
        <v>0</v>
      </c>
      <c r="P734" s="53">
        <v>0</v>
      </c>
      <c r="Q734" s="55">
        <v>0.09</v>
      </c>
      <c r="R734" s="55">
        <v>6.5545123396130847E-2</v>
      </c>
      <c r="S734" s="52">
        <v>0</v>
      </c>
      <c r="T734" s="36"/>
      <c r="U734" s="56">
        <v>1483824</v>
      </c>
      <c r="V734" s="56">
        <v>0</v>
      </c>
      <c r="W734" s="52">
        <v>0</v>
      </c>
      <c r="X734" s="52">
        <v>67868</v>
      </c>
      <c r="Y734" s="52">
        <v>1551692</v>
      </c>
      <c r="Z734" s="83">
        <f t="shared" si="11"/>
        <v>7026485</v>
      </c>
    </row>
    <row r="735" spans="1:26" s="13" customFormat="1">
      <c r="A735" s="49">
        <v>497</v>
      </c>
      <c r="B735" s="49">
        <v>497117024</v>
      </c>
      <c r="C735" s="50" t="s">
        <v>290</v>
      </c>
      <c r="D735" s="49">
        <v>117</v>
      </c>
      <c r="E735" s="50" t="s">
        <v>35</v>
      </c>
      <c r="F735" s="49">
        <v>24</v>
      </c>
      <c r="G735" s="50" t="s">
        <v>33</v>
      </c>
      <c r="H735" s="51">
        <v>21</v>
      </c>
      <c r="I735" s="52">
        <v>9217</v>
      </c>
      <c r="J735" s="52">
        <v>2041</v>
      </c>
      <c r="K735" s="52">
        <v>0</v>
      </c>
      <c r="L735" s="52">
        <v>893</v>
      </c>
      <c r="M735" s="52">
        <v>12151</v>
      </c>
      <c r="N735" s="36"/>
      <c r="O735" s="53">
        <v>0</v>
      </c>
      <c r="P735" s="53">
        <v>0</v>
      </c>
      <c r="Q735" s="55">
        <v>0.09</v>
      </c>
      <c r="R735" s="55">
        <v>1.9699096594944669E-2</v>
      </c>
      <c r="S735" s="52">
        <v>0</v>
      </c>
      <c r="T735" s="36"/>
      <c r="U735" s="56">
        <v>236418</v>
      </c>
      <c r="V735" s="56">
        <v>0</v>
      </c>
      <c r="W735" s="52">
        <v>0</v>
      </c>
      <c r="X735" s="52">
        <v>18753</v>
      </c>
      <c r="Y735" s="52">
        <v>255171</v>
      </c>
      <c r="Z735" s="83">
        <f t="shared" si="11"/>
        <v>7026485</v>
      </c>
    </row>
    <row r="736" spans="1:26" s="13" customFormat="1">
      <c r="A736" s="49">
        <v>497</v>
      </c>
      <c r="B736" s="49">
        <v>497117061</v>
      </c>
      <c r="C736" s="50" t="s">
        <v>290</v>
      </c>
      <c r="D736" s="49">
        <v>117</v>
      </c>
      <c r="E736" s="50" t="s">
        <v>35</v>
      </c>
      <c r="F736" s="49">
        <v>61</v>
      </c>
      <c r="G736" s="50" t="s">
        <v>148</v>
      </c>
      <c r="H736" s="51">
        <v>16</v>
      </c>
      <c r="I736" s="52">
        <v>10347</v>
      </c>
      <c r="J736" s="52">
        <v>492</v>
      </c>
      <c r="K736" s="52">
        <v>0</v>
      </c>
      <c r="L736" s="52">
        <v>893</v>
      </c>
      <c r="M736" s="52">
        <v>11732</v>
      </c>
      <c r="N736" s="36"/>
      <c r="O736" s="53">
        <v>0</v>
      </c>
      <c r="P736" s="53">
        <v>0</v>
      </c>
      <c r="Q736" s="55">
        <v>0.09</v>
      </c>
      <c r="R736" s="55">
        <v>3.0113909723363003E-2</v>
      </c>
      <c r="S736" s="52">
        <v>0</v>
      </c>
      <c r="T736" s="36"/>
      <c r="U736" s="56">
        <v>173424</v>
      </c>
      <c r="V736" s="56">
        <v>0</v>
      </c>
      <c r="W736" s="52">
        <v>0</v>
      </c>
      <c r="X736" s="52">
        <v>14288</v>
      </c>
      <c r="Y736" s="52">
        <v>187712</v>
      </c>
      <c r="Z736" s="83">
        <f t="shared" si="11"/>
        <v>7026485</v>
      </c>
    </row>
    <row r="737" spans="1:26" s="13" customFormat="1">
      <c r="A737" s="49">
        <v>497</v>
      </c>
      <c r="B737" s="49">
        <v>497117068</v>
      </c>
      <c r="C737" s="50" t="s">
        <v>290</v>
      </c>
      <c r="D737" s="49">
        <v>117</v>
      </c>
      <c r="E737" s="50" t="s">
        <v>35</v>
      </c>
      <c r="F737" s="49">
        <v>68</v>
      </c>
      <c r="G737" s="50" t="s">
        <v>291</v>
      </c>
      <c r="H737" s="51">
        <v>3</v>
      </c>
      <c r="I737" s="52">
        <v>8450</v>
      </c>
      <c r="J737" s="52">
        <v>6034</v>
      </c>
      <c r="K737" s="52">
        <v>0</v>
      </c>
      <c r="L737" s="52">
        <v>893</v>
      </c>
      <c r="M737" s="52">
        <v>15377</v>
      </c>
      <c r="N737" s="36"/>
      <c r="O737" s="53">
        <v>0</v>
      </c>
      <c r="P737" s="53">
        <v>0</v>
      </c>
      <c r="Q737" s="55">
        <v>0.09</v>
      </c>
      <c r="R737" s="55">
        <v>1.9087589823602036E-2</v>
      </c>
      <c r="S737" s="52">
        <v>0</v>
      </c>
      <c r="T737" s="36"/>
      <c r="U737" s="56">
        <v>43452</v>
      </c>
      <c r="V737" s="56">
        <v>0</v>
      </c>
      <c r="W737" s="52">
        <v>0</v>
      </c>
      <c r="X737" s="52">
        <v>2679</v>
      </c>
      <c r="Y737" s="52">
        <v>46131</v>
      </c>
      <c r="Z737" s="83">
        <f t="shared" si="11"/>
        <v>7026485</v>
      </c>
    </row>
    <row r="738" spans="1:26" s="13" customFormat="1">
      <c r="A738" s="49">
        <v>497</v>
      </c>
      <c r="B738" s="49">
        <v>497117074</v>
      </c>
      <c r="C738" s="50" t="s">
        <v>290</v>
      </c>
      <c r="D738" s="49">
        <v>117</v>
      </c>
      <c r="E738" s="50" t="s">
        <v>35</v>
      </c>
      <c r="F738" s="49">
        <v>74</v>
      </c>
      <c r="G738" s="50" t="s">
        <v>292</v>
      </c>
      <c r="H738" s="51">
        <v>6</v>
      </c>
      <c r="I738" s="52">
        <v>8361</v>
      </c>
      <c r="J738" s="52">
        <v>5500</v>
      </c>
      <c r="K738" s="52">
        <v>0</v>
      </c>
      <c r="L738" s="52">
        <v>893</v>
      </c>
      <c r="M738" s="52">
        <v>14754</v>
      </c>
      <c r="N738" s="36"/>
      <c r="O738" s="53">
        <v>0</v>
      </c>
      <c r="P738" s="53">
        <v>0</v>
      </c>
      <c r="Q738" s="55">
        <v>0.09</v>
      </c>
      <c r="R738" s="55">
        <v>1.5657139574569767E-2</v>
      </c>
      <c r="S738" s="52">
        <v>0</v>
      </c>
      <c r="T738" s="36"/>
      <c r="U738" s="56">
        <v>83166</v>
      </c>
      <c r="V738" s="56">
        <v>0</v>
      </c>
      <c r="W738" s="52">
        <v>0</v>
      </c>
      <c r="X738" s="52">
        <v>5358</v>
      </c>
      <c r="Y738" s="52">
        <v>88524</v>
      </c>
      <c r="Z738" s="83">
        <f t="shared" si="11"/>
        <v>7026485</v>
      </c>
    </row>
    <row r="739" spans="1:26" s="13" customFormat="1">
      <c r="A739" s="49">
        <v>497</v>
      </c>
      <c r="B739" s="49">
        <v>497117086</v>
      </c>
      <c r="C739" s="50" t="s">
        <v>290</v>
      </c>
      <c r="D739" s="49">
        <v>117</v>
      </c>
      <c r="E739" s="50" t="s">
        <v>35</v>
      </c>
      <c r="F739" s="49">
        <v>86</v>
      </c>
      <c r="G739" s="50" t="s">
        <v>185</v>
      </c>
      <c r="H739" s="51">
        <v>33</v>
      </c>
      <c r="I739" s="52">
        <v>8722</v>
      </c>
      <c r="J739" s="52">
        <v>1345</v>
      </c>
      <c r="K739" s="52">
        <v>0</v>
      </c>
      <c r="L739" s="52">
        <v>893</v>
      </c>
      <c r="M739" s="52">
        <v>10960</v>
      </c>
      <c r="N739" s="36"/>
      <c r="O739" s="53">
        <v>0</v>
      </c>
      <c r="P739" s="53">
        <v>0</v>
      </c>
      <c r="Q739" s="55">
        <v>0.09</v>
      </c>
      <c r="R739" s="55">
        <v>5.1601771041085043E-2</v>
      </c>
      <c r="S739" s="52">
        <v>0</v>
      </c>
      <c r="T739" s="36"/>
      <c r="U739" s="56">
        <v>332211</v>
      </c>
      <c r="V739" s="56">
        <v>0</v>
      </c>
      <c r="W739" s="52">
        <v>0</v>
      </c>
      <c r="X739" s="52">
        <v>29469</v>
      </c>
      <c r="Y739" s="52">
        <v>361680</v>
      </c>
      <c r="Z739" s="83">
        <f t="shared" si="11"/>
        <v>7026485</v>
      </c>
    </row>
    <row r="740" spans="1:26" s="13" customFormat="1">
      <c r="A740" s="49">
        <v>497</v>
      </c>
      <c r="B740" s="49">
        <v>497117087</v>
      </c>
      <c r="C740" s="50" t="s">
        <v>290</v>
      </c>
      <c r="D740" s="49">
        <v>117</v>
      </c>
      <c r="E740" s="50" t="s">
        <v>35</v>
      </c>
      <c r="F740" s="49">
        <v>87</v>
      </c>
      <c r="G740" s="50" t="s">
        <v>149</v>
      </c>
      <c r="H740" s="51">
        <v>2</v>
      </c>
      <c r="I740" s="52">
        <v>9033</v>
      </c>
      <c r="J740" s="52">
        <v>3458</v>
      </c>
      <c r="K740" s="52">
        <v>0</v>
      </c>
      <c r="L740" s="52">
        <v>893</v>
      </c>
      <c r="M740" s="52">
        <v>13384</v>
      </c>
      <c r="N740" s="36"/>
      <c r="O740" s="53">
        <v>0</v>
      </c>
      <c r="P740" s="53">
        <v>0</v>
      </c>
      <c r="Q740" s="55">
        <v>0.09</v>
      </c>
      <c r="R740" s="55">
        <v>3.153834629153088E-3</v>
      </c>
      <c r="S740" s="52">
        <v>0</v>
      </c>
      <c r="T740" s="36"/>
      <c r="U740" s="56">
        <v>24982</v>
      </c>
      <c r="V740" s="56">
        <v>0</v>
      </c>
      <c r="W740" s="52">
        <v>0</v>
      </c>
      <c r="X740" s="52">
        <v>1786</v>
      </c>
      <c r="Y740" s="52">
        <v>26768</v>
      </c>
      <c r="Z740" s="83">
        <f t="shared" si="11"/>
        <v>7026485</v>
      </c>
    </row>
    <row r="741" spans="1:26" s="13" customFormat="1">
      <c r="A741" s="49">
        <v>497</v>
      </c>
      <c r="B741" s="49">
        <v>497117111</v>
      </c>
      <c r="C741" s="50" t="s">
        <v>290</v>
      </c>
      <c r="D741" s="49">
        <v>117</v>
      </c>
      <c r="E741" s="50" t="s">
        <v>35</v>
      </c>
      <c r="F741" s="49">
        <v>111</v>
      </c>
      <c r="G741" s="50" t="s">
        <v>237</v>
      </c>
      <c r="H741" s="51">
        <v>9</v>
      </c>
      <c r="I741" s="52">
        <v>9419</v>
      </c>
      <c r="J741" s="52">
        <v>2749</v>
      </c>
      <c r="K741" s="52">
        <v>0</v>
      </c>
      <c r="L741" s="52">
        <v>893</v>
      </c>
      <c r="M741" s="52">
        <v>13061</v>
      </c>
      <c r="N741" s="36"/>
      <c r="O741" s="53">
        <v>0</v>
      </c>
      <c r="P741" s="53">
        <v>0</v>
      </c>
      <c r="Q741" s="55">
        <v>0.09</v>
      </c>
      <c r="R741" s="55">
        <v>1.7596384054430356E-2</v>
      </c>
      <c r="S741" s="52">
        <v>0</v>
      </c>
      <c r="T741" s="36"/>
      <c r="U741" s="56">
        <v>109512</v>
      </c>
      <c r="V741" s="56">
        <v>0</v>
      </c>
      <c r="W741" s="52">
        <v>0</v>
      </c>
      <c r="X741" s="52">
        <v>8037</v>
      </c>
      <c r="Y741" s="52">
        <v>117549</v>
      </c>
      <c r="Z741" s="83">
        <f t="shared" si="11"/>
        <v>7026485</v>
      </c>
    </row>
    <row r="742" spans="1:26" s="13" customFormat="1">
      <c r="A742" s="49">
        <v>497</v>
      </c>
      <c r="B742" s="49">
        <v>497117114</v>
      </c>
      <c r="C742" s="50" t="s">
        <v>290</v>
      </c>
      <c r="D742" s="49">
        <v>117</v>
      </c>
      <c r="E742" s="50" t="s">
        <v>35</v>
      </c>
      <c r="F742" s="49">
        <v>114</v>
      </c>
      <c r="G742" s="50" t="s">
        <v>32</v>
      </c>
      <c r="H742" s="51">
        <v>17</v>
      </c>
      <c r="I742" s="52">
        <v>8607</v>
      </c>
      <c r="J742" s="52">
        <v>2344</v>
      </c>
      <c r="K742" s="52">
        <v>0</v>
      </c>
      <c r="L742" s="52">
        <v>893</v>
      </c>
      <c r="M742" s="52">
        <v>11844</v>
      </c>
      <c r="N742" s="36"/>
      <c r="O742" s="53">
        <v>0</v>
      </c>
      <c r="P742" s="53">
        <v>0</v>
      </c>
      <c r="Q742" s="55">
        <v>0.18</v>
      </c>
      <c r="R742" s="55">
        <v>4.2268608024008461E-2</v>
      </c>
      <c r="S742" s="52">
        <v>0</v>
      </c>
      <c r="T742" s="36"/>
      <c r="U742" s="56">
        <v>186167</v>
      </c>
      <c r="V742" s="56">
        <v>0</v>
      </c>
      <c r="W742" s="52">
        <v>0</v>
      </c>
      <c r="X742" s="52">
        <v>15181</v>
      </c>
      <c r="Y742" s="52">
        <v>201348</v>
      </c>
      <c r="Z742" s="83">
        <f t="shared" si="11"/>
        <v>7026485</v>
      </c>
    </row>
    <row r="743" spans="1:26" s="13" customFormat="1">
      <c r="A743" s="49">
        <v>497</v>
      </c>
      <c r="B743" s="49">
        <v>497117117</v>
      </c>
      <c r="C743" s="50" t="s">
        <v>290</v>
      </c>
      <c r="D743" s="49">
        <v>117</v>
      </c>
      <c r="E743" s="50" t="s">
        <v>35</v>
      </c>
      <c r="F743" s="49">
        <v>117</v>
      </c>
      <c r="G743" s="50" t="s">
        <v>35</v>
      </c>
      <c r="H743" s="51">
        <v>31</v>
      </c>
      <c r="I743" s="52">
        <v>9124</v>
      </c>
      <c r="J743" s="52">
        <v>4180</v>
      </c>
      <c r="K743" s="52">
        <v>0</v>
      </c>
      <c r="L743" s="52">
        <v>893</v>
      </c>
      <c r="M743" s="52">
        <v>14197</v>
      </c>
      <c r="N743" s="36"/>
      <c r="O743" s="53">
        <v>0</v>
      </c>
      <c r="P743" s="53">
        <v>0</v>
      </c>
      <c r="Q743" s="55">
        <v>0.09</v>
      </c>
      <c r="R743" s="55">
        <v>7.6283013605342676E-2</v>
      </c>
      <c r="S743" s="52">
        <v>0</v>
      </c>
      <c r="T743" s="36"/>
      <c r="U743" s="56">
        <v>412424</v>
      </c>
      <c r="V743" s="56">
        <v>0</v>
      </c>
      <c r="W743" s="52">
        <v>0</v>
      </c>
      <c r="X743" s="52">
        <v>27683</v>
      </c>
      <c r="Y743" s="52">
        <v>440107</v>
      </c>
      <c r="Z743" s="83">
        <f t="shared" si="11"/>
        <v>7026485</v>
      </c>
    </row>
    <row r="744" spans="1:26" s="13" customFormat="1">
      <c r="A744" s="49">
        <v>497</v>
      </c>
      <c r="B744" s="49">
        <v>497117137</v>
      </c>
      <c r="C744" s="50" t="s">
        <v>290</v>
      </c>
      <c r="D744" s="49">
        <v>117</v>
      </c>
      <c r="E744" s="50" t="s">
        <v>35</v>
      </c>
      <c r="F744" s="49">
        <v>137</v>
      </c>
      <c r="G744" s="50" t="s">
        <v>196</v>
      </c>
      <c r="H744" s="51">
        <v>28</v>
      </c>
      <c r="I744" s="52">
        <v>8885</v>
      </c>
      <c r="J744" s="52">
        <v>29</v>
      </c>
      <c r="K744" s="52">
        <v>0</v>
      </c>
      <c r="L744" s="52">
        <v>893</v>
      </c>
      <c r="M744" s="52">
        <v>9807</v>
      </c>
      <c r="N744" s="36"/>
      <c r="O744" s="53">
        <v>0</v>
      </c>
      <c r="P744" s="53">
        <v>0</v>
      </c>
      <c r="Q744" s="55">
        <v>0.18</v>
      </c>
      <c r="R744" s="55">
        <v>0.11435951636015486</v>
      </c>
      <c r="S744" s="52">
        <v>0</v>
      </c>
      <c r="T744" s="36"/>
      <c r="U744" s="56">
        <v>249592</v>
      </c>
      <c r="V744" s="56">
        <v>0</v>
      </c>
      <c r="W744" s="52">
        <v>0</v>
      </c>
      <c r="X744" s="52">
        <v>25004</v>
      </c>
      <c r="Y744" s="52">
        <v>274596</v>
      </c>
      <c r="Z744" s="83">
        <f t="shared" si="11"/>
        <v>7026485</v>
      </c>
    </row>
    <row r="745" spans="1:26" s="13" customFormat="1">
      <c r="A745" s="49">
        <v>497</v>
      </c>
      <c r="B745" s="49">
        <v>497117154</v>
      </c>
      <c r="C745" s="50" t="s">
        <v>290</v>
      </c>
      <c r="D745" s="49">
        <v>117</v>
      </c>
      <c r="E745" s="50" t="s">
        <v>35</v>
      </c>
      <c r="F745" s="49">
        <v>154</v>
      </c>
      <c r="G745" s="50" t="s">
        <v>293</v>
      </c>
      <c r="H745" s="51">
        <v>4</v>
      </c>
      <c r="I745" s="52">
        <v>8290</v>
      </c>
      <c r="J745" s="52">
        <v>9910</v>
      </c>
      <c r="K745" s="52">
        <v>0</v>
      </c>
      <c r="L745" s="52">
        <v>893</v>
      </c>
      <c r="M745" s="52">
        <v>19093</v>
      </c>
      <c r="N745" s="36"/>
      <c r="O745" s="53">
        <v>0</v>
      </c>
      <c r="P745" s="53">
        <v>0</v>
      </c>
      <c r="Q745" s="55">
        <v>0.09</v>
      </c>
      <c r="R745" s="55">
        <v>3.2096985047457824E-2</v>
      </c>
      <c r="S745" s="52">
        <v>0</v>
      </c>
      <c r="T745" s="36"/>
      <c r="U745" s="56">
        <v>72800</v>
      </c>
      <c r="V745" s="56">
        <v>0</v>
      </c>
      <c r="W745" s="52">
        <v>0</v>
      </c>
      <c r="X745" s="52">
        <v>3572</v>
      </c>
      <c r="Y745" s="52">
        <v>76372</v>
      </c>
      <c r="Z745" s="83">
        <f t="shared" si="11"/>
        <v>7026485</v>
      </c>
    </row>
    <row r="746" spans="1:26" s="13" customFormat="1">
      <c r="A746" s="49">
        <v>497</v>
      </c>
      <c r="B746" s="49">
        <v>497117159</v>
      </c>
      <c r="C746" s="50" t="s">
        <v>290</v>
      </c>
      <c r="D746" s="49">
        <v>117</v>
      </c>
      <c r="E746" s="50" t="s">
        <v>35</v>
      </c>
      <c r="F746" s="49">
        <v>159</v>
      </c>
      <c r="G746" s="50" t="s">
        <v>150</v>
      </c>
      <c r="H746" s="51">
        <v>5</v>
      </c>
      <c r="I746" s="52">
        <v>9524</v>
      </c>
      <c r="J746" s="52">
        <v>4497</v>
      </c>
      <c r="K746" s="52">
        <v>0</v>
      </c>
      <c r="L746" s="52">
        <v>893</v>
      </c>
      <c r="M746" s="52">
        <v>14914</v>
      </c>
      <c r="N746" s="36"/>
      <c r="O746" s="53">
        <v>0</v>
      </c>
      <c r="P746" s="53">
        <v>0</v>
      </c>
      <c r="Q746" s="55">
        <v>0.09</v>
      </c>
      <c r="R746" s="55">
        <v>4.5655939289458549E-3</v>
      </c>
      <c r="S746" s="52">
        <v>0</v>
      </c>
      <c r="T746" s="36"/>
      <c r="U746" s="56">
        <v>70105</v>
      </c>
      <c r="V746" s="56">
        <v>0</v>
      </c>
      <c r="W746" s="52">
        <v>0</v>
      </c>
      <c r="X746" s="52">
        <v>4465</v>
      </c>
      <c r="Y746" s="52">
        <v>74570</v>
      </c>
      <c r="Z746" s="83">
        <f t="shared" si="11"/>
        <v>7026485</v>
      </c>
    </row>
    <row r="747" spans="1:26" s="13" customFormat="1">
      <c r="A747" s="49">
        <v>497</v>
      </c>
      <c r="B747" s="49">
        <v>497117210</v>
      </c>
      <c r="C747" s="50" t="s">
        <v>290</v>
      </c>
      <c r="D747" s="49">
        <v>117</v>
      </c>
      <c r="E747" s="50" t="s">
        <v>35</v>
      </c>
      <c r="F747" s="49">
        <v>210</v>
      </c>
      <c r="G747" s="50" t="s">
        <v>188</v>
      </c>
      <c r="H747" s="51">
        <v>52</v>
      </c>
      <c r="I747" s="52">
        <v>8699</v>
      </c>
      <c r="J747" s="52">
        <v>2975</v>
      </c>
      <c r="K747" s="52">
        <v>0</v>
      </c>
      <c r="L747" s="52">
        <v>893</v>
      </c>
      <c r="M747" s="52">
        <v>12567</v>
      </c>
      <c r="N747" s="36"/>
      <c r="O747" s="53">
        <v>0</v>
      </c>
      <c r="P747" s="53">
        <v>0</v>
      </c>
      <c r="Q747" s="55">
        <v>0.09</v>
      </c>
      <c r="R747" s="55">
        <v>6.1794698914424739E-2</v>
      </c>
      <c r="S747" s="52">
        <v>0</v>
      </c>
      <c r="T747" s="36"/>
      <c r="U747" s="56">
        <v>607048</v>
      </c>
      <c r="V747" s="56">
        <v>0</v>
      </c>
      <c r="W747" s="52">
        <v>0</v>
      </c>
      <c r="X747" s="52">
        <v>46436</v>
      </c>
      <c r="Y747" s="52">
        <v>653484</v>
      </c>
      <c r="Z747" s="83">
        <f t="shared" si="11"/>
        <v>7026485</v>
      </c>
    </row>
    <row r="748" spans="1:26" s="13" customFormat="1">
      <c r="A748" s="49">
        <v>497</v>
      </c>
      <c r="B748" s="49">
        <v>497117223</v>
      </c>
      <c r="C748" s="50" t="s">
        <v>290</v>
      </c>
      <c r="D748" s="49">
        <v>117</v>
      </c>
      <c r="E748" s="50" t="s">
        <v>35</v>
      </c>
      <c r="F748" s="49">
        <v>223</v>
      </c>
      <c r="G748" s="50" t="s">
        <v>294</v>
      </c>
      <c r="H748" s="51">
        <v>2</v>
      </c>
      <c r="I748" s="52">
        <v>8406</v>
      </c>
      <c r="J748" s="52">
        <v>696</v>
      </c>
      <c r="K748" s="52">
        <v>0</v>
      </c>
      <c r="L748" s="52">
        <v>893</v>
      </c>
      <c r="M748" s="52">
        <v>9995</v>
      </c>
      <c r="N748" s="36"/>
      <c r="O748" s="53">
        <v>0</v>
      </c>
      <c r="P748" s="53">
        <v>0</v>
      </c>
      <c r="Q748" s="55">
        <v>0.18</v>
      </c>
      <c r="R748" s="55">
        <v>2.449977619258603E-3</v>
      </c>
      <c r="S748" s="52">
        <v>0</v>
      </c>
      <c r="T748" s="36"/>
      <c r="U748" s="56">
        <v>18204</v>
      </c>
      <c r="V748" s="56">
        <v>0</v>
      </c>
      <c r="W748" s="52">
        <v>0</v>
      </c>
      <c r="X748" s="52">
        <v>1786</v>
      </c>
      <c r="Y748" s="52">
        <v>19990</v>
      </c>
      <c r="Z748" s="83">
        <f t="shared" si="11"/>
        <v>7026485</v>
      </c>
    </row>
    <row r="749" spans="1:26" s="13" customFormat="1">
      <c r="A749" s="49">
        <v>497</v>
      </c>
      <c r="B749" s="49">
        <v>497117230</v>
      </c>
      <c r="C749" s="50" t="s">
        <v>290</v>
      </c>
      <c r="D749" s="49">
        <v>117</v>
      </c>
      <c r="E749" s="50" t="s">
        <v>35</v>
      </c>
      <c r="F749" s="49">
        <v>230</v>
      </c>
      <c r="G749" s="50" t="s">
        <v>347</v>
      </c>
      <c r="H749" s="51">
        <v>3</v>
      </c>
      <c r="I749" s="52">
        <v>10247</v>
      </c>
      <c r="J749" s="52">
        <v>11432</v>
      </c>
      <c r="K749" s="52">
        <v>0</v>
      </c>
      <c r="L749" s="52">
        <v>893</v>
      </c>
      <c r="M749" s="52">
        <v>22572</v>
      </c>
      <c r="N749" s="36"/>
      <c r="O749" s="53">
        <v>0</v>
      </c>
      <c r="P749" s="53">
        <v>0</v>
      </c>
      <c r="Q749" s="55">
        <v>0.09</v>
      </c>
      <c r="R749" s="55">
        <v>3.5402532781300788E-2</v>
      </c>
      <c r="S749" s="52">
        <v>0</v>
      </c>
      <c r="T749" s="36"/>
      <c r="U749" s="56">
        <v>65037</v>
      </c>
      <c r="V749" s="56">
        <v>0</v>
      </c>
      <c r="W749" s="52">
        <v>0</v>
      </c>
      <c r="X749" s="52">
        <v>2679</v>
      </c>
      <c r="Y749" s="52">
        <v>67716</v>
      </c>
      <c r="Z749" s="83">
        <f t="shared" si="11"/>
        <v>7026485</v>
      </c>
    </row>
    <row r="750" spans="1:26" s="13" customFormat="1">
      <c r="A750" s="49">
        <v>497</v>
      </c>
      <c r="B750" s="49">
        <v>497117272</v>
      </c>
      <c r="C750" s="50" t="s">
        <v>290</v>
      </c>
      <c r="D750" s="49">
        <v>117</v>
      </c>
      <c r="E750" s="50" t="s">
        <v>35</v>
      </c>
      <c r="F750" s="49">
        <v>272</v>
      </c>
      <c r="G750" s="50" t="s">
        <v>295</v>
      </c>
      <c r="H750" s="51">
        <v>1</v>
      </c>
      <c r="I750" s="52">
        <v>8406</v>
      </c>
      <c r="J750" s="52">
        <v>9384</v>
      </c>
      <c r="K750" s="52">
        <v>0</v>
      </c>
      <c r="L750" s="52">
        <v>893</v>
      </c>
      <c r="M750" s="52">
        <v>18683</v>
      </c>
      <c r="N750" s="36"/>
      <c r="O750" s="53">
        <v>0</v>
      </c>
      <c r="P750" s="53">
        <v>0</v>
      </c>
      <c r="Q750" s="55">
        <v>0.09</v>
      </c>
      <c r="R750" s="55">
        <v>7.3220068486508994E-3</v>
      </c>
      <c r="S750" s="52">
        <v>0</v>
      </c>
      <c r="T750" s="36"/>
      <c r="U750" s="56">
        <v>17790</v>
      </c>
      <c r="V750" s="56">
        <v>0</v>
      </c>
      <c r="W750" s="52">
        <v>0</v>
      </c>
      <c r="X750" s="52">
        <v>893</v>
      </c>
      <c r="Y750" s="52">
        <v>18683</v>
      </c>
      <c r="Z750" s="83">
        <f t="shared" si="11"/>
        <v>7026485</v>
      </c>
    </row>
    <row r="751" spans="1:26" s="13" customFormat="1">
      <c r="A751" s="49">
        <v>497</v>
      </c>
      <c r="B751" s="49">
        <v>497117278</v>
      </c>
      <c r="C751" s="50" t="s">
        <v>290</v>
      </c>
      <c r="D751" s="49">
        <v>117</v>
      </c>
      <c r="E751" s="50" t="s">
        <v>35</v>
      </c>
      <c r="F751" s="49">
        <v>278</v>
      </c>
      <c r="G751" s="50" t="s">
        <v>190</v>
      </c>
      <c r="H751" s="51">
        <v>38</v>
      </c>
      <c r="I751" s="52">
        <v>8864</v>
      </c>
      <c r="J751" s="52">
        <v>2589</v>
      </c>
      <c r="K751" s="52">
        <v>0</v>
      </c>
      <c r="L751" s="52">
        <v>893</v>
      </c>
      <c r="M751" s="52">
        <v>12346</v>
      </c>
      <c r="N751" s="36"/>
      <c r="O751" s="53">
        <v>0</v>
      </c>
      <c r="P751" s="53">
        <v>0</v>
      </c>
      <c r="Q751" s="55">
        <v>0.09</v>
      </c>
      <c r="R751" s="55">
        <v>4.6493064855422754E-2</v>
      </c>
      <c r="S751" s="52">
        <v>0</v>
      </c>
      <c r="T751" s="36"/>
      <c r="U751" s="56">
        <v>435214</v>
      </c>
      <c r="V751" s="56">
        <v>0</v>
      </c>
      <c r="W751" s="52">
        <v>0</v>
      </c>
      <c r="X751" s="52">
        <v>33934</v>
      </c>
      <c r="Y751" s="52">
        <v>469148</v>
      </c>
      <c r="Z751" s="83">
        <f t="shared" si="11"/>
        <v>7026485</v>
      </c>
    </row>
    <row r="752" spans="1:26" s="13" customFormat="1">
      <c r="A752" s="49">
        <v>497</v>
      </c>
      <c r="B752" s="49">
        <v>497117281</v>
      </c>
      <c r="C752" s="50" t="s">
        <v>290</v>
      </c>
      <c r="D752" s="49">
        <v>117</v>
      </c>
      <c r="E752" s="50" t="s">
        <v>35</v>
      </c>
      <c r="F752" s="49">
        <v>281</v>
      </c>
      <c r="G752" s="50" t="s">
        <v>146</v>
      </c>
      <c r="H752" s="51">
        <v>57</v>
      </c>
      <c r="I752" s="52">
        <v>11542</v>
      </c>
      <c r="J752" s="52">
        <v>3</v>
      </c>
      <c r="K752" s="52">
        <v>0</v>
      </c>
      <c r="L752" s="52">
        <v>893</v>
      </c>
      <c r="M752" s="52">
        <v>12438</v>
      </c>
      <c r="N752" s="36"/>
      <c r="O752" s="53">
        <v>0</v>
      </c>
      <c r="P752" s="53">
        <v>0</v>
      </c>
      <c r="Q752" s="55">
        <v>0.18</v>
      </c>
      <c r="R752" s="55">
        <v>0.11514562138064952</v>
      </c>
      <c r="S752" s="52">
        <v>0</v>
      </c>
      <c r="T752" s="36"/>
      <c r="U752" s="56">
        <v>658065</v>
      </c>
      <c r="V752" s="56">
        <v>0</v>
      </c>
      <c r="W752" s="52">
        <v>0</v>
      </c>
      <c r="X752" s="52">
        <v>50901</v>
      </c>
      <c r="Y752" s="52">
        <v>708966</v>
      </c>
      <c r="Z752" s="83">
        <f t="shared" si="11"/>
        <v>7026485</v>
      </c>
    </row>
    <row r="753" spans="1:26" s="13" customFormat="1">
      <c r="A753" s="49">
        <v>497</v>
      </c>
      <c r="B753" s="49">
        <v>497117289</v>
      </c>
      <c r="C753" s="50" t="s">
        <v>290</v>
      </c>
      <c r="D753" s="49">
        <v>117</v>
      </c>
      <c r="E753" s="50" t="s">
        <v>35</v>
      </c>
      <c r="F753" s="49">
        <v>289</v>
      </c>
      <c r="G753" s="50" t="s">
        <v>348</v>
      </c>
      <c r="H753" s="51">
        <v>1</v>
      </c>
      <c r="I753" s="52">
        <v>10307</v>
      </c>
      <c r="J753" s="52">
        <v>4194</v>
      </c>
      <c r="K753" s="52">
        <v>0</v>
      </c>
      <c r="L753" s="52">
        <v>893</v>
      </c>
      <c r="M753" s="52">
        <v>15394</v>
      </c>
      <c r="N753" s="36"/>
      <c r="O753" s="53">
        <v>0</v>
      </c>
      <c r="P753" s="53">
        <v>0</v>
      </c>
      <c r="Q753" s="55">
        <v>0.09</v>
      </c>
      <c r="R753" s="55">
        <v>5.0656195442014924E-3</v>
      </c>
      <c r="S753" s="52">
        <v>0</v>
      </c>
      <c r="T753" s="36"/>
      <c r="U753" s="56">
        <v>14501</v>
      </c>
      <c r="V753" s="56">
        <v>0</v>
      </c>
      <c r="W753" s="52">
        <v>0</v>
      </c>
      <c r="X753" s="52">
        <v>893</v>
      </c>
      <c r="Y753" s="52">
        <v>15394</v>
      </c>
      <c r="Z753" s="83">
        <f t="shared" si="11"/>
        <v>7026485</v>
      </c>
    </row>
    <row r="754" spans="1:26" s="13" customFormat="1">
      <c r="A754" s="49">
        <v>497</v>
      </c>
      <c r="B754" s="49">
        <v>497117325</v>
      </c>
      <c r="C754" s="50" t="s">
        <v>290</v>
      </c>
      <c r="D754" s="49">
        <v>117</v>
      </c>
      <c r="E754" s="50" t="s">
        <v>35</v>
      </c>
      <c r="F754" s="49">
        <v>325</v>
      </c>
      <c r="G754" s="50" t="s">
        <v>198</v>
      </c>
      <c r="H754" s="51">
        <v>5</v>
      </c>
      <c r="I754" s="52">
        <v>8332</v>
      </c>
      <c r="J754" s="52">
        <v>1017</v>
      </c>
      <c r="K754" s="52">
        <v>0</v>
      </c>
      <c r="L754" s="52">
        <v>893</v>
      </c>
      <c r="M754" s="52">
        <v>10242</v>
      </c>
      <c r="N754" s="36"/>
      <c r="O754" s="53">
        <v>0</v>
      </c>
      <c r="P754" s="53">
        <v>0</v>
      </c>
      <c r="Q754" s="55">
        <v>0.09</v>
      </c>
      <c r="R754" s="55">
        <v>2.4002706956039776E-3</v>
      </c>
      <c r="S754" s="52">
        <v>0</v>
      </c>
      <c r="T754" s="36"/>
      <c r="U754" s="56">
        <v>46745</v>
      </c>
      <c r="V754" s="56">
        <v>0</v>
      </c>
      <c r="W754" s="52">
        <v>0</v>
      </c>
      <c r="X754" s="52">
        <v>4465</v>
      </c>
      <c r="Y754" s="52">
        <v>51210</v>
      </c>
      <c r="Z754" s="83">
        <f t="shared" si="11"/>
        <v>7026485</v>
      </c>
    </row>
    <row r="755" spans="1:26" s="13" customFormat="1">
      <c r="A755" s="49">
        <v>497</v>
      </c>
      <c r="B755" s="49">
        <v>497117327</v>
      </c>
      <c r="C755" s="50" t="s">
        <v>290</v>
      </c>
      <c r="D755" s="49">
        <v>117</v>
      </c>
      <c r="E755" s="50" t="s">
        <v>35</v>
      </c>
      <c r="F755" s="49">
        <v>327</v>
      </c>
      <c r="G755" s="50" t="s">
        <v>191</v>
      </c>
      <c r="H755" s="51">
        <v>3</v>
      </c>
      <c r="I755" s="52">
        <v>8450</v>
      </c>
      <c r="J755" s="52">
        <v>6989</v>
      </c>
      <c r="K755" s="52">
        <v>0</v>
      </c>
      <c r="L755" s="52">
        <v>893</v>
      </c>
      <c r="M755" s="52">
        <v>16332</v>
      </c>
      <c r="N755" s="36"/>
      <c r="O755" s="53">
        <v>0</v>
      </c>
      <c r="P755" s="53">
        <v>0</v>
      </c>
      <c r="Q755" s="55">
        <v>0.09</v>
      </c>
      <c r="R755" s="55">
        <v>3.8374534394289672E-2</v>
      </c>
      <c r="S755" s="52">
        <v>0</v>
      </c>
      <c r="T755" s="36"/>
      <c r="U755" s="56">
        <v>46317</v>
      </c>
      <c r="V755" s="56">
        <v>0</v>
      </c>
      <c r="W755" s="52">
        <v>0</v>
      </c>
      <c r="X755" s="52">
        <v>2679</v>
      </c>
      <c r="Y755" s="52">
        <v>48996</v>
      </c>
      <c r="Z755" s="83">
        <f t="shared" si="11"/>
        <v>7026485</v>
      </c>
    </row>
    <row r="756" spans="1:26" s="13" customFormat="1">
      <c r="A756" s="49">
        <v>497</v>
      </c>
      <c r="B756" s="49">
        <v>497117332</v>
      </c>
      <c r="C756" s="50" t="s">
        <v>290</v>
      </c>
      <c r="D756" s="49">
        <v>117</v>
      </c>
      <c r="E756" s="50" t="s">
        <v>35</v>
      </c>
      <c r="F756" s="49">
        <v>332</v>
      </c>
      <c r="G756" s="50" t="s">
        <v>199</v>
      </c>
      <c r="H756" s="51">
        <v>1</v>
      </c>
      <c r="I756" s="52">
        <v>8428</v>
      </c>
      <c r="J756" s="52">
        <v>778</v>
      </c>
      <c r="K756" s="52">
        <v>0</v>
      </c>
      <c r="L756" s="52">
        <v>893</v>
      </c>
      <c r="M756" s="52">
        <v>10099</v>
      </c>
      <c r="N756" s="36"/>
      <c r="O756" s="53">
        <v>0</v>
      </c>
      <c r="P756" s="53">
        <v>0</v>
      </c>
      <c r="Q756" s="55">
        <v>0.09</v>
      </c>
      <c r="R756" s="55">
        <v>1.3149666240526854E-2</v>
      </c>
      <c r="S756" s="52">
        <v>0</v>
      </c>
      <c r="T756" s="36"/>
      <c r="U756" s="56">
        <v>9206</v>
      </c>
      <c r="V756" s="56">
        <v>0</v>
      </c>
      <c r="W756" s="52">
        <v>0</v>
      </c>
      <c r="X756" s="52">
        <v>893</v>
      </c>
      <c r="Y756" s="52">
        <v>10099</v>
      </c>
      <c r="Z756" s="83">
        <f t="shared" si="11"/>
        <v>7026485</v>
      </c>
    </row>
    <row r="757" spans="1:26" s="13" customFormat="1">
      <c r="A757" s="49">
        <v>497</v>
      </c>
      <c r="B757" s="49">
        <v>497117340</v>
      </c>
      <c r="C757" s="50" t="s">
        <v>290</v>
      </c>
      <c r="D757" s="49">
        <v>117</v>
      </c>
      <c r="E757" s="50" t="s">
        <v>35</v>
      </c>
      <c r="F757" s="49">
        <v>340</v>
      </c>
      <c r="G757" s="50" t="s">
        <v>192</v>
      </c>
      <c r="H757" s="51">
        <v>2</v>
      </c>
      <c r="I757" s="52">
        <v>8450</v>
      </c>
      <c r="J757" s="52">
        <v>6974</v>
      </c>
      <c r="K757" s="52">
        <v>0</v>
      </c>
      <c r="L757" s="52">
        <v>893</v>
      </c>
      <c r="M757" s="52">
        <v>16317</v>
      </c>
      <c r="N757" s="36"/>
      <c r="O757" s="53">
        <v>0</v>
      </c>
      <c r="P757" s="53">
        <v>0</v>
      </c>
      <c r="Q757" s="55">
        <v>0.09</v>
      </c>
      <c r="R757" s="55">
        <v>7.1185937296976226E-2</v>
      </c>
      <c r="S757" s="52">
        <v>0</v>
      </c>
      <c r="T757" s="36"/>
      <c r="U757" s="56">
        <v>30848</v>
      </c>
      <c r="V757" s="56">
        <v>0</v>
      </c>
      <c r="W757" s="52">
        <v>0</v>
      </c>
      <c r="X757" s="52">
        <v>1786</v>
      </c>
      <c r="Y757" s="52">
        <v>32634</v>
      </c>
      <c r="Z757" s="83">
        <f t="shared" si="11"/>
        <v>7026485</v>
      </c>
    </row>
    <row r="758" spans="1:26" s="13" customFormat="1">
      <c r="A758" s="49">
        <v>497</v>
      </c>
      <c r="B758" s="49">
        <v>497117605</v>
      </c>
      <c r="C758" s="50" t="s">
        <v>290</v>
      </c>
      <c r="D758" s="49">
        <v>117</v>
      </c>
      <c r="E758" s="50" t="s">
        <v>35</v>
      </c>
      <c r="F758" s="49">
        <v>605</v>
      </c>
      <c r="G758" s="50" t="s">
        <v>193</v>
      </c>
      <c r="H758" s="51">
        <v>40</v>
      </c>
      <c r="I758" s="52">
        <v>8685</v>
      </c>
      <c r="J758" s="52">
        <v>6696</v>
      </c>
      <c r="K758" s="52">
        <v>0</v>
      </c>
      <c r="L758" s="52">
        <v>893</v>
      </c>
      <c r="M758" s="52">
        <v>16274</v>
      </c>
      <c r="N758" s="36"/>
      <c r="O758" s="53">
        <v>0</v>
      </c>
      <c r="P758" s="53">
        <v>0</v>
      </c>
      <c r="Q758" s="55">
        <v>0.09</v>
      </c>
      <c r="R758" s="55">
        <v>5.2378501306111346E-2</v>
      </c>
      <c r="S758" s="52">
        <v>0</v>
      </c>
      <c r="T758" s="36"/>
      <c r="U758" s="56">
        <v>615240</v>
      </c>
      <c r="V758" s="56">
        <v>0</v>
      </c>
      <c r="W758" s="52">
        <v>0</v>
      </c>
      <c r="X758" s="52">
        <v>35720</v>
      </c>
      <c r="Y758" s="52">
        <v>650960</v>
      </c>
      <c r="Z758" s="83">
        <f t="shared" si="11"/>
        <v>7026485</v>
      </c>
    </row>
    <row r="759" spans="1:26" s="13" customFormat="1">
      <c r="A759" s="49">
        <v>497</v>
      </c>
      <c r="B759" s="49">
        <v>497117670</v>
      </c>
      <c r="C759" s="50" t="s">
        <v>290</v>
      </c>
      <c r="D759" s="49">
        <v>117</v>
      </c>
      <c r="E759" s="50" t="s">
        <v>35</v>
      </c>
      <c r="F759" s="49">
        <v>670</v>
      </c>
      <c r="G759" s="50" t="s">
        <v>37</v>
      </c>
      <c r="H759" s="51">
        <v>7</v>
      </c>
      <c r="I759" s="52">
        <v>11035</v>
      </c>
      <c r="J759" s="52">
        <v>9675</v>
      </c>
      <c r="K759" s="52">
        <v>0</v>
      </c>
      <c r="L759" s="52">
        <v>893</v>
      </c>
      <c r="M759" s="52">
        <v>21603</v>
      </c>
      <c r="N759" s="36"/>
      <c r="O759" s="53">
        <v>0</v>
      </c>
      <c r="P759" s="53">
        <v>0</v>
      </c>
      <c r="Q759" s="55">
        <v>0.09</v>
      </c>
      <c r="R759" s="55">
        <v>8.1968619897184208E-2</v>
      </c>
      <c r="S759" s="52">
        <v>0</v>
      </c>
      <c r="T759" s="36"/>
      <c r="U759" s="56">
        <v>144970</v>
      </c>
      <c r="V759" s="56">
        <v>0</v>
      </c>
      <c r="W759" s="52">
        <v>0</v>
      </c>
      <c r="X759" s="52">
        <v>6251</v>
      </c>
      <c r="Y759" s="52">
        <v>151221</v>
      </c>
      <c r="Z759" s="83">
        <f t="shared" si="11"/>
        <v>7026485</v>
      </c>
    </row>
    <row r="760" spans="1:26" s="13" customFormat="1">
      <c r="A760" s="49">
        <v>497</v>
      </c>
      <c r="B760" s="49">
        <v>497117674</v>
      </c>
      <c r="C760" s="50" t="s">
        <v>290</v>
      </c>
      <c r="D760" s="49">
        <v>117</v>
      </c>
      <c r="E760" s="50" t="s">
        <v>35</v>
      </c>
      <c r="F760" s="49">
        <v>674</v>
      </c>
      <c r="G760" s="50" t="s">
        <v>38</v>
      </c>
      <c r="H760" s="51">
        <v>18</v>
      </c>
      <c r="I760" s="52">
        <v>9018</v>
      </c>
      <c r="J760" s="52">
        <v>4024</v>
      </c>
      <c r="K760" s="52">
        <v>0</v>
      </c>
      <c r="L760" s="52">
        <v>893</v>
      </c>
      <c r="M760" s="52">
        <v>13935</v>
      </c>
      <c r="N760" s="36"/>
      <c r="O760" s="53">
        <v>0</v>
      </c>
      <c r="P760" s="53">
        <v>0</v>
      </c>
      <c r="Q760" s="55">
        <v>0.09</v>
      </c>
      <c r="R760" s="55">
        <v>5.3196883398809208E-2</v>
      </c>
      <c r="S760" s="52">
        <v>0</v>
      </c>
      <c r="T760" s="36"/>
      <c r="U760" s="56">
        <v>234756</v>
      </c>
      <c r="V760" s="56">
        <v>0</v>
      </c>
      <c r="W760" s="52">
        <v>0</v>
      </c>
      <c r="X760" s="52">
        <v>16074</v>
      </c>
      <c r="Y760" s="52">
        <v>250830</v>
      </c>
      <c r="Z760" s="83">
        <f t="shared" si="11"/>
        <v>7026485</v>
      </c>
    </row>
    <row r="761" spans="1:26" s="13" customFormat="1">
      <c r="A761" s="49">
        <v>497</v>
      </c>
      <c r="B761" s="49">
        <v>497117683</v>
      </c>
      <c r="C761" s="50" t="s">
        <v>290</v>
      </c>
      <c r="D761" s="49">
        <v>117</v>
      </c>
      <c r="E761" s="50" t="s">
        <v>35</v>
      </c>
      <c r="F761" s="49">
        <v>683</v>
      </c>
      <c r="G761" s="50" t="s">
        <v>39</v>
      </c>
      <c r="H761" s="51">
        <v>3</v>
      </c>
      <c r="I761" s="52">
        <v>10135</v>
      </c>
      <c r="J761" s="52">
        <v>7016</v>
      </c>
      <c r="K761" s="52">
        <v>0</v>
      </c>
      <c r="L761" s="52">
        <v>893</v>
      </c>
      <c r="M761" s="52">
        <v>18044</v>
      </c>
      <c r="N761" s="36"/>
      <c r="O761" s="53">
        <v>0</v>
      </c>
      <c r="P761" s="53">
        <v>0</v>
      </c>
      <c r="Q761" s="55">
        <v>0.09</v>
      </c>
      <c r="R761" s="55">
        <v>2.8960202497055953E-2</v>
      </c>
      <c r="S761" s="52">
        <v>0</v>
      </c>
      <c r="T761" s="36"/>
      <c r="U761" s="56">
        <v>51453</v>
      </c>
      <c r="V761" s="56">
        <v>0</v>
      </c>
      <c r="W761" s="52">
        <v>0</v>
      </c>
      <c r="X761" s="52">
        <v>2679</v>
      </c>
      <c r="Y761" s="52">
        <v>54132</v>
      </c>
      <c r="Z761" s="83">
        <f t="shared" si="11"/>
        <v>7026485</v>
      </c>
    </row>
    <row r="762" spans="1:26" s="13" customFormat="1">
      <c r="A762" s="49">
        <v>497</v>
      </c>
      <c r="B762" s="49">
        <v>497117728</v>
      </c>
      <c r="C762" s="50" t="s">
        <v>290</v>
      </c>
      <c r="D762" s="49">
        <v>117</v>
      </c>
      <c r="E762" s="50" t="s">
        <v>35</v>
      </c>
      <c r="F762" s="49">
        <v>728</v>
      </c>
      <c r="G762" s="50" t="s">
        <v>349</v>
      </c>
      <c r="H762" s="51">
        <v>1</v>
      </c>
      <c r="I762" s="52">
        <v>10401</v>
      </c>
      <c r="J762" s="52">
        <v>1273</v>
      </c>
      <c r="K762" s="52">
        <v>0</v>
      </c>
      <c r="L762" s="52">
        <v>893</v>
      </c>
      <c r="M762" s="52">
        <v>12567</v>
      </c>
      <c r="N762" s="36"/>
      <c r="O762" s="53">
        <v>0</v>
      </c>
      <c r="P762" s="53">
        <v>0</v>
      </c>
      <c r="Q762" s="55">
        <v>0.09</v>
      </c>
      <c r="R762" s="55">
        <v>7.2930091690505032E-3</v>
      </c>
      <c r="S762" s="52">
        <v>0</v>
      </c>
      <c r="T762" s="36"/>
      <c r="U762" s="56">
        <v>11674</v>
      </c>
      <c r="V762" s="56">
        <v>0</v>
      </c>
      <c r="W762" s="52">
        <v>0</v>
      </c>
      <c r="X762" s="52">
        <v>893</v>
      </c>
      <c r="Y762" s="52">
        <v>12567</v>
      </c>
      <c r="Z762" s="83">
        <f t="shared" si="11"/>
        <v>7026485</v>
      </c>
    </row>
    <row r="763" spans="1:26" s="13" customFormat="1">
      <c r="A763" s="49">
        <v>497</v>
      </c>
      <c r="B763" s="49">
        <v>497117755</v>
      </c>
      <c r="C763" s="50" t="s">
        <v>290</v>
      </c>
      <c r="D763" s="49">
        <v>117</v>
      </c>
      <c r="E763" s="50" t="s">
        <v>35</v>
      </c>
      <c r="F763" s="49">
        <v>755</v>
      </c>
      <c r="G763" s="50" t="s">
        <v>42</v>
      </c>
      <c r="H763" s="51">
        <v>1</v>
      </c>
      <c r="I763" s="52">
        <v>8094</v>
      </c>
      <c r="J763" s="52">
        <v>3445</v>
      </c>
      <c r="K763" s="52">
        <v>0</v>
      </c>
      <c r="L763" s="52">
        <v>893</v>
      </c>
      <c r="M763" s="52">
        <v>12432</v>
      </c>
      <c r="N763" s="36"/>
      <c r="O763" s="53">
        <v>0</v>
      </c>
      <c r="P763" s="53">
        <v>0</v>
      </c>
      <c r="Q763" s="55">
        <v>0.09</v>
      </c>
      <c r="R763" s="55">
        <v>1.1427876784630182E-2</v>
      </c>
      <c r="S763" s="52">
        <v>0</v>
      </c>
      <c r="T763" s="36"/>
      <c r="U763" s="56">
        <v>11539</v>
      </c>
      <c r="V763" s="56">
        <v>0</v>
      </c>
      <c r="W763" s="52">
        <v>0</v>
      </c>
      <c r="X763" s="52">
        <v>893</v>
      </c>
      <c r="Y763" s="52">
        <v>12432</v>
      </c>
      <c r="Z763" s="83">
        <f t="shared" si="11"/>
        <v>7026485</v>
      </c>
    </row>
    <row r="764" spans="1:26" s="13" customFormat="1">
      <c r="A764" s="49">
        <v>497</v>
      </c>
      <c r="B764" s="49">
        <v>497117766</v>
      </c>
      <c r="C764" s="50" t="s">
        <v>290</v>
      </c>
      <c r="D764" s="49">
        <v>117</v>
      </c>
      <c r="E764" s="50" t="s">
        <v>35</v>
      </c>
      <c r="F764" s="49">
        <v>766</v>
      </c>
      <c r="G764" s="50" t="s">
        <v>240</v>
      </c>
      <c r="H764" s="51">
        <v>2</v>
      </c>
      <c r="I764" s="52">
        <v>10542</v>
      </c>
      <c r="J764" s="52">
        <v>3674</v>
      </c>
      <c r="K764" s="52">
        <v>0</v>
      </c>
      <c r="L764" s="52">
        <v>893</v>
      </c>
      <c r="M764" s="52">
        <v>15109</v>
      </c>
      <c r="N764" s="36"/>
      <c r="O764" s="53">
        <v>0</v>
      </c>
      <c r="P764" s="53">
        <v>0</v>
      </c>
      <c r="Q764" s="55">
        <v>0.09</v>
      </c>
      <c r="R764" s="55">
        <v>3.5857110985198417E-3</v>
      </c>
      <c r="S764" s="52">
        <v>0</v>
      </c>
      <c r="T764" s="36"/>
      <c r="U764" s="56">
        <v>28432</v>
      </c>
      <c r="V764" s="56">
        <v>0</v>
      </c>
      <c r="W764" s="52">
        <v>0</v>
      </c>
      <c r="X764" s="52">
        <v>1786</v>
      </c>
      <c r="Y764" s="52">
        <v>30218</v>
      </c>
      <c r="Z764" s="83">
        <f t="shared" si="11"/>
        <v>7026485</v>
      </c>
    </row>
    <row r="765" spans="1:26" s="13" customFormat="1">
      <c r="A765" s="49">
        <v>498</v>
      </c>
      <c r="B765" s="49">
        <v>498281281</v>
      </c>
      <c r="C765" s="50" t="s">
        <v>296</v>
      </c>
      <c r="D765" s="49">
        <v>281</v>
      </c>
      <c r="E765" s="50" t="s">
        <v>146</v>
      </c>
      <c r="F765" s="49">
        <v>281</v>
      </c>
      <c r="G765" s="50" t="s">
        <v>146</v>
      </c>
      <c r="H765" s="51">
        <v>322</v>
      </c>
      <c r="I765" s="52">
        <v>11507</v>
      </c>
      <c r="J765" s="52">
        <v>3</v>
      </c>
      <c r="K765" s="52">
        <v>0</v>
      </c>
      <c r="L765" s="52">
        <v>893</v>
      </c>
      <c r="M765" s="52">
        <v>12403</v>
      </c>
      <c r="N765" s="36"/>
      <c r="O765" s="53">
        <v>0</v>
      </c>
      <c r="P765" s="53">
        <v>0</v>
      </c>
      <c r="Q765" s="55">
        <v>0.18</v>
      </c>
      <c r="R765" s="55">
        <v>0.11514562138064952</v>
      </c>
      <c r="S765" s="52">
        <v>0</v>
      </c>
      <c r="T765" s="36"/>
      <c r="U765" s="56">
        <v>3706220</v>
      </c>
      <c r="V765" s="56">
        <v>0</v>
      </c>
      <c r="W765" s="52">
        <v>0</v>
      </c>
      <c r="X765" s="52">
        <v>287546</v>
      </c>
      <c r="Y765" s="52">
        <v>3993766</v>
      </c>
      <c r="Z765" s="83">
        <f t="shared" si="11"/>
        <v>3993766</v>
      </c>
    </row>
    <row r="766" spans="1:26" s="13" customFormat="1">
      <c r="A766" s="49">
        <v>499</v>
      </c>
      <c r="B766" s="49">
        <v>499061061</v>
      </c>
      <c r="C766" s="50" t="s">
        <v>382</v>
      </c>
      <c r="D766" s="49">
        <v>61</v>
      </c>
      <c r="E766" s="50" t="s">
        <v>148</v>
      </c>
      <c r="F766" s="49">
        <v>61</v>
      </c>
      <c r="G766" s="50" t="s">
        <v>148</v>
      </c>
      <c r="H766" s="51">
        <v>120</v>
      </c>
      <c r="I766" s="52">
        <v>10651</v>
      </c>
      <c r="J766" s="52">
        <v>506</v>
      </c>
      <c r="K766" s="52">
        <v>0</v>
      </c>
      <c r="L766" s="52">
        <v>893</v>
      </c>
      <c r="M766" s="52">
        <v>12050</v>
      </c>
      <c r="N766" s="36"/>
      <c r="O766" s="53">
        <v>0</v>
      </c>
      <c r="P766" s="53">
        <v>0</v>
      </c>
      <c r="Q766" s="55">
        <v>0.09</v>
      </c>
      <c r="R766" s="55">
        <v>3.0113909723363003E-2</v>
      </c>
      <c r="S766" s="52">
        <v>0</v>
      </c>
      <c r="T766" s="36"/>
      <c r="U766" s="56">
        <v>1338840</v>
      </c>
      <c r="V766" s="56">
        <v>0</v>
      </c>
      <c r="W766" s="52">
        <v>0</v>
      </c>
      <c r="X766" s="52">
        <v>107160</v>
      </c>
      <c r="Y766" s="52">
        <v>1446000</v>
      </c>
      <c r="Z766" s="83">
        <f t="shared" si="11"/>
        <v>5978012</v>
      </c>
    </row>
    <row r="767" spans="1:26" s="13" customFormat="1">
      <c r="A767" s="49">
        <v>499</v>
      </c>
      <c r="B767" s="49">
        <v>499061137</v>
      </c>
      <c r="C767" s="50" t="s">
        <v>382</v>
      </c>
      <c r="D767" s="49">
        <v>61</v>
      </c>
      <c r="E767" s="50" t="s">
        <v>148</v>
      </c>
      <c r="F767" s="49">
        <v>137</v>
      </c>
      <c r="G767" s="50" t="s">
        <v>196</v>
      </c>
      <c r="H767" s="51">
        <v>2</v>
      </c>
      <c r="I767" s="52">
        <v>12685</v>
      </c>
      <c r="J767" s="52">
        <v>42</v>
      </c>
      <c r="K767" s="52">
        <v>0</v>
      </c>
      <c r="L767" s="52">
        <v>893</v>
      </c>
      <c r="M767" s="52">
        <v>13620</v>
      </c>
      <c r="N767" s="36"/>
      <c r="O767" s="53">
        <v>0</v>
      </c>
      <c r="P767" s="53">
        <v>0</v>
      </c>
      <c r="Q767" s="55">
        <v>0.18</v>
      </c>
      <c r="R767" s="55">
        <v>0.11435951636015486</v>
      </c>
      <c r="S767" s="52">
        <v>0</v>
      </c>
      <c r="T767" s="36"/>
      <c r="U767" s="56">
        <v>25454</v>
      </c>
      <c r="V767" s="56">
        <v>0</v>
      </c>
      <c r="W767" s="52">
        <v>0</v>
      </c>
      <c r="X767" s="52">
        <v>1786</v>
      </c>
      <c r="Y767" s="52">
        <v>27240</v>
      </c>
      <c r="Z767" s="83">
        <f t="shared" si="11"/>
        <v>5978012</v>
      </c>
    </row>
    <row r="768" spans="1:26" s="13" customFormat="1">
      <c r="A768" s="49">
        <v>499</v>
      </c>
      <c r="B768" s="49">
        <v>499061161</v>
      </c>
      <c r="C768" s="50" t="s">
        <v>382</v>
      </c>
      <c r="D768" s="49">
        <v>61</v>
      </c>
      <c r="E768" s="50" t="s">
        <v>148</v>
      </c>
      <c r="F768" s="49">
        <v>161</v>
      </c>
      <c r="G768" s="50" t="s">
        <v>151</v>
      </c>
      <c r="H768" s="51">
        <v>11</v>
      </c>
      <c r="I768" s="52">
        <v>11808</v>
      </c>
      <c r="J768" s="52">
        <v>5014</v>
      </c>
      <c r="K768" s="52">
        <v>0</v>
      </c>
      <c r="L768" s="52">
        <v>893</v>
      </c>
      <c r="M768" s="52">
        <v>17715</v>
      </c>
      <c r="N768" s="36"/>
      <c r="O768" s="53">
        <v>0</v>
      </c>
      <c r="P768" s="53">
        <v>0</v>
      </c>
      <c r="Q768" s="55">
        <v>0.09</v>
      </c>
      <c r="R768" s="55">
        <v>7.3260796268015561E-3</v>
      </c>
      <c r="S768" s="52">
        <v>0</v>
      </c>
      <c r="T768" s="36"/>
      <c r="U768" s="56">
        <v>185042</v>
      </c>
      <c r="V768" s="56">
        <v>0</v>
      </c>
      <c r="W768" s="52">
        <v>0</v>
      </c>
      <c r="X768" s="52">
        <v>9823</v>
      </c>
      <c r="Y768" s="52">
        <v>194865</v>
      </c>
      <c r="Z768" s="83">
        <f t="shared" si="11"/>
        <v>5978012</v>
      </c>
    </row>
    <row r="769" spans="1:26" s="13" customFormat="1">
      <c r="A769" s="49">
        <v>499</v>
      </c>
      <c r="B769" s="49">
        <v>499061227</v>
      </c>
      <c r="C769" s="50" t="s">
        <v>382</v>
      </c>
      <c r="D769" s="49">
        <v>61</v>
      </c>
      <c r="E769" s="50" t="s">
        <v>148</v>
      </c>
      <c r="F769" s="49">
        <v>227</v>
      </c>
      <c r="G769" s="50" t="s">
        <v>239</v>
      </c>
      <c r="H769" s="51">
        <v>1</v>
      </c>
      <c r="I769" s="52">
        <v>10660</v>
      </c>
      <c r="J769" s="52">
        <v>2399</v>
      </c>
      <c r="K769" s="52">
        <v>0</v>
      </c>
      <c r="L769" s="52">
        <v>893</v>
      </c>
      <c r="M769" s="52">
        <v>13952</v>
      </c>
      <c r="N769" s="36"/>
      <c r="O769" s="53">
        <v>0</v>
      </c>
      <c r="P769" s="53">
        <v>0</v>
      </c>
      <c r="Q769" s="55">
        <v>0.18</v>
      </c>
      <c r="R769" s="55">
        <v>7.6118948194113809E-3</v>
      </c>
      <c r="S769" s="52">
        <v>0</v>
      </c>
      <c r="T769" s="36"/>
      <c r="U769" s="56">
        <v>13059</v>
      </c>
      <c r="V769" s="56">
        <v>0</v>
      </c>
      <c r="W769" s="52">
        <v>0</v>
      </c>
      <c r="X769" s="52">
        <v>893</v>
      </c>
      <c r="Y769" s="52">
        <v>13952</v>
      </c>
      <c r="Z769" s="83">
        <f t="shared" si="11"/>
        <v>5978012</v>
      </c>
    </row>
    <row r="770" spans="1:26" s="13" customFormat="1">
      <c r="A770" s="49">
        <v>499</v>
      </c>
      <c r="B770" s="49">
        <v>499061281</v>
      </c>
      <c r="C770" s="50" t="s">
        <v>382</v>
      </c>
      <c r="D770" s="49">
        <v>61</v>
      </c>
      <c r="E770" s="50" t="s">
        <v>148</v>
      </c>
      <c r="F770" s="49">
        <v>281</v>
      </c>
      <c r="G770" s="50" t="s">
        <v>146</v>
      </c>
      <c r="H770" s="51">
        <v>324</v>
      </c>
      <c r="I770" s="52">
        <v>10976</v>
      </c>
      <c r="J770" s="52">
        <v>3</v>
      </c>
      <c r="K770" s="52">
        <v>0</v>
      </c>
      <c r="L770" s="52">
        <v>893</v>
      </c>
      <c r="M770" s="52">
        <v>11872</v>
      </c>
      <c r="N770" s="36"/>
      <c r="O770" s="53">
        <v>0</v>
      </c>
      <c r="P770" s="53">
        <v>0</v>
      </c>
      <c r="Q770" s="55">
        <v>0.18</v>
      </c>
      <c r="R770" s="55">
        <v>0.11514562138064952</v>
      </c>
      <c r="S770" s="52">
        <v>0</v>
      </c>
      <c r="T770" s="36"/>
      <c r="U770" s="56">
        <v>3557196</v>
      </c>
      <c r="V770" s="56">
        <v>0</v>
      </c>
      <c r="W770" s="52">
        <v>0</v>
      </c>
      <c r="X770" s="52">
        <v>289332</v>
      </c>
      <c r="Y770" s="52">
        <v>3846528</v>
      </c>
      <c r="Z770" s="83">
        <f t="shared" si="11"/>
        <v>5978012</v>
      </c>
    </row>
    <row r="771" spans="1:26" s="13" customFormat="1">
      <c r="A771" s="49">
        <v>499</v>
      </c>
      <c r="B771" s="49">
        <v>499061332</v>
      </c>
      <c r="C771" s="50" t="s">
        <v>382</v>
      </c>
      <c r="D771" s="49">
        <v>61</v>
      </c>
      <c r="E771" s="50" t="s">
        <v>148</v>
      </c>
      <c r="F771" s="49">
        <v>332</v>
      </c>
      <c r="G771" s="50" t="s">
        <v>199</v>
      </c>
      <c r="H771" s="51">
        <v>33</v>
      </c>
      <c r="I771" s="52">
        <v>11650</v>
      </c>
      <c r="J771" s="52">
        <v>1076</v>
      </c>
      <c r="K771" s="52">
        <v>0</v>
      </c>
      <c r="L771" s="52">
        <v>893</v>
      </c>
      <c r="M771" s="52">
        <v>13619</v>
      </c>
      <c r="N771" s="36"/>
      <c r="O771" s="53">
        <v>0</v>
      </c>
      <c r="P771" s="53">
        <v>0</v>
      </c>
      <c r="Q771" s="55">
        <v>0.09</v>
      </c>
      <c r="R771" s="55">
        <v>1.3149666240526854E-2</v>
      </c>
      <c r="S771" s="52">
        <v>0</v>
      </c>
      <c r="T771" s="36"/>
      <c r="U771" s="56">
        <v>419958</v>
      </c>
      <c r="V771" s="56">
        <v>0</v>
      </c>
      <c r="W771" s="52">
        <v>0</v>
      </c>
      <c r="X771" s="52">
        <v>29469</v>
      </c>
      <c r="Y771" s="52">
        <v>449427</v>
      </c>
      <c r="Z771" s="83">
        <f t="shared" si="11"/>
        <v>5978012</v>
      </c>
    </row>
    <row r="772" spans="1:26" s="13" customFormat="1">
      <c r="A772" s="49">
        <v>3501</v>
      </c>
      <c r="B772" s="49">
        <v>3501137061</v>
      </c>
      <c r="C772" s="50" t="s">
        <v>298</v>
      </c>
      <c r="D772" s="49">
        <v>137</v>
      </c>
      <c r="E772" s="50" t="s">
        <v>196</v>
      </c>
      <c r="F772" s="49">
        <v>61</v>
      </c>
      <c r="G772" s="50" t="s">
        <v>148</v>
      </c>
      <c r="H772" s="51">
        <v>19</v>
      </c>
      <c r="I772" s="52">
        <v>12223</v>
      </c>
      <c r="J772" s="52">
        <v>581</v>
      </c>
      <c r="K772" s="52">
        <v>0</v>
      </c>
      <c r="L772" s="52">
        <v>893</v>
      </c>
      <c r="M772" s="52">
        <v>13697</v>
      </c>
      <c r="N772" s="36"/>
      <c r="O772" s="53">
        <v>0</v>
      </c>
      <c r="P772" s="53">
        <v>0</v>
      </c>
      <c r="Q772" s="55">
        <v>0.09</v>
      </c>
      <c r="R772" s="55">
        <v>3.0113909723363003E-2</v>
      </c>
      <c r="S772" s="52">
        <v>0</v>
      </c>
      <c r="T772" s="36"/>
      <c r="U772" s="56">
        <v>243276</v>
      </c>
      <c r="V772" s="56">
        <v>0</v>
      </c>
      <c r="W772" s="52">
        <v>0</v>
      </c>
      <c r="X772" s="52">
        <v>16967</v>
      </c>
      <c r="Y772" s="52">
        <v>260243</v>
      </c>
      <c r="Z772" s="83">
        <f t="shared" si="11"/>
        <v>3761256</v>
      </c>
    </row>
    <row r="773" spans="1:26" s="13" customFormat="1">
      <c r="A773" s="49">
        <v>3501</v>
      </c>
      <c r="B773" s="49">
        <v>3501137086</v>
      </c>
      <c r="C773" s="50" t="s">
        <v>298</v>
      </c>
      <c r="D773" s="49">
        <v>137</v>
      </c>
      <c r="E773" s="50" t="s">
        <v>196</v>
      </c>
      <c r="F773" s="49">
        <v>86</v>
      </c>
      <c r="G773" s="50" t="s">
        <v>185</v>
      </c>
      <c r="H773" s="51">
        <v>1</v>
      </c>
      <c r="I773" s="52">
        <v>9794</v>
      </c>
      <c r="J773" s="52">
        <v>1510</v>
      </c>
      <c r="K773" s="52">
        <v>0</v>
      </c>
      <c r="L773" s="52">
        <v>893</v>
      </c>
      <c r="M773" s="52">
        <v>12197</v>
      </c>
      <c r="N773" s="36"/>
      <c r="O773" s="53">
        <v>0</v>
      </c>
      <c r="P773" s="53">
        <v>0</v>
      </c>
      <c r="Q773" s="55">
        <v>0.09</v>
      </c>
      <c r="R773" s="55">
        <v>5.1601771041085043E-2</v>
      </c>
      <c r="S773" s="52">
        <v>0</v>
      </c>
      <c r="T773" s="36"/>
      <c r="U773" s="56">
        <v>11304</v>
      </c>
      <c r="V773" s="56">
        <v>0</v>
      </c>
      <c r="W773" s="52">
        <v>0</v>
      </c>
      <c r="X773" s="52">
        <v>893</v>
      </c>
      <c r="Y773" s="52">
        <v>12197</v>
      </c>
      <c r="Z773" s="83">
        <f t="shared" si="11"/>
        <v>3761256</v>
      </c>
    </row>
    <row r="774" spans="1:26" s="13" customFormat="1">
      <c r="A774" s="49">
        <v>3501</v>
      </c>
      <c r="B774" s="49">
        <v>3501137127</v>
      </c>
      <c r="C774" s="50" t="s">
        <v>298</v>
      </c>
      <c r="D774" s="49">
        <v>137</v>
      </c>
      <c r="E774" s="50" t="s">
        <v>196</v>
      </c>
      <c r="F774" s="49">
        <v>127</v>
      </c>
      <c r="G774" s="50" t="s">
        <v>187</v>
      </c>
      <c r="H774" s="51">
        <v>1</v>
      </c>
      <c r="I774" s="52">
        <v>9794</v>
      </c>
      <c r="J774" s="52">
        <v>4252</v>
      </c>
      <c r="K774" s="52">
        <v>0</v>
      </c>
      <c r="L774" s="52">
        <v>893</v>
      </c>
      <c r="M774" s="52">
        <v>14939</v>
      </c>
      <c r="N774" s="36"/>
      <c r="O774" s="53">
        <v>0</v>
      </c>
      <c r="P774" s="53">
        <v>0</v>
      </c>
      <c r="Q774" s="55">
        <v>0.09</v>
      </c>
      <c r="R774" s="55">
        <v>2.2098182557035984E-2</v>
      </c>
      <c r="S774" s="52">
        <v>0</v>
      </c>
      <c r="T774" s="36"/>
      <c r="U774" s="56">
        <v>14046</v>
      </c>
      <c r="V774" s="56">
        <v>0</v>
      </c>
      <c r="W774" s="52">
        <v>0</v>
      </c>
      <c r="X774" s="52">
        <v>893</v>
      </c>
      <c r="Y774" s="52">
        <v>14939</v>
      </c>
      <c r="Z774" s="83">
        <f t="shared" si="11"/>
        <v>3761256</v>
      </c>
    </row>
    <row r="775" spans="1:26" s="13" customFormat="1">
      <c r="A775" s="49">
        <v>3501</v>
      </c>
      <c r="B775" s="49">
        <v>3501137137</v>
      </c>
      <c r="C775" s="50" t="s">
        <v>298</v>
      </c>
      <c r="D775" s="49">
        <v>137</v>
      </c>
      <c r="E775" s="50" t="s">
        <v>196</v>
      </c>
      <c r="F775" s="49">
        <v>137</v>
      </c>
      <c r="G775" s="50" t="s">
        <v>196</v>
      </c>
      <c r="H775" s="51">
        <v>183</v>
      </c>
      <c r="I775" s="52">
        <v>13007</v>
      </c>
      <c r="J775" s="52">
        <v>43</v>
      </c>
      <c r="K775" s="52">
        <v>0</v>
      </c>
      <c r="L775" s="52">
        <v>893</v>
      </c>
      <c r="M775" s="52">
        <v>13943</v>
      </c>
      <c r="N775" s="36"/>
      <c r="O775" s="53">
        <v>0</v>
      </c>
      <c r="P775" s="53">
        <v>0</v>
      </c>
      <c r="Q775" s="55">
        <v>0.18</v>
      </c>
      <c r="R775" s="55">
        <v>0.11435951636015486</v>
      </c>
      <c r="S775" s="52">
        <v>0</v>
      </c>
      <c r="T775" s="36"/>
      <c r="U775" s="56">
        <v>2388150</v>
      </c>
      <c r="V775" s="56">
        <v>0</v>
      </c>
      <c r="W775" s="52">
        <v>0</v>
      </c>
      <c r="X775" s="52">
        <v>163419</v>
      </c>
      <c r="Y775" s="52">
        <v>2551569</v>
      </c>
      <c r="Z775" s="83">
        <f t="shared" si="11"/>
        <v>3761256</v>
      </c>
    </row>
    <row r="776" spans="1:26" s="13" customFormat="1">
      <c r="A776" s="49">
        <v>3501</v>
      </c>
      <c r="B776" s="49">
        <v>3501137159</v>
      </c>
      <c r="C776" s="50" t="s">
        <v>298</v>
      </c>
      <c r="D776" s="49">
        <v>137</v>
      </c>
      <c r="E776" s="50" t="s">
        <v>196</v>
      </c>
      <c r="F776" s="49">
        <v>159</v>
      </c>
      <c r="G776" s="50" t="s">
        <v>150</v>
      </c>
      <c r="H776" s="51">
        <v>1</v>
      </c>
      <c r="I776" s="52">
        <v>9442</v>
      </c>
      <c r="J776" s="52">
        <v>4458</v>
      </c>
      <c r="K776" s="52">
        <v>0</v>
      </c>
      <c r="L776" s="52">
        <v>893</v>
      </c>
      <c r="M776" s="52">
        <v>14793</v>
      </c>
      <c r="N776" s="36"/>
      <c r="O776" s="53">
        <v>0</v>
      </c>
      <c r="P776" s="53">
        <v>0</v>
      </c>
      <c r="Q776" s="55">
        <v>0.09</v>
      </c>
      <c r="R776" s="55">
        <v>4.5655939289458549E-3</v>
      </c>
      <c r="S776" s="52">
        <v>0</v>
      </c>
      <c r="T776" s="36"/>
      <c r="U776" s="56">
        <v>13900</v>
      </c>
      <c r="V776" s="56">
        <v>0</v>
      </c>
      <c r="W776" s="52">
        <v>0</v>
      </c>
      <c r="X776" s="52">
        <v>893</v>
      </c>
      <c r="Y776" s="52">
        <v>14793</v>
      </c>
      <c r="Z776" s="83">
        <f t="shared" si="11"/>
        <v>3761256</v>
      </c>
    </row>
    <row r="777" spans="1:26" s="13" customFormat="1">
      <c r="A777" s="49">
        <v>3501</v>
      </c>
      <c r="B777" s="49">
        <v>3501137161</v>
      </c>
      <c r="C777" s="50" t="s">
        <v>298</v>
      </c>
      <c r="D777" s="49">
        <v>137</v>
      </c>
      <c r="E777" s="50" t="s">
        <v>196</v>
      </c>
      <c r="F777" s="49">
        <v>161</v>
      </c>
      <c r="G777" s="50" t="s">
        <v>151</v>
      </c>
      <c r="H777" s="51">
        <v>1</v>
      </c>
      <c r="I777" s="52">
        <v>10418</v>
      </c>
      <c r="J777" s="52">
        <v>4424</v>
      </c>
      <c r="K777" s="52">
        <v>0</v>
      </c>
      <c r="L777" s="52">
        <v>893</v>
      </c>
      <c r="M777" s="52">
        <v>15735</v>
      </c>
      <c r="N777" s="36"/>
      <c r="O777" s="53">
        <v>0</v>
      </c>
      <c r="P777" s="53">
        <v>0</v>
      </c>
      <c r="Q777" s="55">
        <v>0.09</v>
      </c>
      <c r="R777" s="55">
        <v>7.3260796268015561E-3</v>
      </c>
      <c r="S777" s="52">
        <v>0</v>
      </c>
      <c r="T777" s="36"/>
      <c r="U777" s="56">
        <v>14842</v>
      </c>
      <c r="V777" s="56">
        <v>0</v>
      </c>
      <c r="W777" s="52">
        <v>0</v>
      </c>
      <c r="X777" s="52">
        <v>893</v>
      </c>
      <c r="Y777" s="52">
        <v>15735</v>
      </c>
      <c r="Z777" s="83">
        <f t="shared" si="11"/>
        <v>3761256</v>
      </c>
    </row>
    <row r="778" spans="1:26" s="13" customFormat="1">
      <c r="A778" s="49">
        <v>3501</v>
      </c>
      <c r="B778" s="49">
        <v>3501137210</v>
      </c>
      <c r="C778" s="50" t="s">
        <v>298</v>
      </c>
      <c r="D778" s="49">
        <v>137</v>
      </c>
      <c r="E778" s="50" t="s">
        <v>196</v>
      </c>
      <c r="F778" s="49">
        <v>210</v>
      </c>
      <c r="G778" s="50" t="s">
        <v>188</v>
      </c>
      <c r="H778" s="51">
        <v>1</v>
      </c>
      <c r="I778" s="52">
        <v>13975</v>
      </c>
      <c r="J778" s="52">
        <v>4779</v>
      </c>
      <c r="K778" s="52">
        <v>0</v>
      </c>
      <c r="L778" s="52">
        <v>893</v>
      </c>
      <c r="M778" s="52">
        <v>19647</v>
      </c>
      <c r="N778" s="36"/>
      <c r="O778" s="53">
        <v>0</v>
      </c>
      <c r="P778" s="53">
        <v>0</v>
      </c>
      <c r="Q778" s="55">
        <v>0.09</v>
      </c>
      <c r="R778" s="55">
        <v>6.1794698914424739E-2</v>
      </c>
      <c r="S778" s="52">
        <v>0</v>
      </c>
      <c r="T778" s="36"/>
      <c r="U778" s="56">
        <v>18754</v>
      </c>
      <c r="V778" s="56">
        <v>0</v>
      </c>
      <c r="W778" s="52">
        <v>0</v>
      </c>
      <c r="X778" s="52">
        <v>893</v>
      </c>
      <c r="Y778" s="52">
        <v>19647</v>
      </c>
      <c r="Z778" s="83">
        <f t="shared" si="11"/>
        <v>3761256</v>
      </c>
    </row>
    <row r="779" spans="1:26" s="13" customFormat="1">
      <c r="A779" s="49">
        <v>3501</v>
      </c>
      <c r="B779" s="49">
        <v>3501137278</v>
      </c>
      <c r="C779" s="50" t="s">
        <v>298</v>
      </c>
      <c r="D779" s="49">
        <v>137</v>
      </c>
      <c r="E779" s="50" t="s">
        <v>196</v>
      </c>
      <c r="F779" s="49">
        <v>278</v>
      </c>
      <c r="G779" s="50" t="s">
        <v>190</v>
      </c>
      <c r="H779" s="51">
        <v>2</v>
      </c>
      <c r="I779" s="52">
        <v>9794</v>
      </c>
      <c r="J779" s="52">
        <v>2860</v>
      </c>
      <c r="K779" s="52">
        <v>0</v>
      </c>
      <c r="L779" s="52">
        <v>893</v>
      </c>
      <c r="M779" s="52">
        <v>13547</v>
      </c>
      <c r="N779" s="36"/>
      <c r="O779" s="53">
        <v>0</v>
      </c>
      <c r="P779" s="53">
        <v>0</v>
      </c>
      <c r="Q779" s="55">
        <v>0.09</v>
      </c>
      <c r="R779" s="55">
        <v>4.6493064855422754E-2</v>
      </c>
      <c r="S779" s="52">
        <v>0</v>
      </c>
      <c r="T779" s="36"/>
      <c r="U779" s="56">
        <v>25308</v>
      </c>
      <c r="V779" s="56">
        <v>0</v>
      </c>
      <c r="W779" s="52">
        <v>0</v>
      </c>
      <c r="X779" s="52">
        <v>1786</v>
      </c>
      <c r="Y779" s="52">
        <v>27094</v>
      </c>
      <c r="Z779" s="83">
        <f t="shared" ref="Z779:Z842" si="12">SUMIF($A$10:$A$862,$A779,$Y$10:$Y$862)</f>
        <v>3761256</v>
      </c>
    </row>
    <row r="780" spans="1:26" s="13" customFormat="1">
      <c r="A780" s="49">
        <v>3501</v>
      </c>
      <c r="B780" s="49">
        <v>3501137281</v>
      </c>
      <c r="C780" s="50" t="s">
        <v>298</v>
      </c>
      <c r="D780" s="49">
        <v>137</v>
      </c>
      <c r="E780" s="50" t="s">
        <v>196</v>
      </c>
      <c r="F780" s="49">
        <v>281</v>
      </c>
      <c r="G780" s="50" t="s">
        <v>146</v>
      </c>
      <c r="H780" s="51">
        <v>57</v>
      </c>
      <c r="I780" s="52">
        <v>12941</v>
      </c>
      <c r="J780" s="52">
        <v>3</v>
      </c>
      <c r="K780" s="52">
        <v>0</v>
      </c>
      <c r="L780" s="52">
        <v>893</v>
      </c>
      <c r="M780" s="52">
        <v>13837</v>
      </c>
      <c r="N780" s="36"/>
      <c r="O780" s="53">
        <v>0</v>
      </c>
      <c r="P780" s="53">
        <v>0</v>
      </c>
      <c r="Q780" s="55">
        <v>0.18</v>
      </c>
      <c r="R780" s="55">
        <v>0.11514562138064952</v>
      </c>
      <c r="S780" s="52">
        <v>0</v>
      </c>
      <c r="T780" s="36"/>
      <c r="U780" s="56">
        <v>737808</v>
      </c>
      <c r="V780" s="56">
        <v>0</v>
      </c>
      <c r="W780" s="52">
        <v>0</v>
      </c>
      <c r="X780" s="52">
        <v>50901</v>
      </c>
      <c r="Y780" s="52">
        <v>788709</v>
      </c>
      <c r="Z780" s="83">
        <f t="shared" si="12"/>
        <v>3761256</v>
      </c>
    </row>
    <row r="781" spans="1:26" s="13" customFormat="1">
      <c r="A781" s="49">
        <v>3501</v>
      </c>
      <c r="B781" s="49">
        <v>3501137325</v>
      </c>
      <c r="C781" s="50" t="s">
        <v>298</v>
      </c>
      <c r="D781" s="49">
        <v>137</v>
      </c>
      <c r="E781" s="50" t="s">
        <v>196</v>
      </c>
      <c r="F781" s="49">
        <v>325</v>
      </c>
      <c r="G781" s="50" t="s">
        <v>198</v>
      </c>
      <c r="H781" s="51">
        <v>2</v>
      </c>
      <c r="I781" s="52">
        <v>13975</v>
      </c>
      <c r="J781" s="52">
        <v>1705</v>
      </c>
      <c r="K781" s="52">
        <v>0</v>
      </c>
      <c r="L781" s="52">
        <v>893</v>
      </c>
      <c r="M781" s="52">
        <v>16573</v>
      </c>
      <c r="N781" s="36"/>
      <c r="O781" s="53">
        <v>0</v>
      </c>
      <c r="P781" s="53">
        <v>0</v>
      </c>
      <c r="Q781" s="55">
        <v>0.09</v>
      </c>
      <c r="R781" s="55">
        <v>2.4002706956039776E-3</v>
      </c>
      <c r="S781" s="52">
        <v>0</v>
      </c>
      <c r="T781" s="36"/>
      <c r="U781" s="56">
        <v>31360</v>
      </c>
      <c r="V781" s="56">
        <v>0</v>
      </c>
      <c r="W781" s="52">
        <v>0</v>
      </c>
      <c r="X781" s="52">
        <v>1786</v>
      </c>
      <c r="Y781" s="52">
        <v>33146</v>
      </c>
      <c r="Z781" s="83">
        <f t="shared" si="12"/>
        <v>3761256</v>
      </c>
    </row>
    <row r="782" spans="1:26" s="13" customFormat="1">
      <c r="A782" s="49">
        <v>3501</v>
      </c>
      <c r="B782" s="49">
        <v>3501137332</v>
      </c>
      <c r="C782" s="50" t="s">
        <v>298</v>
      </c>
      <c r="D782" s="49">
        <v>137</v>
      </c>
      <c r="E782" s="50" t="s">
        <v>196</v>
      </c>
      <c r="F782" s="49">
        <v>332</v>
      </c>
      <c r="G782" s="50" t="s">
        <v>199</v>
      </c>
      <c r="H782" s="51">
        <v>2</v>
      </c>
      <c r="I782" s="52">
        <v>9794</v>
      </c>
      <c r="J782" s="52">
        <v>905</v>
      </c>
      <c r="K782" s="52">
        <v>0</v>
      </c>
      <c r="L782" s="52">
        <v>893</v>
      </c>
      <c r="M782" s="52">
        <v>11592</v>
      </c>
      <c r="N782" s="36"/>
      <c r="O782" s="53">
        <v>0</v>
      </c>
      <c r="P782" s="53">
        <v>0</v>
      </c>
      <c r="Q782" s="55">
        <v>0.09</v>
      </c>
      <c r="R782" s="55">
        <v>1.3149666240526854E-2</v>
      </c>
      <c r="S782" s="52">
        <v>0</v>
      </c>
      <c r="T782" s="36"/>
      <c r="U782" s="56">
        <v>21398</v>
      </c>
      <c r="V782" s="56">
        <v>0</v>
      </c>
      <c r="W782" s="52">
        <v>0</v>
      </c>
      <c r="X782" s="52">
        <v>1786</v>
      </c>
      <c r="Y782" s="52">
        <v>23184</v>
      </c>
      <c r="Z782" s="83">
        <f t="shared" si="12"/>
        <v>3761256</v>
      </c>
    </row>
    <row r="783" spans="1:26" s="13" customFormat="1">
      <c r="A783" s="49">
        <v>3502</v>
      </c>
      <c r="B783" s="49">
        <v>3502281061</v>
      </c>
      <c r="C783" s="50" t="s">
        <v>299</v>
      </c>
      <c r="D783" s="49">
        <v>281</v>
      </c>
      <c r="E783" s="50" t="s">
        <v>146</v>
      </c>
      <c r="F783" s="49">
        <v>61</v>
      </c>
      <c r="G783" s="50" t="s">
        <v>148</v>
      </c>
      <c r="H783" s="51">
        <v>1</v>
      </c>
      <c r="I783" s="52">
        <v>12275</v>
      </c>
      <c r="J783" s="52">
        <v>584</v>
      </c>
      <c r="K783" s="52">
        <v>0</v>
      </c>
      <c r="L783" s="52">
        <v>893</v>
      </c>
      <c r="M783" s="52">
        <v>13752</v>
      </c>
      <c r="N783" s="36"/>
      <c r="O783" s="53">
        <v>0</v>
      </c>
      <c r="P783" s="53">
        <v>0</v>
      </c>
      <c r="Q783" s="55">
        <v>0.09</v>
      </c>
      <c r="R783" s="55">
        <v>3.0113909723363003E-2</v>
      </c>
      <c r="S783" s="52">
        <v>0</v>
      </c>
      <c r="T783" s="36"/>
      <c r="U783" s="56">
        <v>12859</v>
      </c>
      <c r="V783" s="56">
        <v>0</v>
      </c>
      <c r="W783" s="52">
        <v>0</v>
      </c>
      <c r="X783" s="52">
        <v>893</v>
      </c>
      <c r="Y783" s="52">
        <v>13752</v>
      </c>
      <c r="Z783" s="83">
        <f t="shared" si="12"/>
        <v>5746437</v>
      </c>
    </row>
    <row r="784" spans="1:26" s="13" customFormat="1">
      <c r="A784" s="49">
        <v>3502</v>
      </c>
      <c r="B784" s="49">
        <v>3502281137</v>
      </c>
      <c r="C784" s="50" t="s">
        <v>299</v>
      </c>
      <c r="D784" s="49">
        <v>281</v>
      </c>
      <c r="E784" s="50" t="s">
        <v>146</v>
      </c>
      <c r="F784" s="49">
        <v>137</v>
      </c>
      <c r="G784" s="50" t="s">
        <v>196</v>
      </c>
      <c r="H784" s="51">
        <v>1</v>
      </c>
      <c r="I784" s="52">
        <v>10413</v>
      </c>
      <c r="J784" s="52">
        <v>34</v>
      </c>
      <c r="K784" s="52">
        <v>0</v>
      </c>
      <c r="L784" s="52">
        <v>893</v>
      </c>
      <c r="M784" s="52">
        <v>11340</v>
      </c>
      <c r="N784" s="36"/>
      <c r="O784" s="53">
        <v>0</v>
      </c>
      <c r="P784" s="53">
        <v>0</v>
      </c>
      <c r="Q784" s="55">
        <v>0.18</v>
      </c>
      <c r="R784" s="55">
        <v>0.11435951636015486</v>
      </c>
      <c r="S784" s="52">
        <v>0</v>
      </c>
      <c r="T784" s="36"/>
      <c r="U784" s="56">
        <v>10447</v>
      </c>
      <c r="V784" s="56">
        <v>0</v>
      </c>
      <c r="W784" s="52">
        <v>0</v>
      </c>
      <c r="X784" s="52">
        <v>893</v>
      </c>
      <c r="Y784" s="52">
        <v>11340</v>
      </c>
      <c r="Z784" s="83">
        <f t="shared" si="12"/>
        <v>5746437</v>
      </c>
    </row>
    <row r="785" spans="1:26" s="13" customFormat="1">
      <c r="A785" s="49">
        <v>3502</v>
      </c>
      <c r="B785" s="49">
        <v>3502281281</v>
      </c>
      <c r="C785" s="50" t="s">
        <v>299</v>
      </c>
      <c r="D785" s="49">
        <v>281</v>
      </c>
      <c r="E785" s="50" t="s">
        <v>146</v>
      </c>
      <c r="F785" s="49">
        <v>281</v>
      </c>
      <c r="G785" s="50" t="s">
        <v>146</v>
      </c>
      <c r="H785" s="51">
        <v>443</v>
      </c>
      <c r="I785" s="52">
        <v>12019</v>
      </c>
      <c r="J785" s="52">
        <v>3</v>
      </c>
      <c r="K785" s="52">
        <v>0</v>
      </c>
      <c r="L785" s="52">
        <v>893</v>
      </c>
      <c r="M785" s="52">
        <v>12915</v>
      </c>
      <c r="N785" s="36"/>
      <c r="O785" s="53">
        <v>0</v>
      </c>
      <c r="P785" s="53">
        <v>0</v>
      </c>
      <c r="Q785" s="55">
        <v>0.18</v>
      </c>
      <c r="R785" s="55">
        <v>0.11514562138064952</v>
      </c>
      <c r="S785" s="52">
        <v>0</v>
      </c>
      <c r="T785" s="36"/>
      <c r="U785" s="56">
        <v>5325746</v>
      </c>
      <c r="V785" s="56">
        <v>0</v>
      </c>
      <c r="W785" s="52">
        <v>0</v>
      </c>
      <c r="X785" s="52">
        <v>395599</v>
      </c>
      <c r="Y785" s="52">
        <v>5721345</v>
      </c>
      <c r="Z785" s="83">
        <f t="shared" si="12"/>
        <v>5746437</v>
      </c>
    </row>
    <row r="786" spans="1:26" s="13" customFormat="1">
      <c r="A786" s="49">
        <v>3503</v>
      </c>
      <c r="B786" s="49">
        <v>3503160031</v>
      </c>
      <c r="C786" s="50" t="s">
        <v>374</v>
      </c>
      <c r="D786" s="49">
        <v>160</v>
      </c>
      <c r="E786" s="50" t="s">
        <v>134</v>
      </c>
      <c r="F786" s="49">
        <v>31</v>
      </c>
      <c r="G786" s="50" t="s">
        <v>76</v>
      </c>
      <c r="H786" s="51">
        <v>9</v>
      </c>
      <c r="I786" s="52">
        <v>9953</v>
      </c>
      <c r="J786" s="52">
        <v>4605</v>
      </c>
      <c r="K786" s="52">
        <v>0</v>
      </c>
      <c r="L786" s="52">
        <v>893</v>
      </c>
      <c r="M786" s="52">
        <v>15451</v>
      </c>
      <c r="N786" s="36"/>
      <c r="O786" s="53">
        <v>3.5573122529644258E-2</v>
      </c>
      <c r="P786" s="53">
        <v>0</v>
      </c>
      <c r="Q786" s="55">
        <v>0.09</v>
      </c>
      <c r="R786" s="55">
        <v>3.0867816917937885E-2</v>
      </c>
      <c r="S786" s="52">
        <v>0</v>
      </c>
      <c r="T786" s="36"/>
      <c r="U786" s="56">
        <v>130500</v>
      </c>
      <c r="V786" s="56">
        <v>0</v>
      </c>
      <c r="W786" s="52">
        <v>0</v>
      </c>
      <c r="X786" s="52">
        <v>8001</v>
      </c>
      <c r="Y786" s="52">
        <v>138501</v>
      </c>
      <c r="Z786" s="83">
        <f t="shared" si="12"/>
        <v>9173077</v>
      </c>
    </row>
    <row r="787" spans="1:26" s="13" customFormat="1">
      <c r="A787" s="49">
        <v>3503</v>
      </c>
      <c r="B787" s="49">
        <v>3503160044</v>
      </c>
      <c r="C787" s="50" t="s">
        <v>374</v>
      </c>
      <c r="D787" s="49">
        <v>160</v>
      </c>
      <c r="E787" s="50" t="s">
        <v>134</v>
      </c>
      <c r="F787" s="49">
        <v>44</v>
      </c>
      <c r="G787" s="50" t="s">
        <v>12</v>
      </c>
      <c r="H787" s="51">
        <v>1</v>
      </c>
      <c r="I787" s="52">
        <v>8406</v>
      </c>
      <c r="J787" s="52">
        <v>554</v>
      </c>
      <c r="K787" s="52">
        <v>0</v>
      </c>
      <c r="L787" s="52">
        <v>893</v>
      </c>
      <c r="M787" s="52">
        <v>9853</v>
      </c>
      <c r="N787" s="36"/>
      <c r="O787" s="53">
        <v>3.952569169960474E-3</v>
      </c>
      <c r="P787" s="53">
        <v>0</v>
      </c>
      <c r="Q787" s="55">
        <v>0.09</v>
      </c>
      <c r="R787" s="55">
        <v>4.7635608937194533E-2</v>
      </c>
      <c r="S787" s="52">
        <v>0</v>
      </c>
      <c r="T787" s="36"/>
      <c r="U787" s="56">
        <v>8925</v>
      </c>
      <c r="V787" s="56">
        <v>0</v>
      </c>
      <c r="W787" s="52">
        <v>0</v>
      </c>
      <c r="X787" s="52">
        <v>889</v>
      </c>
      <c r="Y787" s="52">
        <v>9814</v>
      </c>
      <c r="Z787" s="83">
        <f t="shared" si="12"/>
        <v>9173077</v>
      </c>
    </row>
    <row r="788" spans="1:26" s="13" customFormat="1">
      <c r="A788" s="49">
        <v>3503</v>
      </c>
      <c r="B788" s="49">
        <v>3503160048</v>
      </c>
      <c r="C788" s="50" t="s">
        <v>374</v>
      </c>
      <c r="D788" s="49">
        <v>160</v>
      </c>
      <c r="E788" s="50" t="s">
        <v>134</v>
      </c>
      <c r="F788" s="49">
        <v>48</v>
      </c>
      <c r="G788" s="50" t="s">
        <v>217</v>
      </c>
      <c r="H788" s="51">
        <v>1</v>
      </c>
      <c r="I788" s="52">
        <v>8450</v>
      </c>
      <c r="J788" s="52">
        <v>6717</v>
      </c>
      <c r="K788" s="52">
        <v>0</v>
      </c>
      <c r="L788" s="52">
        <v>893</v>
      </c>
      <c r="M788" s="52">
        <v>16060</v>
      </c>
      <c r="N788" s="36"/>
      <c r="O788" s="53">
        <v>3.952569169960474E-3</v>
      </c>
      <c r="P788" s="53">
        <v>0</v>
      </c>
      <c r="Q788" s="55">
        <v>0.09</v>
      </c>
      <c r="R788" s="55">
        <v>9.4648229660281556E-4</v>
      </c>
      <c r="S788" s="52">
        <v>0</v>
      </c>
      <c r="T788" s="36"/>
      <c r="U788" s="56">
        <v>15107</v>
      </c>
      <c r="V788" s="56">
        <v>0</v>
      </c>
      <c r="W788" s="52">
        <v>0</v>
      </c>
      <c r="X788" s="52">
        <v>889</v>
      </c>
      <c r="Y788" s="52">
        <v>15996</v>
      </c>
      <c r="Z788" s="83">
        <f t="shared" si="12"/>
        <v>9173077</v>
      </c>
    </row>
    <row r="789" spans="1:26" s="13" customFormat="1">
      <c r="A789" s="49">
        <v>3503</v>
      </c>
      <c r="B789" s="49">
        <v>3503160056</v>
      </c>
      <c r="C789" s="50" t="s">
        <v>374</v>
      </c>
      <c r="D789" s="49">
        <v>160</v>
      </c>
      <c r="E789" s="50" t="s">
        <v>134</v>
      </c>
      <c r="F789" s="49">
        <v>56</v>
      </c>
      <c r="G789" s="50" t="s">
        <v>133</v>
      </c>
      <c r="H789" s="51">
        <v>2</v>
      </c>
      <c r="I789" s="52">
        <v>8406</v>
      </c>
      <c r="J789" s="52">
        <v>3276</v>
      </c>
      <c r="K789" s="52">
        <v>0</v>
      </c>
      <c r="L789" s="52">
        <v>893</v>
      </c>
      <c r="M789" s="52">
        <v>12575</v>
      </c>
      <c r="N789" s="36"/>
      <c r="O789" s="53">
        <v>7.9051383399209481E-3</v>
      </c>
      <c r="P789" s="53">
        <v>0</v>
      </c>
      <c r="Q789" s="55">
        <v>0.09</v>
      </c>
      <c r="R789" s="55">
        <v>1.9872567991981813E-2</v>
      </c>
      <c r="S789" s="52">
        <v>0</v>
      </c>
      <c r="T789" s="36"/>
      <c r="U789" s="56">
        <v>23272</v>
      </c>
      <c r="V789" s="56">
        <v>0</v>
      </c>
      <c r="W789" s="52">
        <v>0</v>
      </c>
      <c r="X789" s="52">
        <v>1778</v>
      </c>
      <c r="Y789" s="52">
        <v>25050</v>
      </c>
      <c r="Z789" s="83">
        <f t="shared" si="12"/>
        <v>9173077</v>
      </c>
    </row>
    <row r="790" spans="1:26" s="13" customFormat="1">
      <c r="A790" s="49">
        <v>3503</v>
      </c>
      <c r="B790" s="49">
        <v>3503160079</v>
      </c>
      <c r="C790" s="50" t="s">
        <v>374</v>
      </c>
      <c r="D790" s="49">
        <v>160</v>
      </c>
      <c r="E790" s="50" t="s">
        <v>134</v>
      </c>
      <c r="F790" s="49">
        <v>79</v>
      </c>
      <c r="G790" s="50" t="s">
        <v>86</v>
      </c>
      <c r="H790" s="51">
        <v>58</v>
      </c>
      <c r="I790" s="52">
        <v>9676</v>
      </c>
      <c r="J790" s="52">
        <v>988</v>
      </c>
      <c r="K790" s="52">
        <v>0</v>
      </c>
      <c r="L790" s="52">
        <v>893</v>
      </c>
      <c r="M790" s="52">
        <v>11557</v>
      </c>
      <c r="N790" s="36"/>
      <c r="O790" s="53">
        <v>0.22924901185770769</v>
      </c>
      <c r="P790" s="53">
        <v>0</v>
      </c>
      <c r="Q790" s="55">
        <v>0.09</v>
      </c>
      <c r="R790" s="55">
        <v>5.9652811568436048E-2</v>
      </c>
      <c r="S790" s="52">
        <v>0</v>
      </c>
      <c r="T790" s="36"/>
      <c r="U790" s="56">
        <v>616076</v>
      </c>
      <c r="V790" s="56">
        <v>0</v>
      </c>
      <c r="W790" s="52">
        <v>0</v>
      </c>
      <c r="X790" s="52">
        <v>51562</v>
      </c>
      <c r="Y790" s="52">
        <v>667638</v>
      </c>
      <c r="Z790" s="83">
        <f t="shared" si="12"/>
        <v>9173077</v>
      </c>
    </row>
    <row r="791" spans="1:26" s="13" customFormat="1">
      <c r="A791" s="49">
        <v>3503</v>
      </c>
      <c r="B791" s="49">
        <v>3503160149</v>
      </c>
      <c r="C791" s="50" t="s">
        <v>374</v>
      </c>
      <c r="D791" s="49">
        <v>160</v>
      </c>
      <c r="E791" s="50" t="s">
        <v>134</v>
      </c>
      <c r="F791" s="49">
        <v>149</v>
      </c>
      <c r="G791" s="50" t="s">
        <v>77</v>
      </c>
      <c r="H791" s="51">
        <v>1</v>
      </c>
      <c r="I791" s="52">
        <v>12631</v>
      </c>
      <c r="J791" s="52">
        <v>65</v>
      </c>
      <c r="K791" s="52">
        <v>0</v>
      </c>
      <c r="L791" s="52">
        <v>893</v>
      </c>
      <c r="M791" s="52">
        <v>13589</v>
      </c>
      <c r="N791" s="36"/>
      <c r="O791" s="53">
        <v>3.952569169960474E-3</v>
      </c>
      <c r="P791" s="53">
        <v>0</v>
      </c>
      <c r="Q791" s="55">
        <v>0.16</v>
      </c>
      <c r="R791" s="55">
        <v>0.10177081905256104</v>
      </c>
      <c r="S791" s="52">
        <v>0</v>
      </c>
      <c r="T791" s="36"/>
      <c r="U791" s="56">
        <v>12646</v>
      </c>
      <c r="V791" s="56">
        <v>0</v>
      </c>
      <c r="W791" s="52">
        <v>0</v>
      </c>
      <c r="X791" s="52">
        <v>889</v>
      </c>
      <c r="Y791" s="52">
        <v>13535</v>
      </c>
      <c r="Z791" s="83">
        <f t="shared" si="12"/>
        <v>9173077</v>
      </c>
    </row>
    <row r="792" spans="1:26" s="13" customFormat="1">
      <c r="A792" s="49">
        <v>3503</v>
      </c>
      <c r="B792" s="49">
        <v>3503160160</v>
      </c>
      <c r="C792" s="50" t="s">
        <v>374</v>
      </c>
      <c r="D792" s="49">
        <v>160</v>
      </c>
      <c r="E792" s="50" t="s">
        <v>134</v>
      </c>
      <c r="F792" s="49">
        <v>160</v>
      </c>
      <c r="G792" s="50" t="s">
        <v>134</v>
      </c>
      <c r="H792" s="51">
        <v>679</v>
      </c>
      <c r="I792" s="52">
        <v>10846</v>
      </c>
      <c r="J792" s="52">
        <v>351</v>
      </c>
      <c r="K792" s="52">
        <v>0</v>
      </c>
      <c r="L792" s="52">
        <v>893</v>
      </c>
      <c r="M792" s="52">
        <v>12090</v>
      </c>
      <c r="N792" s="36"/>
      <c r="O792" s="53">
        <v>2.6837944664031483</v>
      </c>
      <c r="P792" s="53">
        <v>0</v>
      </c>
      <c r="Q792" s="55">
        <v>0.18</v>
      </c>
      <c r="R792" s="55">
        <v>0.10251797106422691</v>
      </c>
      <c r="S792" s="52">
        <v>0</v>
      </c>
      <c r="T792" s="36"/>
      <c r="U792" s="56">
        <v>7572887</v>
      </c>
      <c r="V792" s="56">
        <v>0</v>
      </c>
      <c r="W792" s="52">
        <v>0</v>
      </c>
      <c r="X792" s="52">
        <v>603631</v>
      </c>
      <c r="Y792" s="52">
        <v>8176518</v>
      </c>
      <c r="Z792" s="83">
        <f t="shared" si="12"/>
        <v>9173077</v>
      </c>
    </row>
    <row r="793" spans="1:26" s="13" customFormat="1">
      <c r="A793" s="49">
        <v>3503</v>
      </c>
      <c r="B793" s="49">
        <v>3503160229</v>
      </c>
      <c r="C793" s="50" t="s">
        <v>374</v>
      </c>
      <c r="D793" s="49">
        <v>160</v>
      </c>
      <c r="E793" s="50" t="s">
        <v>134</v>
      </c>
      <c r="F793" s="49">
        <v>229</v>
      </c>
      <c r="G793" s="50" t="s">
        <v>97</v>
      </c>
      <c r="H793" s="51">
        <v>2</v>
      </c>
      <c r="I793" s="52">
        <v>10820</v>
      </c>
      <c r="J793" s="52">
        <v>1024</v>
      </c>
      <c r="K793" s="52">
        <v>0</v>
      </c>
      <c r="L793" s="52">
        <v>893</v>
      </c>
      <c r="M793" s="52">
        <v>12737</v>
      </c>
      <c r="N793" s="36"/>
      <c r="O793" s="53">
        <v>7.9051383399209481E-3</v>
      </c>
      <c r="P793" s="53">
        <v>0</v>
      </c>
      <c r="Q793" s="55">
        <v>0.09</v>
      </c>
      <c r="R793" s="55">
        <v>1.0850901083337826E-2</v>
      </c>
      <c r="S793" s="52">
        <v>0</v>
      </c>
      <c r="T793" s="36"/>
      <c r="U793" s="56">
        <v>23594</v>
      </c>
      <c r="V793" s="56">
        <v>0</v>
      </c>
      <c r="W793" s="52">
        <v>0</v>
      </c>
      <c r="X793" s="52">
        <v>1778</v>
      </c>
      <c r="Y793" s="52">
        <v>25372</v>
      </c>
      <c r="Z793" s="83">
        <f t="shared" si="12"/>
        <v>9173077</v>
      </c>
    </row>
    <row r="794" spans="1:26" s="13" customFormat="1">
      <c r="A794" s="49">
        <v>3503</v>
      </c>
      <c r="B794" s="49">
        <v>3503160274</v>
      </c>
      <c r="C794" s="50" t="s">
        <v>374</v>
      </c>
      <c r="D794" s="49">
        <v>160</v>
      </c>
      <c r="E794" s="50" t="s">
        <v>134</v>
      </c>
      <c r="F794" s="49">
        <v>274</v>
      </c>
      <c r="G794" s="50" t="s">
        <v>60</v>
      </c>
      <c r="H794" s="51">
        <v>1</v>
      </c>
      <c r="I794" s="52">
        <v>11980</v>
      </c>
      <c r="J794" s="52">
        <v>5814</v>
      </c>
      <c r="K794" s="52">
        <v>0</v>
      </c>
      <c r="L794" s="52">
        <v>893</v>
      </c>
      <c r="M794" s="52">
        <v>18687</v>
      </c>
      <c r="N794" s="36"/>
      <c r="O794" s="53">
        <v>3.952569169960474E-3</v>
      </c>
      <c r="P794" s="53">
        <v>0</v>
      </c>
      <c r="Q794" s="55">
        <v>0.09</v>
      </c>
      <c r="R794" s="55">
        <v>8.124843184670294E-2</v>
      </c>
      <c r="S794" s="52">
        <v>0</v>
      </c>
      <c r="T794" s="36"/>
      <c r="U794" s="56">
        <v>17724</v>
      </c>
      <c r="V794" s="56">
        <v>0</v>
      </c>
      <c r="W794" s="52">
        <v>0</v>
      </c>
      <c r="X794" s="52">
        <v>889</v>
      </c>
      <c r="Y794" s="52">
        <v>18613</v>
      </c>
      <c r="Z794" s="83">
        <f t="shared" si="12"/>
        <v>9173077</v>
      </c>
    </row>
    <row r="795" spans="1:26" s="13" customFormat="1">
      <c r="A795" s="49">
        <v>3503</v>
      </c>
      <c r="B795" s="49">
        <v>3503160295</v>
      </c>
      <c r="C795" s="50" t="s">
        <v>374</v>
      </c>
      <c r="D795" s="49">
        <v>160</v>
      </c>
      <c r="E795" s="50" t="s">
        <v>134</v>
      </c>
      <c r="F795" s="49">
        <v>295</v>
      </c>
      <c r="G795" s="50" t="s">
        <v>135</v>
      </c>
      <c r="H795" s="51">
        <v>2</v>
      </c>
      <c r="I795" s="52">
        <v>8442</v>
      </c>
      <c r="J795" s="52">
        <v>4027</v>
      </c>
      <c r="K795" s="52">
        <v>0</v>
      </c>
      <c r="L795" s="52">
        <v>893</v>
      </c>
      <c r="M795" s="52">
        <v>13362</v>
      </c>
      <c r="N795" s="36"/>
      <c r="O795" s="53">
        <v>7.9051383399209481E-3</v>
      </c>
      <c r="P795" s="53">
        <v>0</v>
      </c>
      <c r="Q795" s="55">
        <v>0.09</v>
      </c>
      <c r="R795" s="55">
        <v>2.0444393392159928E-2</v>
      </c>
      <c r="S795" s="52">
        <v>0</v>
      </c>
      <c r="T795" s="36"/>
      <c r="U795" s="56">
        <v>24840</v>
      </c>
      <c r="V795" s="56">
        <v>0</v>
      </c>
      <c r="W795" s="52">
        <v>0</v>
      </c>
      <c r="X795" s="52">
        <v>1778</v>
      </c>
      <c r="Y795" s="52">
        <v>26618</v>
      </c>
      <c r="Z795" s="83">
        <f t="shared" si="12"/>
        <v>9173077</v>
      </c>
    </row>
    <row r="796" spans="1:26" s="13" customFormat="1">
      <c r="A796" s="49">
        <v>3503</v>
      </c>
      <c r="B796" s="49">
        <v>3503160735</v>
      </c>
      <c r="C796" s="50" t="s">
        <v>374</v>
      </c>
      <c r="D796" s="49">
        <v>160</v>
      </c>
      <c r="E796" s="50" t="s">
        <v>134</v>
      </c>
      <c r="F796" s="49">
        <v>735</v>
      </c>
      <c r="G796" s="50" t="s">
        <v>119</v>
      </c>
      <c r="H796" s="51">
        <v>3</v>
      </c>
      <c r="I796" s="52">
        <v>12609</v>
      </c>
      <c r="J796" s="52">
        <v>5046</v>
      </c>
      <c r="K796" s="52">
        <v>0</v>
      </c>
      <c r="L796" s="52">
        <v>893</v>
      </c>
      <c r="M796" s="52">
        <v>18548</v>
      </c>
      <c r="N796" s="36"/>
      <c r="O796" s="53">
        <v>1.1857707509881422E-2</v>
      </c>
      <c r="P796" s="53">
        <v>0</v>
      </c>
      <c r="Q796" s="55">
        <v>0.09</v>
      </c>
      <c r="R796" s="55">
        <v>2.0909391815138168E-2</v>
      </c>
      <c r="S796" s="52">
        <v>0</v>
      </c>
      <c r="T796" s="36"/>
      <c r="U796" s="56">
        <v>52755</v>
      </c>
      <c r="V796" s="56">
        <v>0</v>
      </c>
      <c r="W796" s="52">
        <v>0</v>
      </c>
      <c r="X796" s="52">
        <v>2667</v>
      </c>
      <c r="Y796" s="52">
        <v>55422</v>
      </c>
      <c r="Z796" s="83">
        <f t="shared" si="12"/>
        <v>9173077</v>
      </c>
    </row>
    <row r="797" spans="1:26" s="13" customFormat="1">
      <c r="A797" s="49">
        <v>3504</v>
      </c>
      <c r="B797" s="49">
        <v>3504035035</v>
      </c>
      <c r="C797" s="50" t="s">
        <v>301</v>
      </c>
      <c r="D797" s="49">
        <v>35</v>
      </c>
      <c r="E797" s="50" t="s">
        <v>11</v>
      </c>
      <c r="F797" s="49">
        <v>35</v>
      </c>
      <c r="G797" s="50" t="s">
        <v>11</v>
      </c>
      <c r="H797" s="51">
        <v>264</v>
      </c>
      <c r="I797" s="52">
        <v>13274</v>
      </c>
      <c r="J797" s="52">
        <v>4677</v>
      </c>
      <c r="K797" s="52">
        <v>0</v>
      </c>
      <c r="L797" s="52">
        <v>893</v>
      </c>
      <c r="M797" s="52">
        <v>18844</v>
      </c>
      <c r="N797" s="36"/>
      <c r="O797" s="53">
        <v>0</v>
      </c>
      <c r="P797" s="53">
        <v>0</v>
      </c>
      <c r="Q797" s="55">
        <v>0.18</v>
      </c>
      <c r="R797" s="55">
        <v>0.146106395462925</v>
      </c>
      <c r="S797" s="52">
        <v>0</v>
      </c>
      <c r="T797" s="36"/>
      <c r="U797" s="56">
        <v>4739064</v>
      </c>
      <c r="V797" s="56">
        <v>0</v>
      </c>
      <c r="W797" s="52">
        <v>0</v>
      </c>
      <c r="X797" s="52">
        <v>235752</v>
      </c>
      <c r="Y797" s="52">
        <v>4974816</v>
      </c>
      <c r="Z797" s="83">
        <f t="shared" si="12"/>
        <v>5096844</v>
      </c>
    </row>
    <row r="798" spans="1:26" s="13" customFormat="1">
      <c r="A798" s="49">
        <v>3504</v>
      </c>
      <c r="B798" s="49">
        <v>3504035044</v>
      </c>
      <c r="C798" s="50" t="s">
        <v>301</v>
      </c>
      <c r="D798" s="49">
        <v>35</v>
      </c>
      <c r="E798" s="50" t="s">
        <v>11</v>
      </c>
      <c r="F798" s="49">
        <v>44</v>
      </c>
      <c r="G798" s="50" t="s">
        <v>12</v>
      </c>
      <c r="H798" s="51">
        <v>2</v>
      </c>
      <c r="I798" s="52">
        <v>14923</v>
      </c>
      <c r="J798" s="52">
        <v>983</v>
      </c>
      <c r="K798" s="52">
        <v>0</v>
      </c>
      <c r="L798" s="52">
        <v>893</v>
      </c>
      <c r="M798" s="52">
        <v>16799</v>
      </c>
      <c r="N798" s="36"/>
      <c r="O798" s="53">
        <v>0</v>
      </c>
      <c r="P798" s="53">
        <v>0</v>
      </c>
      <c r="Q798" s="55">
        <v>0.09</v>
      </c>
      <c r="R798" s="55">
        <v>4.7635608937194533E-2</v>
      </c>
      <c r="S798" s="52">
        <v>0</v>
      </c>
      <c r="T798" s="36"/>
      <c r="U798" s="56">
        <v>31812</v>
      </c>
      <c r="V798" s="56">
        <v>0</v>
      </c>
      <c r="W798" s="52">
        <v>0</v>
      </c>
      <c r="X798" s="52">
        <v>1786</v>
      </c>
      <c r="Y798" s="52">
        <v>33598</v>
      </c>
      <c r="Z798" s="83">
        <f t="shared" si="12"/>
        <v>5096844</v>
      </c>
    </row>
    <row r="799" spans="1:26" s="13" customFormat="1">
      <c r="A799" s="49">
        <v>3504</v>
      </c>
      <c r="B799" s="49">
        <v>3504035057</v>
      </c>
      <c r="C799" s="50" t="s">
        <v>301</v>
      </c>
      <c r="D799" s="49">
        <v>35</v>
      </c>
      <c r="E799" s="50" t="s">
        <v>11</v>
      </c>
      <c r="F799" s="49">
        <v>57</v>
      </c>
      <c r="G799" s="50" t="s">
        <v>13</v>
      </c>
      <c r="H799" s="51">
        <v>1</v>
      </c>
      <c r="I799" s="52">
        <v>10438</v>
      </c>
      <c r="J799" s="52">
        <v>552</v>
      </c>
      <c r="K799" s="52">
        <v>0</v>
      </c>
      <c r="L799" s="52">
        <v>893</v>
      </c>
      <c r="M799" s="52">
        <v>11883</v>
      </c>
      <c r="N799" s="36"/>
      <c r="O799" s="53">
        <v>0</v>
      </c>
      <c r="P799" s="53">
        <v>0</v>
      </c>
      <c r="Q799" s="55">
        <v>0.18</v>
      </c>
      <c r="R799" s="55">
        <v>0.11614255293759317</v>
      </c>
      <c r="S799" s="52">
        <v>0</v>
      </c>
      <c r="T799" s="36"/>
      <c r="U799" s="56">
        <v>10990</v>
      </c>
      <c r="V799" s="56">
        <v>0</v>
      </c>
      <c r="W799" s="52">
        <v>0</v>
      </c>
      <c r="X799" s="52">
        <v>893</v>
      </c>
      <c r="Y799" s="52">
        <v>11883</v>
      </c>
      <c r="Z799" s="83">
        <f t="shared" si="12"/>
        <v>5096844</v>
      </c>
    </row>
    <row r="800" spans="1:26" s="13" customFormat="1">
      <c r="A800" s="49">
        <v>3504</v>
      </c>
      <c r="B800" s="49">
        <v>3504035088</v>
      </c>
      <c r="C800" s="50" t="s">
        <v>301</v>
      </c>
      <c r="D800" s="49">
        <v>35</v>
      </c>
      <c r="E800" s="50" t="s">
        <v>11</v>
      </c>
      <c r="F800" s="49">
        <v>88</v>
      </c>
      <c r="G800" s="50" t="s">
        <v>91</v>
      </c>
      <c r="H800" s="51">
        <v>1</v>
      </c>
      <c r="I800" s="52">
        <v>9580</v>
      </c>
      <c r="J800" s="52">
        <v>2866</v>
      </c>
      <c r="K800" s="52">
        <v>0</v>
      </c>
      <c r="L800" s="52">
        <v>893</v>
      </c>
      <c r="M800" s="52">
        <v>13339</v>
      </c>
      <c r="N800" s="36"/>
      <c r="O800" s="53">
        <v>0</v>
      </c>
      <c r="P800" s="53">
        <v>0</v>
      </c>
      <c r="Q800" s="55">
        <v>0.09</v>
      </c>
      <c r="R800" s="55">
        <v>4.7452423492426394E-3</v>
      </c>
      <c r="S800" s="52">
        <v>0</v>
      </c>
      <c r="T800" s="36"/>
      <c r="U800" s="56">
        <v>12446</v>
      </c>
      <c r="V800" s="56">
        <v>0</v>
      </c>
      <c r="W800" s="52">
        <v>0</v>
      </c>
      <c r="X800" s="52">
        <v>893</v>
      </c>
      <c r="Y800" s="52">
        <v>13339</v>
      </c>
      <c r="Z800" s="83">
        <f t="shared" si="12"/>
        <v>5096844</v>
      </c>
    </row>
    <row r="801" spans="1:26" s="13" customFormat="1">
      <c r="A801" s="49">
        <v>3504</v>
      </c>
      <c r="B801" s="49">
        <v>3504035189</v>
      </c>
      <c r="C801" s="50" t="s">
        <v>301</v>
      </c>
      <c r="D801" s="49">
        <v>35</v>
      </c>
      <c r="E801" s="50" t="s">
        <v>11</v>
      </c>
      <c r="F801" s="49">
        <v>189</v>
      </c>
      <c r="G801" s="50" t="s">
        <v>24</v>
      </c>
      <c r="H801" s="51">
        <v>3</v>
      </c>
      <c r="I801" s="52">
        <v>9699</v>
      </c>
      <c r="J801" s="52">
        <v>3879</v>
      </c>
      <c r="K801" s="52">
        <v>0</v>
      </c>
      <c r="L801" s="52">
        <v>893</v>
      </c>
      <c r="M801" s="52">
        <v>14471</v>
      </c>
      <c r="N801" s="36"/>
      <c r="O801" s="53">
        <v>0</v>
      </c>
      <c r="P801" s="53">
        <v>0</v>
      </c>
      <c r="Q801" s="55">
        <v>0.09</v>
      </c>
      <c r="R801" s="55">
        <v>2.4400393500010036E-3</v>
      </c>
      <c r="S801" s="52">
        <v>0</v>
      </c>
      <c r="T801" s="36"/>
      <c r="U801" s="56">
        <v>40734</v>
      </c>
      <c r="V801" s="56">
        <v>0</v>
      </c>
      <c r="W801" s="52">
        <v>0</v>
      </c>
      <c r="X801" s="52">
        <v>2679</v>
      </c>
      <c r="Y801" s="52">
        <v>43413</v>
      </c>
      <c r="Z801" s="83">
        <f t="shared" si="12"/>
        <v>5096844</v>
      </c>
    </row>
    <row r="802" spans="1:26" s="13" customFormat="1">
      <c r="A802" s="49">
        <v>3504</v>
      </c>
      <c r="B802" s="49">
        <v>3504035308</v>
      </c>
      <c r="C802" s="50" t="s">
        <v>301</v>
      </c>
      <c r="D802" s="49">
        <v>35</v>
      </c>
      <c r="E802" s="50" t="s">
        <v>11</v>
      </c>
      <c r="F802" s="49">
        <v>308</v>
      </c>
      <c r="G802" s="50" t="s">
        <v>20</v>
      </c>
      <c r="H802" s="51">
        <v>1</v>
      </c>
      <c r="I802" s="52">
        <v>11954</v>
      </c>
      <c r="J802" s="52">
        <v>6948</v>
      </c>
      <c r="K802" s="52">
        <v>0</v>
      </c>
      <c r="L802" s="52">
        <v>893</v>
      </c>
      <c r="M802" s="52">
        <v>19795</v>
      </c>
      <c r="N802" s="36"/>
      <c r="O802" s="53">
        <v>0</v>
      </c>
      <c r="P802" s="53">
        <v>0</v>
      </c>
      <c r="Q802" s="55">
        <v>0.09</v>
      </c>
      <c r="R802" s="55">
        <v>2.0345826222829709E-3</v>
      </c>
      <c r="S802" s="52">
        <v>0</v>
      </c>
      <c r="T802" s="36"/>
      <c r="U802" s="56">
        <v>18902</v>
      </c>
      <c r="V802" s="56">
        <v>0</v>
      </c>
      <c r="W802" s="52">
        <v>0</v>
      </c>
      <c r="X802" s="52">
        <v>893</v>
      </c>
      <c r="Y802" s="52">
        <v>19795</v>
      </c>
      <c r="Z802" s="83">
        <f t="shared" si="12"/>
        <v>5096844</v>
      </c>
    </row>
    <row r="803" spans="1:26" s="13" customFormat="1">
      <c r="A803" s="49">
        <v>3506</v>
      </c>
      <c r="B803" s="49">
        <v>3506262035</v>
      </c>
      <c r="C803" s="50" t="s">
        <v>302</v>
      </c>
      <c r="D803" s="49">
        <v>262</v>
      </c>
      <c r="E803" s="50" t="s">
        <v>19</v>
      </c>
      <c r="F803" s="49">
        <v>35</v>
      </c>
      <c r="G803" s="50" t="s">
        <v>11</v>
      </c>
      <c r="H803" s="51">
        <v>2</v>
      </c>
      <c r="I803" s="52">
        <v>10103</v>
      </c>
      <c r="J803" s="52">
        <v>3560</v>
      </c>
      <c r="K803" s="52">
        <v>0</v>
      </c>
      <c r="L803" s="52">
        <v>893</v>
      </c>
      <c r="M803" s="52">
        <v>14556</v>
      </c>
      <c r="N803" s="36"/>
      <c r="O803" s="53">
        <v>0</v>
      </c>
      <c r="P803" s="53">
        <v>0</v>
      </c>
      <c r="Q803" s="55">
        <v>0.18</v>
      </c>
      <c r="R803" s="55">
        <v>0.146106395462925</v>
      </c>
      <c r="S803" s="52">
        <v>0</v>
      </c>
      <c r="T803" s="36"/>
      <c r="U803" s="56">
        <v>27326</v>
      </c>
      <c r="V803" s="56">
        <v>0</v>
      </c>
      <c r="W803" s="52">
        <v>0</v>
      </c>
      <c r="X803" s="52">
        <v>1786</v>
      </c>
      <c r="Y803" s="52">
        <v>29112</v>
      </c>
      <c r="Z803" s="83">
        <f t="shared" si="12"/>
        <v>4843701</v>
      </c>
    </row>
    <row r="804" spans="1:26" s="13" customFormat="1">
      <c r="A804" s="49">
        <v>3506</v>
      </c>
      <c r="B804" s="49">
        <v>3506262049</v>
      </c>
      <c r="C804" s="50" t="s">
        <v>302</v>
      </c>
      <c r="D804" s="49">
        <v>262</v>
      </c>
      <c r="E804" s="50" t="s">
        <v>19</v>
      </c>
      <c r="F804" s="49">
        <v>49</v>
      </c>
      <c r="G804" s="50" t="s">
        <v>73</v>
      </c>
      <c r="H804" s="51">
        <v>2</v>
      </c>
      <c r="I804" s="52">
        <v>12275</v>
      </c>
      <c r="J804" s="52">
        <v>15568</v>
      </c>
      <c r="K804" s="52">
        <v>0</v>
      </c>
      <c r="L804" s="52">
        <v>893</v>
      </c>
      <c r="M804" s="52">
        <v>28736</v>
      </c>
      <c r="N804" s="36"/>
      <c r="O804" s="53">
        <v>0</v>
      </c>
      <c r="P804" s="53">
        <v>0</v>
      </c>
      <c r="Q804" s="55">
        <v>0.09</v>
      </c>
      <c r="R804" s="55">
        <v>6.9838840145100528E-2</v>
      </c>
      <c r="S804" s="52">
        <v>0</v>
      </c>
      <c r="T804" s="36"/>
      <c r="U804" s="56">
        <v>55686</v>
      </c>
      <c r="V804" s="56">
        <v>0</v>
      </c>
      <c r="W804" s="52">
        <v>0</v>
      </c>
      <c r="X804" s="52">
        <v>1786</v>
      </c>
      <c r="Y804" s="52">
        <v>57472</v>
      </c>
      <c r="Z804" s="83">
        <f t="shared" si="12"/>
        <v>4843701</v>
      </c>
    </row>
    <row r="805" spans="1:26" s="13" customFormat="1">
      <c r="A805" s="49">
        <v>3506</v>
      </c>
      <c r="B805" s="49">
        <v>3506262057</v>
      </c>
      <c r="C805" s="50" t="s">
        <v>302</v>
      </c>
      <c r="D805" s="49">
        <v>262</v>
      </c>
      <c r="E805" s="50" t="s">
        <v>19</v>
      </c>
      <c r="F805" s="49">
        <v>57</v>
      </c>
      <c r="G805" s="50" t="s">
        <v>13</v>
      </c>
      <c r="H805" s="51">
        <v>1</v>
      </c>
      <c r="I805" s="52">
        <v>11884</v>
      </c>
      <c r="J805" s="52">
        <v>628</v>
      </c>
      <c r="K805" s="52">
        <v>0</v>
      </c>
      <c r="L805" s="52">
        <v>893</v>
      </c>
      <c r="M805" s="52">
        <v>13405</v>
      </c>
      <c r="N805" s="36"/>
      <c r="O805" s="53">
        <v>0</v>
      </c>
      <c r="P805" s="53">
        <v>0</v>
      </c>
      <c r="Q805" s="55">
        <v>0.18</v>
      </c>
      <c r="R805" s="55">
        <v>0.11614255293759317</v>
      </c>
      <c r="S805" s="52">
        <v>0</v>
      </c>
      <c r="T805" s="36"/>
      <c r="U805" s="56">
        <v>12512</v>
      </c>
      <c r="V805" s="56">
        <v>0</v>
      </c>
      <c r="W805" s="52">
        <v>0</v>
      </c>
      <c r="X805" s="52">
        <v>893</v>
      </c>
      <c r="Y805" s="52">
        <v>13405</v>
      </c>
      <c r="Z805" s="83">
        <f t="shared" si="12"/>
        <v>4843701</v>
      </c>
    </row>
    <row r="806" spans="1:26" s="13" customFormat="1">
      <c r="A806" s="49">
        <v>3506</v>
      </c>
      <c r="B806" s="49">
        <v>3506262071</v>
      </c>
      <c r="C806" s="50" t="s">
        <v>302</v>
      </c>
      <c r="D806" s="49">
        <v>262</v>
      </c>
      <c r="E806" s="50" t="s">
        <v>19</v>
      </c>
      <c r="F806" s="49">
        <v>71</v>
      </c>
      <c r="G806" s="50" t="s">
        <v>218</v>
      </c>
      <c r="H806" s="51">
        <v>2</v>
      </c>
      <c r="I806" s="52">
        <v>13975</v>
      </c>
      <c r="J806" s="52">
        <v>7071</v>
      </c>
      <c r="K806" s="52">
        <v>0</v>
      </c>
      <c r="L806" s="52">
        <v>893</v>
      </c>
      <c r="M806" s="52">
        <v>21939</v>
      </c>
      <c r="N806" s="36"/>
      <c r="O806" s="53">
        <v>0</v>
      </c>
      <c r="P806" s="53">
        <v>0</v>
      </c>
      <c r="Q806" s="55">
        <v>0.09</v>
      </c>
      <c r="R806" s="55">
        <v>1.7066903874814556E-3</v>
      </c>
      <c r="S806" s="52">
        <v>0</v>
      </c>
      <c r="T806" s="36"/>
      <c r="U806" s="56">
        <v>42092</v>
      </c>
      <c r="V806" s="56">
        <v>0</v>
      </c>
      <c r="W806" s="52">
        <v>0</v>
      </c>
      <c r="X806" s="52">
        <v>1786</v>
      </c>
      <c r="Y806" s="52">
        <v>43878</v>
      </c>
      <c r="Z806" s="83">
        <f t="shared" si="12"/>
        <v>4843701</v>
      </c>
    </row>
    <row r="807" spans="1:26" s="13" customFormat="1">
      <c r="A807" s="49">
        <v>3506</v>
      </c>
      <c r="B807" s="49">
        <v>3506262093</v>
      </c>
      <c r="C807" s="50" t="s">
        <v>302</v>
      </c>
      <c r="D807" s="49">
        <v>262</v>
      </c>
      <c r="E807" s="50" t="s">
        <v>19</v>
      </c>
      <c r="F807" s="49">
        <v>93</v>
      </c>
      <c r="G807" s="50" t="s">
        <v>14</v>
      </c>
      <c r="H807" s="51">
        <v>7</v>
      </c>
      <c r="I807" s="52">
        <v>11442</v>
      </c>
      <c r="J807" s="52">
        <v>320</v>
      </c>
      <c r="K807" s="52">
        <v>0</v>
      </c>
      <c r="L807" s="52">
        <v>893</v>
      </c>
      <c r="M807" s="52">
        <v>12655</v>
      </c>
      <c r="N807" s="36"/>
      <c r="O807" s="53">
        <v>0</v>
      </c>
      <c r="P807" s="53">
        <v>0</v>
      </c>
      <c r="Q807" s="55">
        <v>0.09</v>
      </c>
      <c r="R807" s="55">
        <v>9.832094687748992E-2</v>
      </c>
      <c r="S807" s="52">
        <v>-995</v>
      </c>
      <c r="T807" s="36"/>
      <c r="U807" s="56">
        <v>82334</v>
      </c>
      <c r="V807" s="56">
        <v>0</v>
      </c>
      <c r="W807" s="52">
        <v>-6965</v>
      </c>
      <c r="X807" s="52">
        <v>6251</v>
      </c>
      <c r="Y807" s="52">
        <v>81620</v>
      </c>
      <c r="Z807" s="83">
        <f t="shared" si="12"/>
        <v>4843701</v>
      </c>
    </row>
    <row r="808" spans="1:26" s="13" customFormat="1">
      <c r="A808" s="49">
        <v>3506</v>
      </c>
      <c r="B808" s="49">
        <v>3506262105</v>
      </c>
      <c r="C808" s="50" t="s">
        <v>302</v>
      </c>
      <c r="D808" s="49">
        <v>262</v>
      </c>
      <c r="E808" s="50" t="s">
        <v>19</v>
      </c>
      <c r="F808" s="49">
        <v>105</v>
      </c>
      <c r="G808" s="50" t="s">
        <v>246</v>
      </c>
      <c r="H808" s="51">
        <v>1</v>
      </c>
      <c r="I808" s="52">
        <v>9482</v>
      </c>
      <c r="J808" s="52">
        <v>3279</v>
      </c>
      <c r="K808" s="52">
        <v>0</v>
      </c>
      <c r="L808" s="52">
        <v>893</v>
      </c>
      <c r="M808" s="52">
        <v>13654</v>
      </c>
      <c r="N808" s="36"/>
      <c r="O808" s="53">
        <v>0</v>
      </c>
      <c r="P808" s="53">
        <v>0</v>
      </c>
      <c r="Q808" s="55">
        <v>0.09</v>
      </c>
      <c r="R808" s="55">
        <v>2.0246652264173394E-3</v>
      </c>
      <c r="S808" s="52">
        <v>0</v>
      </c>
      <c r="T808" s="36"/>
      <c r="U808" s="56">
        <v>12761</v>
      </c>
      <c r="V808" s="56">
        <v>0</v>
      </c>
      <c r="W808" s="52">
        <v>0</v>
      </c>
      <c r="X808" s="52">
        <v>893</v>
      </c>
      <c r="Y808" s="52">
        <v>13654</v>
      </c>
      <c r="Z808" s="83">
        <f t="shared" si="12"/>
        <v>4843701</v>
      </c>
    </row>
    <row r="809" spans="1:26" s="13" customFormat="1">
      <c r="A809" s="49">
        <v>3506</v>
      </c>
      <c r="B809" s="49">
        <v>3506262128</v>
      </c>
      <c r="C809" s="50" t="s">
        <v>302</v>
      </c>
      <c r="D809" s="49">
        <v>262</v>
      </c>
      <c r="E809" s="50" t="s">
        <v>19</v>
      </c>
      <c r="F809" s="49">
        <v>128</v>
      </c>
      <c r="G809" s="50" t="s">
        <v>122</v>
      </c>
      <c r="H809" s="51">
        <v>1</v>
      </c>
      <c r="I809" s="52">
        <v>11023</v>
      </c>
      <c r="J809" s="52">
        <v>568</v>
      </c>
      <c r="K809" s="52">
        <v>0</v>
      </c>
      <c r="L809" s="52">
        <v>893</v>
      </c>
      <c r="M809" s="52">
        <v>12484</v>
      </c>
      <c r="N809" s="36"/>
      <c r="O809" s="53">
        <v>0</v>
      </c>
      <c r="P809" s="53">
        <v>0</v>
      </c>
      <c r="Q809" s="55">
        <v>0.18</v>
      </c>
      <c r="R809" s="55">
        <v>3.2906379400218955E-2</v>
      </c>
      <c r="S809" s="52">
        <v>0</v>
      </c>
      <c r="T809" s="36"/>
      <c r="U809" s="56">
        <v>11591</v>
      </c>
      <c r="V809" s="56">
        <v>0</v>
      </c>
      <c r="W809" s="52">
        <v>0</v>
      </c>
      <c r="X809" s="52">
        <v>893</v>
      </c>
      <c r="Y809" s="52">
        <v>12484</v>
      </c>
      <c r="Z809" s="83">
        <f t="shared" si="12"/>
        <v>4843701</v>
      </c>
    </row>
    <row r="810" spans="1:26" s="13" customFormat="1">
      <c r="A810" s="49">
        <v>3506</v>
      </c>
      <c r="B810" s="49">
        <v>3506262149</v>
      </c>
      <c r="C810" s="50" t="s">
        <v>302</v>
      </c>
      <c r="D810" s="49">
        <v>262</v>
      </c>
      <c r="E810" s="50" t="s">
        <v>19</v>
      </c>
      <c r="F810" s="49">
        <v>149</v>
      </c>
      <c r="G810" s="50" t="s">
        <v>77</v>
      </c>
      <c r="H810" s="51">
        <v>3</v>
      </c>
      <c r="I810" s="52">
        <v>12235</v>
      </c>
      <c r="J810" s="52">
        <v>63</v>
      </c>
      <c r="K810" s="52">
        <v>0</v>
      </c>
      <c r="L810" s="52">
        <v>893</v>
      </c>
      <c r="M810" s="52">
        <v>13191</v>
      </c>
      <c r="N810" s="36"/>
      <c r="O810" s="53">
        <v>0</v>
      </c>
      <c r="P810" s="53">
        <v>0</v>
      </c>
      <c r="Q810" s="55">
        <v>0.16</v>
      </c>
      <c r="R810" s="55">
        <v>0.10177081905256104</v>
      </c>
      <c r="S810" s="52">
        <v>0</v>
      </c>
      <c r="T810" s="36"/>
      <c r="U810" s="56">
        <v>36894</v>
      </c>
      <c r="V810" s="56">
        <v>0</v>
      </c>
      <c r="W810" s="52">
        <v>0</v>
      </c>
      <c r="X810" s="52">
        <v>2679</v>
      </c>
      <c r="Y810" s="52">
        <v>39573</v>
      </c>
      <c r="Z810" s="83">
        <f t="shared" si="12"/>
        <v>4843701</v>
      </c>
    </row>
    <row r="811" spans="1:26" s="13" customFormat="1">
      <c r="A811" s="49">
        <v>3506</v>
      </c>
      <c r="B811" s="49">
        <v>3506262163</v>
      </c>
      <c r="C811" s="50" t="s">
        <v>302</v>
      </c>
      <c r="D811" s="49">
        <v>262</v>
      </c>
      <c r="E811" s="50" t="s">
        <v>19</v>
      </c>
      <c r="F811" s="49">
        <v>163</v>
      </c>
      <c r="G811" s="50" t="s">
        <v>16</v>
      </c>
      <c r="H811" s="51">
        <v>152</v>
      </c>
      <c r="I811" s="52">
        <v>11349</v>
      </c>
      <c r="J811" s="52">
        <v>608</v>
      </c>
      <c r="K811" s="52">
        <v>0</v>
      </c>
      <c r="L811" s="52">
        <v>893</v>
      </c>
      <c r="M811" s="52">
        <v>12850</v>
      </c>
      <c r="N811" s="36"/>
      <c r="O811" s="53">
        <v>0</v>
      </c>
      <c r="P811" s="53">
        <v>0</v>
      </c>
      <c r="Q811" s="55">
        <v>0.18</v>
      </c>
      <c r="R811" s="55">
        <v>8.7615887311341539E-2</v>
      </c>
      <c r="S811" s="52">
        <v>0</v>
      </c>
      <c r="T811" s="36"/>
      <c r="U811" s="56">
        <v>1817464</v>
      </c>
      <c r="V811" s="56">
        <v>0</v>
      </c>
      <c r="W811" s="52">
        <v>0</v>
      </c>
      <c r="X811" s="52">
        <v>135736</v>
      </c>
      <c r="Y811" s="52">
        <v>1953200</v>
      </c>
      <c r="Z811" s="83">
        <f t="shared" si="12"/>
        <v>4843701</v>
      </c>
    </row>
    <row r="812" spans="1:26" s="13" customFormat="1">
      <c r="A812" s="49">
        <v>3506</v>
      </c>
      <c r="B812" s="49">
        <v>3506262164</v>
      </c>
      <c r="C812" s="50" t="s">
        <v>302</v>
      </c>
      <c r="D812" s="49">
        <v>262</v>
      </c>
      <c r="E812" s="50" t="s">
        <v>19</v>
      </c>
      <c r="F812" s="49">
        <v>164</v>
      </c>
      <c r="G812" s="50" t="s">
        <v>95</v>
      </c>
      <c r="H812" s="51">
        <v>1</v>
      </c>
      <c r="I812" s="52">
        <v>9618</v>
      </c>
      <c r="J812" s="52">
        <v>4567</v>
      </c>
      <c r="K812" s="52">
        <v>0</v>
      </c>
      <c r="L812" s="52">
        <v>893</v>
      </c>
      <c r="M812" s="52">
        <v>15078</v>
      </c>
      <c r="N812" s="36"/>
      <c r="O812" s="53">
        <v>0</v>
      </c>
      <c r="P812" s="53">
        <v>0</v>
      </c>
      <c r="Q812" s="55">
        <v>0.09</v>
      </c>
      <c r="R812" s="55">
        <v>1.5997944412706095E-3</v>
      </c>
      <c r="S812" s="52">
        <v>0</v>
      </c>
      <c r="T812" s="36"/>
      <c r="U812" s="56">
        <v>14185</v>
      </c>
      <c r="V812" s="56">
        <v>0</v>
      </c>
      <c r="W812" s="52">
        <v>0</v>
      </c>
      <c r="X812" s="52">
        <v>893</v>
      </c>
      <c r="Y812" s="52">
        <v>15078</v>
      </c>
      <c r="Z812" s="83">
        <f t="shared" si="12"/>
        <v>4843701</v>
      </c>
    </row>
    <row r="813" spans="1:26" s="13" customFormat="1">
      <c r="A813" s="49">
        <v>3506</v>
      </c>
      <c r="B813" s="49">
        <v>3506262165</v>
      </c>
      <c r="C813" s="50" t="s">
        <v>302</v>
      </c>
      <c r="D813" s="49">
        <v>262</v>
      </c>
      <c r="E813" s="50" t="s">
        <v>19</v>
      </c>
      <c r="F813" s="49">
        <v>165</v>
      </c>
      <c r="G813" s="50" t="s">
        <v>17</v>
      </c>
      <c r="H813" s="51">
        <v>53</v>
      </c>
      <c r="I813" s="52">
        <v>10873</v>
      </c>
      <c r="J813" s="52">
        <v>533</v>
      </c>
      <c r="K813" s="52">
        <v>0</v>
      </c>
      <c r="L813" s="52">
        <v>893</v>
      </c>
      <c r="M813" s="52">
        <v>12299</v>
      </c>
      <c r="N813" s="36"/>
      <c r="O813" s="53">
        <v>0</v>
      </c>
      <c r="P813" s="53">
        <v>0</v>
      </c>
      <c r="Q813" s="55">
        <v>0.14000000000000001</v>
      </c>
      <c r="R813" s="55">
        <v>0.11966283017214517</v>
      </c>
      <c r="S813" s="52">
        <v>0</v>
      </c>
      <c r="T813" s="36"/>
      <c r="U813" s="56">
        <v>604518</v>
      </c>
      <c r="V813" s="56">
        <v>0</v>
      </c>
      <c r="W813" s="52">
        <v>0</v>
      </c>
      <c r="X813" s="52">
        <v>47329</v>
      </c>
      <c r="Y813" s="52">
        <v>651847</v>
      </c>
      <c r="Z813" s="83">
        <f t="shared" si="12"/>
        <v>4843701</v>
      </c>
    </row>
    <row r="814" spans="1:26" s="13" customFormat="1">
      <c r="A814" s="49">
        <v>3506</v>
      </c>
      <c r="B814" s="49">
        <v>3506262176</v>
      </c>
      <c r="C814" s="50" t="s">
        <v>302</v>
      </c>
      <c r="D814" s="49">
        <v>262</v>
      </c>
      <c r="E814" s="50" t="s">
        <v>19</v>
      </c>
      <c r="F814" s="49">
        <v>176</v>
      </c>
      <c r="G814" s="50" t="s">
        <v>78</v>
      </c>
      <c r="H814" s="51">
        <v>10</v>
      </c>
      <c r="I814" s="52">
        <v>10698</v>
      </c>
      <c r="J814" s="52">
        <v>3524</v>
      </c>
      <c r="K814" s="52">
        <v>0</v>
      </c>
      <c r="L814" s="52">
        <v>893</v>
      </c>
      <c r="M814" s="52">
        <v>15115</v>
      </c>
      <c r="N814" s="36"/>
      <c r="O814" s="53">
        <v>0</v>
      </c>
      <c r="P814" s="53">
        <v>0</v>
      </c>
      <c r="Q814" s="55">
        <v>0.09</v>
      </c>
      <c r="R814" s="55">
        <v>6.5733715767592862E-2</v>
      </c>
      <c r="S814" s="52">
        <v>0</v>
      </c>
      <c r="T814" s="36"/>
      <c r="U814" s="56">
        <v>142220</v>
      </c>
      <c r="V814" s="56">
        <v>0</v>
      </c>
      <c r="W814" s="52">
        <v>0</v>
      </c>
      <c r="X814" s="52">
        <v>8930</v>
      </c>
      <c r="Y814" s="52">
        <v>151150</v>
      </c>
      <c r="Z814" s="83">
        <f t="shared" si="12"/>
        <v>4843701</v>
      </c>
    </row>
    <row r="815" spans="1:26" s="13" customFormat="1">
      <c r="A815" s="49">
        <v>3506</v>
      </c>
      <c r="B815" s="49">
        <v>3506262178</v>
      </c>
      <c r="C815" s="50" t="s">
        <v>302</v>
      </c>
      <c r="D815" s="49">
        <v>262</v>
      </c>
      <c r="E815" s="50" t="s">
        <v>19</v>
      </c>
      <c r="F815" s="49">
        <v>178</v>
      </c>
      <c r="G815" s="50" t="s">
        <v>219</v>
      </c>
      <c r="H815" s="51">
        <v>7</v>
      </c>
      <c r="I815" s="52">
        <v>12080</v>
      </c>
      <c r="J815" s="52">
        <v>1266</v>
      </c>
      <c r="K815" s="52">
        <v>0</v>
      </c>
      <c r="L815" s="52">
        <v>893</v>
      </c>
      <c r="M815" s="52">
        <v>14239</v>
      </c>
      <c r="O815" s="53">
        <v>0</v>
      </c>
      <c r="P815" s="53">
        <v>0</v>
      </c>
      <c r="Q815" s="55">
        <v>0.09</v>
      </c>
      <c r="R815" s="55">
        <v>5.9498310081802924E-2</v>
      </c>
      <c r="S815" s="52">
        <v>0</v>
      </c>
      <c r="U815" s="56">
        <v>93422</v>
      </c>
      <c r="V815" s="56">
        <v>0</v>
      </c>
      <c r="W815" s="52">
        <v>0</v>
      </c>
      <c r="X815" s="52">
        <v>6251</v>
      </c>
      <c r="Y815" s="52">
        <v>99673</v>
      </c>
      <c r="Z815" s="83">
        <f t="shared" si="12"/>
        <v>4843701</v>
      </c>
    </row>
    <row r="816" spans="1:26">
      <c r="A816" s="49">
        <v>3506</v>
      </c>
      <c r="B816" s="49">
        <v>3506262229</v>
      </c>
      <c r="C816" s="50" t="s">
        <v>302</v>
      </c>
      <c r="D816" s="49">
        <v>262</v>
      </c>
      <c r="E816" s="50" t="s">
        <v>19</v>
      </c>
      <c r="F816" s="49">
        <v>229</v>
      </c>
      <c r="G816" s="50" t="s">
        <v>97</v>
      </c>
      <c r="H816" s="51">
        <v>19</v>
      </c>
      <c r="I816" s="52">
        <v>10180</v>
      </c>
      <c r="J816" s="52">
        <v>964</v>
      </c>
      <c r="K816" s="52">
        <v>0</v>
      </c>
      <c r="L816" s="52">
        <v>893</v>
      </c>
      <c r="M816" s="52">
        <v>12037</v>
      </c>
      <c r="O816" s="53">
        <v>0</v>
      </c>
      <c r="P816" s="53">
        <v>0</v>
      </c>
      <c r="Q816" s="55">
        <v>0.09</v>
      </c>
      <c r="R816" s="55">
        <v>1.0850901083337826E-2</v>
      </c>
      <c r="S816" s="52">
        <v>0</v>
      </c>
      <c r="U816" s="56">
        <v>211736</v>
      </c>
      <c r="V816" s="56">
        <v>0</v>
      </c>
      <c r="W816" s="52">
        <v>0</v>
      </c>
      <c r="X816" s="52">
        <v>16967</v>
      </c>
      <c r="Y816" s="52">
        <v>228703</v>
      </c>
      <c r="Z816" s="83">
        <f t="shared" si="12"/>
        <v>4843701</v>
      </c>
    </row>
    <row r="817" spans="1:26">
      <c r="A817" s="49">
        <v>3506</v>
      </c>
      <c r="B817" s="49">
        <v>3506262248</v>
      </c>
      <c r="C817" s="50" t="s">
        <v>302</v>
      </c>
      <c r="D817" s="49">
        <v>262</v>
      </c>
      <c r="E817" s="50" t="s">
        <v>19</v>
      </c>
      <c r="F817" s="49">
        <v>248</v>
      </c>
      <c r="G817" s="50" t="s">
        <v>18</v>
      </c>
      <c r="H817" s="51">
        <v>6</v>
      </c>
      <c r="I817" s="52">
        <v>10648</v>
      </c>
      <c r="J817" s="52">
        <v>374</v>
      </c>
      <c r="K817" s="52">
        <v>0</v>
      </c>
      <c r="L817" s="52">
        <v>893</v>
      </c>
      <c r="M817" s="52">
        <v>11915</v>
      </c>
      <c r="O817" s="53">
        <v>0</v>
      </c>
      <c r="P817" s="53">
        <v>0</v>
      </c>
      <c r="Q817" s="55">
        <v>0.09</v>
      </c>
      <c r="R817" s="55">
        <v>3.8628902959594646E-2</v>
      </c>
      <c r="S817" s="52">
        <v>0</v>
      </c>
      <c r="U817" s="56">
        <v>66132</v>
      </c>
      <c r="V817" s="56">
        <v>0</v>
      </c>
      <c r="W817" s="52">
        <v>0</v>
      </c>
      <c r="X817" s="52">
        <v>5358</v>
      </c>
      <c r="Y817" s="52">
        <v>71490</v>
      </c>
      <c r="Z817" s="83">
        <f t="shared" si="12"/>
        <v>4843701</v>
      </c>
    </row>
    <row r="818" spans="1:26">
      <c r="A818" s="49">
        <v>3506</v>
      </c>
      <c r="B818" s="49">
        <v>3506262258</v>
      </c>
      <c r="C818" s="50" t="s">
        <v>302</v>
      </c>
      <c r="D818" s="49">
        <v>262</v>
      </c>
      <c r="E818" s="50" t="s">
        <v>19</v>
      </c>
      <c r="F818" s="49">
        <v>258</v>
      </c>
      <c r="G818" s="50" t="s">
        <v>98</v>
      </c>
      <c r="H818" s="51">
        <v>7</v>
      </c>
      <c r="I818" s="52">
        <v>9740</v>
      </c>
      <c r="J818" s="52">
        <v>3122</v>
      </c>
      <c r="K818" s="52">
        <v>0</v>
      </c>
      <c r="L818" s="52">
        <v>893</v>
      </c>
      <c r="M818" s="52">
        <v>13755</v>
      </c>
      <c r="O818" s="53">
        <v>0</v>
      </c>
      <c r="P818" s="53">
        <v>0</v>
      </c>
      <c r="Q818" s="55">
        <v>0.18</v>
      </c>
      <c r="R818" s="55">
        <v>9.1451875460727347E-2</v>
      </c>
      <c r="S818" s="52">
        <v>0</v>
      </c>
      <c r="U818" s="56">
        <v>90034</v>
      </c>
      <c r="V818" s="56">
        <v>0</v>
      </c>
      <c r="W818" s="52">
        <v>0</v>
      </c>
      <c r="X818" s="52">
        <v>6251</v>
      </c>
      <c r="Y818" s="52">
        <v>96285</v>
      </c>
      <c r="Z818" s="83">
        <f t="shared" si="12"/>
        <v>4843701</v>
      </c>
    </row>
    <row r="819" spans="1:26">
      <c r="A819" s="49">
        <v>3506</v>
      </c>
      <c r="B819" s="49">
        <v>3506262262</v>
      </c>
      <c r="C819" s="50" t="s">
        <v>302</v>
      </c>
      <c r="D819" s="49">
        <v>262</v>
      </c>
      <c r="E819" s="50" t="s">
        <v>19</v>
      </c>
      <c r="F819" s="49">
        <v>262</v>
      </c>
      <c r="G819" s="50" t="s">
        <v>19</v>
      </c>
      <c r="H819" s="51">
        <v>67</v>
      </c>
      <c r="I819" s="52">
        <v>10124</v>
      </c>
      <c r="J819" s="52">
        <v>4698</v>
      </c>
      <c r="K819" s="52">
        <v>0</v>
      </c>
      <c r="L819" s="52">
        <v>893</v>
      </c>
      <c r="M819" s="52">
        <v>15715</v>
      </c>
      <c r="O819" s="53">
        <v>0</v>
      </c>
      <c r="P819" s="53">
        <v>0</v>
      </c>
      <c r="Q819" s="55">
        <v>0.09</v>
      </c>
      <c r="R819" s="55">
        <v>4.9644729083564425E-2</v>
      </c>
      <c r="S819" s="52">
        <v>0</v>
      </c>
      <c r="U819" s="56">
        <v>993074</v>
      </c>
      <c r="V819" s="56">
        <v>0</v>
      </c>
      <c r="W819" s="52">
        <v>0</v>
      </c>
      <c r="X819" s="52">
        <v>59831</v>
      </c>
      <c r="Y819" s="52">
        <v>1052905</v>
      </c>
      <c r="Z819" s="83">
        <f t="shared" si="12"/>
        <v>4843701</v>
      </c>
    </row>
    <row r="820" spans="1:26">
      <c r="A820" s="49">
        <v>3506</v>
      </c>
      <c r="B820" s="49">
        <v>3506262274</v>
      </c>
      <c r="C820" s="50" t="s">
        <v>302</v>
      </c>
      <c r="D820" s="49">
        <v>262</v>
      </c>
      <c r="E820" s="50" t="s">
        <v>19</v>
      </c>
      <c r="F820" s="49">
        <v>274</v>
      </c>
      <c r="G820" s="50" t="s">
        <v>60</v>
      </c>
      <c r="H820" s="51">
        <v>3</v>
      </c>
      <c r="I820" s="52">
        <v>10103</v>
      </c>
      <c r="J820" s="52">
        <v>4903</v>
      </c>
      <c r="K820" s="52">
        <v>0</v>
      </c>
      <c r="L820" s="52">
        <v>893</v>
      </c>
      <c r="M820" s="52">
        <v>15899</v>
      </c>
      <c r="O820" s="53">
        <v>0</v>
      </c>
      <c r="P820" s="53">
        <v>0</v>
      </c>
      <c r="Q820" s="55">
        <v>0.09</v>
      </c>
      <c r="R820" s="55">
        <v>8.124843184670294E-2</v>
      </c>
      <c r="S820" s="52">
        <v>0</v>
      </c>
      <c r="U820" s="56">
        <v>45018</v>
      </c>
      <c r="V820" s="56">
        <v>0</v>
      </c>
      <c r="W820" s="52">
        <v>0</v>
      </c>
      <c r="X820" s="52">
        <v>2679</v>
      </c>
      <c r="Y820" s="52">
        <v>47697</v>
      </c>
      <c r="Z820" s="83">
        <f t="shared" si="12"/>
        <v>4843701</v>
      </c>
    </row>
    <row r="821" spans="1:26">
      <c r="A821" s="49">
        <v>3506</v>
      </c>
      <c r="B821" s="49">
        <v>3506262284</v>
      </c>
      <c r="C821" s="50" t="s">
        <v>302</v>
      </c>
      <c r="D821" s="49">
        <v>262</v>
      </c>
      <c r="E821" s="50" t="s">
        <v>19</v>
      </c>
      <c r="F821" s="49">
        <v>284</v>
      </c>
      <c r="G821" s="50" t="s">
        <v>140</v>
      </c>
      <c r="H821" s="51">
        <v>3</v>
      </c>
      <c r="I821" s="52">
        <v>9254</v>
      </c>
      <c r="J821" s="52">
        <v>3186</v>
      </c>
      <c r="K821" s="52">
        <v>0</v>
      </c>
      <c r="L821" s="52">
        <v>893</v>
      </c>
      <c r="M821" s="52">
        <v>13333</v>
      </c>
      <c r="O821" s="53">
        <v>0</v>
      </c>
      <c r="P821" s="53">
        <v>0</v>
      </c>
      <c r="Q821" s="55">
        <v>0.09</v>
      </c>
      <c r="R821" s="55">
        <v>2.5320849143555941E-2</v>
      </c>
      <c r="S821" s="52">
        <v>0</v>
      </c>
      <c r="U821" s="56">
        <v>37320</v>
      </c>
      <c r="V821" s="56">
        <v>0</v>
      </c>
      <c r="W821" s="52">
        <v>0</v>
      </c>
      <c r="X821" s="52">
        <v>2679</v>
      </c>
      <c r="Y821" s="52">
        <v>39999</v>
      </c>
      <c r="Z821" s="83">
        <f t="shared" si="12"/>
        <v>4843701</v>
      </c>
    </row>
    <row r="822" spans="1:26">
      <c r="A822" s="49">
        <v>3506</v>
      </c>
      <c r="B822" s="49">
        <v>3506262295</v>
      </c>
      <c r="C822" s="50" t="s">
        <v>302</v>
      </c>
      <c r="D822" s="49">
        <v>262</v>
      </c>
      <c r="E822" s="50" t="s">
        <v>19</v>
      </c>
      <c r="F822" s="49">
        <v>295</v>
      </c>
      <c r="G822" s="50" t="s">
        <v>135</v>
      </c>
      <c r="H822" s="51">
        <v>2</v>
      </c>
      <c r="I822" s="52">
        <v>9708</v>
      </c>
      <c r="J822" s="52">
        <v>4631</v>
      </c>
      <c r="K822" s="52">
        <v>0</v>
      </c>
      <c r="L822" s="52">
        <v>893</v>
      </c>
      <c r="M822" s="52">
        <v>15232</v>
      </c>
      <c r="O822" s="53">
        <v>0</v>
      </c>
      <c r="P822" s="53">
        <v>0</v>
      </c>
      <c r="Q822" s="55">
        <v>0.09</v>
      </c>
      <c r="R822" s="55">
        <v>2.0444393392159928E-2</v>
      </c>
      <c r="S822" s="52">
        <v>0</v>
      </c>
      <c r="U822" s="56">
        <v>28678</v>
      </c>
      <c r="V822" s="56">
        <v>0</v>
      </c>
      <c r="W822" s="52">
        <v>0</v>
      </c>
      <c r="X822" s="52">
        <v>1786</v>
      </c>
      <c r="Y822" s="52">
        <v>30464</v>
      </c>
      <c r="Z822" s="83">
        <f t="shared" si="12"/>
        <v>4843701</v>
      </c>
    </row>
    <row r="823" spans="1:26">
      <c r="A823" s="49">
        <v>3506</v>
      </c>
      <c r="B823" s="49">
        <v>3506262305</v>
      </c>
      <c r="C823" s="50" t="s">
        <v>302</v>
      </c>
      <c r="D823" s="49">
        <v>262</v>
      </c>
      <c r="E823" s="50" t="s">
        <v>19</v>
      </c>
      <c r="F823" s="49">
        <v>305</v>
      </c>
      <c r="G823" s="50" t="s">
        <v>221</v>
      </c>
      <c r="H823" s="51">
        <v>2</v>
      </c>
      <c r="I823" s="52">
        <v>8944</v>
      </c>
      <c r="J823" s="52">
        <v>2902</v>
      </c>
      <c r="K823" s="52">
        <v>0</v>
      </c>
      <c r="L823" s="52">
        <v>893</v>
      </c>
      <c r="M823" s="52">
        <v>12739</v>
      </c>
      <c r="O823" s="53">
        <v>0</v>
      </c>
      <c r="P823" s="53">
        <v>0</v>
      </c>
      <c r="Q823" s="55">
        <v>0.09</v>
      </c>
      <c r="R823" s="55">
        <v>1.1725353845621751E-2</v>
      </c>
      <c r="S823" s="52">
        <v>0</v>
      </c>
      <c r="U823" s="56">
        <v>23692</v>
      </c>
      <c r="V823" s="56">
        <v>0</v>
      </c>
      <c r="W823" s="52">
        <v>0</v>
      </c>
      <c r="X823" s="52">
        <v>1786</v>
      </c>
      <c r="Y823" s="52">
        <v>25478</v>
      </c>
      <c r="Z823" s="83">
        <f t="shared" si="12"/>
        <v>4843701</v>
      </c>
    </row>
    <row r="824" spans="1:26">
      <c r="A824" s="49">
        <v>3506</v>
      </c>
      <c r="B824" s="49">
        <v>3506262346</v>
      </c>
      <c r="C824" s="50" t="s">
        <v>302</v>
      </c>
      <c r="D824" s="49">
        <v>262</v>
      </c>
      <c r="E824" s="50" t="s">
        <v>19</v>
      </c>
      <c r="F824" s="49">
        <v>346</v>
      </c>
      <c r="G824" s="50" t="s">
        <v>21</v>
      </c>
      <c r="H824" s="51">
        <v>2</v>
      </c>
      <c r="I824" s="52">
        <v>12842</v>
      </c>
      <c r="J824" s="52">
        <v>1434</v>
      </c>
      <c r="K824" s="52">
        <v>0</v>
      </c>
      <c r="L824" s="52">
        <v>893</v>
      </c>
      <c r="M824" s="52">
        <v>15169</v>
      </c>
      <c r="O824" s="53">
        <v>0</v>
      </c>
      <c r="P824" s="53">
        <v>0</v>
      </c>
      <c r="Q824" s="55">
        <v>0.09</v>
      </c>
      <c r="R824" s="55">
        <v>1.0013048627386721E-2</v>
      </c>
      <c r="S824" s="52">
        <v>0</v>
      </c>
      <c r="U824" s="56">
        <v>28552</v>
      </c>
      <c r="V824" s="56">
        <v>0</v>
      </c>
      <c r="W824" s="52">
        <v>0</v>
      </c>
      <c r="X824" s="52">
        <v>1786</v>
      </c>
      <c r="Y824" s="52">
        <v>30338</v>
      </c>
      <c r="Z824" s="83">
        <f t="shared" si="12"/>
        <v>4843701</v>
      </c>
    </row>
    <row r="825" spans="1:26">
      <c r="A825" s="49">
        <v>3506</v>
      </c>
      <c r="B825" s="49">
        <v>3506262347</v>
      </c>
      <c r="C825" s="50" t="s">
        <v>302</v>
      </c>
      <c r="D825" s="49">
        <v>262</v>
      </c>
      <c r="E825" s="50" t="s">
        <v>19</v>
      </c>
      <c r="F825" s="49">
        <v>347</v>
      </c>
      <c r="G825" s="50" t="s">
        <v>82</v>
      </c>
      <c r="H825" s="51">
        <v>4</v>
      </c>
      <c r="I825" s="52">
        <v>9524</v>
      </c>
      <c r="J825" s="52">
        <v>4132</v>
      </c>
      <c r="K825" s="52">
        <v>0</v>
      </c>
      <c r="L825" s="52">
        <v>893</v>
      </c>
      <c r="M825" s="52">
        <v>14549</v>
      </c>
      <c r="O825" s="53">
        <v>0</v>
      </c>
      <c r="P825" s="53">
        <v>0</v>
      </c>
      <c r="Q825" s="55">
        <v>0.09</v>
      </c>
      <c r="R825" s="55">
        <v>4.0251804408150101E-3</v>
      </c>
      <c r="S825" s="52">
        <v>0</v>
      </c>
      <c r="U825" s="56">
        <v>54624</v>
      </c>
      <c r="V825" s="56">
        <v>0</v>
      </c>
      <c r="W825" s="52">
        <v>0</v>
      </c>
      <c r="X825" s="52">
        <v>3572</v>
      </c>
      <c r="Y825" s="52">
        <v>58196</v>
      </c>
      <c r="Z825" s="83">
        <f t="shared" si="12"/>
        <v>4843701</v>
      </c>
    </row>
    <row r="826" spans="1:26">
      <c r="A826" s="49">
        <v>3507</v>
      </c>
      <c r="B826" s="49">
        <v>3507201072</v>
      </c>
      <c r="C826" s="50" t="s">
        <v>303</v>
      </c>
      <c r="D826" s="49">
        <v>201</v>
      </c>
      <c r="E826" s="50" t="s">
        <v>9</v>
      </c>
      <c r="F826" s="49">
        <v>72</v>
      </c>
      <c r="G826" s="50" t="s">
        <v>280</v>
      </c>
      <c r="H826" s="51">
        <v>1</v>
      </c>
      <c r="I826" s="52">
        <v>9794</v>
      </c>
      <c r="J826" s="52">
        <v>2316</v>
      </c>
      <c r="K826" s="52">
        <v>0</v>
      </c>
      <c r="L826" s="52">
        <v>893</v>
      </c>
      <c r="M826" s="52">
        <v>13003</v>
      </c>
      <c r="O826" s="53">
        <v>2.5423728813559324E-2</v>
      </c>
      <c r="P826" s="53">
        <v>0</v>
      </c>
      <c r="Q826" s="55">
        <v>0.09</v>
      </c>
      <c r="R826" s="55">
        <v>2.4749488570022767E-3</v>
      </c>
      <c r="S826" s="52">
        <v>0</v>
      </c>
      <c r="U826" s="56">
        <v>11802</v>
      </c>
      <c r="V826" s="56">
        <v>0</v>
      </c>
      <c r="W826" s="52">
        <v>0</v>
      </c>
      <c r="X826" s="52">
        <v>870</v>
      </c>
      <c r="Y826" s="52">
        <v>12672</v>
      </c>
      <c r="Z826" s="83">
        <f t="shared" si="12"/>
        <v>3253820</v>
      </c>
    </row>
    <row r="827" spans="1:26">
      <c r="A827" s="49">
        <v>3507</v>
      </c>
      <c r="B827" s="49">
        <v>3507201095</v>
      </c>
      <c r="C827" s="50" t="s">
        <v>303</v>
      </c>
      <c r="D827" s="49">
        <v>201</v>
      </c>
      <c r="E827" s="50" t="s">
        <v>9</v>
      </c>
      <c r="F827" s="49">
        <v>95</v>
      </c>
      <c r="G827" s="50" t="s">
        <v>279</v>
      </c>
      <c r="H827" s="51">
        <v>1</v>
      </c>
      <c r="I827" s="52">
        <v>11884</v>
      </c>
      <c r="J827" s="52">
        <v>131</v>
      </c>
      <c r="K827" s="52">
        <v>0</v>
      </c>
      <c r="L827" s="52">
        <v>893</v>
      </c>
      <c r="M827" s="52">
        <v>12908</v>
      </c>
      <c r="O827" s="53">
        <v>2.5423728813559324E-2</v>
      </c>
      <c r="P827" s="53">
        <v>0</v>
      </c>
      <c r="Q827" s="55">
        <v>0.18</v>
      </c>
      <c r="R827" s="55">
        <v>0.12032466757782798</v>
      </c>
      <c r="S827" s="52">
        <v>0</v>
      </c>
      <c r="U827" s="56">
        <v>11710</v>
      </c>
      <c r="V827" s="56">
        <v>0</v>
      </c>
      <c r="W827" s="52">
        <v>0</v>
      </c>
      <c r="X827" s="52">
        <v>870</v>
      </c>
      <c r="Y827" s="52">
        <v>12580</v>
      </c>
      <c r="Z827" s="83">
        <f t="shared" si="12"/>
        <v>3253820</v>
      </c>
    </row>
    <row r="828" spans="1:26">
      <c r="A828" s="49">
        <v>3507</v>
      </c>
      <c r="B828" s="49">
        <v>3507201201</v>
      </c>
      <c r="C828" s="50" t="s">
        <v>303</v>
      </c>
      <c r="D828" s="49">
        <v>201</v>
      </c>
      <c r="E828" s="50" t="s">
        <v>9</v>
      </c>
      <c r="F828" s="49">
        <v>201</v>
      </c>
      <c r="G828" s="50" t="s">
        <v>9</v>
      </c>
      <c r="H828" s="51">
        <v>232</v>
      </c>
      <c r="I828" s="52">
        <v>13034</v>
      </c>
      <c r="J828" s="52">
        <v>226</v>
      </c>
      <c r="K828" s="52">
        <v>0</v>
      </c>
      <c r="L828" s="52">
        <v>893</v>
      </c>
      <c r="M828" s="52">
        <v>14153</v>
      </c>
      <c r="O828" s="53">
        <v>5.8983050847457834</v>
      </c>
      <c r="P828" s="53">
        <v>0</v>
      </c>
      <c r="Q828" s="55">
        <v>0.18</v>
      </c>
      <c r="R828" s="55">
        <v>7.8548202395377034E-2</v>
      </c>
      <c r="S828" s="52">
        <v>0</v>
      </c>
      <c r="U828" s="56">
        <v>2998136</v>
      </c>
      <c r="V828" s="56">
        <v>0</v>
      </c>
      <c r="W828" s="52">
        <v>0</v>
      </c>
      <c r="X828" s="52">
        <v>201840</v>
      </c>
      <c r="Y828" s="52">
        <v>3199976</v>
      </c>
      <c r="Z828" s="83">
        <f t="shared" si="12"/>
        <v>3253820</v>
      </c>
    </row>
    <row r="829" spans="1:26">
      <c r="A829" s="49">
        <v>3507</v>
      </c>
      <c r="B829" s="49">
        <v>3507201310</v>
      </c>
      <c r="C829" s="50" t="s">
        <v>303</v>
      </c>
      <c r="D829" s="49">
        <v>201</v>
      </c>
      <c r="E829" s="50" t="s">
        <v>9</v>
      </c>
      <c r="F829" s="49">
        <v>310</v>
      </c>
      <c r="G829" s="50" t="s">
        <v>259</v>
      </c>
      <c r="H829" s="51">
        <v>1</v>
      </c>
      <c r="I829" s="52">
        <v>11361</v>
      </c>
      <c r="J829" s="52">
        <v>2447</v>
      </c>
      <c r="K829" s="52">
        <v>0</v>
      </c>
      <c r="L829" s="52">
        <v>893</v>
      </c>
      <c r="M829" s="52">
        <v>14701</v>
      </c>
      <c r="O829" s="53">
        <v>2.5423728813559324E-2</v>
      </c>
      <c r="P829" s="53">
        <v>0</v>
      </c>
      <c r="Q829" s="55">
        <v>0.18</v>
      </c>
      <c r="R829" s="55">
        <v>2.3018778645302537E-2</v>
      </c>
      <c r="S829" s="52">
        <v>0</v>
      </c>
      <c r="U829" s="56">
        <v>13457</v>
      </c>
      <c r="V829" s="56">
        <v>0</v>
      </c>
      <c r="W829" s="52">
        <v>0</v>
      </c>
      <c r="X829" s="52">
        <v>870</v>
      </c>
      <c r="Y829" s="52">
        <v>14327</v>
      </c>
      <c r="Z829" s="83">
        <f t="shared" si="12"/>
        <v>3253820</v>
      </c>
    </row>
    <row r="830" spans="1:26">
      <c r="A830" s="49">
        <v>3507</v>
      </c>
      <c r="B830" s="49">
        <v>3507201740</v>
      </c>
      <c r="C830" s="50" t="s">
        <v>303</v>
      </c>
      <c r="D830" s="49">
        <v>201</v>
      </c>
      <c r="E830" s="50" t="s">
        <v>9</v>
      </c>
      <c r="F830" s="49">
        <v>740</v>
      </c>
      <c r="G830" s="50" t="s">
        <v>261</v>
      </c>
      <c r="H830" s="51">
        <v>1</v>
      </c>
      <c r="I830" s="52">
        <v>9794</v>
      </c>
      <c r="J830" s="52">
        <v>3950</v>
      </c>
      <c r="K830" s="52">
        <v>0</v>
      </c>
      <c r="L830" s="52">
        <v>893</v>
      </c>
      <c r="M830" s="52">
        <v>14637</v>
      </c>
      <c r="O830" s="53">
        <v>2.5423728813559324E-2</v>
      </c>
      <c r="P830" s="53">
        <v>0</v>
      </c>
      <c r="Q830" s="55">
        <v>0.09</v>
      </c>
      <c r="R830" s="55">
        <v>1.6456395227040098E-3</v>
      </c>
      <c r="S830" s="52">
        <v>0</v>
      </c>
      <c r="U830" s="56">
        <v>13395</v>
      </c>
      <c r="V830" s="56">
        <v>0</v>
      </c>
      <c r="W830" s="52">
        <v>0</v>
      </c>
      <c r="X830" s="52">
        <v>870</v>
      </c>
      <c r="Y830" s="52">
        <v>14265</v>
      </c>
      <c r="Z830" s="83">
        <f t="shared" si="12"/>
        <v>3253820</v>
      </c>
    </row>
    <row r="831" spans="1:26">
      <c r="A831" s="49">
        <v>3508</v>
      </c>
      <c r="B831" s="49">
        <v>3508281061</v>
      </c>
      <c r="C831" s="50" t="s">
        <v>304</v>
      </c>
      <c r="D831" s="49">
        <v>281</v>
      </c>
      <c r="E831" s="50" t="s">
        <v>146</v>
      </c>
      <c r="F831" s="49">
        <v>61</v>
      </c>
      <c r="G831" s="50" t="s">
        <v>148</v>
      </c>
      <c r="H831" s="51">
        <v>4</v>
      </c>
      <c r="I831" s="52">
        <v>11884</v>
      </c>
      <c r="J831" s="52">
        <v>565</v>
      </c>
      <c r="K831" s="52">
        <v>0</v>
      </c>
      <c r="L831" s="52">
        <v>893</v>
      </c>
      <c r="M831" s="52">
        <v>13342</v>
      </c>
      <c r="O831" s="53">
        <v>0</v>
      </c>
      <c r="P831" s="53">
        <v>0</v>
      </c>
      <c r="Q831" s="55">
        <v>0.09</v>
      </c>
      <c r="R831" s="55">
        <v>3.0113909723363003E-2</v>
      </c>
      <c r="S831" s="52">
        <v>0</v>
      </c>
      <c r="U831" s="56">
        <v>49796</v>
      </c>
      <c r="V831" s="56">
        <v>0</v>
      </c>
      <c r="W831" s="52">
        <v>0</v>
      </c>
      <c r="X831" s="52">
        <v>3572</v>
      </c>
      <c r="Y831" s="52">
        <v>53368</v>
      </c>
      <c r="Z831" s="83">
        <f t="shared" si="12"/>
        <v>2916333</v>
      </c>
    </row>
    <row r="832" spans="1:26">
      <c r="A832" s="49">
        <v>3508</v>
      </c>
      <c r="B832" s="49">
        <v>3508281137</v>
      </c>
      <c r="C832" s="50" t="s">
        <v>304</v>
      </c>
      <c r="D832" s="49">
        <v>281</v>
      </c>
      <c r="E832" s="50" t="s">
        <v>146</v>
      </c>
      <c r="F832" s="49">
        <v>137</v>
      </c>
      <c r="G832" s="50" t="s">
        <v>196</v>
      </c>
      <c r="H832" s="51">
        <v>3</v>
      </c>
      <c r="I832" s="52">
        <v>12194</v>
      </c>
      <c r="J832" s="52">
        <v>40</v>
      </c>
      <c r="K832" s="52">
        <v>0</v>
      </c>
      <c r="L832" s="52">
        <v>893</v>
      </c>
      <c r="M832" s="52">
        <v>13127</v>
      </c>
      <c r="O832" s="53">
        <v>0</v>
      </c>
      <c r="P832" s="53">
        <v>0</v>
      </c>
      <c r="Q832" s="55">
        <v>0.18</v>
      </c>
      <c r="R832" s="55">
        <v>0.11435951636015486</v>
      </c>
      <c r="S832" s="52">
        <v>0</v>
      </c>
      <c r="U832" s="56">
        <v>36702</v>
      </c>
      <c r="V832" s="56">
        <v>0</v>
      </c>
      <c r="W832" s="52">
        <v>0</v>
      </c>
      <c r="X832" s="52">
        <v>2679</v>
      </c>
      <c r="Y832" s="52">
        <v>39381</v>
      </c>
      <c r="Z832" s="83">
        <f t="shared" si="12"/>
        <v>2916333</v>
      </c>
    </row>
    <row r="833" spans="1:26">
      <c r="A833" s="49">
        <v>3508</v>
      </c>
      <c r="B833" s="49">
        <v>3508281281</v>
      </c>
      <c r="C833" s="50" t="s">
        <v>304</v>
      </c>
      <c r="D833" s="49">
        <v>281</v>
      </c>
      <c r="E833" s="50" t="s">
        <v>146</v>
      </c>
      <c r="F833" s="49">
        <v>281</v>
      </c>
      <c r="G833" s="50" t="s">
        <v>146</v>
      </c>
      <c r="H833" s="51">
        <v>194</v>
      </c>
      <c r="I833" s="52">
        <v>13485</v>
      </c>
      <c r="J833" s="52">
        <v>3</v>
      </c>
      <c r="K833" s="52">
        <v>0</v>
      </c>
      <c r="L833" s="52">
        <v>893</v>
      </c>
      <c r="M833" s="52">
        <v>14381</v>
      </c>
      <c r="O833" s="53">
        <v>0</v>
      </c>
      <c r="P833" s="53">
        <v>0</v>
      </c>
      <c r="Q833" s="55">
        <v>0.18</v>
      </c>
      <c r="R833" s="55">
        <v>0.11514562138064952</v>
      </c>
      <c r="S833" s="52">
        <v>0</v>
      </c>
      <c r="U833" s="56">
        <v>2616672</v>
      </c>
      <c r="V833" s="56">
        <v>0</v>
      </c>
      <c r="W833" s="52">
        <v>0</v>
      </c>
      <c r="X833" s="52">
        <v>173242</v>
      </c>
      <c r="Y833" s="52">
        <v>2789914</v>
      </c>
      <c r="Z833" s="83">
        <f t="shared" si="12"/>
        <v>2916333</v>
      </c>
    </row>
    <row r="834" spans="1:26">
      <c r="A834" s="49">
        <v>3508</v>
      </c>
      <c r="B834" s="49">
        <v>3508281332</v>
      </c>
      <c r="C834" s="50" t="s">
        <v>304</v>
      </c>
      <c r="D834" s="49">
        <v>281</v>
      </c>
      <c r="E834" s="50" t="s">
        <v>146</v>
      </c>
      <c r="F834" s="49">
        <v>332</v>
      </c>
      <c r="G834" s="50" t="s">
        <v>199</v>
      </c>
      <c r="H834" s="51">
        <v>2</v>
      </c>
      <c r="I834" s="52">
        <v>14594</v>
      </c>
      <c r="J834" s="52">
        <v>1348</v>
      </c>
      <c r="K834" s="52">
        <v>0</v>
      </c>
      <c r="L834" s="52">
        <v>893</v>
      </c>
      <c r="M834" s="52">
        <v>16835</v>
      </c>
      <c r="O834" s="53">
        <v>0</v>
      </c>
      <c r="P834" s="53">
        <v>0</v>
      </c>
      <c r="Q834" s="55">
        <v>0.09</v>
      </c>
      <c r="R834" s="55">
        <v>1.3149666240526854E-2</v>
      </c>
      <c r="S834" s="52">
        <v>0</v>
      </c>
      <c r="U834" s="56">
        <v>31884</v>
      </c>
      <c r="V834" s="56">
        <v>0</v>
      </c>
      <c r="W834" s="52">
        <v>0</v>
      </c>
      <c r="X834" s="52">
        <v>1786</v>
      </c>
      <c r="Y834" s="52">
        <v>33670</v>
      </c>
      <c r="Z834" s="83">
        <f t="shared" si="12"/>
        <v>2916333</v>
      </c>
    </row>
    <row r="835" spans="1:26">
      <c r="A835" s="49">
        <v>3509</v>
      </c>
      <c r="B835" s="49">
        <v>3509095095</v>
      </c>
      <c r="C835" s="50" t="s">
        <v>305</v>
      </c>
      <c r="D835" s="49">
        <v>95</v>
      </c>
      <c r="E835" s="50" t="s">
        <v>279</v>
      </c>
      <c r="F835" s="49">
        <v>95</v>
      </c>
      <c r="G835" s="50" t="s">
        <v>279</v>
      </c>
      <c r="H835" s="51">
        <v>394</v>
      </c>
      <c r="I835" s="52">
        <v>10635</v>
      </c>
      <c r="J835" s="52">
        <v>117</v>
      </c>
      <c r="K835" s="52">
        <v>0</v>
      </c>
      <c r="L835" s="52">
        <v>893</v>
      </c>
      <c r="M835" s="52">
        <v>11645</v>
      </c>
      <c r="O835" s="53">
        <v>0</v>
      </c>
      <c r="P835" s="53">
        <v>0</v>
      </c>
      <c r="Q835" s="55">
        <v>0.18</v>
      </c>
      <c r="R835" s="55">
        <v>0.12032466757782798</v>
      </c>
      <c r="S835" s="52">
        <v>0</v>
      </c>
      <c r="U835" s="56">
        <v>4236288</v>
      </c>
      <c r="V835" s="56">
        <v>0</v>
      </c>
      <c r="W835" s="52">
        <v>0</v>
      </c>
      <c r="X835" s="52">
        <v>351842</v>
      </c>
      <c r="Y835" s="52">
        <v>4588130</v>
      </c>
      <c r="Z835" s="83">
        <f t="shared" si="12"/>
        <v>4639661</v>
      </c>
    </row>
    <row r="836" spans="1:26">
      <c r="A836" s="49">
        <v>3509</v>
      </c>
      <c r="B836" s="49">
        <v>3509095167</v>
      </c>
      <c r="C836" s="50" t="s">
        <v>305</v>
      </c>
      <c r="D836" s="49">
        <v>95</v>
      </c>
      <c r="E836" s="50" t="s">
        <v>279</v>
      </c>
      <c r="F836" s="49">
        <v>167</v>
      </c>
      <c r="G836" s="50" t="s">
        <v>164</v>
      </c>
      <c r="H836" s="51">
        <v>1</v>
      </c>
      <c r="I836" s="52">
        <v>10288</v>
      </c>
      <c r="J836" s="52">
        <v>3803</v>
      </c>
      <c r="K836" s="52">
        <v>0</v>
      </c>
      <c r="L836" s="52">
        <v>893</v>
      </c>
      <c r="M836" s="52">
        <v>14984</v>
      </c>
      <c r="O836" s="53">
        <v>0</v>
      </c>
      <c r="P836" s="53">
        <v>0</v>
      </c>
      <c r="Q836" s="55">
        <v>0.09</v>
      </c>
      <c r="R836" s="55">
        <v>1.9635063935275417E-2</v>
      </c>
      <c r="S836" s="52">
        <v>0</v>
      </c>
      <c r="U836" s="56">
        <v>14091</v>
      </c>
      <c r="V836" s="56">
        <v>0</v>
      </c>
      <c r="W836" s="52">
        <v>0</v>
      </c>
      <c r="X836" s="52">
        <v>893</v>
      </c>
      <c r="Y836" s="52">
        <v>14984</v>
      </c>
      <c r="Z836" s="83">
        <f t="shared" si="12"/>
        <v>4639661</v>
      </c>
    </row>
    <row r="837" spans="1:26">
      <c r="A837" s="49">
        <v>3509</v>
      </c>
      <c r="B837" s="49">
        <v>3509095292</v>
      </c>
      <c r="C837" s="50" t="s">
        <v>305</v>
      </c>
      <c r="D837" s="49">
        <v>95</v>
      </c>
      <c r="E837" s="50" t="s">
        <v>279</v>
      </c>
      <c r="F837" s="49">
        <v>292</v>
      </c>
      <c r="G837" s="50" t="s">
        <v>282</v>
      </c>
      <c r="H837" s="51">
        <v>1</v>
      </c>
      <c r="I837" s="52">
        <v>9869</v>
      </c>
      <c r="J837" s="52">
        <v>2043</v>
      </c>
      <c r="K837" s="52">
        <v>0</v>
      </c>
      <c r="L837" s="52">
        <v>893</v>
      </c>
      <c r="M837" s="52">
        <v>12805</v>
      </c>
      <c r="O837" s="53">
        <v>0</v>
      </c>
      <c r="P837" s="53">
        <v>0</v>
      </c>
      <c r="Q837" s="55">
        <v>0.09</v>
      </c>
      <c r="R837" s="55">
        <v>3.4030269980525676E-3</v>
      </c>
      <c r="S837" s="52">
        <v>0</v>
      </c>
      <c r="U837" s="56">
        <v>11912</v>
      </c>
      <c r="V837" s="56">
        <v>0</v>
      </c>
      <c r="W837" s="52">
        <v>0</v>
      </c>
      <c r="X837" s="52">
        <v>893</v>
      </c>
      <c r="Y837" s="52">
        <v>12805</v>
      </c>
      <c r="Z837" s="83">
        <f t="shared" si="12"/>
        <v>4639661</v>
      </c>
    </row>
    <row r="838" spans="1:26">
      <c r="A838" s="49">
        <v>3509</v>
      </c>
      <c r="B838" s="49">
        <v>3509095331</v>
      </c>
      <c r="C838" s="50" t="s">
        <v>305</v>
      </c>
      <c r="D838" s="49">
        <v>95</v>
      </c>
      <c r="E838" s="50" t="s">
        <v>279</v>
      </c>
      <c r="F838" s="49">
        <v>331</v>
      </c>
      <c r="G838" s="50" t="s">
        <v>283</v>
      </c>
      <c r="H838" s="51">
        <v>2</v>
      </c>
      <c r="I838" s="52">
        <v>8094</v>
      </c>
      <c r="J838" s="52">
        <v>2884</v>
      </c>
      <c r="K838" s="52">
        <v>0</v>
      </c>
      <c r="L838" s="52">
        <v>893</v>
      </c>
      <c r="M838" s="52">
        <v>11871</v>
      </c>
      <c r="O838" s="53">
        <v>0</v>
      </c>
      <c r="P838" s="53">
        <v>0</v>
      </c>
      <c r="Q838" s="55">
        <v>0.09</v>
      </c>
      <c r="R838" s="55">
        <v>6.5419669549053264E-3</v>
      </c>
      <c r="S838" s="52">
        <v>0</v>
      </c>
      <c r="U838" s="56">
        <v>21956</v>
      </c>
      <c r="V838" s="56">
        <v>0</v>
      </c>
      <c r="W838" s="52">
        <v>0</v>
      </c>
      <c r="X838" s="52">
        <v>1786</v>
      </c>
      <c r="Y838" s="52">
        <v>23742</v>
      </c>
      <c r="Z838" s="83">
        <f t="shared" si="12"/>
        <v>4639661</v>
      </c>
    </row>
    <row r="839" spans="1:26">
      <c r="A839" s="49">
        <v>3510</v>
      </c>
      <c r="B839" s="49">
        <v>3510281005</v>
      </c>
      <c r="C839" s="50" t="s">
        <v>306</v>
      </c>
      <c r="D839" s="49">
        <v>281</v>
      </c>
      <c r="E839" s="50" t="s">
        <v>146</v>
      </c>
      <c r="F839" s="49">
        <v>5</v>
      </c>
      <c r="G839" s="50" t="s">
        <v>147</v>
      </c>
      <c r="H839" s="51">
        <v>1</v>
      </c>
      <c r="I839" s="52">
        <v>12631</v>
      </c>
      <c r="J839" s="52">
        <v>5096</v>
      </c>
      <c r="K839" s="52">
        <v>0</v>
      </c>
      <c r="L839" s="52">
        <v>893</v>
      </c>
      <c r="M839" s="52">
        <v>18620</v>
      </c>
      <c r="O839" s="53">
        <v>0</v>
      </c>
      <c r="P839" s="53">
        <v>0</v>
      </c>
      <c r="Q839" s="55">
        <v>0.09</v>
      </c>
      <c r="R839" s="55">
        <v>3.7531238975916617E-3</v>
      </c>
      <c r="S839" s="52">
        <v>0</v>
      </c>
      <c r="U839" s="56">
        <v>17727</v>
      </c>
      <c r="V839" s="56">
        <v>0</v>
      </c>
      <c r="W839" s="52">
        <v>0</v>
      </c>
      <c r="X839" s="52">
        <v>893</v>
      </c>
      <c r="Y839" s="52">
        <v>18620</v>
      </c>
      <c r="Z839" s="83">
        <f t="shared" si="12"/>
        <v>2778084</v>
      </c>
    </row>
    <row r="840" spans="1:26">
      <c r="A840" s="49">
        <v>3510</v>
      </c>
      <c r="B840" s="49">
        <v>3510281061</v>
      </c>
      <c r="C840" s="50" t="s">
        <v>306</v>
      </c>
      <c r="D840" s="49">
        <v>281</v>
      </c>
      <c r="E840" s="50" t="s">
        <v>146</v>
      </c>
      <c r="F840" s="49">
        <v>61</v>
      </c>
      <c r="G840" s="50" t="s">
        <v>148</v>
      </c>
      <c r="H840" s="51">
        <v>5</v>
      </c>
      <c r="I840" s="52">
        <v>10413</v>
      </c>
      <c r="J840" s="52">
        <v>495</v>
      </c>
      <c r="K840" s="52">
        <v>0</v>
      </c>
      <c r="L840" s="52">
        <v>893</v>
      </c>
      <c r="M840" s="52">
        <v>11801</v>
      </c>
      <c r="O840" s="53">
        <v>0</v>
      </c>
      <c r="P840" s="53">
        <v>0</v>
      </c>
      <c r="Q840" s="55">
        <v>0.09</v>
      </c>
      <c r="R840" s="55">
        <v>3.0113909723363003E-2</v>
      </c>
      <c r="S840" s="52">
        <v>0</v>
      </c>
      <c r="U840" s="56">
        <v>54540</v>
      </c>
      <c r="V840" s="56">
        <v>0</v>
      </c>
      <c r="W840" s="52">
        <v>0</v>
      </c>
      <c r="X840" s="52">
        <v>4465</v>
      </c>
      <c r="Y840" s="52">
        <v>59005</v>
      </c>
      <c r="Z840" s="83">
        <f t="shared" si="12"/>
        <v>2778084</v>
      </c>
    </row>
    <row r="841" spans="1:26">
      <c r="A841" s="49">
        <v>3510</v>
      </c>
      <c r="B841" s="49">
        <v>3510281210</v>
      </c>
      <c r="C841" s="50" t="s">
        <v>306</v>
      </c>
      <c r="D841" s="49">
        <v>281</v>
      </c>
      <c r="E841" s="50" t="s">
        <v>146</v>
      </c>
      <c r="F841" s="49">
        <v>210</v>
      </c>
      <c r="G841" s="50" t="s">
        <v>188</v>
      </c>
      <c r="H841" s="51">
        <v>1</v>
      </c>
      <c r="I841" s="52">
        <v>10167</v>
      </c>
      <c r="J841" s="52">
        <v>3477</v>
      </c>
      <c r="K841" s="52">
        <v>0</v>
      </c>
      <c r="L841" s="52">
        <v>893</v>
      </c>
      <c r="M841" s="52">
        <v>14537</v>
      </c>
      <c r="O841" s="53">
        <v>0</v>
      </c>
      <c r="P841" s="53">
        <v>0</v>
      </c>
      <c r="Q841" s="55">
        <v>0.09</v>
      </c>
      <c r="R841" s="55">
        <v>6.1794698914424739E-2</v>
      </c>
      <c r="S841" s="52">
        <v>0</v>
      </c>
      <c r="U841" s="56">
        <v>13644</v>
      </c>
      <c r="V841" s="56">
        <v>0</v>
      </c>
      <c r="W841" s="52">
        <v>0</v>
      </c>
      <c r="X841" s="52">
        <v>893</v>
      </c>
      <c r="Y841" s="52">
        <v>14537</v>
      </c>
      <c r="Z841" s="83">
        <f t="shared" si="12"/>
        <v>2778084</v>
      </c>
    </row>
    <row r="842" spans="1:26">
      <c r="A842" s="49">
        <v>3510</v>
      </c>
      <c r="B842" s="49">
        <v>3510281281</v>
      </c>
      <c r="C842" s="50" t="s">
        <v>306</v>
      </c>
      <c r="D842" s="49">
        <v>281</v>
      </c>
      <c r="E842" s="50" t="s">
        <v>146</v>
      </c>
      <c r="F842" s="49">
        <v>281</v>
      </c>
      <c r="G842" s="50" t="s">
        <v>146</v>
      </c>
      <c r="H842" s="51">
        <v>205</v>
      </c>
      <c r="I842" s="52">
        <v>12010</v>
      </c>
      <c r="J842" s="52">
        <v>3</v>
      </c>
      <c r="K842" s="52">
        <v>0</v>
      </c>
      <c r="L842" s="52">
        <v>893</v>
      </c>
      <c r="M842" s="52">
        <v>12906</v>
      </c>
      <c r="O842" s="53">
        <v>0</v>
      </c>
      <c r="P842" s="53">
        <v>0</v>
      </c>
      <c r="Q842" s="55">
        <v>0.18</v>
      </c>
      <c r="R842" s="55">
        <v>0.11514562138064952</v>
      </c>
      <c r="S842" s="52">
        <v>0</v>
      </c>
      <c r="U842" s="56">
        <v>2462665</v>
      </c>
      <c r="V842" s="56">
        <v>0</v>
      </c>
      <c r="W842" s="52">
        <v>0</v>
      </c>
      <c r="X842" s="52">
        <v>183065</v>
      </c>
      <c r="Y842" s="52">
        <v>2645730</v>
      </c>
      <c r="Z842" s="83">
        <f t="shared" si="12"/>
        <v>2778084</v>
      </c>
    </row>
    <row r="843" spans="1:26">
      <c r="A843" s="49">
        <v>3510</v>
      </c>
      <c r="B843" s="49">
        <v>3510281293</v>
      </c>
      <c r="C843" s="50" t="s">
        <v>306</v>
      </c>
      <c r="D843" s="49">
        <v>281</v>
      </c>
      <c r="E843" s="50" t="s">
        <v>146</v>
      </c>
      <c r="F843" s="49">
        <v>293</v>
      </c>
      <c r="G843" s="50" t="s">
        <v>171</v>
      </c>
      <c r="H843" s="51">
        <v>1</v>
      </c>
      <c r="I843" s="52">
        <v>11386</v>
      </c>
      <c r="J843" s="52">
        <v>955</v>
      </c>
      <c r="K843" s="52">
        <v>0</v>
      </c>
      <c r="L843" s="52">
        <v>893</v>
      </c>
      <c r="M843" s="52">
        <v>13234</v>
      </c>
      <c r="O843" s="53">
        <v>0</v>
      </c>
      <c r="P843" s="53">
        <v>0</v>
      </c>
      <c r="Q843" s="55">
        <v>0.18</v>
      </c>
      <c r="R843" s="55">
        <v>3.0106551881651125E-3</v>
      </c>
      <c r="S843" s="52">
        <v>0</v>
      </c>
      <c r="U843" s="56">
        <v>12341</v>
      </c>
      <c r="V843" s="56">
        <v>0</v>
      </c>
      <c r="W843" s="52">
        <v>0</v>
      </c>
      <c r="X843" s="52">
        <v>893</v>
      </c>
      <c r="Y843" s="52">
        <v>13234</v>
      </c>
      <c r="Z843" s="83">
        <f t="shared" ref="Z843:Z862" si="13">SUMIF($A$10:$A$862,$A843,$Y$10:$Y$862)</f>
        <v>2778084</v>
      </c>
    </row>
    <row r="844" spans="1:26">
      <c r="A844" s="49">
        <v>3510</v>
      </c>
      <c r="B844" s="49">
        <v>3510281332</v>
      </c>
      <c r="C844" s="50" t="s">
        <v>306</v>
      </c>
      <c r="D844" s="49">
        <v>281</v>
      </c>
      <c r="E844" s="50" t="s">
        <v>146</v>
      </c>
      <c r="F844" s="49">
        <v>332</v>
      </c>
      <c r="G844" s="50" t="s">
        <v>199</v>
      </c>
      <c r="H844" s="51">
        <v>2</v>
      </c>
      <c r="I844" s="52">
        <v>11522</v>
      </c>
      <c r="J844" s="52">
        <v>1064</v>
      </c>
      <c r="K844" s="52">
        <v>0</v>
      </c>
      <c r="L844" s="52">
        <v>893</v>
      </c>
      <c r="M844" s="52">
        <v>13479</v>
      </c>
      <c r="O844" s="53">
        <v>0</v>
      </c>
      <c r="P844" s="53">
        <v>0</v>
      </c>
      <c r="Q844" s="55">
        <v>0.09</v>
      </c>
      <c r="R844" s="55">
        <v>1.3149666240526854E-2</v>
      </c>
      <c r="S844" s="52">
        <v>0</v>
      </c>
      <c r="U844" s="56">
        <v>25172</v>
      </c>
      <c r="V844" s="56">
        <v>0</v>
      </c>
      <c r="W844" s="52">
        <v>0</v>
      </c>
      <c r="X844" s="52">
        <v>1786</v>
      </c>
      <c r="Y844" s="52">
        <v>26958</v>
      </c>
      <c r="Z844" s="83">
        <f t="shared" si="13"/>
        <v>2778084</v>
      </c>
    </row>
    <row r="845" spans="1:26">
      <c r="A845" s="49">
        <v>3513</v>
      </c>
      <c r="B845" s="49">
        <v>3513044035</v>
      </c>
      <c r="C845" s="50" t="s">
        <v>307</v>
      </c>
      <c r="D845" s="49">
        <v>44</v>
      </c>
      <c r="E845" s="50" t="s">
        <v>12</v>
      </c>
      <c r="F845" s="49">
        <v>35</v>
      </c>
      <c r="G845" s="50" t="s">
        <v>11</v>
      </c>
      <c r="H845" s="51">
        <v>1</v>
      </c>
      <c r="I845" s="52">
        <v>12846</v>
      </c>
      <c r="J845" s="52">
        <v>4526</v>
      </c>
      <c r="K845" s="52">
        <v>0</v>
      </c>
      <c r="L845" s="52">
        <v>893</v>
      </c>
      <c r="M845" s="52">
        <v>18265</v>
      </c>
      <c r="O845" s="53">
        <v>4.7393364928909956E-3</v>
      </c>
      <c r="P845" s="53">
        <v>0</v>
      </c>
      <c r="Q845" s="55">
        <v>0.18</v>
      </c>
      <c r="R845" s="55">
        <v>0.146106395462925</v>
      </c>
      <c r="S845" s="52">
        <v>0</v>
      </c>
      <c r="U845" s="56">
        <v>17290</v>
      </c>
      <c r="V845" s="56">
        <v>0</v>
      </c>
      <c r="W845" s="52">
        <v>0</v>
      </c>
      <c r="X845" s="52">
        <v>889</v>
      </c>
      <c r="Y845" s="52">
        <v>18179</v>
      </c>
      <c r="Z845" s="83">
        <f t="shared" si="13"/>
        <v>5208886</v>
      </c>
    </row>
    <row r="846" spans="1:26">
      <c r="A846" s="49">
        <v>3513</v>
      </c>
      <c r="B846" s="49">
        <v>3513044044</v>
      </c>
      <c r="C846" s="50" t="s">
        <v>307</v>
      </c>
      <c r="D846" s="49">
        <v>44</v>
      </c>
      <c r="E846" s="50" t="s">
        <v>12</v>
      </c>
      <c r="F846" s="49">
        <v>44</v>
      </c>
      <c r="G846" s="50" t="s">
        <v>12</v>
      </c>
      <c r="H846" s="51">
        <v>360</v>
      </c>
      <c r="I846" s="52">
        <v>10612</v>
      </c>
      <c r="J846" s="52">
        <v>699</v>
      </c>
      <c r="K846" s="52">
        <v>0</v>
      </c>
      <c r="L846" s="52">
        <v>893</v>
      </c>
      <c r="M846" s="52">
        <v>12204</v>
      </c>
      <c r="O846" s="53">
        <v>1.7061611374407535</v>
      </c>
      <c r="P846" s="53">
        <v>0</v>
      </c>
      <c r="Q846" s="55">
        <v>0.09</v>
      </c>
      <c r="R846" s="55">
        <v>4.7635608937194533E-2</v>
      </c>
      <c r="S846" s="52">
        <v>0</v>
      </c>
      <c r="U846" s="56">
        <v>4052520</v>
      </c>
      <c r="V846" s="56">
        <v>0</v>
      </c>
      <c r="W846" s="52">
        <v>0</v>
      </c>
      <c r="X846" s="52">
        <v>320040</v>
      </c>
      <c r="Y846" s="52">
        <v>4372560</v>
      </c>
      <c r="Z846" s="83">
        <f t="shared" si="13"/>
        <v>5208886</v>
      </c>
    </row>
    <row r="847" spans="1:26">
      <c r="A847" s="49">
        <v>3513</v>
      </c>
      <c r="B847" s="49">
        <v>3513044244</v>
      </c>
      <c r="C847" s="50" t="s">
        <v>307</v>
      </c>
      <c r="D847" s="49">
        <v>44</v>
      </c>
      <c r="E847" s="50" t="s">
        <v>12</v>
      </c>
      <c r="F847" s="49">
        <v>244</v>
      </c>
      <c r="G847" s="50" t="s">
        <v>27</v>
      </c>
      <c r="H847" s="51">
        <v>50</v>
      </c>
      <c r="I847" s="52">
        <v>9202</v>
      </c>
      <c r="J847" s="52">
        <v>3720</v>
      </c>
      <c r="K847" s="52">
        <v>0</v>
      </c>
      <c r="L847" s="52">
        <v>893</v>
      </c>
      <c r="M847" s="52">
        <v>13815</v>
      </c>
      <c r="O847" s="53">
        <v>0.23696682464454955</v>
      </c>
      <c r="P847" s="53">
        <v>0</v>
      </c>
      <c r="Q847" s="55">
        <v>0.18</v>
      </c>
      <c r="R847" s="55">
        <v>9.4216389675245329E-2</v>
      </c>
      <c r="S847" s="52">
        <v>0</v>
      </c>
      <c r="U847" s="56">
        <v>643050</v>
      </c>
      <c r="V847" s="56">
        <v>0</v>
      </c>
      <c r="W847" s="52">
        <v>0</v>
      </c>
      <c r="X847" s="52">
        <v>44450</v>
      </c>
      <c r="Y847" s="52">
        <v>687500</v>
      </c>
      <c r="Z847" s="83">
        <f t="shared" si="13"/>
        <v>5208886</v>
      </c>
    </row>
    <row r="848" spans="1:26">
      <c r="A848" s="49">
        <v>3513</v>
      </c>
      <c r="B848" s="49">
        <v>3513044293</v>
      </c>
      <c r="C848" s="50" t="s">
        <v>307</v>
      </c>
      <c r="D848" s="49">
        <v>44</v>
      </c>
      <c r="E848" s="50" t="s">
        <v>12</v>
      </c>
      <c r="F848" s="49">
        <v>293</v>
      </c>
      <c r="G848" s="50" t="s">
        <v>171</v>
      </c>
      <c r="H848" s="51">
        <v>11</v>
      </c>
      <c r="I848" s="52">
        <v>10185</v>
      </c>
      <c r="J848" s="52">
        <v>855</v>
      </c>
      <c r="K848" s="52">
        <v>0</v>
      </c>
      <c r="L848" s="52">
        <v>893</v>
      </c>
      <c r="M848" s="52">
        <v>11933</v>
      </c>
      <c r="O848" s="53">
        <v>5.2132701421800952E-2</v>
      </c>
      <c r="P848" s="53">
        <v>0</v>
      </c>
      <c r="Q848" s="55">
        <v>0.18</v>
      </c>
      <c r="R848" s="55">
        <v>3.0106551881651125E-3</v>
      </c>
      <c r="S848" s="52">
        <v>0</v>
      </c>
      <c r="U848" s="56">
        <v>120868</v>
      </c>
      <c r="V848" s="56">
        <v>0</v>
      </c>
      <c r="W848" s="52">
        <v>0</v>
      </c>
      <c r="X848" s="52">
        <v>9779</v>
      </c>
      <c r="Y848" s="52">
        <v>130647</v>
      </c>
      <c r="Z848" s="83">
        <f t="shared" si="13"/>
        <v>5208886</v>
      </c>
    </row>
    <row r="849" spans="1:26">
      <c r="A849" s="49">
        <v>3514</v>
      </c>
      <c r="B849" s="49">
        <v>3514281061</v>
      </c>
      <c r="C849" s="50" t="s">
        <v>332</v>
      </c>
      <c r="D849" s="49">
        <v>281</v>
      </c>
      <c r="E849" s="50" t="s">
        <v>146</v>
      </c>
      <c r="F849" s="49">
        <v>61</v>
      </c>
      <c r="G849" s="50" t="s">
        <v>148</v>
      </c>
      <c r="H849" s="51">
        <v>2</v>
      </c>
      <c r="I849" s="52">
        <v>11831</v>
      </c>
      <c r="J849" s="52">
        <v>563</v>
      </c>
      <c r="K849" s="52">
        <v>0</v>
      </c>
      <c r="L849" s="52">
        <v>893</v>
      </c>
      <c r="M849" s="52">
        <v>13287</v>
      </c>
      <c r="O849" s="53">
        <v>0</v>
      </c>
      <c r="P849" s="53">
        <v>0</v>
      </c>
      <c r="Q849" s="55">
        <v>0.09</v>
      </c>
      <c r="R849" s="55">
        <v>3.0113909723363003E-2</v>
      </c>
      <c r="S849" s="52">
        <v>0</v>
      </c>
      <c r="U849" s="56">
        <v>24788</v>
      </c>
      <c r="V849" s="56">
        <v>0</v>
      </c>
      <c r="W849" s="52">
        <v>0</v>
      </c>
      <c r="X849" s="52">
        <v>1786</v>
      </c>
      <c r="Y849" s="52">
        <v>26574</v>
      </c>
      <c r="Z849" s="83">
        <f t="shared" si="13"/>
        <v>1209030</v>
      </c>
    </row>
    <row r="850" spans="1:26">
      <c r="A850" s="49">
        <v>3514</v>
      </c>
      <c r="B850" s="49">
        <v>3514281281</v>
      </c>
      <c r="C850" s="50" t="s">
        <v>332</v>
      </c>
      <c r="D850" s="49">
        <v>281</v>
      </c>
      <c r="E850" s="50" t="s">
        <v>146</v>
      </c>
      <c r="F850" s="49">
        <v>281</v>
      </c>
      <c r="G850" s="50" t="s">
        <v>146</v>
      </c>
      <c r="H850" s="51">
        <v>88</v>
      </c>
      <c r="I850" s="52">
        <v>12541</v>
      </c>
      <c r="J850" s="52">
        <v>3</v>
      </c>
      <c r="K850" s="52">
        <v>0</v>
      </c>
      <c r="L850" s="52">
        <v>893</v>
      </c>
      <c r="M850" s="52">
        <v>13437</v>
      </c>
      <c r="O850" s="53">
        <v>0</v>
      </c>
      <c r="P850" s="53">
        <v>0</v>
      </c>
      <c r="Q850" s="55">
        <v>0.18</v>
      </c>
      <c r="R850" s="55">
        <v>0.11514562138064952</v>
      </c>
      <c r="S850" s="52">
        <v>0</v>
      </c>
      <c r="U850" s="56">
        <v>1103872</v>
      </c>
      <c r="V850" s="56">
        <v>0</v>
      </c>
      <c r="W850" s="52">
        <v>0</v>
      </c>
      <c r="X850" s="52">
        <v>78584</v>
      </c>
      <c r="Y850" s="52">
        <v>1182456</v>
      </c>
      <c r="Z850" s="83">
        <f t="shared" si="13"/>
        <v>1209030</v>
      </c>
    </row>
    <row r="851" spans="1:26">
      <c r="A851" s="49">
        <v>3515</v>
      </c>
      <c r="B851" s="49">
        <v>3515287043</v>
      </c>
      <c r="C851" s="50" t="s">
        <v>375</v>
      </c>
      <c r="D851" s="49">
        <v>287</v>
      </c>
      <c r="E851" s="50" t="s">
        <v>335</v>
      </c>
      <c r="F851" s="49">
        <v>43</v>
      </c>
      <c r="G851" s="50" t="s">
        <v>336</v>
      </c>
      <c r="H851" s="51">
        <v>2</v>
      </c>
      <c r="I851" s="52">
        <v>9456</v>
      </c>
      <c r="J851" s="52">
        <v>4961</v>
      </c>
      <c r="K851" s="52">
        <v>0</v>
      </c>
      <c r="L851" s="52">
        <v>893</v>
      </c>
      <c r="M851" s="52">
        <v>15310</v>
      </c>
      <c r="O851" s="53">
        <v>0</v>
      </c>
      <c r="P851" s="53">
        <v>0</v>
      </c>
      <c r="Q851" s="55">
        <v>0.09</v>
      </c>
      <c r="R851" s="55">
        <v>7.3151041508751537E-3</v>
      </c>
      <c r="S851" s="52">
        <v>0</v>
      </c>
      <c r="U851" s="56">
        <v>28834</v>
      </c>
      <c r="V851" s="56">
        <v>0</v>
      </c>
      <c r="W851" s="52">
        <v>0</v>
      </c>
      <c r="X851" s="52">
        <v>1786</v>
      </c>
      <c r="Y851" s="52">
        <v>30620</v>
      </c>
      <c r="Z851" s="83">
        <f t="shared" si="13"/>
        <v>2183557</v>
      </c>
    </row>
    <row r="852" spans="1:26">
      <c r="A852" s="49">
        <v>3515</v>
      </c>
      <c r="B852" s="49">
        <v>3515287045</v>
      </c>
      <c r="C852" s="50" t="s">
        <v>375</v>
      </c>
      <c r="D852" s="49">
        <v>287</v>
      </c>
      <c r="E852" s="50" t="s">
        <v>335</v>
      </c>
      <c r="F852" s="49">
        <v>45</v>
      </c>
      <c r="G852" s="50" t="s">
        <v>337</v>
      </c>
      <c r="H852" s="51">
        <v>2</v>
      </c>
      <c r="I852" s="52">
        <v>10227</v>
      </c>
      <c r="J852" s="52">
        <v>3627</v>
      </c>
      <c r="K852" s="52">
        <v>0</v>
      </c>
      <c r="L852" s="52">
        <v>893</v>
      </c>
      <c r="M852" s="52">
        <v>14747</v>
      </c>
      <c r="O852" s="53">
        <v>0</v>
      </c>
      <c r="P852" s="53">
        <v>0</v>
      </c>
      <c r="Q852" s="55">
        <v>0.09</v>
      </c>
      <c r="R852" s="55">
        <v>8.4754081062383014E-3</v>
      </c>
      <c r="S852" s="52">
        <v>0</v>
      </c>
      <c r="U852" s="56">
        <v>27708</v>
      </c>
      <c r="V852" s="56">
        <v>0</v>
      </c>
      <c r="W852" s="52">
        <v>0</v>
      </c>
      <c r="X852" s="52">
        <v>1786</v>
      </c>
      <c r="Y852" s="52">
        <v>29494</v>
      </c>
      <c r="Z852" s="83">
        <f t="shared" si="13"/>
        <v>2183557</v>
      </c>
    </row>
    <row r="853" spans="1:26">
      <c r="A853" s="49">
        <v>3515</v>
      </c>
      <c r="B853" s="49">
        <v>3515287135</v>
      </c>
      <c r="C853" s="50" t="s">
        <v>375</v>
      </c>
      <c r="D853" s="49">
        <v>287</v>
      </c>
      <c r="E853" s="50" t="s">
        <v>335</v>
      </c>
      <c r="F853" s="49">
        <v>135</v>
      </c>
      <c r="G853" s="50" t="s">
        <v>338</v>
      </c>
      <c r="H853" s="51">
        <v>2</v>
      </c>
      <c r="I853" s="52">
        <v>10606</v>
      </c>
      <c r="J853" s="52">
        <v>6305</v>
      </c>
      <c r="K853" s="52">
        <v>0</v>
      </c>
      <c r="L853" s="52">
        <v>893</v>
      </c>
      <c r="M853" s="52">
        <v>17804</v>
      </c>
      <c r="O853" s="53">
        <v>0</v>
      </c>
      <c r="P853" s="53">
        <v>0</v>
      </c>
      <c r="Q853" s="55">
        <v>0.09</v>
      </c>
      <c r="R853" s="55">
        <v>1.2832881518162352E-2</v>
      </c>
      <c r="S853" s="52">
        <v>0</v>
      </c>
      <c r="U853" s="56">
        <v>33822</v>
      </c>
      <c r="V853" s="56">
        <v>0</v>
      </c>
      <c r="W853" s="52">
        <v>0</v>
      </c>
      <c r="X853" s="52">
        <v>1786</v>
      </c>
      <c r="Y853" s="52">
        <v>35608</v>
      </c>
      <c r="Z853" s="83">
        <f t="shared" si="13"/>
        <v>2183557</v>
      </c>
    </row>
    <row r="854" spans="1:26">
      <c r="A854" s="49">
        <v>3515</v>
      </c>
      <c r="B854" s="49">
        <v>3515287191</v>
      </c>
      <c r="C854" s="50" t="s">
        <v>375</v>
      </c>
      <c r="D854" s="49">
        <v>287</v>
      </c>
      <c r="E854" s="50" t="s">
        <v>335</v>
      </c>
      <c r="F854" s="49">
        <v>191</v>
      </c>
      <c r="G854" s="50" t="s">
        <v>238</v>
      </c>
      <c r="H854" s="51">
        <v>17</v>
      </c>
      <c r="I854" s="52">
        <v>10099</v>
      </c>
      <c r="J854" s="52">
        <v>3040</v>
      </c>
      <c r="K854" s="52">
        <v>0</v>
      </c>
      <c r="L854" s="52">
        <v>893</v>
      </c>
      <c r="M854" s="52">
        <v>14032</v>
      </c>
      <c r="O854" s="53">
        <v>0</v>
      </c>
      <c r="P854" s="53">
        <v>0</v>
      </c>
      <c r="Q854" s="55">
        <v>0.09</v>
      </c>
      <c r="R854" s="55">
        <v>1.9528093819791304E-2</v>
      </c>
      <c r="S854" s="52">
        <v>0</v>
      </c>
      <c r="U854" s="56">
        <v>223363</v>
      </c>
      <c r="V854" s="56">
        <v>0</v>
      </c>
      <c r="W854" s="52">
        <v>0</v>
      </c>
      <c r="X854" s="52">
        <v>15181</v>
      </c>
      <c r="Y854" s="52">
        <v>238544</v>
      </c>
      <c r="Z854" s="83">
        <f t="shared" si="13"/>
        <v>2183557</v>
      </c>
    </row>
    <row r="855" spans="1:26">
      <c r="A855" s="49">
        <v>3515</v>
      </c>
      <c r="B855" s="49">
        <v>3515287215</v>
      </c>
      <c r="C855" s="50" t="s">
        <v>375</v>
      </c>
      <c r="D855" s="49">
        <v>287</v>
      </c>
      <c r="E855" s="50" t="s">
        <v>335</v>
      </c>
      <c r="F855" s="49">
        <v>215</v>
      </c>
      <c r="G855" s="50" t="s">
        <v>339</v>
      </c>
      <c r="H855" s="51">
        <v>6</v>
      </c>
      <c r="I855" s="52">
        <v>10402</v>
      </c>
      <c r="J855" s="52">
        <v>2022</v>
      </c>
      <c r="K855" s="52">
        <v>0</v>
      </c>
      <c r="L855" s="52">
        <v>893</v>
      </c>
      <c r="M855" s="52">
        <v>13317</v>
      </c>
      <c r="O855" s="53">
        <v>0</v>
      </c>
      <c r="P855" s="53">
        <v>0</v>
      </c>
      <c r="Q855" s="55">
        <v>0.18</v>
      </c>
      <c r="R855" s="55">
        <v>9.9239213389517907E-3</v>
      </c>
      <c r="S855" s="52">
        <v>0</v>
      </c>
      <c r="U855" s="56">
        <v>74544</v>
      </c>
      <c r="V855" s="56">
        <v>0</v>
      </c>
      <c r="W855" s="52">
        <v>0</v>
      </c>
      <c r="X855" s="52">
        <v>5358</v>
      </c>
      <c r="Y855" s="52">
        <v>79902</v>
      </c>
      <c r="Z855" s="83">
        <f t="shared" si="13"/>
        <v>2183557</v>
      </c>
    </row>
    <row r="856" spans="1:26">
      <c r="A856" s="49">
        <v>3515</v>
      </c>
      <c r="B856" s="49">
        <v>3515287227</v>
      </c>
      <c r="C856" s="50" t="s">
        <v>375</v>
      </c>
      <c r="D856" s="49">
        <v>287</v>
      </c>
      <c r="E856" s="50" t="s">
        <v>335</v>
      </c>
      <c r="F856" s="49">
        <v>227</v>
      </c>
      <c r="G856" s="50" t="s">
        <v>239</v>
      </c>
      <c r="H856" s="51">
        <v>5</v>
      </c>
      <c r="I856" s="52">
        <v>10660</v>
      </c>
      <c r="J856" s="52">
        <v>2399</v>
      </c>
      <c r="K856" s="52">
        <v>0</v>
      </c>
      <c r="L856" s="52">
        <v>893</v>
      </c>
      <c r="M856" s="52">
        <v>13952</v>
      </c>
      <c r="O856" s="53">
        <v>0</v>
      </c>
      <c r="P856" s="53">
        <v>0</v>
      </c>
      <c r="Q856" s="55">
        <v>0.18</v>
      </c>
      <c r="R856" s="55">
        <v>7.6118948194113809E-3</v>
      </c>
      <c r="S856" s="52">
        <v>0</v>
      </c>
      <c r="U856" s="56">
        <v>65295</v>
      </c>
      <c r="V856" s="56">
        <v>0</v>
      </c>
      <c r="W856" s="52">
        <v>0</v>
      </c>
      <c r="X856" s="52">
        <v>4465</v>
      </c>
      <c r="Y856" s="52">
        <v>69760</v>
      </c>
      <c r="Z856" s="83">
        <f t="shared" si="13"/>
        <v>2183557</v>
      </c>
    </row>
    <row r="857" spans="1:26">
      <c r="A857" s="49">
        <v>3515</v>
      </c>
      <c r="B857" s="49">
        <v>3515287277</v>
      </c>
      <c r="C857" s="50" t="s">
        <v>375</v>
      </c>
      <c r="D857" s="49">
        <v>287</v>
      </c>
      <c r="E857" s="50" t="s">
        <v>335</v>
      </c>
      <c r="F857" s="49">
        <v>277</v>
      </c>
      <c r="G857" s="50" t="s">
        <v>340</v>
      </c>
      <c r="H857" s="51">
        <v>68</v>
      </c>
      <c r="I857" s="52">
        <v>11976</v>
      </c>
      <c r="J857" s="52">
        <v>486</v>
      </c>
      <c r="K857" s="52">
        <v>0</v>
      </c>
      <c r="L857" s="52">
        <v>893</v>
      </c>
      <c r="M857" s="52">
        <v>13355</v>
      </c>
      <c r="O857" s="53">
        <v>0</v>
      </c>
      <c r="P857" s="53">
        <v>0</v>
      </c>
      <c r="Q857" s="55">
        <v>0.18</v>
      </c>
      <c r="R857" s="55">
        <v>2.7922550248547943E-2</v>
      </c>
      <c r="S857" s="52">
        <v>0</v>
      </c>
      <c r="U857" s="56">
        <v>847416</v>
      </c>
      <c r="V857" s="56">
        <v>0</v>
      </c>
      <c r="W857" s="52">
        <v>0</v>
      </c>
      <c r="X857" s="52">
        <v>60724</v>
      </c>
      <c r="Y857" s="52">
        <v>908140</v>
      </c>
      <c r="Z857" s="83">
        <f t="shared" si="13"/>
        <v>2183557</v>
      </c>
    </row>
    <row r="858" spans="1:26">
      <c r="A858" s="49">
        <v>3515</v>
      </c>
      <c r="B858" s="49">
        <v>3515287287</v>
      </c>
      <c r="C858" s="50" t="s">
        <v>375</v>
      </c>
      <c r="D858" s="49">
        <v>287</v>
      </c>
      <c r="E858" s="50" t="s">
        <v>335</v>
      </c>
      <c r="F858" s="49">
        <v>287</v>
      </c>
      <c r="G858" s="50" t="s">
        <v>335</v>
      </c>
      <c r="H858" s="51">
        <v>14</v>
      </c>
      <c r="I858" s="52">
        <v>9381</v>
      </c>
      <c r="J858" s="52">
        <v>3607</v>
      </c>
      <c r="K858" s="52">
        <v>0</v>
      </c>
      <c r="L858" s="52">
        <v>893</v>
      </c>
      <c r="M858" s="52">
        <v>13881</v>
      </c>
      <c r="O858" s="53">
        <v>0</v>
      </c>
      <c r="P858" s="53">
        <v>0</v>
      </c>
      <c r="Q858" s="55">
        <v>0.09</v>
      </c>
      <c r="R858" s="55">
        <v>1.5538804617643183E-2</v>
      </c>
      <c r="S858" s="52">
        <v>0</v>
      </c>
      <c r="U858" s="56">
        <v>181832</v>
      </c>
      <c r="V858" s="56">
        <v>0</v>
      </c>
      <c r="W858" s="52">
        <v>0</v>
      </c>
      <c r="X858" s="52">
        <v>12502</v>
      </c>
      <c r="Y858" s="52">
        <v>194334</v>
      </c>
      <c r="Z858" s="83">
        <f t="shared" si="13"/>
        <v>2183557</v>
      </c>
    </row>
    <row r="859" spans="1:26">
      <c r="A859" s="49">
        <v>3515</v>
      </c>
      <c r="B859" s="49">
        <v>3515287306</v>
      </c>
      <c r="C859" s="50" t="s">
        <v>375</v>
      </c>
      <c r="D859" s="49">
        <v>287</v>
      </c>
      <c r="E859" s="50" t="s">
        <v>335</v>
      </c>
      <c r="F859" s="49">
        <v>306</v>
      </c>
      <c r="G859" s="50" t="s">
        <v>341</v>
      </c>
      <c r="H859" s="51">
        <v>2</v>
      </c>
      <c r="I859" s="52">
        <v>10064</v>
      </c>
      <c r="J859" s="52">
        <v>3279</v>
      </c>
      <c r="K859" s="52">
        <v>0</v>
      </c>
      <c r="L859" s="52">
        <v>893</v>
      </c>
      <c r="M859" s="52">
        <v>14236</v>
      </c>
      <c r="O859" s="53">
        <v>0</v>
      </c>
      <c r="P859" s="53">
        <v>0</v>
      </c>
      <c r="Q859" s="55">
        <v>0.09</v>
      </c>
      <c r="R859" s="55">
        <v>1.2548063905802143E-2</v>
      </c>
      <c r="S859" s="52">
        <v>0</v>
      </c>
      <c r="U859" s="56">
        <v>26686</v>
      </c>
      <c r="V859" s="56">
        <v>0</v>
      </c>
      <c r="W859" s="52">
        <v>0</v>
      </c>
      <c r="X859" s="52">
        <v>1786</v>
      </c>
      <c r="Y859" s="52">
        <v>28472</v>
      </c>
      <c r="Z859" s="83">
        <f t="shared" si="13"/>
        <v>2183557</v>
      </c>
    </row>
    <row r="860" spans="1:26">
      <c r="A860" s="49">
        <v>3515</v>
      </c>
      <c r="B860" s="49">
        <v>3515287316</v>
      </c>
      <c r="C860" s="50" t="s">
        <v>375</v>
      </c>
      <c r="D860" s="49">
        <v>287</v>
      </c>
      <c r="E860" s="50" t="s">
        <v>335</v>
      </c>
      <c r="F860" s="49">
        <v>316</v>
      </c>
      <c r="G860" s="50" t="s">
        <v>159</v>
      </c>
      <c r="H860" s="51">
        <v>7</v>
      </c>
      <c r="I860" s="52">
        <v>11275</v>
      </c>
      <c r="J860" s="52">
        <v>1483</v>
      </c>
      <c r="K860" s="52">
        <v>0</v>
      </c>
      <c r="L860" s="52">
        <v>893</v>
      </c>
      <c r="M860" s="52">
        <v>13651</v>
      </c>
      <c r="O860" s="53">
        <v>0</v>
      </c>
      <c r="P860" s="53">
        <v>0</v>
      </c>
      <c r="Q860" s="55">
        <v>0.18</v>
      </c>
      <c r="R860" s="55">
        <v>6.5551868774505456E-3</v>
      </c>
      <c r="S860" s="52">
        <v>0</v>
      </c>
      <c r="U860" s="56">
        <v>89306</v>
      </c>
      <c r="V860" s="56">
        <v>0</v>
      </c>
      <c r="W860" s="52">
        <v>0</v>
      </c>
      <c r="X860" s="52">
        <v>6251</v>
      </c>
      <c r="Y860" s="52">
        <v>95557</v>
      </c>
      <c r="Z860" s="83">
        <f t="shared" si="13"/>
        <v>2183557</v>
      </c>
    </row>
    <row r="861" spans="1:26">
      <c r="A861" s="49">
        <v>3515</v>
      </c>
      <c r="B861" s="49">
        <v>3515287658</v>
      </c>
      <c r="C861" s="50" t="s">
        <v>375</v>
      </c>
      <c r="D861" s="49">
        <v>287</v>
      </c>
      <c r="E861" s="50" t="s">
        <v>335</v>
      </c>
      <c r="F861" s="49">
        <v>658</v>
      </c>
      <c r="G861" s="50" t="s">
        <v>345</v>
      </c>
      <c r="H861" s="51">
        <v>4</v>
      </c>
      <c r="I861" s="52">
        <v>9921</v>
      </c>
      <c r="J861" s="52">
        <v>1215</v>
      </c>
      <c r="K861" s="52">
        <v>0</v>
      </c>
      <c r="L861" s="52">
        <v>893</v>
      </c>
      <c r="M861" s="52">
        <v>12029</v>
      </c>
      <c r="O861" s="53">
        <v>0</v>
      </c>
      <c r="P861" s="53">
        <v>0</v>
      </c>
      <c r="Q861" s="55">
        <v>0.09</v>
      </c>
      <c r="R861" s="55">
        <v>1.3076090068709593E-3</v>
      </c>
      <c r="S861" s="52">
        <v>0</v>
      </c>
      <c r="U861" s="56">
        <v>44544</v>
      </c>
      <c r="V861" s="56">
        <v>0</v>
      </c>
      <c r="W861" s="52">
        <v>0</v>
      </c>
      <c r="X861" s="52">
        <v>3572</v>
      </c>
      <c r="Y861" s="52">
        <v>48116</v>
      </c>
      <c r="Z861" s="83">
        <f t="shared" si="13"/>
        <v>2183557</v>
      </c>
    </row>
    <row r="862" spans="1:26">
      <c r="A862" s="49">
        <v>3515</v>
      </c>
      <c r="B862" s="49">
        <v>3515287767</v>
      </c>
      <c r="C862" s="50" t="s">
        <v>375</v>
      </c>
      <c r="D862" s="49">
        <v>287</v>
      </c>
      <c r="E862" s="50" t="s">
        <v>335</v>
      </c>
      <c r="F862" s="49">
        <v>767</v>
      </c>
      <c r="G862" s="50" t="s">
        <v>267</v>
      </c>
      <c r="H862" s="51">
        <v>31</v>
      </c>
      <c r="I862" s="52">
        <v>11213</v>
      </c>
      <c r="J862" s="52">
        <v>1604</v>
      </c>
      <c r="K862" s="52">
        <v>0</v>
      </c>
      <c r="L862" s="52">
        <v>893</v>
      </c>
      <c r="M862" s="52">
        <v>13710</v>
      </c>
      <c r="O862" s="53">
        <v>0</v>
      </c>
      <c r="P862" s="53">
        <v>0</v>
      </c>
      <c r="Q862" s="55">
        <v>0.09</v>
      </c>
      <c r="R862" s="55">
        <v>2.1373973252867197E-2</v>
      </c>
      <c r="S862" s="52">
        <v>0</v>
      </c>
      <c r="U862" s="56">
        <v>397327</v>
      </c>
      <c r="V862" s="56">
        <v>0</v>
      </c>
      <c r="W862" s="52">
        <v>0</v>
      </c>
      <c r="X862" s="52">
        <v>27683</v>
      </c>
      <c r="Y862" s="52">
        <v>425010</v>
      </c>
      <c r="Z862" s="83">
        <f t="shared" si="13"/>
        <v>2183557</v>
      </c>
    </row>
    <row r="863" spans="1:26" s="13" customFormat="1" ht="12.75">
      <c r="A863" s="46" t="s">
        <v>308</v>
      </c>
      <c r="B863" s="46" t="s">
        <v>308</v>
      </c>
      <c r="C863" s="46" t="s">
        <v>308</v>
      </c>
      <c r="D863" s="46" t="s">
        <v>308</v>
      </c>
      <c r="E863" s="46" t="s">
        <v>308</v>
      </c>
      <c r="F863" s="46" t="s">
        <v>308</v>
      </c>
      <c r="G863" s="46" t="s">
        <v>308</v>
      </c>
      <c r="H863" s="47">
        <f>SUM(H10:H862)</f>
        <v>41303</v>
      </c>
      <c r="I863" s="46" t="s">
        <v>308</v>
      </c>
      <c r="J863" s="46" t="s">
        <v>308</v>
      </c>
      <c r="K863" s="46" t="s">
        <v>308</v>
      </c>
      <c r="L863" s="46"/>
      <c r="M863" s="46" t="s">
        <v>308</v>
      </c>
      <c r="O863" s="47">
        <f>SUM(O10:O862)</f>
        <v>85.000000000000171</v>
      </c>
      <c r="P863" s="47">
        <f>SUM(P10:P862)</f>
        <v>0</v>
      </c>
      <c r="Q863" s="46" t="s">
        <v>308</v>
      </c>
      <c r="R863" s="46" t="s">
        <v>308</v>
      </c>
      <c r="S863" s="46" t="s">
        <v>308</v>
      </c>
      <c r="U863" s="57">
        <f t="shared" ref="U863:Y863" si="14">SUM(U10:U862)</f>
        <v>552828037</v>
      </c>
      <c r="V863" s="57">
        <f t="shared" si="14"/>
        <v>0</v>
      </c>
      <c r="W863" s="57">
        <f t="shared" si="14"/>
        <v>-1272622</v>
      </c>
      <c r="X863" s="57">
        <f t="shared" si="14"/>
        <v>36808687</v>
      </c>
      <c r="Y863" s="47">
        <f t="shared" si="14"/>
        <v>588364102</v>
      </c>
      <c r="Z863" s="46" t="s">
        <v>308</v>
      </c>
    </row>
  </sheetData>
  <autoFilter ref="A9:Z86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CE1"/>
  </sheetPr>
  <dimension ref="A1:AX862"/>
  <sheetViews>
    <sheetView showGridLines="0" topLeftCell="B1" zoomScale="80" zoomScaleNormal="80" workbookViewId="0">
      <pane ySplit="9" topLeftCell="A10" activePane="bottomLeft" state="frozen"/>
      <selection pane="bottomLeft" activeCell="B9" sqref="B9"/>
    </sheetView>
  </sheetViews>
  <sheetFormatPr defaultRowHeight="15"/>
  <cols>
    <col min="1" max="1" width="7.7109375" customWidth="1"/>
    <col min="2" max="2" width="13.140625" customWidth="1"/>
    <col min="3" max="3" width="30.28515625" customWidth="1"/>
    <col min="4" max="4" width="6.7109375" style="38" customWidth="1"/>
    <col min="5" max="5" width="14.7109375" customWidth="1"/>
    <col min="6" max="6" width="5.5703125" style="38" customWidth="1"/>
    <col min="7" max="7" width="13.7109375" customWidth="1"/>
    <col min="14" max="14" width="0.5703125" customWidth="1"/>
    <col min="20" max="20" width="0.5703125" customWidth="1"/>
    <col min="21" max="21" width="12.140625" customWidth="1"/>
    <col min="22" max="22" width="8.42578125" customWidth="1"/>
    <col min="23" max="23" width="11.5703125" customWidth="1"/>
    <col min="24" max="24" width="10.28515625" customWidth="1"/>
    <col min="25" max="25" width="13.5703125" customWidth="1"/>
    <col min="26" max="27" width="10.7109375" customWidth="1"/>
  </cols>
  <sheetData>
    <row r="1" spans="1:50" ht="20.25">
      <c r="A1" s="59" t="s">
        <v>368</v>
      </c>
      <c r="B1" s="59"/>
    </row>
    <row r="2" spans="1:50" ht="15.75">
      <c r="A2" s="60" t="s">
        <v>385</v>
      </c>
      <c r="B2" s="60"/>
    </row>
    <row r="4" spans="1:50" hidden="1"/>
    <row r="5" spans="1:50" hidden="1"/>
    <row r="6" spans="1:50" hidden="1"/>
    <row r="8" spans="1:50" s="14" customFormat="1" ht="66" customHeight="1">
      <c r="A8" s="40" t="s">
        <v>0</v>
      </c>
      <c r="B8" s="40" t="s">
        <v>389</v>
      </c>
      <c r="C8" s="41" t="s">
        <v>351</v>
      </c>
      <c r="D8" s="40" t="s">
        <v>1</v>
      </c>
      <c r="E8" s="41" t="s">
        <v>352</v>
      </c>
      <c r="F8" s="40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406</v>
      </c>
      <c r="L8" s="40" t="s">
        <v>355</v>
      </c>
      <c r="M8" s="40" t="s">
        <v>356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U8" s="40" t="s">
        <v>359</v>
      </c>
      <c r="V8" s="40" t="s">
        <v>386</v>
      </c>
      <c r="W8" s="40" t="s">
        <v>360</v>
      </c>
      <c r="X8" s="40" t="s">
        <v>361</v>
      </c>
      <c r="Y8" s="40" t="s">
        <v>366</v>
      </c>
      <c r="Z8" s="40" t="s">
        <v>367</v>
      </c>
    </row>
    <row r="9" spans="1:50" s="14" customFormat="1" ht="12.75">
      <c r="A9" s="43"/>
      <c r="B9" s="43"/>
      <c r="C9" s="45"/>
      <c r="D9" s="43"/>
      <c r="E9" s="43"/>
      <c r="F9" s="43"/>
      <c r="G9" s="45"/>
      <c r="H9" s="45"/>
      <c r="I9" s="43"/>
      <c r="J9" s="43"/>
      <c r="K9" s="43"/>
      <c r="L9" s="43"/>
      <c r="M9" s="43"/>
      <c r="O9" s="43"/>
      <c r="P9" s="43"/>
      <c r="Q9" s="43"/>
      <c r="R9" s="43"/>
      <c r="S9" s="43"/>
      <c r="U9" s="43"/>
      <c r="V9" s="43"/>
      <c r="W9" s="43"/>
      <c r="X9" s="43"/>
      <c r="Y9" s="43"/>
      <c r="Z9" s="43"/>
      <c r="AA9" s="14" t="s">
        <v>373</v>
      </c>
    </row>
    <row r="10" spans="1:50">
      <c r="A10" s="49">
        <v>409</v>
      </c>
      <c r="B10" s="49">
        <v>409201072</v>
      </c>
      <c r="C10" s="50" t="s">
        <v>8</v>
      </c>
      <c r="D10" s="49">
        <v>201</v>
      </c>
      <c r="E10" s="50" t="s">
        <v>9</v>
      </c>
      <c r="F10" s="49">
        <v>72</v>
      </c>
      <c r="G10" s="50" t="s">
        <v>280</v>
      </c>
      <c r="H10" s="79">
        <v>2</v>
      </c>
      <c r="I10" s="80">
        <v>9927</v>
      </c>
      <c r="J10" s="80">
        <v>2351</v>
      </c>
      <c r="K10" s="80">
        <v>0</v>
      </c>
      <c r="L10" s="80">
        <v>893</v>
      </c>
      <c r="M10" s="81">
        <v>13171</v>
      </c>
      <c r="O10" s="79">
        <v>0</v>
      </c>
      <c r="P10" s="79">
        <v>0</v>
      </c>
      <c r="Q10" s="55">
        <v>0.09</v>
      </c>
      <c r="R10" s="55">
        <v>2.4750023869291424E-3</v>
      </c>
      <c r="S10" s="52">
        <v>0</v>
      </c>
      <c r="U10" s="82">
        <v>24556</v>
      </c>
      <c r="V10" s="82">
        <v>0</v>
      </c>
      <c r="W10" s="82">
        <v>0</v>
      </c>
      <c r="X10" s="82">
        <v>1786</v>
      </c>
      <c r="Y10" s="82">
        <v>26342</v>
      </c>
      <c r="Z10" s="83">
        <v>5036795</v>
      </c>
      <c r="AA10" s="52"/>
      <c r="AB10" s="52"/>
      <c r="AC10" s="52"/>
      <c r="AE10" s="53"/>
      <c r="AF10" s="53"/>
      <c r="AG10" s="54"/>
      <c r="AH10" s="55"/>
      <c r="AI10" s="52"/>
      <c r="AK10" s="56"/>
      <c r="AL10" s="56"/>
      <c r="AM10" s="52"/>
      <c r="AN10" s="52"/>
      <c r="AO10" s="52"/>
      <c r="AQ10" s="52"/>
      <c r="AR10" s="52"/>
      <c r="AS10" s="52"/>
      <c r="AT10" s="52"/>
      <c r="AU10" s="52"/>
      <c r="AV10" s="52"/>
      <c r="AW10" s="52"/>
      <c r="AX10" s="52"/>
    </row>
    <row r="11" spans="1:50" s="13" customFormat="1">
      <c r="A11" s="49">
        <v>409</v>
      </c>
      <c r="B11" s="49">
        <v>409201094</v>
      </c>
      <c r="C11" s="50" t="s">
        <v>8</v>
      </c>
      <c r="D11" s="49">
        <v>201</v>
      </c>
      <c r="E11" s="50" t="s">
        <v>9</v>
      </c>
      <c r="F11" s="49">
        <v>94</v>
      </c>
      <c r="G11" s="50" t="s">
        <v>289</v>
      </c>
      <c r="H11" s="79">
        <v>1</v>
      </c>
      <c r="I11" s="80">
        <v>10416</v>
      </c>
      <c r="J11" s="80">
        <v>536</v>
      </c>
      <c r="K11" s="80">
        <v>0</v>
      </c>
      <c r="L11" s="80">
        <v>893</v>
      </c>
      <c r="M11" s="81">
        <v>11845</v>
      </c>
      <c r="N11"/>
      <c r="O11" s="79">
        <v>0</v>
      </c>
      <c r="P11" s="79">
        <v>0</v>
      </c>
      <c r="Q11" s="55">
        <v>0.09</v>
      </c>
      <c r="R11" s="55">
        <v>5.524747777759495E-4</v>
      </c>
      <c r="S11" s="52">
        <v>0</v>
      </c>
      <c r="T11"/>
      <c r="U11" s="82">
        <v>10952</v>
      </c>
      <c r="V11" s="82">
        <v>0</v>
      </c>
      <c r="W11" s="82">
        <v>0</v>
      </c>
      <c r="X11" s="82">
        <v>893</v>
      </c>
      <c r="Y11" s="82">
        <v>11845</v>
      </c>
      <c r="Z11" s="83">
        <v>5036795</v>
      </c>
    </row>
    <row r="12" spans="1:50" s="13" customFormat="1">
      <c r="A12" s="49">
        <v>409</v>
      </c>
      <c r="B12" s="49">
        <v>409201201</v>
      </c>
      <c r="C12" s="50" t="s">
        <v>8</v>
      </c>
      <c r="D12" s="49">
        <v>201</v>
      </c>
      <c r="E12" s="50" t="s">
        <v>9</v>
      </c>
      <c r="F12" s="49">
        <v>201</v>
      </c>
      <c r="G12" s="50" t="s">
        <v>9</v>
      </c>
      <c r="H12" s="79">
        <v>408</v>
      </c>
      <c r="I12" s="80">
        <v>11113</v>
      </c>
      <c r="J12" s="80">
        <v>185</v>
      </c>
      <c r="K12" s="80">
        <v>0</v>
      </c>
      <c r="L12" s="80">
        <v>893</v>
      </c>
      <c r="M12" s="81">
        <v>12191</v>
      </c>
      <c r="N12"/>
      <c r="O12" s="79">
        <v>0</v>
      </c>
      <c r="P12" s="79">
        <v>0</v>
      </c>
      <c r="Q12" s="55">
        <v>0.18</v>
      </c>
      <c r="R12" s="55">
        <v>7.8552807390925433E-2</v>
      </c>
      <c r="S12" s="52">
        <v>0</v>
      </c>
      <c r="T12"/>
      <c r="U12" s="82">
        <v>4609584</v>
      </c>
      <c r="V12" s="82">
        <v>0</v>
      </c>
      <c r="W12" s="82">
        <v>0</v>
      </c>
      <c r="X12" s="82">
        <v>364344</v>
      </c>
      <c r="Y12" s="82">
        <v>4973928</v>
      </c>
      <c r="Z12" s="83">
        <v>5036795</v>
      </c>
    </row>
    <row r="13" spans="1:50" s="13" customFormat="1">
      <c r="A13" s="49">
        <v>409</v>
      </c>
      <c r="B13" s="49">
        <v>409201331</v>
      </c>
      <c r="C13" s="50" t="s">
        <v>8</v>
      </c>
      <c r="D13" s="49">
        <v>201</v>
      </c>
      <c r="E13" s="50" t="s">
        <v>9</v>
      </c>
      <c r="F13" s="49">
        <v>331</v>
      </c>
      <c r="G13" s="50" t="s">
        <v>283</v>
      </c>
      <c r="H13" s="79">
        <v>2</v>
      </c>
      <c r="I13" s="80">
        <v>8450</v>
      </c>
      <c r="J13" s="80">
        <v>2997</v>
      </c>
      <c r="K13" s="80">
        <v>0</v>
      </c>
      <c r="L13" s="80">
        <v>893</v>
      </c>
      <c r="M13" s="81">
        <v>12340</v>
      </c>
      <c r="N13"/>
      <c r="O13" s="79">
        <v>0</v>
      </c>
      <c r="P13" s="79">
        <v>0</v>
      </c>
      <c r="Q13" s="55">
        <v>0.09</v>
      </c>
      <c r="R13" s="55">
        <v>6.5420388440727614E-3</v>
      </c>
      <c r="S13" s="52">
        <v>0</v>
      </c>
      <c r="T13"/>
      <c r="U13" s="82">
        <v>22894</v>
      </c>
      <c r="V13" s="82">
        <v>0</v>
      </c>
      <c r="W13" s="82">
        <v>0</v>
      </c>
      <c r="X13" s="82">
        <v>1786</v>
      </c>
      <c r="Y13" s="82">
        <v>24680</v>
      </c>
      <c r="Z13" s="83">
        <v>5036795</v>
      </c>
    </row>
    <row r="14" spans="1:50" s="13" customFormat="1">
      <c r="A14" s="49">
        <v>410</v>
      </c>
      <c r="B14" s="49">
        <v>410035035</v>
      </c>
      <c r="C14" s="50" t="s">
        <v>10</v>
      </c>
      <c r="D14" s="49">
        <v>35</v>
      </c>
      <c r="E14" s="50" t="s">
        <v>11</v>
      </c>
      <c r="F14" s="49">
        <v>35</v>
      </c>
      <c r="G14" s="50" t="s">
        <v>11</v>
      </c>
      <c r="H14" s="79">
        <v>492</v>
      </c>
      <c r="I14" s="80">
        <v>11613</v>
      </c>
      <c r="J14" s="80">
        <v>4077</v>
      </c>
      <c r="K14" s="80">
        <v>0</v>
      </c>
      <c r="L14" s="80">
        <v>893</v>
      </c>
      <c r="M14" s="81">
        <v>16583</v>
      </c>
      <c r="N14"/>
      <c r="O14" s="79">
        <v>0</v>
      </c>
      <c r="P14" s="79">
        <v>0</v>
      </c>
      <c r="Q14" s="55">
        <v>0.18</v>
      </c>
      <c r="R14" s="55">
        <v>0.14612608853271811</v>
      </c>
      <c r="S14" s="52">
        <v>0</v>
      </c>
      <c r="T14"/>
      <c r="U14" s="82">
        <v>7719480</v>
      </c>
      <c r="V14" s="82">
        <v>0</v>
      </c>
      <c r="W14" s="82">
        <v>0</v>
      </c>
      <c r="X14" s="82">
        <v>439356</v>
      </c>
      <c r="Y14" s="82">
        <v>8158836</v>
      </c>
      <c r="Z14" s="83">
        <v>16515636</v>
      </c>
    </row>
    <row r="15" spans="1:50" s="13" customFormat="1">
      <c r="A15" s="49">
        <v>410</v>
      </c>
      <c r="B15" s="49">
        <v>410035057</v>
      </c>
      <c r="C15" s="50" t="s">
        <v>10</v>
      </c>
      <c r="D15" s="49">
        <v>35</v>
      </c>
      <c r="E15" s="50" t="s">
        <v>11</v>
      </c>
      <c r="F15" s="49">
        <v>57</v>
      </c>
      <c r="G15" s="50" t="s">
        <v>13</v>
      </c>
      <c r="H15" s="79">
        <v>348</v>
      </c>
      <c r="I15" s="80">
        <v>11907</v>
      </c>
      <c r="J15" s="80">
        <v>604</v>
      </c>
      <c r="K15" s="80">
        <v>0</v>
      </c>
      <c r="L15" s="80">
        <v>893</v>
      </c>
      <c r="M15" s="81">
        <v>13404</v>
      </c>
      <c r="N15"/>
      <c r="O15" s="79">
        <v>0</v>
      </c>
      <c r="P15" s="79">
        <v>0</v>
      </c>
      <c r="Q15" s="55">
        <v>0.18</v>
      </c>
      <c r="R15" s="55">
        <v>0.11617430923108824</v>
      </c>
      <c r="S15" s="52">
        <v>0</v>
      </c>
      <c r="T15"/>
      <c r="U15" s="82">
        <v>4353828</v>
      </c>
      <c r="V15" s="82">
        <v>0</v>
      </c>
      <c r="W15" s="82">
        <v>0</v>
      </c>
      <c r="X15" s="82">
        <v>310764</v>
      </c>
      <c r="Y15" s="82">
        <v>4664592</v>
      </c>
      <c r="Z15" s="83">
        <v>16515636</v>
      </c>
    </row>
    <row r="16" spans="1:50" s="13" customFormat="1">
      <c r="A16" s="49">
        <v>410</v>
      </c>
      <c r="B16" s="49">
        <v>410035071</v>
      </c>
      <c r="C16" s="50" t="s">
        <v>10</v>
      </c>
      <c r="D16" s="49">
        <v>35</v>
      </c>
      <c r="E16" s="50" t="s">
        <v>11</v>
      </c>
      <c r="F16" s="49">
        <v>71</v>
      </c>
      <c r="G16" s="50" t="s">
        <v>218</v>
      </c>
      <c r="H16" s="79">
        <v>1</v>
      </c>
      <c r="I16" s="80">
        <v>9778</v>
      </c>
      <c r="J16" s="80">
        <v>4940</v>
      </c>
      <c r="K16" s="80">
        <v>0</v>
      </c>
      <c r="L16" s="80">
        <v>893</v>
      </c>
      <c r="M16" s="81">
        <v>15611</v>
      </c>
      <c r="N16"/>
      <c r="O16" s="79">
        <v>0</v>
      </c>
      <c r="P16" s="79">
        <v>0</v>
      </c>
      <c r="Q16" s="55">
        <v>0.09</v>
      </c>
      <c r="R16" s="55">
        <v>1.7067282932186326E-3</v>
      </c>
      <c r="S16" s="52">
        <v>0</v>
      </c>
      <c r="T16"/>
      <c r="U16" s="82">
        <v>14718</v>
      </c>
      <c r="V16" s="82">
        <v>0</v>
      </c>
      <c r="W16" s="82">
        <v>0</v>
      </c>
      <c r="X16" s="82">
        <v>893</v>
      </c>
      <c r="Y16" s="82">
        <v>15611</v>
      </c>
      <c r="Z16" s="83">
        <v>16515636</v>
      </c>
    </row>
    <row r="17" spans="1:26" s="13" customFormat="1">
      <c r="A17" s="49">
        <v>410</v>
      </c>
      <c r="B17" s="49">
        <v>410035093</v>
      </c>
      <c r="C17" s="50" t="s">
        <v>10</v>
      </c>
      <c r="D17" s="49">
        <v>35</v>
      </c>
      <c r="E17" s="50" t="s">
        <v>11</v>
      </c>
      <c r="F17" s="49">
        <v>93</v>
      </c>
      <c r="G17" s="50" t="s">
        <v>14</v>
      </c>
      <c r="H17" s="79">
        <v>9</v>
      </c>
      <c r="I17" s="80">
        <v>10969</v>
      </c>
      <c r="J17" s="80">
        <v>312</v>
      </c>
      <c r="K17" s="80">
        <v>0</v>
      </c>
      <c r="L17" s="80">
        <v>893</v>
      </c>
      <c r="M17" s="81">
        <v>12174</v>
      </c>
      <c r="N17"/>
      <c r="O17" s="79">
        <v>0</v>
      </c>
      <c r="P17" s="79">
        <v>0</v>
      </c>
      <c r="Q17" s="55">
        <v>0.09</v>
      </c>
      <c r="R17" s="55">
        <v>9.8316229817792172E-2</v>
      </c>
      <c r="S17" s="52">
        <v>-954</v>
      </c>
      <c r="T17"/>
      <c r="U17" s="82">
        <v>101529</v>
      </c>
      <c r="V17" s="82">
        <v>0</v>
      </c>
      <c r="W17" s="82">
        <v>-8586</v>
      </c>
      <c r="X17" s="82">
        <v>8037</v>
      </c>
      <c r="Y17" s="82">
        <v>100980</v>
      </c>
      <c r="Z17" s="83">
        <v>16515636</v>
      </c>
    </row>
    <row r="18" spans="1:26" s="13" customFormat="1">
      <c r="A18" s="49">
        <v>410</v>
      </c>
      <c r="B18" s="49">
        <v>410035155</v>
      </c>
      <c r="C18" s="50" t="s">
        <v>10</v>
      </c>
      <c r="D18" s="49">
        <v>35</v>
      </c>
      <c r="E18" s="50" t="s">
        <v>11</v>
      </c>
      <c r="F18" s="49">
        <v>155</v>
      </c>
      <c r="G18" s="50" t="s">
        <v>15</v>
      </c>
      <c r="H18" s="79">
        <v>1</v>
      </c>
      <c r="I18" s="80">
        <v>10438</v>
      </c>
      <c r="J18" s="80">
        <v>6909</v>
      </c>
      <c r="K18" s="80">
        <v>0</v>
      </c>
      <c r="L18" s="80">
        <v>893</v>
      </c>
      <c r="M18" s="81">
        <v>18240</v>
      </c>
      <c r="N18"/>
      <c r="O18" s="79">
        <v>0</v>
      </c>
      <c r="P18" s="79">
        <v>0</v>
      </c>
      <c r="Q18" s="55">
        <v>0.09</v>
      </c>
      <c r="R18" s="55">
        <v>1.3546486799433951E-4</v>
      </c>
      <c r="S18" s="52">
        <v>0</v>
      </c>
      <c r="T18"/>
      <c r="U18" s="82">
        <v>17347</v>
      </c>
      <c r="V18" s="82">
        <v>0</v>
      </c>
      <c r="W18" s="82">
        <v>0</v>
      </c>
      <c r="X18" s="82">
        <v>893</v>
      </c>
      <c r="Y18" s="82">
        <v>18240</v>
      </c>
      <c r="Z18" s="83">
        <v>16515636</v>
      </c>
    </row>
    <row r="19" spans="1:26" s="13" customFormat="1">
      <c r="A19" s="49">
        <v>410</v>
      </c>
      <c r="B19" s="49">
        <v>410035163</v>
      </c>
      <c r="C19" s="50" t="s">
        <v>10</v>
      </c>
      <c r="D19" s="49">
        <v>35</v>
      </c>
      <c r="E19" s="50" t="s">
        <v>11</v>
      </c>
      <c r="F19" s="49">
        <v>163</v>
      </c>
      <c r="G19" s="50" t="s">
        <v>16</v>
      </c>
      <c r="H19" s="79">
        <v>13</v>
      </c>
      <c r="I19" s="80">
        <v>10671</v>
      </c>
      <c r="J19" s="80">
        <v>208</v>
      </c>
      <c r="K19" s="80">
        <v>0</v>
      </c>
      <c r="L19" s="80">
        <v>893</v>
      </c>
      <c r="M19" s="81">
        <v>11772</v>
      </c>
      <c r="N19"/>
      <c r="O19" s="79">
        <v>0</v>
      </c>
      <c r="P19" s="79">
        <v>0</v>
      </c>
      <c r="Q19" s="55">
        <v>0.18</v>
      </c>
      <c r="R19" s="55">
        <v>8.718100290538934E-2</v>
      </c>
      <c r="S19" s="52">
        <v>0</v>
      </c>
      <c r="T19"/>
      <c r="U19" s="82">
        <v>141427</v>
      </c>
      <c r="V19" s="82">
        <v>0</v>
      </c>
      <c r="W19" s="82">
        <v>0</v>
      </c>
      <c r="X19" s="82">
        <v>11609</v>
      </c>
      <c r="Y19" s="82">
        <v>153036</v>
      </c>
      <c r="Z19" s="83">
        <v>16515636</v>
      </c>
    </row>
    <row r="20" spans="1:26" s="13" customFormat="1">
      <c r="A20" s="49">
        <v>410</v>
      </c>
      <c r="B20" s="49">
        <v>410035165</v>
      </c>
      <c r="C20" s="50" t="s">
        <v>10</v>
      </c>
      <c r="D20" s="49">
        <v>35</v>
      </c>
      <c r="E20" s="50" t="s">
        <v>11</v>
      </c>
      <c r="F20" s="49">
        <v>165</v>
      </c>
      <c r="G20" s="50" t="s">
        <v>17</v>
      </c>
      <c r="H20" s="79">
        <v>3</v>
      </c>
      <c r="I20" s="80">
        <v>9529</v>
      </c>
      <c r="J20" s="80">
        <v>518</v>
      </c>
      <c r="K20" s="80">
        <v>0</v>
      </c>
      <c r="L20" s="80">
        <v>893</v>
      </c>
      <c r="M20" s="81">
        <v>10940</v>
      </c>
      <c r="N20"/>
      <c r="O20" s="79">
        <v>0</v>
      </c>
      <c r="P20" s="79">
        <v>0</v>
      </c>
      <c r="Q20" s="55">
        <v>0.14000000000000001</v>
      </c>
      <c r="R20" s="55">
        <v>0.119594572656299</v>
      </c>
      <c r="S20" s="52">
        <v>0</v>
      </c>
      <c r="T20"/>
      <c r="U20" s="82">
        <v>30141</v>
      </c>
      <c r="V20" s="82">
        <v>0</v>
      </c>
      <c r="W20" s="82">
        <v>0</v>
      </c>
      <c r="X20" s="82">
        <v>2679</v>
      </c>
      <c r="Y20" s="82">
        <v>32820</v>
      </c>
      <c r="Z20" s="83">
        <v>16515636</v>
      </c>
    </row>
    <row r="21" spans="1:26" s="13" customFormat="1">
      <c r="A21" s="49">
        <v>410</v>
      </c>
      <c r="B21" s="49">
        <v>410035176</v>
      </c>
      <c r="C21" s="50" t="s">
        <v>10</v>
      </c>
      <c r="D21" s="49">
        <v>35</v>
      </c>
      <c r="E21" s="50" t="s">
        <v>11</v>
      </c>
      <c r="F21" s="49">
        <v>176</v>
      </c>
      <c r="G21" s="50" t="s">
        <v>78</v>
      </c>
      <c r="H21" s="79">
        <v>1</v>
      </c>
      <c r="I21" s="80">
        <v>11288</v>
      </c>
      <c r="J21" s="80">
        <v>3728</v>
      </c>
      <c r="K21" s="80">
        <v>0</v>
      </c>
      <c r="L21" s="80">
        <v>893</v>
      </c>
      <c r="M21" s="81">
        <v>15909</v>
      </c>
      <c r="N21"/>
      <c r="O21" s="79">
        <v>0</v>
      </c>
      <c r="P21" s="79">
        <v>0</v>
      </c>
      <c r="Q21" s="55">
        <v>0.09</v>
      </c>
      <c r="R21" s="55">
        <v>6.5731913421481103E-2</v>
      </c>
      <c r="S21" s="52">
        <v>0</v>
      </c>
      <c r="T21"/>
      <c r="U21" s="82">
        <v>15016</v>
      </c>
      <c r="V21" s="82">
        <v>0</v>
      </c>
      <c r="W21" s="82">
        <v>0</v>
      </c>
      <c r="X21" s="82">
        <v>893</v>
      </c>
      <c r="Y21" s="82">
        <v>15909</v>
      </c>
      <c r="Z21" s="83">
        <v>16515636</v>
      </c>
    </row>
    <row r="22" spans="1:26" s="13" customFormat="1">
      <c r="A22" s="49">
        <v>410</v>
      </c>
      <c r="B22" s="49">
        <v>410035248</v>
      </c>
      <c r="C22" s="50" t="s">
        <v>10</v>
      </c>
      <c r="D22" s="49">
        <v>35</v>
      </c>
      <c r="E22" s="50" t="s">
        <v>11</v>
      </c>
      <c r="F22" s="49">
        <v>248</v>
      </c>
      <c r="G22" s="50" t="s">
        <v>18</v>
      </c>
      <c r="H22" s="79">
        <v>20</v>
      </c>
      <c r="I22" s="80">
        <v>10628</v>
      </c>
      <c r="J22" s="80">
        <v>1043</v>
      </c>
      <c r="K22" s="80">
        <v>0</v>
      </c>
      <c r="L22" s="80">
        <v>893</v>
      </c>
      <c r="M22" s="81">
        <v>12564</v>
      </c>
      <c r="N22"/>
      <c r="O22" s="79">
        <v>0</v>
      </c>
      <c r="P22" s="79">
        <v>0</v>
      </c>
      <c r="Q22" s="55">
        <v>0.09</v>
      </c>
      <c r="R22" s="55">
        <v>3.832086787720014E-2</v>
      </c>
      <c r="S22" s="52">
        <v>0</v>
      </c>
      <c r="T22"/>
      <c r="U22" s="82">
        <v>233420</v>
      </c>
      <c r="V22" s="82">
        <v>0</v>
      </c>
      <c r="W22" s="82">
        <v>0</v>
      </c>
      <c r="X22" s="82">
        <v>17860</v>
      </c>
      <c r="Y22" s="82">
        <v>251280</v>
      </c>
      <c r="Z22" s="83">
        <v>16515636</v>
      </c>
    </row>
    <row r="23" spans="1:26" s="13" customFormat="1">
      <c r="A23" s="49">
        <v>410</v>
      </c>
      <c r="B23" s="49">
        <v>410035262</v>
      </c>
      <c r="C23" s="50" t="s">
        <v>10</v>
      </c>
      <c r="D23" s="49">
        <v>35</v>
      </c>
      <c r="E23" s="50" t="s">
        <v>11</v>
      </c>
      <c r="F23" s="49">
        <v>262</v>
      </c>
      <c r="G23" s="50" t="s">
        <v>19</v>
      </c>
      <c r="H23" s="79">
        <v>3</v>
      </c>
      <c r="I23" s="80">
        <v>9721</v>
      </c>
      <c r="J23" s="80">
        <v>4482</v>
      </c>
      <c r="K23" s="80">
        <v>0</v>
      </c>
      <c r="L23" s="80">
        <v>893</v>
      </c>
      <c r="M23" s="81">
        <v>15096</v>
      </c>
      <c r="N23"/>
      <c r="O23" s="79">
        <v>0</v>
      </c>
      <c r="P23" s="79">
        <v>0</v>
      </c>
      <c r="Q23" s="55">
        <v>0.09</v>
      </c>
      <c r="R23" s="55">
        <v>4.9647447879869105E-2</v>
      </c>
      <c r="S23" s="52">
        <v>0</v>
      </c>
      <c r="T23"/>
      <c r="U23" s="82">
        <v>42609</v>
      </c>
      <c r="V23" s="82">
        <v>0</v>
      </c>
      <c r="W23" s="82">
        <v>0</v>
      </c>
      <c r="X23" s="82">
        <v>2679</v>
      </c>
      <c r="Y23" s="82">
        <v>45288</v>
      </c>
      <c r="Z23" s="83">
        <v>16515636</v>
      </c>
    </row>
    <row r="24" spans="1:26" s="13" customFormat="1">
      <c r="A24" s="49">
        <v>410</v>
      </c>
      <c r="B24" s="49">
        <v>410035308</v>
      </c>
      <c r="C24" s="50" t="s">
        <v>10</v>
      </c>
      <c r="D24" s="49">
        <v>35</v>
      </c>
      <c r="E24" s="50" t="s">
        <v>11</v>
      </c>
      <c r="F24" s="49">
        <v>308</v>
      </c>
      <c r="G24" s="50" t="s">
        <v>20</v>
      </c>
      <c r="H24" s="79">
        <v>1</v>
      </c>
      <c r="I24" s="80">
        <v>14923</v>
      </c>
      <c r="J24" s="80">
        <v>8660</v>
      </c>
      <c r="K24" s="80">
        <v>0</v>
      </c>
      <c r="L24" s="80">
        <v>893</v>
      </c>
      <c r="M24" s="81">
        <v>24476</v>
      </c>
      <c r="N24"/>
      <c r="O24" s="79">
        <v>0</v>
      </c>
      <c r="P24" s="79">
        <v>0</v>
      </c>
      <c r="Q24" s="55">
        <v>0.09</v>
      </c>
      <c r="R24" s="55">
        <v>2.0346272864505974E-3</v>
      </c>
      <c r="S24" s="52">
        <v>0</v>
      </c>
      <c r="T24"/>
      <c r="U24" s="82">
        <v>23583</v>
      </c>
      <c r="V24" s="82">
        <v>0</v>
      </c>
      <c r="W24" s="82">
        <v>0</v>
      </c>
      <c r="X24" s="82">
        <v>893</v>
      </c>
      <c r="Y24" s="82">
        <v>24476</v>
      </c>
      <c r="Z24" s="83">
        <v>16515636</v>
      </c>
    </row>
    <row r="25" spans="1:26" s="13" customFormat="1">
      <c r="A25" s="49">
        <v>410</v>
      </c>
      <c r="B25" s="49">
        <v>410035346</v>
      </c>
      <c r="C25" s="50" t="s">
        <v>10</v>
      </c>
      <c r="D25" s="49">
        <v>35</v>
      </c>
      <c r="E25" s="50" t="s">
        <v>11</v>
      </c>
      <c r="F25" s="49">
        <v>346</v>
      </c>
      <c r="G25" s="50" t="s">
        <v>21</v>
      </c>
      <c r="H25" s="79">
        <v>9</v>
      </c>
      <c r="I25" s="80">
        <v>12519</v>
      </c>
      <c r="J25" s="80">
        <v>1393</v>
      </c>
      <c r="K25" s="80">
        <v>0</v>
      </c>
      <c r="L25" s="80">
        <v>893</v>
      </c>
      <c r="M25" s="81">
        <v>14805</v>
      </c>
      <c r="N25"/>
      <c r="O25" s="79">
        <v>0</v>
      </c>
      <c r="P25" s="79">
        <v>0</v>
      </c>
      <c r="Q25" s="55">
        <v>0.09</v>
      </c>
      <c r="R25" s="55">
        <v>1.0013258827609176E-2</v>
      </c>
      <c r="S25" s="52">
        <v>0</v>
      </c>
      <c r="T25"/>
      <c r="U25" s="82">
        <v>125208</v>
      </c>
      <c r="V25" s="82">
        <v>0</v>
      </c>
      <c r="W25" s="82">
        <v>0</v>
      </c>
      <c r="X25" s="82">
        <v>8037</v>
      </c>
      <c r="Y25" s="82">
        <v>133245</v>
      </c>
      <c r="Z25" s="83">
        <v>16515636</v>
      </c>
    </row>
    <row r="26" spans="1:26" s="13" customFormat="1">
      <c r="A26" s="49">
        <v>410</v>
      </c>
      <c r="B26" s="49">
        <v>410057035</v>
      </c>
      <c r="C26" s="50" t="s">
        <v>10</v>
      </c>
      <c r="D26" s="49">
        <v>57</v>
      </c>
      <c r="E26" s="50" t="s">
        <v>13</v>
      </c>
      <c r="F26" s="49">
        <v>35</v>
      </c>
      <c r="G26" s="50" t="s">
        <v>11</v>
      </c>
      <c r="H26" s="79">
        <v>10</v>
      </c>
      <c r="I26" s="80">
        <v>11884</v>
      </c>
      <c r="J26" s="80">
        <v>4172</v>
      </c>
      <c r="K26" s="80">
        <v>0</v>
      </c>
      <c r="L26" s="80">
        <v>893</v>
      </c>
      <c r="M26" s="81">
        <v>16949</v>
      </c>
      <c r="N26"/>
      <c r="O26" s="79">
        <v>0</v>
      </c>
      <c r="P26" s="79">
        <v>0</v>
      </c>
      <c r="Q26" s="55">
        <v>0.18</v>
      </c>
      <c r="R26" s="55">
        <v>0.14612608853271811</v>
      </c>
      <c r="S26" s="52">
        <v>0</v>
      </c>
      <c r="T26"/>
      <c r="U26" s="82">
        <v>160560</v>
      </c>
      <c r="V26" s="82">
        <v>0</v>
      </c>
      <c r="W26" s="82">
        <v>0</v>
      </c>
      <c r="X26" s="82">
        <v>8930</v>
      </c>
      <c r="Y26" s="82">
        <v>169490</v>
      </c>
      <c r="Z26" s="83">
        <v>16515636</v>
      </c>
    </row>
    <row r="27" spans="1:26" s="13" customFormat="1">
      <c r="A27" s="49">
        <v>410</v>
      </c>
      <c r="B27" s="49">
        <v>410057057</v>
      </c>
      <c r="C27" s="50" t="s">
        <v>10</v>
      </c>
      <c r="D27" s="49">
        <v>57</v>
      </c>
      <c r="E27" s="50" t="s">
        <v>13</v>
      </c>
      <c r="F27" s="49">
        <v>57</v>
      </c>
      <c r="G27" s="50" t="s">
        <v>13</v>
      </c>
      <c r="H27" s="79">
        <v>197</v>
      </c>
      <c r="I27" s="80">
        <v>11145</v>
      </c>
      <c r="J27" s="80">
        <v>565</v>
      </c>
      <c r="K27" s="80">
        <v>0</v>
      </c>
      <c r="L27" s="80">
        <v>893</v>
      </c>
      <c r="M27" s="81">
        <v>12603</v>
      </c>
      <c r="N27"/>
      <c r="O27" s="79">
        <v>0</v>
      </c>
      <c r="P27" s="79">
        <v>0</v>
      </c>
      <c r="Q27" s="55">
        <v>0.18</v>
      </c>
      <c r="R27" s="55">
        <v>0.11617430923108824</v>
      </c>
      <c r="S27" s="52">
        <v>0</v>
      </c>
      <c r="T27"/>
      <c r="U27" s="82">
        <v>2306870</v>
      </c>
      <c r="V27" s="82">
        <v>0</v>
      </c>
      <c r="W27" s="82">
        <v>0</v>
      </c>
      <c r="X27" s="82">
        <v>175921</v>
      </c>
      <c r="Y27" s="82">
        <v>2482791</v>
      </c>
      <c r="Z27" s="83">
        <v>16515636</v>
      </c>
    </row>
    <row r="28" spans="1:26" s="13" customFormat="1">
      <c r="A28" s="49">
        <v>410</v>
      </c>
      <c r="B28" s="49">
        <v>410057093</v>
      </c>
      <c r="C28" s="50" t="s">
        <v>10</v>
      </c>
      <c r="D28" s="49">
        <v>57</v>
      </c>
      <c r="E28" s="50" t="s">
        <v>13</v>
      </c>
      <c r="F28" s="49">
        <v>93</v>
      </c>
      <c r="G28" s="50" t="s">
        <v>14</v>
      </c>
      <c r="H28" s="79">
        <v>5</v>
      </c>
      <c r="I28" s="80">
        <v>12173</v>
      </c>
      <c r="J28" s="80">
        <v>346</v>
      </c>
      <c r="K28" s="80">
        <v>0</v>
      </c>
      <c r="L28" s="80">
        <v>893</v>
      </c>
      <c r="M28" s="81">
        <v>13412</v>
      </c>
      <c r="N28"/>
      <c r="O28" s="79">
        <v>0</v>
      </c>
      <c r="P28" s="79">
        <v>0</v>
      </c>
      <c r="Q28" s="55">
        <v>0.09</v>
      </c>
      <c r="R28" s="55">
        <v>9.8316229817792172E-2</v>
      </c>
      <c r="S28" s="52">
        <v>-1059</v>
      </c>
      <c r="T28"/>
      <c r="U28" s="82">
        <v>62595</v>
      </c>
      <c r="V28" s="82">
        <v>0</v>
      </c>
      <c r="W28" s="82">
        <v>-5295</v>
      </c>
      <c r="X28" s="82">
        <v>4465</v>
      </c>
      <c r="Y28" s="82">
        <v>61765</v>
      </c>
      <c r="Z28" s="83">
        <v>16515636</v>
      </c>
    </row>
    <row r="29" spans="1:26" s="13" customFormat="1">
      <c r="A29" s="49">
        <v>410</v>
      </c>
      <c r="B29" s="49">
        <v>410057163</v>
      </c>
      <c r="C29" s="50" t="s">
        <v>10</v>
      </c>
      <c r="D29" s="49">
        <v>57</v>
      </c>
      <c r="E29" s="50" t="s">
        <v>13</v>
      </c>
      <c r="F29" s="49">
        <v>163</v>
      </c>
      <c r="G29" s="50" t="s">
        <v>16</v>
      </c>
      <c r="H29" s="79">
        <v>2</v>
      </c>
      <c r="I29" s="80">
        <v>10494</v>
      </c>
      <c r="J29" s="80">
        <v>205</v>
      </c>
      <c r="K29" s="80">
        <v>0</v>
      </c>
      <c r="L29" s="80">
        <v>893</v>
      </c>
      <c r="M29" s="81">
        <v>11592</v>
      </c>
      <c r="N29"/>
      <c r="O29" s="79">
        <v>0</v>
      </c>
      <c r="P29" s="79">
        <v>0</v>
      </c>
      <c r="Q29" s="55">
        <v>0.18</v>
      </c>
      <c r="R29" s="55">
        <v>8.718100290538934E-2</v>
      </c>
      <c r="S29" s="52">
        <v>0</v>
      </c>
      <c r="T29"/>
      <c r="U29" s="82">
        <v>21398</v>
      </c>
      <c r="V29" s="82">
        <v>0</v>
      </c>
      <c r="W29" s="82">
        <v>0</v>
      </c>
      <c r="X29" s="82">
        <v>1786</v>
      </c>
      <c r="Y29" s="82">
        <v>23184</v>
      </c>
      <c r="Z29" s="83">
        <v>16515636</v>
      </c>
    </row>
    <row r="30" spans="1:26" s="13" customFormat="1">
      <c r="A30" s="49">
        <v>410</v>
      </c>
      <c r="B30" s="49">
        <v>410057176</v>
      </c>
      <c r="C30" s="50" t="s">
        <v>10</v>
      </c>
      <c r="D30" s="49">
        <v>57</v>
      </c>
      <c r="E30" s="50" t="s">
        <v>13</v>
      </c>
      <c r="F30" s="49">
        <v>176</v>
      </c>
      <c r="G30" s="50" t="s">
        <v>78</v>
      </c>
      <c r="H30" s="79">
        <v>2</v>
      </c>
      <c r="I30" s="80">
        <v>11288</v>
      </c>
      <c r="J30" s="80">
        <v>3728</v>
      </c>
      <c r="K30" s="80">
        <v>0</v>
      </c>
      <c r="L30" s="80">
        <v>893</v>
      </c>
      <c r="M30" s="81">
        <v>15909</v>
      </c>
      <c r="N30"/>
      <c r="O30" s="79">
        <v>0</v>
      </c>
      <c r="P30" s="79">
        <v>0</v>
      </c>
      <c r="Q30" s="55">
        <v>0.09</v>
      </c>
      <c r="R30" s="55">
        <v>6.5731913421481103E-2</v>
      </c>
      <c r="S30" s="52">
        <v>0</v>
      </c>
      <c r="T30"/>
      <c r="U30" s="82">
        <v>30032</v>
      </c>
      <c r="V30" s="82">
        <v>0</v>
      </c>
      <c r="W30" s="82">
        <v>0</v>
      </c>
      <c r="X30" s="82">
        <v>1786</v>
      </c>
      <c r="Y30" s="82">
        <v>31818</v>
      </c>
      <c r="Z30" s="83">
        <v>16515636</v>
      </c>
    </row>
    <row r="31" spans="1:26" s="13" customFormat="1">
      <c r="A31" s="49">
        <v>410</v>
      </c>
      <c r="B31" s="49">
        <v>410057248</v>
      </c>
      <c r="C31" s="50" t="s">
        <v>10</v>
      </c>
      <c r="D31" s="49">
        <v>57</v>
      </c>
      <c r="E31" s="50" t="s">
        <v>13</v>
      </c>
      <c r="F31" s="49">
        <v>248</v>
      </c>
      <c r="G31" s="50" t="s">
        <v>18</v>
      </c>
      <c r="H31" s="79">
        <v>8</v>
      </c>
      <c r="I31" s="80">
        <v>10317</v>
      </c>
      <c r="J31" s="80">
        <v>1012</v>
      </c>
      <c r="K31" s="80">
        <v>0</v>
      </c>
      <c r="L31" s="80">
        <v>893</v>
      </c>
      <c r="M31" s="81">
        <v>12222</v>
      </c>
      <c r="N31"/>
      <c r="O31" s="79">
        <v>0</v>
      </c>
      <c r="P31" s="79">
        <v>0</v>
      </c>
      <c r="Q31" s="55">
        <v>0.09</v>
      </c>
      <c r="R31" s="55">
        <v>3.832086787720014E-2</v>
      </c>
      <c r="S31" s="52">
        <v>0</v>
      </c>
      <c r="T31"/>
      <c r="U31" s="82">
        <v>90632</v>
      </c>
      <c r="V31" s="82">
        <v>0</v>
      </c>
      <c r="W31" s="82">
        <v>0</v>
      </c>
      <c r="X31" s="82">
        <v>7144</v>
      </c>
      <c r="Y31" s="82">
        <v>97776</v>
      </c>
      <c r="Z31" s="83">
        <v>16515636</v>
      </c>
    </row>
    <row r="32" spans="1:26" s="13" customFormat="1">
      <c r="A32" s="49">
        <v>410</v>
      </c>
      <c r="B32" s="49">
        <v>410057262</v>
      </c>
      <c r="C32" s="50" t="s">
        <v>10</v>
      </c>
      <c r="D32" s="49">
        <v>57</v>
      </c>
      <c r="E32" s="50" t="s">
        <v>13</v>
      </c>
      <c r="F32" s="49">
        <v>262</v>
      </c>
      <c r="G32" s="50" t="s">
        <v>19</v>
      </c>
      <c r="H32" s="79">
        <v>1</v>
      </c>
      <c r="I32" s="80">
        <v>8703</v>
      </c>
      <c r="J32" s="80">
        <v>4013</v>
      </c>
      <c r="K32" s="80">
        <v>0</v>
      </c>
      <c r="L32" s="80">
        <v>893</v>
      </c>
      <c r="M32" s="81">
        <v>13609</v>
      </c>
      <c r="N32"/>
      <c r="O32" s="79">
        <v>0</v>
      </c>
      <c r="P32" s="79">
        <v>0</v>
      </c>
      <c r="Q32" s="55">
        <v>0.09</v>
      </c>
      <c r="R32" s="55">
        <v>4.9647447879869105E-2</v>
      </c>
      <c r="S32" s="52">
        <v>0</v>
      </c>
      <c r="T32"/>
      <c r="U32" s="82">
        <v>12716</v>
      </c>
      <c r="V32" s="82">
        <v>0</v>
      </c>
      <c r="W32" s="82">
        <v>0</v>
      </c>
      <c r="X32" s="82">
        <v>893</v>
      </c>
      <c r="Y32" s="82">
        <v>13609</v>
      </c>
      <c r="Z32" s="83">
        <v>16515636</v>
      </c>
    </row>
    <row r="33" spans="1:26" s="13" customFormat="1">
      <c r="A33" s="49">
        <v>410</v>
      </c>
      <c r="B33" s="49">
        <v>410057308</v>
      </c>
      <c r="C33" s="50" t="s">
        <v>10</v>
      </c>
      <c r="D33" s="49">
        <v>57</v>
      </c>
      <c r="E33" s="50" t="s">
        <v>13</v>
      </c>
      <c r="F33" s="49">
        <v>308</v>
      </c>
      <c r="G33" s="50" t="s">
        <v>20</v>
      </c>
      <c r="H33" s="79">
        <v>1</v>
      </c>
      <c r="I33" s="80">
        <v>12654</v>
      </c>
      <c r="J33" s="80">
        <v>7343</v>
      </c>
      <c r="K33" s="80">
        <v>0</v>
      </c>
      <c r="L33" s="80">
        <v>893</v>
      </c>
      <c r="M33" s="81">
        <v>20890</v>
      </c>
      <c r="N33"/>
      <c r="O33" s="79">
        <v>0</v>
      </c>
      <c r="P33" s="79">
        <v>0</v>
      </c>
      <c r="Q33" s="55">
        <v>0.09</v>
      </c>
      <c r="R33" s="55">
        <v>2.0346272864505974E-3</v>
      </c>
      <c r="S33" s="52">
        <v>0</v>
      </c>
      <c r="T33"/>
      <c r="U33" s="82">
        <v>19997</v>
      </c>
      <c r="V33" s="82">
        <v>0</v>
      </c>
      <c r="W33" s="82">
        <v>0</v>
      </c>
      <c r="X33" s="82">
        <v>893</v>
      </c>
      <c r="Y33" s="82">
        <v>20890</v>
      </c>
      <c r="Z33" s="83">
        <v>16515636</v>
      </c>
    </row>
    <row r="34" spans="1:26" s="13" customFormat="1">
      <c r="A34" s="49">
        <v>412</v>
      </c>
      <c r="B34" s="49">
        <v>412035035</v>
      </c>
      <c r="C34" s="50" t="s">
        <v>22</v>
      </c>
      <c r="D34" s="49">
        <v>35</v>
      </c>
      <c r="E34" s="50" t="s">
        <v>11</v>
      </c>
      <c r="F34" s="49">
        <v>35</v>
      </c>
      <c r="G34" s="50" t="s">
        <v>11</v>
      </c>
      <c r="H34" s="79">
        <v>481</v>
      </c>
      <c r="I34" s="80">
        <v>11529</v>
      </c>
      <c r="J34" s="80">
        <v>4048</v>
      </c>
      <c r="K34" s="80">
        <v>0</v>
      </c>
      <c r="L34" s="80">
        <v>893</v>
      </c>
      <c r="M34" s="81">
        <v>16470</v>
      </c>
      <c r="N34"/>
      <c r="O34" s="79">
        <v>0</v>
      </c>
      <c r="P34" s="79">
        <v>0</v>
      </c>
      <c r="Q34" s="55">
        <v>0.18</v>
      </c>
      <c r="R34" s="55">
        <v>0.14612608853271811</v>
      </c>
      <c r="S34" s="52">
        <v>0</v>
      </c>
      <c r="T34"/>
      <c r="U34" s="82">
        <v>7492537</v>
      </c>
      <c r="V34" s="82">
        <v>0</v>
      </c>
      <c r="W34" s="82">
        <v>0</v>
      </c>
      <c r="X34" s="82">
        <v>429533</v>
      </c>
      <c r="Y34" s="82">
        <v>7922070</v>
      </c>
      <c r="Z34" s="83">
        <v>8574695</v>
      </c>
    </row>
    <row r="35" spans="1:26" s="13" customFormat="1">
      <c r="A35" s="49">
        <v>412</v>
      </c>
      <c r="B35" s="49">
        <v>412035044</v>
      </c>
      <c r="C35" s="50" t="s">
        <v>22</v>
      </c>
      <c r="D35" s="49">
        <v>35</v>
      </c>
      <c r="E35" s="50" t="s">
        <v>11</v>
      </c>
      <c r="F35" s="49">
        <v>44</v>
      </c>
      <c r="G35" s="50" t="s">
        <v>12</v>
      </c>
      <c r="H35" s="79">
        <v>7</v>
      </c>
      <c r="I35" s="80">
        <v>8621</v>
      </c>
      <c r="J35" s="80">
        <v>201</v>
      </c>
      <c r="K35" s="80">
        <v>0</v>
      </c>
      <c r="L35" s="80">
        <v>893</v>
      </c>
      <c r="M35" s="81">
        <v>9715</v>
      </c>
      <c r="N35"/>
      <c r="O35" s="79">
        <v>0</v>
      </c>
      <c r="P35" s="79">
        <v>0</v>
      </c>
      <c r="Q35" s="55">
        <v>0.09</v>
      </c>
      <c r="R35" s="55">
        <v>4.7548666112628105E-2</v>
      </c>
      <c r="S35" s="52">
        <v>0</v>
      </c>
      <c r="T35"/>
      <c r="U35" s="82">
        <v>61754</v>
      </c>
      <c r="V35" s="82">
        <v>0</v>
      </c>
      <c r="W35" s="82">
        <v>0</v>
      </c>
      <c r="X35" s="82">
        <v>6251</v>
      </c>
      <c r="Y35" s="82">
        <v>68005</v>
      </c>
      <c r="Z35" s="83">
        <v>8574695</v>
      </c>
    </row>
    <row r="36" spans="1:26" s="13" customFormat="1">
      <c r="A36" s="49">
        <v>412</v>
      </c>
      <c r="B36" s="49">
        <v>412035046</v>
      </c>
      <c r="C36" s="50" t="s">
        <v>22</v>
      </c>
      <c r="D36" s="49">
        <v>35</v>
      </c>
      <c r="E36" s="50" t="s">
        <v>11</v>
      </c>
      <c r="F36" s="49">
        <v>46</v>
      </c>
      <c r="G36" s="50" t="s">
        <v>89</v>
      </c>
      <c r="H36" s="79">
        <v>1</v>
      </c>
      <c r="I36" s="80">
        <v>10054</v>
      </c>
      <c r="J36" s="80">
        <v>7641</v>
      </c>
      <c r="K36" s="80">
        <v>0</v>
      </c>
      <c r="L36" s="80">
        <v>893</v>
      </c>
      <c r="M36" s="81">
        <v>18588</v>
      </c>
      <c r="N36"/>
      <c r="O36" s="79">
        <v>0</v>
      </c>
      <c r="P36" s="79">
        <v>0</v>
      </c>
      <c r="Q36" s="55">
        <v>0.09</v>
      </c>
      <c r="R36" s="55">
        <v>5.3994703648983843E-4</v>
      </c>
      <c r="S36" s="52">
        <v>0</v>
      </c>
      <c r="T36"/>
      <c r="U36" s="82">
        <v>17695</v>
      </c>
      <c r="V36" s="82">
        <v>0</v>
      </c>
      <c r="W36" s="82">
        <v>0</v>
      </c>
      <c r="X36" s="82">
        <v>893</v>
      </c>
      <c r="Y36" s="82">
        <v>18588</v>
      </c>
      <c r="Z36" s="83">
        <v>8574695</v>
      </c>
    </row>
    <row r="37" spans="1:26" s="13" customFormat="1">
      <c r="A37" s="49">
        <v>412</v>
      </c>
      <c r="B37" s="49">
        <v>412035057</v>
      </c>
      <c r="C37" s="50" t="s">
        <v>22</v>
      </c>
      <c r="D37" s="49">
        <v>35</v>
      </c>
      <c r="E37" s="50" t="s">
        <v>11</v>
      </c>
      <c r="F37" s="49">
        <v>57</v>
      </c>
      <c r="G37" s="50" t="s">
        <v>13</v>
      </c>
      <c r="H37" s="79">
        <v>1</v>
      </c>
      <c r="I37" s="80">
        <v>12260</v>
      </c>
      <c r="J37" s="80">
        <v>622</v>
      </c>
      <c r="K37" s="80">
        <v>0</v>
      </c>
      <c r="L37" s="80">
        <v>893</v>
      </c>
      <c r="M37" s="81">
        <v>13775</v>
      </c>
      <c r="N37"/>
      <c r="O37" s="79">
        <v>0</v>
      </c>
      <c r="P37" s="79">
        <v>0</v>
      </c>
      <c r="Q37" s="55">
        <v>0.18</v>
      </c>
      <c r="R37" s="55">
        <v>0.11617430923108824</v>
      </c>
      <c r="S37" s="52">
        <v>0</v>
      </c>
      <c r="T37"/>
      <c r="U37" s="82">
        <v>12882</v>
      </c>
      <c r="V37" s="82">
        <v>0</v>
      </c>
      <c r="W37" s="82">
        <v>0</v>
      </c>
      <c r="X37" s="82">
        <v>893</v>
      </c>
      <c r="Y37" s="82">
        <v>13775</v>
      </c>
      <c r="Z37" s="83">
        <v>8574695</v>
      </c>
    </row>
    <row r="38" spans="1:26" s="13" customFormat="1">
      <c r="A38" s="49">
        <v>412</v>
      </c>
      <c r="B38" s="49">
        <v>412035073</v>
      </c>
      <c r="C38" s="50" t="s">
        <v>22</v>
      </c>
      <c r="D38" s="49">
        <v>35</v>
      </c>
      <c r="E38" s="50" t="s">
        <v>11</v>
      </c>
      <c r="F38" s="49">
        <v>73</v>
      </c>
      <c r="G38" s="50" t="s">
        <v>23</v>
      </c>
      <c r="H38" s="79">
        <v>2</v>
      </c>
      <c r="I38" s="80">
        <v>10347</v>
      </c>
      <c r="J38" s="80">
        <v>8051</v>
      </c>
      <c r="K38" s="80">
        <v>0</v>
      </c>
      <c r="L38" s="80">
        <v>893</v>
      </c>
      <c r="M38" s="81">
        <v>19291</v>
      </c>
      <c r="N38"/>
      <c r="O38" s="79">
        <v>0</v>
      </c>
      <c r="P38" s="79">
        <v>0</v>
      </c>
      <c r="Q38" s="55">
        <v>0.09</v>
      </c>
      <c r="R38" s="55">
        <v>4.5357225141821628E-3</v>
      </c>
      <c r="S38" s="52">
        <v>0</v>
      </c>
      <c r="T38"/>
      <c r="U38" s="82">
        <v>36796</v>
      </c>
      <c r="V38" s="82">
        <v>0</v>
      </c>
      <c r="W38" s="82">
        <v>0</v>
      </c>
      <c r="X38" s="82">
        <v>1786</v>
      </c>
      <c r="Y38" s="82">
        <v>38582</v>
      </c>
      <c r="Z38" s="83">
        <v>8574695</v>
      </c>
    </row>
    <row r="39" spans="1:26" s="13" customFormat="1">
      <c r="A39" s="49">
        <v>412</v>
      </c>
      <c r="B39" s="49">
        <v>412035165</v>
      </c>
      <c r="C39" s="50" t="s">
        <v>22</v>
      </c>
      <c r="D39" s="49">
        <v>35</v>
      </c>
      <c r="E39" s="50" t="s">
        <v>11</v>
      </c>
      <c r="F39" s="49">
        <v>165</v>
      </c>
      <c r="G39" s="50" t="s">
        <v>17</v>
      </c>
      <c r="H39" s="79">
        <v>1</v>
      </c>
      <c r="I39" s="80">
        <v>11598</v>
      </c>
      <c r="J39" s="80">
        <v>630</v>
      </c>
      <c r="K39" s="80">
        <v>0</v>
      </c>
      <c r="L39" s="80">
        <v>893</v>
      </c>
      <c r="M39" s="81">
        <v>13121</v>
      </c>
      <c r="N39"/>
      <c r="O39" s="79">
        <v>0</v>
      </c>
      <c r="P39" s="79">
        <v>0</v>
      </c>
      <c r="Q39" s="55">
        <v>0.14000000000000001</v>
      </c>
      <c r="R39" s="55">
        <v>0.119594572656299</v>
      </c>
      <c r="S39" s="52">
        <v>0</v>
      </c>
      <c r="T39"/>
      <c r="U39" s="82">
        <v>12228</v>
      </c>
      <c r="V39" s="82">
        <v>0</v>
      </c>
      <c r="W39" s="82">
        <v>0</v>
      </c>
      <c r="X39" s="82">
        <v>893</v>
      </c>
      <c r="Y39" s="82">
        <v>13121</v>
      </c>
      <c r="Z39" s="83">
        <v>8574695</v>
      </c>
    </row>
    <row r="40" spans="1:26" s="13" customFormat="1">
      <c r="A40" s="49">
        <v>412</v>
      </c>
      <c r="B40" s="49">
        <v>412035189</v>
      </c>
      <c r="C40" s="50" t="s">
        <v>22</v>
      </c>
      <c r="D40" s="49">
        <v>35</v>
      </c>
      <c r="E40" s="50" t="s">
        <v>11</v>
      </c>
      <c r="F40" s="49">
        <v>189</v>
      </c>
      <c r="G40" s="50" t="s">
        <v>24</v>
      </c>
      <c r="H40" s="79">
        <v>2</v>
      </c>
      <c r="I40" s="80">
        <v>9832</v>
      </c>
      <c r="J40" s="80">
        <v>3939</v>
      </c>
      <c r="K40" s="80">
        <v>0</v>
      </c>
      <c r="L40" s="80">
        <v>893</v>
      </c>
      <c r="M40" s="81">
        <v>14664</v>
      </c>
      <c r="N40"/>
      <c r="O40" s="79">
        <v>0</v>
      </c>
      <c r="P40" s="79">
        <v>0</v>
      </c>
      <c r="Q40" s="55">
        <v>0.09</v>
      </c>
      <c r="R40" s="55">
        <v>2.440017604750047E-3</v>
      </c>
      <c r="S40" s="52">
        <v>0</v>
      </c>
      <c r="T40"/>
      <c r="U40" s="82">
        <v>27542</v>
      </c>
      <c r="V40" s="82">
        <v>0</v>
      </c>
      <c r="W40" s="82">
        <v>0</v>
      </c>
      <c r="X40" s="82">
        <v>1786</v>
      </c>
      <c r="Y40" s="82">
        <v>29328</v>
      </c>
      <c r="Z40" s="83">
        <v>8574695</v>
      </c>
    </row>
    <row r="41" spans="1:26" s="13" customFormat="1">
      <c r="A41" s="49">
        <v>412</v>
      </c>
      <c r="B41" s="49">
        <v>412035198</v>
      </c>
      <c r="C41" s="50" t="s">
        <v>22</v>
      </c>
      <c r="D41" s="49">
        <v>35</v>
      </c>
      <c r="E41" s="50" t="s">
        <v>11</v>
      </c>
      <c r="F41" s="49">
        <v>198</v>
      </c>
      <c r="G41" s="50" t="s">
        <v>66</v>
      </c>
      <c r="H41" s="79">
        <v>1</v>
      </c>
      <c r="I41" s="80">
        <v>9705</v>
      </c>
      <c r="J41" s="80">
        <v>3902</v>
      </c>
      <c r="K41" s="80">
        <v>0</v>
      </c>
      <c r="L41" s="80">
        <v>893</v>
      </c>
      <c r="M41" s="81">
        <v>14500</v>
      </c>
      <c r="N41"/>
      <c r="O41" s="79">
        <v>0</v>
      </c>
      <c r="P41" s="79">
        <v>0</v>
      </c>
      <c r="Q41" s="55">
        <v>0.09</v>
      </c>
      <c r="R41" s="55">
        <v>5.9665470042922211E-3</v>
      </c>
      <c r="S41" s="52">
        <v>0</v>
      </c>
      <c r="T41"/>
      <c r="U41" s="82">
        <v>13607</v>
      </c>
      <c r="V41" s="82">
        <v>0</v>
      </c>
      <c r="W41" s="82">
        <v>0</v>
      </c>
      <c r="X41" s="82">
        <v>893</v>
      </c>
      <c r="Y41" s="82">
        <v>14500</v>
      </c>
      <c r="Z41" s="83">
        <v>8574695</v>
      </c>
    </row>
    <row r="42" spans="1:26" s="13" customFormat="1">
      <c r="A42" s="49">
        <v>412</v>
      </c>
      <c r="B42" s="49">
        <v>412035207</v>
      </c>
      <c r="C42" s="50" t="s">
        <v>22</v>
      </c>
      <c r="D42" s="49">
        <v>35</v>
      </c>
      <c r="E42" s="50" t="s">
        <v>11</v>
      </c>
      <c r="F42" s="49">
        <v>207</v>
      </c>
      <c r="G42" s="50" t="s">
        <v>25</v>
      </c>
      <c r="H42" s="79">
        <v>1</v>
      </c>
      <c r="I42" s="80">
        <v>14923</v>
      </c>
      <c r="J42" s="80">
        <v>9649</v>
      </c>
      <c r="K42" s="80">
        <v>0</v>
      </c>
      <c r="L42" s="80">
        <v>893</v>
      </c>
      <c r="M42" s="81">
        <v>25465</v>
      </c>
      <c r="N42"/>
      <c r="O42" s="79">
        <v>0</v>
      </c>
      <c r="P42" s="79">
        <v>0</v>
      </c>
      <c r="Q42" s="55">
        <v>0.09</v>
      </c>
      <c r="R42" s="55">
        <v>2.7549580091034434E-4</v>
      </c>
      <c r="S42" s="52">
        <v>0</v>
      </c>
      <c r="T42"/>
      <c r="U42" s="82">
        <v>24572</v>
      </c>
      <c r="V42" s="82">
        <v>0</v>
      </c>
      <c r="W42" s="82">
        <v>0</v>
      </c>
      <c r="X42" s="82">
        <v>893</v>
      </c>
      <c r="Y42" s="82">
        <v>25465</v>
      </c>
      <c r="Z42" s="83">
        <v>8574695</v>
      </c>
    </row>
    <row r="43" spans="1:26" s="13" customFormat="1">
      <c r="A43" s="49">
        <v>412</v>
      </c>
      <c r="B43" s="49">
        <v>412035212</v>
      </c>
      <c r="C43" s="50" t="s">
        <v>22</v>
      </c>
      <c r="D43" s="49">
        <v>35</v>
      </c>
      <c r="E43" s="50" t="s">
        <v>11</v>
      </c>
      <c r="F43" s="49">
        <v>212</v>
      </c>
      <c r="G43" s="50" t="s">
        <v>167</v>
      </c>
      <c r="H43" s="79">
        <v>1</v>
      </c>
      <c r="I43" s="80">
        <v>9711</v>
      </c>
      <c r="J43" s="80">
        <v>1607</v>
      </c>
      <c r="K43" s="80">
        <v>0</v>
      </c>
      <c r="L43" s="80">
        <v>893</v>
      </c>
      <c r="M43" s="81">
        <v>12211</v>
      </c>
      <c r="N43"/>
      <c r="O43" s="79">
        <v>0</v>
      </c>
      <c r="P43" s="79">
        <v>0</v>
      </c>
      <c r="Q43" s="55">
        <v>0.09</v>
      </c>
      <c r="R43" s="55">
        <v>2.7475759897606592E-2</v>
      </c>
      <c r="S43" s="52">
        <v>0</v>
      </c>
      <c r="T43"/>
      <c r="U43" s="82">
        <v>11318</v>
      </c>
      <c r="V43" s="82">
        <v>0</v>
      </c>
      <c r="W43" s="82">
        <v>0</v>
      </c>
      <c r="X43" s="82">
        <v>893</v>
      </c>
      <c r="Y43" s="82">
        <v>12211</v>
      </c>
      <c r="Z43" s="83">
        <v>8574695</v>
      </c>
    </row>
    <row r="44" spans="1:26" s="13" customFormat="1">
      <c r="A44" s="49">
        <v>412</v>
      </c>
      <c r="B44" s="49">
        <v>412035220</v>
      </c>
      <c r="C44" s="50" t="s">
        <v>22</v>
      </c>
      <c r="D44" s="49">
        <v>35</v>
      </c>
      <c r="E44" s="50" t="s">
        <v>11</v>
      </c>
      <c r="F44" s="49">
        <v>220</v>
      </c>
      <c r="G44" s="50" t="s">
        <v>26</v>
      </c>
      <c r="H44" s="79">
        <v>6</v>
      </c>
      <c r="I44" s="80">
        <v>11904</v>
      </c>
      <c r="J44" s="80">
        <v>4841</v>
      </c>
      <c r="K44" s="80">
        <v>0</v>
      </c>
      <c r="L44" s="80">
        <v>893</v>
      </c>
      <c r="M44" s="81">
        <v>17638</v>
      </c>
      <c r="N44"/>
      <c r="O44" s="79">
        <v>0</v>
      </c>
      <c r="P44" s="79">
        <v>0</v>
      </c>
      <c r="Q44" s="55">
        <v>0.09</v>
      </c>
      <c r="R44" s="55">
        <v>1.2373569935732222E-2</v>
      </c>
      <c r="S44" s="52">
        <v>0</v>
      </c>
      <c r="T44"/>
      <c r="U44" s="82">
        <v>100470</v>
      </c>
      <c r="V44" s="82">
        <v>0</v>
      </c>
      <c r="W44" s="82">
        <v>0</v>
      </c>
      <c r="X44" s="82">
        <v>5358</v>
      </c>
      <c r="Y44" s="82">
        <v>105828</v>
      </c>
      <c r="Z44" s="83">
        <v>8574695</v>
      </c>
    </row>
    <row r="45" spans="1:26" s="13" customFormat="1">
      <c r="A45" s="49">
        <v>412</v>
      </c>
      <c r="B45" s="49">
        <v>412035244</v>
      </c>
      <c r="C45" s="50" t="s">
        <v>22</v>
      </c>
      <c r="D45" s="49">
        <v>35</v>
      </c>
      <c r="E45" s="50" t="s">
        <v>11</v>
      </c>
      <c r="F45" s="49">
        <v>244</v>
      </c>
      <c r="G45" s="50" t="s">
        <v>27</v>
      </c>
      <c r="H45" s="79">
        <v>8</v>
      </c>
      <c r="I45" s="80">
        <v>11622</v>
      </c>
      <c r="J45" s="80">
        <v>4705</v>
      </c>
      <c r="K45" s="80">
        <v>0</v>
      </c>
      <c r="L45" s="80">
        <v>893</v>
      </c>
      <c r="M45" s="81">
        <v>17220</v>
      </c>
      <c r="N45"/>
      <c r="O45" s="79">
        <v>0</v>
      </c>
      <c r="P45" s="79">
        <v>0</v>
      </c>
      <c r="Q45" s="55">
        <v>0.18</v>
      </c>
      <c r="R45" s="55">
        <v>9.4214674022231409E-2</v>
      </c>
      <c r="S45" s="52">
        <v>0</v>
      </c>
      <c r="T45"/>
      <c r="U45" s="82">
        <v>130616</v>
      </c>
      <c r="V45" s="82">
        <v>0</v>
      </c>
      <c r="W45" s="82">
        <v>0</v>
      </c>
      <c r="X45" s="82">
        <v>7144</v>
      </c>
      <c r="Y45" s="82">
        <v>137760</v>
      </c>
      <c r="Z45" s="83">
        <v>8574695</v>
      </c>
    </row>
    <row r="46" spans="1:26" s="13" customFormat="1">
      <c r="A46" s="49">
        <v>412</v>
      </c>
      <c r="B46" s="49">
        <v>412035285</v>
      </c>
      <c r="C46" s="50" t="s">
        <v>22</v>
      </c>
      <c r="D46" s="49">
        <v>35</v>
      </c>
      <c r="E46" s="50" t="s">
        <v>11</v>
      </c>
      <c r="F46" s="49">
        <v>285</v>
      </c>
      <c r="G46" s="50" t="s">
        <v>28</v>
      </c>
      <c r="H46" s="79">
        <v>7</v>
      </c>
      <c r="I46" s="80">
        <v>9625</v>
      </c>
      <c r="J46" s="80">
        <v>2948</v>
      </c>
      <c r="K46" s="80">
        <v>0</v>
      </c>
      <c r="L46" s="80">
        <v>893</v>
      </c>
      <c r="M46" s="81">
        <v>13466</v>
      </c>
      <c r="N46"/>
      <c r="O46" s="79">
        <v>0</v>
      </c>
      <c r="P46" s="79">
        <v>0</v>
      </c>
      <c r="Q46" s="55">
        <v>0.09</v>
      </c>
      <c r="R46" s="55">
        <v>3.1541656386371027E-2</v>
      </c>
      <c r="S46" s="52">
        <v>0</v>
      </c>
      <c r="T46"/>
      <c r="U46" s="82">
        <v>88011</v>
      </c>
      <c r="V46" s="82">
        <v>0</v>
      </c>
      <c r="W46" s="82">
        <v>0</v>
      </c>
      <c r="X46" s="82">
        <v>6251</v>
      </c>
      <c r="Y46" s="82">
        <v>94262</v>
      </c>
      <c r="Z46" s="83">
        <v>8574695</v>
      </c>
    </row>
    <row r="47" spans="1:26" s="13" customFormat="1">
      <c r="A47" s="49">
        <v>412</v>
      </c>
      <c r="B47" s="49">
        <v>412035293</v>
      </c>
      <c r="C47" s="50" t="s">
        <v>22</v>
      </c>
      <c r="D47" s="49">
        <v>35</v>
      </c>
      <c r="E47" s="50" t="s">
        <v>11</v>
      </c>
      <c r="F47" s="49">
        <v>293</v>
      </c>
      <c r="G47" s="50" t="s">
        <v>171</v>
      </c>
      <c r="H47" s="79">
        <v>1</v>
      </c>
      <c r="I47" s="80">
        <v>11386</v>
      </c>
      <c r="J47" s="80">
        <v>978</v>
      </c>
      <c r="K47" s="80">
        <v>0</v>
      </c>
      <c r="L47" s="80">
        <v>893</v>
      </c>
      <c r="M47" s="81">
        <v>13257</v>
      </c>
      <c r="N47"/>
      <c r="O47" s="79">
        <v>0</v>
      </c>
      <c r="P47" s="79">
        <v>0</v>
      </c>
      <c r="Q47" s="55">
        <v>0.18</v>
      </c>
      <c r="R47" s="55">
        <v>3.0102488559120744E-3</v>
      </c>
      <c r="S47" s="52">
        <v>0</v>
      </c>
      <c r="T47"/>
      <c r="U47" s="82">
        <v>12364</v>
      </c>
      <c r="V47" s="82">
        <v>0</v>
      </c>
      <c r="W47" s="82">
        <v>0</v>
      </c>
      <c r="X47" s="82">
        <v>893</v>
      </c>
      <c r="Y47" s="82">
        <v>13257</v>
      </c>
      <c r="Z47" s="83">
        <v>8574695</v>
      </c>
    </row>
    <row r="48" spans="1:26" s="13" customFormat="1">
      <c r="A48" s="49">
        <v>412</v>
      </c>
      <c r="B48" s="49">
        <v>412035314</v>
      </c>
      <c r="C48" s="50" t="s">
        <v>22</v>
      </c>
      <c r="D48" s="49">
        <v>35</v>
      </c>
      <c r="E48" s="50" t="s">
        <v>11</v>
      </c>
      <c r="F48" s="49">
        <v>314</v>
      </c>
      <c r="G48" s="50" t="s">
        <v>29</v>
      </c>
      <c r="H48" s="79">
        <v>1</v>
      </c>
      <c r="I48" s="80">
        <v>13106</v>
      </c>
      <c r="J48" s="80">
        <v>10167</v>
      </c>
      <c r="K48" s="80">
        <v>0</v>
      </c>
      <c r="L48" s="80">
        <v>893</v>
      </c>
      <c r="M48" s="81">
        <v>24166</v>
      </c>
      <c r="N48"/>
      <c r="O48" s="79">
        <v>0</v>
      </c>
      <c r="P48" s="79">
        <v>0</v>
      </c>
      <c r="Q48" s="55">
        <v>0.09</v>
      </c>
      <c r="R48" s="55">
        <v>4.7690498957416397E-3</v>
      </c>
      <c r="S48" s="52">
        <v>0</v>
      </c>
      <c r="T48"/>
      <c r="U48" s="82">
        <v>23273</v>
      </c>
      <c r="V48" s="82">
        <v>0</v>
      </c>
      <c r="W48" s="82">
        <v>0</v>
      </c>
      <c r="X48" s="82">
        <v>893</v>
      </c>
      <c r="Y48" s="82">
        <v>24166</v>
      </c>
      <c r="Z48" s="83">
        <v>8574695</v>
      </c>
    </row>
    <row r="49" spans="1:26" s="13" customFormat="1">
      <c r="A49" s="49">
        <v>412</v>
      </c>
      <c r="B49" s="49">
        <v>412035335</v>
      </c>
      <c r="C49" s="50" t="s">
        <v>22</v>
      </c>
      <c r="D49" s="49">
        <v>35</v>
      </c>
      <c r="E49" s="50" t="s">
        <v>11</v>
      </c>
      <c r="F49" s="49">
        <v>335</v>
      </c>
      <c r="G49" s="50" t="s">
        <v>312</v>
      </c>
      <c r="H49" s="79">
        <v>1</v>
      </c>
      <c r="I49" s="80">
        <v>9755</v>
      </c>
      <c r="J49" s="80">
        <v>6677</v>
      </c>
      <c r="K49" s="80">
        <v>0</v>
      </c>
      <c r="L49" s="80">
        <v>893</v>
      </c>
      <c r="M49" s="81">
        <v>17325</v>
      </c>
      <c r="N49"/>
      <c r="O49" s="79">
        <v>0</v>
      </c>
      <c r="P49" s="79">
        <v>0</v>
      </c>
      <c r="Q49" s="55">
        <v>0.09</v>
      </c>
      <c r="R49" s="55">
        <v>3.2163557483629116E-4</v>
      </c>
      <c r="S49" s="52">
        <v>0</v>
      </c>
      <c r="T49"/>
      <c r="U49" s="82">
        <v>16432</v>
      </c>
      <c r="V49" s="82">
        <v>0</v>
      </c>
      <c r="W49" s="82">
        <v>0</v>
      </c>
      <c r="X49" s="82">
        <v>893</v>
      </c>
      <c r="Y49" s="82">
        <v>17325</v>
      </c>
      <c r="Z49" s="83">
        <v>8574695</v>
      </c>
    </row>
    <row r="50" spans="1:26" s="13" customFormat="1">
      <c r="A50" s="49">
        <v>412</v>
      </c>
      <c r="B50" s="49">
        <v>412035336</v>
      </c>
      <c r="C50" s="50" t="s">
        <v>22</v>
      </c>
      <c r="D50" s="49">
        <v>35</v>
      </c>
      <c r="E50" s="50" t="s">
        <v>11</v>
      </c>
      <c r="F50" s="49">
        <v>336</v>
      </c>
      <c r="G50" s="50" t="s">
        <v>30</v>
      </c>
      <c r="H50" s="79">
        <v>1</v>
      </c>
      <c r="I50" s="80">
        <v>11045</v>
      </c>
      <c r="J50" s="80">
        <v>2079</v>
      </c>
      <c r="K50" s="80">
        <v>0</v>
      </c>
      <c r="L50" s="80">
        <v>893</v>
      </c>
      <c r="M50" s="81">
        <v>14017</v>
      </c>
      <c r="N50"/>
      <c r="O50" s="79">
        <v>0</v>
      </c>
      <c r="P50" s="79">
        <v>0</v>
      </c>
      <c r="Q50" s="55">
        <v>0.09</v>
      </c>
      <c r="R50" s="55">
        <v>3.3477172118056779E-2</v>
      </c>
      <c r="S50" s="52">
        <v>0</v>
      </c>
      <c r="T50"/>
      <c r="U50" s="82">
        <v>13124</v>
      </c>
      <c r="V50" s="82">
        <v>0</v>
      </c>
      <c r="W50" s="82">
        <v>0</v>
      </c>
      <c r="X50" s="82">
        <v>893</v>
      </c>
      <c r="Y50" s="82">
        <v>14017</v>
      </c>
      <c r="Z50" s="83">
        <v>8574695</v>
      </c>
    </row>
    <row r="51" spans="1:26" s="13" customFormat="1">
      <c r="A51" s="49">
        <v>412</v>
      </c>
      <c r="B51" s="49">
        <v>412035625</v>
      </c>
      <c r="C51" s="50" t="s">
        <v>22</v>
      </c>
      <c r="D51" s="49">
        <v>35</v>
      </c>
      <c r="E51" s="50" t="s">
        <v>11</v>
      </c>
      <c r="F51" s="49">
        <v>625</v>
      </c>
      <c r="G51" s="50" t="s">
        <v>92</v>
      </c>
      <c r="H51" s="79">
        <v>1</v>
      </c>
      <c r="I51" s="80">
        <v>9709</v>
      </c>
      <c r="J51" s="80">
        <v>1833</v>
      </c>
      <c r="K51" s="80">
        <v>0</v>
      </c>
      <c r="L51" s="80">
        <v>893</v>
      </c>
      <c r="M51" s="81">
        <v>12435</v>
      </c>
      <c r="N51"/>
      <c r="O51" s="79">
        <v>0</v>
      </c>
      <c r="P51" s="79">
        <v>0</v>
      </c>
      <c r="Q51" s="55">
        <v>0.09</v>
      </c>
      <c r="R51" s="55">
        <v>2.4386883072811676E-3</v>
      </c>
      <c r="S51" s="52">
        <v>0</v>
      </c>
      <c r="T51"/>
      <c r="U51" s="82">
        <v>11542</v>
      </c>
      <c r="V51" s="82">
        <v>0</v>
      </c>
      <c r="W51" s="82">
        <v>0</v>
      </c>
      <c r="X51" s="82">
        <v>893</v>
      </c>
      <c r="Y51" s="82">
        <v>12435</v>
      </c>
      <c r="Z51" s="83">
        <v>8574695</v>
      </c>
    </row>
    <row r="52" spans="1:26" s="13" customFormat="1">
      <c r="A52" s="49">
        <v>413</v>
      </c>
      <c r="B52" s="49">
        <v>413114091</v>
      </c>
      <c r="C52" s="50" t="s">
        <v>31</v>
      </c>
      <c r="D52" s="49">
        <v>114</v>
      </c>
      <c r="E52" s="50" t="s">
        <v>32</v>
      </c>
      <c r="F52" s="49">
        <v>91</v>
      </c>
      <c r="G52" s="50" t="s">
        <v>34</v>
      </c>
      <c r="H52" s="79">
        <v>6</v>
      </c>
      <c r="I52" s="80">
        <v>11346</v>
      </c>
      <c r="J52" s="80">
        <v>14271</v>
      </c>
      <c r="K52" s="80">
        <v>0</v>
      </c>
      <c r="L52" s="80">
        <v>893</v>
      </c>
      <c r="M52" s="81">
        <v>26510</v>
      </c>
      <c r="N52"/>
      <c r="O52" s="79">
        <v>5.405405405405405E-2</v>
      </c>
      <c r="P52" s="79">
        <v>0</v>
      </c>
      <c r="Q52" s="55">
        <v>0.09</v>
      </c>
      <c r="R52" s="55">
        <v>2.885803101936445E-2</v>
      </c>
      <c r="S52" s="52">
        <v>0</v>
      </c>
      <c r="T52"/>
      <c r="U52" s="82">
        <v>152316</v>
      </c>
      <c r="V52" s="82">
        <v>0</v>
      </c>
      <c r="W52" s="82">
        <v>0</v>
      </c>
      <c r="X52" s="82">
        <v>5310</v>
      </c>
      <c r="Y52" s="82">
        <v>157626</v>
      </c>
      <c r="Z52" s="83">
        <v>3699318</v>
      </c>
    </row>
    <row r="53" spans="1:26" s="13" customFormat="1">
      <c r="A53" s="49">
        <v>413</v>
      </c>
      <c r="B53" s="49">
        <v>413114114</v>
      </c>
      <c r="C53" s="50" t="s">
        <v>31</v>
      </c>
      <c r="D53" s="49">
        <v>114</v>
      </c>
      <c r="E53" s="50" t="s">
        <v>32</v>
      </c>
      <c r="F53" s="49">
        <v>114</v>
      </c>
      <c r="G53" s="50" t="s">
        <v>32</v>
      </c>
      <c r="H53" s="79">
        <v>61</v>
      </c>
      <c r="I53" s="80">
        <v>10523</v>
      </c>
      <c r="J53" s="80">
        <v>2894</v>
      </c>
      <c r="K53" s="80">
        <v>0</v>
      </c>
      <c r="L53" s="80">
        <v>893</v>
      </c>
      <c r="M53" s="81">
        <v>14310</v>
      </c>
      <c r="N53"/>
      <c r="O53" s="79">
        <v>0.54954954954955004</v>
      </c>
      <c r="P53" s="79">
        <v>0</v>
      </c>
      <c r="Q53" s="55">
        <v>0.18</v>
      </c>
      <c r="R53" s="55">
        <v>4.2266204894029755E-2</v>
      </c>
      <c r="S53" s="52">
        <v>0</v>
      </c>
      <c r="T53"/>
      <c r="U53" s="82">
        <v>811056</v>
      </c>
      <c r="V53" s="82">
        <v>0</v>
      </c>
      <c r="W53" s="82">
        <v>0</v>
      </c>
      <c r="X53" s="82">
        <v>53985</v>
      </c>
      <c r="Y53" s="82">
        <v>865041</v>
      </c>
      <c r="Z53" s="83">
        <v>3699318</v>
      </c>
    </row>
    <row r="54" spans="1:26" s="13" customFormat="1">
      <c r="A54" s="49">
        <v>413</v>
      </c>
      <c r="B54" s="49">
        <v>413114117</v>
      </c>
      <c r="C54" s="50" t="s">
        <v>31</v>
      </c>
      <c r="D54" s="49">
        <v>114</v>
      </c>
      <c r="E54" s="50" t="s">
        <v>32</v>
      </c>
      <c r="F54" s="49">
        <v>117</v>
      </c>
      <c r="G54" s="50" t="s">
        <v>35</v>
      </c>
      <c r="H54" s="79">
        <v>1</v>
      </c>
      <c r="I54" s="80">
        <v>13975</v>
      </c>
      <c r="J54" s="80">
        <v>6523</v>
      </c>
      <c r="K54" s="80">
        <v>0</v>
      </c>
      <c r="L54" s="80">
        <v>893</v>
      </c>
      <c r="M54" s="81">
        <v>21391</v>
      </c>
      <c r="N54"/>
      <c r="O54" s="79">
        <v>9.0090090090090089E-3</v>
      </c>
      <c r="P54" s="79">
        <v>0</v>
      </c>
      <c r="Q54" s="55">
        <v>0.09</v>
      </c>
      <c r="R54" s="55">
        <v>7.6276483028060796E-2</v>
      </c>
      <c r="S54" s="52">
        <v>0</v>
      </c>
      <c r="T54"/>
      <c r="U54" s="82">
        <v>20313</v>
      </c>
      <c r="V54" s="82">
        <v>0</v>
      </c>
      <c r="W54" s="82">
        <v>0</v>
      </c>
      <c r="X54" s="82">
        <v>885</v>
      </c>
      <c r="Y54" s="82">
        <v>21198</v>
      </c>
      <c r="Z54" s="83">
        <v>3699318</v>
      </c>
    </row>
    <row r="55" spans="1:26" s="13" customFormat="1">
      <c r="A55" s="49">
        <v>413</v>
      </c>
      <c r="B55" s="49">
        <v>413114210</v>
      </c>
      <c r="C55" s="50" t="s">
        <v>31</v>
      </c>
      <c r="D55" s="49">
        <v>114</v>
      </c>
      <c r="E55" s="50" t="s">
        <v>32</v>
      </c>
      <c r="F55" s="49">
        <v>210</v>
      </c>
      <c r="G55" s="50" t="s">
        <v>188</v>
      </c>
      <c r="H55" s="79">
        <v>3</v>
      </c>
      <c r="I55" s="80">
        <v>9794</v>
      </c>
      <c r="J55" s="80">
        <v>3327</v>
      </c>
      <c r="K55" s="80">
        <v>0</v>
      </c>
      <c r="L55" s="80">
        <v>893</v>
      </c>
      <c r="M55" s="81">
        <v>14014</v>
      </c>
      <c r="N55"/>
      <c r="O55" s="79">
        <v>2.7027027027027029E-2</v>
      </c>
      <c r="P55" s="79">
        <v>0</v>
      </c>
      <c r="Q55" s="55">
        <v>0.09</v>
      </c>
      <c r="R55" s="55">
        <v>6.1798449330083549E-2</v>
      </c>
      <c r="S55" s="52">
        <v>0</v>
      </c>
      <c r="T55"/>
      <c r="U55" s="82">
        <v>39009</v>
      </c>
      <c r="V55" s="82">
        <v>0</v>
      </c>
      <c r="W55" s="82">
        <v>0</v>
      </c>
      <c r="X55" s="82">
        <v>2655</v>
      </c>
      <c r="Y55" s="82">
        <v>41664</v>
      </c>
      <c r="Z55" s="83">
        <v>3699318</v>
      </c>
    </row>
    <row r="56" spans="1:26" s="13" customFormat="1">
      <c r="A56" s="49">
        <v>413</v>
      </c>
      <c r="B56" s="49">
        <v>413114253</v>
      </c>
      <c r="C56" s="50" t="s">
        <v>31</v>
      </c>
      <c r="D56" s="49">
        <v>114</v>
      </c>
      <c r="E56" s="50" t="s">
        <v>32</v>
      </c>
      <c r="F56" s="49">
        <v>253</v>
      </c>
      <c r="G56" s="50" t="s">
        <v>36</v>
      </c>
      <c r="H56" s="79">
        <v>2</v>
      </c>
      <c r="I56" s="80">
        <v>10028</v>
      </c>
      <c r="J56" s="80">
        <v>19579</v>
      </c>
      <c r="K56" s="80">
        <v>0</v>
      </c>
      <c r="L56" s="80">
        <v>893</v>
      </c>
      <c r="M56" s="81">
        <v>30500</v>
      </c>
      <c r="N56"/>
      <c r="O56" s="79">
        <v>1.8018018018018018E-2</v>
      </c>
      <c r="P56" s="79">
        <v>0</v>
      </c>
      <c r="Q56" s="55">
        <v>0.09</v>
      </c>
      <c r="R56" s="55">
        <v>3.1097498447907317E-2</v>
      </c>
      <c r="S56" s="52">
        <v>0</v>
      </c>
      <c r="T56"/>
      <c r="U56" s="82">
        <v>58680</v>
      </c>
      <c r="V56" s="82">
        <v>0</v>
      </c>
      <c r="W56" s="82">
        <v>0</v>
      </c>
      <c r="X56" s="82">
        <v>1770</v>
      </c>
      <c r="Y56" s="82">
        <v>60450</v>
      </c>
      <c r="Z56" s="83">
        <v>3699318</v>
      </c>
    </row>
    <row r="57" spans="1:26" s="13" customFormat="1">
      <c r="A57" s="49">
        <v>413</v>
      </c>
      <c r="B57" s="49">
        <v>413114670</v>
      </c>
      <c r="C57" s="50" t="s">
        <v>31</v>
      </c>
      <c r="D57" s="49">
        <v>114</v>
      </c>
      <c r="E57" s="50" t="s">
        <v>32</v>
      </c>
      <c r="F57" s="49">
        <v>670</v>
      </c>
      <c r="G57" s="50" t="s">
        <v>37</v>
      </c>
      <c r="H57" s="79">
        <v>28</v>
      </c>
      <c r="I57" s="80">
        <v>9217</v>
      </c>
      <c r="J57" s="80">
        <v>8313</v>
      </c>
      <c r="K57" s="80">
        <v>0</v>
      </c>
      <c r="L57" s="80">
        <v>893</v>
      </c>
      <c r="M57" s="81">
        <v>18423</v>
      </c>
      <c r="N57"/>
      <c r="O57" s="79">
        <v>0.25225225225225217</v>
      </c>
      <c r="P57" s="79">
        <v>0</v>
      </c>
      <c r="Q57" s="55">
        <v>0.09</v>
      </c>
      <c r="R57" s="55">
        <v>8.1967584417647982E-2</v>
      </c>
      <c r="S57" s="52">
        <v>0</v>
      </c>
      <c r="T57"/>
      <c r="U57" s="82">
        <v>486416</v>
      </c>
      <c r="V57" s="82">
        <v>0</v>
      </c>
      <c r="W57" s="82">
        <v>0</v>
      </c>
      <c r="X57" s="82">
        <v>24780</v>
      </c>
      <c r="Y57" s="82">
        <v>511196</v>
      </c>
      <c r="Z57" s="83">
        <v>3699318</v>
      </c>
    </row>
    <row r="58" spans="1:26" s="13" customFormat="1">
      <c r="A58" s="49">
        <v>413</v>
      </c>
      <c r="B58" s="49">
        <v>413114674</v>
      </c>
      <c r="C58" s="50" t="s">
        <v>31</v>
      </c>
      <c r="D58" s="49">
        <v>114</v>
      </c>
      <c r="E58" s="50" t="s">
        <v>32</v>
      </c>
      <c r="F58" s="49">
        <v>674</v>
      </c>
      <c r="G58" s="50" t="s">
        <v>38</v>
      </c>
      <c r="H58" s="79">
        <v>41</v>
      </c>
      <c r="I58" s="80">
        <v>10949</v>
      </c>
      <c r="J58" s="80">
        <v>4869</v>
      </c>
      <c r="K58" s="80">
        <v>0</v>
      </c>
      <c r="L58" s="80">
        <v>893</v>
      </c>
      <c r="M58" s="81">
        <v>16711</v>
      </c>
      <c r="N58"/>
      <c r="O58" s="79">
        <v>0.36936936936936954</v>
      </c>
      <c r="P58" s="79">
        <v>0</v>
      </c>
      <c r="Q58" s="55">
        <v>0.09</v>
      </c>
      <c r="R58" s="55">
        <v>5.319790421069491E-2</v>
      </c>
      <c r="S58" s="52">
        <v>0</v>
      </c>
      <c r="T58"/>
      <c r="U58" s="82">
        <v>642675</v>
      </c>
      <c r="V58" s="82">
        <v>0</v>
      </c>
      <c r="W58" s="82">
        <v>0</v>
      </c>
      <c r="X58" s="82">
        <v>36285</v>
      </c>
      <c r="Y58" s="82">
        <v>678960</v>
      </c>
      <c r="Z58" s="83">
        <v>3699318</v>
      </c>
    </row>
    <row r="59" spans="1:26" s="13" customFormat="1">
      <c r="A59" s="49">
        <v>413</v>
      </c>
      <c r="B59" s="49">
        <v>413114683</v>
      </c>
      <c r="C59" s="50" t="s">
        <v>31</v>
      </c>
      <c r="D59" s="49">
        <v>114</v>
      </c>
      <c r="E59" s="50" t="s">
        <v>32</v>
      </c>
      <c r="F59" s="49">
        <v>683</v>
      </c>
      <c r="G59" s="50" t="s">
        <v>39</v>
      </c>
      <c r="H59" s="79">
        <v>4</v>
      </c>
      <c r="I59" s="80">
        <v>9794</v>
      </c>
      <c r="J59" s="80">
        <v>6836</v>
      </c>
      <c r="K59" s="80">
        <v>0</v>
      </c>
      <c r="L59" s="80">
        <v>893</v>
      </c>
      <c r="M59" s="81">
        <v>17523</v>
      </c>
      <c r="N59"/>
      <c r="O59" s="79">
        <v>3.6036036036036036E-2</v>
      </c>
      <c r="P59" s="79">
        <v>0</v>
      </c>
      <c r="Q59" s="55">
        <v>0.09</v>
      </c>
      <c r="R59" s="55">
        <v>2.8959095699065653E-2</v>
      </c>
      <c r="S59" s="52">
        <v>0</v>
      </c>
      <c r="T59"/>
      <c r="U59" s="82">
        <v>65920</v>
      </c>
      <c r="V59" s="82">
        <v>0</v>
      </c>
      <c r="W59" s="82">
        <v>0</v>
      </c>
      <c r="X59" s="82">
        <v>3540</v>
      </c>
      <c r="Y59" s="82">
        <v>69460</v>
      </c>
      <c r="Z59" s="83">
        <v>3699318</v>
      </c>
    </row>
    <row r="60" spans="1:26" s="13" customFormat="1">
      <c r="A60" s="49">
        <v>413</v>
      </c>
      <c r="B60" s="49">
        <v>413114717</v>
      </c>
      <c r="C60" s="50" t="s">
        <v>31</v>
      </c>
      <c r="D60" s="49">
        <v>114</v>
      </c>
      <c r="E60" s="50" t="s">
        <v>32</v>
      </c>
      <c r="F60" s="49">
        <v>717</v>
      </c>
      <c r="G60" s="50" t="s">
        <v>40</v>
      </c>
      <c r="H60" s="79">
        <v>47</v>
      </c>
      <c r="I60" s="80">
        <v>10438</v>
      </c>
      <c r="J60" s="80">
        <v>4967</v>
      </c>
      <c r="K60" s="80">
        <v>0</v>
      </c>
      <c r="L60" s="80">
        <v>893</v>
      </c>
      <c r="M60" s="81">
        <v>16298</v>
      </c>
      <c r="N60"/>
      <c r="O60" s="79">
        <v>0.42342342342342371</v>
      </c>
      <c r="P60" s="79">
        <v>0</v>
      </c>
      <c r="Q60" s="55">
        <v>0.09</v>
      </c>
      <c r="R60" s="55">
        <v>5.076547330810699E-2</v>
      </c>
      <c r="S60" s="52">
        <v>0</v>
      </c>
      <c r="T60"/>
      <c r="U60" s="82">
        <v>717502</v>
      </c>
      <c r="V60" s="82">
        <v>0</v>
      </c>
      <c r="W60" s="82">
        <v>0</v>
      </c>
      <c r="X60" s="82">
        <v>41595</v>
      </c>
      <c r="Y60" s="82">
        <v>759097</v>
      </c>
      <c r="Z60" s="83">
        <v>3699318</v>
      </c>
    </row>
    <row r="61" spans="1:26" s="13" customFormat="1">
      <c r="A61" s="49">
        <v>413</v>
      </c>
      <c r="B61" s="49">
        <v>413114720</v>
      </c>
      <c r="C61" s="50" t="s">
        <v>31</v>
      </c>
      <c r="D61" s="49">
        <v>114</v>
      </c>
      <c r="E61" s="50" t="s">
        <v>32</v>
      </c>
      <c r="F61" s="49">
        <v>720</v>
      </c>
      <c r="G61" s="50" t="s">
        <v>230</v>
      </c>
      <c r="H61" s="79">
        <v>1</v>
      </c>
      <c r="I61" s="80">
        <v>9794</v>
      </c>
      <c r="J61" s="80">
        <v>2113</v>
      </c>
      <c r="K61" s="80">
        <v>0</v>
      </c>
      <c r="L61" s="80">
        <v>893</v>
      </c>
      <c r="M61" s="81">
        <v>12800</v>
      </c>
      <c r="N61"/>
      <c r="O61" s="79">
        <v>9.0090090090090089E-3</v>
      </c>
      <c r="P61" s="79">
        <v>0</v>
      </c>
      <c r="Q61" s="55">
        <v>0.09</v>
      </c>
      <c r="R61" s="55">
        <v>9.6860365677412484E-3</v>
      </c>
      <c r="S61" s="52">
        <v>0</v>
      </c>
      <c r="T61"/>
      <c r="U61" s="82">
        <v>11800</v>
      </c>
      <c r="V61" s="82">
        <v>0</v>
      </c>
      <c r="W61" s="82">
        <v>0</v>
      </c>
      <c r="X61" s="82">
        <v>885</v>
      </c>
      <c r="Y61" s="82">
        <v>12685</v>
      </c>
      <c r="Z61" s="83">
        <v>3699318</v>
      </c>
    </row>
    <row r="62" spans="1:26" s="13" customFormat="1">
      <c r="A62" s="49">
        <v>413</v>
      </c>
      <c r="B62" s="49">
        <v>413114750</v>
      </c>
      <c r="C62" s="50" t="s">
        <v>31</v>
      </c>
      <c r="D62" s="49">
        <v>114</v>
      </c>
      <c r="E62" s="50" t="s">
        <v>32</v>
      </c>
      <c r="F62" s="49">
        <v>750</v>
      </c>
      <c r="G62" s="50" t="s">
        <v>41</v>
      </c>
      <c r="H62" s="79">
        <v>21</v>
      </c>
      <c r="I62" s="80">
        <v>10973</v>
      </c>
      <c r="J62" s="80">
        <v>7981</v>
      </c>
      <c r="K62" s="80">
        <v>0</v>
      </c>
      <c r="L62" s="80">
        <v>893</v>
      </c>
      <c r="M62" s="81">
        <v>19847</v>
      </c>
      <c r="N62"/>
      <c r="O62" s="79">
        <v>0.18918918918918914</v>
      </c>
      <c r="P62" s="79">
        <v>0</v>
      </c>
      <c r="Q62" s="55">
        <v>0.09</v>
      </c>
      <c r="R62" s="55">
        <v>2.8403836634679349E-2</v>
      </c>
      <c r="S62" s="52">
        <v>0</v>
      </c>
      <c r="T62"/>
      <c r="U62" s="82">
        <v>394443</v>
      </c>
      <c r="V62" s="82">
        <v>0</v>
      </c>
      <c r="W62" s="82">
        <v>0</v>
      </c>
      <c r="X62" s="82">
        <v>18585</v>
      </c>
      <c r="Y62" s="82">
        <v>413028</v>
      </c>
      <c r="Z62" s="83">
        <v>3699318</v>
      </c>
    </row>
    <row r="63" spans="1:26" s="13" customFormat="1">
      <c r="A63" s="49">
        <v>413</v>
      </c>
      <c r="B63" s="49">
        <v>413114755</v>
      </c>
      <c r="C63" s="50" t="s">
        <v>31</v>
      </c>
      <c r="D63" s="49">
        <v>114</v>
      </c>
      <c r="E63" s="50" t="s">
        <v>32</v>
      </c>
      <c r="F63" s="49">
        <v>755</v>
      </c>
      <c r="G63" s="50" t="s">
        <v>42</v>
      </c>
      <c r="H63" s="79">
        <v>7</v>
      </c>
      <c r="I63" s="80">
        <v>10344</v>
      </c>
      <c r="J63" s="80">
        <v>4463</v>
      </c>
      <c r="K63" s="80">
        <v>0</v>
      </c>
      <c r="L63" s="80">
        <v>893</v>
      </c>
      <c r="M63" s="81">
        <v>15700</v>
      </c>
      <c r="N63"/>
      <c r="O63" s="79">
        <v>6.3063063063063057E-2</v>
      </c>
      <c r="P63" s="79">
        <v>0</v>
      </c>
      <c r="Q63" s="55">
        <v>0.09</v>
      </c>
      <c r="R63" s="55">
        <v>1.1425081906070115E-2</v>
      </c>
      <c r="S63" s="52">
        <v>0</v>
      </c>
      <c r="T63"/>
      <c r="U63" s="82">
        <v>102718</v>
      </c>
      <c r="V63" s="82">
        <v>0</v>
      </c>
      <c r="W63" s="82">
        <v>0</v>
      </c>
      <c r="X63" s="82">
        <v>6195</v>
      </c>
      <c r="Y63" s="82">
        <v>108913</v>
      </c>
      <c r="Z63" s="83">
        <v>3699318</v>
      </c>
    </row>
    <row r="64" spans="1:26" s="13" customFormat="1">
      <c r="A64" s="49">
        <v>414</v>
      </c>
      <c r="B64" s="49">
        <v>414603063</v>
      </c>
      <c r="C64" s="50" t="s">
        <v>43</v>
      </c>
      <c r="D64" s="49">
        <v>603</v>
      </c>
      <c r="E64" s="50" t="s">
        <v>44</v>
      </c>
      <c r="F64" s="49">
        <v>63</v>
      </c>
      <c r="G64" s="50" t="s">
        <v>45</v>
      </c>
      <c r="H64" s="79">
        <v>4</v>
      </c>
      <c r="I64" s="80">
        <v>8944</v>
      </c>
      <c r="J64" s="80">
        <v>3606</v>
      </c>
      <c r="K64" s="80">
        <v>0</v>
      </c>
      <c r="L64" s="80">
        <v>893</v>
      </c>
      <c r="M64" s="81">
        <v>13443</v>
      </c>
      <c r="N64"/>
      <c r="O64" s="79">
        <v>0</v>
      </c>
      <c r="P64" s="79">
        <v>0</v>
      </c>
      <c r="Q64" s="55">
        <v>0.18</v>
      </c>
      <c r="R64" s="55">
        <v>1.8828299885335971E-2</v>
      </c>
      <c r="S64" s="52">
        <v>0</v>
      </c>
      <c r="T64"/>
      <c r="U64" s="82">
        <v>50200</v>
      </c>
      <c r="V64" s="82">
        <v>0</v>
      </c>
      <c r="W64" s="82">
        <v>0</v>
      </c>
      <c r="X64" s="82">
        <v>3572</v>
      </c>
      <c r="Y64" s="82">
        <v>53772</v>
      </c>
      <c r="Z64" s="83">
        <v>5046515</v>
      </c>
    </row>
    <row r="65" spans="1:26" s="13" customFormat="1">
      <c r="A65" s="49">
        <v>414</v>
      </c>
      <c r="B65" s="49">
        <v>414603209</v>
      </c>
      <c r="C65" s="50" t="s">
        <v>43</v>
      </c>
      <c r="D65" s="49">
        <v>603</v>
      </c>
      <c r="E65" s="50" t="s">
        <v>44</v>
      </c>
      <c r="F65" s="49">
        <v>209</v>
      </c>
      <c r="G65" s="50" t="s">
        <v>48</v>
      </c>
      <c r="H65" s="79">
        <v>62</v>
      </c>
      <c r="I65" s="80">
        <v>11069</v>
      </c>
      <c r="J65" s="80">
        <v>2132</v>
      </c>
      <c r="K65" s="80">
        <v>0</v>
      </c>
      <c r="L65" s="80">
        <v>893</v>
      </c>
      <c r="M65" s="81">
        <v>14094</v>
      </c>
      <c r="N65"/>
      <c r="O65" s="79">
        <v>0</v>
      </c>
      <c r="P65" s="79">
        <v>0</v>
      </c>
      <c r="Q65" s="55">
        <v>0.18</v>
      </c>
      <c r="R65" s="55">
        <v>3.9606561722855267E-2</v>
      </c>
      <c r="S65" s="52">
        <v>0</v>
      </c>
      <c r="T65"/>
      <c r="U65" s="82">
        <v>818462</v>
      </c>
      <c r="V65" s="82">
        <v>0</v>
      </c>
      <c r="W65" s="82">
        <v>0</v>
      </c>
      <c r="X65" s="82">
        <v>55366</v>
      </c>
      <c r="Y65" s="82">
        <v>873828</v>
      </c>
      <c r="Z65" s="83">
        <v>5046515</v>
      </c>
    </row>
    <row r="66" spans="1:26" s="13" customFormat="1">
      <c r="A66" s="49">
        <v>414</v>
      </c>
      <c r="B66" s="49">
        <v>414603236</v>
      </c>
      <c r="C66" s="50" t="s">
        <v>43</v>
      </c>
      <c r="D66" s="49">
        <v>603</v>
      </c>
      <c r="E66" s="50" t="s">
        <v>44</v>
      </c>
      <c r="F66" s="49">
        <v>236</v>
      </c>
      <c r="G66" s="50" t="s">
        <v>49</v>
      </c>
      <c r="H66" s="79">
        <v>156</v>
      </c>
      <c r="I66" s="80">
        <v>10670</v>
      </c>
      <c r="J66" s="80">
        <v>2313</v>
      </c>
      <c r="K66" s="80">
        <v>0</v>
      </c>
      <c r="L66" s="80">
        <v>893</v>
      </c>
      <c r="M66" s="81">
        <v>13876</v>
      </c>
      <c r="N66"/>
      <c r="O66" s="79">
        <v>0</v>
      </c>
      <c r="P66" s="79">
        <v>0</v>
      </c>
      <c r="Q66" s="55">
        <v>0.18</v>
      </c>
      <c r="R66" s="55">
        <v>2.3880938708411063E-2</v>
      </c>
      <c r="S66" s="52">
        <v>0</v>
      </c>
      <c r="T66"/>
      <c r="U66" s="82">
        <v>2025348</v>
      </c>
      <c r="V66" s="82">
        <v>0</v>
      </c>
      <c r="W66" s="82">
        <v>0</v>
      </c>
      <c r="X66" s="82">
        <v>139308</v>
      </c>
      <c r="Y66" s="82">
        <v>2164656</v>
      </c>
      <c r="Z66" s="83">
        <v>5046515</v>
      </c>
    </row>
    <row r="67" spans="1:26" s="13" customFormat="1">
      <c r="A67" s="49">
        <v>414</v>
      </c>
      <c r="B67" s="49">
        <v>414603249</v>
      </c>
      <c r="C67" s="50" t="s">
        <v>43</v>
      </c>
      <c r="D67" s="49">
        <v>603</v>
      </c>
      <c r="E67" s="50" t="s">
        <v>44</v>
      </c>
      <c r="F67" s="49">
        <v>249</v>
      </c>
      <c r="G67" s="50" t="s">
        <v>343</v>
      </c>
      <c r="H67" s="79">
        <v>1</v>
      </c>
      <c r="I67" s="80">
        <v>10314</v>
      </c>
      <c r="J67" s="80">
        <v>18333</v>
      </c>
      <c r="K67" s="80">
        <v>0</v>
      </c>
      <c r="L67" s="80">
        <v>893</v>
      </c>
      <c r="M67" s="81">
        <v>29540</v>
      </c>
      <c r="N67"/>
      <c r="O67" s="79">
        <v>0</v>
      </c>
      <c r="P67" s="79">
        <v>0</v>
      </c>
      <c r="Q67" s="55">
        <v>0.09</v>
      </c>
      <c r="R67" s="55">
        <v>8.3157711399460075E-3</v>
      </c>
      <c r="S67" s="52">
        <v>0</v>
      </c>
      <c r="T67"/>
      <c r="U67" s="82">
        <v>28647</v>
      </c>
      <c r="V67" s="82">
        <v>0</v>
      </c>
      <c r="W67" s="82">
        <v>0</v>
      </c>
      <c r="X67" s="82">
        <v>893</v>
      </c>
      <c r="Y67" s="82">
        <v>29540</v>
      </c>
      <c r="Z67" s="83">
        <v>5046515</v>
      </c>
    </row>
    <row r="68" spans="1:26" s="13" customFormat="1">
      <c r="A68" s="49">
        <v>414</v>
      </c>
      <c r="B68" s="49">
        <v>414603263</v>
      </c>
      <c r="C68" s="50" t="s">
        <v>43</v>
      </c>
      <c r="D68" s="49">
        <v>603</v>
      </c>
      <c r="E68" s="50" t="s">
        <v>44</v>
      </c>
      <c r="F68" s="49">
        <v>263</v>
      </c>
      <c r="G68" s="50" t="s">
        <v>50</v>
      </c>
      <c r="H68" s="79">
        <v>5</v>
      </c>
      <c r="I68" s="80">
        <v>9570</v>
      </c>
      <c r="J68" s="80">
        <v>4743</v>
      </c>
      <c r="K68" s="80">
        <v>0</v>
      </c>
      <c r="L68" s="80">
        <v>893</v>
      </c>
      <c r="M68" s="81">
        <v>15206</v>
      </c>
      <c r="N68"/>
      <c r="O68" s="79">
        <v>0</v>
      </c>
      <c r="P68" s="79">
        <v>0</v>
      </c>
      <c r="Q68" s="55">
        <v>0.09</v>
      </c>
      <c r="R68" s="55">
        <v>7.3847096833443912E-2</v>
      </c>
      <c r="S68" s="52">
        <v>0</v>
      </c>
      <c r="T68"/>
      <c r="U68" s="82">
        <v>71565</v>
      </c>
      <c r="V68" s="82">
        <v>0</v>
      </c>
      <c r="W68" s="82">
        <v>0</v>
      </c>
      <c r="X68" s="82">
        <v>4465</v>
      </c>
      <c r="Y68" s="82">
        <v>76030</v>
      </c>
      <c r="Z68" s="83">
        <v>5046515</v>
      </c>
    </row>
    <row r="69" spans="1:26" s="13" customFormat="1">
      <c r="A69" s="49">
        <v>414</v>
      </c>
      <c r="B69" s="49">
        <v>414603341</v>
      </c>
      <c r="C69" s="50" t="s">
        <v>43</v>
      </c>
      <c r="D69" s="49">
        <v>603</v>
      </c>
      <c r="E69" s="50" t="s">
        <v>44</v>
      </c>
      <c r="F69" s="49">
        <v>341</v>
      </c>
      <c r="G69" s="50" t="s">
        <v>51</v>
      </c>
      <c r="H69" s="79">
        <v>1</v>
      </c>
      <c r="I69" s="80">
        <v>8094</v>
      </c>
      <c r="J69" s="80">
        <v>4416</v>
      </c>
      <c r="K69" s="80">
        <v>0</v>
      </c>
      <c r="L69" s="80">
        <v>893</v>
      </c>
      <c r="M69" s="81">
        <v>13403</v>
      </c>
      <c r="N69"/>
      <c r="O69" s="79">
        <v>0</v>
      </c>
      <c r="P69" s="79">
        <v>0</v>
      </c>
      <c r="Q69" s="55">
        <v>0.09</v>
      </c>
      <c r="R69" s="55">
        <v>2.0359409202149502E-3</v>
      </c>
      <c r="S69" s="52">
        <v>0</v>
      </c>
      <c r="T69"/>
      <c r="U69" s="82">
        <v>12510</v>
      </c>
      <c r="V69" s="82">
        <v>0</v>
      </c>
      <c r="W69" s="82">
        <v>0</v>
      </c>
      <c r="X69" s="82">
        <v>893</v>
      </c>
      <c r="Y69" s="82">
        <v>13403</v>
      </c>
      <c r="Z69" s="83">
        <v>5046515</v>
      </c>
    </row>
    <row r="70" spans="1:26" s="13" customFormat="1">
      <c r="A70" s="49">
        <v>414</v>
      </c>
      <c r="B70" s="49">
        <v>414603603</v>
      </c>
      <c r="C70" s="50" t="s">
        <v>43</v>
      </c>
      <c r="D70" s="49">
        <v>603</v>
      </c>
      <c r="E70" s="50" t="s">
        <v>44</v>
      </c>
      <c r="F70" s="49">
        <v>603</v>
      </c>
      <c r="G70" s="50" t="s">
        <v>44</v>
      </c>
      <c r="H70" s="79">
        <v>87</v>
      </c>
      <c r="I70" s="80">
        <v>10774</v>
      </c>
      <c r="J70" s="80">
        <v>1737</v>
      </c>
      <c r="K70" s="80">
        <v>0</v>
      </c>
      <c r="L70" s="80">
        <v>893</v>
      </c>
      <c r="M70" s="81">
        <v>13404</v>
      </c>
      <c r="N70"/>
      <c r="O70" s="79">
        <v>0</v>
      </c>
      <c r="P70" s="79">
        <v>0</v>
      </c>
      <c r="Q70" s="55">
        <v>0.18</v>
      </c>
      <c r="R70" s="55">
        <v>6.1443494251461665E-2</v>
      </c>
      <c r="S70" s="52">
        <v>0</v>
      </c>
      <c r="T70"/>
      <c r="U70" s="82">
        <v>1088457</v>
      </c>
      <c r="V70" s="82">
        <v>0</v>
      </c>
      <c r="W70" s="82">
        <v>0</v>
      </c>
      <c r="X70" s="82">
        <v>77691</v>
      </c>
      <c r="Y70" s="82">
        <v>1166148</v>
      </c>
      <c r="Z70" s="83">
        <v>5046515</v>
      </c>
    </row>
    <row r="71" spans="1:26" s="13" customFormat="1">
      <c r="A71" s="49">
        <v>414</v>
      </c>
      <c r="B71" s="49">
        <v>414603635</v>
      </c>
      <c r="C71" s="50" t="s">
        <v>43</v>
      </c>
      <c r="D71" s="49">
        <v>603</v>
      </c>
      <c r="E71" s="50" t="s">
        <v>44</v>
      </c>
      <c r="F71" s="49">
        <v>635</v>
      </c>
      <c r="G71" s="50" t="s">
        <v>52</v>
      </c>
      <c r="H71" s="79">
        <v>20</v>
      </c>
      <c r="I71" s="80">
        <v>10056</v>
      </c>
      <c r="J71" s="80">
        <v>5182</v>
      </c>
      <c r="K71" s="80">
        <v>0</v>
      </c>
      <c r="L71" s="80">
        <v>893</v>
      </c>
      <c r="M71" s="81">
        <v>16131</v>
      </c>
      <c r="N71"/>
      <c r="O71" s="79">
        <v>0</v>
      </c>
      <c r="P71" s="79">
        <v>0</v>
      </c>
      <c r="Q71" s="55">
        <v>0.09</v>
      </c>
      <c r="R71" s="55">
        <v>1.2775850930776158E-2</v>
      </c>
      <c r="S71" s="52">
        <v>0</v>
      </c>
      <c r="T71"/>
      <c r="U71" s="82">
        <v>304760</v>
      </c>
      <c r="V71" s="82">
        <v>0</v>
      </c>
      <c r="W71" s="82">
        <v>0</v>
      </c>
      <c r="X71" s="82">
        <v>17860</v>
      </c>
      <c r="Y71" s="82">
        <v>322620</v>
      </c>
      <c r="Z71" s="83">
        <v>5046515</v>
      </c>
    </row>
    <row r="72" spans="1:26" s="13" customFormat="1">
      <c r="A72" s="49">
        <v>414</v>
      </c>
      <c r="B72" s="49">
        <v>414603715</v>
      </c>
      <c r="C72" s="50" t="s">
        <v>43</v>
      </c>
      <c r="D72" s="49">
        <v>603</v>
      </c>
      <c r="E72" s="50" t="s">
        <v>44</v>
      </c>
      <c r="F72" s="49">
        <v>715</v>
      </c>
      <c r="G72" s="50" t="s">
        <v>54</v>
      </c>
      <c r="H72" s="79">
        <v>18</v>
      </c>
      <c r="I72" s="80">
        <v>10188</v>
      </c>
      <c r="J72" s="80">
        <v>8170</v>
      </c>
      <c r="K72" s="80">
        <v>0</v>
      </c>
      <c r="L72" s="80">
        <v>893</v>
      </c>
      <c r="M72" s="81">
        <v>19251</v>
      </c>
      <c r="N72"/>
      <c r="O72" s="79">
        <v>0</v>
      </c>
      <c r="P72" s="79">
        <v>0</v>
      </c>
      <c r="Q72" s="55">
        <v>0.09</v>
      </c>
      <c r="R72" s="55">
        <v>3.3400151695741682E-2</v>
      </c>
      <c r="S72" s="52">
        <v>0</v>
      </c>
      <c r="T72"/>
      <c r="U72" s="82">
        <v>330444</v>
      </c>
      <c r="V72" s="82">
        <v>0</v>
      </c>
      <c r="W72" s="82">
        <v>0</v>
      </c>
      <c r="X72" s="82">
        <v>16074</v>
      </c>
      <c r="Y72" s="82">
        <v>346518</v>
      </c>
      <c r="Z72" s="83">
        <v>5046515</v>
      </c>
    </row>
    <row r="73" spans="1:26" s="13" customFormat="1">
      <c r="A73" s="49">
        <v>416</v>
      </c>
      <c r="B73" s="49">
        <v>416035035</v>
      </c>
      <c r="C73" s="50" t="s">
        <v>55</v>
      </c>
      <c r="D73" s="49">
        <v>35</v>
      </c>
      <c r="E73" s="50" t="s">
        <v>11</v>
      </c>
      <c r="F73" s="49">
        <v>35</v>
      </c>
      <c r="G73" s="50" t="s">
        <v>11</v>
      </c>
      <c r="H73" s="79">
        <v>440</v>
      </c>
      <c r="I73" s="80">
        <v>12065</v>
      </c>
      <c r="J73" s="80">
        <v>4236</v>
      </c>
      <c r="K73" s="80">
        <v>0</v>
      </c>
      <c r="L73" s="80">
        <v>893</v>
      </c>
      <c r="M73" s="81">
        <v>17194</v>
      </c>
      <c r="N73"/>
      <c r="O73" s="79">
        <v>0</v>
      </c>
      <c r="P73" s="79">
        <v>0</v>
      </c>
      <c r="Q73" s="55">
        <v>0.18</v>
      </c>
      <c r="R73" s="55">
        <v>0.14612608853271811</v>
      </c>
      <c r="S73" s="52">
        <v>0</v>
      </c>
      <c r="T73"/>
      <c r="U73" s="82">
        <v>7172440</v>
      </c>
      <c r="V73" s="82">
        <v>0</v>
      </c>
      <c r="W73" s="82">
        <v>0</v>
      </c>
      <c r="X73" s="82">
        <v>392920</v>
      </c>
      <c r="Y73" s="82">
        <v>7565360</v>
      </c>
      <c r="Z73" s="83">
        <v>7926779</v>
      </c>
    </row>
    <row r="74" spans="1:26" s="13" customFormat="1">
      <c r="A74" s="49">
        <v>416</v>
      </c>
      <c r="B74" s="49">
        <v>416035044</v>
      </c>
      <c r="C74" s="50" t="s">
        <v>55</v>
      </c>
      <c r="D74" s="49">
        <v>35</v>
      </c>
      <c r="E74" s="50" t="s">
        <v>11</v>
      </c>
      <c r="F74" s="49">
        <v>44</v>
      </c>
      <c r="G74" s="50" t="s">
        <v>12</v>
      </c>
      <c r="H74" s="79">
        <v>2</v>
      </c>
      <c r="I74" s="80">
        <v>11776</v>
      </c>
      <c r="J74" s="80">
        <v>274</v>
      </c>
      <c r="K74" s="80">
        <v>0</v>
      </c>
      <c r="L74" s="80">
        <v>893</v>
      </c>
      <c r="M74" s="81">
        <v>12943</v>
      </c>
      <c r="N74"/>
      <c r="O74" s="79">
        <v>0</v>
      </c>
      <c r="P74" s="79">
        <v>0</v>
      </c>
      <c r="Q74" s="55">
        <v>0.09</v>
      </c>
      <c r="R74" s="55">
        <v>4.7548666112628105E-2</v>
      </c>
      <c r="S74" s="52">
        <v>0</v>
      </c>
      <c r="T74"/>
      <c r="U74" s="82">
        <v>24100</v>
      </c>
      <c r="V74" s="82">
        <v>0</v>
      </c>
      <c r="W74" s="82">
        <v>0</v>
      </c>
      <c r="X74" s="82">
        <v>1786</v>
      </c>
      <c r="Y74" s="82">
        <v>25886</v>
      </c>
      <c r="Z74" s="83">
        <v>7926779</v>
      </c>
    </row>
    <row r="75" spans="1:26" s="13" customFormat="1">
      <c r="A75" s="49">
        <v>416</v>
      </c>
      <c r="B75" s="49">
        <v>416035073</v>
      </c>
      <c r="C75" s="50" t="s">
        <v>55</v>
      </c>
      <c r="D75" s="49">
        <v>35</v>
      </c>
      <c r="E75" s="50" t="s">
        <v>11</v>
      </c>
      <c r="F75" s="49">
        <v>73</v>
      </c>
      <c r="G75" s="50" t="s">
        <v>23</v>
      </c>
      <c r="H75" s="79">
        <v>1</v>
      </c>
      <c r="I75" s="80">
        <v>9529</v>
      </c>
      <c r="J75" s="80">
        <v>7414</v>
      </c>
      <c r="K75" s="80">
        <v>0</v>
      </c>
      <c r="L75" s="80">
        <v>893</v>
      </c>
      <c r="M75" s="81">
        <v>17836</v>
      </c>
      <c r="N75"/>
      <c r="O75" s="79">
        <v>0</v>
      </c>
      <c r="P75" s="79">
        <v>0</v>
      </c>
      <c r="Q75" s="55">
        <v>0.09</v>
      </c>
      <c r="R75" s="55">
        <v>4.5357225141821628E-3</v>
      </c>
      <c r="S75" s="52">
        <v>0</v>
      </c>
      <c r="T75"/>
      <c r="U75" s="82">
        <v>16943</v>
      </c>
      <c r="V75" s="82">
        <v>0</v>
      </c>
      <c r="W75" s="82">
        <v>0</v>
      </c>
      <c r="X75" s="82">
        <v>893</v>
      </c>
      <c r="Y75" s="82">
        <v>17836</v>
      </c>
      <c r="Z75" s="83">
        <v>7926779</v>
      </c>
    </row>
    <row r="76" spans="1:26" s="13" customFormat="1">
      <c r="A76" s="49">
        <v>416</v>
      </c>
      <c r="B76" s="49">
        <v>416035133</v>
      </c>
      <c r="C76" s="50" t="s">
        <v>55</v>
      </c>
      <c r="D76" s="49">
        <v>35</v>
      </c>
      <c r="E76" s="50" t="s">
        <v>11</v>
      </c>
      <c r="F76" s="49">
        <v>133</v>
      </c>
      <c r="G76" s="50" t="s">
        <v>59</v>
      </c>
      <c r="H76" s="79">
        <v>1</v>
      </c>
      <c r="I76" s="80">
        <v>10840</v>
      </c>
      <c r="J76" s="80">
        <v>3396</v>
      </c>
      <c r="K76" s="80">
        <v>0</v>
      </c>
      <c r="L76" s="80">
        <v>893</v>
      </c>
      <c r="M76" s="81">
        <v>15129</v>
      </c>
      <c r="N76"/>
      <c r="O76" s="79">
        <v>0</v>
      </c>
      <c r="P76" s="79">
        <v>0</v>
      </c>
      <c r="Q76" s="55">
        <v>0.09</v>
      </c>
      <c r="R76" s="55">
        <v>2.9742872819355236E-2</v>
      </c>
      <c r="S76" s="52">
        <v>0</v>
      </c>
      <c r="T76"/>
      <c r="U76" s="82">
        <v>14236</v>
      </c>
      <c r="V76" s="82">
        <v>0</v>
      </c>
      <c r="W76" s="82">
        <v>0</v>
      </c>
      <c r="X76" s="82">
        <v>893</v>
      </c>
      <c r="Y76" s="82">
        <v>15129</v>
      </c>
      <c r="Z76" s="83">
        <v>7926779</v>
      </c>
    </row>
    <row r="77" spans="1:26" s="13" customFormat="1">
      <c r="A77" s="49">
        <v>416</v>
      </c>
      <c r="B77" s="49">
        <v>416035189</v>
      </c>
      <c r="C77" s="50" t="s">
        <v>55</v>
      </c>
      <c r="D77" s="49">
        <v>35</v>
      </c>
      <c r="E77" s="50" t="s">
        <v>11</v>
      </c>
      <c r="F77" s="49">
        <v>189</v>
      </c>
      <c r="G77" s="50" t="s">
        <v>24</v>
      </c>
      <c r="H77" s="79">
        <v>1</v>
      </c>
      <c r="I77" s="80">
        <v>9699</v>
      </c>
      <c r="J77" s="80">
        <v>3886</v>
      </c>
      <c r="K77" s="80">
        <v>0</v>
      </c>
      <c r="L77" s="80">
        <v>893</v>
      </c>
      <c r="M77" s="81">
        <v>14478</v>
      </c>
      <c r="N77"/>
      <c r="O77" s="79">
        <v>0</v>
      </c>
      <c r="P77" s="79">
        <v>0</v>
      </c>
      <c r="Q77" s="55">
        <v>0.09</v>
      </c>
      <c r="R77" s="55">
        <v>2.440017604750047E-3</v>
      </c>
      <c r="S77" s="52">
        <v>0</v>
      </c>
      <c r="T77"/>
      <c r="U77" s="82">
        <v>13585</v>
      </c>
      <c r="V77" s="82">
        <v>0</v>
      </c>
      <c r="W77" s="82">
        <v>0</v>
      </c>
      <c r="X77" s="82">
        <v>893</v>
      </c>
      <c r="Y77" s="82">
        <v>14478</v>
      </c>
      <c r="Z77" s="83">
        <v>7926779</v>
      </c>
    </row>
    <row r="78" spans="1:26" s="13" customFormat="1">
      <c r="A78" s="49">
        <v>416</v>
      </c>
      <c r="B78" s="49">
        <v>416035243</v>
      </c>
      <c r="C78" s="50" t="s">
        <v>55</v>
      </c>
      <c r="D78" s="49">
        <v>35</v>
      </c>
      <c r="E78" s="50" t="s">
        <v>11</v>
      </c>
      <c r="F78" s="49">
        <v>243</v>
      </c>
      <c r="G78" s="50" t="s">
        <v>80</v>
      </c>
      <c r="H78" s="79">
        <v>1</v>
      </c>
      <c r="I78" s="80">
        <v>12066</v>
      </c>
      <c r="J78" s="80">
        <v>2848</v>
      </c>
      <c r="K78" s="80">
        <v>0</v>
      </c>
      <c r="L78" s="80">
        <v>893</v>
      </c>
      <c r="M78" s="81">
        <v>15807</v>
      </c>
      <c r="N78"/>
      <c r="O78" s="79">
        <v>0</v>
      </c>
      <c r="P78" s="79">
        <v>0</v>
      </c>
      <c r="Q78" s="55">
        <v>0.09</v>
      </c>
      <c r="R78" s="55">
        <v>5.4269435560786857E-3</v>
      </c>
      <c r="S78" s="52">
        <v>0</v>
      </c>
      <c r="T78"/>
      <c r="U78" s="82">
        <v>14914</v>
      </c>
      <c r="V78" s="82">
        <v>0</v>
      </c>
      <c r="W78" s="82">
        <v>0</v>
      </c>
      <c r="X78" s="82">
        <v>893</v>
      </c>
      <c r="Y78" s="82">
        <v>15807</v>
      </c>
      <c r="Z78" s="83">
        <v>7926779</v>
      </c>
    </row>
    <row r="79" spans="1:26" s="13" customFormat="1">
      <c r="A79" s="49">
        <v>416</v>
      </c>
      <c r="B79" s="49">
        <v>416035244</v>
      </c>
      <c r="C79" s="50" t="s">
        <v>55</v>
      </c>
      <c r="D79" s="49">
        <v>35</v>
      </c>
      <c r="E79" s="50" t="s">
        <v>11</v>
      </c>
      <c r="F79" s="49">
        <v>244</v>
      </c>
      <c r="G79" s="50" t="s">
        <v>27</v>
      </c>
      <c r="H79" s="79">
        <v>10</v>
      </c>
      <c r="I79" s="80">
        <v>11163</v>
      </c>
      <c r="J79" s="80">
        <v>4519</v>
      </c>
      <c r="K79" s="80">
        <v>0</v>
      </c>
      <c r="L79" s="80">
        <v>893</v>
      </c>
      <c r="M79" s="81">
        <v>16575</v>
      </c>
      <c r="N79"/>
      <c r="O79" s="79">
        <v>0</v>
      </c>
      <c r="P79" s="79">
        <v>0</v>
      </c>
      <c r="Q79" s="55">
        <v>0.18</v>
      </c>
      <c r="R79" s="55">
        <v>9.4214674022231409E-2</v>
      </c>
      <c r="S79" s="52">
        <v>0</v>
      </c>
      <c r="T79"/>
      <c r="U79" s="82">
        <v>156820</v>
      </c>
      <c r="V79" s="82">
        <v>0</v>
      </c>
      <c r="W79" s="82">
        <v>0</v>
      </c>
      <c r="X79" s="82">
        <v>8930</v>
      </c>
      <c r="Y79" s="82">
        <v>165750</v>
      </c>
      <c r="Z79" s="83">
        <v>7926779</v>
      </c>
    </row>
    <row r="80" spans="1:26" s="13" customFormat="1">
      <c r="A80" s="49">
        <v>416</v>
      </c>
      <c r="B80" s="49">
        <v>416035285</v>
      </c>
      <c r="C80" s="50" t="s">
        <v>55</v>
      </c>
      <c r="D80" s="49">
        <v>35</v>
      </c>
      <c r="E80" s="50" t="s">
        <v>11</v>
      </c>
      <c r="F80" s="49">
        <v>285</v>
      </c>
      <c r="G80" s="50" t="s">
        <v>28</v>
      </c>
      <c r="H80" s="79">
        <v>3</v>
      </c>
      <c r="I80" s="80">
        <v>9529</v>
      </c>
      <c r="J80" s="80">
        <v>2918</v>
      </c>
      <c r="K80" s="80">
        <v>0</v>
      </c>
      <c r="L80" s="80">
        <v>893</v>
      </c>
      <c r="M80" s="81">
        <v>13340</v>
      </c>
      <c r="N80"/>
      <c r="O80" s="79">
        <v>0</v>
      </c>
      <c r="P80" s="79">
        <v>0</v>
      </c>
      <c r="Q80" s="55">
        <v>0.09</v>
      </c>
      <c r="R80" s="55">
        <v>3.1541656386371027E-2</v>
      </c>
      <c r="S80" s="52">
        <v>0</v>
      </c>
      <c r="T80"/>
      <c r="U80" s="82">
        <v>37341</v>
      </c>
      <c r="V80" s="82">
        <v>0</v>
      </c>
      <c r="W80" s="82">
        <v>0</v>
      </c>
      <c r="X80" s="82">
        <v>2679</v>
      </c>
      <c r="Y80" s="82">
        <v>40020</v>
      </c>
      <c r="Z80" s="83">
        <v>7926779</v>
      </c>
    </row>
    <row r="81" spans="1:26" s="13" customFormat="1">
      <c r="A81" s="49">
        <v>416</v>
      </c>
      <c r="B81" s="49">
        <v>416035305</v>
      </c>
      <c r="C81" s="50" t="s">
        <v>55</v>
      </c>
      <c r="D81" s="49">
        <v>35</v>
      </c>
      <c r="E81" s="50" t="s">
        <v>11</v>
      </c>
      <c r="F81" s="49">
        <v>305</v>
      </c>
      <c r="G81" s="50" t="s">
        <v>221</v>
      </c>
      <c r="H81" s="79">
        <v>2</v>
      </c>
      <c r="I81" s="80">
        <v>14014</v>
      </c>
      <c r="J81" s="80">
        <v>4571</v>
      </c>
      <c r="K81" s="80">
        <v>0</v>
      </c>
      <c r="L81" s="80">
        <v>893</v>
      </c>
      <c r="M81" s="81">
        <v>19478</v>
      </c>
      <c r="N81"/>
      <c r="O81" s="79">
        <v>0</v>
      </c>
      <c r="P81" s="79">
        <v>0</v>
      </c>
      <c r="Q81" s="55">
        <v>0.09</v>
      </c>
      <c r="R81" s="55">
        <v>1.1728870085096888E-2</v>
      </c>
      <c r="S81" s="52">
        <v>0</v>
      </c>
      <c r="T81"/>
      <c r="U81" s="82">
        <v>37170</v>
      </c>
      <c r="V81" s="82">
        <v>0</v>
      </c>
      <c r="W81" s="82">
        <v>0</v>
      </c>
      <c r="X81" s="82">
        <v>1786</v>
      </c>
      <c r="Y81" s="82">
        <v>38956</v>
      </c>
      <c r="Z81" s="83">
        <v>7926779</v>
      </c>
    </row>
    <row r="82" spans="1:26" s="13" customFormat="1">
      <c r="A82" s="49">
        <v>416</v>
      </c>
      <c r="B82" s="49">
        <v>416035307</v>
      </c>
      <c r="C82" s="50" t="s">
        <v>55</v>
      </c>
      <c r="D82" s="49">
        <v>35</v>
      </c>
      <c r="E82" s="50" t="s">
        <v>11</v>
      </c>
      <c r="F82" s="49">
        <v>307</v>
      </c>
      <c r="G82" s="50" t="s">
        <v>172</v>
      </c>
      <c r="H82" s="79">
        <v>1</v>
      </c>
      <c r="I82" s="80">
        <v>10438</v>
      </c>
      <c r="J82" s="80">
        <v>3998</v>
      </c>
      <c r="K82" s="80">
        <v>0</v>
      </c>
      <c r="L82" s="80">
        <v>893</v>
      </c>
      <c r="M82" s="81">
        <v>15329</v>
      </c>
      <c r="N82"/>
      <c r="O82" s="79">
        <v>0</v>
      </c>
      <c r="P82" s="79">
        <v>0</v>
      </c>
      <c r="Q82" s="55">
        <v>0.09</v>
      </c>
      <c r="R82" s="55">
        <v>9.1617013227224924E-3</v>
      </c>
      <c r="S82" s="52">
        <v>0</v>
      </c>
      <c r="T82"/>
      <c r="U82" s="82">
        <v>14436</v>
      </c>
      <c r="V82" s="82">
        <v>0</v>
      </c>
      <c r="W82" s="82">
        <v>0</v>
      </c>
      <c r="X82" s="82">
        <v>893</v>
      </c>
      <c r="Y82" s="82">
        <v>15329</v>
      </c>
      <c r="Z82" s="83">
        <v>7926779</v>
      </c>
    </row>
    <row r="83" spans="1:26" s="13" customFormat="1">
      <c r="A83" s="49">
        <v>416</v>
      </c>
      <c r="B83" s="49">
        <v>416035775</v>
      </c>
      <c r="C83" s="50" t="s">
        <v>55</v>
      </c>
      <c r="D83" s="49">
        <v>35</v>
      </c>
      <c r="E83" s="50" t="s">
        <v>11</v>
      </c>
      <c r="F83" s="49">
        <v>775</v>
      </c>
      <c r="G83" s="50" t="s">
        <v>120</v>
      </c>
      <c r="H83" s="79">
        <v>1</v>
      </c>
      <c r="I83" s="80">
        <v>9528</v>
      </c>
      <c r="J83" s="80">
        <v>1807</v>
      </c>
      <c r="K83" s="80">
        <v>0</v>
      </c>
      <c r="L83" s="80">
        <v>893</v>
      </c>
      <c r="M83" s="81">
        <v>12228</v>
      </c>
      <c r="N83"/>
      <c r="O83" s="79">
        <v>0</v>
      </c>
      <c r="P83" s="79">
        <v>0</v>
      </c>
      <c r="Q83" s="55">
        <v>0.09</v>
      </c>
      <c r="R83" s="55">
        <v>6.0551065201030364E-3</v>
      </c>
      <c r="S83" s="52">
        <v>0</v>
      </c>
      <c r="T83"/>
      <c r="U83" s="82">
        <v>11335</v>
      </c>
      <c r="V83" s="82">
        <v>0</v>
      </c>
      <c r="W83" s="82">
        <v>0</v>
      </c>
      <c r="X83" s="82">
        <v>893</v>
      </c>
      <c r="Y83" s="82">
        <v>12228</v>
      </c>
      <c r="Z83" s="83">
        <v>7926779</v>
      </c>
    </row>
    <row r="84" spans="1:26" s="13" customFormat="1">
      <c r="A84" s="49">
        <v>417</v>
      </c>
      <c r="B84" s="49">
        <v>417035035</v>
      </c>
      <c r="C84" s="50" t="s">
        <v>56</v>
      </c>
      <c r="D84" s="49">
        <v>35</v>
      </c>
      <c r="E84" s="50" t="s">
        <v>11</v>
      </c>
      <c r="F84" s="49">
        <v>35</v>
      </c>
      <c r="G84" s="50" t="s">
        <v>11</v>
      </c>
      <c r="H84" s="79">
        <v>297</v>
      </c>
      <c r="I84" s="80">
        <v>12343</v>
      </c>
      <c r="J84" s="80">
        <v>4333</v>
      </c>
      <c r="K84" s="80">
        <v>0</v>
      </c>
      <c r="L84" s="80">
        <v>893</v>
      </c>
      <c r="M84" s="81">
        <v>17569</v>
      </c>
      <c r="N84"/>
      <c r="O84" s="79">
        <v>0</v>
      </c>
      <c r="P84" s="79">
        <v>0</v>
      </c>
      <c r="Q84" s="55">
        <v>0.18</v>
      </c>
      <c r="R84" s="55">
        <v>0.14612608853271811</v>
      </c>
      <c r="S84" s="52">
        <v>0</v>
      </c>
      <c r="T84"/>
      <c r="U84" s="82">
        <v>4952772</v>
      </c>
      <c r="V84" s="82">
        <v>0</v>
      </c>
      <c r="W84" s="82">
        <v>0</v>
      </c>
      <c r="X84" s="82">
        <v>265221</v>
      </c>
      <c r="Y84" s="82">
        <v>5217993</v>
      </c>
      <c r="Z84" s="83">
        <v>5392046</v>
      </c>
    </row>
    <row r="85" spans="1:26" s="13" customFormat="1">
      <c r="A85" s="49">
        <v>417</v>
      </c>
      <c r="B85" s="49">
        <v>417035100</v>
      </c>
      <c r="C85" s="50" t="s">
        <v>56</v>
      </c>
      <c r="D85" s="49">
        <v>35</v>
      </c>
      <c r="E85" s="50" t="s">
        <v>11</v>
      </c>
      <c r="F85" s="49">
        <v>100</v>
      </c>
      <c r="G85" s="50" t="s">
        <v>58</v>
      </c>
      <c r="H85" s="79">
        <v>3</v>
      </c>
      <c r="I85" s="80">
        <v>11809</v>
      </c>
      <c r="J85" s="80">
        <v>6068</v>
      </c>
      <c r="K85" s="80">
        <v>0</v>
      </c>
      <c r="L85" s="80">
        <v>893</v>
      </c>
      <c r="M85" s="81">
        <v>18770</v>
      </c>
      <c r="N85"/>
      <c r="O85" s="79">
        <v>0</v>
      </c>
      <c r="P85" s="79">
        <v>0</v>
      </c>
      <c r="Q85" s="55">
        <v>0.09</v>
      </c>
      <c r="R85" s="55">
        <v>3.1973177065139177E-2</v>
      </c>
      <c r="S85" s="52">
        <v>0</v>
      </c>
      <c r="T85"/>
      <c r="U85" s="82">
        <v>53631</v>
      </c>
      <c r="V85" s="82">
        <v>0</v>
      </c>
      <c r="W85" s="82">
        <v>0</v>
      </c>
      <c r="X85" s="82">
        <v>2679</v>
      </c>
      <c r="Y85" s="82">
        <v>56310</v>
      </c>
      <c r="Z85" s="83">
        <v>5392046</v>
      </c>
    </row>
    <row r="86" spans="1:26" s="13" customFormat="1">
      <c r="A86" s="49">
        <v>417</v>
      </c>
      <c r="B86" s="49">
        <v>417035133</v>
      </c>
      <c r="C86" s="50" t="s">
        <v>56</v>
      </c>
      <c r="D86" s="49">
        <v>35</v>
      </c>
      <c r="E86" s="50" t="s">
        <v>11</v>
      </c>
      <c r="F86" s="49">
        <v>133</v>
      </c>
      <c r="G86" s="50" t="s">
        <v>59</v>
      </c>
      <c r="H86" s="79">
        <v>1</v>
      </c>
      <c r="I86" s="80">
        <v>9004</v>
      </c>
      <c r="J86" s="80">
        <v>2821</v>
      </c>
      <c r="K86" s="80">
        <v>0</v>
      </c>
      <c r="L86" s="80">
        <v>893</v>
      </c>
      <c r="M86" s="81">
        <v>12718</v>
      </c>
      <c r="N86"/>
      <c r="O86" s="79">
        <v>0</v>
      </c>
      <c r="P86" s="79">
        <v>0</v>
      </c>
      <c r="Q86" s="55">
        <v>0.09</v>
      </c>
      <c r="R86" s="55">
        <v>2.9742872819355236E-2</v>
      </c>
      <c r="S86" s="52">
        <v>0</v>
      </c>
      <c r="T86"/>
      <c r="U86" s="82">
        <v>11825</v>
      </c>
      <c r="V86" s="82">
        <v>0</v>
      </c>
      <c r="W86" s="82">
        <v>0</v>
      </c>
      <c r="X86" s="82">
        <v>893</v>
      </c>
      <c r="Y86" s="82">
        <v>12718</v>
      </c>
      <c r="Z86" s="83">
        <v>5392046</v>
      </c>
    </row>
    <row r="87" spans="1:26" s="13" customFormat="1">
      <c r="A87" s="49">
        <v>417</v>
      </c>
      <c r="B87" s="49">
        <v>417035211</v>
      </c>
      <c r="C87" s="50" t="s">
        <v>56</v>
      </c>
      <c r="D87" s="49">
        <v>35</v>
      </c>
      <c r="E87" s="50" t="s">
        <v>11</v>
      </c>
      <c r="F87" s="49">
        <v>211</v>
      </c>
      <c r="G87" s="50" t="s">
        <v>87</v>
      </c>
      <c r="H87" s="79">
        <v>1</v>
      </c>
      <c r="I87" s="80">
        <v>9627</v>
      </c>
      <c r="J87" s="80">
        <v>1727</v>
      </c>
      <c r="K87" s="80">
        <v>0</v>
      </c>
      <c r="L87" s="80">
        <v>893</v>
      </c>
      <c r="M87" s="81">
        <v>12247</v>
      </c>
      <c r="N87"/>
      <c r="O87" s="79">
        <v>0</v>
      </c>
      <c r="P87" s="79">
        <v>0</v>
      </c>
      <c r="Q87" s="55">
        <v>0.09</v>
      </c>
      <c r="R87" s="55">
        <v>1.618199781037964E-3</v>
      </c>
      <c r="S87" s="52">
        <v>0</v>
      </c>
      <c r="T87"/>
      <c r="U87" s="82">
        <v>11354</v>
      </c>
      <c r="V87" s="82">
        <v>0</v>
      </c>
      <c r="W87" s="82">
        <v>0</v>
      </c>
      <c r="X87" s="82">
        <v>893</v>
      </c>
      <c r="Y87" s="82">
        <v>12247</v>
      </c>
      <c r="Z87" s="83">
        <v>5392046</v>
      </c>
    </row>
    <row r="88" spans="1:26" s="13" customFormat="1">
      <c r="A88" s="49">
        <v>417</v>
      </c>
      <c r="B88" s="49">
        <v>417035243</v>
      </c>
      <c r="C88" s="50" t="s">
        <v>56</v>
      </c>
      <c r="D88" s="49">
        <v>35</v>
      </c>
      <c r="E88" s="50" t="s">
        <v>11</v>
      </c>
      <c r="F88" s="49">
        <v>243</v>
      </c>
      <c r="G88" s="50" t="s">
        <v>80</v>
      </c>
      <c r="H88" s="79">
        <v>1</v>
      </c>
      <c r="I88" s="80">
        <v>12066</v>
      </c>
      <c r="J88" s="80">
        <v>2848</v>
      </c>
      <c r="K88" s="80">
        <v>0</v>
      </c>
      <c r="L88" s="80">
        <v>893</v>
      </c>
      <c r="M88" s="81">
        <v>15807</v>
      </c>
      <c r="N88"/>
      <c r="O88" s="79">
        <v>0</v>
      </c>
      <c r="P88" s="79">
        <v>0</v>
      </c>
      <c r="Q88" s="55">
        <v>0.09</v>
      </c>
      <c r="R88" s="55">
        <v>5.4269435560786857E-3</v>
      </c>
      <c r="S88" s="52">
        <v>0</v>
      </c>
      <c r="T88"/>
      <c r="U88" s="82">
        <v>14914</v>
      </c>
      <c r="V88" s="82">
        <v>0</v>
      </c>
      <c r="W88" s="82">
        <v>0</v>
      </c>
      <c r="X88" s="82">
        <v>893</v>
      </c>
      <c r="Y88" s="82">
        <v>15807</v>
      </c>
      <c r="Z88" s="83">
        <v>5392046</v>
      </c>
    </row>
    <row r="89" spans="1:26" s="13" customFormat="1">
      <c r="A89" s="49">
        <v>417</v>
      </c>
      <c r="B89" s="49">
        <v>417035244</v>
      </c>
      <c r="C89" s="50" t="s">
        <v>56</v>
      </c>
      <c r="D89" s="49">
        <v>35</v>
      </c>
      <c r="E89" s="50" t="s">
        <v>11</v>
      </c>
      <c r="F89" s="49">
        <v>244</v>
      </c>
      <c r="G89" s="50" t="s">
        <v>27</v>
      </c>
      <c r="H89" s="79">
        <v>3</v>
      </c>
      <c r="I89" s="80">
        <v>11109</v>
      </c>
      <c r="J89" s="80">
        <v>4498</v>
      </c>
      <c r="K89" s="80">
        <v>0</v>
      </c>
      <c r="L89" s="80">
        <v>893</v>
      </c>
      <c r="M89" s="81">
        <v>16500</v>
      </c>
      <c r="N89"/>
      <c r="O89" s="79">
        <v>0</v>
      </c>
      <c r="P89" s="79">
        <v>0</v>
      </c>
      <c r="Q89" s="55">
        <v>0.18</v>
      </c>
      <c r="R89" s="55">
        <v>9.4214674022231409E-2</v>
      </c>
      <c r="S89" s="52">
        <v>0</v>
      </c>
      <c r="T89"/>
      <c r="U89" s="82">
        <v>46821</v>
      </c>
      <c r="V89" s="82">
        <v>0</v>
      </c>
      <c r="W89" s="82">
        <v>0</v>
      </c>
      <c r="X89" s="82">
        <v>2679</v>
      </c>
      <c r="Y89" s="82">
        <v>49500</v>
      </c>
      <c r="Z89" s="83">
        <v>5392046</v>
      </c>
    </row>
    <row r="90" spans="1:26" s="13" customFormat="1">
      <c r="A90" s="49">
        <v>417</v>
      </c>
      <c r="B90" s="49">
        <v>417035274</v>
      </c>
      <c r="C90" s="50" t="s">
        <v>56</v>
      </c>
      <c r="D90" s="49">
        <v>35</v>
      </c>
      <c r="E90" s="50" t="s">
        <v>11</v>
      </c>
      <c r="F90" s="49">
        <v>274</v>
      </c>
      <c r="G90" s="50" t="s">
        <v>60</v>
      </c>
      <c r="H90" s="79">
        <v>1</v>
      </c>
      <c r="I90" s="80">
        <v>8980</v>
      </c>
      <c r="J90" s="80">
        <v>4341</v>
      </c>
      <c r="K90" s="80">
        <v>0</v>
      </c>
      <c r="L90" s="80">
        <v>893</v>
      </c>
      <c r="M90" s="81">
        <v>14214</v>
      </c>
      <c r="N90"/>
      <c r="O90" s="79">
        <v>0</v>
      </c>
      <c r="P90" s="79">
        <v>0</v>
      </c>
      <c r="Q90" s="55">
        <v>0.09</v>
      </c>
      <c r="R90" s="55">
        <v>8.1251962989640741E-2</v>
      </c>
      <c r="S90" s="52">
        <v>0</v>
      </c>
      <c r="T90"/>
      <c r="U90" s="82">
        <v>13321</v>
      </c>
      <c r="V90" s="82">
        <v>0</v>
      </c>
      <c r="W90" s="82">
        <v>0</v>
      </c>
      <c r="X90" s="82">
        <v>893</v>
      </c>
      <c r="Y90" s="82">
        <v>14214</v>
      </c>
      <c r="Z90" s="83">
        <v>5392046</v>
      </c>
    </row>
    <row r="91" spans="1:26" s="13" customFormat="1">
      <c r="A91" s="49">
        <v>417</v>
      </c>
      <c r="B91" s="49">
        <v>417035293</v>
      </c>
      <c r="C91" s="50" t="s">
        <v>56</v>
      </c>
      <c r="D91" s="49">
        <v>35</v>
      </c>
      <c r="E91" s="50" t="s">
        <v>11</v>
      </c>
      <c r="F91" s="49">
        <v>293</v>
      </c>
      <c r="G91" s="50" t="s">
        <v>171</v>
      </c>
      <c r="H91" s="79">
        <v>1</v>
      </c>
      <c r="I91" s="80">
        <v>11386</v>
      </c>
      <c r="J91" s="80">
        <v>978</v>
      </c>
      <c r="K91" s="80">
        <v>0</v>
      </c>
      <c r="L91" s="80">
        <v>893</v>
      </c>
      <c r="M91" s="81">
        <v>13257</v>
      </c>
      <c r="N91"/>
      <c r="O91" s="79">
        <v>0</v>
      </c>
      <c r="P91" s="79">
        <v>0</v>
      </c>
      <c r="Q91" s="55">
        <v>0.18</v>
      </c>
      <c r="R91" s="55">
        <v>3.0102488559120744E-3</v>
      </c>
      <c r="S91" s="52">
        <v>0</v>
      </c>
      <c r="T91"/>
      <c r="U91" s="82">
        <v>12364</v>
      </c>
      <c r="V91" s="82">
        <v>0</v>
      </c>
      <c r="W91" s="82">
        <v>0</v>
      </c>
      <c r="X91" s="82">
        <v>893</v>
      </c>
      <c r="Y91" s="82">
        <v>13257</v>
      </c>
      <c r="Z91" s="83">
        <v>5392046</v>
      </c>
    </row>
    <row r="92" spans="1:26" s="13" customFormat="1">
      <c r="A92" s="49">
        <v>418</v>
      </c>
      <c r="B92" s="49">
        <v>418100014</v>
      </c>
      <c r="C92" s="50" t="s">
        <v>61</v>
      </c>
      <c r="D92" s="49">
        <v>100</v>
      </c>
      <c r="E92" s="50" t="s">
        <v>58</v>
      </c>
      <c r="F92" s="49">
        <v>14</v>
      </c>
      <c r="G92" s="50" t="s">
        <v>62</v>
      </c>
      <c r="H92" s="79">
        <v>13</v>
      </c>
      <c r="I92" s="80">
        <v>8688</v>
      </c>
      <c r="J92" s="80">
        <v>2896</v>
      </c>
      <c r="K92" s="80">
        <v>0</v>
      </c>
      <c r="L92" s="80">
        <v>893</v>
      </c>
      <c r="M92" s="81">
        <v>12477</v>
      </c>
      <c r="N92"/>
      <c r="O92" s="79">
        <v>0</v>
      </c>
      <c r="P92" s="79">
        <v>0</v>
      </c>
      <c r="Q92" s="55">
        <v>0.09</v>
      </c>
      <c r="R92" s="55">
        <v>9.4651579158939857E-3</v>
      </c>
      <c r="S92" s="52">
        <v>0</v>
      </c>
      <c r="T92"/>
      <c r="U92" s="82">
        <v>150592</v>
      </c>
      <c r="V92" s="82">
        <v>0</v>
      </c>
      <c r="W92" s="82">
        <v>0</v>
      </c>
      <c r="X92" s="82">
        <v>11609</v>
      </c>
      <c r="Y92" s="82">
        <v>162201</v>
      </c>
      <c r="Z92" s="83">
        <v>5863122</v>
      </c>
    </row>
    <row r="93" spans="1:26" s="13" customFormat="1">
      <c r="A93" s="49">
        <v>418</v>
      </c>
      <c r="B93" s="49">
        <v>418100035</v>
      </c>
      <c r="C93" s="50" t="s">
        <v>61</v>
      </c>
      <c r="D93" s="49">
        <v>100</v>
      </c>
      <c r="E93" s="50" t="s">
        <v>58</v>
      </c>
      <c r="F93" s="49">
        <v>35</v>
      </c>
      <c r="G93" s="50" t="s">
        <v>11</v>
      </c>
      <c r="H93" s="79">
        <v>1</v>
      </c>
      <c r="I93" s="80">
        <v>8368</v>
      </c>
      <c r="J93" s="80">
        <v>2938</v>
      </c>
      <c r="K93" s="80">
        <v>0</v>
      </c>
      <c r="L93" s="80">
        <v>893</v>
      </c>
      <c r="M93" s="81">
        <v>12199</v>
      </c>
      <c r="N93"/>
      <c r="O93" s="79">
        <v>0</v>
      </c>
      <c r="P93" s="79">
        <v>0</v>
      </c>
      <c r="Q93" s="55">
        <v>0.18</v>
      </c>
      <c r="R93" s="55">
        <v>0.14612608853271811</v>
      </c>
      <c r="S93" s="52">
        <v>0</v>
      </c>
      <c r="T93"/>
      <c r="U93" s="82">
        <v>11306</v>
      </c>
      <c r="V93" s="82">
        <v>0</v>
      </c>
      <c r="W93" s="82">
        <v>0</v>
      </c>
      <c r="X93" s="82">
        <v>893</v>
      </c>
      <c r="Y93" s="82">
        <v>12199</v>
      </c>
      <c r="Z93" s="83">
        <v>5863122</v>
      </c>
    </row>
    <row r="94" spans="1:26" s="13" customFormat="1">
      <c r="A94" s="49">
        <v>418</v>
      </c>
      <c r="B94" s="49">
        <v>418100100</v>
      </c>
      <c r="C94" s="50" t="s">
        <v>61</v>
      </c>
      <c r="D94" s="49">
        <v>100</v>
      </c>
      <c r="E94" s="50" t="s">
        <v>58</v>
      </c>
      <c r="F94" s="49">
        <v>100</v>
      </c>
      <c r="G94" s="50" t="s">
        <v>58</v>
      </c>
      <c r="H94" s="79">
        <v>322</v>
      </c>
      <c r="I94" s="80">
        <v>9524</v>
      </c>
      <c r="J94" s="80">
        <v>4894</v>
      </c>
      <c r="K94" s="80">
        <v>0</v>
      </c>
      <c r="L94" s="80">
        <v>893</v>
      </c>
      <c r="M94" s="81">
        <v>15311</v>
      </c>
      <c r="N94"/>
      <c r="O94" s="79">
        <v>0</v>
      </c>
      <c r="P94" s="79">
        <v>0</v>
      </c>
      <c r="Q94" s="55">
        <v>0.09</v>
      </c>
      <c r="R94" s="55">
        <v>3.1973177065139177E-2</v>
      </c>
      <c r="S94" s="52">
        <v>0</v>
      </c>
      <c r="T94"/>
      <c r="U94" s="82">
        <v>4642596</v>
      </c>
      <c r="V94" s="82">
        <v>0</v>
      </c>
      <c r="W94" s="82">
        <v>0</v>
      </c>
      <c r="X94" s="82">
        <v>287546</v>
      </c>
      <c r="Y94" s="82">
        <v>4930142</v>
      </c>
      <c r="Z94" s="83">
        <v>5863122</v>
      </c>
    </row>
    <row r="95" spans="1:26" s="13" customFormat="1">
      <c r="A95" s="49">
        <v>418</v>
      </c>
      <c r="B95" s="49">
        <v>418100101</v>
      </c>
      <c r="C95" s="50" t="s">
        <v>61</v>
      </c>
      <c r="D95" s="49">
        <v>100</v>
      </c>
      <c r="E95" s="50" t="s">
        <v>58</v>
      </c>
      <c r="F95" s="49">
        <v>101</v>
      </c>
      <c r="G95" s="50" t="s">
        <v>103</v>
      </c>
      <c r="H95" s="79">
        <v>1</v>
      </c>
      <c r="I95" s="80">
        <v>8368</v>
      </c>
      <c r="J95" s="80">
        <v>1911</v>
      </c>
      <c r="K95" s="80">
        <v>0</v>
      </c>
      <c r="L95" s="80">
        <v>893</v>
      </c>
      <c r="M95" s="81">
        <v>11172</v>
      </c>
      <c r="N95"/>
      <c r="O95" s="79">
        <v>0</v>
      </c>
      <c r="P95" s="79">
        <v>0</v>
      </c>
      <c r="Q95" s="55">
        <v>0.09</v>
      </c>
      <c r="R95" s="55">
        <v>5.0250895566370371E-2</v>
      </c>
      <c r="S95" s="52">
        <v>0</v>
      </c>
      <c r="T95"/>
      <c r="U95" s="82">
        <v>10279</v>
      </c>
      <c r="V95" s="82">
        <v>0</v>
      </c>
      <c r="W95" s="82">
        <v>0</v>
      </c>
      <c r="X95" s="82">
        <v>893</v>
      </c>
      <c r="Y95" s="82">
        <v>11172</v>
      </c>
      <c r="Z95" s="83">
        <v>5863122</v>
      </c>
    </row>
    <row r="96" spans="1:26" s="13" customFormat="1">
      <c r="A96" s="49">
        <v>418</v>
      </c>
      <c r="B96" s="49">
        <v>418100136</v>
      </c>
      <c r="C96" s="50" t="s">
        <v>61</v>
      </c>
      <c r="D96" s="49">
        <v>100</v>
      </c>
      <c r="E96" s="50" t="s">
        <v>58</v>
      </c>
      <c r="F96" s="49">
        <v>136</v>
      </c>
      <c r="G96" s="50" t="s">
        <v>63</v>
      </c>
      <c r="H96" s="79">
        <v>10</v>
      </c>
      <c r="I96" s="80">
        <v>8945</v>
      </c>
      <c r="J96" s="80">
        <v>2934</v>
      </c>
      <c r="K96" s="80">
        <v>0</v>
      </c>
      <c r="L96" s="80">
        <v>893</v>
      </c>
      <c r="M96" s="81">
        <v>12772</v>
      </c>
      <c r="N96"/>
      <c r="O96" s="79">
        <v>0</v>
      </c>
      <c r="P96" s="79">
        <v>0</v>
      </c>
      <c r="Q96" s="55">
        <v>0.09</v>
      </c>
      <c r="R96" s="55">
        <v>3.8669255378009364E-3</v>
      </c>
      <c r="S96" s="52">
        <v>0</v>
      </c>
      <c r="T96"/>
      <c r="U96" s="82">
        <v>118790</v>
      </c>
      <c r="V96" s="82">
        <v>0</v>
      </c>
      <c r="W96" s="82">
        <v>0</v>
      </c>
      <c r="X96" s="82">
        <v>8930</v>
      </c>
      <c r="Y96" s="82">
        <v>127720</v>
      </c>
      <c r="Z96" s="83">
        <v>5863122</v>
      </c>
    </row>
    <row r="97" spans="1:26" s="13" customFormat="1">
      <c r="A97" s="49">
        <v>418</v>
      </c>
      <c r="B97" s="49">
        <v>418100139</v>
      </c>
      <c r="C97" s="50" t="s">
        <v>61</v>
      </c>
      <c r="D97" s="49">
        <v>100</v>
      </c>
      <c r="E97" s="50" t="s">
        <v>58</v>
      </c>
      <c r="F97" s="49">
        <v>139</v>
      </c>
      <c r="G97" s="50" t="s">
        <v>64</v>
      </c>
      <c r="H97" s="79">
        <v>4</v>
      </c>
      <c r="I97" s="80">
        <v>8368</v>
      </c>
      <c r="J97" s="80">
        <v>3338</v>
      </c>
      <c r="K97" s="80">
        <v>0</v>
      </c>
      <c r="L97" s="80">
        <v>893</v>
      </c>
      <c r="M97" s="81">
        <v>12599</v>
      </c>
      <c r="N97"/>
      <c r="O97" s="79">
        <v>0</v>
      </c>
      <c r="P97" s="79">
        <v>0</v>
      </c>
      <c r="Q97" s="55">
        <v>0.09</v>
      </c>
      <c r="R97" s="55">
        <v>3.2285462285960411E-3</v>
      </c>
      <c r="S97" s="52">
        <v>0</v>
      </c>
      <c r="T97"/>
      <c r="U97" s="82">
        <v>46824</v>
      </c>
      <c r="V97" s="82">
        <v>0</v>
      </c>
      <c r="W97" s="82">
        <v>0</v>
      </c>
      <c r="X97" s="82">
        <v>3572</v>
      </c>
      <c r="Y97" s="82">
        <v>50396</v>
      </c>
      <c r="Z97" s="83">
        <v>5863122</v>
      </c>
    </row>
    <row r="98" spans="1:26" s="13" customFormat="1">
      <c r="A98" s="49">
        <v>418</v>
      </c>
      <c r="B98" s="49">
        <v>418100170</v>
      </c>
      <c r="C98" s="50" t="s">
        <v>61</v>
      </c>
      <c r="D98" s="49">
        <v>100</v>
      </c>
      <c r="E98" s="50" t="s">
        <v>58</v>
      </c>
      <c r="F98" s="49">
        <v>170</v>
      </c>
      <c r="G98" s="50" t="s">
        <v>65</v>
      </c>
      <c r="H98" s="79">
        <v>3</v>
      </c>
      <c r="I98" s="80">
        <v>8368</v>
      </c>
      <c r="J98" s="80">
        <v>3267</v>
      </c>
      <c r="K98" s="80">
        <v>0</v>
      </c>
      <c r="L98" s="80">
        <v>893</v>
      </c>
      <c r="M98" s="81">
        <v>12528</v>
      </c>
      <c r="N98"/>
      <c r="O98" s="79">
        <v>0</v>
      </c>
      <c r="P98" s="79">
        <v>0</v>
      </c>
      <c r="Q98" s="55">
        <v>0.09</v>
      </c>
      <c r="R98" s="55">
        <v>9.2360305164679884E-2</v>
      </c>
      <c r="S98" s="52">
        <v>-297</v>
      </c>
      <c r="T98"/>
      <c r="U98" s="82">
        <v>34905</v>
      </c>
      <c r="V98" s="82">
        <v>0</v>
      </c>
      <c r="W98" s="82">
        <v>-891</v>
      </c>
      <c r="X98" s="82">
        <v>2679</v>
      </c>
      <c r="Y98" s="82">
        <v>36693</v>
      </c>
      <c r="Z98" s="83">
        <v>5863122</v>
      </c>
    </row>
    <row r="99" spans="1:26" s="13" customFormat="1">
      <c r="A99" s="49">
        <v>418</v>
      </c>
      <c r="B99" s="49">
        <v>418100185</v>
      </c>
      <c r="C99" s="50" t="s">
        <v>61</v>
      </c>
      <c r="D99" s="49">
        <v>100</v>
      </c>
      <c r="E99" s="50" t="s">
        <v>58</v>
      </c>
      <c r="F99" s="49">
        <v>185</v>
      </c>
      <c r="G99" s="50" t="s">
        <v>180</v>
      </c>
      <c r="H99" s="79">
        <v>4</v>
      </c>
      <c r="I99" s="80">
        <v>8368</v>
      </c>
      <c r="J99" s="80">
        <v>1568</v>
      </c>
      <c r="K99" s="80">
        <v>0</v>
      </c>
      <c r="L99" s="80">
        <v>893</v>
      </c>
      <c r="M99" s="81">
        <v>10829</v>
      </c>
      <c r="N99"/>
      <c r="O99" s="79">
        <v>0</v>
      </c>
      <c r="P99" s="79">
        <v>0</v>
      </c>
      <c r="Q99" s="55">
        <v>0.09</v>
      </c>
      <c r="R99" s="55">
        <v>5.746981142660602E-3</v>
      </c>
      <c r="S99" s="52">
        <v>0</v>
      </c>
      <c r="T99"/>
      <c r="U99" s="82">
        <v>39744</v>
      </c>
      <c r="V99" s="82">
        <v>0</v>
      </c>
      <c r="W99" s="82">
        <v>0</v>
      </c>
      <c r="X99" s="82">
        <v>3572</v>
      </c>
      <c r="Y99" s="82">
        <v>43316</v>
      </c>
      <c r="Z99" s="83">
        <v>5863122</v>
      </c>
    </row>
    <row r="100" spans="1:26" s="13" customFormat="1">
      <c r="A100" s="49">
        <v>418</v>
      </c>
      <c r="B100" s="49">
        <v>418100187</v>
      </c>
      <c r="C100" s="50" t="s">
        <v>61</v>
      </c>
      <c r="D100" s="49">
        <v>100</v>
      </c>
      <c r="E100" s="50" t="s">
        <v>58</v>
      </c>
      <c r="F100" s="49">
        <v>187</v>
      </c>
      <c r="G100" s="50" t="s">
        <v>181</v>
      </c>
      <c r="H100" s="79">
        <v>1</v>
      </c>
      <c r="I100" s="80">
        <v>9789</v>
      </c>
      <c r="J100" s="80">
        <v>4657</v>
      </c>
      <c r="K100" s="80">
        <v>0</v>
      </c>
      <c r="L100" s="80">
        <v>893</v>
      </c>
      <c r="M100" s="81">
        <v>15339</v>
      </c>
      <c r="N100"/>
      <c r="O100" s="79">
        <v>0</v>
      </c>
      <c r="P100" s="79">
        <v>0</v>
      </c>
      <c r="Q100" s="55">
        <v>0.09</v>
      </c>
      <c r="R100" s="55">
        <v>4.0692012131576284E-3</v>
      </c>
      <c r="S100" s="52">
        <v>0</v>
      </c>
      <c r="T100"/>
      <c r="U100" s="82">
        <v>14446</v>
      </c>
      <c r="V100" s="82">
        <v>0</v>
      </c>
      <c r="W100" s="82">
        <v>0</v>
      </c>
      <c r="X100" s="82">
        <v>893</v>
      </c>
      <c r="Y100" s="82">
        <v>15339</v>
      </c>
      <c r="Z100" s="83">
        <v>5863122</v>
      </c>
    </row>
    <row r="101" spans="1:26" s="13" customFormat="1">
      <c r="A101" s="49">
        <v>418</v>
      </c>
      <c r="B101" s="49">
        <v>418100198</v>
      </c>
      <c r="C101" s="50" t="s">
        <v>61</v>
      </c>
      <c r="D101" s="49">
        <v>100</v>
      </c>
      <c r="E101" s="50" t="s">
        <v>58</v>
      </c>
      <c r="F101" s="49">
        <v>198</v>
      </c>
      <c r="G101" s="50" t="s">
        <v>66</v>
      </c>
      <c r="H101" s="79">
        <v>31</v>
      </c>
      <c r="I101" s="80">
        <v>8580</v>
      </c>
      <c r="J101" s="80">
        <v>3450</v>
      </c>
      <c r="K101" s="80">
        <v>0</v>
      </c>
      <c r="L101" s="80">
        <v>893</v>
      </c>
      <c r="M101" s="81">
        <v>12923</v>
      </c>
      <c r="N101"/>
      <c r="O101" s="79">
        <v>0</v>
      </c>
      <c r="P101" s="79">
        <v>0</v>
      </c>
      <c r="Q101" s="55">
        <v>0.09</v>
      </c>
      <c r="R101" s="55">
        <v>5.9665470042922211E-3</v>
      </c>
      <c r="S101" s="52">
        <v>0</v>
      </c>
      <c r="T101"/>
      <c r="U101" s="82">
        <v>372930</v>
      </c>
      <c r="V101" s="82">
        <v>0</v>
      </c>
      <c r="W101" s="82">
        <v>0</v>
      </c>
      <c r="X101" s="82">
        <v>27683</v>
      </c>
      <c r="Y101" s="82">
        <v>400613</v>
      </c>
      <c r="Z101" s="83">
        <v>5863122</v>
      </c>
    </row>
    <row r="102" spans="1:26" s="13" customFormat="1">
      <c r="A102" s="49">
        <v>418</v>
      </c>
      <c r="B102" s="49">
        <v>418100276</v>
      </c>
      <c r="C102" s="50" t="s">
        <v>61</v>
      </c>
      <c r="D102" s="49">
        <v>100</v>
      </c>
      <c r="E102" s="50" t="s">
        <v>58</v>
      </c>
      <c r="F102" s="49">
        <v>276</v>
      </c>
      <c r="G102" s="50" t="s">
        <v>67</v>
      </c>
      <c r="H102" s="79">
        <v>1</v>
      </c>
      <c r="I102" s="80">
        <v>8368</v>
      </c>
      <c r="J102" s="80">
        <v>7973</v>
      </c>
      <c r="K102" s="80">
        <v>0</v>
      </c>
      <c r="L102" s="80">
        <v>893</v>
      </c>
      <c r="M102" s="81">
        <v>17234</v>
      </c>
      <c r="N102"/>
      <c r="O102" s="79">
        <v>0</v>
      </c>
      <c r="P102" s="79">
        <v>0</v>
      </c>
      <c r="Q102" s="55">
        <v>0.09</v>
      </c>
      <c r="R102" s="55">
        <v>1.4078943669480672E-3</v>
      </c>
      <c r="S102" s="52">
        <v>0</v>
      </c>
      <c r="T102"/>
      <c r="U102" s="82">
        <v>16341</v>
      </c>
      <c r="V102" s="82">
        <v>0</v>
      </c>
      <c r="W102" s="82">
        <v>0</v>
      </c>
      <c r="X102" s="82">
        <v>893</v>
      </c>
      <c r="Y102" s="82">
        <v>17234</v>
      </c>
      <c r="Z102" s="83">
        <v>5863122</v>
      </c>
    </row>
    <row r="103" spans="1:26" s="13" customFormat="1">
      <c r="A103" s="49">
        <v>418</v>
      </c>
      <c r="B103" s="49">
        <v>418100288</v>
      </c>
      <c r="C103" s="50" t="s">
        <v>61</v>
      </c>
      <c r="D103" s="49">
        <v>100</v>
      </c>
      <c r="E103" s="50" t="s">
        <v>58</v>
      </c>
      <c r="F103" s="49">
        <v>288</v>
      </c>
      <c r="G103" s="50" t="s">
        <v>68</v>
      </c>
      <c r="H103" s="79">
        <v>1</v>
      </c>
      <c r="I103" s="80">
        <v>8368</v>
      </c>
      <c r="J103" s="80">
        <v>5111</v>
      </c>
      <c r="K103" s="80">
        <v>0</v>
      </c>
      <c r="L103" s="80">
        <v>893</v>
      </c>
      <c r="M103" s="81">
        <v>14372</v>
      </c>
      <c r="N103"/>
      <c r="O103" s="79">
        <v>0</v>
      </c>
      <c r="P103" s="79">
        <v>0</v>
      </c>
      <c r="Q103" s="55">
        <v>0.09</v>
      </c>
      <c r="R103" s="55">
        <v>1.3809154024751679E-3</v>
      </c>
      <c r="S103" s="52">
        <v>0</v>
      </c>
      <c r="T103"/>
      <c r="U103" s="82">
        <v>13479</v>
      </c>
      <c r="V103" s="82">
        <v>0</v>
      </c>
      <c r="W103" s="82">
        <v>0</v>
      </c>
      <c r="X103" s="82">
        <v>893</v>
      </c>
      <c r="Y103" s="82">
        <v>14372</v>
      </c>
      <c r="Z103" s="83">
        <v>5863122</v>
      </c>
    </row>
    <row r="104" spans="1:26" s="13" customFormat="1">
      <c r="A104" s="49">
        <v>418</v>
      </c>
      <c r="B104" s="49">
        <v>418100321</v>
      </c>
      <c r="C104" s="50" t="s">
        <v>61</v>
      </c>
      <c r="D104" s="49">
        <v>100</v>
      </c>
      <c r="E104" s="50" t="s">
        <v>58</v>
      </c>
      <c r="F104" s="49">
        <v>321</v>
      </c>
      <c r="G104" s="50" t="s">
        <v>112</v>
      </c>
      <c r="H104" s="79">
        <v>1</v>
      </c>
      <c r="I104" s="80">
        <v>9511</v>
      </c>
      <c r="J104" s="80">
        <v>4673</v>
      </c>
      <c r="K104" s="80">
        <v>0</v>
      </c>
      <c r="L104" s="80">
        <v>893</v>
      </c>
      <c r="M104" s="81">
        <v>15077</v>
      </c>
      <c r="N104"/>
      <c r="O104" s="79">
        <v>0</v>
      </c>
      <c r="P104" s="79">
        <v>0</v>
      </c>
      <c r="Q104" s="55">
        <v>0.09</v>
      </c>
      <c r="R104" s="55">
        <v>2.449232666238821E-3</v>
      </c>
      <c r="S104" s="52">
        <v>0</v>
      </c>
      <c r="T104"/>
      <c r="U104" s="82">
        <v>14184</v>
      </c>
      <c r="V104" s="82">
        <v>0</v>
      </c>
      <c r="W104" s="82">
        <v>0</v>
      </c>
      <c r="X104" s="82">
        <v>893</v>
      </c>
      <c r="Y104" s="82">
        <v>15077</v>
      </c>
      <c r="Z104" s="83">
        <v>5863122</v>
      </c>
    </row>
    <row r="105" spans="1:26" s="13" customFormat="1">
      <c r="A105" s="49">
        <v>418</v>
      </c>
      <c r="B105" s="49">
        <v>418100710</v>
      </c>
      <c r="C105" s="50" t="s">
        <v>61</v>
      </c>
      <c r="D105" s="49">
        <v>100</v>
      </c>
      <c r="E105" s="50" t="s">
        <v>58</v>
      </c>
      <c r="F105" s="49">
        <v>710</v>
      </c>
      <c r="G105" s="50" t="s">
        <v>70</v>
      </c>
      <c r="H105" s="79">
        <v>2</v>
      </c>
      <c r="I105" s="80">
        <v>8368</v>
      </c>
      <c r="J105" s="80">
        <v>4063</v>
      </c>
      <c r="K105" s="80">
        <v>0</v>
      </c>
      <c r="L105" s="80">
        <v>893</v>
      </c>
      <c r="M105" s="81">
        <v>13324</v>
      </c>
      <c r="N105"/>
      <c r="O105" s="79">
        <v>0</v>
      </c>
      <c r="P105" s="79">
        <v>0</v>
      </c>
      <c r="Q105" s="55">
        <v>0.09</v>
      </c>
      <c r="R105" s="55">
        <v>3.5065606106917898E-3</v>
      </c>
      <c r="S105" s="52">
        <v>0</v>
      </c>
      <c r="T105"/>
      <c r="U105" s="82">
        <v>24862</v>
      </c>
      <c r="V105" s="82">
        <v>0</v>
      </c>
      <c r="W105" s="82">
        <v>0</v>
      </c>
      <c r="X105" s="82">
        <v>1786</v>
      </c>
      <c r="Y105" s="82">
        <v>26648</v>
      </c>
      <c r="Z105" s="83">
        <v>5863122</v>
      </c>
    </row>
    <row r="106" spans="1:26" s="13" customFormat="1">
      <c r="A106" s="49">
        <v>419</v>
      </c>
      <c r="B106" s="49">
        <v>419035035</v>
      </c>
      <c r="C106" s="50" t="s">
        <v>71</v>
      </c>
      <c r="D106" s="49">
        <v>35</v>
      </c>
      <c r="E106" s="50" t="s">
        <v>11</v>
      </c>
      <c r="F106" s="49">
        <v>35</v>
      </c>
      <c r="G106" s="50" t="s">
        <v>11</v>
      </c>
      <c r="H106" s="79">
        <v>193</v>
      </c>
      <c r="I106" s="80">
        <v>11673</v>
      </c>
      <c r="J106" s="80">
        <v>4098</v>
      </c>
      <c r="K106" s="80">
        <v>0</v>
      </c>
      <c r="L106" s="80">
        <v>893</v>
      </c>
      <c r="M106" s="81">
        <v>16664</v>
      </c>
      <c r="N106"/>
      <c r="O106" s="79">
        <v>0</v>
      </c>
      <c r="P106" s="79">
        <v>0</v>
      </c>
      <c r="Q106" s="55">
        <v>0.18</v>
      </c>
      <c r="R106" s="55">
        <v>0.14612608853271811</v>
      </c>
      <c r="S106" s="52">
        <v>0</v>
      </c>
      <c r="T106"/>
      <c r="U106" s="82">
        <v>3043803</v>
      </c>
      <c r="V106" s="82">
        <v>0</v>
      </c>
      <c r="W106" s="82">
        <v>0</v>
      </c>
      <c r="X106" s="82">
        <v>172349</v>
      </c>
      <c r="Y106" s="82">
        <v>3216152</v>
      </c>
      <c r="Z106" s="83">
        <v>3545526</v>
      </c>
    </row>
    <row r="107" spans="1:26" s="13" customFormat="1">
      <c r="A107" s="49">
        <v>419</v>
      </c>
      <c r="B107" s="49">
        <v>419035040</v>
      </c>
      <c r="C107" s="50" t="s">
        <v>71</v>
      </c>
      <c r="D107" s="49">
        <v>35</v>
      </c>
      <c r="E107" s="50" t="s">
        <v>11</v>
      </c>
      <c r="F107" s="49">
        <v>40</v>
      </c>
      <c r="G107" s="50" t="s">
        <v>88</v>
      </c>
      <c r="H107" s="79">
        <v>1</v>
      </c>
      <c r="I107" s="80">
        <v>10256</v>
      </c>
      <c r="J107" s="80">
        <v>2727</v>
      </c>
      <c r="K107" s="80">
        <v>0</v>
      </c>
      <c r="L107" s="80">
        <v>893</v>
      </c>
      <c r="M107" s="81">
        <v>13876</v>
      </c>
      <c r="N107"/>
      <c r="O107" s="79">
        <v>0</v>
      </c>
      <c r="P107" s="79">
        <v>0</v>
      </c>
      <c r="Q107" s="55">
        <v>0.09</v>
      </c>
      <c r="R107" s="55">
        <v>3.3170704482495855E-3</v>
      </c>
      <c r="S107" s="52">
        <v>0</v>
      </c>
      <c r="T107"/>
      <c r="U107" s="82">
        <v>12983</v>
      </c>
      <c r="V107" s="82">
        <v>0</v>
      </c>
      <c r="W107" s="82">
        <v>0</v>
      </c>
      <c r="X107" s="82">
        <v>893</v>
      </c>
      <c r="Y107" s="82">
        <v>13876</v>
      </c>
      <c r="Z107" s="83">
        <v>3545526</v>
      </c>
    </row>
    <row r="108" spans="1:26" s="13" customFormat="1">
      <c r="A108" s="49">
        <v>419</v>
      </c>
      <c r="B108" s="49">
        <v>419035044</v>
      </c>
      <c r="C108" s="50" t="s">
        <v>71</v>
      </c>
      <c r="D108" s="49">
        <v>35</v>
      </c>
      <c r="E108" s="50" t="s">
        <v>11</v>
      </c>
      <c r="F108" s="49">
        <v>44</v>
      </c>
      <c r="G108" s="50" t="s">
        <v>12</v>
      </c>
      <c r="H108" s="79">
        <v>3</v>
      </c>
      <c r="I108" s="80">
        <v>10087</v>
      </c>
      <c r="J108" s="80">
        <v>235</v>
      </c>
      <c r="K108" s="80">
        <v>0</v>
      </c>
      <c r="L108" s="80">
        <v>893</v>
      </c>
      <c r="M108" s="81">
        <v>11215</v>
      </c>
      <c r="N108"/>
      <c r="O108" s="79">
        <v>0</v>
      </c>
      <c r="P108" s="79">
        <v>0</v>
      </c>
      <c r="Q108" s="55">
        <v>0.09</v>
      </c>
      <c r="R108" s="55">
        <v>4.7548666112628105E-2</v>
      </c>
      <c r="S108" s="52">
        <v>0</v>
      </c>
      <c r="T108"/>
      <c r="U108" s="82">
        <v>30966</v>
      </c>
      <c r="V108" s="82">
        <v>0</v>
      </c>
      <c r="W108" s="82">
        <v>0</v>
      </c>
      <c r="X108" s="82">
        <v>2679</v>
      </c>
      <c r="Y108" s="82">
        <v>33645</v>
      </c>
      <c r="Z108" s="83">
        <v>3545526</v>
      </c>
    </row>
    <row r="109" spans="1:26" s="13" customFormat="1">
      <c r="A109" s="49">
        <v>419</v>
      </c>
      <c r="B109" s="49">
        <v>419035049</v>
      </c>
      <c r="C109" s="50" t="s">
        <v>71</v>
      </c>
      <c r="D109" s="49">
        <v>35</v>
      </c>
      <c r="E109" s="50" t="s">
        <v>11</v>
      </c>
      <c r="F109" s="49">
        <v>49</v>
      </c>
      <c r="G109" s="50" t="s">
        <v>73</v>
      </c>
      <c r="H109" s="79">
        <v>3</v>
      </c>
      <c r="I109" s="80">
        <v>10397</v>
      </c>
      <c r="J109" s="80">
        <v>13157</v>
      </c>
      <c r="K109" s="80">
        <v>0</v>
      </c>
      <c r="L109" s="80">
        <v>893</v>
      </c>
      <c r="M109" s="81">
        <v>24447</v>
      </c>
      <c r="N109"/>
      <c r="O109" s="79">
        <v>0</v>
      </c>
      <c r="P109" s="79">
        <v>0</v>
      </c>
      <c r="Q109" s="55">
        <v>0.09</v>
      </c>
      <c r="R109" s="55">
        <v>6.9837345584255292E-2</v>
      </c>
      <c r="S109" s="52">
        <v>0</v>
      </c>
      <c r="T109"/>
      <c r="U109" s="82">
        <v>70662</v>
      </c>
      <c r="V109" s="82">
        <v>0</v>
      </c>
      <c r="W109" s="82">
        <v>0</v>
      </c>
      <c r="X109" s="82">
        <v>2679</v>
      </c>
      <c r="Y109" s="82">
        <v>73341</v>
      </c>
      <c r="Z109" s="83">
        <v>3545526</v>
      </c>
    </row>
    <row r="110" spans="1:26" s="13" customFormat="1">
      <c r="A110" s="49">
        <v>419</v>
      </c>
      <c r="B110" s="49">
        <v>419035093</v>
      </c>
      <c r="C110" s="50" t="s">
        <v>71</v>
      </c>
      <c r="D110" s="49">
        <v>35</v>
      </c>
      <c r="E110" s="50" t="s">
        <v>11</v>
      </c>
      <c r="F110" s="49">
        <v>93</v>
      </c>
      <c r="G110" s="50" t="s">
        <v>14</v>
      </c>
      <c r="H110" s="79">
        <v>2</v>
      </c>
      <c r="I110" s="80">
        <v>12107</v>
      </c>
      <c r="J110" s="80">
        <v>344</v>
      </c>
      <c r="K110" s="80">
        <v>0</v>
      </c>
      <c r="L110" s="80">
        <v>893</v>
      </c>
      <c r="M110" s="81">
        <v>13344</v>
      </c>
      <c r="N110"/>
      <c r="O110" s="79">
        <v>0</v>
      </c>
      <c r="P110" s="79">
        <v>0</v>
      </c>
      <c r="Q110" s="55">
        <v>0.09</v>
      </c>
      <c r="R110" s="55">
        <v>9.8316229817792172E-2</v>
      </c>
      <c r="S110" s="52">
        <v>-1053</v>
      </c>
      <c r="T110"/>
      <c r="U110" s="82">
        <v>24902</v>
      </c>
      <c r="V110" s="82">
        <v>0</v>
      </c>
      <c r="W110" s="82">
        <v>-2106</v>
      </c>
      <c r="X110" s="82">
        <v>1786</v>
      </c>
      <c r="Y110" s="82">
        <v>24582</v>
      </c>
      <c r="Z110" s="83">
        <v>3545526</v>
      </c>
    </row>
    <row r="111" spans="1:26" s="13" customFormat="1">
      <c r="A111" s="49">
        <v>419</v>
      </c>
      <c r="B111" s="49">
        <v>419035163</v>
      </c>
      <c r="C111" s="50" t="s">
        <v>71</v>
      </c>
      <c r="D111" s="49">
        <v>35</v>
      </c>
      <c r="E111" s="50" t="s">
        <v>11</v>
      </c>
      <c r="F111" s="49">
        <v>163</v>
      </c>
      <c r="G111" s="50" t="s">
        <v>16</v>
      </c>
      <c r="H111" s="79">
        <v>1</v>
      </c>
      <c r="I111" s="80">
        <v>11960</v>
      </c>
      <c r="J111" s="80">
        <v>233</v>
      </c>
      <c r="K111" s="80">
        <v>0</v>
      </c>
      <c r="L111" s="80">
        <v>893</v>
      </c>
      <c r="M111" s="81">
        <v>13086</v>
      </c>
      <c r="N111"/>
      <c r="O111" s="79">
        <v>0</v>
      </c>
      <c r="P111" s="79">
        <v>0</v>
      </c>
      <c r="Q111" s="55">
        <v>0.18</v>
      </c>
      <c r="R111" s="55">
        <v>8.718100290538934E-2</v>
      </c>
      <c r="S111" s="52">
        <v>0</v>
      </c>
      <c r="T111"/>
      <c r="U111" s="82">
        <v>12193</v>
      </c>
      <c r="V111" s="82">
        <v>0</v>
      </c>
      <c r="W111" s="82">
        <v>0</v>
      </c>
      <c r="X111" s="82">
        <v>893</v>
      </c>
      <c r="Y111" s="82">
        <v>13086</v>
      </c>
      <c r="Z111" s="83">
        <v>3545526</v>
      </c>
    </row>
    <row r="112" spans="1:26" s="13" customFormat="1">
      <c r="A112" s="49">
        <v>419</v>
      </c>
      <c r="B112" s="49">
        <v>419035243</v>
      </c>
      <c r="C112" s="50" t="s">
        <v>71</v>
      </c>
      <c r="D112" s="49">
        <v>35</v>
      </c>
      <c r="E112" s="50" t="s">
        <v>11</v>
      </c>
      <c r="F112" s="49">
        <v>243</v>
      </c>
      <c r="G112" s="50" t="s">
        <v>80</v>
      </c>
      <c r="H112" s="79">
        <v>4</v>
      </c>
      <c r="I112" s="80">
        <v>12706</v>
      </c>
      <c r="J112" s="80">
        <v>2999</v>
      </c>
      <c r="K112" s="80">
        <v>0</v>
      </c>
      <c r="L112" s="80">
        <v>893</v>
      </c>
      <c r="M112" s="81">
        <v>16598</v>
      </c>
      <c r="N112"/>
      <c r="O112" s="79">
        <v>0</v>
      </c>
      <c r="P112" s="79">
        <v>0</v>
      </c>
      <c r="Q112" s="55">
        <v>0.09</v>
      </c>
      <c r="R112" s="55">
        <v>5.4269435560786857E-3</v>
      </c>
      <c r="S112" s="52">
        <v>0</v>
      </c>
      <c r="T112"/>
      <c r="U112" s="82">
        <v>62820</v>
      </c>
      <c r="V112" s="82">
        <v>0</v>
      </c>
      <c r="W112" s="82">
        <v>0</v>
      </c>
      <c r="X112" s="82">
        <v>3572</v>
      </c>
      <c r="Y112" s="82">
        <v>66392</v>
      </c>
      <c r="Z112" s="83">
        <v>3545526</v>
      </c>
    </row>
    <row r="113" spans="1:26" s="13" customFormat="1">
      <c r="A113" s="49">
        <v>419</v>
      </c>
      <c r="B113" s="49">
        <v>419035244</v>
      </c>
      <c r="C113" s="50" t="s">
        <v>71</v>
      </c>
      <c r="D113" s="49">
        <v>35</v>
      </c>
      <c r="E113" s="50" t="s">
        <v>11</v>
      </c>
      <c r="F113" s="49">
        <v>244</v>
      </c>
      <c r="G113" s="50" t="s">
        <v>27</v>
      </c>
      <c r="H113" s="79">
        <v>4</v>
      </c>
      <c r="I113" s="80">
        <v>9243</v>
      </c>
      <c r="J113" s="80">
        <v>3742</v>
      </c>
      <c r="K113" s="80">
        <v>0</v>
      </c>
      <c r="L113" s="80">
        <v>893</v>
      </c>
      <c r="M113" s="81">
        <v>13878</v>
      </c>
      <c r="N113"/>
      <c r="O113" s="79">
        <v>0</v>
      </c>
      <c r="P113" s="79">
        <v>0</v>
      </c>
      <c r="Q113" s="55">
        <v>0.18</v>
      </c>
      <c r="R113" s="55">
        <v>9.4214674022231409E-2</v>
      </c>
      <c r="S113" s="52">
        <v>0</v>
      </c>
      <c r="T113"/>
      <c r="U113" s="82">
        <v>51940</v>
      </c>
      <c r="V113" s="82">
        <v>0</v>
      </c>
      <c r="W113" s="82">
        <v>0</v>
      </c>
      <c r="X113" s="82">
        <v>3572</v>
      </c>
      <c r="Y113" s="82">
        <v>55512</v>
      </c>
      <c r="Z113" s="83">
        <v>3545526</v>
      </c>
    </row>
    <row r="114" spans="1:26" s="13" customFormat="1">
      <c r="A114" s="49">
        <v>419</v>
      </c>
      <c r="B114" s="49">
        <v>419035258</v>
      </c>
      <c r="C114" s="50" t="s">
        <v>71</v>
      </c>
      <c r="D114" s="49">
        <v>35</v>
      </c>
      <c r="E114" s="50" t="s">
        <v>11</v>
      </c>
      <c r="F114" s="49">
        <v>258</v>
      </c>
      <c r="G114" s="50" t="s">
        <v>98</v>
      </c>
      <c r="H114" s="79">
        <v>1</v>
      </c>
      <c r="I114" s="80">
        <v>8621</v>
      </c>
      <c r="J114" s="80">
        <v>2749</v>
      </c>
      <c r="K114" s="80">
        <v>0</v>
      </c>
      <c r="L114" s="80">
        <v>893</v>
      </c>
      <c r="M114" s="81">
        <v>12263</v>
      </c>
      <c r="N114"/>
      <c r="O114" s="79">
        <v>0</v>
      </c>
      <c r="P114" s="79">
        <v>0</v>
      </c>
      <c r="Q114" s="55">
        <v>0.18</v>
      </c>
      <c r="R114" s="55">
        <v>9.1458069662685881E-2</v>
      </c>
      <c r="S114" s="52">
        <v>0</v>
      </c>
      <c r="T114"/>
      <c r="U114" s="82">
        <v>11370</v>
      </c>
      <c r="V114" s="82">
        <v>0</v>
      </c>
      <c r="W114" s="82">
        <v>0</v>
      </c>
      <c r="X114" s="82">
        <v>893</v>
      </c>
      <c r="Y114" s="82">
        <v>12263</v>
      </c>
      <c r="Z114" s="83">
        <v>3545526</v>
      </c>
    </row>
    <row r="115" spans="1:26" s="13" customFormat="1">
      <c r="A115" s="49">
        <v>419</v>
      </c>
      <c r="B115" s="49">
        <v>419035274</v>
      </c>
      <c r="C115" s="50" t="s">
        <v>71</v>
      </c>
      <c r="D115" s="49">
        <v>35</v>
      </c>
      <c r="E115" s="50" t="s">
        <v>11</v>
      </c>
      <c r="F115" s="49">
        <v>274</v>
      </c>
      <c r="G115" s="50" t="s">
        <v>60</v>
      </c>
      <c r="H115" s="79">
        <v>1</v>
      </c>
      <c r="I115" s="80">
        <v>11980</v>
      </c>
      <c r="J115" s="80">
        <v>5791</v>
      </c>
      <c r="K115" s="80">
        <v>0</v>
      </c>
      <c r="L115" s="80">
        <v>893</v>
      </c>
      <c r="M115" s="81">
        <v>18664</v>
      </c>
      <c r="N115"/>
      <c r="O115" s="79">
        <v>0</v>
      </c>
      <c r="P115" s="79">
        <v>0</v>
      </c>
      <c r="Q115" s="55">
        <v>0.09</v>
      </c>
      <c r="R115" s="55">
        <v>8.1251962989640741E-2</v>
      </c>
      <c r="S115" s="52">
        <v>0</v>
      </c>
      <c r="T115"/>
      <c r="U115" s="82">
        <v>17771</v>
      </c>
      <c r="V115" s="82">
        <v>0</v>
      </c>
      <c r="W115" s="82">
        <v>0</v>
      </c>
      <c r="X115" s="82">
        <v>893</v>
      </c>
      <c r="Y115" s="82">
        <v>18664</v>
      </c>
      <c r="Z115" s="83">
        <v>3545526</v>
      </c>
    </row>
    <row r="116" spans="1:26" s="13" customFormat="1">
      <c r="A116" s="49">
        <v>419</v>
      </c>
      <c r="B116" s="49">
        <v>419035285</v>
      </c>
      <c r="C116" s="50" t="s">
        <v>71</v>
      </c>
      <c r="D116" s="49">
        <v>35</v>
      </c>
      <c r="E116" s="50" t="s">
        <v>11</v>
      </c>
      <c r="F116" s="49">
        <v>285</v>
      </c>
      <c r="G116" s="50" t="s">
        <v>28</v>
      </c>
      <c r="H116" s="79">
        <v>1</v>
      </c>
      <c r="I116" s="80">
        <v>13106</v>
      </c>
      <c r="J116" s="80">
        <v>4014</v>
      </c>
      <c r="K116" s="80">
        <v>0</v>
      </c>
      <c r="L116" s="80">
        <v>893</v>
      </c>
      <c r="M116" s="81">
        <v>18013</v>
      </c>
      <c r="N116"/>
      <c r="O116" s="79">
        <v>0</v>
      </c>
      <c r="P116" s="79">
        <v>0</v>
      </c>
      <c r="Q116" s="55">
        <v>0.09</v>
      </c>
      <c r="R116" s="55">
        <v>3.1541656386371027E-2</v>
      </c>
      <c r="S116" s="52">
        <v>0</v>
      </c>
      <c r="T116"/>
      <c r="U116" s="82">
        <v>17120</v>
      </c>
      <c r="V116" s="82">
        <v>0</v>
      </c>
      <c r="W116" s="82">
        <v>0</v>
      </c>
      <c r="X116" s="82">
        <v>893</v>
      </c>
      <c r="Y116" s="82">
        <v>18013</v>
      </c>
      <c r="Z116" s="83">
        <v>3545526</v>
      </c>
    </row>
    <row r="117" spans="1:26" s="13" customFormat="1">
      <c r="A117" s="49">
        <v>420</v>
      </c>
      <c r="B117" s="49">
        <v>420049010</v>
      </c>
      <c r="C117" s="50" t="s">
        <v>72</v>
      </c>
      <c r="D117" s="49">
        <v>49</v>
      </c>
      <c r="E117" s="50" t="s">
        <v>73</v>
      </c>
      <c r="F117" s="49">
        <v>10</v>
      </c>
      <c r="G117" s="50" t="s">
        <v>74</v>
      </c>
      <c r="H117" s="79">
        <v>5</v>
      </c>
      <c r="I117" s="80">
        <v>10855</v>
      </c>
      <c r="J117" s="80">
        <v>3339</v>
      </c>
      <c r="K117" s="80">
        <v>0</v>
      </c>
      <c r="L117" s="80">
        <v>893</v>
      </c>
      <c r="M117" s="81">
        <v>15087</v>
      </c>
      <c r="N117"/>
      <c r="O117" s="79">
        <v>5.6497175141242938E-2</v>
      </c>
      <c r="P117" s="79">
        <v>0</v>
      </c>
      <c r="Q117" s="55">
        <v>0.09</v>
      </c>
      <c r="R117" s="55">
        <v>2.0579028984841724E-3</v>
      </c>
      <c r="S117" s="52">
        <v>0</v>
      </c>
      <c r="T117"/>
      <c r="U117" s="82">
        <v>70170</v>
      </c>
      <c r="V117" s="82">
        <v>0</v>
      </c>
      <c r="W117" s="82">
        <v>0</v>
      </c>
      <c r="X117" s="82">
        <v>4415</v>
      </c>
      <c r="Y117" s="82">
        <v>74585</v>
      </c>
      <c r="Z117" s="83">
        <v>7536758</v>
      </c>
    </row>
    <row r="118" spans="1:26" s="13" customFormat="1">
      <c r="A118" s="49">
        <v>420</v>
      </c>
      <c r="B118" s="49">
        <v>420049026</v>
      </c>
      <c r="C118" s="50" t="s">
        <v>72</v>
      </c>
      <c r="D118" s="49">
        <v>49</v>
      </c>
      <c r="E118" s="50" t="s">
        <v>73</v>
      </c>
      <c r="F118" s="49">
        <v>26</v>
      </c>
      <c r="G118" s="50" t="s">
        <v>75</v>
      </c>
      <c r="H118" s="79">
        <v>2</v>
      </c>
      <c r="I118" s="80">
        <v>13695</v>
      </c>
      <c r="J118" s="80">
        <v>3807</v>
      </c>
      <c r="K118" s="80">
        <v>0</v>
      </c>
      <c r="L118" s="80">
        <v>893</v>
      </c>
      <c r="M118" s="81">
        <v>18395</v>
      </c>
      <c r="N118"/>
      <c r="O118" s="79">
        <v>2.2598870056497175E-2</v>
      </c>
      <c r="P118" s="79">
        <v>0</v>
      </c>
      <c r="Q118" s="55">
        <v>0.09</v>
      </c>
      <c r="R118" s="55">
        <v>6.2164379092797715E-4</v>
      </c>
      <c r="S118" s="52">
        <v>0</v>
      </c>
      <c r="T118"/>
      <c r="U118" s="82">
        <v>34608</v>
      </c>
      <c r="V118" s="82">
        <v>0</v>
      </c>
      <c r="W118" s="82">
        <v>0</v>
      </c>
      <c r="X118" s="82">
        <v>1766</v>
      </c>
      <c r="Y118" s="82">
        <v>36374</v>
      </c>
      <c r="Z118" s="83">
        <v>7536758</v>
      </c>
    </row>
    <row r="119" spans="1:26" s="13" customFormat="1">
      <c r="A119" s="49">
        <v>420</v>
      </c>
      <c r="B119" s="49">
        <v>420049031</v>
      </c>
      <c r="C119" s="50" t="s">
        <v>72</v>
      </c>
      <c r="D119" s="49">
        <v>49</v>
      </c>
      <c r="E119" s="50" t="s">
        <v>73</v>
      </c>
      <c r="F119" s="49">
        <v>31</v>
      </c>
      <c r="G119" s="50" t="s">
        <v>76</v>
      </c>
      <c r="H119" s="79">
        <v>1</v>
      </c>
      <c r="I119" s="80">
        <v>9137</v>
      </c>
      <c r="J119" s="80">
        <v>4239</v>
      </c>
      <c r="K119" s="80">
        <v>0</v>
      </c>
      <c r="L119" s="80">
        <v>893</v>
      </c>
      <c r="M119" s="81">
        <v>14269</v>
      </c>
      <c r="N119"/>
      <c r="O119" s="79">
        <v>1.1299435028248588E-2</v>
      </c>
      <c r="P119" s="79">
        <v>0</v>
      </c>
      <c r="Q119" s="55">
        <v>0.09</v>
      </c>
      <c r="R119" s="55">
        <v>3.0867313623974602E-2</v>
      </c>
      <c r="S119" s="52">
        <v>0</v>
      </c>
      <c r="T119"/>
      <c r="U119" s="82">
        <v>13225</v>
      </c>
      <c r="V119" s="82">
        <v>0</v>
      </c>
      <c r="W119" s="82">
        <v>0</v>
      </c>
      <c r="X119" s="82">
        <v>883</v>
      </c>
      <c r="Y119" s="82">
        <v>14108</v>
      </c>
      <c r="Z119" s="83">
        <v>7536758</v>
      </c>
    </row>
    <row r="120" spans="1:26" s="13" customFormat="1">
      <c r="A120" s="49">
        <v>420</v>
      </c>
      <c r="B120" s="49">
        <v>420049035</v>
      </c>
      <c r="C120" s="50" t="s">
        <v>72</v>
      </c>
      <c r="D120" s="49">
        <v>49</v>
      </c>
      <c r="E120" s="50" t="s">
        <v>73</v>
      </c>
      <c r="F120" s="49">
        <v>35</v>
      </c>
      <c r="G120" s="50" t="s">
        <v>11</v>
      </c>
      <c r="H120" s="79">
        <v>80</v>
      </c>
      <c r="I120" s="80">
        <v>11685</v>
      </c>
      <c r="J120" s="80">
        <v>4102</v>
      </c>
      <c r="K120" s="80">
        <v>0</v>
      </c>
      <c r="L120" s="80">
        <v>893</v>
      </c>
      <c r="M120" s="81">
        <v>16680</v>
      </c>
      <c r="N120"/>
      <c r="O120" s="79">
        <v>0.90395480225988745</v>
      </c>
      <c r="P120" s="79">
        <v>0</v>
      </c>
      <c r="Q120" s="55">
        <v>0.18</v>
      </c>
      <c r="R120" s="55">
        <v>0.14612608853271811</v>
      </c>
      <c r="S120" s="52">
        <v>0</v>
      </c>
      <c r="T120"/>
      <c r="U120" s="82">
        <v>1248720</v>
      </c>
      <c r="V120" s="82">
        <v>0</v>
      </c>
      <c r="W120" s="82">
        <v>0</v>
      </c>
      <c r="X120" s="82">
        <v>70640</v>
      </c>
      <c r="Y120" s="82">
        <v>1319360</v>
      </c>
      <c r="Z120" s="83">
        <v>7536758</v>
      </c>
    </row>
    <row r="121" spans="1:26" s="13" customFormat="1">
      <c r="A121" s="49">
        <v>420</v>
      </c>
      <c r="B121" s="49">
        <v>420049044</v>
      </c>
      <c r="C121" s="50" t="s">
        <v>72</v>
      </c>
      <c r="D121" s="49">
        <v>49</v>
      </c>
      <c r="E121" s="50" t="s">
        <v>73</v>
      </c>
      <c r="F121" s="49">
        <v>44</v>
      </c>
      <c r="G121" s="50" t="s">
        <v>12</v>
      </c>
      <c r="H121" s="79">
        <v>5</v>
      </c>
      <c r="I121" s="80">
        <v>11221</v>
      </c>
      <c r="J121" s="80">
        <v>261</v>
      </c>
      <c r="K121" s="80">
        <v>0</v>
      </c>
      <c r="L121" s="80">
        <v>893</v>
      </c>
      <c r="M121" s="81">
        <v>12375</v>
      </c>
      <c r="N121"/>
      <c r="O121" s="79">
        <v>5.6497175141242938E-2</v>
      </c>
      <c r="P121" s="79">
        <v>0</v>
      </c>
      <c r="Q121" s="55">
        <v>0.09</v>
      </c>
      <c r="R121" s="55">
        <v>4.7548666112628105E-2</v>
      </c>
      <c r="S121" s="52">
        <v>0</v>
      </c>
      <c r="T121"/>
      <c r="U121" s="82">
        <v>56760</v>
      </c>
      <c r="V121" s="82">
        <v>0</v>
      </c>
      <c r="W121" s="82">
        <v>0</v>
      </c>
      <c r="X121" s="82">
        <v>4415</v>
      </c>
      <c r="Y121" s="82">
        <v>61175</v>
      </c>
      <c r="Z121" s="83">
        <v>7536758</v>
      </c>
    </row>
    <row r="122" spans="1:26" s="13" customFormat="1">
      <c r="A122" s="49">
        <v>420</v>
      </c>
      <c r="B122" s="49">
        <v>420049049</v>
      </c>
      <c r="C122" s="50" t="s">
        <v>72</v>
      </c>
      <c r="D122" s="49">
        <v>49</v>
      </c>
      <c r="E122" s="50" t="s">
        <v>73</v>
      </c>
      <c r="F122" s="49">
        <v>49</v>
      </c>
      <c r="G122" s="50" t="s">
        <v>73</v>
      </c>
      <c r="H122" s="79">
        <v>167</v>
      </c>
      <c r="I122" s="80">
        <v>12346</v>
      </c>
      <c r="J122" s="80">
        <v>15624</v>
      </c>
      <c r="K122" s="80">
        <v>0</v>
      </c>
      <c r="L122" s="80">
        <v>893</v>
      </c>
      <c r="M122" s="81">
        <v>28863</v>
      </c>
      <c r="N122"/>
      <c r="O122" s="79">
        <v>1.8870056497175065</v>
      </c>
      <c r="P122" s="79">
        <v>0</v>
      </c>
      <c r="Q122" s="55">
        <v>0.09</v>
      </c>
      <c r="R122" s="55">
        <v>6.9837345584255292E-2</v>
      </c>
      <c r="S122" s="52">
        <v>0</v>
      </c>
      <c r="T122"/>
      <c r="U122" s="82">
        <v>4618218</v>
      </c>
      <c r="V122" s="82">
        <v>0</v>
      </c>
      <c r="W122" s="82">
        <v>0</v>
      </c>
      <c r="X122" s="82">
        <v>147461</v>
      </c>
      <c r="Y122" s="82">
        <v>4765679</v>
      </c>
      <c r="Z122" s="83">
        <v>7536758</v>
      </c>
    </row>
    <row r="123" spans="1:26" s="13" customFormat="1">
      <c r="A123" s="49">
        <v>420</v>
      </c>
      <c r="B123" s="49">
        <v>420049057</v>
      </c>
      <c r="C123" s="50" t="s">
        <v>72</v>
      </c>
      <c r="D123" s="49">
        <v>49</v>
      </c>
      <c r="E123" s="50" t="s">
        <v>73</v>
      </c>
      <c r="F123" s="49">
        <v>57</v>
      </c>
      <c r="G123" s="50" t="s">
        <v>13</v>
      </c>
      <c r="H123" s="79">
        <v>7</v>
      </c>
      <c r="I123" s="80">
        <v>11575</v>
      </c>
      <c r="J123" s="80">
        <v>587</v>
      </c>
      <c r="K123" s="80">
        <v>0</v>
      </c>
      <c r="L123" s="80">
        <v>893</v>
      </c>
      <c r="M123" s="81">
        <v>13055</v>
      </c>
      <c r="N123"/>
      <c r="O123" s="79">
        <v>7.9096045197740106E-2</v>
      </c>
      <c r="P123" s="79">
        <v>0</v>
      </c>
      <c r="Q123" s="55">
        <v>0.18</v>
      </c>
      <c r="R123" s="55">
        <v>0.11617430923108824</v>
      </c>
      <c r="S123" s="52">
        <v>0</v>
      </c>
      <c r="T123"/>
      <c r="U123" s="82">
        <v>84175</v>
      </c>
      <c r="V123" s="82">
        <v>0</v>
      </c>
      <c r="W123" s="82">
        <v>0</v>
      </c>
      <c r="X123" s="82">
        <v>6181</v>
      </c>
      <c r="Y123" s="82">
        <v>90356</v>
      </c>
      <c r="Z123" s="83">
        <v>7536758</v>
      </c>
    </row>
    <row r="124" spans="1:26" s="13" customFormat="1">
      <c r="A124" s="49">
        <v>420</v>
      </c>
      <c r="B124" s="49">
        <v>420049067</v>
      </c>
      <c r="C124" s="50" t="s">
        <v>72</v>
      </c>
      <c r="D124" s="49">
        <v>49</v>
      </c>
      <c r="E124" s="50" t="s">
        <v>73</v>
      </c>
      <c r="F124" s="49">
        <v>67</v>
      </c>
      <c r="G124" s="50" t="s">
        <v>234</v>
      </c>
      <c r="H124" s="79">
        <v>1</v>
      </c>
      <c r="I124" s="80">
        <v>9268</v>
      </c>
      <c r="J124" s="80">
        <v>9325</v>
      </c>
      <c r="K124" s="80">
        <v>0</v>
      </c>
      <c r="L124" s="80">
        <v>893</v>
      </c>
      <c r="M124" s="81">
        <v>19486</v>
      </c>
      <c r="N124"/>
      <c r="O124" s="79">
        <v>1.1299435028248588E-2</v>
      </c>
      <c r="P124" s="79">
        <v>0</v>
      </c>
      <c r="Q124" s="55">
        <v>0.09</v>
      </c>
      <c r="R124" s="55">
        <v>4.7748194820572556E-4</v>
      </c>
      <c r="S124" s="52">
        <v>0</v>
      </c>
      <c r="T124"/>
      <c r="U124" s="82">
        <v>18383</v>
      </c>
      <c r="V124" s="82">
        <v>0</v>
      </c>
      <c r="W124" s="82">
        <v>0</v>
      </c>
      <c r="X124" s="82">
        <v>883</v>
      </c>
      <c r="Y124" s="82">
        <v>19266</v>
      </c>
      <c r="Z124" s="83">
        <v>7536758</v>
      </c>
    </row>
    <row r="125" spans="1:26" s="13" customFormat="1">
      <c r="A125" s="49">
        <v>420</v>
      </c>
      <c r="B125" s="49">
        <v>420049093</v>
      </c>
      <c r="C125" s="50" t="s">
        <v>72</v>
      </c>
      <c r="D125" s="49">
        <v>49</v>
      </c>
      <c r="E125" s="50" t="s">
        <v>73</v>
      </c>
      <c r="F125" s="49">
        <v>93</v>
      </c>
      <c r="G125" s="50" t="s">
        <v>14</v>
      </c>
      <c r="H125" s="79">
        <v>31</v>
      </c>
      <c r="I125" s="80">
        <v>11646</v>
      </c>
      <c r="J125" s="80">
        <v>331</v>
      </c>
      <c r="K125" s="80">
        <v>0</v>
      </c>
      <c r="L125" s="80">
        <v>893</v>
      </c>
      <c r="M125" s="81">
        <v>12870</v>
      </c>
      <c r="N125"/>
      <c r="O125" s="79">
        <v>0.35028248587570637</v>
      </c>
      <c r="P125" s="79">
        <v>0</v>
      </c>
      <c r="Q125" s="55">
        <v>0.09</v>
      </c>
      <c r="R125" s="55">
        <v>9.8316229817792172E-2</v>
      </c>
      <c r="S125" s="52">
        <v>-1002</v>
      </c>
      <c r="T125"/>
      <c r="U125" s="82">
        <v>367102</v>
      </c>
      <c r="V125" s="82">
        <v>0</v>
      </c>
      <c r="W125" s="82">
        <v>-31062</v>
      </c>
      <c r="X125" s="82">
        <v>27373</v>
      </c>
      <c r="Y125" s="82">
        <v>363413</v>
      </c>
      <c r="Z125" s="83">
        <v>7536758</v>
      </c>
    </row>
    <row r="126" spans="1:26" s="13" customFormat="1">
      <c r="A126" s="49">
        <v>420</v>
      </c>
      <c r="B126" s="49">
        <v>420049149</v>
      </c>
      <c r="C126" s="50" t="s">
        <v>72</v>
      </c>
      <c r="D126" s="49">
        <v>49</v>
      </c>
      <c r="E126" s="50" t="s">
        <v>73</v>
      </c>
      <c r="F126" s="49">
        <v>149</v>
      </c>
      <c r="G126" s="50" t="s">
        <v>77</v>
      </c>
      <c r="H126" s="79">
        <v>1</v>
      </c>
      <c r="I126" s="80">
        <v>9137</v>
      </c>
      <c r="J126" s="80">
        <v>12</v>
      </c>
      <c r="K126" s="80">
        <v>0</v>
      </c>
      <c r="L126" s="80">
        <v>893</v>
      </c>
      <c r="M126" s="81">
        <v>10042</v>
      </c>
      <c r="N126"/>
      <c r="O126" s="79">
        <v>1.1299435028248588E-2</v>
      </c>
      <c r="P126" s="79">
        <v>0</v>
      </c>
      <c r="Q126" s="55">
        <v>0.16</v>
      </c>
      <c r="R126" s="55">
        <v>0.10179034970494732</v>
      </c>
      <c r="S126" s="52">
        <v>0</v>
      </c>
      <c r="T126"/>
      <c r="U126" s="82">
        <v>9046</v>
      </c>
      <c r="V126" s="82">
        <v>0</v>
      </c>
      <c r="W126" s="82">
        <v>0</v>
      </c>
      <c r="X126" s="82">
        <v>883</v>
      </c>
      <c r="Y126" s="82">
        <v>9929</v>
      </c>
      <c r="Z126" s="83">
        <v>7536758</v>
      </c>
    </row>
    <row r="127" spans="1:26" s="13" customFormat="1">
      <c r="A127" s="49">
        <v>420</v>
      </c>
      <c r="B127" s="49">
        <v>420049160</v>
      </c>
      <c r="C127" s="50" t="s">
        <v>72</v>
      </c>
      <c r="D127" s="49">
        <v>49</v>
      </c>
      <c r="E127" s="50" t="s">
        <v>73</v>
      </c>
      <c r="F127" s="49">
        <v>160</v>
      </c>
      <c r="G127" s="50" t="s">
        <v>134</v>
      </c>
      <c r="H127" s="79">
        <v>1</v>
      </c>
      <c r="I127" s="80">
        <v>9137</v>
      </c>
      <c r="J127" s="80">
        <v>288</v>
      </c>
      <c r="K127" s="80">
        <v>0</v>
      </c>
      <c r="L127" s="80">
        <v>893</v>
      </c>
      <c r="M127" s="81">
        <v>10318</v>
      </c>
      <c r="N127"/>
      <c r="O127" s="79">
        <v>1.1299435028248588E-2</v>
      </c>
      <c r="P127" s="79">
        <v>0</v>
      </c>
      <c r="Q127" s="55">
        <v>0.18</v>
      </c>
      <c r="R127" s="55">
        <v>0.10252706297584664</v>
      </c>
      <c r="S127" s="52">
        <v>0</v>
      </c>
      <c r="T127"/>
      <c r="U127" s="82">
        <v>9319</v>
      </c>
      <c r="V127" s="82">
        <v>0</v>
      </c>
      <c r="W127" s="82">
        <v>0</v>
      </c>
      <c r="X127" s="82">
        <v>883</v>
      </c>
      <c r="Y127" s="82">
        <v>10202</v>
      </c>
      <c r="Z127" s="83">
        <v>7536758</v>
      </c>
    </row>
    <row r="128" spans="1:26" s="13" customFormat="1">
      <c r="A128" s="49">
        <v>420</v>
      </c>
      <c r="B128" s="49">
        <v>420049163</v>
      </c>
      <c r="C128" s="50" t="s">
        <v>72</v>
      </c>
      <c r="D128" s="49">
        <v>49</v>
      </c>
      <c r="E128" s="50" t="s">
        <v>73</v>
      </c>
      <c r="F128" s="49">
        <v>163</v>
      </c>
      <c r="G128" s="50" t="s">
        <v>16</v>
      </c>
      <c r="H128" s="79">
        <v>1</v>
      </c>
      <c r="I128" s="80">
        <v>8877</v>
      </c>
      <c r="J128" s="80">
        <v>173</v>
      </c>
      <c r="K128" s="80">
        <v>0</v>
      </c>
      <c r="L128" s="80">
        <v>893</v>
      </c>
      <c r="M128" s="81">
        <v>9943</v>
      </c>
      <c r="N128"/>
      <c r="O128" s="79">
        <v>1.1299435028248588E-2</v>
      </c>
      <c r="P128" s="79">
        <v>0</v>
      </c>
      <c r="Q128" s="55">
        <v>0.18</v>
      </c>
      <c r="R128" s="55">
        <v>8.718100290538934E-2</v>
      </c>
      <c r="S128" s="52">
        <v>0</v>
      </c>
      <c r="T128"/>
      <c r="U128" s="82">
        <v>8948</v>
      </c>
      <c r="V128" s="82">
        <v>0</v>
      </c>
      <c r="W128" s="82">
        <v>0</v>
      </c>
      <c r="X128" s="82">
        <v>883</v>
      </c>
      <c r="Y128" s="82">
        <v>9831</v>
      </c>
      <c r="Z128" s="83">
        <v>7536758</v>
      </c>
    </row>
    <row r="129" spans="1:26" s="13" customFormat="1">
      <c r="A129" s="49">
        <v>420</v>
      </c>
      <c r="B129" s="49">
        <v>420049165</v>
      </c>
      <c r="C129" s="50" t="s">
        <v>72</v>
      </c>
      <c r="D129" s="49">
        <v>49</v>
      </c>
      <c r="E129" s="50" t="s">
        <v>73</v>
      </c>
      <c r="F129" s="49">
        <v>165</v>
      </c>
      <c r="G129" s="50" t="s">
        <v>17</v>
      </c>
      <c r="H129" s="79">
        <v>8</v>
      </c>
      <c r="I129" s="80">
        <v>13467</v>
      </c>
      <c r="J129" s="80">
        <v>732</v>
      </c>
      <c r="K129" s="80">
        <v>0</v>
      </c>
      <c r="L129" s="80">
        <v>893</v>
      </c>
      <c r="M129" s="81">
        <v>15092</v>
      </c>
      <c r="N129"/>
      <c r="O129" s="79">
        <v>9.03954802259887E-2</v>
      </c>
      <c r="P129" s="79">
        <v>0</v>
      </c>
      <c r="Q129" s="55">
        <v>0.14000000000000001</v>
      </c>
      <c r="R129" s="55">
        <v>0.119594572656299</v>
      </c>
      <c r="S129" s="52">
        <v>0</v>
      </c>
      <c r="T129"/>
      <c r="U129" s="82">
        <v>112312</v>
      </c>
      <c r="V129" s="82">
        <v>0</v>
      </c>
      <c r="W129" s="82">
        <v>0</v>
      </c>
      <c r="X129" s="82">
        <v>7064</v>
      </c>
      <c r="Y129" s="82">
        <v>119376</v>
      </c>
      <c r="Z129" s="83">
        <v>7536758</v>
      </c>
    </row>
    <row r="130" spans="1:26" s="13" customFormat="1">
      <c r="A130" s="49">
        <v>420</v>
      </c>
      <c r="B130" s="49">
        <v>420049176</v>
      </c>
      <c r="C130" s="50" t="s">
        <v>72</v>
      </c>
      <c r="D130" s="49">
        <v>49</v>
      </c>
      <c r="E130" s="50" t="s">
        <v>73</v>
      </c>
      <c r="F130" s="49">
        <v>176</v>
      </c>
      <c r="G130" s="50" t="s">
        <v>78</v>
      </c>
      <c r="H130" s="79">
        <v>14</v>
      </c>
      <c r="I130" s="80">
        <v>10425</v>
      </c>
      <c r="J130" s="80">
        <v>3443</v>
      </c>
      <c r="K130" s="80">
        <v>0</v>
      </c>
      <c r="L130" s="80">
        <v>893</v>
      </c>
      <c r="M130" s="81">
        <v>14761</v>
      </c>
      <c r="N130"/>
      <c r="O130" s="79">
        <v>0.15819209039548027</v>
      </c>
      <c r="P130" s="79">
        <v>0</v>
      </c>
      <c r="Q130" s="55">
        <v>0.09</v>
      </c>
      <c r="R130" s="55">
        <v>6.5731913421481103E-2</v>
      </c>
      <c r="S130" s="52">
        <v>0</v>
      </c>
      <c r="T130"/>
      <c r="U130" s="82">
        <v>191954</v>
      </c>
      <c r="V130" s="82">
        <v>0</v>
      </c>
      <c r="W130" s="82">
        <v>0</v>
      </c>
      <c r="X130" s="82">
        <v>12362</v>
      </c>
      <c r="Y130" s="82">
        <v>204316</v>
      </c>
      <c r="Z130" s="83">
        <v>7536758</v>
      </c>
    </row>
    <row r="131" spans="1:26" s="13" customFormat="1">
      <c r="A131" s="49">
        <v>420</v>
      </c>
      <c r="B131" s="49">
        <v>420049181</v>
      </c>
      <c r="C131" s="50" t="s">
        <v>72</v>
      </c>
      <c r="D131" s="49">
        <v>49</v>
      </c>
      <c r="E131" s="50" t="s">
        <v>73</v>
      </c>
      <c r="F131" s="49">
        <v>181</v>
      </c>
      <c r="G131" s="50" t="s">
        <v>79</v>
      </c>
      <c r="H131" s="79">
        <v>4</v>
      </c>
      <c r="I131" s="80">
        <v>9113</v>
      </c>
      <c r="J131" s="80">
        <v>618</v>
      </c>
      <c r="K131" s="80">
        <v>0</v>
      </c>
      <c r="L131" s="80">
        <v>893</v>
      </c>
      <c r="M131" s="81">
        <v>10624</v>
      </c>
      <c r="N131"/>
      <c r="O131" s="79">
        <v>4.519774011299435E-2</v>
      </c>
      <c r="P131" s="79">
        <v>0</v>
      </c>
      <c r="Q131" s="55">
        <v>0.09</v>
      </c>
      <c r="R131" s="55">
        <v>1.3705566070898919E-2</v>
      </c>
      <c r="S131" s="52">
        <v>0</v>
      </c>
      <c r="T131"/>
      <c r="U131" s="82">
        <v>38484</v>
      </c>
      <c r="V131" s="82">
        <v>0</v>
      </c>
      <c r="W131" s="82">
        <v>0</v>
      </c>
      <c r="X131" s="82">
        <v>3532</v>
      </c>
      <c r="Y131" s="82">
        <v>42016</v>
      </c>
      <c r="Z131" s="83">
        <v>7536758</v>
      </c>
    </row>
    <row r="132" spans="1:26" s="13" customFormat="1">
      <c r="A132" s="49">
        <v>420</v>
      </c>
      <c r="B132" s="49">
        <v>420049207</v>
      </c>
      <c r="C132" s="50" t="s">
        <v>72</v>
      </c>
      <c r="D132" s="49">
        <v>49</v>
      </c>
      <c r="E132" s="50" t="s">
        <v>73</v>
      </c>
      <c r="F132" s="49">
        <v>207</v>
      </c>
      <c r="G132" s="50" t="s">
        <v>25</v>
      </c>
      <c r="H132" s="79">
        <v>2</v>
      </c>
      <c r="I132" s="80">
        <v>11404</v>
      </c>
      <c r="J132" s="80">
        <v>7373</v>
      </c>
      <c r="K132" s="80">
        <v>0</v>
      </c>
      <c r="L132" s="80">
        <v>893</v>
      </c>
      <c r="M132" s="81">
        <v>19670</v>
      </c>
      <c r="N132"/>
      <c r="O132" s="79">
        <v>2.2598870056497175E-2</v>
      </c>
      <c r="P132" s="79">
        <v>0</v>
      </c>
      <c r="Q132" s="55">
        <v>0.09</v>
      </c>
      <c r="R132" s="55">
        <v>2.7549580091034434E-4</v>
      </c>
      <c r="S132" s="52">
        <v>0</v>
      </c>
      <c r="T132"/>
      <c r="U132" s="82">
        <v>37130</v>
      </c>
      <c r="V132" s="82">
        <v>0</v>
      </c>
      <c r="W132" s="82">
        <v>0</v>
      </c>
      <c r="X132" s="82">
        <v>1766</v>
      </c>
      <c r="Y132" s="82">
        <v>38896</v>
      </c>
      <c r="Z132" s="83">
        <v>7536758</v>
      </c>
    </row>
    <row r="133" spans="1:26" s="13" customFormat="1">
      <c r="A133" s="49">
        <v>420</v>
      </c>
      <c r="B133" s="49">
        <v>420049243</v>
      </c>
      <c r="C133" s="50" t="s">
        <v>72</v>
      </c>
      <c r="D133" s="49">
        <v>49</v>
      </c>
      <c r="E133" s="50" t="s">
        <v>73</v>
      </c>
      <c r="F133" s="49">
        <v>243</v>
      </c>
      <c r="G133" s="50" t="s">
        <v>80</v>
      </c>
      <c r="H133" s="79">
        <v>1</v>
      </c>
      <c r="I133" s="80">
        <v>13411</v>
      </c>
      <c r="J133" s="80">
        <v>3165</v>
      </c>
      <c r="K133" s="80">
        <v>0</v>
      </c>
      <c r="L133" s="80">
        <v>893</v>
      </c>
      <c r="M133" s="81">
        <v>17469</v>
      </c>
      <c r="N133"/>
      <c r="O133" s="79">
        <v>1.1299435028248588E-2</v>
      </c>
      <c r="P133" s="79">
        <v>0</v>
      </c>
      <c r="Q133" s="55">
        <v>0.09</v>
      </c>
      <c r="R133" s="55">
        <v>5.4269435560786857E-3</v>
      </c>
      <c r="S133" s="52">
        <v>0</v>
      </c>
      <c r="T133"/>
      <c r="U133" s="82">
        <v>16389</v>
      </c>
      <c r="V133" s="82">
        <v>0</v>
      </c>
      <c r="W133" s="82">
        <v>0</v>
      </c>
      <c r="X133" s="82">
        <v>883</v>
      </c>
      <c r="Y133" s="82">
        <v>17272</v>
      </c>
      <c r="Z133" s="83">
        <v>7536758</v>
      </c>
    </row>
    <row r="134" spans="1:26" s="13" customFormat="1">
      <c r="A134" s="49">
        <v>420</v>
      </c>
      <c r="B134" s="49">
        <v>420049244</v>
      </c>
      <c r="C134" s="50" t="s">
        <v>72</v>
      </c>
      <c r="D134" s="49">
        <v>49</v>
      </c>
      <c r="E134" s="50" t="s">
        <v>73</v>
      </c>
      <c r="F134" s="49">
        <v>244</v>
      </c>
      <c r="G134" s="50" t="s">
        <v>27</v>
      </c>
      <c r="H134" s="79">
        <v>6</v>
      </c>
      <c r="I134" s="80">
        <v>8984</v>
      </c>
      <c r="J134" s="80">
        <v>3637</v>
      </c>
      <c r="K134" s="80">
        <v>0</v>
      </c>
      <c r="L134" s="80">
        <v>893</v>
      </c>
      <c r="M134" s="81">
        <v>13514</v>
      </c>
      <c r="N134"/>
      <c r="O134" s="79">
        <v>6.7796610169491525E-2</v>
      </c>
      <c r="P134" s="79">
        <v>0</v>
      </c>
      <c r="Q134" s="55">
        <v>0.18</v>
      </c>
      <c r="R134" s="55">
        <v>9.4214674022231409E-2</v>
      </c>
      <c r="S134" s="52">
        <v>0</v>
      </c>
      <c r="T134"/>
      <c r="U134" s="82">
        <v>74868</v>
      </c>
      <c r="V134" s="82">
        <v>0</v>
      </c>
      <c r="W134" s="82">
        <v>0</v>
      </c>
      <c r="X134" s="82">
        <v>5298</v>
      </c>
      <c r="Y134" s="82">
        <v>80166</v>
      </c>
      <c r="Z134" s="83">
        <v>7536758</v>
      </c>
    </row>
    <row r="135" spans="1:26" s="13" customFormat="1">
      <c r="A135" s="49">
        <v>420</v>
      </c>
      <c r="B135" s="49">
        <v>420049248</v>
      </c>
      <c r="C135" s="50" t="s">
        <v>72</v>
      </c>
      <c r="D135" s="49">
        <v>49</v>
      </c>
      <c r="E135" s="50" t="s">
        <v>73</v>
      </c>
      <c r="F135" s="49">
        <v>248</v>
      </c>
      <c r="G135" s="50" t="s">
        <v>18</v>
      </c>
      <c r="H135" s="79">
        <v>7</v>
      </c>
      <c r="I135" s="80">
        <v>10627</v>
      </c>
      <c r="J135" s="80">
        <v>1043</v>
      </c>
      <c r="K135" s="80">
        <v>0</v>
      </c>
      <c r="L135" s="80">
        <v>893</v>
      </c>
      <c r="M135" s="81">
        <v>12563</v>
      </c>
      <c r="N135"/>
      <c r="O135" s="79">
        <v>7.9096045197740106E-2</v>
      </c>
      <c r="P135" s="79">
        <v>0</v>
      </c>
      <c r="Q135" s="55">
        <v>0.09</v>
      </c>
      <c r="R135" s="55">
        <v>3.832086787720014E-2</v>
      </c>
      <c r="S135" s="52">
        <v>0</v>
      </c>
      <c r="T135"/>
      <c r="U135" s="82">
        <v>80766</v>
      </c>
      <c r="V135" s="82">
        <v>0</v>
      </c>
      <c r="W135" s="82">
        <v>0</v>
      </c>
      <c r="X135" s="82">
        <v>6181</v>
      </c>
      <c r="Y135" s="82">
        <v>86947</v>
      </c>
      <c r="Z135" s="83">
        <v>7536758</v>
      </c>
    </row>
    <row r="136" spans="1:26" s="13" customFormat="1">
      <c r="A136" s="49">
        <v>420</v>
      </c>
      <c r="B136" s="49">
        <v>420049274</v>
      </c>
      <c r="C136" s="50" t="s">
        <v>72</v>
      </c>
      <c r="D136" s="49">
        <v>49</v>
      </c>
      <c r="E136" s="50" t="s">
        <v>73</v>
      </c>
      <c r="F136" s="49">
        <v>274</v>
      </c>
      <c r="G136" s="50" t="s">
        <v>60</v>
      </c>
      <c r="H136" s="79">
        <v>2</v>
      </c>
      <c r="I136" s="80">
        <v>8942</v>
      </c>
      <c r="J136" s="80">
        <v>4322</v>
      </c>
      <c r="K136" s="80">
        <v>0</v>
      </c>
      <c r="L136" s="80">
        <v>893</v>
      </c>
      <c r="M136" s="81">
        <v>14157</v>
      </c>
      <c r="N136"/>
      <c r="O136" s="79">
        <v>2.2598870056497175E-2</v>
      </c>
      <c r="P136" s="79">
        <v>0</v>
      </c>
      <c r="Q136" s="55">
        <v>0.09</v>
      </c>
      <c r="R136" s="55">
        <v>8.1251962989640741E-2</v>
      </c>
      <c r="S136" s="52">
        <v>0</v>
      </c>
      <c r="T136"/>
      <c r="U136" s="82">
        <v>26228</v>
      </c>
      <c r="V136" s="82">
        <v>0</v>
      </c>
      <c r="W136" s="82">
        <v>0</v>
      </c>
      <c r="X136" s="82">
        <v>1766</v>
      </c>
      <c r="Y136" s="82">
        <v>27994</v>
      </c>
      <c r="Z136" s="83">
        <v>7536758</v>
      </c>
    </row>
    <row r="137" spans="1:26" s="13" customFormat="1">
      <c r="A137" s="49">
        <v>420</v>
      </c>
      <c r="B137" s="49">
        <v>420049308</v>
      </c>
      <c r="C137" s="50" t="s">
        <v>72</v>
      </c>
      <c r="D137" s="49">
        <v>49</v>
      </c>
      <c r="E137" s="50" t="s">
        <v>73</v>
      </c>
      <c r="F137" s="49">
        <v>308</v>
      </c>
      <c r="G137" s="50" t="s">
        <v>20</v>
      </c>
      <c r="H137" s="79">
        <v>1</v>
      </c>
      <c r="I137" s="80">
        <v>9137</v>
      </c>
      <c r="J137" s="80">
        <v>5302</v>
      </c>
      <c r="K137" s="80">
        <v>0</v>
      </c>
      <c r="L137" s="80">
        <v>893</v>
      </c>
      <c r="M137" s="81">
        <v>15332</v>
      </c>
      <c r="N137"/>
      <c r="O137" s="79">
        <v>1.1299435028248588E-2</v>
      </c>
      <c r="P137" s="79">
        <v>0</v>
      </c>
      <c r="Q137" s="55">
        <v>0.09</v>
      </c>
      <c r="R137" s="55">
        <v>2.0346272864505974E-3</v>
      </c>
      <c r="S137" s="52">
        <v>0</v>
      </c>
      <c r="T137"/>
      <c r="U137" s="82">
        <v>14276</v>
      </c>
      <c r="V137" s="82">
        <v>0</v>
      </c>
      <c r="W137" s="82">
        <v>0</v>
      </c>
      <c r="X137" s="82">
        <v>883</v>
      </c>
      <c r="Y137" s="82">
        <v>15159</v>
      </c>
      <c r="Z137" s="83">
        <v>7536758</v>
      </c>
    </row>
    <row r="138" spans="1:26" s="13" customFormat="1">
      <c r="A138" s="49">
        <v>420</v>
      </c>
      <c r="B138" s="49">
        <v>420049314</v>
      </c>
      <c r="C138" s="50" t="s">
        <v>72</v>
      </c>
      <c r="D138" s="49">
        <v>49</v>
      </c>
      <c r="E138" s="50" t="s">
        <v>73</v>
      </c>
      <c r="F138" s="49">
        <v>314</v>
      </c>
      <c r="G138" s="50" t="s">
        <v>29</v>
      </c>
      <c r="H138" s="79">
        <v>2</v>
      </c>
      <c r="I138" s="80">
        <v>12605</v>
      </c>
      <c r="J138" s="80">
        <v>9779</v>
      </c>
      <c r="K138" s="80">
        <v>0</v>
      </c>
      <c r="L138" s="80">
        <v>893</v>
      </c>
      <c r="M138" s="81">
        <v>23277</v>
      </c>
      <c r="N138"/>
      <c r="O138" s="79">
        <v>2.2598870056497175E-2</v>
      </c>
      <c r="P138" s="79">
        <v>0</v>
      </c>
      <c r="Q138" s="55">
        <v>0.09</v>
      </c>
      <c r="R138" s="55">
        <v>4.7690498957416397E-3</v>
      </c>
      <c r="S138" s="52">
        <v>0</v>
      </c>
      <c r="T138"/>
      <c r="U138" s="82">
        <v>44262</v>
      </c>
      <c r="V138" s="82">
        <v>0</v>
      </c>
      <c r="W138" s="82">
        <v>0</v>
      </c>
      <c r="X138" s="82">
        <v>1766</v>
      </c>
      <c r="Y138" s="82">
        <v>46028</v>
      </c>
      <c r="Z138" s="83">
        <v>7536758</v>
      </c>
    </row>
    <row r="139" spans="1:26" s="13" customFormat="1">
      <c r="A139" s="49">
        <v>420</v>
      </c>
      <c r="B139" s="49">
        <v>420049347</v>
      </c>
      <c r="C139" s="50" t="s">
        <v>72</v>
      </c>
      <c r="D139" s="49">
        <v>49</v>
      </c>
      <c r="E139" s="50" t="s">
        <v>73</v>
      </c>
      <c r="F139" s="49">
        <v>347</v>
      </c>
      <c r="G139" s="50" t="s">
        <v>82</v>
      </c>
      <c r="H139" s="79">
        <v>5</v>
      </c>
      <c r="I139" s="80">
        <v>11277</v>
      </c>
      <c r="J139" s="80">
        <v>4885</v>
      </c>
      <c r="K139" s="80">
        <v>0</v>
      </c>
      <c r="L139" s="80">
        <v>893</v>
      </c>
      <c r="M139" s="81">
        <v>17055</v>
      </c>
      <c r="N139"/>
      <c r="O139" s="79">
        <v>5.6497175141242938E-2</v>
      </c>
      <c r="P139" s="79">
        <v>0</v>
      </c>
      <c r="Q139" s="55">
        <v>0.09</v>
      </c>
      <c r="R139" s="55">
        <v>4.0252418987949401E-3</v>
      </c>
      <c r="S139" s="52">
        <v>0</v>
      </c>
      <c r="T139"/>
      <c r="U139" s="82">
        <v>79895</v>
      </c>
      <c r="V139" s="82">
        <v>0</v>
      </c>
      <c r="W139" s="82">
        <v>0</v>
      </c>
      <c r="X139" s="82">
        <v>4415</v>
      </c>
      <c r="Y139" s="82">
        <v>84310</v>
      </c>
      <c r="Z139" s="83">
        <v>7536758</v>
      </c>
    </row>
    <row r="140" spans="1:26" s="13" customFormat="1">
      <c r="A140" s="49">
        <v>426</v>
      </c>
      <c r="B140" s="49">
        <v>426149009</v>
      </c>
      <c r="C140" s="50" t="s">
        <v>84</v>
      </c>
      <c r="D140" s="49">
        <v>149</v>
      </c>
      <c r="E140" s="50" t="s">
        <v>77</v>
      </c>
      <c r="F140" s="49">
        <v>9</v>
      </c>
      <c r="G140" s="50" t="s">
        <v>85</v>
      </c>
      <c r="H140" s="79">
        <v>1</v>
      </c>
      <c r="I140" s="80">
        <v>12587</v>
      </c>
      <c r="J140" s="80">
        <v>7129</v>
      </c>
      <c r="K140" s="80">
        <v>0</v>
      </c>
      <c r="L140" s="80">
        <v>893</v>
      </c>
      <c r="M140" s="81">
        <v>20609</v>
      </c>
      <c r="N140"/>
      <c r="O140" s="79">
        <v>0</v>
      </c>
      <c r="P140" s="79">
        <v>0</v>
      </c>
      <c r="Q140" s="55">
        <v>0.09</v>
      </c>
      <c r="R140" s="55">
        <v>1.6304319438482956E-3</v>
      </c>
      <c r="S140" s="52">
        <v>0</v>
      </c>
      <c r="T140"/>
      <c r="U140" s="82">
        <v>19716</v>
      </c>
      <c r="V140" s="82">
        <v>0</v>
      </c>
      <c r="W140" s="82">
        <v>0</v>
      </c>
      <c r="X140" s="82">
        <v>893</v>
      </c>
      <c r="Y140" s="82">
        <v>20609</v>
      </c>
      <c r="Z140" s="83">
        <v>4131872</v>
      </c>
    </row>
    <row r="141" spans="1:26" s="13" customFormat="1">
      <c r="A141" s="49">
        <v>426</v>
      </c>
      <c r="B141" s="49">
        <v>426149079</v>
      </c>
      <c r="C141" s="50" t="s">
        <v>84</v>
      </c>
      <c r="D141" s="49">
        <v>149</v>
      </c>
      <c r="E141" s="50" t="s">
        <v>77</v>
      </c>
      <c r="F141" s="49">
        <v>79</v>
      </c>
      <c r="G141" s="50" t="s">
        <v>86</v>
      </c>
      <c r="H141" s="79">
        <v>1</v>
      </c>
      <c r="I141" s="80">
        <v>8450</v>
      </c>
      <c r="J141" s="80">
        <v>856</v>
      </c>
      <c r="K141" s="80">
        <v>0</v>
      </c>
      <c r="L141" s="80">
        <v>893</v>
      </c>
      <c r="M141" s="81">
        <v>10199</v>
      </c>
      <c r="N141"/>
      <c r="O141" s="79">
        <v>0</v>
      </c>
      <c r="P141" s="79">
        <v>0</v>
      </c>
      <c r="Q141" s="55">
        <v>0.09</v>
      </c>
      <c r="R141" s="55">
        <v>5.9658172197496293E-2</v>
      </c>
      <c r="S141" s="52">
        <v>0</v>
      </c>
      <c r="T141"/>
      <c r="U141" s="82">
        <v>9306</v>
      </c>
      <c r="V141" s="82">
        <v>0</v>
      </c>
      <c r="W141" s="82">
        <v>0</v>
      </c>
      <c r="X141" s="82">
        <v>893</v>
      </c>
      <c r="Y141" s="82">
        <v>10199</v>
      </c>
      <c r="Z141" s="83">
        <v>4131872</v>
      </c>
    </row>
    <row r="142" spans="1:26" s="13" customFormat="1">
      <c r="A142" s="49">
        <v>426</v>
      </c>
      <c r="B142" s="49">
        <v>426149128</v>
      </c>
      <c r="C142" s="50" t="s">
        <v>84</v>
      </c>
      <c r="D142" s="49">
        <v>149</v>
      </c>
      <c r="E142" s="50" t="s">
        <v>77</v>
      </c>
      <c r="F142" s="49">
        <v>128</v>
      </c>
      <c r="G142" s="50" t="s">
        <v>122</v>
      </c>
      <c r="H142" s="79">
        <v>6</v>
      </c>
      <c r="I142" s="80">
        <v>12587</v>
      </c>
      <c r="J142" s="80">
        <v>640</v>
      </c>
      <c r="K142" s="80">
        <v>0</v>
      </c>
      <c r="L142" s="80">
        <v>893</v>
      </c>
      <c r="M142" s="81">
        <v>14120</v>
      </c>
      <c r="N142"/>
      <c r="O142" s="79">
        <v>0</v>
      </c>
      <c r="P142" s="79">
        <v>0</v>
      </c>
      <c r="Q142" s="55">
        <v>0.18</v>
      </c>
      <c r="R142" s="55">
        <v>3.2910048269938354E-2</v>
      </c>
      <c r="S142" s="52">
        <v>0</v>
      </c>
      <c r="T142"/>
      <c r="U142" s="82">
        <v>79362</v>
      </c>
      <c r="V142" s="82">
        <v>0</v>
      </c>
      <c r="W142" s="82">
        <v>0</v>
      </c>
      <c r="X142" s="82">
        <v>5358</v>
      </c>
      <c r="Y142" s="82">
        <v>84720</v>
      </c>
      <c r="Z142" s="83">
        <v>4131872</v>
      </c>
    </row>
    <row r="143" spans="1:26" s="13" customFormat="1">
      <c r="A143" s="49">
        <v>426</v>
      </c>
      <c r="B143" s="49">
        <v>426149149</v>
      </c>
      <c r="C143" s="50" t="s">
        <v>84</v>
      </c>
      <c r="D143" s="49">
        <v>149</v>
      </c>
      <c r="E143" s="50" t="s">
        <v>77</v>
      </c>
      <c r="F143" s="49">
        <v>149</v>
      </c>
      <c r="G143" s="50" t="s">
        <v>77</v>
      </c>
      <c r="H143" s="79">
        <v>296</v>
      </c>
      <c r="I143" s="80">
        <v>11929</v>
      </c>
      <c r="J143" s="80">
        <v>15</v>
      </c>
      <c r="K143" s="80">
        <v>0</v>
      </c>
      <c r="L143" s="80">
        <v>893</v>
      </c>
      <c r="M143" s="81">
        <v>12837</v>
      </c>
      <c r="N143"/>
      <c r="O143" s="79">
        <v>0</v>
      </c>
      <c r="P143" s="79">
        <v>0</v>
      </c>
      <c r="Q143" s="55">
        <v>0.16</v>
      </c>
      <c r="R143" s="55">
        <v>0.10179034970494732</v>
      </c>
      <c r="S143" s="52">
        <v>0</v>
      </c>
      <c r="T143"/>
      <c r="U143" s="82">
        <v>3535424</v>
      </c>
      <c r="V143" s="82">
        <v>0</v>
      </c>
      <c r="W143" s="82">
        <v>0</v>
      </c>
      <c r="X143" s="82">
        <v>264328</v>
      </c>
      <c r="Y143" s="82">
        <v>3799752</v>
      </c>
      <c r="Z143" s="83">
        <v>4131872</v>
      </c>
    </row>
    <row r="144" spans="1:26" s="13" customFormat="1">
      <c r="A144" s="49">
        <v>426</v>
      </c>
      <c r="B144" s="49">
        <v>426149181</v>
      </c>
      <c r="C144" s="50" t="s">
        <v>84</v>
      </c>
      <c r="D144" s="49">
        <v>149</v>
      </c>
      <c r="E144" s="50" t="s">
        <v>77</v>
      </c>
      <c r="F144" s="49">
        <v>181</v>
      </c>
      <c r="G144" s="50" t="s">
        <v>79</v>
      </c>
      <c r="H144" s="79">
        <v>13</v>
      </c>
      <c r="I144" s="80">
        <v>10989</v>
      </c>
      <c r="J144" s="80">
        <v>745</v>
      </c>
      <c r="K144" s="80">
        <v>0</v>
      </c>
      <c r="L144" s="80">
        <v>893</v>
      </c>
      <c r="M144" s="81">
        <v>12627</v>
      </c>
      <c r="N144"/>
      <c r="O144" s="79">
        <v>0</v>
      </c>
      <c r="P144" s="79">
        <v>0</v>
      </c>
      <c r="Q144" s="55">
        <v>0.09</v>
      </c>
      <c r="R144" s="55">
        <v>1.3705566070898919E-2</v>
      </c>
      <c r="S144" s="52">
        <v>0</v>
      </c>
      <c r="T144"/>
      <c r="U144" s="82">
        <v>152542</v>
      </c>
      <c r="V144" s="82">
        <v>0</v>
      </c>
      <c r="W144" s="82">
        <v>0</v>
      </c>
      <c r="X144" s="82">
        <v>11609</v>
      </c>
      <c r="Y144" s="82">
        <v>164151</v>
      </c>
      <c r="Z144" s="83">
        <v>4131872</v>
      </c>
    </row>
    <row r="145" spans="1:26" s="13" customFormat="1">
      <c r="A145" s="49">
        <v>426</v>
      </c>
      <c r="B145" s="49">
        <v>426149211</v>
      </c>
      <c r="C145" s="50" t="s">
        <v>84</v>
      </c>
      <c r="D145" s="49">
        <v>149</v>
      </c>
      <c r="E145" s="50" t="s">
        <v>77</v>
      </c>
      <c r="F145" s="49">
        <v>211</v>
      </c>
      <c r="G145" s="50" t="s">
        <v>87</v>
      </c>
      <c r="H145" s="79">
        <v>2</v>
      </c>
      <c r="I145" s="80">
        <v>14594</v>
      </c>
      <c r="J145" s="80">
        <v>2617</v>
      </c>
      <c r="K145" s="80">
        <v>0</v>
      </c>
      <c r="L145" s="80">
        <v>893</v>
      </c>
      <c r="M145" s="81">
        <v>18104</v>
      </c>
      <c r="N145"/>
      <c r="O145" s="79">
        <v>0</v>
      </c>
      <c r="P145" s="79">
        <v>0</v>
      </c>
      <c r="Q145" s="55">
        <v>0.09</v>
      </c>
      <c r="R145" s="55">
        <v>1.618199781037964E-3</v>
      </c>
      <c r="S145" s="52">
        <v>0</v>
      </c>
      <c r="T145"/>
      <c r="U145" s="82">
        <v>34422</v>
      </c>
      <c r="V145" s="82">
        <v>0</v>
      </c>
      <c r="W145" s="82">
        <v>0</v>
      </c>
      <c r="X145" s="82">
        <v>1786</v>
      </c>
      <c r="Y145" s="82">
        <v>36208</v>
      </c>
      <c r="Z145" s="83">
        <v>4131872</v>
      </c>
    </row>
    <row r="146" spans="1:26" s="13" customFormat="1">
      <c r="A146" s="49">
        <v>426</v>
      </c>
      <c r="B146" s="49">
        <v>426149258</v>
      </c>
      <c r="C146" s="50" t="s">
        <v>84</v>
      </c>
      <c r="D146" s="49">
        <v>149</v>
      </c>
      <c r="E146" s="50" t="s">
        <v>77</v>
      </c>
      <c r="F146" s="49">
        <v>258</v>
      </c>
      <c r="G146" s="50" t="s">
        <v>98</v>
      </c>
      <c r="H146" s="79">
        <v>1</v>
      </c>
      <c r="I146" s="80">
        <v>11631</v>
      </c>
      <c r="J146" s="80">
        <v>3709</v>
      </c>
      <c r="K146" s="80">
        <v>0</v>
      </c>
      <c r="L146" s="80">
        <v>893</v>
      </c>
      <c r="M146" s="81">
        <v>16233</v>
      </c>
      <c r="N146"/>
      <c r="O146" s="79">
        <v>0</v>
      </c>
      <c r="P146" s="79">
        <v>0</v>
      </c>
      <c r="Q146" s="55">
        <v>0.18</v>
      </c>
      <c r="R146" s="55">
        <v>9.1458069662685881E-2</v>
      </c>
      <c r="S146" s="52">
        <v>0</v>
      </c>
      <c r="T146"/>
      <c r="U146" s="82">
        <v>15340</v>
      </c>
      <c r="V146" s="82">
        <v>0</v>
      </c>
      <c r="W146" s="82">
        <v>0</v>
      </c>
      <c r="X146" s="82">
        <v>893</v>
      </c>
      <c r="Y146" s="82">
        <v>16233</v>
      </c>
      <c r="Z146" s="83">
        <v>4131872</v>
      </c>
    </row>
    <row r="147" spans="1:26" s="13" customFormat="1">
      <c r="A147" s="49">
        <v>428</v>
      </c>
      <c r="B147" s="49">
        <v>428035035</v>
      </c>
      <c r="C147" s="50" t="s">
        <v>318</v>
      </c>
      <c r="D147" s="49">
        <v>35</v>
      </c>
      <c r="E147" s="50" t="s">
        <v>11</v>
      </c>
      <c r="F147" s="49">
        <v>35</v>
      </c>
      <c r="G147" s="50" t="s">
        <v>11</v>
      </c>
      <c r="H147" s="79">
        <v>1489</v>
      </c>
      <c r="I147" s="80">
        <v>11455</v>
      </c>
      <c r="J147" s="80">
        <v>4022</v>
      </c>
      <c r="K147" s="80">
        <v>0</v>
      </c>
      <c r="L147" s="80">
        <v>893</v>
      </c>
      <c r="M147" s="81">
        <v>16370</v>
      </c>
      <c r="N147"/>
      <c r="O147" s="79">
        <v>0</v>
      </c>
      <c r="P147" s="79">
        <v>0</v>
      </c>
      <c r="Q147" s="55">
        <v>0.18</v>
      </c>
      <c r="R147" s="55">
        <v>0.14612608853271811</v>
      </c>
      <c r="S147" s="52">
        <v>0</v>
      </c>
      <c r="T147"/>
      <c r="U147" s="82">
        <v>23045253</v>
      </c>
      <c r="V147" s="82">
        <v>0</v>
      </c>
      <c r="W147" s="82">
        <v>0</v>
      </c>
      <c r="X147" s="82">
        <v>1329677</v>
      </c>
      <c r="Y147" s="82">
        <v>24374930</v>
      </c>
      <c r="Z147" s="83">
        <v>27697825</v>
      </c>
    </row>
    <row r="148" spans="1:26" s="13" customFormat="1">
      <c r="A148" s="49">
        <v>428</v>
      </c>
      <c r="B148" s="49">
        <v>428035044</v>
      </c>
      <c r="C148" s="50" t="s">
        <v>318</v>
      </c>
      <c r="D148" s="49">
        <v>35</v>
      </c>
      <c r="E148" s="50" t="s">
        <v>11</v>
      </c>
      <c r="F148" s="49">
        <v>44</v>
      </c>
      <c r="G148" s="50" t="s">
        <v>12</v>
      </c>
      <c r="H148" s="79">
        <v>13</v>
      </c>
      <c r="I148" s="80">
        <v>9298</v>
      </c>
      <c r="J148" s="80">
        <v>217</v>
      </c>
      <c r="K148" s="80">
        <v>0</v>
      </c>
      <c r="L148" s="80">
        <v>893</v>
      </c>
      <c r="M148" s="81">
        <v>10408</v>
      </c>
      <c r="N148"/>
      <c r="O148" s="79">
        <v>0</v>
      </c>
      <c r="P148" s="79">
        <v>0</v>
      </c>
      <c r="Q148" s="55">
        <v>0.09</v>
      </c>
      <c r="R148" s="55">
        <v>4.7548666112628105E-2</v>
      </c>
      <c r="S148" s="52">
        <v>0</v>
      </c>
      <c r="T148"/>
      <c r="U148" s="82">
        <v>123695</v>
      </c>
      <c r="V148" s="82">
        <v>0</v>
      </c>
      <c r="W148" s="82">
        <v>0</v>
      </c>
      <c r="X148" s="82">
        <v>11609</v>
      </c>
      <c r="Y148" s="82">
        <v>135304</v>
      </c>
      <c r="Z148" s="83">
        <v>27697825</v>
      </c>
    </row>
    <row r="149" spans="1:26" s="13" customFormat="1">
      <c r="A149" s="49">
        <v>428</v>
      </c>
      <c r="B149" s="49">
        <v>428035050</v>
      </c>
      <c r="C149" s="50" t="s">
        <v>318</v>
      </c>
      <c r="D149" s="49">
        <v>35</v>
      </c>
      <c r="E149" s="50" t="s">
        <v>11</v>
      </c>
      <c r="F149" s="49">
        <v>50</v>
      </c>
      <c r="G149" s="50" t="s">
        <v>90</v>
      </c>
      <c r="H149" s="79">
        <v>1</v>
      </c>
      <c r="I149" s="80">
        <v>13489</v>
      </c>
      <c r="J149" s="80">
        <v>6355</v>
      </c>
      <c r="K149" s="80">
        <v>0</v>
      </c>
      <c r="L149" s="80">
        <v>893</v>
      </c>
      <c r="M149" s="81">
        <v>20737</v>
      </c>
      <c r="N149"/>
      <c r="O149" s="79">
        <v>0</v>
      </c>
      <c r="P149" s="79">
        <v>0</v>
      </c>
      <c r="Q149" s="55">
        <v>0.09</v>
      </c>
      <c r="R149" s="55">
        <v>2.5793491116165384E-3</v>
      </c>
      <c r="S149" s="52">
        <v>0</v>
      </c>
      <c r="T149"/>
      <c r="U149" s="82">
        <v>19844</v>
      </c>
      <c r="V149" s="82">
        <v>0</v>
      </c>
      <c r="W149" s="82">
        <v>0</v>
      </c>
      <c r="X149" s="82">
        <v>893</v>
      </c>
      <c r="Y149" s="82">
        <v>20737</v>
      </c>
      <c r="Z149" s="83">
        <v>27697825</v>
      </c>
    </row>
    <row r="150" spans="1:26" s="13" customFormat="1">
      <c r="A150" s="49">
        <v>428</v>
      </c>
      <c r="B150" s="49">
        <v>428035057</v>
      </c>
      <c r="C150" s="50" t="s">
        <v>318</v>
      </c>
      <c r="D150" s="49">
        <v>35</v>
      </c>
      <c r="E150" s="50" t="s">
        <v>11</v>
      </c>
      <c r="F150" s="49">
        <v>57</v>
      </c>
      <c r="G150" s="50" t="s">
        <v>13</v>
      </c>
      <c r="H150" s="79">
        <v>152</v>
      </c>
      <c r="I150" s="80">
        <v>11671</v>
      </c>
      <c r="J150" s="80">
        <v>592</v>
      </c>
      <c r="K150" s="80">
        <v>0</v>
      </c>
      <c r="L150" s="80">
        <v>893</v>
      </c>
      <c r="M150" s="81">
        <v>13156</v>
      </c>
      <c r="N150"/>
      <c r="O150" s="79">
        <v>0</v>
      </c>
      <c r="P150" s="79">
        <v>0</v>
      </c>
      <c r="Q150" s="55">
        <v>0.18</v>
      </c>
      <c r="R150" s="55">
        <v>0.11617430923108824</v>
      </c>
      <c r="S150" s="52">
        <v>0</v>
      </c>
      <c r="T150"/>
      <c r="U150" s="82">
        <v>1863976</v>
      </c>
      <c r="V150" s="82">
        <v>0</v>
      </c>
      <c r="W150" s="82">
        <v>0</v>
      </c>
      <c r="X150" s="82">
        <v>135736</v>
      </c>
      <c r="Y150" s="82">
        <v>1999712</v>
      </c>
      <c r="Z150" s="83">
        <v>27697825</v>
      </c>
    </row>
    <row r="151" spans="1:26" s="13" customFormat="1">
      <c r="A151" s="49">
        <v>428</v>
      </c>
      <c r="B151" s="49">
        <v>428035073</v>
      </c>
      <c r="C151" s="50" t="s">
        <v>318</v>
      </c>
      <c r="D151" s="49">
        <v>35</v>
      </c>
      <c r="E151" s="50" t="s">
        <v>11</v>
      </c>
      <c r="F151" s="49">
        <v>73</v>
      </c>
      <c r="G151" s="50" t="s">
        <v>23</v>
      </c>
      <c r="H151" s="79">
        <v>7</v>
      </c>
      <c r="I151" s="80">
        <v>9485</v>
      </c>
      <c r="J151" s="80">
        <v>7380</v>
      </c>
      <c r="K151" s="80">
        <v>0</v>
      </c>
      <c r="L151" s="80">
        <v>893</v>
      </c>
      <c r="M151" s="81">
        <v>17758</v>
      </c>
      <c r="N151"/>
      <c r="O151" s="79">
        <v>0</v>
      </c>
      <c r="P151" s="79">
        <v>0</v>
      </c>
      <c r="Q151" s="55">
        <v>0.09</v>
      </c>
      <c r="R151" s="55">
        <v>4.5357225141821628E-3</v>
      </c>
      <c r="S151" s="52">
        <v>0</v>
      </c>
      <c r="T151"/>
      <c r="U151" s="82">
        <v>118055</v>
      </c>
      <c r="V151" s="82">
        <v>0</v>
      </c>
      <c r="W151" s="82">
        <v>0</v>
      </c>
      <c r="X151" s="82">
        <v>6251</v>
      </c>
      <c r="Y151" s="82">
        <v>124306</v>
      </c>
      <c r="Z151" s="83">
        <v>27697825</v>
      </c>
    </row>
    <row r="152" spans="1:26" s="13" customFormat="1">
      <c r="A152" s="49">
        <v>428</v>
      </c>
      <c r="B152" s="49">
        <v>428035093</v>
      </c>
      <c r="C152" s="50" t="s">
        <v>318</v>
      </c>
      <c r="D152" s="49">
        <v>35</v>
      </c>
      <c r="E152" s="50" t="s">
        <v>11</v>
      </c>
      <c r="F152" s="49">
        <v>93</v>
      </c>
      <c r="G152" s="50" t="s">
        <v>14</v>
      </c>
      <c r="H152" s="79">
        <v>4</v>
      </c>
      <c r="I152" s="80">
        <v>12439</v>
      </c>
      <c r="J152" s="80">
        <v>353</v>
      </c>
      <c r="K152" s="80">
        <v>0</v>
      </c>
      <c r="L152" s="80">
        <v>893</v>
      </c>
      <c r="M152" s="81">
        <v>13685</v>
      </c>
      <c r="N152"/>
      <c r="O152" s="79">
        <v>0</v>
      </c>
      <c r="P152" s="79">
        <v>0</v>
      </c>
      <c r="Q152" s="55">
        <v>0.09</v>
      </c>
      <c r="R152" s="55">
        <v>9.8316229817792172E-2</v>
      </c>
      <c r="S152" s="52">
        <v>-1082</v>
      </c>
      <c r="T152"/>
      <c r="U152" s="82">
        <v>51168</v>
      </c>
      <c r="V152" s="82">
        <v>0</v>
      </c>
      <c r="W152" s="82">
        <v>-4328</v>
      </c>
      <c r="X152" s="82">
        <v>3572</v>
      </c>
      <c r="Y152" s="82">
        <v>50412</v>
      </c>
      <c r="Z152" s="83">
        <v>27697825</v>
      </c>
    </row>
    <row r="153" spans="1:26" s="13" customFormat="1">
      <c r="A153" s="49">
        <v>428</v>
      </c>
      <c r="B153" s="49">
        <v>428035133</v>
      </c>
      <c r="C153" s="50" t="s">
        <v>318</v>
      </c>
      <c r="D153" s="49">
        <v>35</v>
      </c>
      <c r="E153" s="50" t="s">
        <v>11</v>
      </c>
      <c r="F153" s="49">
        <v>133</v>
      </c>
      <c r="G153" s="50" t="s">
        <v>59</v>
      </c>
      <c r="H153" s="79">
        <v>2</v>
      </c>
      <c r="I153" s="80">
        <v>10840</v>
      </c>
      <c r="J153" s="80">
        <v>3396</v>
      </c>
      <c r="K153" s="80">
        <v>0</v>
      </c>
      <c r="L153" s="80">
        <v>893</v>
      </c>
      <c r="M153" s="81">
        <v>15129</v>
      </c>
      <c r="N153"/>
      <c r="O153" s="79">
        <v>0</v>
      </c>
      <c r="P153" s="79">
        <v>0</v>
      </c>
      <c r="Q153" s="55">
        <v>0.09</v>
      </c>
      <c r="R153" s="55">
        <v>2.9742872819355236E-2</v>
      </c>
      <c r="S153" s="52">
        <v>0</v>
      </c>
      <c r="T153"/>
      <c r="U153" s="82">
        <v>28472</v>
      </c>
      <c r="V153" s="82">
        <v>0</v>
      </c>
      <c r="W153" s="82">
        <v>0</v>
      </c>
      <c r="X153" s="82">
        <v>1786</v>
      </c>
      <c r="Y153" s="82">
        <v>30258</v>
      </c>
      <c r="Z153" s="83">
        <v>27697825</v>
      </c>
    </row>
    <row r="154" spans="1:26" s="13" customFormat="1">
      <c r="A154" s="49">
        <v>428</v>
      </c>
      <c r="B154" s="49">
        <v>428035163</v>
      </c>
      <c r="C154" s="50" t="s">
        <v>318</v>
      </c>
      <c r="D154" s="49">
        <v>35</v>
      </c>
      <c r="E154" s="50" t="s">
        <v>11</v>
      </c>
      <c r="F154" s="49">
        <v>163</v>
      </c>
      <c r="G154" s="50" t="s">
        <v>16</v>
      </c>
      <c r="H154" s="79">
        <v>10</v>
      </c>
      <c r="I154" s="80">
        <v>9738</v>
      </c>
      <c r="J154" s="80">
        <v>190</v>
      </c>
      <c r="K154" s="80">
        <v>0</v>
      </c>
      <c r="L154" s="80">
        <v>893</v>
      </c>
      <c r="M154" s="81">
        <v>10821</v>
      </c>
      <c r="N154"/>
      <c r="O154" s="79">
        <v>0</v>
      </c>
      <c r="P154" s="79">
        <v>0</v>
      </c>
      <c r="Q154" s="55">
        <v>0.18</v>
      </c>
      <c r="R154" s="55">
        <v>8.718100290538934E-2</v>
      </c>
      <c r="S154" s="52">
        <v>0</v>
      </c>
      <c r="T154"/>
      <c r="U154" s="82">
        <v>99280</v>
      </c>
      <c r="V154" s="82">
        <v>0</v>
      </c>
      <c r="W154" s="82">
        <v>0</v>
      </c>
      <c r="X154" s="82">
        <v>8930</v>
      </c>
      <c r="Y154" s="82">
        <v>108210</v>
      </c>
      <c r="Z154" s="83">
        <v>27697825</v>
      </c>
    </row>
    <row r="155" spans="1:26" s="13" customFormat="1">
      <c r="A155" s="49">
        <v>428</v>
      </c>
      <c r="B155" s="49">
        <v>428035165</v>
      </c>
      <c r="C155" s="50" t="s">
        <v>318</v>
      </c>
      <c r="D155" s="49">
        <v>35</v>
      </c>
      <c r="E155" s="50" t="s">
        <v>11</v>
      </c>
      <c r="F155" s="49">
        <v>165</v>
      </c>
      <c r="G155" s="50" t="s">
        <v>17</v>
      </c>
      <c r="H155" s="79">
        <v>4</v>
      </c>
      <c r="I155" s="80">
        <v>11739</v>
      </c>
      <c r="J155" s="80">
        <v>638</v>
      </c>
      <c r="K155" s="80">
        <v>0</v>
      </c>
      <c r="L155" s="80">
        <v>893</v>
      </c>
      <c r="M155" s="81">
        <v>13270</v>
      </c>
      <c r="N155"/>
      <c r="O155" s="79">
        <v>0</v>
      </c>
      <c r="P155" s="79">
        <v>0</v>
      </c>
      <c r="Q155" s="55">
        <v>0.14000000000000001</v>
      </c>
      <c r="R155" s="55">
        <v>0.119594572656299</v>
      </c>
      <c r="S155" s="52">
        <v>0</v>
      </c>
      <c r="T155"/>
      <c r="U155" s="82">
        <v>49508</v>
      </c>
      <c r="V155" s="82">
        <v>0</v>
      </c>
      <c r="W155" s="82">
        <v>0</v>
      </c>
      <c r="X155" s="82">
        <v>3572</v>
      </c>
      <c r="Y155" s="82">
        <v>53080</v>
      </c>
      <c r="Z155" s="83">
        <v>27697825</v>
      </c>
    </row>
    <row r="156" spans="1:26" s="13" customFormat="1">
      <c r="A156" s="49">
        <v>428</v>
      </c>
      <c r="B156" s="49">
        <v>428035176</v>
      </c>
      <c r="C156" s="50" t="s">
        <v>318</v>
      </c>
      <c r="D156" s="49">
        <v>35</v>
      </c>
      <c r="E156" s="50" t="s">
        <v>11</v>
      </c>
      <c r="F156" s="49">
        <v>176</v>
      </c>
      <c r="G156" s="50" t="s">
        <v>78</v>
      </c>
      <c r="H156" s="79">
        <v>1</v>
      </c>
      <c r="I156" s="80">
        <v>11109</v>
      </c>
      <c r="J156" s="80">
        <v>3669</v>
      </c>
      <c r="K156" s="80">
        <v>0</v>
      </c>
      <c r="L156" s="80">
        <v>893</v>
      </c>
      <c r="M156" s="81">
        <v>15671</v>
      </c>
      <c r="N156"/>
      <c r="O156" s="79">
        <v>0</v>
      </c>
      <c r="P156" s="79">
        <v>0</v>
      </c>
      <c r="Q156" s="55">
        <v>0.09</v>
      </c>
      <c r="R156" s="55">
        <v>6.5731913421481103E-2</v>
      </c>
      <c r="S156" s="52">
        <v>0</v>
      </c>
      <c r="T156"/>
      <c r="U156" s="82">
        <v>14778</v>
      </c>
      <c r="V156" s="82">
        <v>0</v>
      </c>
      <c r="W156" s="82">
        <v>0</v>
      </c>
      <c r="X156" s="82">
        <v>893</v>
      </c>
      <c r="Y156" s="82">
        <v>15671</v>
      </c>
      <c r="Z156" s="83">
        <v>27697825</v>
      </c>
    </row>
    <row r="157" spans="1:26" s="13" customFormat="1">
      <c r="A157" s="49">
        <v>428</v>
      </c>
      <c r="B157" s="49">
        <v>428035189</v>
      </c>
      <c r="C157" s="50" t="s">
        <v>318</v>
      </c>
      <c r="D157" s="49">
        <v>35</v>
      </c>
      <c r="E157" s="50" t="s">
        <v>11</v>
      </c>
      <c r="F157" s="49">
        <v>189</v>
      </c>
      <c r="G157" s="50" t="s">
        <v>24</v>
      </c>
      <c r="H157" s="79">
        <v>2</v>
      </c>
      <c r="I157" s="80">
        <v>10470</v>
      </c>
      <c r="J157" s="80">
        <v>4195</v>
      </c>
      <c r="K157" s="80">
        <v>0</v>
      </c>
      <c r="L157" s="80">
        <v>893</v>
      </c>
      <c r="M157" s="81">
        <v>15558</v>
      </c>
      <c r="N157"/>
      <c r="O157" s="79">
        <v>0</v>
      </c>
      <c r="P157" s="79">
        <v>0</v>
      </c>
      <c r="Q157" s="55">
        <v>0.09</v>
      </c>
      <c r="R157" s="55">
        <v>2.440017604750047E-3</v>
      </c>
      <c r="S157" s="52">
        <v>0</v>
      </c>
      <c r="T157"/>
      <c r="U157" s="82">
        <v>29330</v>
      </c>
      <c r="V157" s="82">
        <v>0</v>
      </c>
      <c r="W157" s="82">
        <v>0</v>
      </c>
      <c r="X157" s="82">
        <v>1786</v>
      </c>
      <c r="Y157" s="82">
        <v>31116</v>
      </c>
      <c r="Z157" s="83">
        <v>27697825</v>
      </c>
    </row>
    <row r="158" spans="1:26" s="13" customFormat="1">
      <c r="A158" s="49">
        <v>428</v>
      </c>
      <c r="B158" s="49">
        <v>428035220</v>
      </c>
      <c r="C158" s="50" t="s">
        <v>318</v>
      </c>
      <c r="D158" s="49">
        <v>35</v>
      </c>
      <c r="E158" s="50" t="s">
        <v>11</v>
      </c>
      <c r="F158" s="49">
        <v>220</v>
      </c>
      <c r="G158" s="50" t="s">
        <v>26</v>
      </c>
      <c r="H158" s="79">
        <v>4</v>
      </c>
      <c r="I158" s="80">
        <v>12080</v>
      </c>
      <c r="J158" s="80">
        <v>4912</v>
      </c>
      <c r="K158" s="80">
        <v>0</v>
      </c>
      <c r="L158" s="80">
        <v>893</v>
      </c>
      <c r="M158" s="81">
        <v>17885</v>
      </c>
      <c r="N158"/>
      <c r="O158" s="79">
        <v>0</v>
      </c>
      <c r="P158" s="79">
        <v>0</v>
      </c>
      <c r="Q158" s="55">
        <v>0.09</v>
      </c>
      <c r="R158" s="55">
        <v>1.2373569935732222E-2</v>
      </c>
      <c r="S158" s="52">
        <v>0</v>
      </c>
      <c r="T158"/>
      <c r="U158" s="82">
        <v>67968</v>
      </c>
      <c r="V158" s="82">
        <v>0</v>
      </c>
      <c r="W158" s="82">
        <v>0</v>
      </c>
      <c r="X158" s="82">
        <v>3572</v>
      </c>
      <c r="Y158" s="82">
        <v>71540</v>
      </c>
      <c r="Z158" s="83">
        <v>27697825</v>
      </c>
    </row>
    <row r="159" spans="1:26" s="13" customFormat="1">
      <c r="A159" s="49">
        <v>428</v>
      </c>
      <c r="B159" s="49">
        <v>428035229</v>
      </c>
      <c r="C159" s="50" t="s">
        <v>318</v>
      </c>
      <c r="D159" s="49">
        <v>35</v>
      </c>
      <c r="E159" s="50" t="s">
        <v>11</v>
      </c>
      <c r="F159" s="49">
        <v>229</v>
      </c>
      <c r="G159" s="50" t="s">
        <v>97</v>
      </c>
      <c r="H159" s="79">
        <v>1</v>
      </c>
      <c r="I159" s="80">
        <v>10820</v>
      </c>
      <c r="J159" s="80">
        <v>1024</v>
      </c>
      <c r="K159" s="80">
        <v>0</v>
      </c>
      <c r="L159" s="80">
        <v>893</v>
      </c>
      <c r="M159" s="81">
        <v>12737</v>
      </c>
      <c r="N159"/>
      <c r="O159" s="79">
        <v>0</v>
      </c>
      <c r="P159" s="79">
        <v>0</v>
      </c>
      <c r="Q159" s="55">
        <v>0.09</v>
      </c>
      <c r="R159" s="55">
        <v>1.0850901083337826E-2</v>
      </c>
      <c r="S159" s="52">
        <v>0</v>
      </c>
      <c r="T159"/>
      <c r="U159" s="82">
        <v>11844</v>
      </c>
      <c r="V159" s="82">
        <v>0</v>
      </c>
      <c r="W159" s="82">
        <v>0</v>
      </c>
      <c r="X159" s="82">
        <v>893</v>
      </c>
      <c r="Y159" s="82">
        <v>12737</v>
      </c>
      <c r="Z159" s="83">
        <v>27697825</v>
      </c>
    </row>
    <row r="160" spans="1:26" s="13" customFormat="1">
      <c r="A160" s="49">
        <v>428</v>
      </c>
      <c r="B160" s="49">
        <v>428035243</v>
      </c>
      <c r="C160" s="50" t="s">
        <v>318</v>
      </c>
      <c r="D160" s="49">
        <v>35</v>
      </c>
      <c r="E160" s="50" t="s">
        <v>11</v>
      </c>
      <c r="F160" s="49">
        <v>243</v>
      </c>
      <c r="G160" s="50" t="s">
        <v>80</v>
      </c>
      <c r="H160" s="79">
        <v>4</v>
      </c>
      <c r="I160" s="80">
        <v>10694</v>
      </c>
      <c r="J160" s="80">
        <v>2524</v>
      </c>
      <c r="K160" s="80">
        <v>0</v>
      </c>
      <c r="L160" s="80">
        <v>893</v>
      </c>
      <c r="M160" s="81">
        <v>14111</v>
      </c>
      <c r="N160"/>
      <c r="O160" s="79">
        <v>0</v>
      </c>
      <c r="P160" s="79">
        <v>0</v>
      </c>
      <c r="Q160" s="55">
        <v>0.09</v>
      </c>
      <c r="R160" s="55">
        <v>5.4269435560786857E-3</v>
      </c>
      <c r="S160" s="52">
        <v>0</v>
      </c>
      <c r="T160"/>
      <c r="U160" s="82">
        <v>52872</v>
      </c>
      <c r="V160" s="82">
        <v>0</v>
      </c>
      <c r="W160" s="82">
        <v>0</v>
      </c>
      <c r="X160" s="82">
        <v>3572</v>
      </c>
      <c r="Y160" s="82">
        <v>56444</v>
      </c>
      <c r="Z160" s="83">
        <v>27697825</v>
      </c>
    </row>
    <row r="161" spans="1:26" s="13" customFormat="1">
      <c r="A161" s="49">
        <v>428</v>
      </c>
      <c r="B161" s="49">
        <v>428035244</v>
      </c>
      <c r="C161" s="50" t="s">
        <v>318</v>
      </c>
      <c r="D161" s="49">
        <v>35</v>
      </c>
      <c r="E161" s="50" t="s">
        <v>11</v>
      </c>
      <c r="F161" s="49">
        <v>244</v>
      </c>
      <c r="G161" s="50" t="s">
        <v>27</v>
      </c>
      <c r="H161" s="79">
        <v>14</v>
      </c>
      <c r="I161" s="80">
        <v>11170</v>
      </c>
      <c r="J161" s="80">
        <v>4522</v>
      </c>
      <c r="K161" s="80">
        <v>0</v>
      </c>
      <c r="L161" s="80">
        <v>893</v>
      </c>
      <c r="M161" s="81">
        <v>16585</v>
      </c>
      <c r="N161"/>
      <c r="O161" s="79">
        <v>0</v>
      </c>
      <c r="P161" s="79">
        <v>0</v>
      </c>
      <c r="Q161" s="55">
        <v>0.18</v>
      </c>
      <c r="R161" s="55">
        <v>9.4214674022231409E-2</v>
      </c>
      <c r="S161" s="52">
        <v>0</v>
      </c>
      <c r="T161"/>
      <c r="U161" s="82">
        <v>219688</v>
      </c>
      <c r="V161" s="82">
        <v>0</v>
      </c>
      <c r="W161" s="82">
        <v>0</v>
      </c>
      <c r="X161" s="82">
        <v>12502</v>
      </c>
      <c r="Y161" s="82">
        <v>232190</v>
      </c>
      <c r="Z161" s="83">
        <v>27697825</v>
      </c>
    </row>
    <row r="162" spans="1:26" s="13" customFormat="1">
      <c r="A162" s="49">
        <v>428</v>
      </c>
      <c r="B162" s="49">
        <v>428035248</v>
      </c>
      <c r="C162" s="50" t="s">
        <v>318</v>
      </c>
      <c r="D162" s="49">
        <v>35</v>
      </c>
      <c r="E162" s="50" t="s">
        <v>11</v>
      </c>
      <c r="F162" s="49">
        <v>248</v>
      </c>
      <c r="G162" s="50" t="s">
        <v>18</v>
      </c>
      <c r="H162" s="79">
        <v>22</v>
      </c>
      <c r="I162" s="80">
        <v>11924</v>
      </c>
      <c r="J162" s="80">
        <v>1170</v>
      </c>
      <c r="K162" s="80">
        <v>0</v>
      </c>
      <c r="L162" s="80">
        <v>893</v>
      </c>
      <c r="M162" s="81">
        <v>13987</v>
      </c>
      <c r="N162"/>
      <c r="O162" s="79">
        <v>0</v>
      </c>
      <c r="P162" s="79">
        <v>0</v>
      </c>
      <c r="Q162" s="55">
        <v>0.09</v>
      </c>
      <c r="R162" s="55">
        <v>3.832086787720014E-2</v>
      </c>
      <c r="S162" s="52">
        <v>0</v>
      </c>
      <c r="T162"/>
      <c r="U162" s="82">
        <v>288068</v>
      </c>
      <c r="V162" s="82">
        <v>0</v>
      </c>
      <c r="W162" s="82">
        <v>0</v>
      </c>
      <c r="X162" s="82">
        <v>19646</v>
      </c>
      <c r="Y162" s="82">
        <v>307714</v>
      </c>
      <c r="Z162" s="83">
        <v>27697825</v>
      </c>
    </row>
    <row r="163" spans="1:26" s="13" customFormat="1">
      <c r="A163" s="49">
        <v>428</v>
      </c>
      <c r="B163" s="49">
        <v>428035346</v>
      </c>
      <c r="C163" s="50" t="s">
        <v>318</v>
      </c>
      <c r="D163" s="49">
        <v>35</v>
      </c>
      <c r="E163" s="50" t="s">
        <v>11</v>
      </c>
      <c r="F163" s="49">
        <v>346</v>
      </c>
      <c r="G163" s="50" t="s">
        <v>21</v>
      </c>
      <c r="H163" s="79">
        <v>6</v>
      </c>
      <c r="I163" s="80">
        <v>10215</v>
      </c>
      <c r="J163" s="80">
        <v>1136</v>
      </c>
      <c r="K163" s="80">
        <v>0</v>
      </c>
      <c r="L163" s="80">
        <v>893</v>
      </c>
      <c r="M163" s="81">
        <v>12244</v>
      </c>
      <c r="N163"/>
      <c r="O163" s="79">
        <v>0</v>
      </c>
      <c r="P163" s="79">
        <v>0</v>
      </c>
      <c r="Q163" s="55">
        <v>0.09</v>
      </c>
      <c r="R163" s="55">
        <v>1.0013258827609176E-2</v>
      </c>
      <c r="S163" s="52">
        <v>0</v>
      </c>
      <c r="T163"/>
      <c r="U163" s="82">
        <v>68106</v>
      </c>
      <c r="V163" s="82">
        <v>0</v>
      </c>
      <c r="W163" s="82">
        <v>0</v>
      </c>
      <c r="X163" s="82">
        <v>5358</v>
      </c>
      <c r="Y163" s="82">
        <v>73464</v>
      </c>
      <c r="Z163" s="83">
        <v>27697825</v>
      </c>
    </row>
    <row r="164" spans="1:26" s="13" customFormat="1">
      <c r="A164" s="49">
        <v>429</v>
      </c>
      <c r="B164" s="49">
        <v>429163030</v>
      </c>
      <c r="C164" s="50" t="s">
        <v>93</v>
      </c>
      <c r="D164" s="49">
        <v>163</v>
      </c>
      <c r="E164" s="50" t="s">
        <v>16</v>
      </c>
      <c r="F164" s="49">
        <v>30</v>
      </c>
      <c r="G164" s="50" t="s">
        <v>94</v>
      </c>
      <c r="H164" s="79">
        <v>7</v>
      </c>
      <c r="I164" s="80">
        <v>13295</v>
      </c>
      <c r="J164" s="80">
        <v>3255</v>
      </c>
      <c r="K164" s="80">
        <v>0</v>
      </c>
      <c r="L164" s="80">
        <v>893</v>
      </c>
      <c r="M164" s="81">
        <v>17443</v>
      </c>
      <c r="N164"/>
      <c r="O164" s="79">
        <v>0</v>
      </c>
      <c r="P164" s="79">
        <v>0</v>
      </c>
      <c r="Q164" s="55">
        <v>0.09</v>
      </c>
      <c r="R164" s="55">
        <v>2.4022443540679221E-3</v>
      </c>
      <c r="S164" s="52">
        <v>0</v>
      </c>
      <c r="T164"/>
      <c r="U164" s="82">
        <v>115850</v>
      </c>
      <c r="V164" s="82">
        <v>0</v>
      </c>
      <c r="W164" s="82">
        <v>0</v>
      </c>
      <c r="X164" s="82">
        <v>6251</v>
      </c>
      <c r="Y164" s="82">
        <v>122101</v>
      </c>
      <c r="Z164" s="83">
        <v>17292001</v>
      </c>
    </row>
    <row r="165" spans="1:26" s="13" customFormat="1">
      <c r="A165" s="49">
        <v>429</v>
      </c>
      <c r="B165" s="49">
        <v>429163035</v>
      </c>
      <c r="C165" s="50" t="s">
        <v>93</v>
      </c>
      <c r="D165" s="49">
        <v>163</v>
      </c>
      <c r="E165" s="50" t="s">
        <v>16</v>
      </c>
      <c r="F165" s="49">
        <v>35</v>
      </c>
      <c r="G165" s="50" t="s">
        <v>11</v>
      </c>
      <c r="H165" s="79">
        <v>2</v>
      </c>
      <c r="I165" s="80">
        <v>14284</v>
      </c>
      <c r="J165" s="80">
        <v>5015</v>
      </c>
      <c r="K165" s="80">
        <v>0</v>
      </c>
      <c r="L165" s="80">
        <v>893</v>
      </c>
      <c r="M165" s="81">
        <v>20192</v>
      </c>
      <c r="N165"/>
      <c r="O165" s="79">
        <v>0</v>
      </c>
      <c r="P165" s="79">
        <v>0</v>
      </c>
      <c r="Q165" s="55">
        <v>0.18</v>
      </c>
      <c r="R165" s="55">
        <v>0.14612608853271811</v>
      </c>
      <c r="S165" s="52">
        <v>0</v>
      </c>
      <c r="T165"/>
      <c r="U165" s="82">
        <v>38598</v>
      </c>
      <c r="V165" s="82">
        <v>0</v>
      </c>
      <c r="W165" s="82">
        <v>0</v>
      </c>
      <c r="X165" s="82">
        <v>1786</v>
      </c>
      <c r="Y165" s="82">
        <v>40384</v>
      </c>
      <c r="Z165" s="83">
        <v>17292001</v>
      </c>
    </row>
    <row r="166" spans="1:26" s="13" customFormat="1">
      <c r="A166" s="49">
        <v>429</v>
      </c>
      <c r="B166" s="49">
        <v>429163057</v>
      </c>
      <c r="C166" s="50" t="s">
        <v>93</v>
      </c>
      <c r="D166" s="49">
        <v>163</v>
      </c>
      <c r="E166" s="50" t="s">
        <v>16</v>
      </c>
      <c r="F166" s="49">
        <v>57</v>
      </c>
      <c r="G166" s="50" t="s">
        <v>13</v>
      </c>
      <c r="H166" s="79">
        <v>1</v>
      </c>
      <c r="I166" s="80">
        <v>14594</v>
      </c>
      <c r="J166" s="80">
        <v>740</v>
      </c>
      <c r="K166" s="80">
        <v>0</v>
      </c>
      <c r="L166" s="80">
        <v>893</v>
      </c>
      <c r="M166" s="81">
        <v>16227</v>
      </c>
      <c r="N166"/>
      <c r="O166" s="79">
        <v>0</v>
      </c>
      <c r="P166" s="79">
        <v>0</v>
      </c>
      <c r="Q166" s="55">
        <v>0.18</v>
      </c>
      <c r="R166" s="55">
        <v>0.11617430923108824</v>
      </c>
      <c r="S166" s="52">
        <v>0</v>
      </c>
      <c r="T166"/>
      <c r="U166" s="82">
        <v>15334</v>
      </c>
      <c r="V166" s="82">
        <v>0</v>
      </c>
      <c r="W166" s="82">
        <v>0</v>
      </c>
      <c r="X166" s="82">
        <v>893</v>
      </c>
      <c r="Y166" s="82">
        <v>16227</v>
      </c>
      <c r="Z166" s="83">
        <v>17292001</v>
      </c>
    </row>
    <row r="167" spans="1:26" s="13" customFormat="1">
      <c r="A167" s="49">
        <v>429</v>
      </c>
      <c r="B167" s="49">
        <v>429163149</v>
      </c>
      <c r="C167" s="50" t="s">
        <v>93</v>
      </c>
      <c r="D167" s="49">
        <v>163</v>
      </c>
      <c r="E167" s="50" t="s">
        <v>16</v>
      </c>
      <c r="F167" s="49">
        <v>149</v>
      </c>
      <c r="G167" s="50" t="s">
        <v>77</v>
      </c>
      <c r="H167" s="79">
        <v>1</v>
      </c>
      <c r="I167" s="80">
        <v>12390</v>
      </c>
      <c r="J167" s="80">
        <v>16</v>
      </c>
      <c r="K167" s="80">
        <v>0</v>
      </c>
      <c r="L167" s="80">
        <v>893</v>
      </c>
      <c r="M167" s="81">
        <v>13299</v>
      </c>
      <c r="N167"/>
      <c r="O167" s="79">
        <v>0</v>
      </c>
      <c r="P167" s="79">
        <v>0</v>
      </c>
      <c r="Q167" s="55">
        <v>0.16</v>
      </c>
      <c r="R167" s="55">
        <v>0.10179034970494732</v>
      </c>
      <c r="S167" s="52">
        <v>0</v>
      </c>
      <c r="T167"/>
      <c r="U167" s="82">
        <v>12406</v>
      </c>
      <c r="V167" s="82">
        <v>0</v>
      </c>
      <c r="W167" s="82">
        <v>0</v>
      </c>
      <c r="X167" s="82">
        <v>893</v>
      </c>
      <c r="Y167" s="82">
        <v>13299</v>
      </c>
      <c r="Z167" s="83">
        <v>17292001</v>
      </c>
    </row>
    <row r="168" spans="1:26" s="13" customFormat="1">
      <c r="A168" s="49">
        <v>429</v>
      </c>
      <c r="B168" s="49">
        <v>429163163</v>
      </c>
      <c r="C168" s="50" t="s">
        <v>93</v>
      </c>
      <c r="D168" s="49">
        <v>163</v>
      </c>
      <c r="E168" s="50" t="s">
        <v>16</v>
      </c>
      <c r="F168" s="49">
        <v>163</v>
      </c>
      <c r="G168" s="50" t="s">
        <v>16</v>
      </c>
      <c r="H168" s="79">
        <v>1277</v>
      </c>
      <c r="I168" s="80">
        <v>11625</v>
      </c>
      <c r="J168" s="80">
        <v>227</v>
      </c>
      <c r="K168" s="80">
        <v>0</v>
      </c>
      <c r="L168" s="80">
        <v>893</v>
      </c>
      <c r="M168" s="81">
        <v>12745</v>
      </c>
      <c r="N168"/>
      <c r="O168" s="79">
        <v>0</v>
      </c>
      <c r="P168" s="79">
        <v>0</v>
      </c>
      <c r="Q168" s="55">
        <v>0.18</v>
      </c>
      <c r="R168" s="55">
        <v>8.718100290538934E-2</v>
      </c>
      <c r="S168" s="52">
        <v>0</v>
      </c>
      <c r="T168"/>
      <c r="U168" s="82">
        <v>15135004</v>
      </c>
      <c r="V168" s="82">
        <v>0</v>
      </c>
      <c r="W168" s="82">
        <v>0</v>
      </c>
      <c r="X168" s="82">
        <v>1140361</v>
      </c>
      <c r="Y168" s="82">
        <v>16275365</v>
      </c>
      <c r="Z168" s="83">
        <v>17292001</v>
      </c>
    </row>
    <row r="169" spans="1:26" s="13" customFormat="1">
      <c r="A169" s="49">
        <v>429</v>
      </c>
      <c r="B169" s="49">
        <v>429163164</v>
      </c>
      <c r="C169" s="50" t="s">
        <v>93</v>
      </c>
      <c r="D169" s="49">
        <v>163</v>
      </c>
      <c r="E169" s="50" t="s">
        <v>16</v>
      </c>
      <c r="F169" s="49">
        <v>164</v>
      </c>
      <c r="G169" s="50" t="s">
        <v>95</v>
      </c>
      <c r="H169" s="79">
        <v>2</v>
      </c>
      <c r="I169" s="80">
        <v>12194</v>
      </c>
      <c r="J169" s="80">
        <v>5807</v>
      </c>
      <c r="K169" s="80">
        <v>0</v>
      </c>
      <c r="L169" s="80">
        <v>893</v>
      </c>
      <c r="M169" s="81">
        <v>18894</v>
      </c>
      <c r="N169"/>
      <c r="O169" s="79">
        <v>0</v>
      </c>
      <c r="P169" s="79">
        <v>0</v>
      </c>
      <c r="Q169" s="55">
        <v>0.09</v>
      </c>
      <c r="R169" s="55">
        <v>1.5997545718765289E-3</v>
      </c>
      <c r="S169" s="52">
        <v>0</v>
      </c>
      <c r="T169"/>
      <c r="U169" s="82">
        <v>36002</v>
      </c>
      <c r="V169" s="82">
        <v>0</v>
      </c>
      <c r="W169" s="82">
        <v>0</v>
      </c>
      <c r="X169" s="82">
        <v>1786</v>
      </c>
      <c r="Y169" s="82">
        <v>37788</v>
      </c>
      <c r="Z169" s="83">
        <v>17292001</v>
      </c>
    </row>
    <row r="170" spans="1:26" s="13" customFormat="1">
      <c r="A170" s="49">
        <v>429</v>
      </c>
      <c r="B170" s="49">
        <v>429163168</v>
      </c>
      <c r="C170" s="50" t="s">
        <v>93</v>
      </c>
      <c r="D170" s="49">
        <v>163</v>
      </c>
      <c r="E170" s="50" t="s">
        <v>16</v>
      </c>
      <c r="F170" s="49">
        <v>168</v>
      </c>
      <c r="G170" s="50" t="s">
        <v>96</v>
      </c>
      <c r="H170" s="79">
        <v>2</v>
      </c>
      <c r="I170" s="80">
        <v>8944</v>
      </c>
      <c r="J170" s="80">
        <v>4473</v>
      </c>
      <c r="K170" s="80">
        <v>0</v>
      </c>
      <c r="L170" s="80">
        <v>893</v>
      </c>
      <c r="M170" s="81">
        <v>14310</v>
      </c>
      <c r="N170"/>
      <c r="O170" s="79">
        <v>0</v>
      </c>
      <c r="P170" s="79">
        <v>0</v>
      </c>
      <c r="Q170" s="55">
        <v>0.09</v>
      </c>
      <c r="R170" s="55">
        <v>4.7078380780462864E-2</v>
      </c>
      <c r="S170" s="52">
        <v>0</v>
      </c>
      <c r="T170"/>
      <c r="U170" s="82">
        <v>26834</v>
      </c>
      <c r="V170" s="82">
        <v>0</v>
      </c>
      <c r="W170" s="82">
        <v>0</v>
      </c>
      <c r="X170" s="82">
        <v>1786</v>
      </c>
      <c r="Y170" s="82">
        <v>28620</v>
      </c>
      <c r="Z170" s="83">
        <v>17292001</v>
      </c>
    </row>
    <row r="171" spans="1:26" s="13" customFormat="1">
      <c r="A171" s="49">
        <v>429</v>
      </c>
      <c r="B171" s="49">
        <v>429163176</v>
      </c>
      <c r="C171" s="50" t="s">
        <v>93</v>
      </c>
      <c r="D171" s="49">
        <v>163</v>
      </c>
      <c r="E171" s="50" t="s">
        <v>16</v>
      </c>
      <c r="F171" s="49">
        <v>176</v>
      </c>
      <c r="G171" s="50" t="s">
        <v>78</v>
      </c>
      <c r="H171" s="79">
        <v>2</v>
      </c>
      <c r="I171" s="80">
        <v>9794</v>
      </c>
      <c r="J171" s="80">
        <v>3235</v>
      </c>
      <c r="K171" s="80">
        <v>0</v>
      </c>
      <c r="L171" s="80">
        <v>893</v>
      </c>
      <c r="M171" s="81">
        <v>13922</v>
      </c>
      <c r="N171"/>
      <c r="O171" s="79">
        <v>0</v>
      </c>
      <c r="P171" s="79">
        <v>0</v>
      </c>
      <c r="Q171" s="55">
        <v>0.09</v>
      </c>
      <c r="R171" s="55">
        <v>6.5731913421481103E-2</v>
      </c>
      <c r="S171" s="52">
        <v>0</v>
      </c>
      <c r="T171"/>
      <c r="U171" s="82">
        <v>26058</v>
      </c>
      <c r="V171" s="82">
        <v>0</v>
      </c>
      <c r="W171" s="82">
        <v>0</v>
      </c>
      <c r="X171" s="82">
        <v>1786</v>
      </c>
      <c r="Y171" s="82">
        <v>27844</v>
      </c>
      <c r="Z171" s="83">
        <v>17292001</v>
      </c>
    </row>
    <row r="172" spans="1:26" s="13" customFormat="1">
      <c r="A172" s="49">
        <v>429</v>
      </c>
      <c r="B172" s="49">
        <v>429163229</v>
      </c>
      <c r="C172" s="50" t="s">
        <v>93</v>
      </c>
      <c r="D172" s="49">
        <v>163</v>
      </c>
      <c r="E172" s="50" t="s">
        <v>16</v>
      </c>
      <c r="F172" s="49">
        <v>229</v>
      </c>
      <c r="G172" s="50" t="s">
        <v>97</v>
      </c>
      <c r="H172" s="79">
        <v>11</v>
      </c>
      <c r="I172" s="80">
        <v>13268</v>
      </c>
      <c r="J172" s="80">
        <v>1256</v>
      </c>
      <c r="K172" s="80">
        <v>0</v>
      </c>
      <c r="L172" s="80">
        <v>893</v>
      </c>
      <c r="M172" s="81">
        <v>15417</v>
      </c>
      <c r="N172"/>
      <c r="O172" s="79">
        <v>0</v>
      </c>
      <c r="P172" s="79">
        <v>0</v>
      </c>
      <c r="Q172" s="55">
        <v>0.09</v>
      </c>
      <c r="R172" s="55">
        <v>1.0850901083337826E-2</v>
      </c>
      <c r="S172" s="52">
        <v>0</v>
      </c>
      <c r="T172"/>
      <c r="U172" s="82">
        <v>159764</v>
      </c>
      <c r="V172" s="82">
        <v>0</v>
      </c>
      <c r="W172" s="82">
        <v>0</v>
      </c>
      <c r="X172" s="82">
        <v>9823</v>
      </c>
      <c r="Y172" s="82">
        <v>169587</v>
      </c>
      <c r="Z172" s="83">
        <v>17292001</v>
      </c>
    </row>
    <row r="173" spans="1:26" s="13" customFormat="1">
      <c r="A173" s="49">
        <v>429</v>
      </c>
      <c r="B173" s="49">
        <v>429163248</v>
      </c>
      <c r="C173" s="50" t="s">
        <v>93</v>
      </c>
      <c r="D173" s="49">
        <v>163</v>
      </c>
      <c r="E173" s="50" t="s">
        <v>16</v>
      </c>
      <c r="F173" s="49">
        <v>248</v>
      </c>
      <c r="G173" s="50" t="s">
        <v>18</v>
      </c>
      <c r="H173" s="79">
        <v>4</v>
      </c>
      <c r="I173" s="80">
        <v>10413</v>
      </c>
      <c r="J173" s="80">
        <v>1022</v>
      </c>
      <c r="K173" s="80">
        <v>0</v>
      </c>
      <c r="L173" s="80">
        <v>893</v>
      </c>
      <c r="M173" s="81">
        <v>12328</v>
      </c>
      <c r="N173"/>
      <c r="O173" s="79">
        <v>0</v>
      </c>
      <c r="P173" s="79">
        <v>0</v>
      </c>
      <c r="Q173" s="55">
        <v>0.09</v>
      </c>
      <c r="R173" s="55">
        <v>3.832086787720014E-2</v>
      </c>
      <c r="S173" s="52">
        <v>0</v>
      </c>
      <c r="T173"/>
      <c r="U173" s="82">
        <v>45740</v>
      </c>
      <c r="V173" s="82">
        <v>0</v>
      </c>
      <c r="W173" s="82">
        <v>0</v>
      </c>
      <c r="X173" s="82">
        <v>3572</v>
      </c>
      <c r="Y173" s="82">
        <v>49312</v>
      </c>
      <c r="Z173" s="83">
        <v>17292001</v>
      </c>
    </row>
    <row r="174" spans="1:26" s="13" customFormat="1">
      <c r="A174" s="49">
        <v>429</v>
      </c>
      <c r="B174" s="49">
        <v>429163258</v>
      </c>
      <c r="C174" s="50" t="s">
        <v>93</v>
      </c>
      <c r="D174" s="49">
        <v>163</v>
      </c>
      <c r="E174" s="50" t="s">
        <v>16</v>
      </c>
      <c r="F174" s="49">
        <v>258</v>
      </c>
      <c r="G174" s="50" t="s">
        <v>98</v>
      </c>
      <c r="H174" s="79">
        <v>11</v>
      </c>
      <c r="I174" s="80">
        <v>12787</v>
      </c>
      <c r="J174" s="80">
        <v>4078</v>
      </c>
      <c r="K174" s="80">
        <v>0</v>
      </c>
      <c r="L174" s="80">
        <v>893</v>
      </c>
      <c r="M174" s="81">
        <v>17758</v>
      </c>
      <c r="N174"/>
      <c r="O174" s="79">
        <v>0</v>
      </c>
      <c r="P174" s="79">
        <v>0</v>
      </c>
      <c r="Q174" s="55">
        <v>0.18</v>
      </c>
      <c r="R174" s="55">
        <v>9.1458069662685881E-2</v>
      </c>
      <c r="S174" s="52">
        <v>0</v>
      </c>
      <c r="T174"/>
      <c r="U174" s="82">
        <v>185515</v>
      </c>
      <c r="V174" s="82">
        <v>0</v>
      </c>
      <c r="W174" s="82">
        <v>0</v>
      </c>
      <c r="X174" s="82">
        <v>9823</v>
      </c>
      <c r="Y174" s="82">
        <v>195338</v>
      </c>
      <c r="Z174" s="83">
        <v>17292001</v>
      </c>
    </row>
    <row r="175" spans="1:26" s="13" customFormat="1">
      <c r="A175" s="49">
        <v>429</v>
      </c>
      <c r="B175" s="49">
        <v>429163262</v>
      </c>
      <c r="C175" s="50" t="s">
        <v>93</v>
      </c>
      <c r="D175" s="49">
        <v>163</v>
      </c>
      <c r="E175" s="50" t="s">
        <v>16</v>
      </c>
      <c r="F175" s="49">
        <v>262</v>
      </c>
      <c r="G175" s="50" t="s">
        <v>19</v>
      </c>
      <c r="H175" s="79">
        <v>8</v>
      </c>
      <c r="I175" s="80">
        <v>11746</v>
      </c>
      <c r="J175" s="80">
        <v>5416</v>
      </c>
      <c r="K175" s="80">
        <v>0</v>
      </c>
      <c r="L175" s="80">
        <v>893</v>
      </c>
      <c r="M175" s="81">
        <v>18055</v>
      </c>
      <c r="N175"/>
      <c r="O175" s="79">
        <v>0</v>
      </c>
      <c r="P175" s="79">
        <v>0</v>
      </c>
      <c r="Q175" s="55">
        <v>0.09</v>
      </c>
      <c r="R175" s="55">
        <v>4.9647447879869105E-2</v>
      </c>
      <c r="S175" s="52">
        <v>0</v>
      </c>
      <c r="T175"/>
      <c r="U175" s="82">
        <v>137296</v>
      </c>
      <c r="V175" s="82">
        <v>0</v>
      </c>
      <c r="W175" s="82">
        <v>0</v>
      </c>
      <c r="X175" s="82">
        <v>7144</v>
      </c>
      <c r="Y175" s="82">
        <v>144440</v>
      </c>
      <c r="Z175" s="83">
        <v>17292001</v>
      </c>
    </row>
    <row r="176" spans="1:26" s="13" customFormat="1">
      <c r="A176" s="49">
        <v>429</v>
      </c>
      <c r="B176" s="49">
        <v>429163291</v>
      </c>
      <c r="C176" s="50" t="s">
        <v>93</v>
      </c>
      <c r="D176" s="49">
        <v>163</v>
      </c>
      <c r="E176" s="50" t="s">
        <v>16</v>
      </c>
      <c r="F176" s="49">
        <v>291</v>
      </c>
      <c r="G176" s="50" t="s">
        <v>99</v>
      </c>
      <c r="H176" s="79">
        <v>8</v>
      </c>
      <c r="I176" s="80">
        <v>12771</v>
      </c>
      <c r="J176" s="80">
        <v>7798</v>
      </c>
      <c r="K176" s="80">
        <v>0</v>
      </c>
      <c r="L176" s="80">
        <v>893</v>
      </c>
      <c r="M176" s="81">
        <v>21462</v>
      </c>
      <c r="N176"/>
      <c r="O176" s="79">
        <v>0</v>
      </c>
      <c r="P176" s="79">
        <v>0</v>
      </c>
      <c r="Q176" s="55">
        <v>0.09</v>
      </c>
      <c r="R176" s="55">
        <v>1.1849299689070674E-2</v>
      </c>
      <c r="S176" s="52">
        <v>0</v>
      </c>
      <c r="T176"/>
      <c r="U176" s="82">
        <v>164552</v>
      </c>
      <c r="V176" s="82">
        <v>0</v>
      </c>
      <c r="W176" s="82">
        <v>0</v>
      </c>
      <c r="X176" s="82">
        <v>7144</v>
      </c>
      <c r="Y176" s="82">
        <v>171696</v>
      </c>
      <c r="Z176" s="83">
        <v>17292001</v>
      </c>
    </row>
    <row r="177" spans="1:26" s="13" customFormat="1">
      <c r="A177" s="49">
        <v>430</v>
      </c>
      <c r="B177" s="49">
        <v>430170009</v>
      </c>
      <c r="C177" s="50" t="s">
        <v>101</v>
      </c>
      <c r="D177" s="49">
        <v>170</v>
      </c>
      <c r="E177" s="50" t="s">
        <v>65</v>
      </c>
      <c r="F177" s="49">
        <v>9</v>
      </c>
      <c r="G177" s="50" t="s">
        <v>85</v>
      </c>
      <c r="H177" s="79">
        <v>1</v>
      </c>
      <c r="I177" s="80">
        <v>8448</v>
      </c>
      <c r="J177" s="80">
        <v>4785</v>
      </c>
      <c r="K177" s="80">
        <v>0</v>
      </c>
      <c r="L177" s="80">
        <v>893</v>
      </c>
      <c r="M177" s="81">
        <v>14126</v>
      </c>
      <c r="N177"/>
      <c r="O177" s="79">
        <v>2.7190332326283987E-2</v>
      </c>
      <c r="P177" s="79">
        <v>0</v>
      </c>
      <c r="Q177" s="55">
        <v>0.09</v>
      </c>
      <c r="R177" s="55">
        <v>1.6304319438482956E-3</v>
      </c>
      <c r="S177" s="52">
        <v>0</v>
      </c>
      <c r="T177"/>
      <c r="U177" s="82">
        <v>12873</v>
      </c>
      <c r="V177" s="82">
        <v>0</v>
      </c>
      <c r="W177" s="82">
        <v>0</v>
      </c>
      <c r="X177" s="82">
        <v>869</v>
      </c>
      <c r="Y177" s="82">
        <v>13742</v>
      </c>
      <c r="Z177" s="83">
        <v>13556131</v>
      </c>
    </row>
    <row r="178" spans="1:26" s="13" customFormat="1">
      <c r="A178" s="49">
        <v>430</v>
      </c>
      <c r="B178" s="49">
        <v>430170014</v>
      </c>
      <c r="C178" s="50" t="s">
        <v>101</v>
      </c>
      <c r="D178" s="49">
        <v>170</v>
      </c>
      <c r="E178" s="50" t="s">
        <v>65</v>
      </c>
      <c r="F178" s="49">
        <v>14</v>
      </c>
      <c r="G178" s="50" t="s">
        <v>62</v>
      </c>
      <c r="H178" s="79">
        <v>13</v>
      </c>
      <c r="I178" s="80">
        <v>10191</v>
      </c>
      <c r="J178" s="80">
        <v>3397</v>
      </c>
      <c r="K178" s="80">
        <v>0</v>
      </c>
      <c r="L178" s="80">
        <v>893</v>
      </c>
      <c r="M178" s="81">
        <v>14481</v>
      </c>
      <c r="N178"/>
      <c r="O178" s="79">
        <v>0.35347432024169184</v>
      </c>
      <c r="P178" s="79">
        <v>0</v>
      </c>
      <c r="Q178" s="55">
        <v>0.09</v>
      </c>
      <c r="R178" s="55">
        <v>9.4651579158939857E-3</v>
      </c>
      <c r="S178" s="52">
        <v>0</v>
      </c>
      <c r="T178"/>
      <c r="U178" s="82">
        <v>171847</v>
      </c>
      <c r="V178" s="82">
        <v>0</v>
      </c>
      <c r="W178" s="82">
        <v>0</v>
      </c>
      <c r="X178" s="82">
        <v>11297</v>
      </c>
      <c r="Y178" s="82">
        <v>183144</v>
      </c>
      <c r="Z178" s="83">
        <v>13556131</v>
      </c>
    </row>
    <row r="179" spans="1:26" s="13" customFormat="1">
      <c r="A179" s="49">
        <v>430</v>
      </c>
      <c r="B179" s="49">
        <v>430170025</v>
      </c>
      <c r="C179" s="50" t="s">
        <v>101</v>
      </c>
      <c r="D179" s="49">
        <v>170</v>
      </c>
      <c r="E179" s="50" t="s">
        <v>65</v>
      </c>
      <c r="F179" s="49">
        <v>25</v>
      </c>
      <c r="G179" s="50" t="s">
        <v>178</v>
      </c>
      <c r="H179" s="79">
        <v>1</v>
      </c>
      <c r="I179" s="80">
        <v>9839</v>
      </c>
      <c r="J179" s="80">
        <v>3406</v>
      </c>
      <c r="K179" s="80">
        <v>0</v>
      </c>
      <c r="L179" s="80">
        <v>893</v>
      </c>
      <c r="M179" s="81">
        <v>14138</v>
      </c>
      <c r="N179"/>
      <c r="O179" s="79">
        <v>2.7190332326283987E-2</v>
      </c>
      <c r="P179" s="79">
        <v>0</v>
      </c>
      <c r="Q179" s="55">
        <v>0.09</v>
      </c>
      <c r="R179" s="55">
        <v>1.7414101015052738E-2</v>
      </c>
      <c r="S179" s="52">
        <v>0</v>
      </c>
      <c r="T179"/>
      <c r="U179" s="82">
        <v>12885</v>
      </c>
      <c r="V179" s="82">
        <v>0</v>
      </c>
      <c r="W179" s="82">
        <v>0</v>
      </c>
      <c r="X179" s="82">
        <v>869</v>
      </c>
      <c r="Y179" s="82">
        <v>13754</v>
      </c>
      <c r="Z179" s="83">
        <v>13556131</v>
      </c>
    </row>
    <row r="180" spans="1:26" s="13" customFormat="1">
      <c r="A180" s="49">
        <v>430</v>
      </c>
      <c r="B180" s="49">
        <v>430170031</v>
      </c>
      <c r="C180" s="50" t="s">
        <v>101</v>
      </c>
      <c r="D180" s="49">
        <v>170</v>
      </c>
      <c r="E180" s="50" t="s">
        <v>65</v>
      </c>
      <c r="F180" s="49">
        <v>31</v>
      </c>
      <c r="G180" s="50" t="s">
        <v>76</v>
      </c>
      <c r="H180" s="79">
        <v>1</v>
      </c>
      <c r="I180" s="80">
        <v>10226</v>
      </c>
      <c r="J180" s="80">
        <v>4744</v>
      </c>
      <c r="K180" s="80">
        <v>0</v>
      </c>
      <c r="L180" s="80">
        <v>893</v>
      </c>
      <c r="M180" s="81">
        <v>15863</v>
      </c>
      <c r="N180"/>
      <c r="O180" s="79">
        <v>2.7190332326283987E-2</v>
      </c>
      <c r="P180" s="79">
        <v>0</v>
      </c>
      <c r="Q180" s="55">
        <v>0.09</v>
      </c>
      <c r="R180" s="55">
        <v>3.0867313623974602E-2</v>
      </c>
      <c r="S180" s="52">
        <v>0</v>
      </c>
      <c r="T180"/>
      <c r="U180" s="82">
        <v>14563</v>
      </c>
      <c r="V180" s="82">
        <v>0</v>
      </c>
      <c r="W180" s="82">
        <v>0</v>
      </c>
      <c r="X180" s="82">
        <v>869</v>
      </c>
      <c r="Y180" s="82">
        <v>15432</v>
      </c>
      <c r="Z180" s="83">
        <v>13556131</v>
      </c>
    </row>
    <row r="181" spans="1:26" s="13" customFormat="1">
      <c r="A181" s="49">
        <v>430</v>
      </c>
      <c r="B181" s="49">
        <v>430170064</v>
      </c>
      <c r="C181" s="50" t="s">
        <v>101</v>
      </c>
      <c r="D181" s="49">
        <v>170</v>
      </c>
      <c r="E181" s="50" t="s">
        <v>65</v>
      </c>
      <c r="F181" s="49">
        <v>64</v>
      </c>
      <c r="G181" s="50" t="s">
        <v>102</v>
      </c>
      <c r="H181" s="79">
        <v>60</v>
      </c>
      <c r="I181" s="80">
        <v>9519</v>
      </c>
      <c r="J181" s="80">
        <v>1519</v>
      </c>
      <c r="K181" s="80">
        <v>0</v>
      </c>
      <c r="L181" s="80">
        <v>893</v>
      </c>
      <c r="M181" s="81">
        <v>11931</v>
      </c>
      <c r="N181"/>
      <c r="O181" s="79">
        <v>1.6314199395770417</v>
      </c>
      <c r="P181" s="79">
        <v>0</v>
      </c>
      <c r="Q181" s="55">
        <v>0.18</v>
      </c>
      <c r="R181" s="55">
        <v>2.7430088816992392E-2</v>
      </c>
      <c r="S181" s="52">
        <v>0</v>
      </c>
      <c r="T181"/>
      <c r="U181" s="82">
        <v>644280</v>
      </c>
      <c r="V181" s="82">
        <v>0</v>
      </c>
      <c r="W181" s="82">
        <v>0</v>
      </c>
      <c r="X181" s="82">
        <v>52140</v>
      </c>
      <c r="Y181" s="82">
        <v>696420</v>
      </c>
      <c r="Z181" s="83">
        <v>13556131</v>
      </c>
    </row>
    <row r="182" spans="1:26" s="13" customFormat="1">
      <c r="A182" s="49">
        <v>430</v>
      </c>
      <c r="B182" s="49">
        <v>430170100</v>
      </c>
      <c r="C182" s="50" t="s">
        <v>101</v>
      </c>
      <c r="D182" s="49">
        <v>170</v>
      </c>
      <c r="E182" s="50" t="s">
        <v>65</v>
      </c>
      <c r="F182" s="49">
        <v>100</v>
      </c>
      <c r="G182" s="50" t="s">
        <v>58</v>
      </c>
      <c r="H182" s="79">
        <v>24</v>
      </c>
      <c r="I182" s="80">
        <v>9884</v>
      </c>
      <c r="J182" s="80">
        <v>5079</v>
      </c>
      <c r="K182" s="80">
        <v>0</v>
      </c>
      <c r="L182" s="80">
        <v>893</v>
      </c>
      <c r="M182" s="81">
        <v>15856</v>
      </c>
      <c r="N182"/>
      <c r="O182" s="79">
        <v>0.65256797583081572</v>
      </c>
      <c r="P182" s="79">
        <v>0</v>
      </c>
      <c r="Q182" s="55">
        <v>0.09</v>
      </c>
      <c r="R182" s="55">
        <v>3.1973177065139177E-2</v>
      </c>
      <c r="S182" s="52">
        <v>0</v>
      </c>
      <c r="T182"/>
      <c r="U182" s="82">
        <v>349344</v>
      </c>
      <c r="V182" s="82">
        <v>0</v>
      </c>
      <c r="W182" s="82">
        <v>0</v>
      </c>
      <c r="X182" s="82">
        <v>20856</v>
      </c>
      <c r="Y182" s="82">
        <v>370200</v>
      </c>
      <c r="Z182" s="83">
        <v>13556131</v>
      </c>
    </row>
    <row r="183" spans="1:26" s="13" customFormat="1">
      <c r="A183" s="49">
        <v>430</v>
      </c>
      <c r="B183" s="49">
        <v>430170101</v>
      </c>
      <c r="C183" s="50" t="s">
        <v>101</v>
      </c>
      <c r="D183" s="49">
        <v>170</v>
      </c>
      <c r="E183" s="50" t="s">
        <v>65</v>
      </c>
      <c r="F183" s="49">
        <v>101</v>
      </c>
      <c r="G183" s="50" t="s">
        <v>103</v>
      </c>
      <c r="H183" s="79">
        <v>1</v>
      </c>
      <c r="I183" s="80">
        <v>8448</v>
      </c>
      <c r="J183" s="80">
        <v>1929</v>
      </c>
      <c r="K183" s="80">
        <v>0</v>
      </c>
      <c r="L183" s="80">
        <v>893</v>
      </c>
      <c r="M183" s="81">
        <v>11270</v>
      </c>
      <c r="N183"/>
      <c r="O183" s="79">
        <v>2.7190332326283987E-2</v>
      </c>
      <c r="P183" s="79">
        <v>0</v>
      </c>
      <c r="Q183" s="55">
        <v>0.09</v>
      </c>
      <c r="R183" s="55">
        <v>5.0250895566370371E-2</v>
      </c>
      <c r="S183" s="52">
        <v>0</v>
      </c>
      <c r="T183"/>
      <c r="U183" s="82">
        <v>10095</v>
      </c>
      <c r="V183" s="82">
        <v>0</v>
      </c>
      <c r="W183" s="82">
        <v>0</v>
      </c>
      <c r="X183" s="82">
        <v>869</v>
      </c>
      <c r="Y183" s="82">
        <v>10964</v>
      </c>
      <c r="Z183" s="83">
        <v>13556131</v>
      </c>
    </row>
    <row r="184" spans="1:26" s="13" customFormat="1">
      <c r="A184" s="49">
        <v>430</v>
      </c>
      <c r="B184" s="49">
        <v>430170110</v>
      </c>
      <c r="C184" s="50" t="s">
        <v>101</v>
      </c>
      <c r="D184" s="49">
        <v>170</v>
      </c>
      <c r="E184" s="50" t="s">
        <v>65</v>
      </c>
      <c r="F184" s="49">
        <v>110</v>
      </c>
      <c r="G184" s="50" t="s">
        <v>104</v>
      </c>
      <c r="H184" s="79">
        <v>24</v>
      </c>
      <c r="I184" s="80">
        <v>9929</v>
      </c>
      <c r="J184" s="80">
        <v>1840</v>
      </c>
      <c r="K184" s="80">
        <v>0</v>
      </c>
      <c r="L184" s="80">
        <v>893</v>
      </c>
      <c r="M184" s="81">
        <v>12662</v>
      </c>
      <c r="N184"/>
      <c r="O184" s="79">
        <v>0.65256797583081572</v>
      </c>
      <c r="P184" s="79">
        <v>0</v>
      </c>
      <c r="Q184" s="55">
        <v>0.09</v>
      </c>
      <c r="R184" s="55">
        <v>8.3995811732195651E-3</v>
      </c>
      <c r="S184" s="52">
        <v>0</v>
      </c>
      <c r="T184"/>
      <c r="U184" s="82">
        <v>274776</v>
      </c>
      <c r="V184" s="82">
        <v>0</v>
      </c>
      <c r="W184" s="82">
        <v>0</v>
      </c>
      <c r="X184" s="82">
        <v>20856</v>
      </c>
      <c r="Y184" s="82">
        <v>295632</v>
      </c>
      <c r="Z184" s="83">
        <v>13556131</v>
      </c>
    </row>
    <row r="185" spans="1:26" s="13" customFormat="1">
      <c r="A185" s="49">
        <v>430</v>
      </c>
      <c r="B185" s="49">
        <v>430170136</v>
      </c>
      <c r="C185" s="50" t="s">
        <v>101</v>
      </c>
      <c r="D185" s="49">
        <v>170</v>
      </c>
      <c r="E185" s="50" t="s">
        <v>65</v>
      </c>
      <c r="F185" s="49">
        <v>136</v>
      </c>
      <c r="G185" s="50" t="s">
        <v>63</v>
      </c>
      <c r="H185" s="79">
        <v>1</v>
      </c>
      <c r="I185" s="80">
        <v>10226</v>
      </c>
      <c r="J185" s="80">
        <v>3355</v>
      </c>
      <c r="K185" s="80">
        <v>0</v>
      </c>
      <c r="L185" s="80">
        <v>893</v>
      </c>
      <c r="M185" s="81">
        <v>14474</v>
      </c>
      <c r="N185"/>
      <c r="O185" s="79">
        <v>2.7190332326283987E-2</v>
      </c>
      <c r="P185" s="79">
        <v>0</v>
      </c>
      <c r="Q185" s="55">
        <v>0.09</v>
      </c>
      <c r="R185" s="55">
        <v>3.8669255378009364E-3</v>
      </c>
      <c r="S185" s="52">
        <v>0</v>
      </c>
      <c r="T185"/>
      <c r="U185" s="82">
        <v>13212</v>
      </c>
      <c r="V185" s="82">
        <v>0</v>
      </c>
      <c r="W185" s="82">
        <v>0</v>
      </c>
      <c r="X185" s="82">
        <v>869</v>
      </c>
      <c r="Y185" s="82">
        <v>14081</v>
      </c>
      <c r="Z185" s="83">
        <v>13556131</v>
      </c>
    </row>
    <row r="186" spans="1:26" s="13" customFormat="1">
      <c r="A186" s="49">
        <v>430</v>
      </c>
      <c r="B186" s="49">
        <v>430170139</v>
      </c>
      <c r="C186" s="50" t="s">
        <v>101</v>
      </c>
      <c r="D186" s="49">
        <v>170</v>
      </c>
      <c r="E186" s="50" t="s">
        <v>65</v>
      </c>
      <c r="F186" s="49">
        <v>139</v>
      </c>
      <c r="G186" s="50" t="s">
        <v>64</v>
      </c>
      <c r="H186" s="79">
        <v>8</v>
      </c>
      <c r="I186" s="80">
        <v>9972</v>
      </c>
      <c r="J186" s="80">
        <v>3978</v>
      </c>
      <c r="K186" s="80">
        <v>0</v>
      </c>
      <c r="L186" s="80">
        <v>893</v>
      </c>
      <c r="M186" s="81">
        <v>14843</v>
      </c>
      <c r="N186"/>
      <c r="O186" s="79">
        <v>0.2175226586102719</v>
      </c>
      <c r="P186" s="79">
        <v>0</v>
      </c>
      <c r="Q186" s="55">
        <v>0.09</v>
      </c>
      <c r="R186" s="55">
        <v>3.2285462285960411E-3</v>
      </c>
      <c r="S186" s="52">
        <v>0</v>
      </c>
      <c r="T186"/>
      <c r="U186" s="82">
        <v>108568</v>
      </c>
      <c r="V186" s="82">
        <v>0</v>
      </c>
      <c r="W186" s="82">
        <v>0</v>
      </c>
      <c r="X186" s="82">
        <v>6952</v>
      </c>
      <c r="Y186" s="82">
        <v>115520</v>
      </c>
      <c r="Z186" s="83">
        <v>13556131</v>
      </c>
    </row>
    <row r="187" spans="1:26" s="13" customFormat="1">
      <c r="A187" s="49">
        <v>430</v>
      </c>
      <c r="B187" s="49">
        <v>430170141</v>
      </c>
      <c r="C187" s="50" t="s">
        <v>101</v>
      </c>
      <c r="D187" s="49">
        <v>170</v>
      </c>
      <c r="E187" s="50" t="s">
        <v>65</v>
      </c>
      <c r="F187" s="49">
        <v>141</v>
      </c>
      <c r="G187" s="50" t="s">
        <v>106</v>
      </c>
      <c r="H187" s="79">
        <v>120</v>
      </c>
      <c r="I187" s="80">
        <v>9629</v>
      </c>
      <c r="J187" s="80">
        <v>4510</v>
      </c>
      <c r="K187" s="80">
        <v>0</v>
      </c>
      <c r="L187" s="80">
        <v>893</v>
      </c>
      <c r="M187" s="81">
        <v>15032</v>
      </c>
      <c r="N187"/>
      <c r="O187" s="79">
        <v>3.2628398791540771</v>
      </c>
      <c r="P187" s="79">
        <v>0</v>
      </c>
      <c r="Q187" s="55">
        <v>0.09</v>
      </c>
      <c r="R187" s="55">
        <v>3.8783527555816169E-2</v>
      </c>
      <c r="S187" s="52">
        <v>0</v>
      </c>
      <c r="T187"/>
      <c r="U187" s="82">
        <v>1650600</v>
      </c>
      <c r="V187" s="82">
        <v>0</v>
      </c>
      <c r="W187" s="82">
        <v>0</v>
      </c>
      <c r="X187" s="82">
        <v>104280</v>
      </c>
      <c r="Y187" s="82">
        <v>1754880</v>
      </c>
      <c r="Z187" s="83">
        <v>13556131</v>
      </c>
    </row>
    <row r="188" spans="1:26" s="13" customFormat="1">
      <c r="A188" s="49">
        <v>430</v>
      </c>
      <c r="B188" s="49">
        <v>430170153</v>
      </c>
      <c r="C188" s="50" t="s">
        <v>101</v>
      </c>
      <c r="D188" s="49">
        <v>170</v>
      </c>
      <c r="E188" s="50" t="s">
        <v>65</v>
      </c>
      <c r="F188" s="49">
        <v>153</v>
      </c>
      <c r="G188" s="50" t="s">
        <v>107</v>
      </c>
      <c r="H188" s="79">
        <v>2</v>
      </c>
      <c r="I188" s="80">
        <v>11066</v>
      </c>
      <c r="J188" s="80">
        <v>584</v>
      </c>
      <c r="K188" s="80">
        <v>0</v>
      </c>
      <c r="L188" s="80">
        <v>893</v>
      </c>
      <c r="M188" s="81">
        <v>12543</v>
      </c>
      <c r="N188"/>
      <c r="O188" s="79">
        <v>5.4380664652567974E-2</v>
      </c>
      <c r="P188" s="79">
        <v>0</v>
      </c>
      <c r="Q188" s="55">
        <v>0.09</v>
      </c>
      <c r="R188" s="55">
        <v>1.3210763680345456E-2</v>
      </c>
      <c r="S188" s="52">
        <v>0</v>
      </c>
      <c r="T188"/>
      <c r="U188" s="82">
        <v>22666</v>
      </c>
      <c r="V188" s="82">
        <v>0</v>
      </c>
      <c r="W188" s="82">
        <v>0</v>
      </c>
      <c r="X188" s="82">
        <v>1738</v>
      </c>
      <c r="Y188" s="82">
        <v>24404</v>
      </c>
      <c r="Z188" s="83">
        <v>13556131</v>
      </c>
    </row>
    <row r="189" spans="1:26" s="13" customFormat="1">
      <c r="A189" s="49">
        <v>430</v>
      </c>
      <c r="B189" s="49">
        <v>430170158</v>
      </c>
      <c r="C189" s="50" t="s">
        <v>101</v>
      </c>
      <c r="D189" s="49">
        <v>170</v>
      </c>
      <c r="E189" s="50" t="s">
        <v>65</v>
      </c>
      <c r="F189" s="49">
        <v>158</v>
      </c>
      <c r="G189" s="50" t="s">
        <v>108</v>
      </c>
      <c r="H189" s="79">
        <v>2</v>
      </c>
      <c r="I189" s="80">
        <v>9337</v>
      </c>
      <c r="J189" s="80">
        <v>4600</v>
      </c>
      <c r="K189" s="80">
        <v>0</v>
      </c>
      <c r="L189" s="80">
        <v>893</v>
      </c>
      <c r="M189" s="81">
        <v>14830</v>
      </c>
      <c r="N189"/>
      <c r="O189" s="79">
        <v>5.4380664652567974E-2</v>
      </c>
      <c r="P189" s="79">
        <v>0</v>
      </c>
      <c r="Q189" s="55">
        <v>0.09</v>
      </c>
      <c r="R189" s="55">
        <v>3.3988325599453729E-2</v>
      </c>
      <c r="S189" s="52">
        <v>0</v>
      </c>
      <c r="T189"/>
      <c r="U189" s="82">
        <v>27116</v>
      </c>
      <c r="V189" s="82">
        <v>0</v>
      </c>
      <c r="W189" s="82">
        <v>0</v>
      </c>
      <c r="X189" s="82">
        <v>1738</v>
      </c>
      <c r="Y189" s="82">
        <v>28854</v>
      </c>
      <c r="Z189" s="83">
        <v>13556131</v>
      </c>
    </row>
    <row r="190" spans="1:26" s="13" customFormat="1">
      <c r="A190" s="49">
        <v>430</v>
      </c>
      <c r="B190" s="49">
        <v>430170170</v>
      </c>
      <c r="C190" s="50" t="s">
        <v>101</v>
      </c>
      <c r="D190" s="49">
        <v>170</v>
      </c>
      <c r="E190" s="50" t="s">
        <v>65</v>
      </c>
      <c r="F190" s="49">
        <v>170</v>
      </c>
      <c r="G190" s="50" t="s">
        <v>65</v>
      </c>
      <c r="H190" s="79">
        <v>564</v>
      </c>
      <c r="I190" s="80">
        <v>9677</v>
      </c>
      <c r="J190" s="80">
        <v>3778</v>
      </c>
      <c r="K190" s="80">
        <v>0</v>
      </c>
      <c r="L190" s="80">
        <v>893</v>
      </c>
      <c r="M190" s="81">
        <v>14348</v>
      </c>
      <c r="N190"/>
      <c r="O190" s="79">
        <v>15.335347432024356</v>
      </c>
      <c r="P190" s="79">
        <v>0</v>
      </c>
      <c r="Q190" s="55">
        <v>0.09</v>
      </c>
      <c r="R190" s="55">
        <v>9.2360305164679884E-2</v>
      </c>
      <c r="S190" s="52">
        <v>-334</v>
      </c>
      <c r="T190"/>
      <c r="U190" s="82">
        <v>7382196</v>
      </c>
      <c r="V190" s="82">
        <v>0</v>
      </c>
      <c r="W190" s="82">
        <v>-188376</v>
      </c>
      <c r="X190" s="82">
        <v>490116</v>
      </c>
      <c r="Y190" s="82">
        <v>7683936</v>
      </c>
      <c r="Z190" s="83">
        <v>13556131</v>
      </c>
    </row>
    <row r="191" spans="1:26" s="13" customFormat="1">
      <c r="A191" s="49">
        <v>430</v>
      </c>
      <c r="B191" s="49">
        <v>430170174</v>
      </c>
      <c r="C191" s="50" t="s">
        <v>101</v>
      </c>
      <c r="D191" s="49">
        <v>170</v>
      </c>
      <c r="E191" s="50" t="s">
        <v>65</v>
      </c>
      <c r="F191" s="49">
        <v>174</v>
      </c>
      <c r="G191" s="50" t="s">
        <v>109</v>
      </c>
      <c r="H191" s="79">
        <v>43</v>
      </c>
      <c r="I191" s="80">
        <v>9208</v>
      </c>
      <c r="J191" s="80">
        <v>3652</v>
      </c>
      <c r="K191" s="80">
        <v>0</v>
      </c>
      <c r="L191" s="80">
        <v>893</v>
      </c>
      <c r="M191" s="81">
        <v>13753</v>
      </c>
      <c r="N191"/>
      <c r="O191" s="79">
        <v>1.1691842900302121</v>
      </c>
      <c r="P191" s="79">
        <v>0</v>
      </c>
      <c r="Q191" s="55">
        <v>0.09</v>
      </c>
      <c r="R191" s="55">
        <v>2.8474620333709681E-2</v>
      </c>
      <c r="S191" s="52">
        <v>0</v>
      </c>
      <c r="T191"/>
      <c r="U191" s="82">
        <v>537930</v>
      </c>
      <c r="V191" s="82">
        <v>0</v>
      </c>
      <c r="W191" s="82">
        <v>0</v>
      </c>
      <c r="X191" s="82">
        <v>37367</v>
      </c>
      <c r="Y191" s="82">
        <v>575297</v>
      </c>
      <c r="Z191" s="83">
        <v>13556131</v>
      </c>
    </row>
    <row r="192" spans="1:26" s="13" customFormat="1">
      <c r="A192" s="49">
        <v>430</v>
      </c>
      <c r="B192" s="49">
        <v>430170177</v>
      </c>
      <c r="C192" s="50" t="s">
        <v>101</v>
      </c>
      <c r="D192" s="49">
        <v>170</v>
      </c>
      <c r="E192" s="50" t="s">
        <v>65</v>
      </c>
      <c r="F192" s="49">
        <v>177</v>
      </c>
      <c r="G192" s="50" t="s">
        <v>110</v>
      </c>
      <c r="H192" s="79">
        <v>1</v>
      </c>
      <c r="I192" s="80">
        <v>10226</v>
      </c>
      <c r="J192" s="80">
        <v>3761</v>
      </c>
      <c r="K192" s="80">
        <v>0</v>
      </c>
      <c r="L192" s="80">
        <v>893</v>
      </c>
      <c r="M192" s="81">
        <v>14880</v>
      </c>
      <c r="N192"/>
      <c r="O192" s="79">
        <v>2.7190332326283987E-2</v>
      </c>
      <c r="P192" s="79">
        <v>0</v>
      </c>
      <c r="Q192" s="55">
        <v>0.09</v>
      </c>
      <c r="R192" s="55">
        <v>5.4509902676669652E-3</v>
      </c>
      <c r="S192" s="52">
        <v>0</v>
      </c>
      <c r="T192"/>
      <c r="U192" s="82">
        <v>13607</v>
      </c>
      <c r="V192" s="82">
        <v>0</v>
      </c>
      <c r="W192" s="82">
        <v>0</v>
      </c>
      <c r="X192" s="82">
        <v>869</v>
      </c>
      <c r="Y192" s="82">
        <v>14476</v>
      </c>
      <c r="Z192" s="83">
        <v>13556131</v>
      </c>
    </row>
    <row r="193" spans="1:26" s="13" customFormat="1">
      <c r="A193" s="49">
        <v>430</v>
      </c>
      <c r="B193" s="49">
        <v>430170185</v>
      </c>
      <c r="C193" s="50" t="s">
        <v>101</v>
      </c>
      <c r="D193" s="49">
        <v>170</v>
      </c>
      <c r="E193" s="50" t="s">
        <v>65</v>
      </c>
      <c r="F193" s="49">
        <v>185</v>
      </c>
      <c r="G193" s="50" t="s">
        <v>180</v>
      </c>
      <c r="H193" s="79">
        <v>1</v>
      </c>
      <c r="I193" s="80">
        <v>10930</v>
      </c>
      <c r="J193" s="80">
        <v>2048</v>
      </c>
      <c r="K193" s="80">
        <v>0</v>
      </c>
      <c r="L193" s="80">
        <v>893</v>
      </c>
      <c r="M193" s="81">
        <v>13871</v>
      </c>
      <c r="N193"/>
      <c r="O193" s="79">
        <v>2.7190332326283987E-2</v>
      </c>
      <c r="P193" s="79">
        <v>0</v>
      </c>
      <c r="Q193" s="55">
        <v>0.09</v>
      </c>
      <c r="R193" s="55">
        <v>5.746981142660602E-3</v>
      </c>
      <c r="S193" s="52">
        <v>0</v>
      </c>
      <c r="T193"/>
      <c r="U193" s="82">
        <v>12625</v>
      </c>
      <c r="V193" s="82">
        <v>0</v>
      </c>
      <c r="W193" s="82">
        <v>0</v>
      </c>
      <c r="X193" s="82">
        <v>869</v>
      </c>
      <c r="Y193" s="82">
        <v>13494</v>
      </c>
      <c r="Z193" s="83">
        <v>13556131</v>
      </c>
    </row>
    <row r="194" spans="1:26" s="13" customFormat="1">
      <c r="A194" s="49">
        <v>430</v>
      </c>
      <c r="B194" s="49">
        <v>430170198</v>
      </c>
      <c r="C194" s="50" t="s">
        <v>101</v>
      </c>
      <c r="D194" s="49">
        <v>170</v>
      </c>
      <c r="E194" s="50" t="s">
        <v>65</v>
      </c>
      <c r="F194" s="49">
        <v>198</v>
      </c>
      <c r="G194" s="50" t="s">
        <v>66</v>
      </c>
      <c r="H194" s="79">
        <v>4</v>
      </c>
      <c r="I194" s="80">
        <v>9781</v>
      </c>
      <c r="J194" s="80">
        <v>3933</v>
      </c>
      <c r="K194" s="80">
        <v>0</v>
      </c>
      <c r="L194" s="80">
        <v>893</v>
      </c>
      <c r="M194" s="81">
        <v>14607</v>
      </c>
      <c r="N194"/>
      <c r="O194" s="79">
        <v>0.10876132930513595</v>
      </c>
      <c r="P194" s="79">
        <v>0</v>
      </c>
      <c r="Q194" s="55">
        <v>0.09</v>
      </c>
      <c r="R194" s="55">
        <v>5.9665470042922211E-3</v>
      </c>
      <c r="S194" s="52">
        <v>0</v>
      </c>
      <c r="T194"/>
      <c r="U194" s="82">
        <v>53364</v>
      </c>
      <c r="V194" s="82">
        <v>0</v>
      </c>
      <c r="W194" s="82">
        <v>0</v>
      </c>
      <c r="X194" s="82">
        <v>3476</v>
      </c>
      <c r="Y194" s="82">
        <v>56840</v>
      </c>
      <c r="Z194" s="83">
        <v>13556131</v>
      </c>
    </row>
    <row r="195" spans="1:26" s="13" customFormat="1">
      <c r="A195" s="49">
        <v>430</v>
      </c>
      <c r="B195" s="49">
        <v>430170213</v>
      </c>
      <c r="C195" s="50" t="s">
        <v>101</v>
      </c>
      <c r="D195" s="49">
        <v>170</v>
      </c>
      <c r="E195" s="50" t="s">
        <v>65</v>
      </c>
      <c r="F195" s="49">
        <v>213</v>
      </c>
      <c r="G195" s="50" t="s">
        <v>344</v>
      </c>
      <c r="H195" s="79">
        <v>2</v>
      </c>
      <c r="I195" s="80">
        <v>9145</v>
      </c>
      <c r="J195" s="80">
        <v>7104</v>
      </c>
      <c r="K195" s="80">
        <v>0</v>
      </c>
      <c r="L195" s="80">
        <v>893</v>
      </c>
      <c r="M195" s="81">
        <v>17142</v>
      </c>
      <c r="N195"/>
      <c r="O195" s="79">
        <v>5.4380664652567974E-2</v>
      </c>
      <c r="P195" s="79">
        <v>0</v>
      </c>
      <c r="Q195" s="55">
        <v>0.09</v>
      </c>
      <c r="R195" s="55">
        <v>1.1514583510148491E-3</v>
      </c>
      <c r="S195" s="52">
        <v>0</v>
      </c>
      <c r="T195"/>
      <c r="U195" s="82">
        <v>31614</v>
      </c>
      <c r="V195" s="82">
        <v>0</v>
      </c>
      <c r="W195" s="82">
        <v>0</v>
      </c>
      <c r="X195" s="82">
        <v>1738</v>
      </c>
      <c r="Y195" s="82">
        <v>33352</v>
      </c>
      <c r="Z195" s="83">
        <v>13556131</v>
      </c>
    </row>
    <row r="196" spans="1:26" s="13" customFormat="1">
      <c r="A196" s="49">
        <v>430</v>
      </c>
      <c r="B196" s="49">
        <v>430170271</v>
      </c>
      <c r="C196" s="50" t="s">
        <v>101</v>
      </c>
      <c r="D196" s="49">
        <v>170</v>
      </c>
      <c r="E196" s="50" t="s">
        <v>65</v>
      </c>
      <c r="F196" s="49">
        <v>271</v>
      </c>
      <c r="G196" s="50" t="s">
        <v>111</v>
      </c>
      <c r="H196" s="79">
        <v>28</v>
      </c>
      <c r="I196" s="80">
        <v>9965</v>
      </c>
      <c r="J196" s="80">
        <v>2791</v>
      </c>
      <c r="K196" s="80">
        <v>0</v>
      </c>
      <c r="L196" s="80">
        <v>893</v>
      </c>
      <c r="M196" s="81">
        <v>13649</v>
      </c>
      <c r="N196"/>
      <c r="O196" s="79">
        <v>0.76132930513595165</v>
      </c>
      <c r="P196" s="79">
        <v>0</v>
      </c>
      <c r="Q196" s="55">
        <v>0.09</v>
      </c>
      <c r="R196" s="55">
        <v>5.3687419472113482E-3</v>
      </c>
      <c r="S196" s="52">
        <v>0</v>
      </c>
      <c r="T196"/>
      <c r="U196" s="82">
        <v>347452</v>
      </c>
      <c r="V196" s="82">
        <v>0</v>
      </c>
      <c r="W196" s="82">
        <v>0</v>
      </c>
      <c r="X196" s="82">
        <v>24332</v>
      </c>
      <c r="Y196" s="82">
        <v>371784</v>
      </c>
      <c r="Z196" s="83">
        <v>13556131</v>
      </c>
    </row>
    <row r="197" spans="1:26" s="13" customFormat="1">
      <c r="A197" s="49">
        <v>430</v>
      </c>
      <c r="B197" s="49">
        <v>430170276</v>
      </c>
      <c r="C197" s="50" t="s">
        <v>101</v>
      </c>
      <c r="D197" s="49">
        <v>170</v>
      </c>
      <c r="E197" s="50" t="s">
        <v>65</v>
      </c>
      <c r="F197" s="49">
        <v>276</v>
      </c>
      <c r="G197" s="50" t="s">
        <v>67</v>
      </c>
      <c r="H197" s="79">
        <v>1</v>
      </c>
      <c r="I197" s="80">
        <v>8448</v>
      </c>
      <c r="J197" s="80">
        <v>8049</v>
      </c>
      <c r="K197" s="80">
        <v>0</v>
      </c>
      <c r="L197" s="80">
        <v>893</v>
      </c>
      <c r="M197" s="81">
        <v>17390</v>
      </c>
      <c r="N197"/>
      <c r="O197" s="79">
        <v>2.7190332326283987E-2</v>
      </c>
      <c r="P197" s="79">
        <v>0</v>
      </c>
      <c r="Q197" s="55">
        <v>0.09</v>
      </c>
      <c r="R197" s="55">
        <v>1.4078943669480672E-3</v>
      </c>
      <c r="S197" s="52">
        <v>0</v>
      </c>
      <c r="T197"/>
      <c r="U197" s="82">
        <v>16048</v>
      </c>
      <c r="V197" s="82">
        <v>0</v>
      </c>
      <c r="W197" s="82">
        <v>0</v>
      </c>
      <c r="X197" s="82">
        <v>869</v>
      </c>
      <c r="Y197" s="82">
        <v>16917</v>
      </c>
      <c r="Z197" s="83">
        <v>13556131</v>
      </c>
    </row>
    <row r="198" spans="1:26" s="13" customFormat="1">
      <c r="A198" s="49">
        <v>430</v>
      </c>
      <c r="B198" s="49">
        <v>430170288</v>
      </c>
      <c r="C198" s="50" t="s">
        <v>101</v>
      </c>
      <c r="D198" s="49">
        <v>170</v>
      </c>
      <c r="E198" s="50" t="s">
        <v>65</v>
      </c>
      <c r="F198" s="49">
        <v>288</v>
      </c>
      <c r="G198" s="50" t="s">
        <v>68</v>
      </c>
      <c r="H198" s="79">
        <v>1</v>
      </c>
      <c r="I198" s="80">
        <v>9137</v>
      </c>
      <c r="J198" s="80">
        <v>5580</v>
      </c>
      <c r="K198" s="80">
        <v>0</v>
      </c>
      <c r="L198" s="80">
        <v>893</v>
      </c>
      <c r="M198" s="81">
        <v>15610</v>
      </c>
      <c r="N198"/>
      <c r="O198" s="79">
        <v>2.7190332326283987E-2</v>
      </c>
      <c r="P198" s="79">
        <v>0</v>
      </c>
      <c r="Q198" s="55">
        <v>0.09</v>
      </c>
      <c r="R198" s="55">
        <v>1.3809154024751679E-3</v>
      </c>
      <c r="S198" s="52">
        <v>0</v>
      </c>
      <c r="T198"/>
      <c r="U198" s="82">
        <v>14317</v>
      </c>
      <c r="V198" s="82">
        <v>0</v>
      </c>
      <c r="W198" s="82">
        <v>0</v>
      </c>
      <c r="X198" s="82">
        <v>869</v>
      </c>
      <c r="Y198" s="82">
        <v>15186</v>
      </c>
      <c r="Z198" s="83">
        <v>13556131</v>
      </c>
    </row>
    <row r="199" spans="1:26" s="13" customFormat="1">
      <c r="A199" s="49">
        <v>430</v>
      </c>
      <c r="B199" s="49">
        <v>430170304</v>
      </c>
      <c r="C199" s="50" t="s">
        <v>101</v>
      </c>
      <c r="D199" s="49">
        <v>170</v>
      </c>
      <c r="E199" s="50" t="s">
        <v>65</v>
      </c>
      <c r="F199" s="49">
        <v>304</v>
      </c>
      <c r="G199" s="50" t="s">
        <v>69</v>
      </c>
      <c r="H199" s="79">
        <v>1</v>
      </c>
      <c r="I199" s="80">
        <v>10226</v>
      </c>
      <c r="J199" s="80">
        <v>3373</v>
      </c>
      <c r="K199" s="80">
        <v>0</v>
      </c>
      <c r="L199" s="80">
        <v>893</v>
      </c>
      <c r="M199" s="81">
        <v>14492</v>
      </c>
      <c r="N199"/>
      <c r="O199" s="79">
        <v>2.7190332326283987E-2</v>
      </c>
      <c r="P199" s="79">
        <v>0</v>
      </c>
      <c r="Q199" s="55">
        <v>0.09</v>
      </c>
      <c r="R199" s="55">
        <v>5.1967121927304957E-4</v>
      </c>
      <c r="S199" s="52">
        <v>0</v>
      </c>
      <c r="T199"/>
      <c r="U199" s="82">
        <v>13229</v>
      </c>
      <c r="V199" s="82">
        <v>0</v>
      </c>
      <c r="W199" s="82">
        <v>0</v>
      </c>
      <c r="X199" s="82">
        <v>869</v>
      </c>
      <c r="Y199" s="82">
        <v>14098</v>
      </c>
      <c r="Z199" s="83">
        <v>13556131</v>
      </c>
    </row>
    <row r="200" spans="1:26" s="13" customFormat="1">
      <c r="A200" s="49">
        <v>430</v>
      </c>
      <c r="B200" s="49">
        <v>430170314</v>
      </c>
      <c r="C200" s="50" t="s">
        <v>101</v>
      </c>
      <c r="D200" s="49">
        <v>170</v>
      </c>
      <c r="E200" s="50" t="s">
        <v>65</v>
      </c>
      <c r="F200" s="49">
        <v>314</v>
      </c>
      <c r="G200" s="50" t="s">
        <v>29</v>
      </c>
      <c r="H200" s="79">
        <v>1</v>
      </c>
      <c r="I200" s="80">
        <v>10226</v>
      </c>
      <c r="J200" s="80">
        <v>7933</v>
      </c>
      <c r="K200" s="80">
        <v>0</v>
      </c>
      <c r="L200" s="80">
        <v>893</v>
      </c>
      <c r="M200" s="81">
        <v>19052</v>
      </c>
      <c r="N200"/>
      <c r="O200" s="79">
        <v>2.7190332326283987E-2</v>
      </c>
      <c r="P200" s="79">
        <v>0</v>
      </c>
      <c r="Q200" s="55">
        <v>0.09</v>
      </c>
      <c r="R200" s="55">
        <v>4.7690498957416397E-3</v>
      </c>
      <c r="S200" s="52">
        <v>0</v>
      </c>
      <c r="T200"/>
      <c r="U200" s="82">
        <v>17665</v>
      </c>
      <c r="V200" s="82">
        <v>0</v>
      </c>
      <c r="W200" s="82">
        <v>0</v>
      </c>
      <c r="X200" s="82">
        <v>869</v>
      </c>
      <c r="Y200" s="82">
        <v>18534</v>
      </c>
      <c r="Z200" s="83">
        <v>13556131</v>
      </c>
    </row>
    <row r="201" spans="1:26" s="13" customFormat="1">
      <c r="A201" s="49">
        <v>430</v>
      </c>
      <c r="B201" s="49">
        <v>430170321</v>
      </c>
      <c r="C201" s="50" t="s">
        <v>101</v>
      </c>
      <c r="D201" s="49">
        <v>170</v>
      </c>
      <c r="E201" s="50" t="s">
        <v>65</v>
      </c>
      <c r="F201" s="49">
        <v>321</v>
      </c>
      <c r="G201" s="50" t="s">
        <v>112</v>
      </c>
      <c r="H201" s="79">
        <v>9</v>
      </c>
      <c r="I201" s="80">
        <v>9337</v>
      </c>
      <c r="J201" s="80">
        <v>4587</v>
      </c>
      <c r="K201" s="80">
        <v>0</v>
      </c>
      <c r="L201" s="80">
        <v>893</v>
      </c>
      <c r="M201" s="81">
        <v>14817</v>
      </c>
      <c r="N201"/>
      <c r="O201" s="79">
        <v>0.24471299093655588</v>
      </c>
      <c r="P201" s="79">
        <v>0</v>
      </c>
      <c r="Q201" s="55">
        <v>0.09</v>
      </c>
      <c r="R201" s="55">
        <v>2.449232666238821E-3</v>
      </c>
      <c r="S201" s="52">
        <v>0</v>
      </c>
      <c r="T201"/>
      <c r="U201" s="82">
        <v>121905</v>
      </c>
      <c r="V201" s="82">
        <v>0</v>
      </c>
      <c r="W201" s="82">
        <v>0</v>
      </c>
      <c r="X201" s="82">
        <v>7821</v>
      </c>
      <c r="Y201" s="82">
        <v>129726</v>
      </c>
      <c r="Z201" s="83">
        <v>13556131</v>
      </c>
    </row>
    <row r="202" spans="1:26" s="13" customFormat="1">
      <c r="A202" s="49">
        <v>430</v>
      </c>
      <c r="B202" s="49">
        <v>430170322</v>
      </c>
      <c r="C202" s="50" t="s">
        <v>101</v>
      </c>
      <c r="D202" s="49">
        <v>170</v>
      </c>
      <c r="E202" s="50" t="s">
        <v>65</v>
      </c>
      <c r="F202" s="49">
        <v>322</v>
      </c>
      <c r="G202" s="50" t="s">
        <v>113</v>
      </c>
      <c r="H202" s="79">
        <v>9</v>
      </c>
      <c r="I202" s="80">
        <v>9903</v>
      </c>
      <c r="J202" s="80">
        <v>4872</v>
      </c>
      <c r="K202" s="80">
        <v>0</v>
      </c>
      <c r="L202" s="80">
        <v>893</v>
      </c>
      <c r="M202" s="81">
        <v>15668</v>
      </c>
      <c r="N202"/>
      <c r="O202" s="79">
        <v>0.24471299093655588</v>
      </c>
      <c r="P202" s="79">
        <v>0</v>
      </c>
      <c r="Q202" s="55">
        <v>0.09</v>
      </c>
      <c r="R202" s="55">
        <v>1.0568730572512973E-2</v>
      </c>
      <c r="S202" s="52">
        <v>0</v>
      </c>
      <c r="T202"/>
      <c r="U202" s="82">
        <v>129357</v>
      </c>
      <c r="V202" s="82">
        <v>0</v>
      </c>
      <c r="W202" s="82">
        <v>0</v>
      </c>
      <c r="X202" s="82">
        <v>7821</v>
      </c>
      <c r="Y202" s="82">
        <v>137178</v>
      </c>
      <c r="Z202" s="83">
        <v>13556131</v>
      </c>
    </row>
    <row r="203" spans="1:26" s="13" customFormat="1">
      <c r="A203" s="49">
        <v>430</v>
      </c>
      <c r="B203" s="49">
        <v>430170348</v>
      </c>
      <c r="C203" s="50" t="s">
        <v>101</v>
      </c>
      <c r="D203" s="49">
        <v>170</v>
      </c>
      <c r="E203" s="50" t="s">
        <v>65</v>
      </c>
      <c r="F203" s="49">
        <v>348</v>
      </c>
      <c r="G203" s="50" t="s">
        <v>100</v>
      </c>
      <c r="H203" s="79">
        <v>21</v>
      </c>
      <c r="I203" s="80">
        <v>10541</v>
      </c>
      <c r="J203" s="80">
        <v>85</v>
      </c>
      <c r="K203" s="80">
        <v>0</v>
      </c>
      <c r="L203" s="80">
        <v>893</v>
      </c>
      <c r="M203" s="81">
        <v>11519</v>
      </c>
      <c r="N203"/>
      <c r="O203" s="79">
        <v>0.57099697885196377</v>
      </c>
      <c r="P203" s="79">
        <v>0</v>
      </c>
      <c r="Q203" s="55">
        <v>0.09</v>
      </c>
      <c r="R203" s="55">
        <v>6.4986113540716636E-2</v>
      </c>
      <c r="S203" s="52">
        <v>0</v>
      </c>
      <c r="T203"/>
      <c r="U203" s="82">
        <v>217077</v>
      </c>
      <c r="V203" s="82">
        <v>0</v>
      </c>
      <c r="W203" s="82">
        <v>0</v>
      </c>
      <c r="X203" s="82">
        <v>18249</v>
      </c>
      <c r="Y203" s="82">
        <v>235326</v>
      </c>
      <c r="Z203" s="83">
        <v>13556131</v>
      </c>
    </row>
    <row r="204" spans="1:26" s="13" customFormat="1">
      <c r="A204" s="49">
        <v>430</v>
      </c>
      <c r="B204" s="49">
        <v>430170616</v>
      </c>
      <c r="C204" s="50" t="s">
        <v>101</v>
      </c>
      <c r="D204" s="49">
        <v>170</v>
      </c>
      <c r="E204" s="50" t="s">
        <v>65</v>
      </c>
      <c r="F204" s="49">
        <v>616</v>
      </c>
      <c r="G204" s="50" t="s">
        <v>83</v>
      </c>
      <c r="H204" s="79">
        <v>1</v>
      </c>
      <c r="I204" s="80">
        <v>10226</v>
      </c>
      <c r="J204" s="80">
        <v>3448</v>
      </c>
      <c r="K204" s="80">
        <v>0</v>
      </c>
      <c r="L204" s="80">
        <v>893</v>
      </c>
      <c r="M204" s="81">
        <v>14567</v>
      </c>
      <c r="N204"/>
      <c r="O204" s="79">
        <v>2.7190332326283987E-2</v>
      </c>
      <c r="P204" s="79">
        <v>0</v>
      </c>
      <c r="Q204" s="55">
        <v>0.09</v>
      </c>
      <c r="R204" s="55">
        <v>3.6812936339940566E-2</v>
      </c>
      <c r="S204" s="52">
        <v>0</v>
      </c>
      <c r="T204"/>
      <c r="U204" s="82">
        <v>13302</v>
      </c>
      <c r="V204" s="82">
        <v>0</v>
      </c>
      <c r="W204" s="82">
        <v>0</v>
      </c>
      <c r="X204" s="82">
        <v>869</v>
      </c>
      <c r="Y204" s="82">
        <v>14171</v>
      </c>
      <c r="Z204" s="83">
        <v>13556131</v>
      </c>
    </row>
    <row r="205" spans="1:26" s="13" customFormat="1">
      <c r="A205" s="49">
        <v>430</v>
      </c>
      <c r="B205" s="49">
        <v>430170620</v>
      </c>
      <c r="C205" s="50" t="s">
        <v>101</v>
      </c>
      <c r="D205" s="49">
        <v>170</v>
      </c>
      <c r="E205" s="50" t="s">
        <v>65</v>
      </c>
      <c r="F205" s="49">
        <v>620</v>
      </c>
      <c r="G205" s="50" t="s">
        <v>115</v>
      </c>
      <c r="H205" s="79">
        <v>8</v>
      </c>
      <c r="I205" s="80">
        <v>10766</v>
      </c>
      <c r="J205" s="80">
        <v>4618</v>
      </c>
      <c r="K205" s="80">
        <v>0</v>
      </c>
      <c r="L205" s="80">
        <v>893</v>
      </c>
      <c r="M205" s="81">
        <v>16277</v>
      </c>
      <c r="N205"/>
      <c r="O205" s="79">
        <v>0.2175226586102719</v>
      </c>
      <c r="P205" s="79">
        <v>0</v>
      </c>
      <c r="Q205" s="55">
        <v>0.09</v>
      </c>
      <c r="R205" s="55">
        <v>2.0452785083898931E-2</v>
      </c>
      <c r="S205" s="52">
        <v>0</v>
      </c>
      <c r="T205"/>
      <c r="U205" s="82">
        <v>119728</v>
      </c>
      <c r="V205" s="82">
        <v>0</v>
      </c>
      <c r="W205" s="82">
        <v>0</v>
      </c>
      <c r="X205" s="82">
        <v>6952</v>
      </c>
      <c r="Y205" s="82">
        <v>126680</v>
      </c>
      <c r="Z205" s="83">
        <v>13556131</v>
      </c>
    </row>
    <row r="206" spans="1:26" s="13" customFormat="1">
      <c r="A206" s="49">
        <v>430</v>
      </c>
      <c r="B206" s="49">
        <v>430170695</v>
      </c>
      <c r="C206" s="50" t="s">
        <v>101</v>
      </c>
      <c r="D206" s="49">
        <v>170</v>
      </c>
      <c r="E206" s="50" t="s">
        <v>65</v>
      </c>
      <c r="F206" s="49">
        <v>695</v>
      </c>
      <c r="G206" s="50" t="s">
        <v>116</v>
      </c>
      <c r="H206" s="79">
        <v>1</v>
      </c>
      <c r="I206" s="80">
        <v>10226</v>
      </c>
      <c r="J206" s="80">
        <v>5771</v>
      </c>
      <c r="K206" s="80">
        <v>0</v>
      </c>
      <c r="L206" s="80">
        <v>893</v>
      </c>
      <c r="M206" s="81">
        <v>16890</v>
      </c>
      <c r="N206"/>
      <c r="O206" s="79">
        <v>2.7190332326283987E-2</v>
      </c>
      <c r="P206" s="79">
        <v>0</v>
      </c>
      <c r="Q206" s="55">
        <v>0.09</v>
      </c>
      <c r="R206" s="55">
        <v>5.3829067149737753E-4</v>
      </c>
      <c r="S206" s="52">
        <v>0</v>
      </c>
      <c r="T206"/>
      <c r="U206" s="82">
        <v>15562</v>
      </c>
      <c r="V206" s="82">
        <v>0</v>
      </c>
      <c r="W206" s="82">
        <v>0</v>
      </c>
      <c r="X206" s="82">
        <v>869</v>
      </c>
      <c r="Y206" s="82">
        <v>16431</v>
      </c>
      <c r="Z206" s="83">
        <v>13556131</v>
      </c>
    </row>
    <row r="207" spans="1:26" s="13" customFormat="1">
      <c r="A207" s="49">
        <v>430</v>
      </c>
      <c r="B207" s="49">
        <v>430170710</v>
      </c>
      <c r="C207" s="50" t="s">
        <v>101</v>
      </c>
      <c r="D207" s="49">
        <v>170</v>
      </c>
      <c r="E207" s="50" t="s">
        <v>65</v>
      </c>
      <c r="F207" s="49">
        <v>710</v>
      </c>
      <c r="G207" s="50" t="s">
        <v>70</v>
      </c>
      <c r="H207" s="79">
        <v>6</v>
      </c>
      <c r="I207" s="80">
        <v>9515</v>
      </c>
      <c r="J207" s="80">
        <v>4620</v>
      </c>
      <c r="K207" s="80">
        <v>0</v>
      </c>
      <c r="L207" s="80">
        <v>893</v>
      </c>
      <c r="M207" s="81">
        <v>15028</v>
      </c>
      <c r="N207"/>
      <c r="O207" s="79">
        <v>0.16314199395770393</v>
      </c>
      <c r="P207" s="79">
        <v>0</v>
      </c>
      <c r="Q207" s="55">
        <v>0.09</v>
      </c>
      <c r="R207" s="55">
        <v>3.5065606106917898E-3</v>
      </c>
      <c r="S207" s="52">
        <v>0</v>
      </c>
      <c r="T207"/>
      <c r="U207" s="82">
        <v>82506</v>
      </c>
      <c r="V207" s="82">
        <v>0</v>
      </c>
      <c r="W207" s="82">
        <v>0</v>
      </c>
      <c r="X207" s="82">
        <v>5214</v>
      </c>
      <c r="Y207" s="82">
        <v>87720</v>
      </c>
      <c r="Z207" s="83">
        <v>13556131</v>
      </c>
    </row>
    <row r="208" spans="1:26" s="13" customFormat="1">
      <c r="A208" s="49">
        <v>430</v>
      </c>
      <c r="B208" s="49">
        <v>430170725</v>
      </c>
      <c r="C208" s="50" t="s">
        <v>101</v>
      </c>
      <c r="D208" s="49">
        <v>170</v>
      </c>
      <c r="E208" s="50" t="s">
        <v>65</v>
      </c>
      <c r="F208" s="49">
        <v>725</v>
      </c>
      <c r="G208" s="50" t="s">
        <v>117</v>
      </c>
      <c r="H208" s="79">
        <v>11</v>
      </c>
      <c r="I208" s="80">
        <v>10226</v>
      </c>
      <c r="J208" s="80">
        <v>2934</v>
      </c>
      <c r="K208" s="80">
        <v>0</v>
      </c>
      <c r="L208" s="80">
        <v>893</v>
      </c>
      <c r="M208" s="81">
        <v>14053</v>
      </c>
      <c r="N208"/>
      <c r="O208" s="79">
        <v>0.29909365558912387</v>
      </c>
      <c r="P208" s="79">
        <v>0</v>
      </c>
      <c r="Q208" s="55">
        <v>0.09</v>
      </c>
      <c r="R208" s="55">
        <v>1.0215675058041449E-2</v>
      </c>
      <c r="S208" s="52">
        <v>0</v>
      </c>
      <c r="T208"/>
      <c r="U208" s="82">
        <v>140822</v>
      </c>
      <c r="V208" s="82">
        <v>0</v>
      </c>
      <c r="W208" s="82">
        <v>0</v>
      </c>
      <c r="X208" s="82">
        <v>9559</v>
      </c>
      <c r="Y208" s="82">
        <v>150381</v>
      </c>
      <c r="Z208" s="83">
        <v>13556131</v>
      </c>
    </row>
    <row r="209" spans="1:26" s="13" customFormat="1">
      <c r="A209" s="49">
        <v>430</v>
      </c>
      <c r="B209" s="49">
        <v>430170730</v>
      </c>
      <c r="C209" s="50" t="s">
        <v>101</v>
      </c>
      <c r="D209" s="49">
        <v>170</v>
      </c>
      <c r="E209" s="50" t="s">
        <v>65</v>
      </c>
      <c r="F209" s="49">
        <v>730</v>
      </c>
      <c r="G209" s="50" t="s">
        <v>118</v>
      </c>
      <c r="H209" s="79">
        <v>16</v>
      </c>
      <c r="I209" s="80">
        <v>10226</v>
      </c>
      <c r="J209" s="80">
        <v>3574</v>
      </c>
      <c r="K209" s="80">
        <v>0</v>
      </c>
      <c r="L209" s="80">
        <v>893</v>
      </c>
      <c r="M209" s="81">
        <v>14693</v>
      </c>
      <c r="N209"/>
      <c r="O209" s="79">
        <v>0.43504531722054379</v>
      </c>
      <c r="P209" s="79">
        <v>0</v>
      </c>
      <c r="Q209" s="55">
        <v>0.09</v>
      </c>
      <c r="R209" s="55">
        <v>1.224301645897978E-2</v>
      </c>
      <c r="S209" s="52">
        <v>0</v>
      </c>
      <c r="T209"/>
      <c r="U209" s="82">
        <v>214800</v>
      </c>
      <c r="V209" s="82">
        <v>0</v>
      </c>
      <c r="W209" s="82">
        <v>0</v>
      </c>
      <c r="X209" s="82">
        <v>13904</v>
      </c>
      <c r="Y209" s="82">
        <v>228704</v>
      </c>
      <c r="Z209" s="83">
        <v>13556131</v>
      </c>
    </row>
    <row r="210" spans="1:26" s="13" customFormat="1">
      <c r="A210" s="49">
        <v>430</v>
      </c>
      <c r="B210" s="49">
        <v>430170735</v>
      </c>
      <c r="C210" s="50" t="s">
        <v>101</v>
      </c>
      <c r="D210" s="49">
        <v>170</v>
      </c>
      <c r="E210" s="50" t="s">
        <v>65</v>
      </c>
      <c r="F210" s="49">
        <v>735</v>
      </c>
      <c r="G210" s="50" t="s">
        <v>119</v>
      </c>
      <c r="H210" s="79">
        <v>3</v>
      </c>
      <c r="I210" s="80">
        <v>9337</v>
      </c>
      <c r="J210" s="80">
        <v>3737</v>
      </c>
      <c r="K210" s="80">
        <v>0</v>
      </c>
      <c r="L210" s="80">
        <v>893</v>
      </c>
      <c r="M210" s="81">
        <v>13967</v>
      </c>
      <c r="N210"/>
      <c r="O210" s="79">
        <v>8.1570996978851965E-2</v>
      </c>
      <c r="P210" s="79">
        <v>0</v>
      </c>
      <c r="Q210" s="55">
        <v>0.09</v>
      </c>
      <c r="R210" s="55">
        <v>2.0908682517029525E-2</v>
      </c>
      <c r="S210" s="52">
        <v>0</v>
      </c>
      <c r="T210"/>
      <c r="U210" s="82">
        <v>38157</v>
      </c>
      <c r="V210" s="82">
        <v>0</v>
      </c>
      <c r="W210" s="82">
        <v>0</v>
      </c>
      <c r="X210" s="82">
        <v>2607</v>
      </c>
      <c r="Y210" s="82">
        <v>40764</v>
      </c>
      <c r="Z210" s="83">
        <v>13556131</v>
      </c>
    </row>
    <row r="211" spans="1:26" s="13" customFormat="1">
      <c r="A211" s="49">
        <v>430</v>
      </c>
      <c r="B211" s="49">
        <v>430170775</v>
      </c>
      <c r="C211" s="50" t="s">
        <v>101</v>
      </c>
      <c r="D211" s="49">
        <v>170</v>
      </c>
      <c r="E211" s="50" t="s">
        <v>65</v>
      </c>
      <c r="F211" s="49">
        <v>775</v>
      </c>
      <c r="G211" s="50" t="s">
        <v>120</v>
      </c>
      <c r="H211" s="79">
        <v>3</v>
      </c>
      <c r="I211" s="80">
        <v>10226</v>
      </c>
      <c r="J211" s="80">
        <v>1939</v>
      </c>
      <c r="K211" s="80">
        <v>0</v>
      </c>
      <c r="L211" s="80">
        <v>893</v>
      </c>
      <c r="M211" s="81">
        <v>13058</v>
      </c>
      <c r="N211"/>
      <c r="O211" s="79">
        <v>8.1570996978851965E-2</v>
      </c>
      <c r="P211" s="79">
        <v>0</v>
      </c>
      <c r="Q211" s="55">
        <v>0.09</v>
      </c>
      <c r="R211" s="55">
        <v>6.0551065201030364E-3</v>
      </c>
      <c r="S211" s="52">
        <v>0</v>
      </c>
      <c r="T211"/>
      <c r="U211" s="82">
        <v>35502</v>
      </c>
      <c r="V211" s="82">
        <v>0</v>
      </c>
      <c r="W211" s="82">
        <v>0</v>
      </c>
      <c r="X211" s="82">
        <v>2607</v>
      </c>
      <c r="Y211" s="82">
        <v>38109</v>
      </c>
      <c r="Z211" s="83">
        <v>13556131</v>
      </c>
    </row>
    <row r="212" spans="1:26" s="13" customFormat="1">
      <c r="A212" s="49">
        <v>431</v>
      </c>
      <c r="B212" s="49">
        <v>431149128</v>
      </c>
      <c r="C212" s="50" t="s">
        <v>121</v>
      </c>
      <c r="D212" s="49">
        <v>149</v>
      </c>
      <c r="E212" s="50" t="s">
        <v>77</v>
      </c>
      <c r="F212" s="49">
        <v>128</v>
      </c>
      <c r="G212" s="50" t="s">
        <v>122</v>
      </c>
      <c r="H212" s="79">
        <v>4</v>
      </c>
      <c r="I212" s="80">
        <v>8450</v>
      </c>
      <c r="J212" s="80">
        <v>430</v>
      </c>
      <c r="K212" s="80">
        <v>0</v>
      </c>
      <c r="L212" s="80">
        <v>893</v>
      </c>
      <c r="M212" s="81">
        <v>9773</v>
      </c>
      <c r="N212"/>
      <c r="O212" s="79">
        <v>0</v>
      </c>
      <c r="P212" s="79">
        <v>0</v>
      </c>
      <c r="Q212" s="55">
        <v>0.18</v>
      </c>
      <c r="R212" s="55">
        <v>3.2910048269938354E-2</v>
      </c>
      <c r="S212" s="52">
        <v>0</v>
      </c>
      <c r="T212"/>
      <c r="U212" s="82">
        <v>35520</v>
      </c>
      <c r="V212" s="82">
        <v>0</v>
      </c>
      <c r="W212" s="82">
        <v>0</v>
      </c>
      <c r="X212" s="82">
        <v>3572</v>
      </c>
      <c r="Y212" s="82">
        <v>39092</v>
      </c>
      <c r="Z212" s="83">
        <v>3992727</v>
      </c>
    </row>
    <row r="213" spans="1:26" s="13" customFormat="1">
      <c r="A213" s="49">
        <v>431</v>
      </c>
      <c r="B213" s="49">
        <v>431149149</v>
      </c>
      <c r="C213" s="50" t="s">
        <v>121</v>
      </c>
      <c r="D213" s="49">
        <v>149</v>
      </c>
      <c r="E213" s="50" t="s">
        <v>77</v>
      </c>
      <c r="F213" s="49">
        <v>149</v>
      </c>
      <c r="G213" s="50" t="s">
        <v>77</v>
      </c>
      <c r="H213" s="79">
        <v>301</v>
      </c>
      <c r="I213" s="80">
        <v>11657</v>
      </c>
      <c r="J213" s="80">
        <v>15</v>
      </c>
      <c r="K213" s="80">
        <v>0</v>
      </c>
      <c r="L213" s="80">
        <v>893</v>
      </c>
      <c r="M213" s="81">
        <v>12565</v>
      </c>
      <c r="N213"/>
      <c r="O213" s="79">
        <v>0</v>
      </c>
      <c r="P213" s="79">
        <v>0</v>
      </c>
      <c r="Q213" s="55">
        <v>0.16</v>
      </c>
      <c r="R213" s="55">
        <v>0.10179034970494732</v>
      </c>
      <c r="S213" s="52">
        <v>0</v>
      </c>
      <c r="T213"/>
      <c r="U213" s="82">
        <v>3513272</v>
      </c>
      <c r="V213" s="82">
        <v>0</v>
      </c>
      <c r="W213" s="82">
        <v>0</v>
      </c>
      <c r="X213" s="82">
        <v>268793</v>
      </c>
      <c r="Y213" s="82">
        <v>3782065</v>
      </c>
      <c r="Z213" s="83">
        <v>3992727</v>
      </c>
    </row>
    <row r="214" spans="1:26" s="13" customFormat="1">
      <c r="A214" s="49">
        <v>431</v>
      </c>
      <c r="B214" s="49">
        <v>431149181</v>
      </c>
      <c r="C214" s="50" t="s">
        <v>121</v>
      </c>
      <c r="D214" s="49">
        <v>149</v>
      </c>
      <c r="E214" s="50" t="s">
        <v>77</v>
      </c>
      <c r="F214" s="49">
        <v>181</v>
      </c>
      <c r="G214" s="50" t="s">
        <v>79</v>
      </c>
      <c r="H214" s="79">
        <v>15</v>
      </c>
      <c r="I214" s="80">
        <v>9876</v>
      </c>
      <c r="J214" s="80">
        <v>669</v>
      </c>
      <c r="K214" s="80">
        <v>0</v>
      </c>
      <c r="L214" s="80">
        <v>893</v>
      </c>
      <c r="M214" s="81">
        <v>11438</v>
      </c>
      <c r="N214"/>
      <c r="O214" s="79">
        <v>0</v>
      </c>
      <c r="P214" s="79">
        <v>0</v>
      </c>
      <c r="Q214" s="55">
        <v>0.09</v>
      </c>
      <c r="R214" s="55">
        <v>1.3705566070898919E-2</v>
      </c>
      <c r="S214" s="52">
        <v>0</v>
      </c>
      <c r="T214"/>
      <c r="U214" s="82">
        <v>158175</v>
      </c>
      <c r="V214" s="82">
        <v>0</v>
      </c>
      <c r="W214" s="82">
        <v>0</v>
      </c>
      <c r="X214" s="82">
        <v>13395</v>
      </c>
      <c r="Y214" s="82">
        <v>171570</v>
      </c>
      <c r="Z214" s="83">
        <v>3992727</v>
      </c>
    </row>
    <row r="215" spans="1:26" s="13" customFormat="1">
      <c r="A215" s="49">
        <v>432</v>
      </c>
      <c r="B215" s="49">
        <v>432712020</v>
      </c>
      <c r="C215" s="50" t="s">
        <v>123</v>
      </c>
      <c r="D215" s="49">
        <v>712</v>
      </c>
      <c r="E215" s="50" t="s">
        <v>124</v>
      </c>
      <c r="F215" s="49">
        <v>20</v>
      </c>
      <c r="G215" s="50" t="s">
        <v>125</v>
      </c>
      <c r="H215" s="79">
        <v>59</v>
      </c>
      <c r="I215" s="80">
        <v>8427</v>
      </c>
      <c r="J215" s="80">
        <v>2436</v>
      </c>
      <c r="K215" s="80">
        <v>0</v>
      </c>
      <c r="L215" s="80">
        <v>893</v>
      </c>
      <c r="M215" s="81">
        <v>11756</v>
      </c>
      <c r="N215"/>
      <c r="O215" s="79">
        <v>0</v>
      </c>
      <c r="P215" s="79">
        <v>0</v>
      </c>
      <c r="Q215" s="55">
        <v>0.09</v>
      </c>
      <c r="R215" s="55">
        <v>3.8356457210287742E-2</v>
      </c>
      <c r="S215" s="52">
        <v>0</v>
      </c>
      <c r="T215"/>
      <c r="U215" s="82">
        <v>640917</v>
      </c>
      <c r="V215" s="82">
        <v>0</v>
      </c>
      <c r="W215" s="82">
        <v>0</v>
      </c>
      <c r="X215" s="82">
        <v>52687</v>
      </c>
      <c r="Y215" s="82">
        <v>693604</v>
      </c>
      <c r="Z215" s="83">
        <v>3622916</v>
      </c>
    </row>
    <row r="216" spans="1:26" s="13" customFormat="1">
      <c r="A216" s="49">
        <v>432</v>
      </c>
      <c r="B216" s="49">
        <v>432712036</v>
      </c>
      <c r="C216" s="50" t="s">
        <v>123</v>
      </c>
      <c r="D216" s="49">
        <v>712</v>
      </c>
      <c r="E216" s="50" t="s">
        <v>124</v>
      </c>
      <c r="F216" s="49">
        <v>36</v>
      </c>
      <c r="G216" s="50" t="s">
        <v>126</v>
      </c>
      <c r="H216" s="79">
        <v>1</v>
      </c>
      <c r="I216" s="80">
        <v>8094</v>
      </c>
      <c r="J216" s="80">
        <v>3561</v>
      </c>
      <c r="K216" s="80">
        <v>0</v>
      </c>
      <c r="L216" s="80">
        <v>893</v>
      </c>
      <c r="M216" s="81">
        <v>12548</v>
      </c>
      <c r="N216"/>
      <c r="O216" s="79">
        <v>0</v>
      </c>
      <c r="P216" s="79">
        <v>0</v>
      </c>
      <c r="Q216" s="55">
        <v>0.09</v>
      </c>
      <c r="R216" s="55">
        <v>6.6659197548744248E-2</v>
      </c>
      <c r="S216" s="52">
        <v>0</v>
      </c>
      <c r="T216"/>
      <c r="U216" s="82">
        <v>11655</v>
      </c>
      <c r="V216" s="82">
        <v>0</v>
      </c>
      <c r="W216" s="82">
        <v>0</v>
      </c>
      <c r="X216" s="82">
        <v>893</v>
      </c>
      <c r="Y216" s="82">
        <v>12548</v>
      </c>
      <c r="Z216" s="83">
        <v>3622916</v>
      </c>
    </row>
    <row r="217" spans="1:26" s="13" customFormat="1">
      <c r="A217" s="49">
        <v>432</v>
      </c>
      <c r="B217" s="49">
        <v>432712172</v>
      </c>
      <c r="C217" s="50" t="s">
        <v>123</v>
      </c>
      <c r="D217" s="49">
        <v>712</v>
      </c>
      <c r="E217" s="50" t="s">
        <v>124</v>
      </c>
      <c r="F217" s="49">
        <v>172</v>
      </c>
      <c r="G217" s="50" t="s">
        <v>256</v>
      </c>
      <c r="H217" s="79">
        <v>1</v>
      </c>
      <c r="I217" s="80">
        <v>10334</v>
      </c>
      <c r="J217" s="80">
        <v>6770</v>
      </c>
      <c r="K217" s="80">
        <v>0</v>
      </c>
      <c r="L217" s="80">
        <v>893</v>
      </c>
      <c r="M217" s="81">
        <v>17997</v>
      </c>
      <c r="N217"/>
      <c r="O217" s="79">
        <v>0</v>
      </c>
      <c r="P217" s="79">
        <v>0</v>
      </c>
      <c r="Q217" s="55">
        <v>0.09</v>
      </c>
      <c r="R217" s="55">
        <v>3.277872413295168E-2</v>
      </c>
      <c r="S217" s="52">
        <v>0</v>
      </c>
      <c r="T217"/>
      <c r="U217" s="82">
        <v>17104</v>
      </c>
      <c r="V217" s="82">
        <v>0</v>
      </c>
      <c r="W217" s="82">
        <v>0</v>
      </c>
      <c r="X217" s="82">
        <v>893</v>
      </c>
      <c r="Y217" s="82">
        <v>17997</v>
      </c>
      <c r="Z217" s="83">
        <v>3622916</v>
      </c>
    </row>
    <row r="218" spans="1:26" s="13" customFormat="1">
      <c r="A218" s="49">
        <v>432</v>
      </c>
      <c r="B218" s="49">
        <v>432712242</v>
      </c>
      <c r="C218" s="50" t="s">
        <v>123</v>
      </c>
      <c r="D218" s="49">
        <v>712</v>
      </c>
      <c r="E218" s="50" t="s">
        <v>124</v>
      </c>
      <c r="F218" s="49">
        <v>242</v>
      </c>
      <c r="G218" s="50" t="s">
        <v>277</v>
      </c>
      <c r="H218" s="79">
        <v>1</v>
      </c>
      <c r="I218" s="80">
        <v>11309</v>
      </c>
      <c r="J218" s="80">
        <v>30774</v>
      </c>
      <c r="K218" s="80">
        <v>0</v>
      </c>
      <c r="L218" s="80">
        <v>893</v>
      </c>
      <c r="M218" s="81">
        <v>42976</v>
      </c>
      <c r="N218"/>
      <c r="O218" s="79">
        <v>0</v>
      </c>
      <c r="P218" s="79">
        <v>0</v>
      </c>
      <c r="Q218" s="55">
        <v>0.09</v>
      </c>
      <c r="R218" s="55">
        <v>3.3448388382040325E-2</v>
      </c>
      <c r="S218" s="52">
        <v>0</v>
      </c>
      <c r="T218"/>
      <c r="U218" s="82">
        <v>42083</v>
      </c>
      <c r="V218" s="82">
        <v>0</v>
      </c>
      <c r="W218" s="82">
        <v>0</v>
      </c>
      <c r="X218" s="82">
        <v>893</v>
      </c>
      <c r="Y218" s="82">
        <v>42976</v>
      </c>
      <c r="Z218" s="83">
        <v>3622916</v>
      </c>
    </row>
    <row r="219" spans="1:26" s="13" customFormat="1">
      <c r="A219" s="49">
        <v>432</v>
      </c>
      <c r="B219" s="49">
        <v>432712261</v>
      </c>
      <c r="C219" s="50" t="s">
        <v>123</v>
      </c>
      <c r="D219" s="49">
        <v>712</v>
      </c>
      <c r="E219" s="50" t="s">
        <v>124</v>
      </c>
      <c r="F219" s="49">
        <v>261</v>
      </c>
      <c r="G219" s="50" t="s">
        <v>127</v>
      </c>
      <c r="H219" s="79">
        <v>15</v>
      </c>
      <c r="I219" s="80">
        <v>8480</v>
      </c>
      <c r="J219" s="80">
        <v>4507</v>
      </c>
      <c r="K219" s="80">
        <v>0</v>
      </c>
      <c r="L219" s="80">
        <v>893</v>
      </c>
      <c r="M219" s="81">
        <v>13880</v>
      </c>
      <c r="N219"/>
      <c r="O219" s="79">
        <v>0</v>
      </c>
      <c r="P219" s="79">
        <v>0</v>
      </c>
      <c r="Q219" s="55">
        <v>0.09</v>
      </c>
      <c r="R219" s="55">
        <v>7.0704558368912346E-2</v>
      </c>
      <c r="S219" s="52">
        <v>0</v>
      </c>
      <c r="T219"/>
      <c r="U219" s="82">
        <v>194805</v>
      </c>
      <c r="V219" s="82">
        <v>0</v>
      </c>
      <c r="W219" s="82">
        <v>0</v>
      </c>
      <c r="X219" s="82">
        <v>13395</v>
      </c>
      <c r="Y219" s="82">
        <v>208200</v>
      </c>
      <c r="Z219" s="83">
        <v>3622916</v>
      </c>
    </row>
    <row r="220" spans="1:26" s="13" customFormat="1">
      <c r="A220" s="49">
        <v>432</v>
      </c>
      <c r="B220" s="49">
        <v>432712300</v>
      </c>
      <c r="C220" s="50" t="s">
        <v>123</v>
      </c>
      <c r="D220" s="49">
        <v>712</v>
      </c>
      <c r="E220" s="50" t="s">
        <v>124</v>
      </c>
      <c r="F220" s="49">
        <v>300</v>
      </c>
      <c r="G220" s="50" t="s">
        <v>128</v>
      </c>
      <c r="H220" s="79">
        <v>3</v>
      </c>
      <c r="I220" s="80">
        <v>9099</v>
      </c>
      <c r="J220" s="80">
        <v>18812</v>
      </c>
      <c r="K220" s="80">
        <v>0</v>
      </c>
      <c r="L220" s="80">
        <v>893</v>
      </c>
      <c r="M220" s="81">
        <v>28804</v>
      </c>
      <c r="N220"/>
      <c r="O220" s="79">
        <v>0</v>
      </c>
      <c r="P220" s="79">
        <v>0</v>
      </c>
      <c r="Q220" s="55">
        <v>0.09</v>
      </c>
      <c r="R220" s="55">
        <v>2.285395296227519E-2</v>
      </c>
      <c r="S220" s="52">
        <v>0</v>
      </c>
      <c r="T220"/>
      <c r="U220" s="82">
        <v>83733</v>
      </c>
      <c r="V220" s="82">
        <v>0</v>
      </c>
      <c r="W220" s="82">
        <v>0</v>
      </c>
      <c r="X220" s="82">
        <v>2679</v>
      </c>
      <c r="Y220" s="82">
        <v>86412</v>
      </c>
      <c r="Z220" s="83">
        <v>3622916</v>
      </c>
    </row>
    <row r="221" spans="1:26" s="13" customFormat="1">
      <c r="A221" s="49">
        <v>432</v>
      </c>
      <c r="B221" s="49">
        <v>432712645</v>
      </c>
      <c r="C221" s="50" t="s">
        <v>123</v>
      </c>
      <c r="D221" s="49">
        <v>712</v>
      </c>
      <c r="E221" s="50" t="s">
        <v>124</v>
      </c>
      <c r="F221" s="49">
        <v>645</v>
      </c>
      <c r="G221" s="50" t="s">
        <v>129</v>
      </c>
      <c r="H221" s="79">
        <v>58</v>
      </c>
      <c r="I221" s="80">
        <v>9202</v>
      </c>
      <c r="J221" s="80">
        <v>3874</v>
      </c>
      <c r="K221" s="80">
        <v>0</v>
      </c>
      <c r="L221" s="80">
        <v>893</v>
      </c>
      <c r="M221" s="81">
        <v>13969</v>
      </c>
      <c r="N221"/>
      <c r="O221" s="79">
        <v>0</v>
      </c>
      <c r="P221" s="79">
        <v>0</v>
      </c>
      <c r="Q221" s="55">
        <v>0.09</v>
      </c>
      <c r="R221" s="55">
        <v>3.467525046887248E-2</v>
      </c>
      <c r="S221" s="52">
        <v>0</v>
      </c>
      <c r="T221"/>
      <c r="U221" s="82">
        <v>758408</v>
      </c>
      <c r="V221" s="82">
        <v>0</v>
      </c>
      <c r="W221" s="82">
        <v>0</v>
      </c>
      <c r="X221" s="82">
        <v>51794</v>
      </c>
      <c r="Y221" s="82">
        <v>810202</v>
      </c>
      <c r="Z221" s="83">
        <v>3622916</v>
      </c>
    </row>
    <row r="222" spans="1:26" s="13" customFormat="1">
      <c r="A222" s="49">
        <v>432</v>
      </c>
      <c r="B222" s="49">
        <v>432712660</v>
      </c>
      <c r="C222" s="50" t="s">
        <v>123</v>
      </c>
      <c r="D222" s="49">
        <v>712</v>
      </c>
      <c r="E222" s="50" t="s">
        <v>124</v>
      </c>
      <c r="F222" s="49">
        <v>660</v>
      </c>
      <c r="G222" s="50" t="s">
        <v>130</v>
      </c>
      <c r="H222" s="79">
        <v>67</v>
      </c>
      <c r="I222" s="80">
        <v>8335</v>
      </c>
      <c r="J222" s="80">
        <v>7635</v>
      </c>
      <c r="K222" s="80">
        <v>0</v>
      </c>
      <c r="L222" s="80">
        <v>893</v>
      </c>
      <c r="M222" s="81">
        <v>16863</v>
      </c>
      <c r="N222"/>
      <c r="O222" s="79">
        <v>0</v>
      </c>
      <c r="P222" s="79">
        <v>0</v>
      </c>
      <c r="Q222" s="55">
        <v>0.09</v>
      </c>
      <c r="R222" s="55">
        <v>5.631612652868654E-2</v>
      </c>
      <c r="S222" s="52">
        <v>0</v>
      </c>
      <c r="T222"/>
      <c r="U222" s="82">
        <v>1069990</v>
      </c>
      <c r="V222" s="82">
        <v>0</v>
      </c>
      <c r="W222" s="82">
        <v>0</v>
      </c>
      <c r="X222" s="82">
        <v>59831</v>
      </c>
      <c r="Y222" s="82">
        <v>1129821</v>
      </c>
      <c r="Z222" s="83">
        <v>3622916</v>
      </c>
    </row>
    <row r="223" spans="1:26" s="13" customFormat="1">
      <c r="A223" s="49">
        <v>432</v>
      </c>
      <c r="B223" s="49">
        <v>432712712</v>
      </c>
      <c r="C223" s="50" t="s">
        <v>123</v>
      </c>
      <c r="D223" s="49">
        <v>712</v>
      </c>
      <c r="E223" s="50" t="s">
        <v>124</v>
      </c>
      <c r="F223" s="49">
        <v>712</v>
      </c>
      <c r="G223" s="50" t="s">
        <v>124</v>
      </c>
      <c r="H223" s="79">
        <v>37</v>
      </c>
      <c r="I223" s="80">
        <v>9194</v>
      </c>
      <c r="J223" s="80">
        <v>6701</v>
      </c>
      <c r="K223" s="80">
        <v>0</v>
      </c>
      <c r="L223" s="80">
        <v>893</v>
      </c>
      <c r="M223" s="81">
        <v>16788</v>
      </c>
      <c r="N223"/>
      <c r="O223" s="79">
        <v>0</v>
      </c>
      <c r="P223" s="79">
        <v>0</v>
      </c>
      <c r="Q223" s="55">
        <v>0.09</v>
      </c>
      <c r="R223" s="55">
        <v>3.456906236783458E-2</v>
      </c>
      <c r="S223" s="52">
        <v>0</v>
      </c>
      <c r="T223"/>
      <c r="U223" s="82">
        <v>588115</v>
      </c>
      <c r="V223" s="82">
        <v>0</v>
      </c>
      <c r="W223" s="82">
        <v>0</v>
      </c>
      <c r="X223" s="82">
        <v>33041</v>
      </c>
      <c r="Y223" s="82">
        <v>621156</v>
      </c>
      <c r="Z223" s="83">
        <v>3622916</v>
      </c>
    </row>
    <row r="224" spans="1:26" s="13" customFormat="1">
      <c r="A224" s="49">
        <v>435</v>
      </c>
      <c r="B224" s="49">
        <v>435301031</v>
      </c>
      <c r="C224" s="50" t="s">
        <v>131</v>
      </c>
      <c r="D224" s="49">
        <v>301</v>
      </c>
      <c r="E224" s="50" t="s">
        <v>132</v>
      </c>
      <c r="F224" s="49">
        <v>31</v>
      </c>
      <c r="G224" s="50" t="s">
        <v>76</v>
      </c>
      <c r="H224" s="79">
        <v>139</v>
      </c>
      <c r="I224" s="80">
        <v>9466</v>
      </c>
      <c r="J224" s="80">
        <v>4391</v>
      </c>
      <c r="K224" s="80">
        <v>0</v>
      </c>
      <c r="L224" s="80">
        <v>893</v>
      </c>
      <c r="M224" s="81">
        <v>14750</v>
      </c>
      <c r="N224"/>
      <c r="O224" s="79">
        <v>0.34663341645885376</v>
      </c>
      <c r="P224" s="79">
        <v>0</v>
      </c>
      <c r="Q224" s="55">
        <v>0.09</v>
      </c>
      <c r="R224" s="55">
        <v>3.0867313623974602E-2</v>
      </c>
      <c r="S224" s="52">
        <v>0</v>
      </c>
      <c r="T224"/>
      <c r="U224" s="82">
        <v>1921258</v>
      </c>
      <c r="V224" s="82">
        <v>0</v>
      </c>
      <c r="W224" s="82">
        <v>0</v>
      </c>
      <c r="X224" s="82">
        <v>123849</v>
      </c>
      <c r="Y224" s="82">
        <v>2045107</v>
      </c>
      <c r="Z224" s="83">
        <v>10155104</v>
      </c>
    </row>
    <row r="225" spans="1:26" s="13" customFormat="1">
      <c r="A225" s="49">
        <v>435</v>
      </c>
      <c r="B225" s="49">
        <v>435301048</v>
      </c>
      <c r="C225" s="50" t="s">
        <v>131</v>
      </c>
      <c r="D225" s="49">
        <v>301</v>
      </c>
      <c r="E225" s="50" t="s">
        <v>132</v>
      </c>
      <c r="F225" s="49">
        <v>48</v>
      </c>
      <c r="G225" s="50" t="s">
        <v>217</v>
      </c>
      <c r="H225" s="79">
        <v>1</v>
      </c>
      <c r="I225" s="80">
        <v>9794</v>
      </c>
      <c r="J225" s="80">
        <v>7783</v>
      </c>
      <c r="K225" s="80">
        <v>0</v>
      </c>
      <c r="L225" s="80">
        <v>893</v>
      </c>
      <c r="M225" s="81">
        <v>18470</v>
      </c>
      <c r="N225"/>
      <c r="O225" s="79">
        <v>2.4937655860349127E-3</v>
      </c>
      <c r="P225" s="79">
        <v>0</v>
      </c>
      <c r="Q225" s="55">
        <v>0.09</v>
      </c>
      <c r="R225" s="55">
        <v>9.4645556531560197E-4</v>
      </c>
      <c r="S225" s="52">
        <v>0</v>
      </c>
      <c r="T225"/>
      <c r="U225" s="82">
        <v>17533</v>
      </c>
      <c r="V225" s="82">
        <v>0</v>
      </c>
      <c r="W225" s="82">
        <v>0</v>
      </c>
      <c r="X225" s="82">
        <v>891</v>
      </c>
      <c r="Y225" s="82">
        <v>18424</v>
      </c>
      <c r="Z225" s="83">
        <v>10155104</v>
      </c>
    </row>
    <row r="226" spans="1:26" s="13" customFormat="1">
      <c r="A226" s="49">
        <v>435</v>
      </c>
      <c r="B226" s="49">
        <v>435301056</v>
      </c>
      <c r="C226" s="50" t="s">
        <v>131</v>
      </c>
      <c r="D226" s="49">
        <v>301</v>
      </c>
      <c r="E226" s="50" t="s">
        <v>132</v>
      </c>
      <c r="F226" s="49">
        <v>56</v>
      </c>
      <c r="G226" s="50" t="s">
        <v>133</v>
      </c>
      <c r="H226" s="79">
        <v>97</v>
      </c>
      <c r="I226" s="80">
        <v>9158</v>
      </c>
      <c r="J226" s="80">
        <v>3558</v>
      </c>
      <c r="K226" s="80">
        <v>0</v>
      </c>
      <c r="L226" s="80">
        <v>893</v>
      </c>
      <c r="M226" s="81">
        <v>13609</v>
      </c>
      <c r="N226"/>
      <c r="O226" s="79">
        <v>0.24189526184538696</v>
      </c>
      <c r="P226" s="79">
        <v>0</v>
      </c>
      <c r="Q226" s="55">
        <v>0.09</v>
      </c>
      <c r="R226" s="55">
        <v>1.9873756517524429E-2</v>
      </c>
      <c r="S226" s="52">
        <v>0</v>
      </c>
      <c r="T226"/>
      <c r="U226" s="82">
        <v>1230348</v>
      </c>
      <c r="V226" s="82">
        <v>0</v>
      </c>
      <c r="W226" s="82">
        <v>0</v>
      </c>
      <c r="X226" s="82">
        <v>86427</v>
      </c>
      <c r="Y226" s="82">
        <v>1316775</v>
      </c>
      <c r="Z226" s="83">
        <v>10155104</v>
      </c>
    </row>
    <row r="227" spans="1:26" s="13" customFormat="1">
      <c r="A227" s="49">
        <v>435</v>
      </c>
      <c r="B227" s="49">
        <v>435301079</v>
      </c>
      <c r="C227" s="50" t="s">
        <v>131</v>
      </c>
      <c r="D227" s="49">
        <v>301</v>
      </c>
      <c r="E227" s="50" t="s">
        <v>132</v>
      </c>
      <c r="F227" s="49">
        <v>79</v>
      </c>
      <c r="G227" s="50" t="s">
        <v>86</v>
      </c>
      <c r="H227" s="79">
        <v>153</v>
      </c>
      <c r="I227" s="80">
        <v>9182</v>
      </c>
      <c r="J227" s="80">
        <v>930</v>
      </c>
      <c r="K227" s="80">
        <v>0</v>
      </c>
      <c r="L227" s="80">
        <v>893</v>
      </c>
      <c r="M227" s="81">
        <v>11005</v>
      </c>
      <c r="N227"/>
      <c r="O227" s="79">
        <v>0.3815461346633427</v>
      </c>
      <c r="P227" s="79">
        <v>0</v>
      </c>
      <c r="Q227" s="55">
        <v>0.09</v>
      </c>
      <c r="R227" s="55">
        <v>5.9658172197496293E-2</v>
      </c>
      <c r="S227" s="52">
        <v>0</v>
      </c>
      <c r="T227"/>
      <c r="U227" s="82">
        <v>1543311</v>
      </c>
      <c r="V227" s="82">
        <v>0</v>
      </c>
      <c r="W227" s="82">
        <v>0</v>
      </c>
      <c r="X227" s="82">
        <v>136323</v>
      </c>
      <c r="Y227" s="82">
        <v>1679634</v>
      </c>
      <c r="Z227" s="83">
        <v>10155104</v>
      </c>
    </row>
    <row r="228" spans="1:26" s="13" customFormat="1">
      <c r="A228" s="49">
        <v>435</v>
      </c>
      <c r="B228" s="49">
        <v>435301125</v>
      </c>
      <c r="C228" s="50" t="s">
        <v>131</v>
      </c>
      <c r="D228" s="49">
        <v>301</v>
      </c>
      <c r="E228" s="50" t="s">
        <v>132</v>
      </c>
      <c r="F228" s="49">
        <v>125</v>
      </c>
      <c r="G228" s="50" t="s">
        <v>105</v>
      </c>
      <c r="H228" s="79">
        <v>1</v>
      </c>
      <c r="I228" s="80">
        <v>9794</v>
      </c>
      <c r="J228" s="80">
        <v>4820</v>
      </c>
      <c r="K228" s="80">
        <v>0</v>
      </c>
      <c r="L228" s="80">
        <v>893</v>
      </c>
      <c r="M228" s="81">
        <v>15507</v>
      </c>
      <c r="N228"/>
      <c r="O228" s="79">
        <v>2.4937655860349127E-3</v>
      </c>
      <c r="P228" s="79">
        <v>0</v>
      </c>
      <c r="Q228" s="55">
        <v>0.09</v>
      </c>
      <c r="R228" s="55">
        <v>1.7464323583548564E-2</v>
      </c>
      <c r="S228" s="52">
        <v>0</v>
      </c>
      <c r="T228"/>
      <c r="U228" s="82">
        <v>14578</v>
      </c>
      <c r="V228" s="82">
        <v>0</v>
      </c>
      <c r="W228" s="82">
        <v>0</v>
      </c>
      <c r="X228" s="82">
        <v>891</v>
      </c>
      <c r="Y228" s="82">
        <v>15469</v>
      </c>
      <c r="Z228" s="83">
        <v>10155104</v>
      </c>
    </row>
    <row r="229" spans="1:26" s="13" customFormat="1">
      <c r="A229" s="49">
        <v>435</v>
      </c>
      <c r="B229" s="49">
        <v>435301128</v>
      </c>
      <c r="C229" s="50" t="s">
        <v>131</v>
      </c>
      <c r="D229" s="49">
        <v>301</v>
      </c>
      <c r="E229" s="50" t="s">
        <v>132</v>
      </c>
      <c r="F229" s="49">
        <v>128</v>
      </c>
      <c r="G229" s="50" t="s">
        <v>122</v>
      </c>
      <c r="H229" s="79">
        <v>1</v>
      </c>
      <c r="I229" s="80">
        <v>11023</v>
      </c>
      <c r="J229" s="80">
        <v>561</v>
      </c>
      <c r="K229" s="80">
        <v>0</v>
      </c>
      <c r="L229" s="80">
        <v>893</v>
      </c>
      <c r="M229" s="81">
        <v>12477</v>
      </c>
      <c r="N229"/>
      <c r="O229" s="79">
        <v>2.4937655860349127E-3</v>
      </c>
      <c r="P229" s="79">
        <v>0</v>
      </c>
      <c r="Q229" s="55">
        <v>0.18</v>
      </c>
      <c r="R229" s="55">
        <v>3.2910048269938354E-2</v>
      </c>
      <c r="S229" s="52">
        <v>0</v>
      </c>
      <c r="T229"/>
      <c r="U229" s="82">
        <v>11555</v>
      </c>
      <c r="V229" s="82">
        <v>0</v>
      </c>
      <c r="W229" s="82">
        <v>0</v>
      </c>
      <c r="X229" s="82">
        <v>891</v>
      </c>
      <c r="Y229" s="82">
        <v>12446</v>
      </c>
      <c r="Z229" s="83">
        <v>10155104</v>
      </c>
    </row>
    <row r="230" spans="1:26" s="13" customFormat="1">
      <c r="A230" s="49">
        <v>435</v>
      </c>
      <c r="B230" s="49">
        <v>435301160</v>
      </c>
      <c r="C230" s="50" t="s">
        <v>131</v>
      </c>
      <c r="D230" s="49">
        <v>301</v>
      </c>
      <c r="E230" s="50" t="s">
        <v>132</v>
      </c>
      <c r="F230" s="49">
        <v>160</v>
      </c>
      <c r="G230" s="50" t="s">
        <v>134</v>
      </c>
      <c r="H230" s="79">
        <v>237</v>
      </c>
      <c r="I230" s="80">
        <v>9865</v>
      </c>
      <c r="J230" s="80">
        <v>311</v>
      </c>
      <c r="K230" s="80">
        <v>0</v>
      </c>
      <c r="L230" s="80">
        <v>893</v>
      </c>
      <c r="M230" s="81">
        <v>11069</v>
      </c>
      <c r="N230"/>
      <c r="O230" s="79">
        <v>0.59102244389027425</v>
      </c>
      <c r="P230" s="79">
        <v>0</v>
      </c>
      <c r="Q230" s="55">
        <v>0.18</v>
      </c>
      <c r="R230" s="55">
        <v>0.10252706297584664</v>
      </c>
      <c r="S230" s="52">
        <v>0</v>
      </c>
      <c r="T230"/>
      <c r="U230" s="82">
        <v>2405787</v>
      </c>
      <c r="V230" s="82">
        <v>0</v>
      </c>
      <c r="W230" s="82">
        <v>0</v>
      </c>
      <c r="X230" s="82">
        <v>211167</v>
      </c>
      <c r="Y230" s="82">
        <v>2616954</v>
      </c>
      <c r="Z230" s="83">
        <v>10155104</v>
      </c>
    </row>
    <row r="231" spans="1:26" s="13" customFormat="1">
      <c r="A231" s="49">
        <v>435</v>
      </c>
      <c r="B231" s="49">
        <v>435301181</v>
      </c>
      <c r="C231" s="50" t="s">
        <v>131</v>
      </c>
      <c r="D231" s="49">
        <v>301</v>
      </c>
      <c r="E231" s="50" t="s">
        <v>132</v>
      </c>
      <c r="F231" s="49">
        <v>181</v>
      </c>
      <c r="G231" s="50" t="s">
        <v>79</v>
      </c>
      <c r="H231" s="79">
        <v>1</v>
      </c>
      <c r="I231" s="80">
        <v>9794</v>
      </c>
      <c r="J231" s="80">
        <v>664</v>
      </c>
      <c r="K231" s="80">
        <v>0</v>
      </c>
      <c r="L231" s="80">
        <v>893</v>
      </c>
      <c r="M231" s="81">
        <v>11351</v>
      </c>
      <c r="N231"/>
      <c r="O231" s="79">
        <v>2.4937655860349127E-3</v>
      </c>
      <c r="P231" s="79">
        <v>0</v>
      </c>
      <c r="Q231" s="55">
        <v>0.09</v>
      </c>
      <c r="R231" s="55">
        <v>1.3705566070898919E-2</v>
      </c>
      <c r="S231" s="52">
        <v>0</v>
      </c>
      <c r="T231"/>
      <c r="U231" s="82">
        <v>10432</v>
      </c>
      <c r="V231" s="82">
        <v>0</v>
      </c>
      <c r="W231" s="82">
        <v>0</v>
      </c>
      <c r="X231" s="82">
        <v>891</v>
      </c>
      <c r="Y231" s="82">
        <v>11323</v>
      </c>
      <c r="Z231" s="83">
        <v>10155104</v>
      </c>
    </row>
    <row r="232" spans="1:26" s="13" customFormat="1">
      <c r="A232" s="49">
        <v>435</v>
      </c>
      <c r="B232" s="49">
        <v>435301211</v>
      </c>
      <c r="C232" s="50" t="s">
        <v>131</v>
      </c>
      <c r="D232" s="49">
        <v>301</v>
      </c>
      <c r="E232" s="50" t="s">
        <v>132</v>
      </c>
      <c r="F232" s="49">
        <v>211</v>
      </c>
      <c r="G232" s="50" t="s">
        <v>87</v>
      </c>
      <c r="H232" s="79">
        <v>2</v>
      </c>
      <c r="I232" s="80">
        <v>8094</v>
      </c>
      <c r="J232" s="80">
        <v>1452</v>
      </c>
      <c r="K232" s="80">
        <v>0</v>
      </c>
      <c r="L232" s="80">
        <v>893</v>
      </c>
      <c r="M232" s="81">
        <v>10439</v>
      </c>
      <c r="N232"/>
      <c r="O232" s="79">
        <v>4.9875311720698253E-3</v>
      </c>
      <c r="P232" s="79">
        <v>0</v>
      </c>
      <c r="Q232" s="55">
        <v>0.09</v>
      </c>
      <c r="R232" s="55">
        <v>1.618199781037964E-3</v>
      </c>
      <c r="S232" s="52">
        <v>0</v>
      </c>
      <c r="T232"/>
      <c r="U232" s="82">
        <v>19044</v>
      </c>
      <c r="V232" s="82">
        <v>0</v>
      </c>
      <c r="W232" s="82">
        <v>0</v>
      </c>
      <c r="X232" s="82">
        <v>1782</v>
      </c>
      <c r="Y232" s="82">
        <v>20826</v>
      </c>
      <c r="Z232" s="83">
        <v>10155104</v>
      </c>
    </row>
    <row r="233" spans="1:26" s="13" customFormat="1">
      <c r="A233" s="49">
        <v>435</v>
      </c>
      <c r="B233" s="49">
        <v>435301295</v>
      </c>
      <c r="C233" s="50" t="s">
        <v>131</v>
      </c>
      <c r="D233" s="49">
        <v>301</v>
      </c>
      <c r="E233" s="50" t="s">
        <v>132</v>
      </c>
      <c r="F233" s="49">
        <v>295</v>
      </c>
      <c r="G233" s="50" t="s">
        <v>135</v>
      </c>
      <c r="H233" s="79">
        <v>67</v>
      </c>
      <c r="I233" s="80">
        <v>9203</v>
      </c>
      <c r="J233" s="80">
        <v>4401</v>
      </c>
      <c r="K233" s="80">
        <v>0</v>
      </c>
      <c r="L233" s="80">
        <v>893</v>
      </c>
      <c r="M233" s="81">
        <v>14497</v>
      </c>
      <c r="N233"/>
      <c r="O233" s="79">
        <v>0.16708229426433924</v>
      </c>
      <c r="P233" s="79">
        <v>0</v>
      </c>
      <c r="Q233" s="55">
        <v>0.09</v>
      </c>
      <c r="R233" s="55">
        <v>2.0444543723874161E-2</v>
      </c>
      <c r="S233" s="52">
        <v>0</v>
      </c>
      <c r="T233"/>
      <c r="U233" s="82">
        <v>909190</v>
      </c>
      <c r="V233" s="82">
        <v>0</v>
      </c>
      <c r="W233" s="82">
        <v>0</v>
      </c>
      <c r="X233" s="82">
        <v>59697</v>
      </c>
      <c r="Y233" s="82">
        <v>968887</v>
      </c>
      <c r="Z233" s="83">
        <v>10155104</v>
      </c>
    </row>
    <row r="234" spans="1:26" s="13" customFormat="1">
      <c r="A234" s="49">
        <v>435</v>
      </c>
      <c r="B234" s="49">
        <v>435301301</v>
      </c>
      <c r="C234" s="50" t="s">
        <v>131</v>
      </c>
      <c r="D234" s="49">
        <v>301</v>
      </c>
      <c r="E234" s="50" t="s">
        <v>132</v>
      </c>
      <c r="F234" s="49">
        <v>301</v>
      </c>
      <c r="G234" s="50" t="s">
        <v>132</v>
      </c>
      <c r="H234" s="79">
        <v>70</v>
      </c>
      <c r="I234" s="80">
        <v>9691</v>
      </c>
      <c r="J234" s="80">
        <v>3495</v>
      </c>
      <c r="K234" s="80">
        <v>0</v>
      </c>
      <c r="L234" s="80">
        <v>893</v>
      </c>
      <c r="M234" s="81">
        <v>14079</v>
      </c>
      <c r="N234"/>
      <c r="O234" s="79">
        <v>0.17456359102244401</v>
      </c>
      <c r="P234" s="79">
        <v>0</v>
      </c>
      <c r="Q234" s="55">
        <v>0.09</v>
      </c>
      <c r="R234" s="55">
        <v>4.3653783548004442E-2</v>
      </c>
      <c r="S234" s="52">
        <v>0</v>
      </c>
      <c r="T234"/>
      <c r="U234" s="82">
        <v>920710</v>
      </c>
      <c r="V234" s="82">
        <v>0</v>
      </c>
      <c r="W234" s="82">
        <v>0</v>
      </c>
      <c r="X234" s="82">
        <v>62370</v>
      </c>
      <c r="Y234" s="82">
        <v>983080</v>
      </c>
      <c r="Z234" s="83">
        <v>10155104</v>
      </c>
    </row>
    <row r="235" spans="1:26" s="13" customFormat="1">
      <c r="A235" s="49">
        <v>435</v>
      </c>
      <c r="B235" s="49">
        <v>435301326</v>
      </c>
      <c r="C235" s="50" t="s">
        <v>131</v>
      </c>
      <c r="D235" s="49">
        <v>301</v>
      </c>
      <c r="E235" s="50" t="s">
        <v>132</v>
      </c>
      <c r="F235" s="49">
        <v>326</v>
      </c>
      <c r="G235" s="50" t="s">
        <v>114</v>
      </c>
      <c r="H235" s="79">
        <v>9</v>
      </c>
      <c r="I235" s="80">
        <v>10105</v>
      </c>
      <c r="J235" s="80">
        <v>3823</v>
      </c>
      <c r="K235" s="80">
        <v>0</v>
      </c>
      <c r="L235" s="80">
        <v>893</v>
      </c>
      <c r="M235" s="81">
        <v>14821</v>
      </c>
      <c r="N235"/>
      <c r="O235" s="79">
        <v>2.2443890274314218E-2</v>
      </c>
      <c r="P235" s="79">
        <v>0</v>
      </c>
      <c r="Q235" s="55">
        <v>0.09</v>
      </c>
      <c r="R235" s="55">
        <v>2.8367742219018886E-3</v>
      </c>
      <c r="S235" s="52">
        <v>0</v>
      </c>
      <c r="T235"/>
      <c r="U235" s="82">
        <v>125037</v>
      </c>
      <c r="V235" s="82">
        <v>0</v>
      </c>
      <c r="W235" s="82">
        <v>0</v>
      </c>
      <c r="X235" s="82">
        <v>8019</v>
      </c>
      <c r="Y235" s="82">
        <v>133056</v>
      </c>
      <c r="Z235" s="83">
        <v>10155104</v>
      </c>
    </row>
    <row r="236" spans="1:26" s="13" customFormat="1">
      <c r="A236" s="49">
        <v>435</v>
      </c>
      <c r="B236" s="49">
        <v>435301600</v>
      </c>
      <c r="C236" s="50" t="s">
        <v>131</v>
      </c>
      <c r="D236" s="49">
        <v>301</v>
      </c>
      <c r="E236" s="50" t="s">
        <v>132</v>
      </c>
      <c r="F236" s="49">
        <v>600</v>
      </c>
      <c r="G236" s="50" t="s">
        <v>136</v>
      </c>
      <c r="H236" s="79">
        <v>1</v>
      </c>
      <c r="I236" s="80">
        <v>8944</v>
      </c>
      <c r="J236" s="80">
        <v>3658</v>
      </c>
      <c r="K236" s="80">
        <v>0</v>
      </c>
      <c r="L236" s="80">
        <v>893</v>
      </c>
      <c r="M236" s="81">
        <v>13495</v>
      </c>
      <c r="N236"/>
      <c r="O236" s="79">
        <v>2.4937655860349127E-3</v>
      </c>
      <c r="P236" s="79">
        <v>0</v>
      </c>
      <c r="Q236" s="55">
        <v>0.09</v>
      </c>
      <c r="R236" s="55">
        <v>3.9653849453778027E-3</v>
      </c>
      <c r="S236" s="52">
        <v>0</v>
      </c>
      <c r="T236"/>
      <c r="U236" s="82">
        <v>12571</v>
      </c>
      <c r="V236" s="82">
        <v>0</v>
      </c>
      <c r="W236" s="82">
        <v>0</v>
      </c>
      <c r="X236" s="82">
        <v>891</v>
      </c>
      <c r="Y236" s="82">
        <v>13462</v>
      </c>
      <c r="Z236" s="83">
        <v>10155104</v>
      </c>
    </row>
    <row r="237" spans="1:26" s="13" customFormat="1">
      <c r="A237" s="49">
        <v>435</v>
      </c>
      <c r="B237" s="49">
        <v>435301610</v>
      </c>
      <c r="C237" s="50" t="s">
        <v>131</v>
      </c>
      <c r="D237" s="49">
        <v>301</v>
      </c>
      <c r="E237" s="50" t="s">
        <v>132</v>
      </c>
      <c r="F237" s="49">
        <v>610</v>
      </c>
      <c r="G237" s="50" t="s">
        <v>228</v>
      </c>
      <c r="H237" s="79">
        <v>2</v>
      </c>
      <c r="I237" s="80">
        <v>9781</v>
      </c>
      <c r="J237" s="80">
        <v>1895</v>
      </c>
      <c r="K237" s="80">
        <v>0</v>
      </c>
      <c r="L237" s="80">
        <v>893</v>
      </c>
      <c r="M237" s="81">
        <v>12569</v>
      </c>
      <c r="N237"/>
      <c r="O237" s="79">
        <v>4.9875311720698253E-3</v>
      </c>
      <c r="P237" s="79">
        <v>0</v>
      </c>
      <c r="Q237" s="55">
        <v>0.09</v>
      </c>
      <c r="R237" s="55">
        <v>5.4596309668258521E-3</v>
      </c>
      <c r="S237" s="52">
        <v>0</v>
      </c>
      <c r="T237"/>
      <c r="U237" s="82">
        <v>23294</v>
      </c>
      <c r="V237" s="82">
        <v>0</v>
      </c>
      <c r="W237" s="82">
        <v>0</v>
      </c>
      <c r="X237" s="82">
        <v>1782</v>
      </c>
      <c r="Y237" s="82">
        <v>25076</v>
      </c>
      <c r="Z237" s="83">
        <v>10155104</v>
      </c>
    </row>
    <row r="238" spans="1:26" s="13" customFormat="1">
      <c r="A238" s="49">
        <v>435</v>
      </c>
      <c r="B238" s="49">
        <v>435301673</v>
      </c>
      <c r="C238" s="50" t="s">
        <v>131</v>
      </c>
      <c r="D238" s="49">
        <v>301</v>
      </c>
      <c r="E238" s="50" t="s">
        <v>132</v>
      </c>
      <c r="F238" s="49">
        <v>673</v>
      </c>
      <c r="G238" s="50" t="s">
        <v>137</v>
      </c>
      <c r="H238" s="79">
        <v>17</v>
      </c>
      <c r="I238" s="80">
        <v>8940</v>
      </c>
      <c r="J238" s="80">
        <v>4244</v>
      </c>
      <c r="K238" s="80">
        <v>0</v>
      </c>
      <c r="L238" s="80">
        <v>893</v>
      </c>
      <c r="M238" s="81">
        <v>14077</v>
      </c>
      <c r="N238"/>
      <c r="O238" s="79">
        <v>4.2394014962593513E-2</v>
      </c>
      <c r="P238" s="79">
        <v>0</v>
      </c>
      <c r="Q238" s="55">
        <v>0.09</v>
      </c>
      <c r="R238" s="55">
        <v>1.7875989751675928E-2</v>
      </c>
      <c r="S238" s="52">
        <v>0</v>
      </c>
      <c r="T238"/>
      <c r="U238" s="82">
        <v>223567</v>
      </c>
      <c r="V238" s="82">
        <v>0</v>
      </c>
      <c r="W238" s="82">
        <v>0</v>
      </c>
      <c r="X238" s="82">
        <v>15147</v>
      </c>
      <c r="Y238" s="82">
        <v>238714</v>
      </c>
      <c r="Z238" s="83">
        <v>10155104</v>
      </c>
    </row>
    <row r="239" spans="1:26" s="13" customFormat="1">
      <c r="A239" s="49">
        <v>435</v>
      </c>
      <c r="B239" s="49">
        <v>435301725</v>
      </c>
      <c r="C239" s="50" t="s">
        <v>131</v>
      </c>
      <c r="D239" s="49">
        <v>301</v>
      </c>
      <c r="E239" s="50" t="s">
        <v>132</v>
      </c>
      <c r="F239" s="49">
        <v>725</v>
      </c>
      <c r="G239" s="50" t="s">
        <v>117</v>
      </c>
      <c r="H239" s="79">
        <v>1</v>
      </c>
      <c r="I239" s="80">
        <v>9704</v>
      </c>
      <c r="J239" s="80">
        <v>2785</v>
      </c>
      <c r="K239" s="80">
        <v>0</v>
      </c>
      <c r="L239" s="80">
        <v>893</v>
      </c>
      <c r="M239" s="81">
        <v>13382</v>
      </c>
      <c r="N239"/>
      <c r="O239" s="79">
        <v>2.4937655860349127E-3</v>
      </c>
      <c r="P239" s="79">
        <v>0</v>
      </c>
      <c r="Q239" s="55">
        <v>0.09</v>
      </c>
      <c r="R239" s="55">
        <v>1.0215675058041449E-2</v>
      </c>
      <c r="S239" s="52">
        <v>0</v>
      </c>
      <c r="T239"/>
      <c r="U239" s="82">
        <v>12458</v>
      </c>
      <c r="V239" s="82">
        <v>0</v>
      </c>
      <c r="W239" s="82">
        <v>0</v>
      </c>
      <c r="X239" s="82">
        <v>891</v>
      </c>
      <c r="Y239" s="82">
        <v>13349</v>
      </c>
      <c r="Z239" s="83">
        <v>10155104</v>
      </c>
    </row>
    <row r="240" spans="1:26" s="13" customFormat="1">
      <c r="A240" s="49">
        <v>435</v>
      </c>
      <c r="B240" s="49">
        <v>435301735</v>
      </c>
      <c r="C240" s="50" t="s">
        <v>131</v>
      </c>
      <c r="D240" s="49">
        <v>301</v>
      </c>
      <c r="E240" s="50" t="s">
        <v>132</v>
      </c>
      <c r="F240" s="49">
        <v>735</v>
      </c>
      <c r="G240" s="50" t="s">
        <v>119</v>
      </c>
      <c r="H240" s="79">
        <v>3</v>
      </c>
      <c r="I240" s="80">
        <v>9510</v>
      </c>
      <c r="J240" s="80">
        <v>3806</v>
      </c>
      <c r="K240" s="80">
        <v>0</v>
      </c>
      <c r="L240" s="80">
        <v>893</v>
      </c>
      <c r="M240" s="81">
        <v>14209</v>
      </c>
      <c r="N240"/>
      <c r="O240" s="79">
        <v>7.481296758104738E-3</v>
      </c>
      <c r="P240" s="79">
        <v>0</v>
      </c>
      <c r="Q240" s="55">
        <v>0.09</v>
      </c>
      <c r="R240" s="55">
        <v>2.0908682517029525E-2</v>
      </c>
      <c r="S240" s="52">
        <v>0</v>
      </c>
      <c r="T240"/>
      <c r="U240" s="82">
        <v>39849</v>
      </c>
      <c r="V240" s="82">
        <v>0</v>
      </c>
      <c r="W240" s="82">
        <v>0</v>
      </c>
      <c r="X240" s="82">
        <v>2673</v>
      </c>
      <c r="Y240" s="82">
        <v>42522</v>
      </c>
      <c r="Z240" s="83">
        <v>10155104</v>
      </c>
    </row>
    <row r="241" spans="1:26" s="13" customFormat="1">
      <c r="A241" s="49">
        <v>436</v>
      </c>
      <c r="B241" s="49">
        <v>436049001</v>
      </c>
      <c r="C241" s="50" t="s">
        <v>138</v>
      </c>
      <c r="D241" s="49">
        <v>49</v>
      </c>
      <c r="E241" s="50" t="s">
        <v>73</v>
      </c>
      <c r="F241" s="49">
        <v>1</v>
      </c>
      <c r="G241" s="50" t="s">
        <v>57</v>
      </c>
      <c r="H241" s="79">
        <v>1</v>
      </c>
      <c r="I241" s="80">
        <v>10593</v>
      </c>
      <c r="J241" s="80">
        <v>2721</v>
      </c>
      <c r="K241" s="80">
        <v>0</v>
      </c>
      <c r="L241" s="80">
        <v>893</v>
      </c>
      <c r="M241" s="81">
        <v>14207</v>
      </c>
      <c r="N241"/>
      <c r="O241" s="79">
        <v>0</v>
      </c>
      <c r="P241" s="79">
        <v>0</v>
      </c>
      <c r="Q241" s="55">
        <v>0.09</v>
      </c>
      <c r="R241" s="55">
        <v>1.3307673662313762E-2</v>
      </c>
      <c r="S241" s="52">
        <v>0</v>
      </c>
      <c r="T241"/>
      <c r="U241" s="82">
        <v>13314</v>
      </c>
      <c r="V241" s="82">
        <v>0</v>
      </c>
      <c r="W241" s="82">
        <v>0</v>
      </c>
      <c r="X241" s="82">
        <v>893</v>
      </c>
      <c r="Y241" s="82">
        <v>14207</v>
      </c>
      <c r="Z241" s="83">
        <v>7929454</v>
      </c>
    </row>
    <row r="242" spans="1:26" s="13" customFormat="1">
      <c r="A242" s="49">
        <v>436</v>
      </c>
      <c r="B242" s="49">
        <v>436049010</v>
      </c>
      <c r="C242" s="50" t="s">
        <v>138</v>
      </c>
      <c r="D242" s="49">
        <v>49</v>
      </c>
      <c r="E242" s="50" t="s">
        <v>73</v>
      </c>
      <c r="F242" s="49">
        <v>10</v>
      </c>
      <c r="G242" s="50" t="s">
        <v>74</v>
      </c>
      <c r="H242" s="79">
        <v>6</v>
      </c>
      <c r="I242" s="80">
        <v>8747</v>
      </c>
      <c r="J242" s="80">
        <v>2691</v>
      </c>
      <c r="K242" s="80">
        <v>0</v>
      </c>
      <c r="L242" s="80">
        <v>893</v>
      </c>
      <c r="M242" s="81">
        <v>12331</v>
      </c>
      <c r="N242"/>
      <c r="O242" s="79">
        <v>0</v>
      </c>
      <c r="P242" s="79">
        <v>0</v>
      </c>
      <c r="Q242" s="55">
        <v>0.09</v>
      </c>
      <c r="R242" s="55">
        <v>2.0579028984841724E-3</v>
      </c>
      <c r="S242" s="52">
        <v>0</v>
      </c>
      <c r="T242"/>
      <c r="U242" s="82">
        <v>68628</v>
      </c>
      <c r="V242" s="82">
        <v>0</v>
      </c>
      <c r="W242" s="82">
        <v>0</v>
      </c>
      <c r="X242" s="82">
        <v>5358</v>
      </c>
      <c r="Y242" s="82">
        <v>73986</v>
      </c>
      <c r="Z242" s="83">
        <v>7929454</v>
      </c>
    </row>
    <row r="243" spans="1:26" s="13" customFormat="1">
      <c r="A243" s="49">
        <v>436</v>
      </c>
      <c r="B243" s="49">
        <v>436049035</v>
      </c>
      <c r="C243" s="50" t="s">
        <v>138</v>
      </c>
      <c r="D243" s="49">
        <v>49</v>
      </c>
      <c r="E243" s="50" t="s">
        <v>73</v>
      </c>
      <c r="F243" s="49">
        <v>35</v>
      </c>
      <c r="G243" s="50" t="s">
        <v>11</v>
      </c>
      <c r="H243" s="79">
        <v>74</v>
      </c>
      <c r="I243" s="80">
        <v>11948</v>
      </c>
      <c r="J243" s="80">
        <v>4195</v>
      </c>
      <c r="K243" s="80">
        <v>0</v>
      </c>
      <c r="L243" s="80">
        <v>893</v>
      </c>
      <c r="M243" s="81">
        <v>17036</v>
      </c>
      <c r="N243"/>
      <c r="O243" s="79">
        <v>0</v>
      </c>
      <c r="P243" s="79">
        <v>0</v>
      </c>
      <c r="Q243" s="55">
        <v>0.18</v>
      </c>
      <c r="R243" s="55">
        <v>0.14612608853271811</v>
      </c>
      <c r="S243" s="52">
        <v>0</v>
      </c>
      <c r="T243"/>
      <c r="U243" s="82">
        <v>1194582</v>
      </c>
      <c r="V243" s="82">
        <v>0</v>
      </c>
      <c r="W243" s="82">
        <v>0</v>
      </c>
      <c r="X243" s="82">
        <v>66082</v>
      </c>
      <c r="Y243" s="82">
        <v>1260664</v>
      </c>
      <c r="Z243" s="83">
        <v>7929454</v>
      </c>
    </row>
    <row r="244" spans="1:26" s="13" customFormat="1">
      <c r="A244" s="49">
        <v>436</v>
      </c>
      <c r="B244" s="49">
        <v>436049044</v>
      </c>
      <c r="C244" s="50" t="s">
        <v>138</v>
      </c>
      <c r="D244" s="49">
        <v>49</v>
      </c>
      <c r="E244" s="50" t="s">
        <v>73</v>
      </c>
      <c r="F244" s="49">
        <v>44</v>
      </c>
      <c r="G244" s="50" t="s">
        <v>12</v>
      </c>
      <c r="H244" s="79">
        <v>4</v>
      </c>
      <c r="I244" s="80">
        <v>10593</v>
      </c>
      <c r="J244" s="80">
        <v>247</v>
      </c>
      <c r="K244" s="80">
        <v>0</v>
      </c>
      <c r="L244" s="80">
        <v>893</v>
      </c>
      <c r="M244" s="81">
        <v>11733</v>
      </c>
      <c r="N244"/>
      <c r="O244" s="79">
        <v>0</v>
      </c>
      <c r="P244" s="79">
        <v>0</v>
      </c>
      <c r="Q244" s="55">
        <v>0.09</v>
      </c>
      <c r="R244" s="55">
        <v>4.7548666112628105E-2</v>
      </c>
      <c r="S244" s="52">
        <v>0</v>
      </c>
      <c r="T244"/>
      <c r="U244" s="82">
        <v>43360</v>
      </c>
      <c r="V244" s="82">
        <v>0</v>
      </c>
      <c r="W244" s="82">
        <v>0</v>
      </c>
      <c r="X244" s="82">
        <v>3572</v>
      </c>
      <c r="Y244" s="82">
        <v>46932</v>
      </c>
      <c r="Z244" s="83">
        <v>7929454</v>
      </c>
    </row>
    <row r="245" spans="1:26" s="13" customFormat="1">
      <c r="A245" s="49">
        <v>436</v>
      </c>
      <c r="B245" s="49">
        <v>436049046</v>
      </c>
      <c r="C245" s="50" t="s">
        <v>138</v>
      </c>
      <c r="D245" s="49">
        <v>49</v>
      </c>
      <c r="E245" s="50" t="s">
        <v>73</v>
      </c>
      <c r="F245" s="49">
        <v>46</v>
      </c>
      <c r="G245" s="50" t="s">
        <v>89</v>
      </c>
      <c r="H245" s="79">
        <v>1</v>
      </c>
      <c r="I245" s="80">
        <v>8747</v>
      </c>
      <c r="J245" s="80">
        <v>6647</v>
      </c>
      <c r="K245" s="80">
        <v>0</v>
      </c>
      <c r="L245" s="80">
        <v>893</v>
      </c>
      <c r="M245" s="81">
        <v>16287</v>
      </c>
      <c r="N245"/>
      <c r="O245" s="79">
        <v>0</v>
      </c>
      <c r="P245" s="79">
        <v>0</v>
      </c>
      <c r="Q245" s="55">
        <v>0.09</v>
      </c>
      <c r="R245" s="55">
        <v>5.3994703648983843E-4</v>
      </c>
      <c r="S245" s="52">
        <v>0</v>
      </c>
      <c r="T245"/>
      <c r="U245" s="82">
        <v>15394</v>
      </c>
      <c r="V245" s="82">
        <v>0</v>
      </c>
      <c r="W245" s="82">
        <v>0</v>
      </c>
      <c r="X245" s="82">
        <v>893</v>
      </c>
      <c r="Y245" s="82">
        <v>16287</v>
      </c>
      <c r="Z245" s="83">
        <v>7929454</v>
      </c>
    </row>
    <row r="246" spans="1:26" s="13" customFormat="1">
      <c r="A246" s="49">
        <v>436</v>
      </c>
      <c r="B246" s="49">
        <v>436049049</v>
      </c>
      <c r="C246" s="50" t="s">
        <v>138</v>
      </c>
      <c r="D246" s="49">
        <v>49</v>
      </c>
      <c r="E246" s="50" t="s">
        <v>73</v>
      </c>
      <c r="F246" s="49">
        <v>49</v>
      </c>
      <c r="G246" s="50" t="s">
        <v>73</v>
      </c>
      <c r="H246" s="79">
        <v>175</v>
      </c>
      <c r="I246" s="80">
        <v>12352</v>
      </c>
      <c r="J246" s="80">
        <v>15631</v>
      </c>
      <c r="K246" s="80">
        <v>0</v>
      </c>
      <c r="L246" s="80">
        <v>893</v>
      </c>
      <c r="M246" s="81">
        <v>28876</v>
      </c>
      <c r="N246"/>
      <c r="O246" s="79">
        <v>0</v>
      </c>
      <c r="P246" s="79">
        <v>0</v>
      </c>
      <c r="Q246" s="55">
        <v>0.09</v>
      </c>
      <c r="R246" s="55">
        <v>6.9837345584255292E-2</v>
      </c>
      <c r="S246" s="52">
        <v>0</v>
      </c>
      <c r="T246"/>
      <c r="U246" s="82">
        <v>4897025</v>
      </c>
      <c r="V246" s="82">
        <v>0</v>
      </c>
      <c r="W246" s="82">
        <v>0</v>
      </c>
      <c r="X246" s="82">
        <v>156275</v>
      </c>
      <c r="Y246" s="82">
        <v>5053300</v>
      </c>
      <c r="Z246" s="83">
        <v>7929454</v>
      </c>
    </row>
    <row r="247" spans="1:26" s="13" customFormat="1">
      <c r="A247" s="49">
        <v>436</v>
      </c>
      <c r="B247" s="49">
        <v>436049056</v>
      </c>
      <c r="C247" s="50" t="s">
        <v>138</v>
      </c>
      <c r="D247" s="49">
        <v>49</v>
      </c>
      <c r="E247" s="50" t="s">
        <v>73</v>
      </c>
      <c r="F247" s="49">
        <v>56</v>
      </c>
      <c r="G247" s="50" t="s">
        <v>133</v>
      </c>
      <c r="H247" s="79">
        <v>1</v>
      </c>
      <c r="I247" s="80">
        <v>9612</v>
      </c>
      <c r="J247" s="80">
        <v>3734</v>
      </c>
      <c r="K247" s="80">
        <v>0</v>
      </c>
      <c r="L247" s="80">
        <v>893</v>
      </c>
      <c r="M247" s="81">
        <v>14239</v>
      </c>
      <c r="N247"/>
      <c r="O247" s="79">
        <v>0</v>
      </c>
      <c r="P247" s="79">
        <v>0</v>
      </c>
      <c r="Q247" s="55">
        <v>0.09</v>
      </c>
      <c r="R247" s="55">
        <v>1.9873756517524429E-2</v>
      </c>
      <c r="S247" s="52">
        <v>0</v>
      </c>
      <c r="T247"/>
      <c r="U247" s="82">
        <v>13346</v>
      </c>
      <c r="V247" s="82">
        <v>0</v>
      </c>
      <c r="W247" s="82">
        <v>0</v>
      </c>
      <c r="X247" s="82">
        <v>893</v>
      </c>
      <c r="Y247" s="82">
        <v>14239</v>
      </c>
      <c r="Z247" s="83">
        <v>7929454</v>
      </c>
    </row>
    <row r="248" spans="1:26" s="13" customFormat="1">
      <c r="A248" s="49">
        <v>436</v>
      </c>
      <c r="B248" s="49">
        <v>436049057</v>
      </c>
      <c r="C248" s="50" t="s">
        <v>138</v>
      </c>
      <c r="D248" s="49">
        <v>49</v>
      </c>
      <c r="E248" s="50" t="s">
        <v>73</v>
      </c>
      <c r="F248" s="49">
        <v>57</v>
      </c>
      <c r="G248" s="50" t="s">
        <v>13</v>
      </c>
      <c r="H248" s="79">
        <v>5</v>
      </c>
      <c r="I248" s="80">
        <v>13870</v>
      </c>
      <c r="J248" s="80">
        <v>704</v>
      </c>
      <c r="K248" s="80">
        <v>0</v>
      </c>
      <c r="L248" s="80">
        <v>893</v>
      </c>
      <c r="M248" s="81">
        <v>15467</v>
      </c>
      <c r="N248"/>
      <c r="O248" s="79">
        <v>0</v>
      </c>
      <c r="P248" s="79">
        <v>0</v>
      </c>
      <c r="Q248" s="55">
        <v>0.18</v>
      </c>
      <c r="R248" s="55">
        <v>0.11617430923108824</v>
      </c>
      <c r="S248" s="52">
        <v>0</v>
      </c>
      <c r="T248"/>
      <c r="U248" s="82">
        <v>72870</v>
      </c>
      <c r="V248" s="82">
        <v>0</v>
      </c>
      <c r="W248" s="82">
        <v>0</v>
      </c>
      <c r="X248" s="82">
        <v>4465</v>
      </c>
      <c r="Y248" s="82">
        <v>77335</v>
      </c>
      <c r="Z248" s="83">
        <v>7929454</v>
      </c>
    </row>
    <row r="249" spans="1:26" s="13" customFormat="1">
      <c r="A249" s="49">
        <v>436</v>
      </c>
      <c r="B249" s="49">
        <v>436049073</v>
      </c>
      <c r="C249" s="50" t="s">
        <v>138</v>
      </c>
      <c r="D249" s="49">
        <v>49</v>
      </c>
      <c r="E249" s="50" t="s">
        <v>73</v>
      </c>
      <c r="F249" s="49">
        <v>73</v>
      </c>
      <c r="G249" s="50" t="s">
        <v>23</v>
      </c>
      <c r="H249" s="79">
        <v>1</v>
      </c>
      <c r="I249" s="80">
        <v>10347</v>
      </c>
      <c r="J249" s="80">
        <v>8051</v>
      </c>
      <c r="K249" s="80">
        <v>0</v>
      </c>
      <c r="L249" s="80">
        <v>893</v>
      </c>
      <c r="M249" s="81">
        <v>19291</v>
      </c>
      <c r="N249"/>
      <c r="O249" s="79">
        <v>0</v>
      </c>
      <c r="P249" s="79">
        <v>0</v>
      </c>
      <c r="Q249" s="55">
        <v>0.09</v>
      </c>
      <c r="R249" s="55">
        <v>4.5357225141821628E-3</v>
      </c>
      <c r="S249" s="52">
        <v>0</v>
      </c>
      <c r="T249"/>
      <c r="U249" s="82">
        <v>18398</v>
      </c>
      <c r="V249" s="82">
        <v>0</v>
      </c>
      <c r="W249" s="82">
        <v>0</v>
      </c>
      <c r="X249" s="82">
        <v>893</v>
      </c>
      <c r="Y249" s="82">
        <v>19291</v>
      </c>
      <c r="Z249" s="83">
        <v>7929454</v>
      </c>
    </row>
    <row r="250" spans="1:26" s="13" customFormat="1">
      <c r="A250" s="49">
        <v>436</v>
      </c>
      <c r="B250" s="49">
        <v>436049093</v>
      </c>
      <c r="C250" s="50" t="s">
        <v>138</v>
      </c>
      <c r="D250" s="49">
        <v>49</v>
      </c>
      <c r="E250" s="50" t="s">
        <v>73</v>
      </c>
      <c r="F250" s="49">
        <v>93</v>
      </c>
      <c r="G250" s="50" t="s">
        <v>14</v>
      </c>
      <c r="H250" s="79">
        <v>12</v>
      </c>
      <c r="I250" s="80">
        <v>10545</v>
      </c>
      <c r="J250" s="80">
        <v>300</v>
      </c>
      <c r="K250" s="80">
        <v>0</v>
      </c>
      <c r="L250" s="80">
        <v>893</v>
      </c>
      <c r="M250" s="81">
        <v>11738</v>
      </c>
      <c r="N250"/>
      <c r="O250" s="79">
        <v>0</v>
      </c>
      <c r="P250" s="79">
        <v>0</v>
      </c>
      <c r="Q250" s="55">
        <v>0.09</v>
      </c>
      <c r="R250" s="55">
        <v>9.8316229817792172E-2</v>
      </c>
      <c r="S250" s="52">
        <v>-917</v>
      </c>
      <c r="T250"/>
      <c r="U250" s="82">
        <v>130140</v>
      </c>
      <c r="V250" s="82">
        <v>0</v>
      </c>
      <c r="W250" s="82">
        <v>-11004</v>
      </c>
      <c r="X250" s="82">
        <v>10716</v>
      </c>
      <c r="Y250" s="82">
        <v>129852</v>
      </c>
      <c r="Z250" s="83">
        <v>7929454</v>
      </c>
    </row>
    <row r="251" spans="1:26" s="13" customFormat="1">
      <c r="A251" s="49">
        <v>436</v>
      </c>
      <c r="B251" s="49">
        <v>436049133</v>
      </c>
      <c r="C251" s="50" t="s">
        <v>138</v>
      </c>
      <c r="D251" s="49">
        <v>49</v>
      </c>
      <c r="E251" s="50" t="s">
        <v>73</v>
      </c>
      <c r="F251" s="49">
        <v>133</v>
      </c>
      <c r="G251" s="50" t="s">
        <v>59</v>
      </c>
      <c r="H251" s="79">
        <v>2</v>
      </c>
      <c r="I251" s="80">
        <v>8747</v>
      </c>
      <c r="J251" s="80">
        <v>2741</v>
      </c>
      <c r="K251" s="80">
        <v>0</v>
      </c>
      <c r="L251" s="80">
        <v>893</v>
      </c>
      <c r="M251" s="81">
        <v>12381</v>
      </c>
      <c r="N251"/>
      <c r="O251" s="79">
        <v>0</v>
      </c>
      <c r="P251" s="79">
        <v>0</v>
      </c>
      <c r="Q251" s="55">
        <v>0.09</v>
      </c>
      <c r="R251" s="55">
        <v>2.9742872819355236E-2</v>
      </c>
      <c r="S251" s="52">
        <v>0</v>
      </c>
      <c r="T251"/>
      <c r="U251" s="82">
        <v>22976</v>
      </c>
      <c r="V251" s="82">
        <v>0</v>
      </c>
      <c r="W251" s="82">
        <v>0</v>
      </c>
      <c r="X251" s="82">
        <v>1786</v>
      </c>
      <c r="Y251" s="82">
        <v>24762</v>
      </c>
      <c r="Z251" s="83">
        <v>7929454</v>
      </c>
    </row>
    <row r="252" spans="1:26" s="13" customFormat="1">
      <c r="A252" s="49">
        <v>436</v>
      </c>
      <c r="B252" s="49">
        <v>436049149</v>
      </c>
      <c r="C252" s="50" t="s">
        <v>138</v>
      </c>
      <c r="D252" s="49">
        <v>49</v>
      </c>
      <c r="E252" s="50" t="s">
        <v>73</v>
      </c>
      <c r="F252" s="49">
        <v>149</v>
      </c>
      <c r="G252" s="50" t="s">
        <v>77</v>
      </c>
      <c r="H252" s="79">
        <v>2</v>
      </c>
      <c r="I252" s="80">
        <v>9670</v>
      </c>
      <c r="J252" s="80">
        <v>12</v>
      </c>
      <c r="K252" s="80">
        <v>0</v>
      </c>
      <c r="L252" s="80">
        <v>893</v>
      </c>
      <c r="M252" s="81">
        <v>10575</v>
      </c>
      <c r="N252"/>
      <c r="O252" s="79">
        <v>0</v>
      </c>
      <c r="P252" s="79">
        <v>0</v>
      </c>
      <c r="Q252" s="55">
        <v>0.16</v>
      </c>
      <c r="R252" s="55">
        <v>0.10179034970494732</v>
      </c>
      <c r="S252" s="52">
        <v>0</v>
      </c>
      <c r="T252"/>
      <c r="U252" s="82">
        <v>19364</v>
      </c>
      <c r="V252" s="82">
        <v>0</v>
      </c>
      <c r="W252" s="82">
        <v>0</v>
      </c>
      <c r="X252" s="82">
        <v>1786</v>
      </c>
      <c r="Y252" s="82">
        <v>21150</v>
      </c>
      <c r="Z252" s="83">
        <v>7929454</v>
      </c>
    </row>
    <row r="253" spans="1:26" s="13" customFormat="1">
      <c r="A253" s="49">
        <v>436</v>
      </c>
      <c r="B253" s="49">
        <v>436049163</v>
      </c>
      <c r="C253" s="50" t="s">
        <v>138</v>
      </c>
      <c r="D253" s="49">
        <v>49</v>
      </c>
      <c r="E253" s="50" t="s">
        <v>73</v>
      </c>
      <c r="F253" s="49">
        <v>163</v>
      </c>
      <c r="G253" s="50" t="s">
        <v>16</v>
      </c>
      <c r="H253" s="79">
        <v>2</v>
      </c>
      <c r="I253" s="80">
        <v>11960</v>
      </c>
      <c r="J253" s="80">
        <v>233</v>
      </c>
      <c r="K253" s="80">
        <v>0</v>
      </c>
      <c r="L253" s="80">
        <v>893</v>
      </c>
      <c r="M253" s="81">
        <v>13086</v>
      </c>
      <c r="N253"/>
      <c r="O253" s="79">
        <v>0</v>
      </c>
      <c r="P253" s="79">
        <v>0</v>
      </c>
      <c r="Q253" s="55">
        <v>0.18</v>
      </c>
      <c r="R253" s="55">
        <v>8.718100290538934E-2</v>
      </c>
      <c r="S253" s="52">
        <v>0</v>
      </c>
      <c r="T253"/>
      <c r="U253" s="82">
        <v>24386</v>
      </c>
      <c r="V253" s="82">
        <v>0</v>
      </c>
      <c r="W253" s="82">
        <v>0</v>
      </c>
      <c r="X253" s="82">
        <v>1786</v>
      </c>
      <c r="Y253" s="82">
        <v>26172</v>
      </c>
      <c r="Z253" s="83">
        <v>7929454</v>
      </c>
    </row>
    <row r="254" spans="1:26" s="13" customFormat="1">
      <c r="A254" s="49">
        <v>436</v>
      </c>
      <c r="B254" s="49">
        <v>436049165</v>
      </c>
      <c r="C254" s="50" t="s">
        <v>138</v>
      </c>
      <c r="D254" s="49">
        <v>49</v>
      </c>
      <c r="E254" s="50" t="s">
        <v>73</v>
      </c>
      <c r="F254" s="49">
        <v>165</v>
      </c>
      <c r="G254" s="50" t="s">
        <v>17</v>
      </c>
      <c r="H254" s="79">
        <v>29</v>
      </c>
      <c r="I254" s="80">
        <v>11045</v>
      </c>
      <c r="J254" s="80">
        <v>600</v>
      </c>
      <c r="K254" s="80">
        <v>0</v>
      </c>
      <c r="L254" s="80">
        <v>893</v>
      </c>
      <c r="M254" s="81">
        <v>12538</v>
      </c>
      <c r="N254"/>
      <c r="O254" s="79">
        <v>0</v>
      </c>
      <c r="P254" s="79">
        <v>0</v>
      </c>
      <c r="Q254" s="55">
        <v>0.14000000000000001</v>
      </c>
      <c r="R254" s="55">
        <v>0.119594572656299</v>
      </c>
      <c r="S254" s="52">
        <v>0</v>
      </c>
      <c r="T254"/>
      <c r="U254" s="82">
        <v>337705</v>
      </c>
      <c r="V254" s="82">
        <v>0</v>
      </c>
      <c r="W254" s="82">
        <v>0</v>
      </c>
      <c r="X254" s="82">
        <v>25897</v>
      </c>
      <c r="Y254" s="82">
        <v>363602</v>
      </c>
      <c r="Z254" s="83">
        <v>7929454</v>
      </c>
    </row>
    <row r="255" spans="1:26" s="13" customFormat="1">
      <c r="A255" s="49">
        <v>436</v>
      </c>
      <c r="B255" s="49">
        <v>436049176</v>
      </c>
      <c r="C255" s="50" t="s">
        <v>138</v>
      </c>
      <c r="D255" s="49">
        <v>49</v>
      </c>
      <c r="E255" s="50" t="s">
        <v>73</v>
      </c>
      <c r="F255" s="49">
        <v>176</v>
      </c>
      <c r="G255" s="50" t="s">
        <v>78</v>
      </c>
      <c r="H255" s="79">
        <v>13</v>
      </c>
      <c r="I255" s="80">
        <v>10891</v>
      </c>
      <c r="J255" s="80">
        <v>3597</v>
      </c>
      <c r="K255" s="80">
        <v>0</v>
      </c>
      <c r="L255" s="80">
        <v>893</v>
      </c>
      <c r="M255" s="81">
        <v>15381</v>
      </c>
      <c r="N255"/>
      <c r="O255" s="79">
        <v>0</v>
      </c>
      <c r="P255" s="79">
        <v>0</v>
      </c>
      <c r="Q255" s="55">
        <v>0.09</v>
      </c>
      <c r="R255" s="55">
        <v>6.5731913421481103E-2</v>
      </c>
      <c r="S255" s="52">
        <v>0</v>
      </c>
      <c r="T255"/>
      <c r="U255" s="82">
        <v>188344</v>
      </c>
      <c r="V255" s="82">
        <v>0</v>
      </c>
      <c r="W255" s="82">
        <v>0</v>
      </c>
      <c r="X255" s="82">
        <v>11609</v>
      </c>
      <c r="Y255" s="82">
        <v>199953</v>
      </c>
      <c r="Z255" s="83">
        <v>7929454</v>
      </c>
    </row>
    <row r="256" spans="1:26" s="13" customFormat="1">
      <c r="A256" s="49">
        <v>436</v>
      </c>
      <c r="B256" s="49">
        <v>436049199</v>
      </c>
      <c r="C256" s="50" t="s">
        <v>138</v>
      </c>
      <c r="D256" s="49">
        <v>49</v>
      </c>
      <c r="E256" s="50" t="s">
        <v>73</v>
      </c>
      <c r="F256" s="49">
        <v>199</v>
      </c>
      <c r="G256" s="50" t="s">
        <v>139</v>
      </c>
      <c r="H256" s="79">
        <v>1</v>
      </c>
      <c r="I256" s="80">
        <v>9914</v>
      </c>
      <c r="J256" s="80">
        <v>6359</v>
      </c>
      <c r="K256" s="80">
        <v>0</v>
      </c>
      <c r="L256" s="80">
        <v>893</v>
      </c>
      <c r="M256" s="81">
        <v>17166</v>
      </c>
      <c r="N256"/>
      <c r="O256" s="79">
        <v>0</v>
      </c>
      <c r="P256" s="79">
        <v>0</v>
      </c>
      <c r="Q256" s="55">
        <v>0.09</v>
      </c>
      <c r="R256" s="55">
        <v>5.3669597753179922E-4</v>
      </c>
      <c r="S256" s="52">
        <v>0</v>
      </c>
      <c r="T256"/>
      <c r="U256" s="82">
        <v>16273</v>
      </c>
      <c r="V256" s="82">
        <v>0</v>
      </c>
      <c r="W256" s="82">
        <v>0</v>
      </c>
      <c r="X256" s="82">
        <v>893</v>
      </c>
      <c r="Y256" s="82">
        <v>17166</v>
      </c>
      <c r="Z256" s="83">
        <v>7929454</v>
      </c>
    </row>
    <row r="257" spans="1:26" s="13" customFormat="1">
      <c r="A257" s="49">
        <v>436</v>
      </c>
      <c r="B257" s="49">
        <v>436049244</v>
      </c>
      <c r="C257" s="50" t="s">
        <v>138</v>
      </c>
      <c r="D257" s="49">
        <v>49</v>
      </c>
      <c r="E257" s="50" t="s">
        <v>73</v>
      </c>
      <c r="F257" s="49">
        <v>244</v>
      </c>
      <c r="G257" s="50" t="s">
        <v>27</v>
      </c>
      <c r="H257" s="79">
        <v>11</v>
      </c>
      <c r="I257" s="80">
        <v>11594</v>
      </c>
      <c r="J257" s="80">
        <v>4694</v>
      </c>
      <c r="K257" s="80">
        <v>0</v>
      </c>
      <c r="L257" s="80">
        <v>893</v>
      </c>
      <c r="M257" s="81">
        <v>17181</v>
      </c>
      <c r="N257"/>
      <c r="O257" s="79">
        <v>0</v>
      </c>
      <c r="P257" s="79">
        <v>0</v>
      </c>
      <c r="Q257" s="55">
        <v>0.18</v>
      </c>
      <c r="R257" s="55">
        <v>9.4214674022231409E-2</v>
      </c>
      <c r="S257" s="52">
        <v>0</v>
      </c>
      <c r="T257"/>
      <c r="U257" s="82">
        <v>179168</v>
      </c>
      <c r="V257" s="82">
        <v>0</v>
      </c>
      <c r="W257" s="82">
        <v>0</v>
      </c>
      <c r="X257" s="82">
        <v>9823</v>
      </c>
      <c r="Y257" s="82">
        <v>188991</v>
      </c>
      <c r="Z257" s="83">
        <v>7929454</v>
      </c>
    </row>
    <row r="258" spans="1:26" s="13" customFormat="1">
      <c r="A258" s="49">
        <v>436</v>
      </c>
      <c r="B258" s="49">
        <v>436049248</v>
      </c>
      <c r="C258" s="50" t="s">
        <v>138</v>
      </c>
      <c r="D258" s="49">
        <v>49</v>
      </c>
      <c r="E258" s="50" t="s">
        <v>73</v>
      </c>
      <c r="F258" s="49">
        <v>248</v>
      </c>
      <c r="G258" s="50" t="s">
        <v>18</v>
      </c>
      <c r="H258" s="79">
        <v>4</v>
      </c>
      <c r="I258" s="80">
        <v>11091</v>
      </c>
      <c r="J258" s="80">
        <v>1088</v>
      </c>
      <c r="K258" s="80">
        <v>0</v>
      </c>
      <c r="L258" s="80">
        <v>893</v>
      </c>
      <c r="M258" s="81">
        <v>13072</v>
      </c>
      <c r="N258"/>
      <c r="O258" s="79">
        <v>0</v>
      </c>
      <c r="P258" s="79">
        <v>0</v>
      </c>
      <c r="Q258" s="55">
        <v>0.09</v>
      </c>
      <c r="R258" s="55">
        <v>3.832086787720014E-2</v>
      </c>
      <c r="S258" s="52">
        <v>0</v>
      </c>
      <c r="T258"/>
      <c r="U258" s="82">
        <v>48716</v>
      </c>
      <c r="V258" s="82">
        <v>0</v>
      </c>
      <c r="W258" s="82">
        <v>0</v>
      </c>
      <c r="X258" s="82">
        <v>3572</v>
      </c>
      <c r="Y258" s="82">
        <v>52288</v>
      </c>
      <c r="Z258" s="83">
        <v>7929454</v>
      </c>
    </row>
    <row r="259" spans="1:26" s="13" customFormat="1">
      <c r="A259" s="49">
        <v>436</v>
      </c>
      <c r="B259" s="49">
        <v>436049258</v>
      </c>
      <c r="C259" s="50" t="s">
        <v>138</v>
      </c>
      <c r="D259" s="49">
        <v>49</v>
      </c>
      <c r="E259" s="50" t="s">
        <v>73</v>
      </c>
      <c r="F259" s="49">
        <v>258</v>
      </c>
      <c r="G259" s="50" t="s">
        <v>98</v>
      </c>
      <c r="H259" s="79">
        <v>1</v>
      </c>
      <c r="I259" s="80">
        <v>10593</v>
      </c>
      <c r="J259" s="80">
        <v>3378</v>
      </c>
      <c r="K259" s="80">
        <v>0</v>
      </c>
      <c r="L259" s="80">
        <v>893</v>
      </c>
      <c r="M259" s="81">
        <v>14864</v>
      </c>
      <c r="N259"/>
      <c r="O259" s="79">
        <v>0</v>
      </c>
      <c r="P259" s="79">
        <v>0</v>
      </c>
      <c r="Q259" s="55">
        <v>0.18</v>
      </c>
      <c r="R259" s="55">
        <v>9.1458069662685881E-2</v>
      </c>
      <c r="S259" s="52">
        <v>0</v>
      </c>
      <c r="T259"/>
      <c r="U259" s="82">
        <v>13971</v>
      </c>
      <c r="V259" s="82">
        <v>0</v>
      </c>
      <c r="W259" s="82">
        <v>0</v>
      </c>
      <c r="X259" s="82">
        <v>893</v>
      </c>
      <c r="Y259" s="82">
        <v>14864</v>
      </c>
      <c r="Z259" s="83">
        <v>7929454</v>
      </c>
    </row>
    <row r="260" spans="1:26" s="13" customFormat="1">
      <c r="A260" s="49">
        <v>436</v>
      </c>
      <c r="B260" s="49">
        <v>436049262</v>
      </c>
      <c r="C260" s="50" t="s">
        <v>138</v>
      </c>
      <c r="D260" s="49">
        <v>49</v>
      </c>
      <c r="E260" s="50" t="s">
        <v>73</v>
      </c>
      <c r="F260" s="49">
        <v>262</v>
      </c>
      <c r="G260" s="50" t="s">
        <v>19</v>
      </c>
      <c r="H260" s="79">
        <v>2</v>
      </c>
      <c r="I260" s="80">
        <v>11949</v>
      </c>
      <c r="J260" s="80">
        <v>5509</v>
      </c>
      <c r="K260" s="80">
        <v>0</v>
      </c>
      <c r="L260" s="80">
        <v>893</v>
      </c>
      <c r="M260" s="81">
        <v>18351</v>
      </c>
      <c r="N260"/>
      <c r="O260" s="79">
        <v>0</v>
      </c>
      <c r="P260" s="79">
        <v>0</v>
      </c>
      <c r="Q260" s="55">
        <v>0.09</v>
      </c>
      <c r="R260" s="55">
        <v>4.9647447879869105E-2</v>
      </c>
      <c r="S260" s="52">
        <v>0</v>
      </c>
      <c r="T260"/>
      <c r="U260" s="82">
        <v>34916</v>
      </c>
      <c r="V260" s="82">
        <v>0</v>
      </c>
      <c r="W260" s="82">
        <v>0</v>
      </c>
      <c r="X260" s="82">
        <v>1786</v>
      </c>
      <c r="Y260" s="82">
        <v>36702</v>
      </c>
      <c r="Z260" s="83">
        <v>7929454</v>
      </c>
    </row>
    <row r="261" spans="1:26" s="13" customFormat="1">
      <c r="A261" s="49">
        <v>436</v>
      </c>
      <c r="B261" s="49">
        <v>436049274</v>
      </c>
      <c r="C261" s="50" t="s">
        <v>138</v>
      </c>
      <c r="D261" s="49">
        <v>49</v>
      </c>
      <c r="E261" s="50" t="s">
        <v>73</v>
      </c>
      <c r="F261" s="49">
        <v>274</v>
      </c>
      <c r="G261" s="50" t="s">
        <v>60</v>
      </c>
      <c r="H261" s="79">
        <v>7</v>
      </c>
      <c r="I261" s="80">
        <v>9209</v>
      </c>
      <c r="J261" s="80">
        <v>4451</v>
      </c>
      <c r="K261" s="80">
        <v>0</v>
      </c>
      <c r="L261" s="80">
        <v>893</v>
      </c>
      <c r="M261" s="81">
        <v>14553</v>
      </c>
      <c r="N261"/>
      <c r="O261" s="79">
        <v>0</v>
      </c>
      <c r="P261" s="79">
        <v>0</v>
      </c>
      <c r="Q261" s="55">
        <v>0.09</v>
      </c>
      <c r="R261" s="55">
        <v>8.1251962989640741E-2</v>
      </c>
      <c r="S261" s="52">
        <v>0</v>
      </c>
      <c r="T261"/>
      <c r="U261" s="82">
        <v>95620</v>
      </c>
      <c r="V261" s="82">
        <v>0</v>
      </c>
      <c r="W261" s="82">
        <v>0</v>
      </c>
      <c r="X261" s="82">
        <v>6251</v>
      </c>
      <c r="Y261" s="82">
        <v>101871</v>
      </c>
      <c r="Z261" s="83">
        <v>7929454</v>
      </c>
    </row>
    <row r="262" spans="1:26" s="13" customFormat="1">
      <c r="A262" s="49">
        <v>436</v>
      </c>
      <c r="B262" s="49">
        <v>436049284</v>
      </c>
      <c r="C262" s="50" t="s">
        <v>138</v>
      </c>
      <c r="D262" s="49">
        <v>49</v>
      </c>
      <c r="E262" s="50" t="s">
        <v>73</v>
      </c>
      <c r="F262" s="49">
        <v>284</v>
      </c>
      <c r="G262" s="50" t="s">
        <v>140</v>
      </c>
      <c r="H262" s="79">
        <v>2</v>
      </c>
      <c r="I262" s="80">
        <v>10593</v>
      </c>
      <c r="J262" s="80">
        <v>3606</v>
      </c>
      <c r="K262" s="80">
        <v>0</v>
      </c>
      <c r="L262" s="80">
        <v>893</v>
      </c>
      <c r="M262" s="81">
        <v>15092</v>
      </c>
      <c r="N262"/>
      <c r="O262" s="79">
        <v>0</v>
      </c>
      <c r="P262" s="79">
        <v>0</v>
      </c>
      <c r="Q262" s="55">
        <v>0.09</v>
      </c>
      <c r="R262" s="55">
        <v>2.5323199813447307E-2</v>
      </c>
      <c r="S262" s="52">
        <v>0</v>
      </c>
      <c r="T262"/>
      <c r="U262" s="82">
        <v>28398</v>
      </c>
      <c r="V262" s="82">
        <v>0</v>
      </c>
      <c r="W262" s="82">
        <v>0</v>
      </c>
      <c r="X262" s="82">
        <v>1786</v>
      </c>
      <c r="Y262" s="82">
        <v>30184</v>
      </c>
      <c r="Z262" s="83">
        <v>7929454</v>
      </c>
    </row>
    <row r="263" spans="1:26" s="13" customFormat="1">
      <c r="A263" s="49">
        <v>436</v>
      </c>
      <c r="B263" s="49">
        <v>436049308</v>
      </c>
      <c r="C263" s="50" t="s">
        <v>138</v>
      </c>
      <c r="D263" s="49">
        <v>49</v>
      </c>
      <c r="E263" s="50" t="s">
        <v>73</v>
      </c>
      <c r="F263" s="49">
        <v>308</v>
      </c>
      <c r="G263" s="50" t="s">
        <v>20</v>
      </c>
      <c r="H263" s="79">
        <v>4</v>
      </c>
      <c r="I263" s="80">
        <v>11227</v>
      </c>
      <c r="J263" s="80">
        <v>6515</v>
      </c>
      <c r="K263" s="80">
        <v>0</v>
      </c>
      <c r="L263" s="80">
        <v>893</v>
      </c>
      <c r="M263" s="81">
        <v>18635</v>
      </c>
      <c r="N263"/>
      <c r="O263" s="79">
        <v>0</v>
      </c>
      <c r="P263" s="79">
        <v>0</v>
      </c>
      <c r="Q263" s="55">
        <v>0.09</v>
      </c>
      <c r="R263" s="55">
        <v>2.0346272864505974E-3</v>
      </c>
      <c r="S263" s="52">
        <v>0</v>
      </c>
      <c r="T263"/>
      <c r="U263" s="82">
        <v>70968</v>
      </c>
      <c r="V263" s="82">
        <v>0</v>
      </c>
      <c r="W263" s="82">
        <v>0</v>
      </c>
      <c r="X263" s="82">
        <v>3572</v>
      </c>
      <c r="Y263" s="82">
        <v>74540</v>
      </c>
      <c r="Z263" s="83">
        <v>7929454</v>
      </c>
    </row>
    <row r="264" spans="1:26" s="13" customFormat="1">
      <c r="A264" s="49">
        <v>436</v>
      </c>
      <c r="B264" s="49">
        <v>436049336</v>
      </c>
      <c r="C264" s="50" t="s">
        <v>138</v>
      </c>
      <c r="D264" s="49">
        <v>49</v>
      </c>
      <c r="E264" s="50" t="s">
        <v>73</v>
      </c>
      <c r="F264" s="49">
        <v>336</v>
      </c>
      <c r="G264" s="50" t="s">
        <v>30</v>
      </c>
      <c r="H264" s="79">
        <v>2</v>
      </c>
      <c r="I264" s="80">
        <v>10593</v>
      </c>
      <c r="J264" s="80">
        <v>1993</v>
      </c>
      <c r="K264" s="80">
        <v>0</v>
      </c>
      <c r="L264" s="80">
        <v>893</v>
      </c>
      <c r="M264" s="81">
        <v>13479</v>
      </c>
      <c r="N264"/>
      <c r="O264" s="79">
        <v>0</v>
      </c>
      <c r="P264" s="79">
        <v>0</v>
      </c>
      <c r="Q264" s="55">
        <v>0.09</v>
      </c>
      <c r="R264" s="55">
        <v>3.3477172118056779E-2</v>
      </c>
      <c r="S264" s="52">
        <v>0</v>
      </c>
      <c r="T264"/>
      <c r="U264" s="82">
        <v>25172</v>
      </c>
      <c r="V264" s="82">
        <v>0</v>
      </c>
      <c r="W264" s="82">
        <v>0</v>
      </c>
      <c r="X264" s="82">
        <v>1786</v>
      </c>
      <c r="Y264" s="82">
        <v>26958</v>
      </c>
      <c r="Z264" s="83">
        <v>7929454</v>
      </c>
    </row>
    <row r="265" spans="1:26" s="13" customFormat="1">
      <c r="A265" s="49">
        <v>436</v>
      </c>
      <c r="B265" s="49">
        <v>436049346</v>
      </c>
      <c r="C265" s="50" t="s">
        <v>138</v>
      </c>
      <c r="D265" s="49">
        <v>49</v>
      </c>
      <c r="E265" s="50" t="s">
        <v>73</v>
      </c>
      <c r="F265" s="49">
        <v>346</v>
      </c>
      <c r="G265" s="50" t="s">
        <v>21</v>
      </c>
      <c r="H265" s="79">
        <v>1</v>
      </c>
      <c r="I265" s="80">
        <v>10593</v>
      </c>
      <c r="J265" s="80">
        <v>1178</v>
      </c>
      <c r="K265" s="80">
        <v>0</v>
      </c>
      <c r="L265" s="80">
        <v>893</v>
      </c>
      <c r="M265" s="81">
        <v>12664</v>
      </c>
      <c r="N265"/>
      <c r="O265" s="79">
        <v>0</v>
      </c>
      <c r="P265" s="79">
        <v>0</v>
      </c>
      <c r="Q265" s="55">
        <v>0.09</v>
      </c>
      <c r="R265" s="55">
        <v>1.0013258827609176E-2</v>
      </c>
      <c r="S265" s="52">
        <v>0</v>
      </c>
      <c r="T265"/>
      <c r="U265" s="82">
        <v>11771</v>
      </c>
      <c r="V265" s="82">
        <v>0</v>
      </c>
      <c r="W265" s="82">
        <v>0</v>
      </c>
      <c r="X265" s="82">
        <v>893</v>
      </c>
      <c r="Y265" s="82">
        <v>12664</v>
      </c>
      <c r="Z265" s="83">
        <v>7929454</v>
      </c>
    </row>
    <row r="266" spans="1:26" s="13" customFormat="1">
      <c r="A266" s="49">
        <v>436</v>
      </c>
      <c r="B266" s="49">
        <v>436049347</v>
      </c>
      <c r="C266" s="50" t="s">
        <v>138</v>
      </c>
      <c r="D266" s="49">
        <v>49</v>
      </c>
      <c r="E266" s="50" t="s">
        <v>73</v>
      </c>
      <c r="F266" s="49">
        <v>347</v>
      </c>
      <c r="G266" s="50" t="s">
        <v>82</v>
      </c>
      <c r="H266" s="79">
        <v>1</v>
      </c>
      <c r="I266" s="80">
        <v>10754</v>
      </c>
      <c r="J266" s="80">
        <v>4659</v>
      </c>
      <c r="K266" s="80">
        <v>0</v>
      </c>
      <c r="L266" s="80">
        <v>893</v>
      </c>
      <c r="M266" s="81">
        <v>16306</v>
      </c>
      <c r="N266"/>
      <c r="O266" s="79">
        <v>0</v>
      </c>
      <c r="P266" s="79">
        <v>0</v>
      </c>
      <c r="Q266" s="55">
        <v>0.09</v>
      </c>
      <c r="R266" s="55">
        <v>4.0252418987949401E-3</v>
      </c>
      <c r="S266" s="52">
        <v>0</v>
      </c>
      <c r="T266"/>
      <c r="U266" s="82">
        <v>15413</v>
      </c>
      <c r="V266" s="82">
        <v>0</v>
      </c>
      <c r="W266" s="82">
        <v>0</v>
      </c>
      <c r="X266" s="82">
        <v>893</v>
      </c>
      <c r="Y266" s="82">
        <v>16306</v>
      </c>
      <c r="Z266" s="83">
        <v>7929454</v>
      </c>
    </row>
    <row r="267" spans="1:26" s="13" customFormat="1">
      <c r="A267" s="49">
        <v>436</v>
      </c>
      <c r="B267" s="49">
        <v>436049730</v>
      </c>
      <c r="C267" s="50" t="s">
        <v>138</v>
      </c>
      <c r="D267" s="49">
        <v>49</v>
      </c>
      <c r="E267" s="50" t="s">
        <v>73</v>
      </c>
      <c r="F267" s="49">
        <v>730</v>
      </c>
      <c r="G267" s="50" t="s">
        <v>118</v>
      </c>
      <c r="H267" s="79">
        <v>1</v>
      </c>
      <c r="I267" s="80">
        <v>10593</v>
      </c>
      <c r="J267" s="80">
        <v>3702</v>
      </c>
      <c r="K267" s="80">
        <v>0</v>
      </c>
      <c r="L267" s="80">
        <v>893</v>
      </c>
      <c r="M267" s="81">
        <v>15188</v>
      </c>
      <c r="N267"/>
      <c r="O267" s="79">
        <v>0</v>
      </c>
      <c r="P267" s="79">
        <v>0</v>
      </c>
      <c r="Q267" s="55">
        <v>0.09</v>
      </c>
      <c r="R267" s="55">
        <v>1.224301645897978E-2</v>
      </c>
      <c r="S267" s="52">
        <v>0</v>
      </c>
      <c r="T267"/>
      <c r="U267" s="82">
        <v>14295</v>
      </c>
      <c r="V267" s="82">
        <v>0</v>
      </c>
      <c r="W267" s="82">
        <v>0</v>
      </c>
      <c r="X267" s="82">
        <v>893</v>
      </c>
      <c r="Y267" s="82">
        <v>15188</v>
      </c>
      <c r="Z267" s="83">
        <v>7929454</v>
      </c>
    </row>
    <row r="268" spans="1:26" s="13" customFormat="1">
      <c r="A268" s="49">
        <v>437</v>
      </c>
      <c r="B268" s="49">
        <v>437035035</v>
      </c>
      <c r="C268" s="50" t="s">
        <v>141</v>
      </c>
      <c r="D268" s="49">
        <v>35</v>
      </c>
      <c r="E268" s="50" t="s">
        <v>11</v>
      </c>
      <c r="F268" s="49">
        <v>35</v>
      </c>
      <c r="G268" s="50" t="s">
        <v>11</v>
      </c>
      <c r="H268" s="79">
        <v>279</v>
      </c>
      <c r="I268" s="80">
        <v>13263</v>
      </c>
      <c r="J268" s="80">
        <v>4656</v>
      </c>
      <c r="K268" s="80">
        <v>0</v>
      </c>
      <c r="L268" s="80">
        <v>893</v>
      </c>
      <c r="M268" s="81">
        <v>18812</v>
      </c>
      <c r="N268"/>
      <c r="O268" s="79">
        <v>2.9575971731448889</v>
      </c>
      <c r="P268" s="79">
        <v>0</v>
      </c>
      <c r="Q268" s="55">
        <v>0.18</v>
      </c>
      <c r="R268" s="55">
        <v>0.14612608853271811</v>
      </c>
      <c r="S268" s="52">
        <v>0</v>
      </c>
      <c r="T268"/>
      <c r="U268" s="82">
        <v>4946391</v>
      </c>
      <c r="V268" s="82">
        <v>0</v>
      </c>
      <c r="W268" s="82">
        <v>0</v>
      </c>
      <c r="X268" s="82">
        <v>246636</v>
      </c>
      <c r="Y268" s="82">
        <v>5193027</v>
      </c>
      <c r="Z268" s="83">
        <v>5263628</v>
      </c>
    </row>
    <row r="269" spans="1:26" s="13" customFormat="1">
      <c r="A269" s="49">
        <v>437</v>
      </c>
      <c r="B269" s="49">
        <v>437035100</v>
      </c>
      <c r="C269" s="50" t="s">
        <v>141</v>
      </c>
      <c r="D269" s="49">
        <v>35</v>
      </c>
      <c r="E269" s="50" t="s">
        <v>11</v>
      </c>
      <c r="F269" s="49">
        <v>100</v>
      </c>
      <c r="G269" s="50" t="s">
        <v>58</v>
      </c>
      <c r="H269" s="79">
        <v>1</v>
      </c>
      <c r="I269" s="80">
        <v>14923</v>
      </c>
      <c r="J269" s="80">
        <v>7668</v>
      </c>
      <c r="K269" s="80">
        <v>0</v>
      </c>
      <c r="L269" s="80">
        <v>893</v>
      </c>
      <c r="M269" s="81">
        <v>23484</v>
      </c>
      <c r="N269"/>
      <c r="O269" s="79">
        <v>1.0600706713780919E-2</v>
      </c>
      <c r="P269" s="79">
        <v>0</v>
      </c>
      <c r="Q269" s="55">
        <v>0.09</v>
      </c>
      <c r="R269" s="55">
        <v>3.1973177065139177E-2</v>
      </c>
      <c r="S269" s="52">
        <v>0</v>
      </c>
      <c r="T269"/>
      <c r="U269" s="82">
        <v>22352</v>
      </c>
      <c r="V269" s="82">
        <v>0</v>
      </c>
      <c r="W269" s="82">
        <v>0</v>
      </c>
      <c r="X269" s="82">
        <v>884</v>
      </c>
      <c r="Y269" s="82">
        <v>23236</v>
      </c>
      <c r="Z269" s="83">
        <v>5263628</v>
      </c>
    </row>
    <row r="270" spans="1:26" s="13" customFormat="1">
      <c r="A270" s="49">
        <v>437</v>
      </c>
      <c r="B270" s="49">
        <v>437035163</v>
      </c>
      <c r="C270" s="50" t="s">
        <v>141</v>
      </c>
      <c r="D270" s="49">
        <v>35</v>
      </c>
      <c r="E270" s="50" t="s">
        <v>11</v>
      </c>
      <c r="F270" s="49">
        <v>163</v>
      </c>
      <c r="G270" s="50" t="s">
        <v>16</v>
      </c>
      <c r="H270" s="79">
        <v>1</v>
      </c>
      <c r="I270" s="80">
        <v>10438</v>
      </c>
      <c r="J270" s="80">
        <v>204</v>
      </c>
      <c r="K270" s="80">
        <v>0</v>
      </c>
      <c r="L270" s="80">
        <v>893</v>
      </c>
      <c r="M270" s="81">
        <v>11535</v>
      </c>
      <c r="N270"/>
      <c r="O270" s="79">
        <v>1.0600706713780919E-2</v>
      </c>
      <c r="P270" s="79">
        <v>0</v>
      </c>
      <c r="Q270" s="55">
        <v>0.18</v>
      </c>
      <c r="R270" s="55">
        <v>8.718100290538934E-2</v>
      </c>
      <c r="S270" s="52">
        <v>0</v>
      </c>
      <c r="T270"/>
      <c r="U270" s="82">
        <v>10529</v>
      </c>
      <c r="V270" s="82">
        <v>0</v>
      </c>
      <c r="W270" s="82">
        <v>0</v>
      </c>
      <c r="X270" s="82">
        <v>884</v>
      </c>
      <c r="Y270" s="82">
        <v>11413</v>
      </c>
      <c r="Z270" s="83">
        <v>5263628</v>
      </c>
    </row>
    <row r="271" spans="1:26" s="13" customFormat="1">
      <c r="A271" s="49">
        <v>437</v>
      </c>
      <c r="B271" s="49">
        <v>437035189</v>
      </c>
      <c r="C271" s="50" t="s">
        <v>141</v>
      </c>
      <c r="D271" s="49">
        <v>35</v>
      </c>
      <c r="E271" s="50" t="s">
        <v>11</v>
      </c>
      <c r="F271" s="49">
        <v>189</v>
      </c>
      <c r="G271" s="50" t="s">
        <v>24</v>
      </c>
      <c r="H271" s="79">
        <v>1</v>
      </c>
      <c r="I271" s="80">
        <v>9699</v>
      </c>
      <c r="J271" s="80">
        <v>3886</v>
      </c>
      <c r="K271" s="80">
        <v>0</v>
      </c>
      <c r="L271" s="80">
        <v>893</v>
      </c>
      <c r="M271" s="81">
        <v>14478</v>
      </c>
      <c r="N271"/>
      <c r="O271" s="79">
        <v>1.0600706713780919E-2</v>
      </c>
      <c r="P271" s="79">
        <v>0</v>
      </c>
      <c r="Q271" s="55">
        <v>0.09</v>
      </c>
      <c r="R271" s="55">
        <v>2.440017604750047E-3</v>
      </c>
      <c r="S271" s="52">
        <v>0</v>
      </c>
      <c r="T271"/>
      <c r="U271" s="82">
        <v>13441</v>
      </c>
      <c r="V271" s="82">
        <v>0</v>
      </c>
      <c r="W271" s="82">
        <v>0</v>
      </c>
      <c r="X271" s="82">
        <v>884</v>
      </c>
      <c r="Y271" s="82">
        <v>14325</v>
      </c>
      <c r="Z271" s="83">
        <v>5263628</v>
      </c>
    </row>
    <row r="272" spans="1:26" s="13" customFormat="1">
      <c r="A272" s="49">
        <v>437</v>
      </c>
      <c r="B272" s="49">
        <v>437035244</v>
      </c>
      <c r="C272" s="50" t="s">
        <v>141</v>
      </c>
      <c r="D272" s="49">
        <v>35</v>
      </c>
      <c r="E272" s="50" t="s">
        <v>11</v>
      </c>
      <c r="F272" s="49">
        <v>244</v>
      </c>
      <c r="G272" s="50" t="s">
        <v>27</v>
      </c>
      <c r="H272" s="79">
        <v>1</v>
      </c>
      <c r="I272" s="80">
        <v>14923</v>
      </c>
      <c r="J272" s="80">
        <v>6042</v>
      </c>
      <c r="K272" s="80">
        <v>0</v>
      </c>
      <c r="L272" s="80">
        <v>893</v>
      </c>
      <c r="M272" s="81">
        <v>21858</v>
      </c>
      <c r="N272"/>
      <c r="O272" s="79">
        <v>1.0600706713780919E-2</v>
      </c>
      <c r="P272" s="79">
        <v>0</v>
      </c>
      <c r="Q272" s="55">
        <v>0.18</v>
      </c>
      <c r="R272" s="55">
        <v>9.4214674022231409E-2</v>
      </c>
      <c r="S272" s="52">
        <v>0</v>
      </c>
      <c r="T272"/>
      <c r="U272" s="82">
        <v>20743</v>
      </c>
      <c r="V272" s="82">
        <v>0</v>
      </c>
      <c r="W272" s="82">
        <v>0</v>
      </c>
      <c r="X272" s="82">
        <v>884</v>
      </c>
      <c r="Y272" s="82">
        <v>21627</v>
      </c>
      <c r="Z272" s="83">
        <v>5263628</v>
      </c>
    </row>
    <row r="273" spans="1:26" s="13" customFormat="1">
      <c r="A273" s="49">
        <v>438</v>
      </c>
      <c r="B273" s="49">
        <v>438035035</v>
      </c>
      <c r="C273" s="50" t="s">
        <v>142</v>
      </c>
      <c r="D273" s="49">
        <v>35</v>
      </c>
      <c r="E273" s="50" t="s">
        <v>11</v>
      </c>
      <c r="F273" s="49">
        <v>35</v>
      </c>
      <c r="G273" s="50" t="s">
        <v>11</v>
      </c>
      <c r="H273" s="79">
        <v>333</v>
      </c>
      <c r="I273" s="80">
        <v>12236</v>
      </c>
      <c r="J273" s="80">
        <v>4296</v>
      </c>
      <c r="K273" s="80">
        <v>0</v>
      </c>
      <c r="L273" s="80">
        <v>893</v>
      </c>
      <c r="M273" s="81">
        <v>17425</v>
      </c>
      <c r="N273"/>
      <c r="O273" s="79">
        <v>0</v>
      </c>
      <c r="P273" s="79">
        <v>0</v>
      </c>
      <c r="Q273" s="55">
        <v>0.18</v>
      </c>
      <c r="R273" s="55">
        <v>0.14612608853271811</v>
      </c>
      <c r="S273" s="52">
        <v>0</v>
      </c>
      <c r="T273"/>
      <c r="U273" s="82">
        <v>5505156</v>
      </c>
      <c r="V273" s="82">
        <v>0</v>
      </c>
      <c r="W273" s="82">
        <v>0</v>
      </c>
      <c r="X273" s="82">
        <v>297369</v>
      </c>
      <c r="Y273" s="82">
        <v>5802525</v>
      </c>
      <c r="Z273" s="83">
        <v>5978410</v>
      </c>
    </row>
    <row r="274" spans="1:26" s="13" customFormat="1">
      <c r="A274" s="49">
        <v>438</v>
      </c>
      <c r="B274" s="49">
        <v>438035057</v>
      </c>
      <c r="C274" s="50" t="s">
        <v>142</v>
      </c>
      <c r="D274" s="49">
        <v>35</v>
      </c>
      <c r="E274" s="50" t="s">
        <v>11</v>
      </c>
      <c r="F274" s="49">
        <v>57</v>
      </c>
      <c r="G274" s="50" t="s">
        <v>13</v>
      </c>
      <c r="H274" s="79">
        <v>2</v>
      </c>
      <c r="I274" s="80">
        <v>3965</v>
      </c>
      <c r="J274" s="80">
        <v>201</v>
      </c>
      <c r="K274" s="80">
        <v>0</v>
      </c>
      <c r="L274" s="80">
        <v>893</v>
      </c>
      <c r="M274" s="81">
        <v>5059</v>
      </c>
      <c r="N274"/>
      <c r="O274" s="79">
        <v>0</v>
      </c>
      <c r="P274" s="79">
        <v>0</v>
      </c>
      <c r="Q274" s="55">
        <v>0.18</v>
      </c>
      <c r="R274" s="55">
        <v>0.11617430923108824</v>
      </c>
      <c r="S274" s="52">
        <v>0</v>
      </c>
      <c r="T274"/>
      <c r="U274" s="82">
        <v>8332</v>
      </c>
      <c r="V274" s="82">
        <v>0</v>
      </c>
      <c r="W274" s="82">
        <v>0</v>
      </c>
      <c r="X274" s="82">
        <v>1786</v>
      </c>
      <c r="Y274" s="82">
        <v>10118</v>
      </c>
      <c r="Z274" s="83">
        <v>5978410</v>
      </c>
    </row>
    <row r="275" spans="1:26" s="13" customFormat="1">
      <c r="A275" s="49">
        <v>438</v>
      </c>
      <c r="B275" s="49">
        <v>438035220</v>
      </c>
      <c r="C275" s="50" t="s">
        <v>142</v>
      </c>
      <c r="D275" s="49">
        <v>35</v>
      </c>
      <c r="E275" s="50" t="s">
        <v>11</v>
      </c>
      <c r="F275" s="49">
        <v>220</v>
      </c>
      <c r="G275" s="50" t="s">
        <v>26</v>
      </c>
      <c r="H275" s="79">
        <v>2</v>
      </c>
      <c r="I275" s="80">
        <v>13489</v>
      </c>
      <c r="J275" s="80">
        <v>5485</v>
      </c>
      <c r="K275" s="80">
        <v>0</v>
      </c>
      <c r="L275" s="80">
        <v>893</v>
      </c>
      <c r="M275" s="81">
        <v>19867</v>
      </c>
      <c r="N275"/>
      <c r="O275" s="79">
        <v>0</v>
      </c>
      <c r="P275" s="79">
        <v>0</v>
      </c>
      <c r="Q275" s="55">
        <v>0.09</v>
      </c>
      <c r="R275" s="55">
        <v>1.2373569935732222E-2</v>
      </c>
      <c r="S275" s="52">
        <v>0</v>
      </c>
      <c r="T275"/>
      <c r="U275" s="82">
        <v>37948</v>
      </c>
      <c r="V275" s="82">
        <v>0</v>
      </c>
      <c r="W275" s="82">
        <v>0</v>
      </c>
      <c r="X275" s="82">
        <v>1786</v>
      </c>
      <c r="Y275" s="82">
        <v>39734</v>
      </c>
      <c r="Z275" s="83">
        <v>5978410</v>
      </c>
    </row>
    <row r="276" spans="1:26" s="13" customFormat="1">
      <c r="A276" s="49">
        <v>438</v>
      </c>
      <c r="B276" s="49">
        <v>438035244</v>
      </c>
      <c r="C276" s="50" t="s">
        <v>142</v>
      </c>
      <c r="D276" s="49">
        <v>35</v>
      </c>
      <c r="E276" s="50" t="s">
        <v>11</v>
      </c>
      <c r="F276" s="49">
        <v>244</v>
      </c>
      <c r="G276" s="50" t="s">
        <v>27</v>
      </c>
      <c r="H276" s="79">
        <v>6</v>
      </c>
      <c r="I276" s="80">
        <v>11662</v>
      </c>
      <c r="J276" s="80">
        <v>4722</v>
      </c>
      <c r="K276" s="80">
        <v>0</v>
      </c>
      <c r="L276" s="80">
        <v>893</v>
      </c>
      <c r="M276" s="81">
        <v>17277</v>
      </c>
      <c r="N276"/>
      <c r="O276" s="79">
        <v>0</v>
      </c>
      <c r="P276" s="79">
        <v>0</v>
      </c>
      <c r="Q276" s="55">
        <v>0.18</v>
      </c>
      <c r="R276" s="55">
        <v>9.4214674022231409E-2</v>
      </c>
      <c r="S276" s="52">
        <v>0</v>
      </c>
      <c r="T276"/>
      <c r="U276" s="82">
        <v>98304</v>
      </c>
      <c r="V276" s="82">
        <v>0</v>
      </c>
      <c r="W276" s="82">
        <v>0</v>
      </c>
      <c r="X276" s="82">
        <v>5358</v>
      </c>
      <c r="Y276" s="82">
        <v>103662</v>
      </c>
      <c r="Z276" s="83">
        <v>5978410</v>
      </c>
    </row>
    <row r="277" spans="1:26" s="13" customFormat="1">
      <c r="A277" s="49">
        <v>438</v>
      </c>
      <c r="B277" s="49">
        <v>438035248</v>
      </c>
      <c r="C277" s="50" t="s">
        <v>142</v>
      </c>
      <c r="D277" s="49">
        <v>35</v>
      </c>
      <c r="E277" s="50" t="s">
        <v>11</v>
      </c>
      <c r="F277" s="49">
        <v>248</v>
      </c>
      <c r="G277" s="50" t="s">
        <v>18</v>
      </c>
      <c r="H277" s="79">
        <v>1</v>
      </c>
      <c r="I277" s="80">
        <v>9004</v>
      </c>
      <c r="J277" s="80">
        <v>883</v>
      </c>
      <c r="K277" s="80">
        <v>0</v>
      </c>
      <c r="L277" s="80">
        <v>893</v>
      </c>
      <c r="M277" s="81">
        <v>10780</v>
      </c>
      <c r="N277"/>
      <c r="O277" s="79">
        <v>0</v>
      </c>
      <c r="P277" s="79">
        <v>0</v>
      </c>
      <c r="Q277" s="55">
        <v>0.09</v>
      </c>
      <c r="R277" s="55">
        <v>3.832086787720014E-2</v>
      </c>
      <c r="S277" s="52">
        <v>0</v>
      </c>
      <c r="T277"/>
      <c r="U277" s="82">
        <v>9887</v>
      </c>
      <c r="V277" s="82">
        <v>0</v>
      </c>
      <c r="W277" s="82">
        <v>0</v>
      </c>
      <c r="X277" s="82">
        <v>893</v>
      </c>
      <c r="Y277" s="82">
        <v>10780</v>
      </c>
      <c r="Z277" s="83">
        <v>5978410</v>
      </c>
    </row>
    <row r="278" spans="1:26" s="13" customFormat="1">
      <c r="A278" s="49">
        <v>438</v>
      </c>
      <c r="B278" s="49">
        <v>438035336</v>
      </c>
      <c r="C278" s="50" t="s">
        <v>142</v>
      </c>
      <c r="D278" s="49">
        <v>35</v>
      </c>
      <c r="E278" s="50" t="s">
        <v>11</v>
      </c>
      <c r="F278" s="49">
        <v>336</v>
      </c>
      <c r="G278" s="50" t="s">
        <v>30</v>
      </c>
      <c r="H278" s="79">
        <v>1</v>
      </c>
      <c r="I278" s="80">
        <v>9004</v>
      </c>
      <c r="J278" s="80">
        <v>1694</v>
      </c>
      <c r="K278" s="80">
        <v>0</v>
      </c>
      <c r="L278" s="80">
        <v>893</v>
      </c>
      <c r="M278" s="81">
        <v>11591</v>
      </c>
      <c r="N278"/>
      <c r="O278" s="79">
        <v>0</v>
      </c>
      <c r="P278" s="79">
        <v>0</v>
      </c>
      <c r="Q278" s="55">
        <v>0.09</v>
      </c>
      <c r="R278" s="55">
        <v>3.3477172118056779E-2</v>
      </c>
      <c r="S278" s="52">
        <v>0</v>
      </c>
      <c r="T278"/>
      <c r="U278" s="82">
        <v>10698</v>
      </c>
      <c r="V278" s="82">
        <v>0</v>
      </c>
      <c r="W278" s="82">
        <v>0</v>
      </c>
      <c r="X278" s="82">
        <v>893</v>
      </c>
      <c r="Y278" s="82">
        <v>11591</v>
      </c>
      <c r="Z278" s="83">
        <v>5978410</v>
      </c>
    </row>
    <row r="279" spans="1:26" s="13" customFormat="1">
      <c r="A279" s="49">
        <v>439</v>
      </c>
      <c r="B279" s="49">
        <v>439035035</v>
      </c>
      <c r="C279" s="50" t="s">
        <v>143</v>
      </c>
      <c r="D279" s="49">
        <v>35</v>
      </c>
      <c r="E279" s="50" t="s">
        <v>11</v>
      </c>
      <c r="F279" s="49">
        <v>35</v>
      </c>
      <c r="G279" s="50" t="s">
        <v>11</v>
      </c>
      <c r="H279" s="79">
        <v>446</v>
      </c>
      <c r="I279" s="80">
        <v>11279</v>
      </c>
      <c r="J279" s="80">
        <v>3960</v>
      </c>
      <c r="K279" s="80">
        <v>0</v>
      </c>
      <c r="L279" s="80">
        <v>893</v>
      </c>
      <c r="M279" s="81">
        <v>16132</v>
      </c>
      <c r="N279"/>
      <c r="O279" s="79">
        <v>5.9466666666666956</v>
      </c>
      <c r="P279" s="79">
        <v>0</v>
      </c>
      <c r="Q279" s="55">
        <v>0.18</v>
      </c>
      <c r="R279" s="55">
        <v>0.14612608853271811</v>
      </c>
      <c r="S279" s="52">
        <v>0</v>
      </c>
      <c r="T279"/>
      <c r="U279" s="82">
        <v>6706056</v>
      </c>
      <c r="V279" s="82">
        <v>0</v>
      </c>
      <c r="W279" s="82">
        <v>0</v>
      </c>
      <c r="X279" s="82">
        <v>392926</v>
      </c>
      <c r="Y279" s="82">
        <v>7098982</v>
      </c>
      <c r="Z279" s="83">
        <v>7157538</v>
      </c>
    </row>
    <row r="280" spans="1:26" s="13" customFormat="1">
      <c r="A280" s="49">
        <v>439</v>
      </c>
      <c r="B280" s="49">
        <v>439035044</v>
      </c>
      <c r="C280" s="50" t="s">
        <v>143</v>
      </c>
      <c r="D280" s="49">
        <v>35</v>
      </c>
      <c r="E280" s="50" t="s">
        <v>11</v>
      </c>
      <c r="F280" s="49">
        <v>44</v>
      </c>
      <c r="G280" s="50" t="s">
        <v>12</v>
      </c>
      <c r="H280" s="79">
        <v>1</v>
      </c>
      <c r="I280" s="80">
        <v>11776</v>
      </c>
      <c r="J280" s="80">
        <v>274</v>
      </c>
      <c r="K280" s="80">
        <v>0</v>
      </c>
      <c r="L280" s="80">
        <v>893</v>
      </c>
      <c r="M280" s="81">
        <v>12943</v>
      </c>
      <c r="N280"/>
      <c r="O280" s="79">
        <v>1.3333333333333334E-2</v>
      </c>
      <c r="P280" s="79">
        <v>0</v>
      </c>
      <c r="Q280" s="55">
        <v>0.09</v>
      </c>
      <c r="R280" s="55">
        <v>4.7548666112628105E-2</v>
      </c>
      <c r="S280" s="52">
        <v>0</v>
      </c>
      <c r="T280"/>
      <c r="U280" s="82">
        <v>11889</v>
      </c>
      <c r="V280" s="82">
        <v>0</v>
      </c>
      <c r="W280" s="82">
        <v>0</v>
      </c>
      <c r="X280" s="82">
        <v>881</v>
      </c>
      <c r="Y280" s="82">
        <v>12770</v>
      </c>
      <c r="Z280" s="83">
        <v>7157538</v>
      </c>
    </row>
    <row r="281" spans="1:26" s="13" customFormat="1">
      <c r="A281" s="49">
        <v>439</v>
      </c>
      <c r="B281" s="49">
        <v>439035133</v>
      </c>
      <c r="C281" s="50" t="s">
        <v>143</v>
      </c>
      <c r="D281" s="49">
        <v>35</v>
      </c>
      <c r="E281" s="50" t="s">
        <v>11</v>
      </c>
      <c r="F281" s="49">
        <v>133</v>
      </c>
      <c r="G281" s="50" t="s">
        <v>59</v>
      </c>
      <c r="H281" s="79">
        <v>1</v>
      </c>
      <c r="I281" s="80">
        <v>13297</v>
      </c>
      <c r="J281" s="80">
        <v>4166</v>
      </c>
      <c r="K281" s="80">
        <v>0</v>
      </c>
      <c r="L281" s="80">
        <v>893</v>
      </c>
      <c r="M281" s="81">
        <v>18356</v>
      </c>
      <c r="N281"/>
      <c r="O281" s="79">
        <v>1.3333333333333334E-2</v>
      </c>
      <c r="P281" s="79">
        <v>0</v>
      </c>
      <c r="Q281" s="55">
        <v>0.09</v>
      </c>
      <c r="R281" s="55">
        <v>2.9742872819355236E-2</v>
      </c>
      <c r="S281" s="52">
        <v>0</v>
      </c>
      <c r="T281"/>
      <c r="U281" s="82">
        <v>17230</v>
      </c>
      <c r="V281" s="82">
        <v>0</v>
      </c>
      <c r="W281" s="82">
        <v>0</v>
      </c>
      <c r="X281" s="82">
        <v>881</v>
      </c>
      <c r="Y281" s="82">
        <v>18111</v>
      </c>
      <c r="Z281" s="83">
        <v>7157538</v>
      </c>
    </row>
    <row r="282" spans="1:26" s="13" customFormat="1">
      <c r="A282" s="49">
        <v>439</v>
      </c>
      <c r="B282" s="49">
        <v>439035243</v>
      </c>
      <c r="C282" s="50" t="s">
        <v>143</v>
      </c>
      <c r="D282" s="49">
        <v>35</v>
      </c>
      <c r="E282" s="50" t="s">
        <v>11</v>
      </c>
      <c r="F282" s="49">
        <v>243</v>
      </c>
      <c r="G282" s="50" t="s">
        <v>80</v>
      </c>
      <c r="H282" s="79">
        <v>1</v>
      </c>
      <c r="I282" s="80">
        <v>8621</v>
      </c>
      <c r="J282" s="80">
        <v>2035</v>
      </c>
      <c r="K282" s="80">
        <v>0</v>
      </c>
      <c r="L282" s="80">
        <v>893</v>
      </c>
      <c r="M282" s="81">
        <v>11549</v>
      </c>
      <c r="N282"/>
      <c r="O282" s="79">
        <v>1.3333333333333334E-2</v>
      </c>
      <c r="P282" s="79">
        <v>0</v>
      </c>
      <c r="Q282" s="55">
        <v>0.09</v>
      </c>
      <c r="R282" s="55">
        <v>5.4269435560786857E-3</v>
      </c>
      <c r="S282" s="52">
        <v>0</v>
      </c>
      <c r="T282"/>
      <c r="U282" s="82">
        <v>10514</v>
      </c>
      <c r="V282" s="82">
        <v>0</v>
      </c>
      <c r="W282" s="82">
        <v>0</v>
      </c>
      <c r="X282" s="82">
        <v>881</v>
      </c>
      <c r="Y282" s="82">
        <v>11395</v>
      </c>
      <c r="Z282" s="83">
        <v>7157538</v>
      </c>
    </row>
    <row r="283" spans="1:26" s="13" customFormat="1">
      <c r="A283" s="49">
        <v>439</v>
      </c>
      <c r="B283" s="49">
        <v>439035244</v>
      </c>
      <c r="C283" s="50" t="s">
        <v>143</v>
      </c>
      <c r="D283" s="49">
        <v>35</v>
      </c>
      <c r="E283" s="50" t="s">
        <v>11</v>
      </c>
      <c r="F283" s="49">
        <v>244</v>
      </c>
      <c r="G283" s="50" t="s">
        <v>27</v>
      </c>
      <c r="H283" s="79">
        <v>1</v>
      </c>
      <c r="I283" s="80">
        <v>11109</v>
      </c>
      <c r="J283" s="80">
        <v>4498</v>
      </c>
      <c r="K283" s="80">
        <v>0</v>
      </c>
      <c r="L283" s="80">
        <v>893</v>
      </c>
      <c r="M283" s="81">
        <v>16500</v>
      </c>
      <c r="N283"/>
      <c r="O283" s="79">
        <v>1.3333333333333334E-2</v>
      </c>
      <c r="P283" s="79">
        <v>0</v>
      </c>
      <c r="Q283" s="55">
        <v>0.18</v>
      </c>
      <c r="R283" s="55">
        <v>9.4214674022231409E-2</v>
      </c>
      <c r="S283" s="52">
        <v>0</v>
      </c>
      <c r="T283"/>
      <c r="U283" s="82">
        <v>15399</v>
      </c>
      <c r="V283" s="82">
        <v>0</v>
      </c>
      <c r="W283" s="82">
        <v>0</v>
      </c>
      <c r="X283" s="82">
        <v>881</v>
      </c>
      <c r="Y283" s="82">
        <v>16280</v>
      </c>
      <c r="Z283" s="83">
        <v>7157538</v>
      </c>
    </row>
    <row r="284" spans="1:26" s="13" customFormat="1">
      <c r="A284" s="49">
        <v>440</v>
      </c>
      <c r="B284" s="49">
        <v>440149009</v>
      </c>
      <c r="C284" s="50" t="s">
        <v>144</v>
      </c>
      <c r="D284" s="49">
        <v>149</v>
      </c>
      <c r="E284" s="50" t="s">
        <v>77</v>
      </c>
      <c r="F284" s="49">
        <v>9</v>
      </c>
      <c r="G284" s="50" t="s">
        <v>85</v>
      </c>
      <c r="H284" s="79">
        <v>2</v>
      </c>
      <c r="I284" s="80">
        <v>10018</v>
      </c>
      <c r="J284" s="80">
        <v>5674</v>
      </c>
      <c r="K284" s="80">
        <v>0</v>
      </c>
      <c r="L284" s="80">
        <v>893</v>
      </c>
      <c r="M284" s="81">
        <v>16585</v>
      </c>
      <c r="N284"/>
      <c r="O284" s="79">
        <v>0</v>
      </c>
      <c r="P284" s="79">
        <v>0</v>
      </c>
      <c r="Q284" s="55">
        <v>0.09</v>
      </c>
      <c r="R284" s="55">
        <v>1.6304319438482956E-3</v>
      </c>
      <c r="S284" s="52">
        <v>0</v>
      </c>
      <c r="T284"/>
      <c r="U284" s="82">
        <v>31384</v>
      </c>
      <c r="V284" s="82">
        <v>0</v>
      </c>
      <c r="W284" s="82">
        <v>0</v>
      </c>
      <c r="X284" s="82">
        <v>1786</v>
      </c>
      <c r="Y284" s="82">
        <v>33170</v>
      </c>
      <c r="Z284" s="83">
        <v>4964716</v>
      </c>
    </row>
    <row r="285" spans="1:26" s="13" customFormat="1">
      <c r="A285" s="49">
        <v>440</v>
      </c>
      <c r="B285" s="49">
        <v>440149128</v>
      </c>
      <c r="C285" s="50" t="s">
        <v>144</v>
      </c>
      <c r="D285" s="49">
        <v>149</v>
      </c>
      <c r="E285" s="50" t="s">
        <v>77</v>
      </c>
      <c r="F285" s="49">
        <v>128</v>
      </c>
      <c r="G285" s="50" t="s">
        <v>122</v>
      </c>
      <c r="H285" s="79">
        <v>1</v>
      </c>
      <c r="I285" s="80">
        <v>12275</v>
      </c>
      <c r="J285" s="80">
        <v>624</v>
      </c>
      <c r="K285" s="80">
        <v>0</v>
      </c>
      <c r="L285" s="80">
        <v>893</v>
      </c>
      <c r="M285" s="81">
        <v>13792</v>
      </c>
      <c r="N285"/>
      <c r="O285" s="79">
        <v>0</v>
      </c>
      <c r="P285" s="79">
        <v>0</v>
      </c>
      <c r="Q285" s="55">
        <v>0.18</v>
      </c>
      <c r="R285" s="55">
        <v>3.2910048269938354E-2</v>
      </c>
      <c r="S285" s="52">
        <v>0</v>
      </c>
      <c r="T285"/>
      <c r="U285" s="82">
        <v>12899</v>
      </c>
      <c r="V285" s="82">
        <v>0</v>
      </c>
      <c r="W285" s="82">
        <v>0</v>
      </c>
      <c r="X285" s="82">
        <v>893</v>
      </c>
      <c r="Y285" s="82">
        <v>13792</v>
      </c>
      <c r="Z285" s="83">
        <v>4964716</v>
      </c>
    </row>
    <row r="286" spans="1:26" s="13" customFormat="1">
      <c r="A286" s="49">
        <v>440</v>
      </c>
      <c r="B286" s="49">
        <v>440149149</v>
      </c>
      <c r="C286" s="50" t="s">
        <v>144</v>
      </c>
      <c r="D286" s="49">
        <v>149</v>
      </c>
      <c r="E286" s="50" t="s">
        <v>77</v>
      </c>
      <c r="F286" s="49">
        <v>149</v>
      </c>
      <c r="G286" s="50" t="s">
        <v>77</v>
      </c>
      <c r="H286" s="79">
        <v>378</v>
      </c>
      <c r="I286" s="80">
        <v>11534</v>
      </c>
      <c r="J286" s="80">
        <v>15</v>
      </c>
      <c r="K286" s="80">
        <v>0</v>
      </c>
      <c r="L286" s="80">
        <v>893</v>
      </c>
      <c r="M286" s="81">
        <v>12442</v>
      </c>
      <c r="N286"/>
      <c r="O286" s="79">
        <v>0</v>
      </c>
      <c r="P286" s="79">
        <v>0</v>
      </c>
      <c r="Q286" s="55">
        <v>0.16</v>
      </c>
      <c r="R286" s="55">
        <v>0.10179034970494732</v>
      </c>
      <c r="S286" s="52">
        <v>0</v>
      </c>
      <c r="T286"/>
      <c r="U286" s="82">
        <v>4365522</v>
      </c>
      <c r="V286" s="82">
        <v>0</v>
      </c>
      <c r="W286" s="82">
        <v>0</v>
      </c>
      <c r="X286" s="82">
        <v>337554</v>
      </c>
      <c r="Y286" s="82">
        <v>4703076</v>
      </c>
      <c r="Z286" s="83">
        <v>4964716</v>
      </c>
    </row>
    <row r="287" spans="1:26" s="13" customFormat="1">
      <c r="A287" s="49">
        <v>440</v>
      </c>
      <c r="B287" s="49">
        <v>440149181</v>
      </c>
      <c r="C287" s="50" t="s">
        <v>144</v>
      </c>
      <c r="D287" s="49">
        <v>149</v>
      </c>
      <c r="E287" s="50" t="s">
        <v>77</v>
      </c>
      <c r="F287" s="49">
        <v>181</v>
      </c>
      <c r="G287" s="50" t="s">
        <v>79</v>
      </c>
      <c r="H287" s="79">
        <v>18</v>
      </c>
      <c r="I287" s="80">
        <v>10058</v>
      </c>
      <c r="J287" s="80">
        <v>682</v>
      </c>
      <c r="K287" s="80">
        <v>0</v>
      </c>
      <c r="L287" s="80">
        <v>893</v>
      </c>
      <c r="M287" s="81">
        <v>11633</v>
      </c>
      <c r="N287"/>
      <c r="O287" s="79">
        <v>0</v>
      </c>
      <c r="P287" s="79">
        <v>0</v>
      </c>
      <c r="Q287" s="55">
        <v>0.09</v>
      </c>
      <c r="R287" s="55">
        <v>1.3705566070898919E-2</v>
      </c>
      <c r="S287" s="52">
        <v>0</v>
      </c>
      <c r="T287"/>
      <c r="U287" s="82">
        <v>193320</v>
      </c>
      <c r="V287" s="82">
        <v>0</v>
      </c>
      <c r="W287" s="82">
        <v>0</v>
      </c>
      <c r="X287" s="82">
        <v>16074</v>
      </c>
      <c r="Y287" s="82">
        <v>209394</v>
      </c>
      <c r="Z287" s="83">
        <v>4964716</v>
      </c>
    </row>
    <row r="288" spans="1:26" s="13" customFormat="1">
      <c r="A288" s="49">
        <v>440</v>
      </c>
      <c r="B288" s="49">
        <v>440149211</v>
      </c>
      <c r="C288" s="50" t="s">
        <v>144</v>
      </c>
      <c r="D288" s="49">
        <v>149</v>
      </c>
      <c r="E288" s="50" t="s">
        <v>77</v>
      </c>
      <c r="F288" s="49">
        <v>211</v>
      </c>
      <c r="G288" s="50" t="s">
        <v>87</v>
      </c>
      <c r="H288" s="79">
        <v>1</v>
      </c>
      <c r="I288" s="80">
        <v>3723</v>
      </c>
      <c r="J288" s="80">
        <v>668</v>
      </c>
      <c r="K288" s="80">
        <v>0</v>
      </c>
      <c r="L288" s="80">
        <v>893</v>
      </c>
      <c r="M288" s="81">
        <v>5284</v>
      </c>
      <c r="N288"/>
      <c r="O288" s="79">
        <v>0</v>
      </c>
      <c r="P288" s="79">
        <v>0</v>
      </c>
      <c r="Q288" s="55">
        <v>0.09</v>
      </c>
      <c r="R288" s="55">
        <v>1.618199781037964E-3</v>
      </c>
      <c r="S288" s="52">
        <v>0</v>
      </c>
      <c r="T288"/>
      <c r="U288" s="82">
        <v>4391</v>
      </c>
      <c r="V288" s="82">
        <v>0</v>
      </c>
      <c r="W288" s="82">
        <v>0</v>
      </c>
      <c r="X288" s="82">
        <v>893</v>
      </c>
      <c r="Y288" s="82">
        <v>5284</v>
      </c>
      <c r="Z288" s="83">
        <v>4964716</v>
      </c>
    </row>
    <row r="289" spans="1:26" s="13" customFormat="1">
      <c r="A289" s="49">
        <v>441</v>
      </c>
      <c r="B289" s="49">
        <v>441281061</v>
      </c>
      <c r="C289" s="50" t="s">
        <v>145</v>
      </c>
      <c r="D289" s="49">
        <v>281</v>
      </c>
      <c r="E289" s="50" t="s">
        <v>146</v>
      </c>
      <c r="F289" s="49">
        <v>61</v>
      </c>
      <c r="G289" s="50" t="s">
        <v>148</v>
      </c>
      <c r="H289" s="79">
        <v>2</v>
      </c>
      <c r="I289" s="80">
        <v>9817</v>
      </c>
      <c r="J289" s="80">
        <v>410</v>
      </c>
      <c r="K289" s="80">
        <v>0</v>
      </c>
      <c r="L289" s="80">
        <v>893</v>
      </c>
      <c r="M289" s="81">
        <v>11120</v>
      </c>
      <c r="N289"/>
      <c r="O289" s="79">
        <v>0</v>
      </c>
      <c r="P289" s="79">
        <v>0</v>
      </c>
      <c r="Q289" s="55">
        <v>0.09</v>
      </c>
      <c r="R289" s="55">
        <v>3.0546944007750602E-2</v>
      </c>
      <c r="S289" s="52">
        <v>0</v>
      </c>
      <c r="T289"/>
      <c r="U289" s="82">
        <v>20454</v>
      </c>
      <c r="V289" s="82">
        <v>0</v>
      </c>
      <c r="W289" s="82">
        <v>0</v>
      </c>
      <c r="X289" s="82">
        <v>1786</v>
      </c>
      <c r="Y289" s="82">
        <v>22240</v>
      </c>
      <c r="Z289" s="83">
        <v>18144682</v>
      </c>
    </row>
    <row r="290" spans="1:26" s="13" customFormat="1">
      <c r="A290" s="49">
        <v>441</v>
      </c>
      <c r="B290" s="49">
        <v>441281087</v>
      </c>
      <c r="C290" s="50" t="s">
        <v>145</v>
      </c>
      <c r="D290" s="49">
        <v>281</v>
      </c>
      <c r="E290" s="50" t="s">
        <v>146</v>
      </c>
      <c r="F290" s="49">
        <v>87</v>
      </c>
      <c r="G290" s="50" t="s">
        <v>149</v>
      </c>
      <c r="H290" s="79">
        <v>3</v>
      </c>
      <c r="I290" s="80">
        <v>9346</v>
      </c>
      <c r="J290" s="80">
        <v>3578</v>
      </c>
      <c r="K290" s="80">
        <v>0</v>
      </c>
      <c r="L290" s="80">
        <v>893</v>
      </c>
      <c r="M290" s="81">
        <v>13817</v>
      </c>
      <c r="N290"/>
      <c r="O290" s="79">
        <v>0</v>
      </c>
      <c r="P290" s="79">
        <v>0</v>
      </c>
      <c r="Q290" s="55">
        <v>0.09</v>
      </c>
      <c r="R290" s="55">
        <v>3.1538368541977227E-3</v>
      </c>
      <c r="S290" s="52">
        <v>0</v>
      </c>
      <c r="T290"/>
      <c r="U290" s="82">
        <v>38772</v>
      </c>
      <c r="V290" s="82">
        <v>0</v>
      </c>
      <c r="W290" s="82">
        <v>0</v>
      </c>
      <c r="X290" s="82">
        <v>2679</v>
      </c>
      <c r="Y290" s="82">
        <v>41451</v>
      </c>
      <c r="Z290" s="83">
        <v>18144682</v>
      </c>
    </row>
    <row r="291" spans="1:26" s="13" customFormat="1">
      <c r="A291" s="49">
        <v>441</v>
      </c>
      <c r="B291" s="49">
        <v>441281159</v>
      </c>
      <c r="C291" s="50" t="s">
        <v>145</v>
      </c>
      <c r="D291" s="49">
        <v>281</v>
      </c>
      <c r="E291" s="50" t="s">
        <v>146</v>
      </c>
      <c r="F291" s="49">
        <v>159</v>
      </c>
      <c r="G291" s="50" t="s">
        <v>150</v>
      </c>
      <c r="H291" s="79">
        <v>1</v>
      </c>
      <c r="I291" s="80">
        <v>12631</v>
      </c>
      <c r="J291" s="80">
        <v>5971</v>
      </c>
      <c r="K291" s="80">
        <v>0</v>
      </c>
      <c r="L291" s="80">
        <v>893</v>
      </c>
      <c r="M291" s="81">
        <v>19495</v>
      </c>
      <c r="N291"/>
      <c r="O291" s="79">
        <v>0</v>
      </c>
      <c r="P291" s="79">
        <v>0</v>
      </c>
      <c r="Q291" s="55">
        <v>0.09</v>
      </c>
      <c r="R291" s="55">
        <v>4.5655829624587484E-3</v>
      </c>
      <c r="S291" s="52">
        <v>0</v>
      </c>
      <c r="T291"/>
      <c r="U291" s="82">
        <v>18602</v>
      </c>
      <c r="V291" s="82">
        <v>0</v>
      </c>
      <c r="W291" s="82">
        <v>0</v>
      </c>
      <c r="X291" s="82">
        <v>893</v>
      </c>
      <c r="Y291" s="82">
        <v>19495</v>
      </c>
      <c r="Z291" s="83">
        <v>18144682</v>
      </c>
    </row>
    <row r="292" spans="1:26" s="13" customFormat="1">
      <c r="A292" s="49">
        <v>441</v>
      </c>
      <c r="B292" s="49">
        <v>441281161</v>
      </c>
      <c r="C292" s="50" t="s">
        <v>145</v>
      </c>
      <c r="D292" s="49">
        <v>281</v>
      </c>
      <c r="E292" s="50" t="s">
        <v>146</v>
      </c>
      <c r="F292" s="49">
        <v>161</v>
      </c>
      <c r="G292" s="50" t="s">
        <v>151</v>
      </c>
      <c r="H292" s="79">
        <v>1</v>
      </c>
      <c r="I292" s="80">
        <v>12631</v>
      </c>
      <c r="J292" s="80">
        <v>5388</v>
      </c>
      <c r="K292" s="80">
        <v>0</v>
      </c>
      <c r="L292" s="80">
        <v>893</v>
      </c>
      <c r="M292" s="81">
        <v>18912</v>
      </c>
      <c r="N292"/>
      <c r="O292" s="79">
        <v>0</v>
      </c>
      <c r="P292" s="79">
        <v>0</v>
      </c>
      <c r="Q292" s="55">
        <v>0.09</v>
      </c>
      <c r="R292" s="55">
        <v>7.3259799682990267E-3</v>
      </c>
      <c r="S292" s="52">
        <v>0</v>
      </c>
      <c r="T292"/>
      <c r="U292" s="82">
        <v>18019</v>
      </c>
      <c r="V292" s="82">
        <v>0</v>
      </c>
      <c r="W292" s="82">
        <v>0</v>
      </c>
      <c r="X292" s="82">
        <v>893</v>
      </c>
      <c r="Y292" s="82">
        <v>18912</v>
      </c>
      <c r="Z292" s="83">
        <v>18144682</v>
      </c>
    </row>
    <row r="293" spans="1:26" s="13" customFormat="1">
      <c r="A293" s="49">
        <v>441</v>
      </c>
      <c r="B293" s="49">
        <v>441281281</v>
      </c>
      <c r="C293" s="50" t="s">
        <v>145</v>
      </c>
      <c r="D293" s="49">
        <v>281</v>
      </c>
      <c r="E293" s="50" t="s">
        <v>146</v>
      </c>
      <c r="F293" s="49">
        <v>281</v>
      </c>
      <c r="G293" s="50" t="s">
        <v>146</v>
      </c>
      <c r="H293" s="79">
        <v>1566</v>
      </c>
      <c r="I293" s="80">
        <v>10602</v>
      </c>
      <c r="J293" s="80">
        <v>15</v>
      </c>
      <c r="K293" s="80">
        <v>0</v>
      </c>
      <c r="L293" s="80">
        <v>893</v>
      </c>
      <c r="M293" s="81">
        <v>11510</v>
      </c>
      <c r="N293"/>
      <c r="O293" s="79">
        <v>0</v>
      </c>
      <c r="P293" s="79">
        <v>0</v>
      </c>
      <c r="Q293" s="55">
        <v>0.18</v>
      </c>
      <c r="R293" s="55">
        <v>0.11513266736952978</v>
      </c>
      <c r="S293" s="52">
        <v>0</v>
      </c>
      <c r="T293"/>
      <c r="U293" s="82">
        <v>16626222</v>
      </c>
      <c r="V293" s="82">
        <v>0</v>
      </c>
      <c r="W293" s="82">
        <v>0</v>
      </c>
      <c r="X293" s="82">
        <v>1398438</v>
      </c>
      <c r="Y293" s="82">
        <v>18024660</v>
      </c>
      <c r="Z293" s="83">
        <v>18144682</v>
      </c>
    </row>
    <row r="294" spans="1:26" s="13" customFormat="1">
      <c r="A294" s="49">
        <v>441</v>
      </c>
      <c r="B294" s="49">
        <v>441281680</v>
      </c>
      <c r="C294" s="50" t="s">
        <v>145</v>
      </c>
      <c r="D294" s="49">
        <v>281</v>
      </c>
      <c r="E294" s="50" t="s">
        <v>146</v>
      </c>
      <c r="F294" s="49">
        <v>680</v>
      </c>
      <c r="G294" s="50" t="s">
        <v>152</v>
      </c>
      <c r="H294" s="79">
        <v>1</v>
      </c>
      <c r="I294" s="80">
        <v>12631</v>
      </c>
      <c r="J294" s="80">
        <v>4400</v>
      </c>
      <c r="K294" s="80">
        <v>0</v>
      </c>
      <c r="L294" s="80">
        <v>893</v>
      </c>
      <c r="M294" s="81">
        <v>17924</v>
      </c>
      <c r="N294"/>
      <c r="O294" s="79">
        <v>0</v>
      </c>
      <c r="P294" s="79">
        <v>0</v>
      </c>
      <c r="Q294" s="55">
        <v>0.09</v>
      </c>
      <c r="R294" s="55">
        <v>1.3757977589458786E-3</v>
      </c>
      <c r="S294" s="52">
        <v>0</v>
      </c>
      <c r="T294"/>
      <c r="U294" s="82">
        <v>17031</v>
      </c>
      <c r="V294" s="82">
        <v>0</v>
      </c>
      <c r="W294" s="82">
        <v>0</v>
      </c>
      <c r="X294" s="82">
        <v>893</v>
      </c>
      <c r="Y294" s="82">
        <v>17924</v>
      </c>
      <c r="Z294" s="83">
        <v>18144682</v>
      </c>
    </row>
    <row r="295" spans="1:26" s="13" customFormat="1">
      <c r="A295" s="49">
        <v>444</v>
      </c>
      <c r="B295" s="49">
        <v>444035001</v>
      </c>
      <c r="C295" s="50" t="s">
        <v>153</v>
      </c>
      <c r="D295" s="49">
        <v>35</v>
      </c>
      <c r="E295" s="50" t="s">
        <v>11</v>
      </c>
      <c r="F295" s="49">
        <v>1</v>
      </c>
      <c r="G295" s="50" t="s">
        <v>57</v>
      </c>
      <c r="H295" s="79">
        <v>1</v>
      </c>
      <c r="I295" s="80">
        <v>9004</v>
      </c>
      <c r="J295" s="80">
        <v>2313</v>
      </c>
      <c r="K295" s="80">
        <v>0</v>
      </c>
      <c r="L295" s="80">
        <v>893</v>
      </c>
      <c r="M295" s="81">
        <v>12210</v>
      </c>
      <c r="N295"/>
      <c r="O295" s="79">
        <v>0</v>
      </c>
      <c r="P295" s="79">
        <v>0</v>
      </c>
      <c r="Q295" s="55">
        <v>0.09</v>
      </c>
      <c r="R295" s="55">
        <v>1.3307673662313762E-2</v>
      </c>
      <c r="S295" s="52">
        <v>0</v>
      </c>
      <c r="T295"/>
      <c r="U295" s="82">
        <v>11317</v>
      </c>
      <c r="V295" s="82">
        <v>0</v>
      </c>
      <c r="W295" s="82">
        <v>0</v>
      </c>
      <c r="X295" s="82">
        <v>893</v>
      </c>
      <c r="Y295" s="82">
        <v>12210</v>
      </c>
      <c r="Z295" s="83">
        <v>8184165</v>
      </c>
    </row>
    <row r="296" spans="1:26" s="13" customFormat="1">
      <c r="A296" s="49">
        <v>444</v>
      </c>
      <c r="B296" s="49">
        <v>444035035</v>
      </c>
      <c r="C296" s="50" t="s">
        <v>153</v>
      </c>
      <c r="D296" s="49">
        <v>35</v>
      </c>
      <c r="E296" s="50" t="s">
        <v>11</v>
      </c>
      <c r="F296" s="49">
        <v>35</v>
      </c>
      <c r="G296" s="50" t="s">
        <v>11</v>
      </c>
      <c r="H296" s="79">
        <v>521</v>
      </c>
      <c r="I296" s="80">
        <v>10741</v>
      </c>
      <c r="J296" s="80">
        <v>3771</v>
      </c>
      <c r="K296" s="80">
        <v>0</v>
      </c>
      <c r="L296" s="80">
        <v>893</v>
      </c>
      <c r="M296" s="81">
        <v>15405</v>
      </c>
      <c r="N296"/>
      <c r="O296" s="79">
        <v>0</v>
      </c>
      <c r="P296" s="79">
        <v>0</v>
      </c>
      <c r="Q296" s="55">
        <v>0.18</v>
      </c>
      <c r="R296" s="55">
        <v>0.14612608853271811</v>
      </c>
      <c r="S296" s="52">
        <v>0</v>
      </c>
      <c r="T296"/>
      <c r="U296" s="82">
        <v>7560752</v>
      </c>
      <c r="V296" s="82">
        <v>0</v>
      </c>
      <c r="W296" s="82">
        <v>0</v>
      </c>
      <c r="X296" s="82">
        <v>465253</v>
      </c>
      <c r="Y296" s="82">
        <v>8026005</v>
      </c>
      <c r="Z296" s="83">
        <v>8184165</v>
      </c>
    </row>
    <row r="297" spans="1:26" s="13" customFormat="1">
      <c r="A297" s="49">
        <v>444</v>
      </c>
      <c r="B297" s="49">
        <v>444035040</v>
      </c>
      <c r="C297" s="50" t="s">
        <v>153</v>
      </c>
      <c r="D297" s="49">
        <v>35</v>
      </c>
      <c r="E297" s="50" t="s">
        <v>11</v>
      </c>
      <c r="F297" s="49">
        <v>40</v>
      </c>
      <c r="G297" s="50" t="s">
        <v>88</v>
      </c>
      <c r="H297" s="79">
        <v>1</v>
      </c>
      <c r="I297" s="80">
        <v>9865</v>
      </c>
      <c r="J297" s="80">
        <v>2623</v>
      </c>
      <c r="K297" s="80">
        <v>0</v>
      </c>
      <c r="L297" s="80">
        <v>893</v>
      </c>
      <c r="M297" s="81">
        <v>13381</v>
      </c>
      <c r="N297"/>
      <c r="O297" s="79">
        <v>0</v>
      </c>
      <c r="P297" s="79">
        <v>0</v>
      </c>
      <c r="Q297" s="55">
        <v>0.09</v>
      </c>
      <c r="R297" s="55">
        <v>3.3170704482495855E-3</v>
      </c>
      <c r="S297" s="52">
        <v>0</v>
      </c>
      <c r="T297"/>
      <c r="U297" s="82">
        <v>12488</v>
      </c>
      <c r="V297" s="82">
        <v>0</v>
      </c>
      <c r="W297" s="82">
        <v>0</v>
      </c>
      <c r="X297" s="82">
        <v>893</v>
      </c>
      <c r="Y297" s="82">
        <v>13381</v>
      </c>
      <c r="Z297" s="83">
        <v>8184165</v>
      </c>
    </row>
    <row r="298" spans="1:26" s="13" customFormat="1">
      <c r="A298" s="49">
        <v>444</v>
      </c>
      <c r="B298" s="49">
        <v>444035044</v>
      </c>
      <c r="C298" s="50" t="s">
        <v>153</v>
      </c>
      <c r="D298" s="49">
        <v>35</v>
      </c>
      <c r="E298" s="50" t="s">
        <v>11</v>
      </c>
      <c r="F298" s="49">
        <v>44</v>
      </c>
      <c r="G298" s="50" t="s">
        <v>12</v>
      </c>
      <c r="H298" s="79">
        <v>3</v>
      </c>
      <c r="I298" s="80">
        <v>11172</v>
      </c>
      <c r="J298" s="80">
        <v>260</v>
      </c>
      <c r="K298" s="80">
        <v>0</v>
      </c>
      <c r="L298" s="80">
        <v>893</v>
      </c>
      <c r="M298" s="81">
        <v>12325</v>
      </c>
      <c r="N298"/>
      <c r="O298" s="79">
        <v>0</v>
      </c>
      <c r="P298" s="79">
        <v>0</v>
      </c>
      <c r="Q298" s="55">
        <v>0.09</v>
      </c>
      <c r="R298" s="55">
        <v>4.7548666112628105E-2</v>
      </c>
      <c r="S298" s="52">
        <v>0</v>
      </c>
      <c r="T298"/>
      <c r="U298" s="82">
        <v>34296</v>
      </c>
      <c r="V298" s="82">
        <v>0</v>
      </c>
      <c r="W298" s="82">
        <v>0</v>
      </c>
      <c r="X298" s="82">
        <v>2679</v>
      </c>
      <c r="Y298" s="82">
        <v>36975</v>
      </c>
      <c r="Z298" s="83">
        <v>8184165</v>
      </c>
    </row>
    <row r="299" spans="1:26" s="13" customFormat="1">
      <c r="A299" s="49">
        <v>444</v>
      </c>
      <c r="B299" s="49">
        <v>444035198</v>
      </c>
      <c r="C299" s="50" t="s">
        <v>153</v>
      </c>
      <c r="D299" s="49">
        <v>35</v>
      </c>
      <c r="E299" s="50" t="s">
        <v>11</v>
      </c>
      <c r="F299" s="49">
        <v>198</v>
      </c>
      <c r="G299" s="50" t="s">
        <v>66</v>
      </c>
      <c r="H299" s="79">
        <v>1</v>
      </c>
      <c r="I299" s="80">
        <v>9705</v>
      </c>
      <c r="J299" s="80">
        <v>3902</v>
      </c>
      <c r="K299" s="80">
        <v>0</v>
      </c>
      <c r="L299" s="80">
        <v>893</v>
      </c>
      <c r="M299" s="81">
        <v>14500</v>
      </c>
      <c r="N299"/>
      <c r="O299" s="79">
        <v>0</v>
      </c>
      <c r="P299" s="79">
        <v>0</v>
      </c>
      <c r="Q299" s="55">
        <v>0.09</v>
      </c>
      <c r="R299" s="55">
        <v>5.9665470042922211E-3</v>
      </c>
      <c r="S299" s="52">
        <v>0</v>
      </c>
      <c r="T299"/>
      <c r="U299" s="82">
        <v>13607</v>
      </c>
      <c r="V299" s="82">
        <v>0</v>
      </c>
      <c r="W299" s="82">
        <v>0</v>
      </c>
      <c r="X299" s="82">
        <v>893</v>
      </c>
      <c r="Y299" s="82">
        <v>14500</v>
      </c>
      <c r="Z299" s="83">
        <v>8184165</v>
      </c>
    </row>
    <row r="300" spans="1:26" s="13" customFormat="1">
      <c r="A300" s="49">
        <v>444</v>
      </c>
      <c r="B300" s="49">
        <v>444035244</v>
      </c>
      <c r="C300" s="50" t="s">
        <v>153</v>
      </c>
      <c r="D300" s="49">
        <v>35</v>
      </c>
      <c r="E300" s="50" t="s">
        <v>11</v>
      </c>
      <c r="F300" s="49">
        <v>244</v>
      </c>
      <c r="G300" s="50" t="s">
        <v>27</v>
      </c>
      <c r="H300" s="79">
        <v>3</v>
      </c>
      <c r="I300" s="80">
        <v>9004</v>
      </c>
      <c r="J300" s="80">
        <v>3645</v>
      </c>
      <c r="K300" s="80">
        <v>0</v>
      </c>
      <c r="L300" s="80">
        <v>893</v>
      </c>
      <c r="M300" s="81">
        <v>13542</v>
      </c>
      <c r="N300"/>
      <c r="O300" s="79">
        <v>0</v>
      </c>
      <c r="P300" s="79">
        <v>0</v>
      </c>
      <c r="Q300" s="55">
        <v>0.18</v>
      </c>
      <c r="R300" s="55">
        <v>9.4214674022231409E-2</v>
      </c>
      <c r="S300" s="52">
        <v>0</v>
      </c>
      <c r="T300"/>
      <c r="U300" s="82">
        <v>37947</v>
      </c>
      <c r="V300" s="82">
        <v>0</v>
      </c>
      <c r="W300" s="82">
        <v>0</v>
      </c>
      <c r="X300" s="82">
        <v>2679</v>
      </c>
      <c r="Y300" s="82">
        <v>40626</v>
      </c>
      <c r="Z300" s="83">
        <v>8184165</v>
      </c>
    </row>
    <row r="301" spans="1:26" s="13" customFormat="1">
      <c r="A301" s="49">
        <v>444</v>
      </c>
      <c r="B301" s="49">
        <v>444035285</v>
      </c>
      <c r="C301" s="50" t="s">
        <v>153</v>
      </c>
      <c r="D301" s="49">
        <v>35</v>
      </c>
      <c r="E301" s="50" t="s">
        <v>11</v>
      </c>
      <c r="F301" s="49">
        <v>285</v>
      </c>
      <c r="G301" s="50" t="s">
        <v>28</v>
      </c>
      <c r="H301" s="79">
        <v>1</v>
      </c>
      <c r="I301" s="80">
        <v>10636</v>
      </c>
      <c r="J301" s="80">
        <v>3257</v>
      </c>
      <c r="K301" s="80">
        <v>0</v>
      </c>
      <c r="L301" s="80">
        <v>893</v>
      </c>
      <c r="M301" s="81">
        <v>14786</v>
      </c>
      <c r="N301"/>
      <c r="O301" s="79">
        <v>0</v>
      </c>
      <c r="P301" s="79">
        <v>0</v>
      </c>
      <c r="Q301" s="55">
        <v>0.09</v>
      </c>
      <c r="R301" s="55">
        <v>3.1541656386371027E-2</v>
      </c>
      <c r="S301" s="52">
        <v>0</v>
      </c>
      <c r="T301"/>
      <c r="U301" s="82">
        <v>13893</v>
      </c>
      <c r="V301" s="82">
        <v>0</v>
      </c>
      <c r="W301" s="82">
        <v>0</v>
      </c>
      <c r="X301" s="82">
        <v>893</v>
      </c>
      <c r="Y301" s="82">
        <v>14786</v>
      </c>
      <c r="Z301" s="83">
        <v>8184165</v>
      </c>
    </row>
    <row r="302" spans="1:26" s="13" customFormat="1">
      <c r="A302" s="49">
        <v>444</v>
      </c>
      <c r="B302" s="49">
        <v>444035336</v>
      </c>
      <c r="C302" s="50" t="s">
        <v>153</v>
      </c>
      <c r="D302" s="49">
        <v>35</v>
      </c>
      <c r="E302" s="50" t="s">
        <v>11</v>
      </c>
      <c r="F302" s="49">
        <v>336</v>
      </c>
      <c r="G302" s="50" t="s">
        <v>30</v>
      </c>
      <c r="H302" s="79">
        <v>2</v>
      </c>
      <c r="I302" s="80">
        <v>10056</v>
      </c>
      <c r="J302" s="80">
        <v>1892</v>
      </c>
      <c r="K302" s="80">
        <v>0</v>
      </c>
      <c r="L302" s="80">
        <v>893</v>
      </c>
      <c r="M302" s="81">
        <v>12841</v>
      </c>
      <c r="N302"/>
      <c r="O302" s="79">
        <v>0</v>
      </c>
      <c r="P302" s="79">
        <v>0</v>
      </c>
      <c r="Q302" s="55">
        <v>0.09</v>
      </c>
      <c r="R302" s="55">
        <v>3.3477172118056779E-2</v>
      </c>
      <c r="S302" s="52">
        <v>0</v>
      </c>
      <c r="T302"/>
      <c r="U302" s="82">
        <v>23896</v>
      </c>
      <c r="V302" s="82">
        <v>0</v>
      </c>
      <c r="W302" s="82">
        <v>0</v>
      </c>
      <c r="X302" s="82">
        <v>1786</v>
      </c>
      <c r="Y302" s="82">
        <v>25682</v>
      </c>
      <c r="Z302" s="83">
        <v>8184165</v>
      </c>
    </row>
    <row r="303" spans="1:26" s="13" customFormat="1">
      <c r="A303" s="49">
        <v>445</v>
      </c>
      <c r="B303" s="49">
        <v>445348017</v>
      </c>
      <c r="C303" s="50" t="s">
        <v>154</v>
      </c>
      <c r="D303" s="49">
        <v>348</v>
      </c>
      <c r="E303" s="50" t="s">
        <v>100</v>
      </c>
      <c r="F303" s="49">
        <v>17</v>
      </c>
      <c r="G303" s="50" t="s">
        <v>155</v>
      </c>
      <c r="H303" s="79">
        <v>12</v>
      </c>
      <c r="I303" s="80">
        <v>10749</v>
      </c>
      <c r="J303" s="80">
        <v>3095</v>
      </c>
      <c r="K303" s="80">
        <v>0</v>
      </c>
      <c r="L303" s="80">
        <v>893</v>
      </c>
      <c r="M303" s="81">
        <v>14737</v>
      </c>
      <c r="N303"/>
      <c r="O303" s="79">
        <v>0</v>
      </c>
      <c r="P303" s="79">
        <v>0</v>
      </c>
      <c r="Q303" s="55">
        <v>0.09</v>
      </c>
      <c r="R303" s="55">
        <v>5.8396054377963602E-3</v>
      </c>
      <c r="S303" s="52">
        <v>0</v>
      </c>
      <c r="T303"/>
      <c r="U303" s="82">
        <v>166128</v>
      </c>
      <c r="V303" s="82">
        <v>0</v>
      </c>
      <c r="W303" s="82">
        <v>0</v>
      </c>
      <c r="X303" s="82">
        <v>10716</v>
      </c>
      <c r="Y303" s="82">
        <v>176844</v>
      </c>
      <c r="Z303" s="83">
        <v>16818854</v>
      </c>
    </row>
    <row r="304" spans="1:26" s="13" customFormat="1">
      <c r="A304" s="49">
        <v>445</v>
      </c>
      <c r="B304" s="49">
        <v>445348064</v>
      </c>
      <c r="C304" s="50" t="s">
        <v>154</v>
      </c>
      <c r="D304" s="49">
        <v>348</v>
      </c>
      <c r="E304" s="50" t="s">
        <v>100</v>
      </c>
      <c r="F304" s="49">
        <v>64</v>
      </c>
      <c r="G304" s="50" t="s">
        <v>102</v>
      </c>
      <c r="H304" s="79">
        <v>2</v>
      </c>
      <c r="I304" s="80">
        <v>8944</v>
      </c>
      <c r="J304" s="80">
        <v>1427</v>
      </c>
      <c r="K304" s="80">
        <v>0</v>
      </c>
      <c r="L304" s="80">
        <v>893</v>
      </c>
      <c r="M304" s="81">
        <v>11264</v>
      </c>
      <c r="N304"/>
      <c r="O304" s="79">
        <v>0</v>
      </c>
      <c r="P304" s="79">
        <v>0</v>
      </c>
      <c r="Q304" s="55">
        <v>0.18</v>
      </c>
      <c r="R304" s="55">
        <v>2.7430088816992392E-2</v>
      </c>
      <c r="S304" s="52">
        <v>0</v>
      </c>
      <c r="T304"/>
      <c r="U304" s="82">
        <v>20742</v>
      </c>
      <c r="V304" s="82">
        <v>0</v>
      </c>
      <c r="W304" s="82">
        <v>0</v>
      </c>
      <c r="X304" s="82">
        <v>1786</v>
      </c>
      <c r="Y304" s="82">
        <v>22528</v>
      </c>
      <c r="Z304" s="83">
        <v>16818854</v>
      </c>
    </row>
    <row r="305" spans="1:26" s="13" customFormat="1">
      <c r="A305" s="49">
        <v>445</v>
      </c>
      <c r="B305" s="49">
        <v>445348110</v>
      </c>
      <c r="C305" s="50" t="s">
        <v>154</v>
      </c>
      <c r="D305" s="49">
        <v>348</v>
      </c>
      <c r="E305" s="50" t="s">
        <v>100</v>
      </c>
      <c r="F305" s="49">
        <v>110</v>
      </c>
      <c r="G305" s="50" t="s">
        <v>104</v>
      </c>
      <c r="H305" s="79">
        <v>1</v>
      </c>
      <c r="I305" s="80">
        <v>9523</v>
      </c>
      <c r="J305" s="80">
        <v>1765</v>
      </c>
      <c r="K305" s="80">
        <v>0</v>
      </c>
      <c r="L305" s="80">
        <v>893</v>
      </c>
      <c r="M305" s="81">
        <v>12181</v>
      </c>
      <c r="N305"/>
      <c r="O305" s="79">
        <v>0</v>
      </c>
      <c r="P305" s="79">
        <v>0</v>
      </c>
      <c r="Q305" s="55">
        <v>0.09</v>
      </c>
      <c r="R305" s="55">
        <v>8.3995811732195651E-3</v>
      </c>
      <c r="S305" s="52">
        <v>0</v>
      </c>
      <c r="T305"/>
      <c r="U305" s="82">
        <v>11288</v>
      </c>
      <c r="V305" s="82">
        <v>0</v>
      </c>
      <c r="W305" s="82">
        <v>0</v>
      </c>
      <c r="X305" s="82">
        <v>893</v>
      </c>
      <c r="Y305" s="82">
        <v>12181</v>
      </c>
      <c r="Z305" s="83">
        <v>16818854</v>
      </c>
    </row>
    <row r="306" spans="1:26" s="13" customFormat="1">
      <c r="A306" s="49">
        <v>445</v>
      </c>
      <c r="B306" s="49">
        <v>445348151</v>
      </c>
      <c r="C306" s="50" t="s">
        <v>154</v>
      </c>
      <c r="D306" s="49">
        <v>348</v>
      </c>
      <c r="E306" s="50" t="s">
        <v>100</v>
      </c>
      <c r="F306" s="49">
        <v>151</v>
      </c>
      <c r="G306" s="50" t="s">
        <v>156</v>
      </c>
      <c r="H306" s="79">
        <v>10</v>
      </c>
      <c r="I306" s="80">
        <v>9813</v>
      </c>
      <c r="J306" s="80">
        <v>2099</v>
      </c>
      <c r="K306" s="80">
        <v>0</v>
      </c>
      <c r="L306" s="80">
        <v>893</v>
      </c>
      <c r="M306" s="81">
        <v>12805</v>
      </c>
      <c r="N306"/>
      <c r="O306" s="79">
        <v>0</v>
      </c>
      <c r="P306" s="79">
        <v>0</v>
      </c>
      <c r="Q306" s="55">
        <v>0.09</v>
      </c>
      <c r="R306" s="55">
        <v>7.1015549931164245E-3</v>
      </c>
      <c r="S306" s="52">
        <v>0</v>
      </c>
      <c r="T306"/>
      <c r="U306" s="82">
        <v>119120</v>
      </c>
      <c r="V306" s="82">
        <v>0</v>
      </c>
      <c r="W306" s="82">
        <v>0</v>
      </c>
      <c r="X306" s="82">
        <v>8930</v>
      </c>
      <c r="Y306" s="82">
        <v>128050</v>
      </c>
      <c r="Z306" s="83">
        <v>16818854</v>
      </c>
    </row>
    <row r="307" spans="1:26" s="13" customFormat="1">
      <c r="A307" s="49">
        <v>445</v>
      </c>
      <c r="B307" s="49">
        <v>445348153</v>
      </c>
      <c r="C307" s="50" t="s">
        <v>154</v>
      </c>
      <c r="D307" s="49">
        <v>348</v>
      </c>
      <c r="E307" s="50" t="s">
        <v>100</v>
      </c>
      <c r="F307" s="49">
        <v>153</v>
      </c>
      <c r="G307" s="50" t="s">
        <v>107</v>
      </c>
      <c r="H307" s="79">
        <v>1</v>
      </c>
      <c r="I307" s="80">
        <v>8944</v>
      </c>
      <c r="J307" s="80">
        <v>472</v>
      </c>
      <c r="K307" s="80">
        <v>0</v>
      </c>
      <c r="L307" s="80">
        <v>893</v>
      </c>
      <c r="M307" s="81">
        <v>10309</v>
      </c>
      <c r="N307"/>
      <c r="O307" s="79">
        <v>0</v>
      </c>
      <c r="P307" s="79">
        <v>0</v>
      </c>
      <c r="Q307" s="55">
        <v>0.09</v>
      </c>
      <c r="R307" s="55">
        <v>1.3210763680345456E-2</v>
      </c>
      <c r="S307" s="52">
        <v>0</v>
      </c>
      <c r="T307"/>
      <c r="U307" s="82">
        <v>9416</v>
      </c>
      <c r="V307" s="82">
        <v>0</v>
      </c>
      <c r="W307" s="82">
        <v>0</v>
      </c>
      <c r="X307" s="82">
        <v>893</v>
      </c>
      <c r="Y307" s="82">
        <v>10309</v>
      </c>
      <c r="Z307" s="83">
        <v>16818854</v>
      </c>
    </row>
    <row r="308" spans="1:26" s="13" customFormat="1">
      <c r="A308" s="49">
        <v>445</v>
      </c>
      <c r="B308" s="49">
        <v>445348162</v>
      </c>
      <c r="C308" s="50" t="s">
        <v>154</v>
      </c>
      <c r="D308" s="49">
        <v>348</v>
      </c>
      <c r="E308" s="50" t="s">
        <v>100</v>
      </c>
      <c r="F308" s="49">
        <v>162</v>
      </c>
      <c r="G308" s="50" t="s">
        <v>226</v>
      </c>
      <c r="H308" s="79">
        <v>1</v>
      </c>
      <c r="I308" s="80">
        <v>9122</v>
      </c>
      <c r="J308" s="80">
        <v>2414</v>
      </c>
      <c r="K308" s="80">
        <v>0</v>
      </c>
      <c r="L308" s="80">
        <v>893</v>
      </c>
      <c r="M308" s="81">
        <v>12429</v>
      </c>
      <c r="N308"/>
      <c r="O308" s="79">
        <v>0</v>
      </c>
      <c r="P308" s="79">
        <v>0</v>
      </c>
      <c r="Q308" s="55">
        <v>0.09</v>
      </c>
      <c r="R308" s="55">
        <v>1.7165772589973843E-2</v>
      </c>
      <c r="S308" s="52">
        <v>0</v>
      </c>
      <c r="T308"/>
      <c r="U308" s="82">
        <v>11536</v>
      </c>
      <c r="V308" s="82">
        <v>0</v>
      </c>
      <c r="W308" s="82">
        <v>0</v>
      </c>
      <c r="X308" s="82">
        <v>893</v>
      </c>
      <c r="Y308" s="82">
        <v>12429</v>
      </c>
      <c r="Z308" s="83">
        <v>16818854</v>
      </c>
    </row>
    <row r="309" spans="1:26" s="13" customFormat="1">
      <c r="A309" s="49">
        <v>445</v>
      </c>
      <c r="B309" s="49">
        <v>445348186</v>
      </c>
      <c r="C309" s="50" t="s">
        <v>154</v>
      </c>
      <c r="D309" s="49">
        <v>348</v>
      </c>
      <c r="E309" s="50" t="s">
        <v>100</v>
      </c>
      <c r="F309" s="49">
        <v>186</v>
      </c>
      <c r="G309" s="50" t="s">
        <v>157</v>
      </c>
      <c r="H309" s="79">
        <v>4</v>
      </c>
      <c r="I309" s="80">
        <v>9794</v>
      </c>
      <c r="J309" s="80">
        <v>4279</v>
      </c>
      <c r="K309" s="80">
        <v>0</v>
      </c>
      <c r="L309" s="80">
        <v>893</v>
      </c>
      <c r="M309" s="81">
        <v>14966</v>
      </c>
      <c r="N309"/>
      <c r="O309" s="79">
        <v>0</v>
      </c>
      <c r="P309" s="79">
        <v>0</v>
      </c>
      <c r="Q309" s="55">
        <v>0.09</v>
      </c>
      <c r="R309" s="55">
        <v>2.9350303045444504E-3</v>
      </c>
      <c r="S309" s="52">
        <v>0</v>
      </c>
      <c r="T309"/>
      <c r="U309" s="82">
        <v>56292</v>
      </c>
      <c r="V309" s="82">
        <v>0</v>
      </c>
      <c r="W309" s="82">
        <v>0</v>
      </c>
      <c r="X309" s="82">
        <v>3572</v>
      </c>
      <c r="Y309" s="82">
        <v>59864</v>
      </c>
      <c r="Z309" s="83">
        <v>16818854</v>
      </c>
    </row>
    <row r="310" spans="1:26" s="13" customFormat="1">
      <c r="A310" s="49">
        <v>445</v>
      </c>
      <c r="B310" s="49">
        <v>445348226</v>
      </c>
      <c r="C310" s="50" t="s">
        <v>154</v>
      </c>
      <c r="D310" s="49">
        <v>348</v>
      </c>
      <c r="E310" s="50" t="s">
        <v>100</v>
      </c>
      <c r="F310" s="49">
        <v>226</v>
      </c>
      <c r="G310" s="50" t="s">
        <v>158</v>
      </c>
      <c r="H310" s="79">
        <v>28</v>
      </c>
      <c r="I310" s="80">
        <v>10536</v>
      </c>
      <c r="J310" s="80">
        <v>650</v>
      </c>
      <c r="K310" s="80">
        <v>0</v>
      </c>
      <c r="L310" s="80">
        <v>893</v>
      </c>
      <c r="M310" s="81">
        <v>12079</v>
      </c>
      <c r="N310"/>
      <c r="O310" s="79">
        <v>0</v>
      </c>
      <c r="P310" s="79">
        <v>0</v>
      </c>
      <c r="Q310" s="55">
        <v>0.09</v>
      </c>
      <c r="R310" s="55">
        <v>1.5737185569399462E-2</v>
      </c>
      <c r="S310" s="52">
        <v>0</v>
      </c>
      <c r="T310"/>
      <c r="U310" s="82">
        <v>313208</v>
      </c>
      <c r="V310" s="82">
        <v>0</v>
      </c>
      <c r="W310" s="82">
        <v>0</v>
      </c>
      <c r="X310" s="82">
        <v>25004</v>
      </c>
      <c r="Y310" s="82">
        <v>338212</v>
      </c>
      <c r="Z310" s="83">
        <v>16818854</v>
      </c>
    </row>
    <row r="311" spans="1:26" s="13" customFormat="1">
      <c r="A311" s="49">
        <v>445</v>
      </c>
      <c r="B311" s="49">
        <v>445348271</v>
      </c>
      <c r="C311" s="50" t="s">
        <v>154</v>
      </c>
      <c r="D311" s="49">
        <v>348</v>
      </c>
      <c r="E311" s="50" t="s">
        <v>100</v>
      </c>
      <c r="F311" s="49">
        <v>271</v>
      </c>
      <c r="G311" s="50" t="s">
        <v>111</v>
      </c>
      <c r="H311" s="79">
        <v>4</v>
      </c>
      <c r="I311" s="80">
        <v>8910</v>
      </c>
      <c r="J311" s="80">
        <v>2495</v>
      </c>
      <c r="K311" s="80">
        <v>0</v>
      </c>
      <c r="L311" s="80">
        <v>893</v>
      </c>
      <c r="M311" s="81">
        <v>12298</v>
      </c>
      <c r="N311"/>
      <c r="O311" s="79">
        <v>0</v>
      </c>
      <c r="P311" s="79">
        <v>0</v>
      </c>
      <c r="Q311" s="55">
        <v>0.09</v>
      </c>
      <c r="R311" s="55">
        <v>5.3687419472113482E-3</v>
      </c>
      <c r="S311" s="52">
        <v>0</v>
      </c>
      <c r="T311"/>
      <c r="U311" s="82">
        <v>45620</v>
      </c>
      <c r="V311" s="82">
        <v>0</v>
      </c>
      <c r="W311" s="82">
        <v>0</v>
      </c>
      <c r="X311" s="82">
        <v>3572</v>
      </c>
      <c r="Y311" s="82">
        <v>49192</v>
      </c>
      <c r="Z311" s="83">
        <v>16818854</v>
      </c>
    </row>
    <row r="312" spans="1:26" s="13" customFormat="1">
      <c r="A312" s="49">
        <v>445</v>
      </c>
      <c r="B312" s="49">
        <v>445348316</v>
      </c>
      <c r="C312" s="50" t="s">
        <v>154</v>
      </c>
      <c r="D312" s="49">
        <v>348</v>
      </c>
      <c r="E312" s="50" t="s">
        <v>100</v>
      </c>
      <c r="F312" s="49">
        <v>316</v>
      </c>
      <c r="G312" s="50" t="s">
        <v>159</v>
      </c>
      <c r="H312" s="79">
        <v>6</v>
      </c>
      <c r="I312" s="80">
        <v>10167</v>
      </c>
      <c r="J312" s="80">
        <v>1392</v>
      </c>
      <c r="K312" s="80">
        <v>0</v>
      </c>
      <c r="L312" s="80">
        <v>893</v>
      </c>
      <c r="M312" s="81">
        <v>12452</v>
      </c>
      <c r="N312"/>
      <c r="O312" s="79">
        <v>0</v>
      </c>
      <c r="P312" s="79">
        <v>0</v>
      </c>
      <c r="Q312" s="55">
        <v>0.18</v>
      </c>
      <c r="R312" s="55">
        <v>6.5533779937945571E-3</v>
      </c>
      <c r="S312" s="52">
        <v>0</v>
      </c>
      <c r="T312"/>
      <c r="U312" s="82">
        <v>69354</v>
      </c>
      <c r="V312" s="82">
        <v>0</v>
      </c>
      <c r="W312" s="82">
        <v>0</v>
      </c>
      <c r="X312" s="82">
        <v>5358</v>
      </c>
      <c r="Y312" s="82">
        <v>74712</v>
      </c>
      <c r="Z312" s="83">
        <v>16818854</v>
      </c>
    </row>
    <row r="313" spans="1:26" s="13" customFormat="1">
      <c r="A313" s="49">
        <v>445</v>
      </c>
      <c r="B313" s="49">
        <v>445348322</v>
      </c>
      <c r="C313" s="50" t="s">
        <v>154</v>
      </c>
      <c r="D313" s="49">
        <v>348</v>
      </c>
      <c r="E313" s="50" t="s">
        <v>100</v>
      </c>
      <c r="F313" s="49">
        <v>322</v>
      </c>
      <c r="G313" s="50" t="s">
        <v>113</v>
      </c>
      <c r="H313" s="79">
        <v>1</v>
      </c>
      <c r="I313" s="80">
        <v>9248</v>
      </c>
      <c r="J313" s="80">
        <v>4549</v>
      </c>
      <c r="K313" s="80">
        <v>0</v>
      </c>
      <c r="L313" s="80">
        <v>893</v>
      </c>
      <c r="M313" s="81">
        <v>14690</v>
      </c>
      <c r="N313"/>
      <c r="O313" s="79">
        <v>0</v>
      </c>
      <c r="P313" s="79">
        <v>0</v>
      </c>
      <c r="Q313" s="55">
        <v>0.09</v>
      </c>
      <c r="R313" s="55">
        <v>1.0568730572512973E-2</v>
      </c>
      <c r="S313" s="52">
        <v>0</v>
      </c>
      <c r="T313"/>
      <c r="U313" s="82">
        <v>13797</v>
      </c>
      <c r="V313" s="82">
        <v>0</v>
      </c>
      <c r="W313" s="82">
        <v>0</v>
      </c>
      <c r="X313" s="82">
        <v>893</v>
      </c>
      <c r="Y313" s="82">
        <v>14690</v>
      </c>
      <c r="Z313" s="83">
        <v>16818854</v>
      </c>
    </row>
    <row r="314" spans="1:26" s="13" customFormat="1">
      <c r="A314" s="49">
        <v>445</v>
      </c>
      <c r="B314" s="49">
        <v>445348348</v>
      </c>
      <c r="C314" s="50" t="s">
        <v>154</v>
      </c>
      <c r="D314" s="49">
        <v>348</v>
      </c>
      <c r="E314" s="50" t="s">
        <v>100</v>
      </c>
      <c r="F314" s="49">
        <v>348</v>
      </c>
      <c r="G314" s="50" t="s">
        <v>100</v>
      </c>
      <c r="H314" s="79">
        <v>1334</v>
      </c>
      <c r="I314" s="80">
        <v>10754</v>
      </c>
      <c r="J314" s="80">
        <v>87</v>
      </c>
      <c r="K314" s="80">
        <v>0</v>
      </c>
      <c r="L314" s="80">
        <v>893</v>
      </c>
      <c r="M314" s="81">
        <v>11734</v>
      </c>
      <c r="N314"/>
      <c r="O314" s="79">
        <v>0</v>
      </c>
      <c r="P314" s="79">
        <v>0</v>
      </c>
      <c r="Q314" s="55">
        <v>0.09</v>
      </c>
      <c r="R314" s="55">
        <v>6.4986113540716636E-2</v>
      </c>
      <c r="S314" s="52">
        <v>0</v>
      </c>
      <c r="T314"/>
      <c r="U314" s="82">
        <v>14461894</v>
      </c>
      <c r="V314" s="82">
        <v>0</v>
      </c>
      <c r="W314" s="82">
        <v>0</v>
      </c>
      <c r="X314" s="82">
        <v>1191262</v>
      </c>
      <c r="Y314" s="82">
        <v>15653156</v>
      </c>
      <c r="Z314" s="83">
        <v>16818854</v>
      </c>
    </row>
    <row r="315" spans="1:26" s="13" customFormat="1">
      <c r="A315" s="49">
        <v>445</v>
      </c>
      <c r="B315" s="49">
        <v>445348616</v>
      </c>
      <c r="C315" s="50" t="s">
        <v>154</v>
      </c>
      <c r="D315" s="49">
        <v>348</v>
      </c>
      <c r="E315" s="50" t="s">
        <v>100</v>
      </c>
      <c r="F315" s="49">
        <v>616</v>
      </c>
      <c r="G315" s="50" t="s">
        <v>83</v>
      </c>
      <c r="H315" s="79">
        <v>1</v>
      </c>
      <c r="I315" s="80">
        <v>10085</v>
      </c>
      <c r="J315" s="80">
        <v>3400</v>
      </c>
      <c r="K315" s="80">
        <v>0</v>
      </c>
      <c r="L315" s="80">
        <v>893</v>
      </c>
      <c r="M315" s="81">
        <v>14378</v>
      </c>
      <c r="N315"/>
      <c r="O315" s="79">
        <v>0</v>
      </c>
      <c r="P315" s="79">
        <v>0</v>
      </c>
      <c r="Q315" s="55">
        <v>0.09</v>
      </c>
      <c r="R315" s="55">
        <v>3.6812936339940566E-2</v>
      </c>
      <c r="S315" s="52">
        <v>0</v>
      </c>
      <c r="T315"/>
      <c r="U315" s="82">
        <v>13485</v>
      </c>
      <c r="V315" s="82">
        <v>0</v>
      </c>
      <c r="W315" s="82">
        <v>0</v>
      </c>
      <c r="X315" s="82">
        <v>893</v>
      </c>
      <c r="Y315" s="82">
        <v>14378</v>
      </c>
      <c r="Z315" s="83">
        <v>16818854</v>
      </c>
    </row>
    <row r="316" spans="1:26" s="13" customFormat="1">
      <c r="A316" s="49">
        <v>445</v>
      </c>
      <c r="B316" s="49">
        <v>445348658</v>
      </c>
      <c r="C316" s="50" t="s">
        <v>154</v>
      </c>
      <c r="D316" s="49">
        <v>348</v>
      </c>
      <c r="E316" s="50" t="s">
        <v>100</v>
      </c>
      <c r="F316" s="49">
        <v>658</v>
      </c>
      <c r="G316" s="50" t="s">
        <v>345</v>
      </c>
      <c r="H316" s="79">
        <v>1</v>
      </c>
      <c r="I316" s="80">
        <v>9921</v>
      </c>
      <c r="J316" s="80">
        <v>1251</v>
      </c>
      <c r="K316" s="80">
        <v>0</v>
      </c>
      <c r="L316" s="80">
        <v>893</v>
      </c>
      <c r="M316" s="81">
        <v>12065</v>
      </c>
      <c r="N316"/>
      <c r="O316" s="79">
        <v>0</v>
      </c>
      <c r="P316" s="79">
        <v>0</v>
      </c>
      <c r="Q316" s="55">
        <v>0.09</v>
      </c>
      <c r="R316" s="55">
        <v>1.3075579471012522E-3</v>
      </c>
      <c r="S316" s="52">
        <v>0</v>
      </c>
      <c r="T316"/>
      <c r="U316" s="82">
        <v>11172</v>
      </c>
      <c r="V316" s="82">
        <v>0</v>
      </c>
      <c r="W316" s="82">
        <v>0</v>
      </c>
      <c r="X316" s="82">
        <v>893</v>
      </c>
      <c r="Y316" s="82">
        <v>12065</v>
      </c>
      <c r="Z316" s="83">
        <v>16818854</v>
      </c>
    </row>
    <row r="317" spans="1:26" s="13" customFormat="1">
      <c r="A317" s="49">
        <v>445</v>
      </c>
      <c r="B317" s="49">
        <v>445348735</v>
      </c>
      <c r="C317" s="50" t="s">
        <v>154</v>
      </c>
      <c r="D317" s="49">
        <v>348</v>
      </c>
      <c r="E317" s="50" t="s">
        <v>100</v>
      </c>
      <c r="F317" s="49">
        <v>735</v>
      </c>
      <c r="G317" s="50" t="s">
        <v>119</v>
      </c>
      <c r="H317" s="79">
        <v>2</v>
      </c>
      <c r="I317" s="80">
        <v>9799</v>
      </c>
      <c r="J317" s="80">
        <v>3921</v>
      </c>
      <c r="K317" s="80">
        <v>0</v>
      </c>
      <c r="L317" s="80">
        <v>893</v>
      </c>
      <c r="M317" s="81">
        <v>14613</v>
      </c>
      <c r="N317"/>
      <c r="O317" s="79">
        <v>0</v>
      </c>
      <c r="P317" s="79">
        <v>0</v>
      </c>
      <c r="Q317" s="55">
        <v>0.09</v>
      </c>
      <c r="R317" s="55">
        <v>2.0908682517029525E-2</v>
      </c>
      <c r="S317" s="52">
        <v>0</v>
      </c>
      <c r="T317"/>
      <c r="U317" s="82">
        <v>27440</v>
      </c>
      <c r="V317" s="82">
        <v>0</v>
      </c>
      <c r="W317" s="82">
        <v>0</v>
      </c>
      <c r="X317" s="82">
        <v>1786</v>
      </c>
      <c r="Y317" s="82">
        <v>29226</v>
      </c>
      <c r="Z317" s="83">
        <v>16818854</v>
      </c>
    </row>
    <row r="318" spans="1:26" s="13" customFormat="1">
      <c r="A318" s="49">
        <v>445</v>
      </c>
      <c r="B318" s="49">
        <v>445348767</v>
      </c>
      <c r="C318" s="50" t="s">
        <v>154</v>
      </c>
      <c r="D318" s="49">
        <v>348</v>
      </c>
      <c r="E318" s="50" t="s">
        <v>100</v>
      </c>
      <c r="F318" s="49">
        <v>767</v>
      </c>
      <c r="G318" s="50" t="s">
        <v>267</v>
      </c>
      <c r="H318" s="79">
        <v>4</v>
      </c>
      <c r="I318" s="80">
        <v>8883</v>
      </c>
      <c r="J318" s="80">
        <v>2035</v>
      </c>
      <c r="K318" s="80">
        <v>0</v>
      </c>
      <c r="L318" s="80">
        <v>893</v>
      </c>
      <c r="M318" s="81">
        <v>11811</v>
      </c>
      <c r="N318"/>
      <c r="O318" s="79">
        <v>0</v>
      </c>
      <c r="P318" s="79">
        <v>0</v>
      </c>
      <c r="Q318" s="55">
        <v>0.09</v>
      </c>
      <c r="R318" s="55">
        <v>2.2833065828332073E-2</v>
      </c>
      <c r="S318" s="52">
        <v>0</v>
      </c>
      <c r="T318"/>
      <c r="U318" s="82">
        <v>43672</v>
      </c>
      <c r="V318" s="82">
        <v>0</v>
      </c>
      <c r="W318" s="82">
        <v>0</v>
      </c>
      <c r="X318" s="82">
        <v>3572</v>
      </c>
      <c r="Y318" s="82">
        <v>47244</v>
      </c>
      <c r="Z318" s="83">
        <v>16818854</v>
      </c>
    </row>
    <row r="319" spans="1:26" s="13" customFormat="1">
      <c r="A319" s="49">
        <v>445</v>
      </c>
      <c r="B319" s="49">
        <v>445348775</v>
      </c>
      <c r="C319" s="50" t="s">
        <v>154</v>
      </c>
      <c r="D319" s="49">
        <v>348</v>
      </c>
      <c r="E319" s="50" t="s">
        <v>100</v>
      </c>
      <c r="F319" s="49">
        <v>775</v>
      </c>
      <c r="G319" s="50" t="s">
        <v>120</v>
      </c>
      <c r="H319" s="79">
        <v>13</v>
      </c>
      <c r="I319" s="80">
        <v>9839</v>
      </c>
      <c r="J319" s="80">
        <v>1866</v>
      </c>
      <c r="K319" s="80">
        <v>0</v>
      </c>
      <c r="L319" s="80">
        <v>893</v>
      </c>
      <c r="M319" s="81">
        <v>12598</v>
      </c>
      <c r="N319"/>
      <c r="O319" s="79">
        <v>0</v>
      </c>
      <c r="P319" s="79">
        <v>0</v>
      </c>
      <c r="Q319" s="55">
        <v>0.09</v>
      </c>
      <c r="R319" s="55">
        <v>6.0551065201030364E-3</v>
      </c>
      <c r="S319" s="52">
        <v>0</v>
      </c>
      <c r="T319"/>
      <c r="U319" s="82">
        <v>152165</v>
      </c>
      <c r="V319" s="82">
        <v>0</v>
      </c>
      <c r="W319" s="82">
        <v>0</v>
      </c>
      <c r="X319" s="82">
        <v>11609</v>
      </c>
      <c r="Y319" s="82">
        <v>163774</v>
      </c>
      <c r="Z319" s="83">
        <v>16818854</v>
      </c>
    </row>
    <row r="320" spans="1:26" s="13" customFormat="1">
      <c r="A320" s="49">
        <v>446</v>
      </c>
      <c r="B320" s="49">
        <v>446099016</v>
      </c>
      <c r="C320" s="50" t="s">
        <v>160</v>
      </c>
      <c r="D320" s="49">
        <v>99</v>
      </c>
      <c r="E320" s="50" t="s">
        <v>161</v>
      </c>
      <c r="F320" s="49">
        <v>16</v>
      </c>
      <c r="G320" s="50" t="s">
        <v>162</v>
      </c>
      <c r="H320" s="79">
        <v>331</v>
      </c>
      <c r="I320" s="80">
        <v>9602</v>
      </c>
      <c r="J320" s="80">
        <v>405</v>
      </c>
      <c r="K320" s="80">
        <v>0</v>
      </c>
      <c r="L320" s="80">
        <v>893</v>
      </c>
      <c r="M320" s="81">
        <v>10900</v>
      </c>
      <c r="N320"/>
      <c r="O320" s="79">
        <v>0</v>
      </c>
      <c r="P320" s="79">
        <v>0</v>
      </c>
      <c r="Q320" s="55">
        <v>0.09</v>
      </c>
      <c r="R320" s="55">
        <v>4.5993521165280944E-2</v>
      </c>
      <c r="S320" s="52">
        <v>0</v>
      </c>
      <c r="T320"/>
      <c r="U320" s="82">
        <v>3312317</v>
      </c>
      <c r="V320" s="82">
        <v>0</v>
      </c>
      <c r="W320" s="82">
        <v>0</v>
      </c>
      <c r="X320" s="82">
        <v>295583</v>
      </c>
      <c r="Y320" s="82">
        <v>3607900</v>
      </c>
      <c r="Z320" s="83">
        <v>19083318</v>
      </c>
    </row>
    <row r="321" spans="1:26" s="13" customFormat="1">
      <c r="A321" s="49">
        <v>446</v>
      </c>
      <c r="B321" s="49">
        <v>446099018</v>
      </c>
      <c r="C321" s="50" t="s">
        <v>160</v>
      </c>
      <c r="D321" s="49">
        <v>99</v>
      </c>
      <c r="E321" s="50" t="s">
        <v>161</v>
      </c>
      <c r="F321" s="49">
        <v>18</v>
      </c>
      <c r="G321" s="50" t="s">
        <v>163</v>
      </c>
      <c r="H321" s="79">
        <v>9</v>
      </c>
      <c r="I321" s="80">
        <v>11045</v>
      </c>
      <c r="J321" s="80">
        <v>10499</v>
      </c>
      <c r="K321" s="80">
        <v>0</v>
      </c>
      <c r="L321" s="80">
        <v>893</v>
      </c>
      <c r="M321" s="81">
        <v>22437</v>
      </c>
      <c r="N321"/>
      <c r="O321" s="79">
        <v>0</v>
      </c>
      <c r="P321" s="79">
        <v>0</v>
      </c>
      <c r="Q321" s="55">
        <v>0.09</v>
      </c>
      <c r="R321" s="55">
        <v>1.7064525065153855E-2</v>
      </c>
      <c r="S321" s="52">
        <v>0</v>
      </c>
      <c r="T321"/>
      <c r="U321" s="82">
        <v>193896</v>
      </c>
      <c r="V321" s="82">
        <v>0</v>
      </c>
      <c r="W321" s="82">
        <v>0</v>
      </c>
      <c r="X321" s="82">
        <v>8037</v>
      </c>
      <c r="Y321" s="82">
        <v>201933</v>
      </c>
      <c r="Z321" s="83">
        <v>19083318</v>
      </c>
    </row>
    <row r="322" spans="1:26" s="13" customFormat="1">
      <c r="A322" s="49">
        <v>446</v>
      </c>
      <c r="B322" s="49">
        <v>446099035</v>
      </c>
      <c r="C322" s="50" t="s">
        <v>160</v>
      </c>
      <c r="D322" s="49">
        <v>99</v>
      </c>
      <c r="E322" s="50" t="s">
        <v>161</v>
      </c>
      <c r="F322" s="49">
        <v>35</v>
      </c>
      <c r="G322" s="50" t="s">
        <v>11</v>
      </c>
      <c r="H322" s="79">
        <v>3</v>
      </c>
      <c r="I322" s="80">
        <v>15277</v>
      </c>
      <c r="J322" s="80">
        <v>5363</v>
      </c>
      <c r="K322" s="80">
        <v>0</v>
      </c>
      <c r="L322" s="80">
        <v>893</v>
      </c>
      <c r="M322" s="81">
        <v>21533</v>
      </c>
      <c r="N322"/>
      <c r="O322" s="79">
        <v>0</v>
      </c>
      <c r="P322" s="79">
        <v>0</v>
      </c>
      <c r="Q322" s="55">
        <v>0.18</v>
      </c>
      <c r="R322" s="55">
        <v>0.14612608853271811</v>
      </c>
      <c r="S322" s="52">
        <v>0</v>
      </c>
      <c r="T322"/>
      <c r="U322" s="82">
        <v>61920</v>
      </c>
      <c r="V322" s="82">
        <v>0</v>
      </c>
      <c r="W322" s="82">
        <v>0</v>
      </c>
      <c r="X322" s="82">
        <v>2679</v>
      </c>
      <c r="Y322" s="82">
        <v>64599</v>
      </c>
      <c r="Z322" s="83">
        <v>19083318</v>
      </c>
    </row>
    <row r="323" spans="1:26" s="13" customFormat="1">
      <c r="A323" s="49">
        <v>446</v>
      </c>
      <c r="B323" s="49">
        <v>446099044</v>
      </c>
      <c r="C323" s="50" t="s">
        <v>160</v>
      </c>
      <c r="D323" s="49">
        <v>99</v>
      </c>
      <c r="E323" s="50" t="s">
        <v>161</v>
      </c>
      <c r="F323" s="49">
        <v>44</v>
      </c>
      <c r="G323" s="50" t="s">
        <v>12</v>
      </c>
      <c r="H323" s="79">
        <v>439</v>
      </c>
      <c r="I323" s="80">
        <v>11012</v>
      </c>
      <c r="J323" s="80">
        <v>257</v>
      </c>
      <c r="K323" s="80">
        <v>0</v>
      </c>
      <c r="L323" s="80">
        <v>893</v>
      </c>
      <c r="M323" s="81">
        <v>12162</v>
      </c>
      <c r="N323"/>
      <c r="O323" s="79">
        <v>0</v>
      </c>
      <c r="P323" s="79">
        <v>0</v>
      </c>
      <c r="Q323" s="55">
        <v>0.09</v>
      </c>
      <c r="R323" s="55">
        <v>4.7548666112628105E-2</v>
      </c>
      <c r="S323" s="52">
        <v>0</v>
      </c>
      <c r="T323"/>
      <c r="U323" s="82">
        <v>4947091</v>
      </c>
      <c r="V323" s="82">
        <v>0</v>
      </c>
      <c r="W323" s="82">
        <v>0</v>
      </c>
      <c r="X323" s="82">
        <v>392027</v>
      </c>
      <c r="Y323" s="82">
        <v>5339118</v>
      </c>
      <c r="Z323" s="83">
        <v>19083318</v>
      </c>
    </row>
    <row r="324" spans="1:26" s="13" customFormat="1">
      <c r="A324" s="49">
        <v>446</v>
      </c>
      <c r="B324" s="49">
        <v>446099050</v>
      </c>
      <c r="C324" s="50" t="s">
        <v>160</v>
      </c>
      <c r="D324" s="49">
        <v>99</v>
      </c>
      <c r="E324" s="50" t="s">
        <v>161</v>
      </c>
      <c r="F324" s="49">
        <v>50</v>
      </c>
      <c r="G324" s="50" t="s">
        <v>90</v>
      </c>
      <c r="H324" s="79">
        <v>5</v>
      </c>
      <c r="I324" s="80">
        <v>9655</v>
      </c>
      <c r="J324" s="80">
        <v>4548</v>
      </c>
      <c r="K324" s="80">
        <v>0</v>
      </c>
      <c r="L324" s="80">
        <v>893</v>
      </c>
      <c r="M324" s="81">
        <v>15096</v>
      </c>
      <c r="N324"/>
      <c r="O324" s="79">
        <v>0</v>
      </c>
      <c r="P324" s="79">
        <v>0</v>
      </c>
      <c r="Q324" s="55">
        <v>0.09</v>
      </c>
      <c r="R324" s="55">
        <v>2.5793491116165384E-3</v>
      </c>
      <c r="S324" s="52">
        <v>0</v>
      </c>
      <c r="T324"/>
      <c r="U324" s="82">
        <v>71015</v>
      </c>
      <c r="V324" s="82">
        <v>0</v>
      </c>
      <c r="W324" s="82">
        <v>0</v>
      </c>
      <c r="X324" s="82">
        <v>4465</v>
      </c>
      <c r="Y324" s="82">
        <v>75480</v>
      </c>
      <c r="Z324" s="83">
        <v>19083318</v>
      </c>
    </row>
    <row r="325" spans="1:26" s="13" customFormat="1">
      <c r="A325" s="49">
        <v>446</v>
      </c>
      <c r="B325" s="49">
        <v>446099083</v>
      </c>
      <c r="C325" s="50" t="s">
        <v>160</v>
      </c>
      <c r="D325" s="49">
        <v>99</v>
      </c>
      <c r="E325" s="50" t="s">
        <v>161</v>
      </c>
      <c r="F325" s="49">
        <v>83</v>
      </c>
      <c r="G325" s="50" t="s">
        <v>253</v>
      </c>
      <c r="H325" s="79">
        <v>3</v>
      </c>
      <c r="I325" s="80">
        <v>9803</v>
      </c>
      <c r="J325" s="80">
        <v>1696</v>
      </c>
      <c r="K325" s="80">
        <v>0</v>
      </c>
      <c r="L325" s="80">
        <v>893</v>
      </c>
      <c r="M325" s="81">
        <v>12392</v>
      </c>
      <c r="N325"/>
      <c r="O325" s="79">
        <v>0</v>
      </c>
      <c r="P325" s="79">
        <v>0</v>
      </c>
      <c r="Q325" s="55">
        <v>0.09</v>
      </c>
      <c r="R325" s="55">
        <v>3.8436903033732418E-3</v>
      </c>
      <c r="S325" s="52">
        <v>0</v>
      </c>
      <c r="T325"/>
      <c r="U325" s="82">
        <v>34497</v>
      </c>
      <c r="V325" s="82">
        <v>0</v>
      </c>
      <c r="W325" s="82">
        <v>0</v>
      </c>
      <c r="X325" s="82">
        <v>2679</v>
      </c>
      <c r="Y325" s="82">
        <v>37176</v>
      </c>
      <c r="Z325" s="83">
        <v>19083318</v>
      </c>
    </row>
    <row r="326" spans="1:26" s="13" customFormat="1">
      <c r="A326" s="49">
        <v>446</v>
      </c>
      <c r="B326" s="49">
        <v>446099088</v>
      </c>
      <c r="C326" s="50" t="s">
        <v>160</v>
      </c>
      <c r="D326" s="49">
        <v>99</v>
      </c>
      <c r="E326" s="50" t="s">
        <v>161</v>
      </c>
      <c r="F326" s="49">
        <v>88</v>
      </c>
      <c r="G326" s="50" t="s">
        <v>91</v>
      </c>
      <c r="H326" s="79">
        <v>16</v>
      </c>
      <c r="I326" s="80">
        <v>9969</v>
      </c>
      <c r="J326" s="80">
        <v>2998</v>
      </c>
      <c r="K326" s="80">
        <v>0</v>
      </c>
      <c r="L326" s="80">
        <v>893</v>
      </c>
      <c r="M326" s="81">
        <v>13860</v>
      </c>
      <c r="N326"/>
      <c r="O326" s="79">
        <v>0</v>
      </c>
      <c r="P326" s="79">
        <v>0</v>
      </c>
      <c r="Q326" s="55">
        <v>0.09</v>
      </c>
      <c r="R326" s="55">
        <v>4.7450436380327308E-3</v>
      </c>
      <c r="S326" s="52">
        <v>0</v>
      </c>
      <c r="T326"/>
      <c r="U326" s="82">
        <v>207472</v>
      </c>
      <c r="V326" s="82">
        <v>0</v>
      </c>
      <c r="W326" s="82">
        <v>0</v>
      </c>
      <c r="X326" s="82">
        <v>14288</v>
      </c>
      <c r="Y326" s="82">
        <v>221760</v>
      </c>
      <c r="Z326" s="83">
        <v>19083318</v>
      </c>
    </row>
    <row r="327" spans="1:26" s="13" customFormat="1">
      <c r="A327" s="49">
        <v>446</v>
      </c>
      <c r="B327" s="49">
        <v>446099099</v>
      </c>
      <c r="C327" s="50" t="s">
        <v>160</v>
      </c>
      <c r="D327" s="49">
        <v>99</v>
      </c>
      <c r="E327" s="50" t="s">
        <v>161</v>
      </c>
      <c r="F327" s="49">
        <v>99</v>
      </c>
      <c r="G327" s="50" t="s">
        <v>161</v>
      </c>
      <c r="H327" s="79">
        <v>117</v>
      </c>
      <c r="I327" s="80">
        <v>9745</v>
      </c>
      <c r="J327" s="80">
        <v>5619</v>
      </c>
      <c r="K327" s="80">
        <v>0</v>
      </c>
      <c r="L327" s="80">
        <v>893</v>
      </c>
      <c r="M327" s="81">
        <v>16257</v>
      </c>
      <c r="N327"/>
      <c r="O327" s="79">
        <v>0</v>
      </c>
      <c r="P327" s="79">
        <v>0</v>
      </c>
      <c r="Q327" s="55">
        <v>0.09</v>
      </c>
      <c r="R327" s="55">
        <v>4.2319043653572766E-2</v>
      </c>
      <c r="S327" s="52">
        <v>0</v>
      </c>
      <c r="T327"/>
      <c r="U327" s="82">
        <v>1797588</v>
      </c>
      <c r="V327" s="82">
        <v>0</v>
      </c>
      <c r="W327" s="82">
        <v>0</v>
      </c>
      <c r="X327" s="82">
        <v>104481</v>
      </c>
      <c r="Y327" s="82">
        <v>1902069</v>
      </c>
      <c r="Z327" s="83">
        <v>19083318</v>
      </c>
    </row>
    <row r="328" spans="1:26" s="13" customFormat="1">
      <c r="A328" s="49">
        <v>446</v>
      </c>
      <c r="B328" s="49">
        <v>446099133</v>
      </c>
      <c r="C328" s="50" t="s">
        <v>160</v>
      </c>
      <c r="D328" s="49">
        <v>99</v>
      </c>
      <c r="E328" s="50" t="s">
        <v>161</v>
      </c>
      <c r="F328" s="49">
        <v>133</v>
      </c>
      <c r="G328" s="50" t="s">
        <v>59</v>
      </c>
      <c r="H328" s="79">
        <v>4</v>
      </c>
      <c r="I328" s="80">
        <v>8454</v>
      </c>
      <c r="J328" s="80">
        <v>2649</v>
      </c>
      <c r="K328" s="80">
        <v>0</v>
      </c>
      <c r="L328" s="80">
        <v>893</v>
      </c>
      <c r="M328" s="81">
        <v>11996</v>
      </c>
      <c r="N328"/>
      <c r="O328" s="79">
        <v>0</v>
      </c>
      <c r="P328" s="79">
        <v>0</v>
      </c>
      <c r="Q328" s="55">
        <v>0.09</v>
      </c>
      <c r="R328" s="55">
        <v>2.9742872819355236E-2</v>
      </c>
      <c r="S328" s="52">
        <v>0</v>
      </c>
      <c r="T328"/>
      <c r="U328" s="82">
        <v>44412</v>
      </c>
      <c r="V328" s="82">
        <v>0</v>
      </c>
      <c r="W328" s="82">
        <v>0</v>
      </c>
      <c r="X328" s="82">
        <v>3572</v>
      </c>
      <c r="Y328" s="82">
        <v>47984</v>
      </c>
      <c r="Z328" s="83">
        <v>19083318</v>
      </c>
    </row>
    <row r="329" spans="1:26" s="13" customFormat="1">
      <c r="A329" s="49">
        <v>446</v>
      </c>
      <c r="B329" s="49">
        <v>446099167</v>
      </c>
      <c r="C329" s="50" t="s">
        <v>160</v>
      </c>
      <c r="D329" s="49">
        <v>99</v>
      </c>
      <c r="E329" s="50" t="s">
        <v>161</v>
      </c>
      <c r="F329" s="49">
        <v>167</v>
      </c>
      <c r="G329" s="50" t="s">
        <v>164</v>
      </c>
      <c r="H329" s="79">
        <v>80</v>
      </c>
      <c r="I329" s="80">
        <v>9950</v>
      </c>
      <c r="J329" s="80">
        <v>3678</v>
      </c>
      <c r="K329" s="80">
        <v>0</v>
      </c>
      <c r="L329" s="80">
        <v>893</v>
      </c>
      <c r="M329" s="81">
        <v>14521</v>
      </c>
      <c r="N329"/>
      <c r="O329" s="79">
        <v>0</v>
      </c>
      <c r="P329" s="79">
        <v>0</v>
      </c>
      <c r="Q329" s="55">
        <v>0.09</v>
      </c>
      <c r="R329" s="55">
        <v>1.9635354944838181E-2</v>
      </c>
      <c r="S329" s="52">
        <v>0</v>
      </c>
      <c r="T329"/>
      <c r="U329" s="82">
        <v>1090240</v>
      </c>
      <c r="V329" s="82">
        <v>0</v>
      </c>
      <c r="W329" s="82">
        <v>0</v>
      </c>
      <c r="X329" s="82">
        <v>71440</v>
      </c>
      <c r="Y329" s="82">
        <v>1161680</v>
      </c>
      <c r="Z329" s="83">
        <v>19083318</v>
      </c>
    </row>
    <row r="330" spans="1:26" s="13" customFormat="1">
      <c r="A330" s="49">
        <v>446</v>
      </c>
      <c r="B330" s="49">
        <v>446099170</v>
      </c>
      <c r="C330" s="50" t="s">
        <v>160</v>
      </c>
      <c r="D330" s="49">
        <v>99</v>
      </c>
      <c r="E330" s="50" t="s">
        <v>161</v>
      </c>
      <c r="F330" s="49">
        <v>170</v>
      </c>
      <c r="G330" s="50" t="s">
        <v>65</v>
      </c>
      <c r="H330" s="79">
        <v>1</v>
      </c>
      <c r="I330" s="80">
        <v>11171</v>
      </c>
      <c r="J330" s="80">
        <v>4361</v>
      </c>
      <c r="K330" s="80">
        <v>0</v>
      </c>
      <c r="L330" s="80">
        <v>893</v>
      </c>
      <c r="M330" s="81">
        <v>16425</v>
      </c>
      <c r="N330"/>
      <c r="O330" s="79">
        <v>0</v>
      </c>
      <c r="P330" s="79">
        <v>0</v>
      </c>
      <c r="Q330" s="55">
        <v>0.09</v>
      </c>
      <c r="R330" s="55">
        <v>9.2360305164679884E-2</v>
      </c>
      <c r="S330" s="52">
        <v>-397</v>
      </c>
      <c r="T330"/>
      <c r="U330" s="82">
        <v>15532</v>
      </c>
      <c r="V330" s="82">
        <v>0</v>
      </c>
      <c r="W330" s="82">
        <v>-397</v>
      </c>
      <c r="X330" s="82">
        <v>893</v>
      </c>
      <c r="Y330" s="82">
        <v>16028</v>
      </c>
      <c r="Z330" s="83">
        <v>19083318</v>
      </c>
    </row>
    <row r="331" spans="1:26" s="13" customFormat="1">
      <c r="A331" s="49">
        <v>446</v>
      </c>
      <c r="B331" s="49">
        <v>446099177</v>
      </c>
      <c r="C331" s="50" t="s">
        <v>160</v>
      </c>
      <c r="D331" s="49">
        <v>99</v>
      </c>
      <c r="E331" s="50" t="s">
        <v>161</v>
      </c>
      <c r="F331" s="49">
        <v>177</v>
      </c>
      <c r="G331" s="50" t="s">
        <v>110</v>
      </c>
      <c r="H331" s="79">
        <v>5</v>
      </c>
      <c r="I331" s="80">
        <v>9166</v>
      </c>
      <c r="J331" s="80">
        <v>3371</v>
      </c>
      <c r="K331" s="80">
        <v>0</v>
      </c>
      <c r="L331" s="80">
        <v>893</v>
      </c>
      <c r="M331" s="81">
        <v>13430</v>
      </c>
      <c r="N331"/>
      <c r="O331" s="79">
        <v>0</v>
      </c>
      <c r="P331" s="79">
        <v>0</v>
      </c>
      <c r="Q331" s="55">
        <v>0.09</v>
      </c>
      <c r="R331" s="55">
        <v>5.4509902676669652E-3</v>
      </c>
      <c r="S331" s="52">
        <v>0</v>
      </c>
      <c r="T331"/>
      <c r="U331" s="82">
        <v>62685</v>
      </c>
      <c r="V331" s="82">
        <v>0</v>
      </c>
      <c r="W331" s="82">
        <v>0</v>
      </c>
      <c r="X331" s="82">
        <v>4465</v>
      </c>
      <c r="Y331" s="82">
        <v>67150</v>
      </c>
      <c r="Z331" s="83">
        <v>19083318</v>
      </c>
    </row>
    <row r="332" spans="1:26" s="13" customFormat="1">
      <c r="A332" s="49">
        <v>446</v>
      </c>
      <c r="B332" s="49">
        <v>446099208</v>
      </c>
      <c r="C332" s="50" t="s">
        <v>160</v>
      </c>
      <c r="D332" s="49">
        <v>99</v>
      </c>
      <c r="E332" s="50" t="s">
        <v>161</v>
      </c>
      <c r="F332" s="49">
        <v>208</v>
      </c>
      <c r="G332" s="50" t="s">
        <v>166</v>
      </c>
      <c r="H332" s="79">
        <v>2</v>
      </c>
      <c r="I332" s="80">
        <v>8454</v>
      </c>
      <c r="J332" s="80">
        <v>5224</v>
      </c>
      <c r="K332" s="80">
        <v>0</v>
      </c>
      <c r="L332" s="80">
        <v>893</v>
      </c>
      <c r="M332" s="81">
        <v>14571</v>
      </c>
      <c r="N332"/>
      <c r="O332" s="79">
        <v>0</v>
      </c>
      <c r="P332" s="79">
        <v>0</v>
      </c>
      <c r="Q332" s="55">
        <v>0.09</v>
      </c>
      <c r="R332" s="55">
        <v>2.0271157483388708E-3</v>
      </c>
      <c r="S332" s="52">
        <v>0</v>
      </c>
      <c r="T332"/>
      <c r="U332" s="82">
        <v>27356</v>
      </c>
      <c r="V332" s="82">
        <v>0</v>
      </c>
      <c r="W332" s="82">
        <v>0</v>
      </c>
      <c r="X332" s="82">
        <v>1786</v>
      </c>
      <c r="Y332" s="82">
        <v>29142</v>
      </c>
      <c r="Z332" s="83">
        <v>19083318</v>
      </c>
    </row>
    <row r="333" spans="1:26" s="13" customFormat="1">
      <c r="A333" s="49">
        <v>446</v>
      </c>
      <c r="B333" s="49">
        <v>446099212</v>
      </c>
      <c r="C333" s="50" t="s">
        <v>160</v>
      </c>
      <c r="D333" s="49">
        <v>99</v>
      </c>
      <c r="E333" s="50" t="s">
        <v>161</v>
      </c>
      <c r="F333" s="49">
        <v>212</v>
      </c>
      <c r="G333" s="50" t="s">
        <v>167</v>
      </c>
      <c r="H333" s="79">
        <v>119</v>
      </c>
      <c r="I333" s="80">
        <v>9616</v>
      </c>
      <c r="J333" s="80">
        <v>1591</v>
      </c>
      <c r="K333" s="80">
        <v>0</v>
      </c>
      <c r="L333" s="80">
        <v>893</v>
      </c>
      <c r="M333" s="81">
        <v>12100</v>
      </c>
      <c r="N333"/>
      <c r="O333" s="79">
        <v>0</v>
      </c>
      <c r="P333" s="79">
        <v>0</v>
      </c>
      <c r="Q333" s="55">
        <v>0.09</v>
      </c>
      <c r="R333" s="55">
        <v>2.7475759897606592E-2</v>
      </c>
      <c r="S333" s="52">
        <v>0</v>
      </c>
      <c r="T333"/>
      <c r="U333" s="82">
        <v>1333633</v>
      </c>
      <c r="V333" s="82">
        <v>0</v>
      </c>
      <c r="W333" s="82">
        <v>0</v>
      </c>
      <c r="X333" s="82">
        <v>106267</v>
      </c>
      <c r="Y333" s="82">
        <v>1439900</v>
      </c>
      <c r="Z333" s="83">
        <v>19083318</v>
      </c>
    </row>
    <row r="334" spans="1:26" s="13" customFormat="1">
      <c r="A334" s="49">
        <v>446</v>
      </c>
      <c r="B334" s="49">
        <v>446099218</v>
      </c>
      <c r="C334" s="50" t="s">
        <v>160</v>
      </c>
      <c r="D334" s="49">
        <v>99</v>
      </c>
      <c r="E334" s="50" t="s">
        <v>161</v>
      </c>
      <c r="F334" s="49">
        <v>218</v>
      </c>
      <c r="G334" s="50" t="s">
        <v>168</v>
      </c>
      <c r="H334" s="79">
        <v>108</v>
      </c>
      <c r="I334" s="80">
        <v>9347</v>
      </c>
      <c r="J334" s="80">
        <v>3087</v>
      </c>
      <c r="K334" s="80">
        <v>0</v>
      </c>
      <c r="L334" s="80">
        <v>893</v>
      </c>
      <c r="M334" s="81">
        <v>13327</v>
      </c>
      <c r="N334"/>
      <c r="O334" s="79">
        <v>0</v>
      </c>
      <c r="P334" s="79">
        <v>0</v>
      </c>
      <c r="Q334" s="55">
        <v>0.09</v>
      </c>
      <c r="R334" s="55">
        <v>4.1250701851811102E-2</v>
      </c>
      <c r="S334" s="52">
        <v>0</v>
      </c>
      <c r="T334"/>
      <c r="U334" s="82">
        <v>1342872</v>
      </c>
      <c r="V334" s="82">
        <v>0</v>
      </c>
      <c r="W334" s="82">
        <v>0</v>
      </c>
      <c r="X334" s="82">
        <v>96444</v>
      </c>
      <c r="Y334" s="82">
        <v>1439316</v>
      </c>
      <c r="Z334" s="83">
        <v>19083318</v>
      </c>
    </row>
    <row r="335" spans="1:26" s="13" customFormat="1">
      <c r="A335" s="49">
        <v>446</v>
      </c>
      <c r="B335" s="49">
        <v>446099220</v>
      </c>
      <c r="C335" s="50" t="s">
        <v>160</v>
      </c>
      <c r="D335" s="49">
        <v>99</v>
      </c>
      <c r="E335" s="50" t="s">
        <v>161</v>
      </c>
      <c r="F335" s="49">
        <v>220</v>
      </c>
      <c r="G335" s="50" t="s">
        <v>26</v>
      </c>
      <c r="H335" s="79">
        <v>22</v>
      </c>
      <c r="I335" s="80">
        <v>11730</v>
      </c>
      <c r="J335" s="80">
        <v>4770</v>
      </c>
      <c r="K335" s="80">
        <v>0</v>
      </c>
      <c r="L335" s="80">
        <v>893</v>
      </c>
      <c r="M335" s="81">
        <v>17393</v>
      </c>
      <c r="N335"/>
      <c r="O335" s="79">
        <v>0</v>
      </c>
      <c r="P335" s="79">
        <v>0</v>
      </c>
      <c r="Q335" s="55">
        <v>0.09</v>
      </c>
      <c r="R335" s="55">
        <v>1.2373569935732222E-2</v>
      </c>
      <c r="S335" s="52">
        <v>0</v>
      </c>
      <c r="T335"/>
      <c r="U335" s="82">
        <v>363000</v>
      </c>
      <c r="V335" s="82">
        <v>0</v>
      </c>
      <c r="W335" s="82">
        <v>0</v>
      </c>
      <c r="X335" s="82">
        <v>19646</v>
      </c>
      <c r="Y335" s="82">
        <v>382646</v>
      </c>
      <c r="Z335" s="83">
        <v>19083318</v>
      </c>
    </row>
    <row r="336" spans="1:26" s="13" customFormat="1">
      <c r="A336" s="49">
        <v>446</v>
      </c>
      <c r="B336" s="49">
        <v>446099238</v>
      </c>
      <c r="C336" s="50" t="s">
        <v>160</v>
      </c>
      <c r="D336" s="49">
        <v>99</v>
      </c>
      <c r="E336" s="50" t="s">
        <v>161</v>
      </c>
      <c r="F336" s="49">
        <v>238</v>
      </c>
      <c r="G336" s="50" t="s">
        <v>169</v>
      </c>
      <c r="H336" s="79">
        <v>19</v>
      </c>
      <c r="I336" s="80">
        <v>10737</v>
      </c>
      <c r="J336" s="80">
        <v>6670</v>
      </c>
      <c r="K336" s="80">
        <v>0</v>
      </c>
      <c r="L336" s="80">
        <v>893</v>
      </c>
      <c r="M336" s="81">
        <v>18300</v>
      </c>
      <c r="N336"/>
      <c r="O336" s="79">
        <v>0</v>
      </c>
      <c r="P336" s="79">
        <v>0</v>
      </c>
      <c r="Q336" s="55">
        <v>0.09</v>
      </c>
      <c r="R336" s="55">
        <v>3.8435653479998354E-2</v>
      </c>
      <c r="S336" s="52">
        <v>0</v>
      </c>
      <c r="T336"/>
      <c r="U336" s="82">
        <v>330733</v>
      </c>
      <c r="V336" s="82">
        <v>0</v>
      </c>
      <c r="W336" s="82">
        <v>0</v>
      </c>
      <c r="X336" s="82">
        <v>16967</v>
      </c>
      <c r="Y336" s="82">
        <v>347700</v>
      </c>
      <c r="Z336" s="83">
        <v>19083318</v>
      </c>
    </row>
    <row r="337" spans="1:26" s="13" customFormat="1">
      <c r="A337" s="49">
        <v>446</v>
      </c>
      <c r="B337" s="49">
        <v>446099244</v>
      </c>
      <c r="C337" s="50" t="s">
        <v>160</v>
      </c>
      <c r="D337" s="49">
        <v>99</v>
      </c>
      <c r="E337" s="50" t="s">
        <v>161</v>
      </c>
      <c r="F337" s="49">
        <v>244</v>
      </c>
      <c r="G337" s="50" t="s">
        <v>27</v>
      </c>
      <c r="H337" s="79">
        <v>12</v>
      </c>
      <c r="I337" s="80">
        <v>11710</v>
      </c>
      <c r="J337" s="80">
        <v>4741</v>
      </c>
      <c r="K337" s="80">
        <v>0</v>
      </c>
      <c r="L337" s="80">
        <v>893</v>
      </c>
      <c r="M337" s="81">
        <v>17344</v>
      </c>
      <c r="N337"/>
      <c r="O337" s="79">
        <v>0</v>
      </c>
      <c r="P337" s="79">
        <v>0</v>
      </c>
      <c r="Q337" s="55">
        <v>0.18</v>
      </c>
      <c r="R337" s="55">
        <v>9.4214674022231409E-2</v>
      </c>
      <c r="S337" s="52">
        <v>0</v>
      </c>
      <c r="T337"/>
      <c r="U337" s="82">
        <v>197412</v>
      </c>
      <c r="V337" s="82">
        <v>0</v>
      </c>
      <c r="W337" s="82">
        <v>0</v>
      </c>
      <c r="X337" s="82">
        <v>10716</v>
      </c>
      <c r="Y337" s="82">
        <v>208128</v>
      </c>
      <c r="Z337" s="83">
        <v>19083318</v>
      </c>
    </row>
    <row r="338" spans="1:26" s="13" customFormat="1">
      <c r="A338" s="49">
        <v>446</v>
      </c>
      <c r="B338" s="49">
        <v>446099266</v>
      </c>
      <c r="C338" s="50" t="s">
        <v>160</v>
      </c>
      <c r="D338" s="49">
        <v>99</v>
      </c>
      <c r="E338" s="50" t="s">
        <v>161</v>
      </c>
      <c r="F338" s="49">
        <v>266</v>
      </c>
      <c r="G338" s="50" t="s">
        <v>170</v>
      </c>
      <c r="H338" s="79">
        <v>6</v>
      </c>
      <c r="I338" s="80">
        <v>9194</v>
      </c>
      <c r="J338" s="80">
        <v>4863</v>
      </c>
      <c r="K338" s="80">
        <v>0</v>
      </c>
      <c r="L338" s="80">
        <v>893</v>
      </c>
      <c r="M338" s="81">
        <v>14950</v>
      </c>
      <c r="N338"/>
      <c r="O338" s="79">
        <v>0</v>
      </c>
      <c r="P338" s="79">
        <v>0</v>
      </c>
      <c r="Q338" s="55">
        <v>0.09</v>
      </c>
      <c r="R338" s="55">
        <v>1.6417991337597036E-3</v>
      </c>
      <c r="S338" s="52">
        <v>0</v>
      </c>
      <c r="T338"/>
      <c r="U338" s="82">
        <v>84342</v>
      </c>
      <c r="V338" s="82">
        <v>0</v>
      </c>
      <c r="W338" s="82">
        <v>0</v>
      </c>
      <c r="X338" s="82">
        <v>5358</v>
      </c>
      <c r="Y338" s="82">
        <v>89700</v>
      </c>
      <c r="Z338" s="83">
        <v>19083318</v>
      </c>
    </row>
    <row r="339" spans="1:26" s="13" customFormat="1">
      <c r="A339" s="49">
        <v>446</v>
      </c>
      <c r="B339" s="49">
        <v>446099285</v>
      </c>
      <c r="C339" s="50" t="s">
        <v>160</v>
      </c>
      <c r="D339" s="49">
        <v>99</v>
      </c>
      <c r="E339" s="50" t="s">
        <v>161</v>
      </c>
      <c r="F339" s="49">
        <v>285</v>
      </c>
      <c r="G339" s="50" t="s">
        <v>28</v>
      </c>
      <c r="H339" s="79">
        <v>104</v>
      </c>
      <c r="I339" s="80">
        <v>9953</v>
      </c>
      <c r="J339" s="80">
        <v>3048</v>
      </c>
      <c r="K339" s="80">
        <v>0</v>
      </c>
      <c r="L339" s="80">
        <v>893</v>
      </c>
      <c r="M339" s="81">
        <v>13894</v>
      </c>
      <c r="N339"/>
      <c r="O339" s="79">
        <v>0</v>
      </c>
      <c r="P339" s="79">
        <v>0</v>
      </c>
      <c r="Q339" s="55">
        <v>0.09</v>
      </c>
      <c r="R339" s="55">
        <v>3.1541656386371027E-2</v>
      </c>
      <c r="S339" s="52">
        <v>0</v>
      </c>
      <c r="T339"/>
      <c r="U339" s="82">
        <v>1352104</v>
      </c>
      <c r="V339" s="82">
        <v>0</v>
      </c>
      <c r="W339" s="82">
        <v>0</v>
      </c>
      <c r="X339" s="82">
        <v>92872</v>
      </c>
      <c r="Y339" s="82">
        <v>1444976</v>
      </c>
      <c r="Z339" s="83">
        <v>19083318</v>
      </c>
    </row>
    <row r="340" spans="1:26" s="13" customFormat="1">
      <c r="A340" s="49">
        <v>446</v>
      </c>
      <c r="B340" s="49">
        <v>446099293</v>
      </c>
      <c r="C340" s="50" t="s">
        <v>160</v>
      </c>
      <c r="D340" s="49">
        <v>99</v>
      </c>
      <c r="E340" s="50" t="s">
        <v>161</v>
      </c>
      <c r="F340" s="49">
        <v>293</v>
      </c>
      <c r="G340" s="50" t="s">
        <v>171</v>
      </c>
      <c r="H340" s="79">
        <v>9</v>
      </c>
      <c r="I340" s="80">
        <v>10317</v>
      </c>
      <c r="J340" s="80">
        <v>886</v>
      </c>
      <c r="K340" s="80">
        <v>0</v>
      </c>
      <c r="L340" s="80">
        <v>893</v>
      </c>
      <c r="M340" s="81">
        <v>12096</v>
      </c>
      <c r="N340"/>
      <c r="O340" s="79">
        <v>0</v>
      </c>
      <c r="P340" s="79">
        <v>0</v>
      </c>
      <c r="Q340" s="55">
        <v>0.18</v>
      </c>
      <c r="R340" s="55">
        <v>3.0102488559120744E-3</v>
      </c>
      <c r="S340" s="52">
        <v>0</v>
      </c>
      <c r="T340"/>
      <c r="U340" s="82">
        <v>100827</v>
      </c>
      <c r="V340" s="82">
        <v>0</v>
      </c>
      <c r="W340" s="82">
        <v>0</v>
      </c>
      <c r="X340" s="82">
        <v>8037</v>
      </c>
      <c r="Y340" s="82">
        <v>108864</v>
      </c>
      <c r="Z340" s="83">
        <v>19083318</v>
      </c>
    </row>
    <row r="341" spans="1:26" s="13" customFormat="1">
      <c r="A341" s="49">
        <v>446</v>
      </c>
      <c r="B341" s="49">
        <v>446099307</v>
      </c>
      <c r="C341" s="50" t="s">
        <v>160</v>
      </c>
      <c r="D341" s="49">
        <v>99</v>
      </c>
      <c r="E341" s="50" t="s">
        <v>161</v>
      </c>
      <c r="F341" s="49">
        <v>307</v>
      </c>
      <c r="G341" s="50" t="s">
        <v>172</v>
      </c>
      <c r="H341" s="79">
        <v>25</v>
      </c>
      <c r="I341" s="80">
        <v>10311</v>
      </c>
      <c r="J341" s="80">
        <v>3950</v>
      </c>
      <c r="K341" s="80">
        <v>0</v>
      </c>
      <c r="L341" s="80">
        <v>893</v>
      </c>
      <c r="M341" s="81">
        <v>15154</v>
      </c>
      <c r="N341"/>
      <c r="O341" s="79">
        <v>0</v>
      </c>
      <c r="P341" s="79">
        <v>0</v>
      </c>
      <c r="Q341" s="55">
        <v>0.09</v>
      </c>
      <c r="R341" s="55">
        <v>9.1617013227224924E-3</v>
      </c>
      <c r="S341" s="52">
        <v>0</v>
      </c>
      <c r="T341"/>
      <c r="U341" s="82">
        <v>356525</v>
      </c>
      <c r="V341" s="82">
        <v>0</v>
      </c>
      <c r="W341" s="82">
        <v>0</v>
      </c>
      <c r="X341" s="82">
        <v>22325</v>
      </c>
      <c r="Y341" s="82">
        <v>378850</v>
      </c>
      <c r="Z341" s="83">
        <v>19083318</v>
      </c>
    </row>
    <row r="342" spans="1:26" s="13" customFormat="1">
      <c r="A342" s="49">
        <v>446</v>
      </c>
      <c r="B342" s="49">
        <v>446099323</v>
      </c>
      <c r="C342" s="50" t="s">
        <v>160</v>
      </c>
      <c r="D342" s="49">
        <v>99</v>
      </c>
      <c r="E342" s="50" t="s">
        <v>161</v>
      </c>
      <c r="F342" s="49">
        <v>323</v>
      </c>
      <c r="G342" s="50" t="s">
        <v>173</v>
      </c>
      <c r="H342" s="79">
        <v>3</v>
      </c>
      <c r="I342" s="80">
        <v>12301</v>
      </c>
      <c r="J342" s="80">
        <v>4390</v>
      </c>
      <c r="K342" s="80">
        <v>0</v>
      </c>
      <c r="L342" s="80">
        <v>893</v>
      </c>
      <c r="M342" s="81">
        <v>17584</v>
      </c>
      <c r="N342"/>
      <c r="O342" s="79">
        <v>0</v>
      </c>
      <c r="P342" s="79">
        <v>0</v>
      </c>
      <c r="Q342" s="55">
        <v>0.09</v>
      </c>
      <c r="R342" s="55">
        <v>3.4794970423969495E-3</v>
      </c>
      <c r="S342" s="52">
        <v>0</v>
      </c>
      <c r="T342"/>
      <c r="U342" s="82">
        <v>50073</v>
      </c>
      <c r="V342" s="82">
        <v>0</v>
      </c>
      <c r="W342" s="82">
        <v>0</v>
      </c>
      <c r="X342" s="82">
        <v>2679</v>
      </c>
      <c r="Y342" s="82">
        <v>52752</v>
      </c>
      <c r="Z342" s="83">
        <v>19083318</v>
      </c>
    </row>
    <row r="343" spans="1:26" s="13" customFormat="1">
      <c r="A343" s="49">
        <v>446</v>
      </c>
      <c r="B343" s="49">
        <v>446099336</v>
      </c>
      <c r="C343" s="50" t="s">
        <v>160</v>
      </c>
      <c r="D343" s="49">
        <v>99</v>
      </c>
      <c r="E343" s="50" t="s">
        <v>161</v>
      </c>
      <c r="F343" s="49">
        <v>336</v>
      </c>
      <c r="G343" s="50" t="s">
        <v>30</v>
      </c>
      <c r="H343" s="79">
        <v>2</v>
      </c>
      <c r="I343" s="80">
        <v>11045</v>
      </c>
      <c r="J343" s="80">
        <v>2079</v>
      </c>
      <c r="K343" s="80">
        <v>0</v>
      </c>
      <c r="L343" s="80">
        <v>893</v>
      </c>
      <c r="M343" s="81">
        <v>14017</v>
      </c>
      <c r="N343"/>
      <c r="O343" s="79">
        <v>0</v>
      </c>
      <c r="P343" s="79">
        <v>0</v>
      </c>
      <c r="Q343" s="55">
        <v>0.09</v>
      </c>
      <c r="R343" s="55">
        <v>3.3477172118056779E-2</v>
      </c>
      <c r="S343" s="52">
        <v>0</v>
      </c>
      <c r="T343"/>
      <c r="U343" s="82">
        <v>26248</v>
      </c>
      <c r="V343" s="82">
        <v>0</v>
      </c>
      <c r="W343" s="82">
        <v>0</v>
      </c>
      <c r="X343" s="82">
        <v>1786</v>
      </c>
      <c r="Y343" s="82">
        <v>28034</v>
      </c>
      <c r="Z343" s="83">
        <v>19083318</v>
      </c>
    </row>
    <row r="344" spans="1:26" s="13" customFormat="1">
      <c r="A344" s="49">
        <v>446</v>
      </c>
      <c r="B344" s="49">
        <v>446099350</v>
      </c>
      <c r="C344" s="50" t="s">
        <v>160</v>
      </c>
      <c r="D344" s="49">
        <v>99</v>
      </c>
      <c r="E344" s="50" t="s">
        <v>161</v>
      </c>
      <c r="F344" s="49">
        <v>350</v>
      </c>
      <c r="G344" s="50" t="s">
        <v>174</v>
      </c>
      <c r="H344" s="79">
        <v>3</v>
      </c>
      <c r="I344" s="80">
        <v>12097</v>
      </c>
      <c r="J344" s="80">
        <v>7091</v>
      </c>
      <c r="K344" s="80">
        <v>0</v>
      </c>
      <c r="L344" s="80">
        <v>893</v>
      </c>
      <c r="M344" s="81">
        <v>20081</v>
      </c>
      <c r="N344"/>
      <c r="O344" s="79">
        <v>0</v>
      </c>
      <c r="P344" s="79">
        <v>0</v>
      </c>
      <c r="Q344" s="55">
        <v>0.09</v>
      </c>
      <c r="R344" s="55">
        <v>1.9910209596463113E-2</v>
      </c>
      <c r="S344" s="52">
        <v>0</v>
      </c>
      <c r="T344"/>
      <c r="U344" s="82">
        <v>57564</v>
      </c>
      <c r="V344" s="82">
        <v>0</v>
      </c>
      <c r="W344" s="82">
        <v>0</v>
      </c>
      <c r="X344" s="82">
        <v>2679</v>
      </c>
      <c r="Y344" s="82">
        <v>60243</v>
      </c>
      <c r="Z344" s="83">
        <v>19083318</v>
      </c>
    </row>
    <row r="345" spans="1:26" s="13" customFormat="1">
      <c r="A345" s="49">
        <v>446</v>
      </c>
      <c r="B345" s="49">
        <v>446099352</v>
      </c>
      <c r="C345" s="50" t="s">
        <v>160</v>
      </c>
      <c r="D345" s="49">
        <v>99</v>
      </c>
      <c r="E345" s="50" t="s">
        <v>161</v>
      </c>
      <c r="F345" s="49">
        <v>352</v>
      </c>
      <c r="G345" s="50" t="s">
        <v>233</v>
      </c>
      <c r="H345" s="79">
        <v>2</v>
      </c>
      <c r="I345" s="80">
        <v>9464</v>
      </c>
      <c r="J345" s="80">
        <v>4657</v>
      </c>
      <c r="K345" s="80">
        <v>0</v>
      </c>
      <c r="L345" s="80">
        <v>893</v>
      </c>
      <c r="M345" s="81">
        <v>15014</v>
      </c>
      <c r="N345"/>
      <c r="O345" s="79">
        <v>0</v>
      </c>
      <c r="P345" s="79">
        <v>0</v>
      </c>
      <c r="Q345" s="55">
        <v>0.09</v>
      </c>
      <c r="R345" s="55">
        <v>1.01452E-2</v>
      </c>
      <c r="S345" s="52">
        <v>0</v>
      </c>
      <c r="T345"/>
      <c r="U345" s="82">
        <v>28242</v>
      </c>
      <c r="V345" s="82">
        <v>0</v>
      </c>
      <c r="W345" s="82">
        <v>0</v>
      </c>
      <c r="X345" s="82">
        <v>1786</v>
      </c>
      <c r="Y345" s="82">
        <v>30028</v>
      </c>
      <c r="Z345" s="83">
        <v>19083318</v>
      </c>
    </row>
    <row r="346" spans="1:26" s="13" customFormat="1">
      <c r="A346" s="49">
        <v>446</v>
      </c>
      <c r="B346" s="49">
        <v>446099625</v>
      </c>
      <c r="C346" s="50" t="s">
        <v>160</v>
      </c>
      <c r="D346" s="49">
        <v>99</v>
      </c>
      <c r="E346" s="50" t="s">
        <v>161</v>
      </c>
      <c r="F346" s="49">
        <v>625</v>
      </c>
      <c r="G346" s="50" t="s">
        <v>92</v>
      </c>
      <c r="H346" s="79">
        <v>9</v>
      </c>
      <c r="I346" s="80">
        <v>11387</v>
      </c>
      <c r="J346" s="80">
        <v>2150</v>
      </c>
      <c r="K346" s="80">
        <v>0</v>
      </c>
      <c r="L346" s="80">
        <v>893</v>
      </c>
      <c r="M346" s="81">
        <v>14430</v>
      </c>
      <c r="N346"/>
      <c r="O346" s="79">
        <v>0</v>
      </c>
      <c r="P346" s="79">
        <v>0</v>
      </c>
      <c r="Q346" s="55">
        <v>0.09</v>
      </c>
      <c r="R346" s="55">
        <v>2.4386883072811676E-3</v>
      </c>
      <c r="S346" s="52">
        <v>0</v>
      </c>
      <c r="T346"/>
      <c r="U346" s="82">
        <v>121833</v>
      </c>
      <c r="V346" s="82">
        <v>0</v>
      </c>
      <c r="W346" s="82">
        <v>0</v>
      </c>
      <c r="X346" s="82">
        <v>8037</v>
      </c>
      <c r="Y346" s="82">
        <v>129870</v>
      </c>
      <c r="Z346" s="83">
        <v>19083318</v>
      </c>
    </row>
    <row r="347" spans="1:26" s="13" customFormat="1">
      <c r="A347" s="49">
        <v>446</v>
      </c>
      <c r="B347" s="49">
        <v>446099650</v>
      </c>
      <c r="C347" s="50" t="s">
        <v>160</v>
      </c>
      <c r="D347" s="49">
        <v>99</v>
      </c>
      <c r="E347" s="50" t="s">
        <v>161</v>
      </c>
      <c r="F347" s="49">
        <v>650</v>
      </c>
      <c r="G347" s="50" t="s">
        <v>175</v>
      </c>
      <c r="H347" s="79">
        <v>1</v>
      </c>
      <c r="I347" s="80">
        <v>10004</v>
      </c>
      <c r="J347" s="80">
        <v>2825</v>
      </c>
      <c r="K347" s="80">
        <v>0</v>
      </c>
      <c r="L347" s="80">
        <v>893</v>
      </c>
      <c r="M347" s="81">
        <v>13722</v>
      </c>
      <c r="N347"/>
      <c r="O347" s="79">
        <v>0</v>
      </c>
      <c r="P347" s="79">
        <v>0</v>
      </c>
      <c r="Q347" s="55">
        <v>0.09</v>
      </c>
      <c r="R347" s="55">
        <v>3.4381960343655586E-4</v>
      </c>
      <c r="S347" s="52">
        <v>0</v>
      </c>
      <c r="T347"/>
      <c r="U347" s="82">
        <v>12829</v>
      </c>
      <c r="V347" s="82">
        <v>0</v>
      </c>
      <c r="W347" s="82">
        <v>0</v>
      </c>
      <c r="X347" s="82">
        <v>893</v>
      </c>
      <c r="Y347" s="82">
        <v>13722</v>
      </c>
      <c r="Z347" s="83">
        <v>19083318</v>
      </c>
    </row>
    <row r="348" spans="1:26" s="13" customFormat="1">
      <c r="A348" s="49">
        <v>446</v>
      </c>
      <c r="B348" s="49">
        <v>446099690</v>
      </c>
      <c r="C348" s="50" t="s">
        <v>160</v>
      </c>
      <c r="D348" s="49">
        <v>99</v>
      </c>
      <c r="E348" s="50" t="s">
        <v>161</v>
      </c>
      <c r="F348" s="49">
        <v>690</v>
      </c>
      <c r="G348" s="50" t="s">
        <v>176</v>
      </c>
      <c r="H348" s="79">
        <v>10</v>
      </c>
      <c r="I348" s="80">
        <v>11439</v>
      </c>
      <c r="J348" s="80">
        <v>3325</v>
      </c>
      <c r="K348" s="80">
        <v>0</v>
      </c>
      <c r="L348" s="80">
        <v>893</v>
      </c>
      <c r="M348" s="81">
        <v>15657</v>
      </c>
      <c r="N348"/>
      <c r="O348" s="79">
        <v>0</v>
      </c>
      <c r="P348" s="79">
        <v>0</v>
      </c>
      <c r="Q348" s="55">
        <v>0.09</v>
      </c>
      <c r="R348" s="55">
        <v>8.042625216246161E-3</v>
      </c>
      <c r="S348" s="52">
        <v>0</v>
      </c>
      <c r="T348"/>
      <c r="U348" s="82">
        <v>147640</v>
      </c>
      <c r="V348" s="82">
        <v>0</v>
      </c>
      <c r="W348" s="82">
        <v>0</v>
      </c>
      <c r="X348" s="82">
        <v>8930</v>
      </c>
      <c r="Y348" s="82">
        <v>156570</v>
      </c>
      <c r="Z348" s="83">
        <v>19083318</v>
      </c>
    </row>
    <row r="349" spans="1:26" s="13" customFormat="1">
      <c r="A349" s="49">
        <v>447</v>
      </c>
      <c r="B349" s="49">
        <v>447101016</v>
      </c>
      <c r="C349" s="50" t="s">
        <v>177</v>
      </c>
      <c r="D349" s="49">
        <v>101</v>
      </c>
      <c r="E349" s="50" t="s">
        <v>103</v>
      </c>
      <c r="F349" s="49">
        <v>16</v>
      </c>
      <c r="G349" s="50" t="s">
        <v>162</v>
      </c>
      <c r="H349" s="79">
        <v>1</v>
      </c>
      <c r="I349" s="80">
        <v>11118</v>
      </c>
      <c r="J349" s="80">
        <v>469</v>
      </c>
      <c r="K349" s="80">
        <v>0</v>
      </c>
      <c r="L349" s="80">
        <v>893</v>
      </c>
      <c r="M349" s="81">
        <v>12480</v>
      </c>
      <c r="N349"/>
      <c r="O349" s="79">
        <v>0</v>
      </c>
      <c r="P349" s="79">
        <v>0</v>
      </c>
      <c r="Q349" s="55">
        <v>0.09</v>
      </c>
      <c r="R349" s="55">
        <v>4.5993521165280944E-2</v>
      </c>
      <c r="S349" s="52">
        <v>0</v>
      </c>
      <c r="T349"/>
      <c r="U349" s="82">
        <v>11587</v>
      </c>
      <c r="V349" s="82">
        <v>0</v>
      </c>
      <c r="W349" s="82">
        <v>0</v>
      </c>
      <c r="X349" s="82">
        <v>893</v>
      </c>
      <c r="Y349" s="82">
        <v>12480</v>
      </c>
      <c r="Z349" s="83">
        <v>5449151</v>
      </c>
    </row>
    <row r="350" spans="1:26" s="13" customFormat="1">
      <c r="A350" s="49">
        <v>447</v>
      </c>
      <c r="B350" s="49">
        <v>447101025</v>
      </c>
      <c r="C350" s="50" t="s">
        <v>177</v>
      </c>
      <c r="D350" s="49">
        <v>101</v>
      </c>
      <c r="E350" s="50" t="s">
        <v>103</v>
      </c>
      <c r="F350" s="49">
        <v>25</v>
      </c>
      <c r="G350" s="50" t="s">
        <v>178</v>
      </c>
      <c r="H350" s="79">
        <v>41</v>
      </c>
      <c r="I350" s="80">
        <v>9673</v>
      </c>
      <c r="J350" s="80">
        <v>3348</v>
      </c>
      <c r="K350" s="80">
        <v>0</v>
      </c>
      <c r="L350" s="80">
        <v>893</v>
      </c>
      <c r="M350" s="81">
        <v>13914</v>
      </c>
      <c r="N350"/>
      <c r="O350" s="79">
        <v>0</v>
      </c>
      <c r="P350" s="79">
        <v>0</v>
      </c>
      <c r="Q350" s="55">
        <v>0.09</v>
      </c>
      <c r="R350" s="55">
        <v>1.7414101015052738E-2</v>
      </c>
      <c r="S350" s="52">
        <v>0</v>
      </c>
      <c r="T350"/>
      <c r="U350" s="82">
        <v>533861</v>
      </c>
      <c r="V350" s="82">
        <v>0</v>
      </c>
      <c r="W350" s="82">
        <v>0</v>
      </c>
      <c r="X350" s="82">
        <v>36613</v>
      </c>
      <c r="Y350" s="82">
        <v>570474</v>
      </c>
      <c r="Z350" s="83">
        <v>5449151</v>
      </c>
    </row>
    <row r="351" spans="1:26" s="13" customFormat="1">
      <c r="A351" s="49">
        <v>447</v>
      </c>
      <c r="B351" s="49">
        <v>447101101</v>
      </c>
      <c r="C351" s="50" t="s">
        <v>177</v>
      </c>
      <c r="D351" s="49">
        <v>101</v>
      </c>
      <c r="E351" s="50" t="s">
        <v>103</v>
      </c>
      <c r="F351" s="49">
        <v>101</v>
      </c>
      <c r="G351" s="50" t="s">
        <v>103</v>
      </c>
      <c r="H351" s="79">
        <v>324</v>
      </c>
      <c r="I351" s="80">
        <v>8926</v>
      </c>
      <c r="J351" s="80">
        <v>2039</v>
      </c>
      <c r="K351" s="80">
        <v>0</v>
      </c>
      <c r="L351" s="80">
        <v>893</v>
      </c>
      <c r="M351" s="81">
        <v>11858</v>
      </c>
      <c r="N351"/>
      <c r="O351" s="79">
        <v>0</v>
      </c>
      <c r="P351" s="79">
        <v>0</v>
      </c>
      <c r="Q351" s="55">
        <v>0.09</v>
      </c>
      <c r="R351" s="55">
        <v>5.0250895566370371E-2</v>
      </c>
      <c r="S351" s="52">
        <v>0</v>
      </c>
      <c r="T351"/>
      <c r="U351" s="82">
        <v>3552660</v>
      </c>
      <c r="V351" s="82">
        <v>0</v>
      </c>
      <c r="W351" s="82">
        <v>0</v>
      </c>
      <c r="X351" s="82">
        <v>289332</v>
      </c>
      <c r="Y351" s="82">
        <v>3841992</v>
      </c>
      <c r="Z351" s="83">
        <v>5449151</v>
      </c>
    </row>
    <row r="352" spans="1:26" s="13" customFormat="1">
      <c r="A352" s="49">
        <v>447</v>
      </c>
      <c r="B352" s="49">
        <v>447101138</v>
      </c>
      <c r="C352" s="50" t="s">
        <v>177</v>
      </c>
      <c r="D352" s="49">
        <v>101</v>
      </c>
      <c r="E352" s="50" t="s">
        <v>103</v>
      </c>
      <c r="F352" s="49">
        <v>138</v>
      </c>
      <c r="G352" s="50" t="s">
        <v>179</v>
      </c>
      <c r="H352" s="79">
        <v>4</v>
      </c>
      <c r="I352" s="80">
        <v>8836</v>
      </c>
      <c r="J352" s="80">
        <v>3855</v>
      </c>
      <c r="K352" s="80">
        <v>0</v>
      </c>
      <c r="L352" s="80">
        <v>893</v>
      </c>
      <c r="M352" s="81">
        <v>13584</v>
      </c>
      <c r="N352"/>
      <c r="O352" s="79">
        <v>0</v>
      </c>
      <c r="P352" s="79">
        <v>0</v>
      </c>
      <c r="Q352" s="55">
        <v>0.09</v>
      </c>
      <c r="R352" s="55">
        <v>3.5416464619087828E-3</v>
      </c>
      <c r="S352" s="52">
        <v>0</v>
      </c>
      <c r="T352"/>
      <c r="U352" s="82">
        <v>50764</v>
      </c>
      <c r="V352" s="82">
        <v>0</v>
      </c>
      <c r="W352" s="82">
        <v>0</v>
      </c>
      <c r="X352" s="82">
        <v>3572</v>
      </c>
      <c r="Y352" s="82">
        <v>54336</v>
      </c>
      <c r="Z352" s="83">
        <v>5449151</v>
      </c>
    </row>
    <row r="353" spans="1:26" s="13" customFormat="1">
      <c r="A353" s="49">
        <v>447</v>
      </c>
      <c r="B353" s="49">
        <v>447101177</v>
      </c>
      <c r="C353" s="50" t="s">
        <v>177</v>
      </c>
      <c r="D353" s="49">
        <v>101</v>
      </c>
      <c r="E353" s="50" t="s">
        <v>103</v>
      </c>
      <c r="F353" s="49">
        <v>177</v>
      </c>
      <c r="G353" s="50" t="s">
        <v>110</v>
      </c>
      <c r="H353" s="79">
        <v>7</v>
      </c>
      <c r="I353" s="80">
        <v>9338</v>
      </c>
      <c r="J353" s="80">
        <v>3434</v>
      </c>
      <c r="K353" s="80">
        <v>0</v>
      </c>
      <c r="L353" s="80">
        <v>893</v>
      </c>
      <c r="M353" s="81">
        <v>13665</v>
      </c>
      <c r="N353"/>
      <c r="O353" s="79">
        <v>0</v>
      </c>
      <c r="P353" s="79">
        <v>0</v>
      </c>
      <c r="Q353" s="55">
        <v>0.09</v>
      </c>
      <c r="R353" s="55">
        <v>5.4509902676669652E-3</v>
      </c>
      <c r="S353" s="52">
        <v>0</v>
      </c>
      <c r="T353"/>
      <c r="U353" s="82">
        <v>89404</v>
      </c>
      <c r="V353" s="82">
        <v>0</v>
      </c>
      <c r="W353" s="82">
        <v>0</v>
      </c>
      <c r="X353" s="82">
        <v>6251</v>
      </c>
      <c r="Y353" s="82">
        <v>95655</v>
      </c>
      <c r="Z353" s="83">
        <v>5449151</v>
      </c>
    </row>
    <row r="354" spans="1:26" s="13" customFormat="1">
      <c r="A354" s="49">
        <v>447</v>
      </c>
      <c r="B354" s="49">
        <v>447101185</v>
      </c>
      <c r="C354" s="50" t="s">
        <v>177</v>
      </c>
      <c r="D354" s="49">
        <v>101</v>
      </c>
      <c r="E354" s="50" t="s">
        <v>103</v>
      </c>
      <c r="F354" s="49">
        <v>185</v>
      </c>
      <c r="G354" s="50" t="s">
        <v>180</v>
      </c>
      <c r="H354" s="79">
        <v>24</v>
      </c>
      <c r="I354" s="80">
        <v>9351</v>
      </c>
      <c r="J354" s="80">
        <v>1752</v>
      </c>
      <c r="K354" s="80">
        <v>0</v>
      </c>
      <c r="L354" s="80">
        <v>893</v>
      </c>
      <c r="M354" s="81">
        <v>11996</v>
      </c>
      <c r="N354"/>
      <c r="O354" s="79">
        <v>0</v>
      </c>
      <c r="P354" s="79">
        <v>0</v>
      </c>
      <c r="Q354" s="55">
        <v>0.09</v>
      </c>
      <c r="R354" s="55">
        <v>5.746981142660602E-3</v>
      </c>
      <c r="S354" s="52">
        <v>0</v>
      </c>
      <c r="T354"/>
      <c r="U354" s="82">
        <v>266472</v>
      </c>
      <c r="V354" s="82">
        <v>0</v>
      </c>
      <c r="W354" s="82">
        <v>0</v>
      </c>
      <c r="X354" s="82">
        <v>21432</v>
      </c>
      <c r="Y354" s="82">
        <v>287904</v>
      </c>
      <c r="Z354" s="83">
        <v>5449151</v>
      </c>
    </row>
    <row r="355" spans="1:26" s="13" customFormat="1">
      <c r="A355" s="49">
        <v>447</v>
      </c>
      <c r="B355" s="49">
        <v>447101187</v>
      </c>
      <c r="C355" s="50" t="s">
        <v>177</v>
      </c>
      <c r="D355" s="49">
        <v>101</v>
      </c>
      <c r="E355" s="50" t="s">
        <v>103</v>
      </c>
      <c r="F355" s="49">
        <v>187</v>
      </c>
      <c r="G355" s="50" t="s">
        <v>181</v>
      </c>
      <c r="H355" s="79">
        <v>4</v>
      </c>
      <c r="I355" s="80">
        <v>9610</v>
      </c>
      <c r="J355" s="80">
        <v>4572</v>
      </c>
      <c r="K355" s="80">
        <v>0</v>
      </c>
      <c r="L355" s="80">
        <v>893</v>
      </c>
      <c r="M355" s="81">
        <v>15075</v>
      </c>
      <c r="N355"/>
      <c r="O355" s="79">
        <v>0</v>
      </c>
      <c r="P355" s="79">
        <v>0</v>
      </c>
      <c r="Q355" s="55">
        <v>0.09</v>
      </c>
      <c r="R355" s="55">
        <v>4.0692012131576284E-3</v>
      </c>
      <c r="S355" s="52">
        <v>0</v>
      </c>
      <c r="T355"/>
      <c r="U355" s="82">
        <v>56728</v>
      </c>
      <c r="V355" s="82">
        <v>0</v>
      </c>
      <c r="W355" s="82">
        <v>0</v>
      </c>
      <c r="X355" s="82">
        <v>3572</v>
      </c>
      <c r="Y355" s="82">
        <v>60300</v>
      </c>
      <c r="Z355" s="83">
        <v>5449151</v>
      </c>
    </row>
    <row r="356" spans="1:26" s="13" customFormat="1">
      <c r="A356" s="49">
        <v>447</v>
      </c>
      <c r="B356" s="49">
        <v>447101212</v>
      </c>
      <c r="C356" s="50" t="s">
        <v>177</v>
      </c>
      <c r="D356" s="49">
        <v>101</v>
      </c>
      <c r="E356" s="50" t="s">
        <v>103</v>
      </c>
      <c r="F356" s="49">
        <v>212</v>
      </c>
      <c r="G356" s="50" t="s">
        <v>167</v>
      </c>
      <c r="H356" s="79">
        <v>1</v>
      </c>
      <c r="I356" s="80">
        <v>8461</v>
      </c>
      <c r="J356" s="80">
        <v>1400</v>
      </c>
      <c r="K356" s="80">
        <v>0</v>
      </c>
      <c r="L356" s="80">
        <v>893</v>
      </c>
      <c r="M356" s="81">
        <v>10754</v>
      </c>
      <c r="N356"/>
      <c r="O356" s="79">
        <v>0</v>
      </c>
      <c r="P356" s="79">
        <v>0</v>
      </c>
      <c r="Q356" s="55">
        <v>0.09</v>
      </c>
      <c r="R356" s="55">
        <v>2.7475759897606592E-2</v>
      </c>
      <c r="S356" s="52">
        <v>0</v>
      </c>
      <c r="T356"/>
      <c r="U356" s="82">
        <v>9861</v>
      </c>
      <c r="V356" s="82">
        <v>0</v>
      </c>
      <c r="W356" s="82">
        <v>0</v>
      </c>
      <c r="X356" s="82">
        <v>893</v>
      </c>
      <c r="Y356" s="82">
        <v>10754</v>
      </c>
      <c r="Z356" s="83">
        <v>5449151</v>
      </c>
    </row>
    <row r="357" spans="1:26" s="13" customFormat="1">
      <c r="A357" s="49">
        <v>447</v>
      </c>
      <c r="B357" s="49">
        <v>447101214</v>
      </c>
      <c r="C357" s="50" t="s">
        <v>177</v>
      </c>
      <c r="D357" s="49">
        <v>101</v>
      </c>
      <c r="E357" s="50" t="s">
        <v>103</v>
      </c>
      <c r="F357" s="49">
        <v>214</v>
      </c>
      <c r="G357" s="50" t="s">
        <v>266</v>
      </c>
      <c r="H357" s="79">
        <v>1</v>
      </c>
      <c r="I357" s="80">
        <v>8461</v>
      </c>
      <c r="J357" s="80">
        <v>1556</v>
      </c>
      <c r="K357" s="80">
        <v>0</v>
      </c>
      <c r="L357" s="80">
        <v>893</v>
      </c>
      <c r="M357" s="81">
        <v>10910</v>
      </c>
      <c r="N357"/>
      <c r="O357" s="79">
        <v>0</v>
      </c>
      <c r="P357" s="79">
        <v>0</v>
      </c>
      <c r="Q357" s="55">
        <v>0.09</v>
      </c>
      <c r="R357" s="55">
        <v>7.0582067441401824E-4</v>
      </c>
      <c r="S357" s="52">
        <v>0</v>
      </c>
      <c r="T357"/>
      <c r="U357" s="82">
        <v>10017</v>
      </c>
      <c r="V357" s="82">
        <v>0</v>
      </c>
      <c r="W357" s="82">
        <v>0</v>
      </c>
      <c r="X357" s="82">
        <v>893</v>
      </c>
      <c r="Y357" s="82">
        <v>10910</v>
      </c>
      <c r="Z357" s="83">
        <v>5449151</v>
      </c>
    </row>
    <row r="358" spans="1:26" s="13" customFormat="1">
      <c r="A358" s="49">
        <v>447</v>
      </c>
      <c r="B358" s="49">
        <v>447101218</v>
      </c>
      <c r="C358" s="50" t="s">
        <v>177</v>
      </c>
      <c r="D358" s="49">
        <v>101</v>
      </c>
      <c r="E358" s="50" t="s">
        <v>103</v>
      </c>
      <c r="F358" s="49">
        <v>218</v>
      </c>
      <c r="G358" s="50" t="s">
        <v>168</v>
      </c>
      <c r="H358" s="79">
        <v>1</v>
      </c>
      <c r="I358" s="80">
        <v>12853</v>
      </c>
      <c r="J358" s="80">
        <v>4245</v>
      </c>
      <c r="K358" s="80">
        <v>0</v>
      </c>
      <c r="L358" s="80">
        <v>893</v>
      </c>
      <c r="M358" s="81">
        <v>17991</v>
      </c>
      <c r="N358"/>
      <c r="O358" s="79">
        <v>0</v>
      </c>
      <c r="P358" s="79">
        <v>0</v>
      </c>
      <c r="Q358" s="55">
        <v>0.09</v>
      </c>
      <c r="R358" s="55">
        <v>4.1250701851811102E-2</v>
      </c>
      <c r="S358" s="52">
        <v>0</v>
      </c>
      <c r="T358"/>
      <c r="U358" s="82">
        <v>17098</v>
      </c>
      <c r="V358" s="82">
        <v>0</v>
      </c>
      <c r="W358" s="82">
        <v>0</v>
      </c>
      <c r="X358" s="82">
        <v>893</v>
      </c>
      <c r="Y358" s="82">
        <v>17991</v>
      </c>
      <c r="Z358" s="83">
        <v>5449151</v>
      </c>
    </row>
    <row r="359" spans="1:26" s="13" customFormat="1">
      <c r="A359" s="49">
        <v>447</v>
      </c>
      <c r="B359" s="49">
        <v>447101238</v>
      </c>
      <c r="C359" s="50" t="s">
        <v>177</v>
      </c>
      <c r="D359" s="49">
        <v>101</v>
      </c>
      <c r="E359" s="50" t="s">
        <v>103</v>
      </c>
      <c r="F359" s="49">
        <v>238</v>
      </c>
      <c r="G359" s="50" t="s">
        <v>169</v>
      </c>
      <c r="H359" s="79">
        <v>6</v>
      </c>
      <c r="I359" s="80">
        <v>9569</v>
      </c>
      <c r="J359" s="80">
        <v>5944</v>
      </c>
      <c r="K359" s="80">
        <v>0</v>
      </c>
      <c r="L359" s="80">
        <v>893</v>
      </c>
      <c r="M359" s="81">
        <v>16406</v>
      </c>
      <c r="N359"/>
      <c r="O359" s="79">
        <v>0</v>
      </c>
      <c r="P359" s="79">
        <v>0</v>
      </c>
      <c r="Q359" s="55">
        <v>0.09</v>
      </c>
      <c r="R359" s="55">
        <v>3.8435653479998354E-2</v>
      </c>
      <c r="S359" s="52">
        <v>0</v>
      </c>
      <c r="T359"/>
      <c r="U359" s="82">
        <v>93078</v>
      </c>
      <c r="V359" s="82">
        <v>0</v>
      </c>
      <c r="W359" s="82">
        <v>0</v>
      </c>
      <c r="X359" s="82">
        <v>5358</v>
      </c>
      <c r="Y359" s="82">
        <v>98436</v>
      </c>
      <c r="Z359" s="83">
        <v>5449151</v>
      </c>
    </row>
    <row r="360" spans="1:26" s="13" customFormat="1">
      <c r="A360" s="49">
        <v>447</v>
      </c>
      <c r="B360" s="49">
        <v>447101307</v>
      </c>
      <c r="C360" s="50" t="s">
        <v>177</v>
      </c>
      <c r="D360" s="49">
        <v>101</v>
      </c>
      <c r="E360" s="50" t="s">
        <v>103</v>
      </c>
      <c r="F360" s="49">
        <v>307</v>
      </c>
      <c r="G360" s="50" t="s">
        <v>172</v>
      </c>
      <c r="H360" s="79">
        <v>7</v>
      </c>
      <c r="I360" s="80">
        <v>8578</v>
      </c>
      <c r="J360" s="80">
        <v>3286</v>
      </c>
      <c r="K360" s="80">
        <v>0</v>
      </c>
      <c r="L360" s="80">
        <v>893</v>
      </c>
      <c r="M360" s="81">
        <v>12757</v>
      </c>
      <c r="N360"/>
      <c r="O360" s="79">
        <v>0</v>
      </c>
      <c r="P360" s="79">
        <v>0</v>
      </c>
      <c r="Q360" s="55">
        <v>0.09</v>
      </c>
      <c r="R360" s="55">
        <v>9.1617013227224924E-3</v>
      </c>
      <c r="S360" s="52">
        <v>0</v>
      </c>
      <c r="T360"/>
      <c r="U360" s="82">
        <v>83048</v>
      </c>
      <c r="V360" s="82">
        <v>0</v>
      </c>
      <c r="W360" s="82">
        <v>0</v>
      </c>
      <c r="X360" s="82">
        <v>6251</v>
      </c>
      <c r="Y360" s="82">
        <v>89299</v>
      </c>
      <c r="Z360" s="83">
        <v>5449151</v>
      </c>
    </row>
    <row r="361" spans="1:26" s="13" customFormat="1">
      <c r="A361" s="49">
        <v>447</v>
      </c>
      <c r="B361" s="49">
        <v>447101350</v>
      </c>
      <c r="C361" s="50" t="s">
        <v>177</v>
      </c>
      <c r="D361" s="49">
        <v>101</v>
      </c>
      <c r="E361" s="50" t="s">
        <v>103</v>
      </c>
      <c r="F361" s="49">
        <v>350</v>
      </c>
      <c r="G361" s="50" t="s">
        <v>174</v>
      </c>
      <c r="H361" s="79">
        <v>12</v>
      </c>
      <c r="I361" s="80">
        <v>8971</v>
      </c>
      <c r="J361" s="80">
        <v>5259</v>
      </c>
      <c r="K361" s="80">
        <v>0</v>
      </c>
      <c r="L361" s="80">
        <v>893</v>
      </c>
      <c r="M361" s="81">
        <v>15123</v>
      </c>
      <c r="N361"/>
      <c r="O361" s="79">
        <v>0</v>
      </c>
      <c r="P361" s="79">
        <v>0</v>
      </c>
      <c r="Q361" s="55">
        <v>0.09</v>
      </c>
      <c r="R361" s="55">
        <v>1.9910209596463113E-2</v>
      </c>
      <c r="S361" s="52">
        <v>0</v>
      </c>
      <c r="T361"/>
      <c r="U361" s="82">
        <v>170760</v>
      </c>
      <c r="V361" s="82">
        <v>0</v>
      </c>
      <c r="W361" s="82">
        <v>0</v>
      </c>
      <c r="X361" s="82">
        <v>10716</v>
      </c>
      <c r="Y361" s="82">
        <v>181476</v>
      </c>
      <c r="Z361" s="83">
        <v>5449151</v>
      </c>
    </row>
    <row r="362" spans="1:26" s="13" customFormat="1">
      <c r="A362" s="49">
        <v>447</v>
      </c>
      <c r="B362" s="49">
        <v>447101622</v>
      </c>
      <c r="C362" s="50" t="s">
        <v>177</v>
      </c>
      <c r="D362" s="49">
        <v>101</v>
      </c>
      <c r="E362" s="50" t="s">
        <v>103</v>
      </c>
      <c r="F362" s="49">
        <v>622</v>
      </c>
      <c r="G362" s="50" t="s">
        <v>182</v>
      </c>
      <c r="H362" s="79">
        <v>2</v>
      </c>
      <c r="I362" s="80">
        <v>8789</v>
      </c>
      <c r="J362" s="80">
        <v>1634</v>
      </c>
      <c r="K362" s="80">
        <v>0</v>
      </c>
      <c r="L362" s="80">
        <v>893</v>
      </c>
      <c r="M362" s="81">
        <v>11316</v>
      </c>
      <c r="N362"/>
      <c r="O362" s="79">
        <v>0</v>
      </c>
      <c r="P362" s="79">
        <v>0</v>
      </c>
      <c r="Q362" s="55">
        <v>0.09</v>
      </c>
      <c r="R362" s="55">
        <v>9.8284457848220362E-4</v>
      </c>
      <c r="S362" s="52">
        <v>0</v>
      </c>
      <c r="T362"/>
      <c r="U362" s="82">
        <v>20846</v>
      </c>
      <c r="V362" s="82">
        <v>0</v>
      </c>
      <c r="W362" s="82">
        <v>0</v>
      </c>
      <c r="X362" s="82">
        <v>1786</v>
      </c>
      <c r="Y362" s="82">
        <v>22632</v>
      </c>
      <c r="Z362" s="83">
        <v>5449151</v>
      </c>
    </row>
    <row r="363" spans="1:26" s="13" customFormat="1">
      <c r="A363" s="49">
        <v>447</v>
      </c>
      <c r="B363" s="49">
        <v>447101690</v>
      </c>
      <c r="C363" s="50" t="s">
        <v>177</v>
      </c>
      <c r="D363" s="49">
        <v>101</v>
      </c>
      <c r="E363" s="50" t="s">
        <v>103</v>
      </c>
      <c r="F363" s="49">
        <v>690</v>
      </c>
      <c r="G363" s="50" t="s">
        <v>176</v>
      </c>
      <c r="H363" s="79">
        <v>8</v>
      </c>
      <c r="I363" s="80">
        <v>8461</v>
      </c>
      <c r="J363" s="80">
        <v>2460</v>
      </c>
      <c r="K363" s="80">
        <v>0</v>
      </c>
      <c r="L363" s="80">
        <v>893</v>
      </c>
      <c r="M363" s="81">
        <v>11814</v>
      </c>
      <c r="N363"/>
      <c r="O363" s="79">
        <v>0</v>
      </c>
      <c r="P363" s="79">
        <v>0</v>
      </c>
      <c r="Q363" s="55">
        <v>0.09</v>
      </c>
      <c r="R363" s="55">
        <v>8.042625216246161E-3</v>
      </c>
      <c r="S363" s="52">
        <v>0</v>
      </c>
      <c r="T363"/>
      <c r="U363" s="82">
        <v>87368</v>
      </c>
      <c r="V363" s="82">
        <v>0</v>
      </c>
      <c r="W363" s="82">
        <v>0</v>
      </c>
      <c r="X363" s="82">
        <v>7144</v>
      </c>
      <c r="Y363" s="82">
        <v>94512</v>
      </c>
      <c r="Z363" s="83">
        <v>5449151</v>
      </c>
    </row>
    <row r="364" spans="1:26" s="13" customFormat="1">
      <c r="A364" s="49">
        <v>449</v>
      </c>
      <c r="B364" s="49">
        <v>449035016</v>
      </c>
      <c r="C364" s="50" t="s">
        <v>183</v>
      </c>
      <c r="D364" s="49">
        <v>35</v>
      </c>
      <c r="E364" s="50" t="s">
        <v>11</v>
      </c>
      <c r="F364" s="49">
        <v>16</v>
      </c>
      <c r="G364" s="50" t="s">
        <v>162</v>
      </c>
      <c r="H364" s="79">
        <v>1</v>
      </c>
      <c r="I364" s="80">
        <v>11118</v>
      </c>
      <c r="J364" s="80">
        <v>469</v>
      </c>
      <c r="K364" s="80">
        <v>0</v>
      </c>
      <c r="L364" s="80">
        <v>893</v>
      </c>
      <c r="M364" s="81">
        <v>12480</v>
      </c>
      <c r="N364"/>
      <c r="O364" s="79">
        <v>0</v>
      </c>
      <c r="P364" s="79">
        <v>0</v>
      </c>
      <c r="Q364" s="55">
        <v>0.09</v>
      </c>
      <c r="R364" s="55">
        <v>4.5993521165280944E-2</v>
      </c>
      <c r="S364" s="52">
        <v>0</v>
      </c>
      <c r="T364"/>
      <c r="U364" s="82">
        <v>11587</v>
      </c>
      <c r="V364" s="82">
        <v>0</v>
      </c>
      <c r="W364" s="82">
        <v>0</v>
      </c>
      <c r="X364" s="82">
        <v>893</v>
      </c>
      <c r="Y364" s="82">
        <v>12480</v>
      </c>
      <c r="Z364" s="83">
        <v>10960535</v>
      </c>
    </row>
    <row r="365" spans="1:26" s="13" customFormat="1">
      <c r="A365" s="49">
        <v>449</v>
      </c>
      <c r="B365" s="49">
        <v>449035035</v>
      </c>
      <c r="C365" s="50" t="s">
        <v>183</v>
      </c>
      <c r="D365" s="49">
        <v>35</v>
      </c>
      <c r="E365" s="50" t="s">
        <v>11</v>
      </c>
      <c r="F365" s="49">
        <v>35</v>
      </c>
      <c r="G365" s="50" t="s">
        <v>11</v>
      </c>
      <c r="H365" s="79">
        <v>683</v>
      </c>
      <c r="I365" s="80">
        <v>10944</v>
      </c>
      <c r="J365" s="80">
        <v>3842</v>
      </c>
      <c r="K365" s="80">
        <v>0</v>
      </c>
      <c r="L365" s="80">
        <v>893</v>
      </c>
      <c r="M365" s="81">
        <v>15679</v>
      </c>
      <c r="N365"/>
      <c r="O365" s="79">
        <v>0</v>
      </c>
      <c r="P365" s="79">
        <v>0</v>
      </c>
      <c r="Q365" s="55">
        <v>0.18</v>
      </c>
      <c r="R365" s="55">
        <v>0.14612608853271811</v>
      </c>
      <c r="S365" s="52">
        <v>0</v>
      </c>
      <c r="T365"/>
      <c r="U365" s="82">
        <v>10098838</v>
      </c>
      <c r="V365" s="82">
        <v>0</v>
      </c>
      <c r="W365" s="82">
        <v>0</v>
      </c>
      <c r="X365" s="82">
        <v>609919</v>
      </c>
      <c r="Y365" s="82">
        <v>10708757</v>
      </c>
      <c r="Z365" s="83">
        <v>10960535</v>
      </c>
    </row>
    <row r="366" spans="1:26" s="13" customFormat="1">
      <c r="A366" s="49">
        <v>449</v>
      </c>
      <c r="B366" s="49">
        <v>449035243</v>
      </c>
      <c r="C366" s="50" t="s">
        <v>183</v>
      </c>
      <c r="D366" s="49">
        <v>35</v>
      </c>
      <c r="E366" s="50" t="s">
        <v>11</v>
      </c>
      <c r="F366" s="49">
        <v>243</v>
      </c>
      <c r="G366" s="50" t="s">
        <v>80</v>
      </c>
      <c r="H366" s="79">
        <v>6</v>
      </c>
      <c r="I366" s="80">
        <v>12139</v>
      </c>
      <c r="J366" s="80">
        <v>2865</v>
      </c>
      <c r="K366" s="80">
        <v>0</v>
      </c>
      <c r="L366" s="80">
        <v>893</v>
      </c>
      <c r="M366" s="81">
        <v>15897</v>
      </c>
      <c r="N366"/>
      <c r="O366" s="79">
        <v>0</v>
      </c>
      <c r="P366" s="79">
        <v>0</v>
      </c>
      <c r="Q366" s="55">
        <v>0.09</v>
      </c>
      <c r="R366" s="55">
        <v>5.4269435560786857E-3</v>
      </c>
      <c r="S366" s="52">
        <v>0</v>
      </c>
      <c r="T366"/>
      <c r="U366" s="82">
        <v>90024</v>
      </c>
      <c r="V366" s="82">
        <v>0</v>
      </c>
      <c r="W366" s="82">
        <v>0</v>
      </c>
      <c r="X366" s="82">
        <v>5358</v>
      </c>
      <c r="Y366" s="82">
        <v>95382</v>
      </c>
      <c r="Z366" s="83">
        <v>10960535</v>
      </c>
    </row>
    <row r="367" spans="1:26" s="13" customFormat="1">
      <c r="A367" s="49">
        <v>449</v>
      </c>
      <c r="B367" s="49">
        <v>449035244</v>
      </c>
      <c r="C367" s="50" t="s">
        <v>183</v>
      </c>
      <c r="D367" s="49">
        <v>35</v>
      </c>
      <c r="E367" s="50" t="s">
        <v>11</v>
      </c>
      <c r="F367" s="49">
        <v>244</v>
      </c>
      <c r="G367" s="50" t="s">
        <v>27</v>
      </c>
      <c r="H367" s="79">
        <v>4</v>
      </c>
      <c r="I367" s="80">
        <v>9354</v>
      </c>
      <c r="J367" s="80">
        <v>3787</v>
      </c>
      <c r="K367" s="80">
        <v>0</v>
      </c>
      <c r="L367" s="80">
        <v>893</v>
      </c>
      <c r="M367" s="81">
        <v>14034</v>
      </c>
      <c r="N367"/>
      <c r="O367" s="79">
        <v>0</v>
      </c>
      <c r="P367" s="79">
        <v>0</v>
      </c>
      <c r="Q367" s="55">
        <v>0.18</v>
      </c>
      <c r="R367" s="55">
        <v>9.4214674022231409E-2</v>
      </c>
      <c r="S367" s="52">
        <v>0</v>
      </c>
      <c r="T367"/>
      <c r="U367" s="82">
        <v>52564</v>
      </c>
      <c r="V367" s="82">
        <v>0</v>
      </c>
      <c r="W367" s="82">
        <v>0</v>
      </c>
      <c r="X367" s="82">
        <v>3572</v>
      </c>
      <c r="Y367" s="82">
        <v>56136</v>
      </c>
      <c r="Z367" s="83">
        <v>10960535</v>
      </c>
    </row>
    <row r="368" spans="1:26" s="13" customFormat="1">
      <c r="A368" s="49">
        <v>449</v>
      </c>
      <c r="B368" s="49">
        <v>449035248</v>
      </c>
      <c r="C368" s="50" t="s">
        <v>183</v>
      </c>
      <c r="D368" s="49">
        <v>35</v>
      </c>
      <c r="E368" s="50" t="s">
        <v>11</v>
      </c>
      <c r="F368" s="49">
        <v>248</v>
      </c>
      <c r="G368" s="50" t="s">
        <v>18</v>
      </c>
      <c r="H368" s="79">
        <v>1</v>
      </c>
      <c r="I368" s="80">
        <v>11521</v>
      </c>
      <c r="J368" s="80">
        <v>1130</v>
      </c>
      <c r="K368" s="80">
        <v>0</v>
      </c>
      <c r="L368" s="80">
        <v>893</v>
      </c>
      <c r="M368" s="81">
        <v>13544</v>
      </c>
      <c r="N368"/>
      <c r="O368" s="79">
        <v>0</v>
      </c>
      <c r="P368" s="79">
        <v>0</v>
      </c>
      <c r="Q368" s="55">
        <v>0.09</v>
      </c>
      <c r="R368" s="55">
        <v>3.832086787720014E-2</v>
      </c>
      <c r="S368" s="52">
        <v>0</v>
      </c>
      <c r="T368"/>
      <c r="U368" s="82">
        <v>12651</v>
      </c>
      <c r="V368" s="82">
        <v>0</v>
      </c>
      <c r="W368" s="82">
        <v>0</v>
      </c>
      <c r="X368" s="82">
        <v>893</v>
      </c>
      <c r="Y368" s="82">
        <v>13544</v>
      </c>
      <c r="Z368" s="83">
        <v>10960535</v>
      </c>
    </row>
    <row r="369" spans="1:26" s="13" customFormat="1">
      <c r="A369" s="49">
        <v>449</v>
      </c>
      <c r="B369" s="49">
        <v>449035285</v>
      </c>
      <c r="C369" s="50" t="s">
        <v>183</v>
      </c>
      <c r="D369" s="49">
        <v>35</v>
      </c>
      <c r="E369" s="50" t="s">
        <v>11</v>
      </c>
      <c r="F369" s="49">
        <v>285</v>
      </c>
      <c r="G369" s="50" t="s">
        <v>28</v>
      </c>
      <c r="H369" s="79">
        <v>4</v>
      </c>
      <c r="I369" s="80">
        <v>9960</v>
      </c>
      <c r="J369" s="80">
        <v>3050</v>
      </c>
      <c r="K369" s="80">
        <v>0</v>
      </c>
      <c r="L369" s="80">
        <v>893</v>
      </c>
      <c r="M369" s="81">
        <v>13903</v>
      </c>
      <c r="N369"/>
      <c r="O369" s="79">
        <v>0</v>
      </c>
      <c r="P369" s="79">
        <v>0</v>
      </c>
      <c r="Q369" s="55">
        <v>0.09</v>
      </c>
      <c r="R369" s="55">
        <v>3.1541656386371027E-2</v>
      </c>
      <c r="S369" s="52">
        <v>0</v>
      </c>
      <c r="T369"/>
      <c r="U369" s="82">
        <v>52040</v>
      </c>
      <c r="V369" s="82">
        <v>0</v>
      </c>
      <c r="W369" s="82">
        <v>0</v>
      </c>
      <c r="X369" s="82">
        <v>3572</v>
      </c>
      <c r="Y369" s="82">
        <v>55612</v>
      </c>
      <c r="Z369" s="83">
        <v>10960535</v>
      </c>
    </row>
    <row r="370" spans="1:26" s="13" customFormat="1">
      <c r="A370" s="49">
        <v>449</v>
      </c>
      <c r="B370" s="49">
        <v>449035336</v>
      </c>
      <c r="C370" s="50" t="s">
        <v>183</v>
      </c>
      <c r="D370" s="49">
        <v>35</v>
      </c>
      <c r="E370" s="50" t="s">
        <v>11</v>
      </c>
      <c r="F370" s="49">
        <v>336</v>
      </c>
      <c r="G370" s="50" t="s">
        <v>30</v>
      </c>
      <c r="H370" s="79">
        <v>1</v>
      </c>
      <c r="I370" s="80">
        <v>14923</v>
      </c>
      <c r="J370" s="80">
        <v>2808</v>
      </c>
      <c r="K370" s="80">
        <v>0</v>
      </c>
      <c r="L370" s="80">
        <v>893</v>
      </c>
      <c r="M370" s="81">
        <v>18624</v>
      </c>
      <c r="N370"/>
      <c r="O370" s="79">
        <v>0</v>
      </c>
      <c r="P370" s="79">
        <v>0</v>
      </c>
      <c r="Q370" s="55">
        <v>0.09</v>
      </c>
      <c r="R370" s="55">
        <v>3.3477172118056779E-2</v>
      </c>
      <c r="S370" s="52">
        <v>0</v>
      </c>
      <c r="T370"/>
      <c r="U370" s="82">
        <v>17731</v>
      </c>
      <c r="V370" s="82">
        <v>0</v>
      </c>
      <c r="W370" s="82">
        <v>0</v>
      </c>
      <c r="X370" s="82">
        <v>893</v>
      </c>
      <c r="Y370" s="82">
        <v>18624</v>
      </c>
      <c r="Z370" s="83">
        <v>10960535</v>
      </c>
    </row>
    <row r="371" spans="1:26" s="13" customFormat="1">
      <c r="A371" s="49">
        <v>450</v>
      </c>
      <c r="B371" s="49">
        <v>450086008</v>
      </c>
      <c r="C371" s="50" t="s">
        <v>184</v>
      </c>
      <c r="D371" s="49">
        <v>86</v>
      </c>
      <c r="E371" s="50" t="s">
        <v>185</v>
      </c>
      <c r="F371" s="49">
        <v>8</v>
      </c>
      <c r="G371" s="50" t="s">
        <v>186</v>
      </c>
      <c r="H371" s="79">
        <v>7</v>
      </c>
      <c r="I371" s="80">
        <v>8379</v>
      </c>
      <c r="J371" s="80">
        <v>8524</v>
      </c>
      <c r="K371" s="80">
        <v>0</v>
      </c>
      <c r="L371" s="80">
        <v>893</v>
      </c>
      <c r="M371" s="81">
        <v>17796</v>
      </c>
      <c r="N371"/>
      <c r="O371" s="79">
        <v>0</v>
      </c>
      <c r="P371" s="79">
        <v>0</v>
      </c>
      <c r="Q371" s="55">
        <v>0.09</v>
      </c>
      <c r="R371" s="55">
        <v>6.5545411159639119E-2</v>
      </c>
      <c r="S371" s="52">
        <v>0</v>
      </c>
      <c r="T371"/>
      <c r="U371" s="82">
        <v>118321</v>
      </c>
      <c r="V371" s="82">
        <v>0</v>
      </c>
      <c r="W371" s="82">
        <v>0</v>
      </c>
      <c r="X371" s="82">
        <v>6251</v>
      </c>
      <c r="Y371" s="82">
        <v>124572</v>
      </c>
      <c r="Z371" s="83">
        <v>2779574</v>
      </c>
    </row>
    <row r="372" spans="1:26" s="13" customFormat="1">
      <c r="A372" s="49">
        <v>450</v>
      </c>
      <c r="B372" s="49">
        <v>450086086</v>
      </c>
      <c r="C372" s="50" t="s">
        <v>184</v>
      </c>
      <c r="D372" s="49">
        <v>86</v>
      </c>
      <c r="E372" s="50" t="s">
        <v>185</v>
      </c>
      <c r="F372" s="49">
        <v>86</v>
      </c>
      <c r="G372" s="50" t="s">
        <v>185</v>
      </c>
      <c r="H372" s="79">
        <v>59</v>
      </c>
      <c r="I372" s="80">
        <v>8872</v>
      </c>
      <c r="J372" s="80">
        <v>1374</v>
      </c>
      <c r="K372" s="80">
        <v>0</v>
      </c>
      <c r="L372" s="80">
        <v>893</v>
      </c>
      <c r="M372" s="81">
        <v>11139</v>
      </c>
      <c r="N372"/>
      <c r="O372" s="79">
        <v>0</v>
      </c>
      <c r="P372" s="79">
        <v>0</v>
      </c>
      <c r="Q372" s="55">
        <v>0.09</v>
      </c>
      <c r="R372" s="55">
        <v>5.1599113101221131E-2</v>
      </c>
      <c r="S372" s="52">
        <v>0</v>
      </c>
      <c r="T372"/>
      <c r="U372" s="82">
        <v>604514</v>
      </c>
      <c r="V372" s="82">
        <v>0</v>
      </c>
      <c r="W372" s="82">
        <v>0</v>
      </c>
      <c r="X372" s="82">
        <v>52687</v>
      </c>
      <c r="Y372" s="82">
        <v>657201</v>
      </c>
      <c r="Z372" s="83">
        <v>2779574</v>
      </c>
    </row>
    <row r="373" spans="1:26" s="13" customFormat="1">
      <c r="A373" s="49">
        <v>450</v>
      </c>
      <c r="B373" s="49">
        <v>450086117</v>
      </c>
      <c r="C373" s="50" t="s">
        <v>184</v>
      </c>
      <c r="D373" s="49">
        <v>86</v>
      </c>
      <c r="E373" s="50" t="s">
        <v>185</v>
      </c>
      <c r="F373" s="49">
        <v>117</v>
      </c>
      <c r="G373" s="50" t="s">
        <v>35</v>
      </c>
      <c r="H373" s="79">
        <v>2</v>
      </c>
      <c r="I373" s="80">
        <v>9964</v>
      </c>
      <c r="J373" s="80">
        <v>4651</v>
      </c>
      <c r="K373" s="80">
        <v>0</v>
      </c>
      <c r="L373" s="80">
        <v>893</v>
      </c>
      <c r="M373" s="81">
        <v>15508</v>
      </c>
      <c r="N373"/>
      <c r="O373" s="79">
        <v>0</v>
      </c>
      <c r="P373" s="79">
        <v>0</v>
      </c>
      <c r="Q373" s="55">
        <v>0.09</v>
      </c>
      <c r="R373" s="55">
        <v>7.6276483028060796E-2</v>
      </c>
      <c r="S373" s="52">
        <v>0</v>
      </c>
      <c r="T373"/>
      <c r="U373" s="82">
        <v>29230</v>
      </c>
      <c r="V373" s="82">
        <v>0</v>
      </c>
      <c r="W373" s="82">
        <v>0</v>
      </c>
      <c r="X373" s="82">
        <v>1786</v>
      </c>
      <c r="Y373" s="82">
        <v>31016</v>
      </c>
      <c r="Z373" s="83">
        <v>2779574</v>
      </c>
    </row>
    <row r="374" spans="1:26" s="13" customFormat="1">
      <c r="A374" s="49">
        <v>450</v>
      </c>
      <c r="B374" s="49">
        <v>450086127</v>
      </c>
      <c r="C374" s="50" t="s">
        <v>184</v>
      </c>
      <c r="D374" s="49">
        <v>86</v>
      </c>
      <c r="E374" s="50" t="s">
        <v>185</v>
      </c>
      <c r="F374" s="49">
        <v>127</v>
      </c>
      <c r="G374" s="50" t="s">
        <v>187</v>
      </c>
      <c r="H374" s="79">
        <v>8</v>
      </c>
      <c r="I374" s="80">
        <v>8400</v>
      </c>
      <c r="J374" s="80">
        <v>3532</v>
      </c>
      <c r="K374" s="80">
        <v>0</v>
      </c>
      <c r="L374" s="80">
        <v>893</v>
      </c>
      <c r="M374" s="81">
        <v>12825</v>
      </c>
      <c r="N374"/>
      <c r="O374" s="79">
        <v>0</v>
      </c>
      <c r="P374" s="79">
        <v>0</v>
      </c>
      <c r="Q374" s="55">
        <v>0.09</v>
      </c>
      <c r="R374" s="55">
        <v>2.210083102018388E-2</v>
      </c>
      <c r="S374" s="52">
        <v>0</v>
      </c>
      <c r="T374"/>
      <c r="U374" s="82">
        <v>95456</v>
      </c>
      <c r="V374" s="82">
        <v>0</v>
      </c>
      <c r="W374" s="82">
        <v>0</v>
      </c>
      <c r="X374" s="82">
        <v>7144</v>
      </c>
      <c r="Y374" s="82">
        <v>102600</v>
      </c>
      <c r="Z374" s="83">
        <v>2779574</v>
      </c>
    </row>
    <row r="375" spans="1:26" s="13" customFormat="1">
      <c r="A375" s="49">
        <v>450</v>
      </c>
      <c r="B375" s="49">
        <v>450086137</v>
      </c>
      <c r="C375" s="50" t="s">
        <v>184</v>
      </c>
      <c r="D375" s="49">
        <v>86</v>
      </c>
      <c r="E375" s="50" t="s">
        <v>185</v>
      </c>
      <c r="F375" s="49">
        <v>137</v>
      </c>
      <c r="G375" s="50" t="s">
        <v>196</v>
      </c>
      <c r="H375" s="79">
        <v>1</v>
      </c>
      <c r="I375" s="80">
        <v>12685</v>
      </c>
      <c r="J375" s="80">
        <v>233</v>
      </c>
      <c r="K375" s="80">
        <v>0</v>
      </c>
      <c r="L375" s="80">
        <v>893</v>
      </c>
      <c r="M375" s="81">
        <v>13811</v>
      </c>
      <c r="N375"/>
      <c r="O375" s="79">
        <v>0</v>
      </c>
      <c r="P375" s="79">
        <v>0</v>
      </c>
      <c r="Q375" s="55">
        <v>0.18</v>
      </c>
      <c r="R375" s="55">
        <v>0.11508891532313444</v>
      </c>
      <c r="S375" s="52">
        <v>0</v>
      </c>
      <c r="T375"/>
      <c r="U375" s="82">
        <v>12918</v>
      </c>
      <c r="V375" s="82">
        <v>0</v>
      </c>
      <c r="W375" s="82">
        <v>0</v>
      </c>
      <c r="X375" s="82">
        <v>893</v>
      </c>
      <c r="Y375" s="82">
        <v>13811</v>
      </c>
      <c r="Z375" s="83">
        <v>2779574</v>
      </c>
    </row>
    <row r="376" spans="1:26" s="13" customFormat="1">
      <c r="A376" s="49">
        <v>450</v>
      </c>
      <c r="B376" s="49">
        <v>450086210</v>
      </c>
      <c r="C376" s="50" t="s">
        <v>184</v>
      </c>
      <c r="D376" s="49">
        <v>86</v>
      </c>
      <c r="E376" s="50" t="s">
        <v>185</v>
      </c>
      <c r="F376" s="49">
        <v>210</v>
      </c>
      <c r="G376" s="50" t="s">
        <v>188</v>
      </c>
      <c r="H376" s="79">
        <v>101</v>
      </c>
      <c r="I376" s="80">
        <v>8599</v>
      </c>
      <c r="J376" s="80">
        <v>2921</v>
      </c>
      <c r="K376" s="80">
        <v>0</v>
      </c>
      <c r="L376" s="80">
        <v>893</v>
      </c>
      <c r="M376" s="81">
        <v>12413</v>
      </c>
      <c r="N376"/>
      <c r="O376" s="79">
        <v>0</v>
      </c>
      <c r="P376" s="79">
        <v>0</v>
      </c>
      <c r="Q376" s="55">
        <v>0.09</v>
      </c>
      <c r="R376" s="55">
        <v>6.1798449330083549E-2</v>
      </c>
      <c r="S376" s="52">
        <v>0</v>
      </c>
      <c r="T376"/>
      <c r="U376" s="82">
        <v>1163520</v>
      </c>
      <c r="V376" s="82">
        <v>0</v>
      </c>
      <c r="W376" s="82">
        <v>0</v>
      </c>
      <c r="X376" s="82">
        <v>90193</v>
      </c>
      <c r="Y376" s="82">
        <v>1253713</v>
      </c>
      <c r="Z376" s="83">
        <v>2779574</v>
      </c>
    </row>
    <row r="377" spans="1:26" s="13" customFormat="1">
      <c r="A377" s="49">
        <v>450</v>
      </c>
      <c r="B377" s="49">
        <v>450086275</v>
      </c>
      <c r="C377" s="50" t="s">
        <v>184</v>
      </c>
      <c r="D377" s="49">
        <v>86</v>
      </c>
      <c r="E377" s="50" t="s">
        <v>185</v>
      </c>
      <c r="F377" s="49">
        <v>275</v>
      </c>
      <c r="G377" s="50" t="s">
        <v>189</v>
      </c>
      <c r="H377" s="79">
        <v>3</v>
      </c>
      <c r="I377" s="80">
        <v>8213</v>
      </c>
      <c r="J377" s="80">
        <v>1860</v>
      </c>
      <c r="K377" s="80">
        <v>0</v>
      </c>
      <c r="L377" s="80">
        <v>893</v>
      </c>
      <c r="M377" s="81">
        <v>10966</v>
      </c>
      <c r="N377"/>
      <c r="O377" s="79">
        <v>0</v>
      </c>
      <c r="P377" s="79">
        <v>0</v>
      </c>
      <c r="Q377" s="55">
        <v>0.09</v>
      </c>
      <c r="R377" s="55">
        <v>5.0574132466772179E-3</v>
      </c>
      <c r="S377" s="52">
        <v>0</v>
      </c>
      <c r="T377"/>
      <c r="U377" s="82">
        <v>30219</v>
      </c>
      <c r="V377" s="82">
        <v>0</v>
      </c>
      <c r="W377" s="82">
        <v>0</v>
      </c>
      <c r="X377" s="82">
        <v>2679</v>
      </c>
      <c r="Y377" s="82">
        <v>32898</v>
      </c>
      <c r="Z377" s="83">
        <v>2779574</v>
      </c>
    </row>
    <row r="378" spans="1:26" s="13" customFormat="1">
      <c r="A378" s="49">
        <v>450</v>
      </c>
      <c r="B378" s="49">
        <v>450086278</v>
      </c>
      <c r="C378" s="50" t="s">
        <v>184</v>
      </c>
      <c r="D378" s="49">
        <v>86</v>
      </c>
      <c r="E378" s="50" t="s">
        <v>185</v>
      </c>
      <c r="F378" s="49">
        <v>278</v>
      </c>
      <c r="G378" s="50" t="s">
        <v>190</v>
      </c>
      <c r="H378" s="79">
        <v>7</v>
      </c>
      <c r="I378" s="80">
        <v>9132</v>
      </c>
      <c r="J378" s="80">
        <v>2631</v>
      </c>
      <c r="K378" s="80">
        <v>0</v>
      </c>
      <c r="L378" s="80">
        <v>893</v>
      </c>
      <c r="M378" s="81">
        <v>12656</v>
      </c>
      <c r="N378"/>
      <c r="O378" s="79">
        <v>0</v>
      </c>
      <c r="P378" s="79">
        <v>0</v>
      </c>
      <c r="Q378" s="55">
        <v>0.09</v>
      </c>
      <c r="R378" s="55">
        <v>4.6495425608052497E-2</v>
      </c>
      <c r="S378" s="52">
        <v>0</v>
      </c>
      <c r="T378"/>
      <c r="U378" s="82">
        <v>82341</v>
      </c>
      <c r="V378" s="82">
        <v>0</v>
      </c>
      <c r="W378" s="82">
        <v>0</v>
      </c>
      <c r="X378" s="82">
        <v>6251</v>
      </c>
      <c r="Y378" s="82">
        <v>88592</v>
      </c>
      <c r="Z378" s="83">
        <v>2779574</v>
      </c>
    </row>
    <row r="379" spans="1:26" s="13" customFormat="1">
      <c r="A379" s="49">
        <v>450</v>
      </c>
      <c r="B379" s="49">
        <v>450086327</v>
      </c>
      <c r="C379" s="50" t="s">
        <v>184</v>
      </c>
      <c r="D379" s="49">
        <v>86</v>
      </c>
      <c r="E379" s="50" t="s">
        <v>185</v>
      </c>
      <c r="F379" s="49">
        <v>327</v>
      </c>
      <c r="G379" s="50" t="s">
        <v>191</v>
      </c>
      <c r="H379" s="79">
        <v>3</v>
      </c>
      <c r="I379" s="80">
        <v>8436</v>
      </c>
      <c r="J379" s="80">
        <v>6949</v>
      </c>
      <c r="K379" s="80">
        <v>0</v>
      </c>
      <c r="L379" s="80">
        <v>893</v>
      </c>
      <c r="M379" s="81">
        <v>16278</v>
      </c>
      <c r="N379"/>
      <c r="O379" s="79">
        <v>0</v>
      </c>
      <c r="P379" s="79">
        <v>0</v>
      </c>
      <c r="Q379" s="55">
        <v>0.09</v>
      </c>
      <c r="R379" s="55">
        <v>3.837459163039636E-2</v>
      </c>
      <c r="S379" s="52">
        <v>0</v>
      </c>
      <c r="T379"/>
      <c r="U379" s="82">
        <v>46155</v>
      </c>
      <c r="V379" s="82">
        <v>0</v>
      </c>
      <c r="W379" s="82">
        <v>0</v>
      </c>
      <c r="X379" s="82">
        <v>2679</v>
      </c>
      <c r="Y379" s="82">
        <v>48834</v>
      </c>
      <c r="Z379" s="83">
        <v>2779574</v>
      </c>
    </row>
    <row r="380" spans="1:26" s="13" customFormat="1">
      <c r="A380" s="49">
        <v>450</v>
      </c>
      <c r="B380" s="49">
        <v>450086337</v>
      </c>
      <c r="C380" s="50" t="s">
        <v>184</v>
      </c>
      <c r="D380" s="49">
        <v>86</v>
      </c>
      <c r="E380" s="50" t="s">
        <v>185</v>
      </c>
      <c r="F380" s="49">
        <v>337</v>
      </c>
      <c r="G380" s="50" t="s">
        <v>311</v>
      </c>
      <c r="H380" s="79">
        <v>1</v>
      </c>
      <c r="I380" s="80">
        <v>8406</v>
      </c>
      <c r="J380" s="80">
        <v>10529</v>
      </c>
      <c r="K380" s="80">
        <v>0</v>
      </c>
      <c r="L380" s="80">
        <v>893</v>
      </c>
      <c r="M380" s="81">
        <v>19828</v>
      </c>
      <c r="N380"/>
      <c r="O380" s="79">
        <v>0</v>
      </c>
      <c r="P380" s="79">
        <v>0</v>
      </c>
      <c r="Q380" s="55">
        <v>0.09</v>
      </c>
      <c r="R380" s="55">
        <v>9.6264128228801052E-3</v>
      </c>
      <c r="S380" s="52">
        <v>0</v>
      </c>
      <c r="T380"/>
      <c r="U380" s="82">
        <v>18935</v>
      </c>
      <c r="V380" s="82">
        <v>0</v>
      </c>
      <c r="W380" s="82">
        <v>0</v>
      </c>
      <c r="X380" s="82">
        <v>893</v>
      </c>
      <c r="Y380" s="82">
        <v>19828</v>
      </c>
      <c r="Z380" s="83">
        <v>2779574</v>
      </c>
    </row>
    <row r="381" spans="1:26" s="13" customFormat="1">
      <c r="A381" s="49">
        <v>450</v>
      </c>
      <c r="B381" s="49">
        <v>450086340</v>
      </c>
      <c r="C381" s="50" t="s">
        <v>184</v>
      </c>
      <c r="D381" s="49">
        <v>86</v>
      </c>
      <c r="E381" s="50" t="s">
        <v>185</v>
      </c>
      <c r="F381" s="49">
        <v>340</v>
      </c>
      <c r="G381" s="50" t="s">
        <v>192</v>
      </c>
      <c r="H381" s="79">
        <v>12</v>
      </c>
      <c r="I381" s="80">
        <v>8396</v>
      </c>
      <c r="J381" s="80">
        <v>6741</v>
      </c>
      <c r="K381" s="80">
        <v>0</v>
      </c>
      <c r="L381" s="80">
        <v>893</v>
      </c>
      <c r="M381" s="81">
        <v>16030</v>
      </c>
      <c r="N381"/>
      <c r="O381" s="79">
        <v>0</v>
      </c>
      <c r="P381" s="79">
        <v>0</v>
      </c>
      <c r="Q381" s="55">
        <v>0.09</v>
      </c>
      <c r="R381" s="55">
        <v>7.1184640972530785E-2</v>
      </c>
      <c r="S381" s="52">
        <v>0</v>
      </c>
      <c r="T381"/>
      <c r="U381" s="82">
        <v>181644</v>
      </c>
      <c r="V381" s="82">
        <v>0</v>
      </c>
      <c r="W381" s="82">
        <v>0</v>
      </c>
      <c r="X381" s="82">
        <v>10716</v>
      </c>
      <c r="Y381" s="82">
        <v>192360</v>
      </c>
      <c r="Z381" s="83">
        <v>2779574</v>
      </c>
    </row>
    <row r="382" spans="1:26" s="13" customFormat="1">
      <c r="A382" s="49">
        <v>450</v>
      </c>
      <c r="B382" s="49">
        <v>450086605</v>
      </c>
      <c r="C382" s="50" t="s">
        <v>184</v>
      </c>
      <c r="D382" s="49">
        <v>86</v>
      </c>
      <c r="E382" s="50" t="s">
        <v>185</v>
      </c>
      <c r="F382" s="49">
        <v>605</v>
      </c>
      <c r="G382" s="50" t="s">
        <v>193</v>
      </c>
      <c r="H382" s="79">
        <v>1</v>
      </c>
      <c r="I382" s="80">
        <v>10185</v>
      </c>
      <c r="J382" s="80">
        <v>7611</v>
      </c>
      <c r="K382" s="80">
        <v>0</v>
      </c>
      <c r="L382" s="80">
        <v>893</v>
      </c>
      <c r="M382" s="81">
        <v>18689</v>
      </c>
      <c r="N382"/>
      <c r="O382" s="79">
        <v>0</v>
      </c>
      <c r="P382" s="79">
        <v>0</v>
      </c>
      <c r="Q382" s="55">
        <v>0.09</v>
      </c>
      <c r="R382" s="55">
        <v>5.2385134504690602E-2</v>
      </c>
      <c r="S382" s="52">
        <v>0</v>
      </c>
      <c r="T382"/>
      <c r="U382" s="82">
        <v>17796</v>
      </c>
      <c r="V382" s="82">
        <v>0</v>
      </c>
      <c r="W382" s="82">
        <v>0</v>
      </c>
      <c r="X382" s="82">
        <v>893</v>
      </c>
      <c r="Y382" s="82">
        <v>18689</v>
      </c>
      <c r="Z382" s="83">
        <v>2779574</v>
      </c>
    </row>
    <row r="383" spans="1:26" s="13" customFormat="1">
      <c r="A383" s="49">
        <v>450</v>
      </c>
      <c r="B383" s="49">
        <v>450086632</v>
      </c>
      <c r="C383" s="50" t="s">
        <v>184</v>
      </c>
      <c r="D383" s="49">
        <v>86</v>
      </c>
      <c r="E383" s="50" t="s">
        <v>185</v>
      </c>
      <c r="F383" s="49">
        <v>632</v>
      </c>
      <c r="G383" s="50" t="s">
        <v>194</v>
      </c>
      <c r="H383" s="79">
        <v>2</v>
      </c>
      <c r="I383" s="80">
        <v>8332</v>
      </c>
      <c r="J383" s="80">
        <v>8007</v>
      </c>
      <c r="K383" s="80">
        <v>0</v>
      </c>
      <c r="L383" s="80">
        <v>893</v>
      </c>
      <c r="M383" s="81">
        <v>17232</v>
      </c>
      <c r="N383"/>
      <c r="O383" s="79">
        <v>0</v>
      </c>
      <c r="P383" s="79">
        <v>0</v>
      </c>
      <c r="Q383" s="55">
        <v>0.09</v>
      </c>
      <c r="R383" s="55">
        <v>1.3759667726635765E-2</v>
      </c>
      <c r="S383" s="52">
        <v>0</v>
      </c>
      <c r="T383"/>
      <c r="U383" s="82">
        <v>32678</v>
      </c>
      <c r="V383" s="82">
        <v>0</v>
      </c>
      <c r="W383" s="82">
        <v>0</v>
      </c>
      <c r="X383" s="82">
        <v>1786</v>
      </c>
      <c r="Y383" s="82">
        <v>34464</v>
      </c>
      <c r="Z383" s="83">
        <v>2779574</v>
      </c>
    </row>
    <row r="384" spans="1:26" s="13" customFormat="1">
      <c r="A384" s="49">
        <v>450</v>
      </c>
      <c r="B384" s="49">
        <v>450086683</v>
      </c>
      <c r="C384" s="50" t="s">
        <v>184</v>
      </c>
      <c r="D384" s="49">
        <v>86</v>
      </c>
      <c r="E384" s="50" t="s">
        <v>185</v>
      </c>
      <c r="F384" s="49">
        <v>683</v>
      </c>
      <c r="G384" s="50" t="s">
        <v>39</v>
      </c>
      <c r="H384" s="79">
        <v>11</v>
      </c>
      <c r="I384" s="80">
        <v>8094</v>
      </c>
      <c r="J384" s="80">
        <v>5649</v>
      </c>
      <c r="K384" s="80">
        <v>0</v>
      </c>
      <c r="L384" s="80">
        <v>893</v>
      </c>
      <c r="M384" s="81">
        <v>14636</v>
      </c>
      <c r="N384"/>
      <c r="O384" s="79">
        <v>0</v>
      </c>
      <c r="P384" s="79">
        <v>0</v>
      </c>
      <c r="Q384" s="55">
        <v>0.09</v>
      </c>
      <c r="R384" s="55">
        <v>2.8959095699065653E-2</v>
      </c>
      <c r="S384" s="52">
        <v>0</v>
      </c>
      <c r="T384"/>
      <c r="U384" s="82">
        <v>151173</v>
      </c>
      <c r="V384" s="82">
        <v>0</v>
      </c>
      <c r="W384" s="82">
        <v>0</v>
      </c>
      <c r="X384" s="82">
        <v>9823</v>
      </c>
      <c r="Y384" s="82">
        <v>160996</v>
      </c>
      <c r="Z384" s="83">
        <v>2779574</v>
      </c>
    </row>
    <row r="385" spans="1:26" s="13" customFormat="1">
      <c r="A385" s="49">
        <v>453</v>
      </c>
      <c r="B385" s="49">
        <v>453137005</v>
      </c>
      <c r="C385" s="50" t="s">
        <v>195</v>
      </c>
      <c r="D385" s="49">
        <v>137</v>
      </c>
      <c r="E385" s="50" t="s">
        <v>196</v>
      </c>
      <c r="F385" s="49">
        <v>5</v>
      </c>
      <c r="G385" s="50" t="s">
        <v>147</v>
      </c>
      <c r="H385" s="79">
        <v>1</v>
      </c>
      <c r="I385" s="80">
        <v>10585</v>
      </c>
      <c r="J385" s="80">
        <v>4260</v>
      </c>
      <c r="K385" s="80">
        <v>0</v>
      </c>
      <c r="L385" s="80">
        <v>893</v>
      </c>
      <c r="M385" s="81">
        <v>15738</v>
      </c>
      <c r="N385"/>
      <c r="O385" s="79">
        <v>0</v>
      </c>
      <c r="P385" s="79">
        <v>0</v>
      </c>
      <c r="Q385" s="55">
        <v>0.09</v>
      </c>
      <c r="R385" s="55">
        <v>3.7532132693520459E-3</v>
      </c>
      <c r="S385" s="52">
        <v>0</v>
      </c>
      <c r="T385"/>
      <c r="U385" s="82">
        <v>14845</v>
      </c>
      <c r="V385" s="82">
        <v>0</v>
      </c>
      <c r="W385" s="82">
        <v>0</v>
      </c>
      <c r="X385" s="82">
        <v>893</v>
      </c>
      <c r="Y385" s="82">
        <v>15738</v>
      </c>
      <c r="Z385" s="83">
        <v>9026824</v>
      </c>
    </row>
    <row r="386" spans="1:26" s="13" customFormat="1">
      <c r="A386" s="49">
        <v>453</v>
      </c>
      <c r="B386" s="49">
        <v>453137008</v>
      </c>
      <c r="C386" s="50" t="s">
        <v>195</v>
      </c>
      <c r="D386" s="49">
        <v>137</v>
      </c>
      <c r="E386" s="50" t="s">
        <v>196</v>
      </c>
      <c r="F386" s="49">
        <v>8</v>
      </c>
      <c r="G386" s="50" t="s">
        <v>186</v>
      </c>
      <c r="H386" s="79">
        <v>1</v>
      </c>
      <c r="I386" s="80">
        <v>10450</v>
      </c>
      <c r="J386" s="80">
        <v>10630</v>
      </c>
      <c r="K386" s="80">
        <v>0</v>
      </c>
      <c r="L386" s="80">
        <v>893</v>
      </c>
      <c r="M386" s="81">
        <v>21973</v>
      </c>
      <c r="N386"/>
      <c r="O386" s="79">
        <v>0</v>
      </c>
      <c r="P386" s="79">
        <v>0</v>
      </c>
      <c r="Q386" s="55">
        <v>0.09</v>
      </c>
      <c r="R386" s="55">
        <v>6.5545411159639119E-2</v>
      </c>
      <c r="S386" s="52">
        <v>0</v>
      </c>
      <c r="T386"/>
      <c r="U386" s="82">
        <v>21080</v>
      </c>
      <c r="V386" s="82">
        <v>0</v>
      </c>
      <c r="W386" s="82">
        <v>0</v>
      </c>
      <c r="X386" s="82">
        <v>893</v>
      </c>
      <c r="Y386" s="82">
        <v>21973</v>
      </c>
      <c r="Z386" s="83">
        <v>9026824</v>
      </c>
    </row>
    <row r="387" spans="1:26" s="13" customFormat="1">
      <c r="A387" s="49">
        <v>453</v>
      </c>
      <c r="B387" s="49">
        <v>453137061</v>
      </c>
      <c r="C387" s="50" t="s">
        <v>195</v>
      </c>
      <c r="D387" s="49">
        <v>137</v>
      </c>
      <c r="E387" s="50" t="s">
        <v>196</v>
      </c>
      <c r="F387" s="49">
        <v>61</v>
      </c>
      <c r="G387" s="50" t="s">
        <v>148</v>
      </c>
      <c r="H387" s="79">
        <v>55</v>
      </c>
      <c r="I387" s="80">
        <v>11825</v>
      </c>
      <c r="J387" s="80">
        <v>494</v>
      </c>
      <c r="K387" s="80">
        <v>0</v>
      </c>
      <c r="L387" s="80">
        <v>893</v>
      </c>
      <c r="M387" s="81">
        <v>13212</v>
      </c>
      <c r="N387"/>
      <c r="O387" s="79">
        <v>0</v>
      </c>
      <c r="P387" s="79">
        <v>0</v>
      </c>
      <c r="Q387" s="55">
        <v>0.09</v>
      </c>
      <c r="R387" s="55">
        <v>3.0546944007750602E-2</v>
      </c>
      <c r="S387" s="52">
        <v>0</v>
      </c>
      <c r="T387"/>
      <c r="U387" s="82">
        <v>677545</v>
      </c>
      <c r="V387" s="82">
        <v>0</v>
      </c>
      <c r="W387" s="82">
        <v>0</v>
      </c>
      <c r="X387" s="82">
        <v>49115</v>
      </c>
      <c r="Y387" s="82">
        <v>726660</v>
      </c>
      <c r="Z387" s="83">
        <v>9026824</v>
      </c>
    </row>
    <row r="388" spans="1:26" s="13" customFormat="1">
      <c r="A388" s="49">
        <v>453</v>
      </c>
      <c r="B388" s="49">
        <v>453137086</v>
      </c>
      <c r="C388" s="50" t="s">
        <v>195</v>
      </c>
      <c r="D388" s="49">
        <v>137</v>
      </c>
      <c r="E388" s="50" t="s">
        <v>196</v>
      </c>
      <c r="F388" s="49">
        <v>86</v>
      </c>
      <c r="G388" s="50" t="s">
        <v>185</v>
      </c>
      <c r="H388" s="79">
        <v>4</v>
      </c>
      <c r="I388" s="80">
        <v>10466</v>
      </c>
      <c r="J388" s="80">
        <v>1621</v>
      </c>
      <c r="K388" s="80">
        <v>0</v>
      </c>
      <c r="L388" s="80">
        <v>893</v>
      </c>
      <c r="M388" s="81">
        <v>12980</v>
      </c>
      <c r="N388"/>
      <c r="O388" s="79">
        <v>0</v>
      </c>
      <c r="P388" s="79">
        <v>0</v>
      </c>
      <c r="Q388" s="55">
        <v>0.09</v>
      </c>
      <c r="R388" s="55">
        <v>5.1599113101221131E-2</v>
      </c>
      <c r="S388" s="52">
        <v>0</v>
      </c>
      <c r="T388"/>
      <c r="U388" s="82">
        <v>48348</v>
      </c>
      <c r="V388" s="82">
        <v>0</v>
      </c>
      <c r="W388" s="82">
        <v>0</v>
      </c>
      <c r="X388" s="82">
        <v>3572</v>
      </c>
      <c r="Y388" s="82">
        <v>51920</v>
      </c>
      <c r="Z388" s="83">
        <v>9026824</v>
      </c>
    </row>
    <row r="389" spans="1:26" s="13" customFormat="1">
      <c r="A389" s="49">
        <v>453</v>
      </c>
      <c r="B389" s="49">
        <v>453137137</v>
      </c>
      <c r="C389" s="50" t="s">
        <v>195</v>
      </c>
      <c r="D389" s="49">
        <v>137</v>
      </c>
      <c r="E389" s="50" t="s">
        <v>196</v>
      </c>
      <c r="F389" s="49">
        <v>137</v>
      </c>
      <c r="G389" s="50" t="s">
        <v>196</v>
      </c>
      <c r="H389" s="79">
        <v>543</v>
      </c>
      <c r="I389" s="80">
        <v>11738</v>
      </c>
      <c r="J389" s="80">
        <v>216</v>
      </c>
      <c r="K389" s="80">
        <v>0</v>
      </c>
      <c r="L389" s="80">
        <v>893</v>
      </c>
      <c r="M389" s="81">
        <v>12847</v>
      </c>
      <c r="N389"/>
      <c r="O389" s="79">
        <v>0</v>
      </c>
      <c r="P389" s="79">
        <v>0</v>
      </c>
      <c r="Q389" s="55">
        <v>0.18</v>
      </c>
      <c r="R389" s="55">
        <v>0.11508891532313444</v>
      </c>
      <c r="S389" s="52">
        <v>0</v>
      </c>
      <c r="T389"/>
      <c r="U389" s="82">
        <v>6491022</v>
      </c>
      <c r="V389" s="82">
        <v>0</v>
      </c>
      <c r="W389" s="82">
        <v>0</v>
      </c>
      <c r="X389" s="82">
        <v>484899</v>
      </c>
      <c r="Y389" s="82">
        <v>6975921</v>
      </c>
      <c r="Z389" s="83">
        <v>9026824</v>
      </c>
    </row>
    <row r="390" spans="1:26" s="13" customFormat="1">
      <c r="A390" s="49">
        <v>453</v>
      </c>
      <c r="B390" s="49">
        <v>453137210</v>
      </c>
      <c r="C390" s="50" t="s">
        <v>195</v>
      </c>
      <c r="D390" s="49">
        <v>137</v>
      </c>
      <c r="E390" s="50" t="s">
        <v>196</v>
      </c>
      <c r="F390" s="49">
        <v>210</v>
      </c>
      <c r="G390" s="50" t="s">
        <v>188</v>
      </c>
      <c r="H390" s="79">
        <v>3</v>
      </c>
      <c r="I390" s="80">
        <v>11223</v>
      </c>
      <c r="J390" s="80">
        <v>3812</v>
      </c>
      <c r="K390" s="80">
        <v>0</v>
      </c>
      <c r="L390" s="80">
        <v>893</v>
      </c>
      <c r="M390" s="81">
        <v>15928</v>
      </c>
      <c r="N390"/>
      <c r="O390" s="79">
        <v>0</v>
      </c>
      <c r="P390" s="79">
        <v>0</v>
      </c>
      <c r="Q390" s="55">
        <v>0.09</v>
      </c>
      <c r="R390" s="55">
        <v>6.1798449330083549E-2</v>
      </c>
      <c r="S390" s="52">
        <v>0</v>
      </c>
      <c r="T390"/>
      <c r="U390" s="82">
        <v>45105</v>
      </c>
      <c r="V390" s="82">
        <v>0</v>
      </c>
      <c r="W390" s="82">
        <v>0</v>
      </c>
      <c r="X390" s="82">
        <v>2679</v>
      </c>
      <c r="Y390" s="82">
        <v>47784</v>
      </c>
      <c r="Z390" s="83">
        <v>9026824</v>
      </c>
    </row>
    <row r="391" spans="1:26" s="13" customFormat="1">
      <c r="A391" s="49">
        <v>453</v>
      </c>
      <c r="B391" s="49">
        <v>453137278</v>
      </c>
      <c r="C391" s="50" t="s">
        <v>195</v>
      </c>
      <c r="D391" s="49">
        <v>137</v>
      </c>
      <c r="E391" s="50" t="s">
        <v>196</v>
      </c>
      <c r="F391" s="49">
        <v>278</v>
      </c>
      <c r="G391" s="50" t="s">
        <v>190</v>
      </c>
      <c r="H391" s="79">
        <v>7</v>
      </c>
      <c r="I391" s="80">
        <v>9366</v>
      </c>
      <c r="J391" s="80">
        <v>2698</v>
      </c>
      <c r="K391" s="80">
        <v>0</v>
      </c>
      <c r="L391" s="80">
        <v>893</v>
      </c>
      <c r="M391" s="81">
        <v>12957</v>
      </c>
      <c r="N391"/>
      <c r="O391" s="79">
        <v>0</v>
      </c>
      <c r="P391" s="79">
        <v>0</v>
      </c>
      <c r="Q391" s="55">
        <v>0.09</v>
      </c>
      <c r="R391" s="55">
        <v>4.6495425608052497E-2</v>
      </c>
      <c r="S391" s="52">
        <v>0</v>
      </c>
      <c r="T391"/>
      <c r="U391" s="82">
        <v>84448</v>
      </c>
      <c r="V391" s="82">
        <v>0</v>
      </c>
      <c r="W391" s="82">
        <v>0</v>
      </c>
      <c r="X391" s="82">
        <v>6251</v>
      </c>
      <c r="Y391" s="82">
        <v>90699</v>
      </c>
      <c r="Z391" s="83">
        <v>9026824</v>
      </c>
    </row>
    <row r="392" spans="1:26" s="13" customFormat="1">
      <c r="A392" s="49">
        <v>453</v>
      </c>
      <c r="B392" s="49">
        <v>453137281</v>
      </c>
      <c r="C392" s="50" t="s">
        <v>195</v>
      </c>
      <c r="D392" s="49">
        <v>137</v>
      </c>
      <c r="E392" s="50" t="s">
        <v>196</v>
      </c>
      <c r="F392" s="49">
        <v>281</v>
      </c>
      <c r="G392" s="50" t="s">
        <v>146</v>
      </c>
      <c r="H392" s="79">
        <v>79</v>
      </c>
      <c r="I392" s="80">
        <v>11591</v>
      </c>
      <c r="J392" s="80">
        <v>17</v>
      </c>
      <c r="K392" s="80">
        <v>0</v>
      </c>
      <c r="L392" s="80">
        <v>893</v>
      </c>
      <c r="M392" s="81">
        <v>12501</v>
      </c>
      <c r="N392"/>
      <c r="O392" s="79">
        <v>0</v>
      </c>
      <c r="P392" s="79">
        <v>0</v>
      </c>
      <c r="Q392" s="55">
        <v>0.18</v>
      </c>
      <c r="R392" s="55">
        <v>0.11513266736952978</v>
      </c>
      <c r="S392" s="52">
        <v>0</v>
      </c>
      <c r="T392"/>
      <c r="U392" s="82">
        <v>917032</v>
      </c>
      <c r="V392" s="82">
        <v>0</v>
      </c>
      <c r="W392" s="82">
        <v>0</v>
      </c>
      <c r="X392" s="82">
        <v>70547</v>
      </c>
      <c r="Y392" s="82">
        <v>987579</v>
      </c>
      <c r="Z392" s="83">
        <v>9026824</v>
      </c>
    </row>
    <row r="393" spans="1:26" s="13" customFormat="1">
      <c r="A393" s="49">
        <v>453</v>
      </c>
      <c r="B393" s="49">
        <v>453137325</v>
      </c>
      <c r="C393" s="50" t="s">
        <v>195</v>
      </c>
      <c r="D393" s="49">
        <v>137</v>
      </c>
      <c r="E393" s="50" t="s">
        <v>196</v>
      </c>
      <c r="F393" s="49">
        <v>325</v>
      </c>
      <c r="G393" s="50" t="s">
        <v>198</v>
      </c>
      <c r="H393" s="79">
        <v>1</v>
      </c>
      <c r="I393" s="80">
        <v>8406</v>
      </c>
      <c r="J393" s="80">
        <v>1051</v>
      </c>
      <c r="K393" s="80">
        <v>0</v>
      </c>
      <c r="L393" s="80">
        <v>893</v>
      </c>
      <c r="M393" s="81">
        <v>10350</v>
      </c>
      <c r="N393"/>
      <c r="O393" s="79">
        <v>0</v>
      </c>
      <c r="P393" s="79">
        <v>0</v>
      </c>
      <c r="Q393" s="55">
        <v>0.09</v>
      </c>
      <c r="R393" s="55">
        <v>2.3999412934456519E-3</v>
      </c>
      <c r="S393" s="52">
        <v>0</v>
      </c>
      <c r="T393"/>
      <c r="U393" s="82">
        <v>9457</v>
      </c>
      <c r="V393" s="82">
        <v>0</v>
      </c>
      <c r="W393" s="82">
        <v>0</v>
      </c>
      <c r="X393" s="82">
        <v>893</v>
      </c>
      <c r="Y393" s="82">
        <v>10350</v>
      </c>
      <c r="Z393" s="83">
        <v>9026824</v>
      </c>
    </row>
    <row r="394" spans="1:26" s="13" customFormat="1">
      <c r="A394" s="49">
        <v>453</v>
      </c>
      <c r="B394" s="49">
        <v>453137332</v>
      </c>
      <c r="C394" s="50" t="s">
        <v>195</v>
      </c>
      <c r="D394" s="49">
        <v>137</v>
      </c>
      <c r="E394" s="50" t="s">
        <v>196</v>
      </c>
      <c r="F394" s="49">
        <v>332</v>
      </c>
      <c r="G394" s="50" t="s">
        <v>199</v>
      </c>
      <c r="H394" s="79">
        <v>8</v>
      </c>
      <c r="I394" s="80">
        <v>10428</v>
      </c>
      <c r="J394" s="80">
        <v>954</v>
      </c>
      <c r="K394" s="80">
        <v>0</v>
      </c>
      <c r="L394" s="80">
        <v>893</v>
      </c>
      <c r="M394" s="81">
        <v>12275</v>
      </c>
      <c r="N394"/>
      <c r="O394" s="79">
        <v>0</v>
      </c>
      <c r="P394" s="79">
        <v>0</v>
      </c>
      <c r="Q394" s="55">
        <v>0.09</v>
      </c>
      <c r="R394" s="55">
        <v>1.3150232673209757E-2</v>
      </c>
      <c r="S394" s="52">
        <v>0</v>
      </c>
      <c r="T394"/>
      <c r="U394" s="82">
        <v>91056</v>
      </c>
      <c r="V394" s="82">
        <v>0</v>
      </c>
      <c r="W394" s="82">
        <v>0</v>
      </c>
      <c r="X394" s="82">
        <v>7144</v>
      </c>
      <c r="Y394" s="82">
        <v>98200</v>
      </c>
      <c r="Z394" s="83">
        <v>9026824</v>
      </c>
    </row>
    <row r="395" spans="1:26" s="13" customFormat="1">
      <c r="A395" s="49">
        <v>454</v>
      </c>
      <c r="B395" s="49">
        <v>454149009</v>
      </c>
      <c r="C395" s="50" t="s">
        <v>200</v>
      </c>
      <c r="D395" s="49">
        <v>149</v>
      </c>
      <c r="E395" s="50" t="s">
        <v>77</v>
      </c>
      <c r="F395" s="49">
        <v>9</v>
      </c>
      <c r="G395" s="50" t="s">
        <v>85</v>
      </c>
      <c r="H395" s="79">
        <v>4</v>
      </c>
      <c r="I395" s="80">
        <v>12364</v>
      </c>
      <c r="J395" s="80">
        <v>7003</v>
      </c>
      <c r="K395" s="80">
        <v>0</v>
      </c>
      <c r="L395" s="80">
        <v>893</v>
      </c>
      <c r="M395" s="81">
        <v>20260</v>
      </c>
      <c r="N395"/>
      <c r="O395" s="79">
        <v>0</v>
      </c>
      <c r="P395" s="79">
        <v>0</v>
      </c>
      <c r="Q395" s="55">
        <v>0.09</v>
      </c>
      <c r="R395" s="55">
        <v>1.6304319438482956E-3</v>
      </c>
      <c r="S395" s="52">
        <v>0</v>
      </c>
      <c r="T395"/>
      <c r="U395" s="82">
        <v>77468</v>
      </c>
      <c r="V395" s="82">
        <v>0</v>
      </c>
      <c r="W395" s="82">
        <v>0</v>
      </c>
      <c r="X395" s="82">
        <v>3572</v>
      </c>
      <c r="Y395" s="82">
        <v>81040</v>
      </c>
      <c r="Z395" s="83">
        <v>9100299</v>
      </c>
    </row>
    <row r="396" spans="1:26" s="13" customFormat="1">
      <c r="A396" s="49">
        <v>454</v>
      </c>
      <c r="B396" s="49">
        <v>454149128</v>
      </c>
      <c r="C396" s="50" t="s">
        <v>200</v>
      </c>
      <c r="D396" s="49">
        <v>149</v>
      </c>
      <c r="E396" s="50" t="s">
        <v>77</v>
      </c>
      <c r="F396" s="49">
        <v>128</v>
      </c>
      <c r="G396" s="50" t="s">
        <v>122</v>
      </c>
      <c r="H396" s="79">
        <v>9</v>
      </c>
      <c r="I396" s="80">
        <v>10117</v>
      </c>
      <c r="J396" s="80">
        <v>515</v>
      </c>
      <c r="K396" s="80">
        <v>0</v>
      </c>
      <c r="L396" s="80">
        <v>893</v>
      </c>
      <c r="M396" s="81">
        <v>11525</v>
      </c>
      <c r="N396"/>
      <c r="O396" s="79">
        <v>0</v>
      </c>
      <c r="P396" s="79">
        <v>0</v>
      </c>
      <c r="Q396" s="55">
        <v>0.18</v>
      </c>
      <c r="R396" s="55">
        <v>3.2910048269938354E-2</v>
      </c>
      <c r="S396" s="52">
        <v>0</v>
      </c>
      <c r="T396"/>
      <c r="U396" s="82">
        <v>95688</v>
      </c>
      <c r="V396" s="82">
        <v>0</v>
      </c>
      <c r="W396" s="82">
        <v>0</v>
      </c>
      <c r="X396" s="82">
        <v>8037</v>
      </c>
      <c r="Y396" s="82">
        <v>103725</v>
      </c>
      <c r="Z396" s="83">
        <v>9100299</v>
      </c>
    </row>
    <row r="397" spans="1:26" s="13" customFormat="1">
      <c r="A397" s="49">
        <v>454</v>
      </c>
      <c r="B397" s="49">
        <v>454149149</v>
      </c>
      <c r="C397" s="50" t="s">
        <v>200</v>
      </c>
      <c r="D397" s="49">
        <v>149</v>
      </c>
      <c r="E397" s="50" t="s">
        <v>77</v>
      </c>
      <c r="F397" s="49">
        <v>149</v>
      </c>
      <c r="G397" s="50" t="s">
        <v>77</v>
      </c>
      <c r="H397" s="79">
        <v>679</v>
      </c>
      <c r="I397" s="80">
        <v>11389</v>
      </c>
      <c r="J397" s="80">
        <v>14</v>
      </c>
      <c r="K397" s="80">
        <v>0</v>
      </c>
      <c r="L397" s="80">
        <v>893</v>
      </c>
      <c r="M397" s="81">
        <v>12296</v>
      </c>
      <c r="N397"/>
      <c r="O397" s="79">
        <v>0</v>
      </c>
      <c r="P397" s="79">
        <v>0</v>
      </c>
      <c r="Q397" s="55">
        <v>0.16</v>
      </c>
      <c r="R397" s="55">
        <v>0.10179034970494732</v>
      </c>
      <c r="S397" s="52">
        <v>0</v>
      </c>
      <c r="T397"/>
      <c r="U397" s="82">
        <v>7742637</v>
      </c>
      <c r="V397" s="82">
        <v>0</v>
      </c>
      <c r="W397" s="82">
        <v>0</v>
      </c>
      <c r="X397" s="82">
        <v>606347</v>
      </c>
      <c r="Y397" s="82">
        <v>8348984</v>
      </c>
      <c r="Z397" s="83">
        <v>9100299</v>
      </c>
    </row>
    <row r="398" spans="1:26" s="13" customFormat="1">
      <c r="A398" s="49">
        <v>454</v>
      </c>
      <c r="B398" s="49">
        <v>454149181</v>
      </c>
      <c r="C398" s="50" t="s">
        <v>200</v>
      </c>
      <c r="D398" s="49">
        <v>149</v>
      </c>
      <c r="E398" s="50" t="s">
        <v>77</v>
      </c>
      <c r="F398" s="49">
        <v>181</v>
      </c>
      <c r="G398" s="50" t="s">
        <v>79</v>
      </c>
      <c r="H398" s="79">
        <v>45</v>
      </c>
      <c r="I398" s="80">
        <v>10955</v>
      </c>
      <c r="J398" s="80">
        <v>742</v>
      </c>
      <c r="K398" s="80">
        <v>0</v>
      </c>
      <c r="L398" s="80">
        <v>893</v>
      </c>
      <c r="M398" s="81">
        <v>12590</v>
      </c>
      <c r="N398"/>
      <c r="O398" s="79">
        <v>0</v>
      </c>
      <c r="P398" s="79">
        <v>0</v>
      </c>
      <c r="Q398" s="55">
        <v>0.09</v>
      </c>
      <c r="R398" s="55">
        <v>1.3705566070898919E-2</v>
      </c>
      <c r="S398" s="52">
        <v>0</v>
      </c>
      <c r="T398"/>
      <c r="U398" s="82">
        <v>526365</v>
      </c>
      <c r="V398" s="82">
        <v>0</v>
      </c>
      <c r="W398" s="82">
        <v>0</v>
      </c>
      <c r="X398" s="82">
        <v>40185</v>
      </c>
      <c r="Y398" s="82">
        <v>566550</v>
      </c>
      <c r="Z398" s="83">
        <v>9100299</v>
      </c>
    </row>
    <row r="399" spans="1:26" s="13" customFormat="1">
      <c r="A399" s="49">
        <v>455</v>
      </c>
      <c r="B399" s="49">
        <v>455128007</v>
      </c>
      <c r="C399" s="50" t="s">
        <v>201</v>
      </c>
      <c r="D399" s="49">
        <v>128</v>
      </c>
      <c r="E399" s="50" t="s">
        <v>122</v>
      </c>
      <c r="F399" s="49">
        <v>7</v>
      </c>
      <c r="G399" s="50" t="s">
        <v>202</v>
      </c>
      <c r="H399" s="79">
        <v>2</v>
      </c>
      <c r="I399" s="80">
        <v>8332</v>
      </c>
      <c r="J399" s="80">
        <v>3244</v>
      </c>
      <c r="K399" s="80">
        <v>0</v>
      </c>
      <c r="L399" s="80">
        <v>893</v>
      </c>
      <c r="M399" s="81">
        <v>12469</v>
      </c>
      <c r="N399"/>
      <c r="O399" s="79">
        <v>0</v>
      </c>
      <c r="P399" s="79">
        <v>0</v>
      </c>
      <c r="Q399" s="55">
        <v>0.09</v>
      </c>
      <c r="R399" s="55">
        <v>1.5821744703746362E-2</v>
      </c>
      <c r="S399" s="52">
        <v>0</v>
      </c>
      <c r="T399"/>
      <c r="U399" s="82">
        <v>23152</v>
      </c>
      <c r="V399" s="82">
        <v>0</v>
      </c>
      <c r="W399" s="82">
        <v>0</v>
      </c>
      <c r="X399" s="82">
        <v>1786</v>
      </c>
      <c r="Y399" s="82">
        <v>24938</v>
      </c>
      <c r="Z399" s="83">
        <v>3201105</v>
      </c>
    </row>
    <row r="400" spans="1:26" s="13" customFormat="1">
      <c r="A400" s="49">
        <v>455</v>
      </c>
      <c r="B400" s="49">
        <v>455128128</v>
      </c>
      <c r="C400" s="50" t="s">
        <v>201</v>
      </c>
      <c r="D400" s="49">
        <v>128</v>
      </c>
      <c r="E400" s="50" t="s">
        <v>122</v>
      </c>
      <c r="F400" s="49">
        <v>128</v>
      </c>
      <c r="G400" s="50" t="s">
        <v>122</v>
      </c>
      <c r="H400" s="79">
        <v>300</v>
      </c>
      <c r="I400" s="80">
        <v>9164</v>
      </c>
      <c r="J400" s="80">
        <v>466</v>
      </c>
      <c r="K400" s="80">
        <v>0</v>
      </c>
      <c r="L400" s="80">
        <v>893</v>
      </c>
      <c r="M400" s="81">
        <v>10523</v>
      </c>
      <c r="N400"/>
      <c r="O400" s="79">
        <v>0</v>
      </c>
      <c r="P400" s="79">
        <v>0</v>
      </c>
      <c r="Q400" s="55">
        <v>0.18</v>
      </c>
      <c r="R400" s="55">
        <v>3.2910048269938354E-2</v>
      </c>
      <c r="S400" s="52">
        <v>0</v>
      </c>
      <c r="T400"/>
      <c r="U400" s="82">
        <v>2889000</v>
      </c>
      <c r="V400" s="82">
        <v>0</v>
      </c>
      <c r="W400" s="82">
        <v>0</v>
      </c>
      <c r="X400" s="82">
        <v>267900</v>
      </c>
      <c r="Y400" s="82">
        <v>3156900</v>
      </c>
      <c r="Z400" s="83">
        <v>3201105</v>
      </c>
    </row>
    <row r="401" spans="1:26" s="13" customFormat="1">
      <c r="A401" s="49">
        <v>455</v>
      </c>
      <c r="B401" s="49">
        <v>455128745</v>
      </c>
      <c r="C401" s="50" t="s">
        <v>201</v>
      </c>
      <c r="D401" s="49">
        <v>128</v>
      </c>
      <c r="E401" s="50" t="s">
        <v>122</v>
      </c>
      <c r="F401" s="49">
        <v>745</v>
      </c>
      <c r="G401" s="50" t="s">
        <v>247</v>
      </c>
      <c r="H401" s="79">
        <v>1</v>
      </c>
      <c r="I401" s="80">
        <v>12631</v>
      </c>
      <c r="J401" s="80">
        <v>5743</v>
      </c>
      <c r="K401" s="80">
        <v>0</v>
      </c>
      <c r="L401" s="80">
        <v>893</v>
      </c>
      <c r="M401" s="81">
        <v>19267</v>
      </c>
      <c r="N401"/>
      <c r="O401" s="79">
        <v>0</v>
      </c>
      <c r="P401" s="79">
        <v>0</v>
      </c>
      <c r="Q401" s="55">
        <v>0.09</v>
      </c>
      <c r="R401" s="55">
        <v>1.1080103135044426E-2</v>
      </c>
      <c r="S401" s="52">
        <v>0</v>
      </c>
      <c r="T401"/>
      <c r="U401" s="82">
        <v>18374</v>
      </c>
      <c r="V401" s="82">
        <v>0</v>
      </c>
      <c r="W401" s="82">
        <v>0</v>
      </c>
      <c r="X401" s="82">
        <v>893</v>
      </c>
      <c r="Y401" s="82">
        <v>19267</v>
      </c>
      <c r="Z401" s="83">
        <v>3201105</v>
      </c>
    </row>
    <row r="402" spans="1:26" s="13" customFormat="1">
      <c r="A402" s="49">
        <v>456</v>
      </c>
      <c r="B402" s="49">
        <v>456160009</v>
      </c>
      <c r="C402" s="50" t="s">
        <v>203</v>
      </c>
      <c r="D402" s="49">
        <v>160</v>
      </c>
      <c r="E402" s="50" t="s">
        <v>134</v>
      </c>
      <c r="F402" s="49">
        <v>9</v>
      </c>
      <c r="G402" s="50" t="s">
        <v>85</v>
      </c>
      <c r="H402" s="79">
        <v>1</v>
      </c>
      <c r="I402" s="80">
        <v>8450</v>
      </c>
      <c r="J402" s="80">
        <v>4786</v>
      </c>
      <c r="K402" s="80">
        <v>0</v>
      </c>
      <c r="L402" s="80">
        <v>893</v>
      </c>
      <c r="M402" s="81">
        <v>14129</v>
      </c>
      <c r="N402"/>
      <c r="O402" s="79">
        <v>1.7199017199017199E-2</v>
      </c>
      <c r="P402" s="79">
        <v>0</v>
      </c>
      <c r="Q402" s="55">
        <v>0.09</v>
      </c>
      <c r="R402" s="55">
        <v>1.6304319438482956E-3</v>
      </c>
      <c r="S402" s="52">
        <v>0</v>
      </c>
      <c r="T402"/>
      <c r="U402" s="82">
        <v>13008</v>
      </c>
      <c r="V402" s="82">
        <v>0</v>
      </c>
      <c r="W402" s="82">
        <v>0</v>
      </c>
      <c r="X402" s="82">
        <v>878</v>
      </c>
      <c r="Y402" s="82">
        <v>13886</v>
      </c>
      <c r="Z402" s="83">
        <v>10427379</v>
      </c>
    </row>
    <row r="403" spans="1:26" s="13" customFormat="1">
      <c r="A403" s="49">
        <v>456</v>
      </c>
      <c r="B403" s="49">
        <v>456160031</v>
      </c>
      <c r="C403" s="50" t="s">
        <v>203</v>
      </c>
      <c r="D403" s="49">
        <v>160</v>
      </c>
      <c r="E403" s="50" t="s">
        <v>134</v>
      </c>
      <c r="F403" s="49">
        <v>31</v>
      </c>
      <c r="G403" s="50" t="s">
        <v>76</v>
      </c>
      <c r="H403" s="79">
        <v>5</v>
      </c>
      <c r="I403" s="80">
        <v>12513</v>
      </c>
      <c r="J403" s="80">
        <v>5805</v>
      </c>
      <c r="K403" s="80">
        <v>0</v>
      </c>
      <c r="L403" s="80">
        <v>893</v>
      </c>
      <c r="M403" s="81">
        <v>19211</v>
      </c>
      <c r="N403"/>
      <c r="O403" s="79">
        <v>8.5995085995085999E-2</v>
      </c>
      <c r="P403" s="79">
        <v>0</v>
      </c>
      <c r="Q403" s="55">
        <v>0.09</v>
      </c>
      <c r="R403" s="55">
        <v>3.0867313623974602E-2</v>
      </c>
      <c r="S403" s="52">
        <v>0</v>
      </c>
      <c r="T403"/>
      <c r="U403" s="82">
        <v>90015</v>
      </c>
      <c r="V403" s="82">
        <v>0</v>
      </c>
      <c r="W403" s="82">
        <v>0</v>
      </c>
      <c r="X403" s="82">
        <v>4390</v>
      </c>
      <c r="Y403" s="82">
        <v>94405</v>
      </c>
      <c r="Z403" s="83">
        <v>10427379</v>
      </c>
    </row>
    <row r="404" spans="1:26" s="13" customFormat="1">
      <c r="A404" s="49">
        <v>456</v>
      </c>
      <c r="B404" s="49">
        <v>456160056</v>
      </c>
      <c r="C404" s="50" t="s">
        <v>203</v>
      </c>
      <c r="D404" s="49">
        <v>160</v>
      </c>
      <c r="E404" s="50" t="s">
        <v>134</v>
      </c>
      <c r="F404" s="49">
        <v>56</v>
      </c>
      <c r="G404" s="50" t="s">
        <v>133</v>
      </c>
      <c r="H404" s="79">
        <v>1</v>
      </c>
      <c r="I404" s="80">
        <v>13058</v>
      </c>
      <c r="J404" s="80">
        <v>5073</v>
      </c>
      <c r="K404" s="80">
        <v>0</v>
      </c>
      <c r="L404" s="80">
        <v>893</v>
      </c>
      <c r="M404" s="81">
        <v>19024</v>
      </c>
      <c r="N404"/>
      <c r="O404" s="79">
        <v>1.7199017199017199E-2</v>
      </c>
      <c r="P404" s="79">
        <v>0</v>
      </c>
      <c r="Q404" s="55">
        <v>0.09</v>
      </c>
      <c r="R404" s="55">
        <v>1.9873756517524429E-2</v>
      </c>
      <c r="S404" s="52">
        <v>0</v>
      </c>
      <c r="T404"/>
      <c r="U404" s="82">
        <v>17819</v>
      </c>
      <c r="V404" s="82">
        <v>0</v>
      </c>
      <c r="W404" s="82">
        <v>0</v>
      </c>
      <c r="X404" s="82">
        <v>878</v>
      </c>
      <c r="Y404" s="82">
        <v>18697</v>
      </c>
      <c r="Z404" s="83">
        <v>10427379</v>
      </c>
    </row>
    <row r="405" spans="1:26" s="13" customFormat="1">
      <c r="A405" s="49">
        <v>456</v>
      </c>
      <c r="B405" s="49">
        <v>456160079</v>
      </c>
      <c r="C405" s="50" t="s">
        <v>203</v>
      </c>
      <c r="D405" s="49">
        <v>160</v>
      </c>
      <c r="E405" s="50" t="s">
        <v>134</v>
      </c>
      <c r="F405" s="49">
        <v>79</v>
      </c>
      <c r="G405" s="50" t="s">
        <v>86</v>
      </c>
      <c r="H405" s="79">
        <v>20</v>
      </c>
      <c r="I405" s="80">
        <v>10194</v>
      </c>
      <c r="J405" s="80">
        <v>1032</v>
      </c>
      <c r="K405" s="80">
        <v>0</v>
      </c>
      <c r="L405" s="80">
        <v>893</v>
      </c>
      <c r="M405" s="81">
        <v>12119</v>
      </c>
      <c r="N405"/>
      <c r="O405" s="79">
        <v>0.34398034398034388</v>
      </c>
      <c r="P405" s="79">
        <v>0</v>
      </c>
      <c r="Q405" s="55">
        <v>0.09</v>
      </c>
      <c r="R405" s="55">
        <v>5.9658172197496293E-2</v>
      </c>
      <c r="S405" s="52">
        <v>0</v>
      </c>
      <c r="T405"/>
      <c r="U405" s="82">
        <v>220660</v>
      </c>
      <c r="V405" s="82">
        <v>0</v>
      </c>
      <c r="W405" s="82">
        <v>0</v>
      </c>
      <c r="X405" s="82">
        <v>17560</v>
      </c>
      <c r="Y405" s="82">
        <v>238220</v>
      </c>
      <c r="Z405" s="83">
        <v>10427379</v>
      </c>
    </row>
    <row r="406" spans="1:26" s="13" customFormat="1">
      <c r="A406" s="49">
        <v>456</v>
      </c>
      <c r="B406" s="49">
        <v>456160128</v>
      </c>
      <c r="C406" s="50" t="s">
        <v>203</v>
      </c>
      <c r="D406" s="49">
        <v>160</v>
      </c>
      <c r="E406" s="50" t="s">
        <v>134</v>
      </c>
      <c r="F406" s="49">
        <v>128</v>
      </c>
      <c r="G406" s="50" t="s">
        <v>122</v>
      </c>
      <c r="H406" s="79">
        <v>1</v>
      </c>
      <c r="I406" s="80">
        <v>11023</v>
      </c>
      <c r="J406" s="80">
        <v>561</v>
      </c>
      <c r="K406" s="80">
        <v>0</v>
      </c>
      <c r="L406" s="80">
        <v>893</v>
      </c>
      <c r="M406" s="81">
        <v>12477</v>
      </c>
      <c r="N406"/>
      <c r="O406" s="79">
        <v>1.7199017199017199E-2</v>
      </c>
      <c r="P406" s="79">
        <v>0</v>
      </c>
      <c r="Q406" s="55">
        <v>0.18</v>
      </c>
      <c r="R406" s="55">
        <v>3.2910048269938354E-2</v>
      </c>
      <c r="S406" s="52">
        <v>0</v>
      </c>
      <c r="T406"/>
      <c r="U406" s="82">
        <v>11385</v>
      </c>
      <c r="V406" s="82">
        <v>0</v>
      </c>
      <c r="W406" s="82">
        <v>0</v>
      </c>
      <c r="X406" s="82">
        <v>878</v>
      </c>
      <c r="Y406" s="82">
        <v>12263</v>
      </c>
      <c r="Z406" s="83">
        <v>10427379</v>
      </c>
    </row>
    <row r="407" spans="1:26" s="13" customFormat="1">
      <c r="A407" s="49">
        <v>456</v>
      </c>
      <c r="B407" s="49">
        <v>456160149</v>
      </c>
      <c r="C407" s="50" t="s">
        <v>203</v>
      </c>
      <c r="D407" s="49">
        <v>160</v>
      </c>
      <c r="E407" s="50" t="s">
        <v>134</v>
      </c>
      <c r="F407" s="49">
        <v>149</v>
      </c>
      <c r="G407" s="50" t="s">
        <v>77</v>
      </c>
      <c r="H407" s="79">
        <v>2</v>
      </c>
      <c r="I407" s="80">
        <v>13821</v>
      </c>
      <c r="J407" s="80">
        <v>17</v>
      </c>
      <c r="K407" s="80">
        <v>0</v>
      </c>
      <c r="L407" s="80">
        <v>893</v>
      </c>
      <c r="M407" s="81">
        <v>14731</v>
      </c>
      <c r="N407"/>
      <c r="O407" s="79">
        <v>3.4398034398034398E-2</v>
      </c>
      <c r="P407" s="79">
        <v>0</v>
      </c>
      <c r="Q407" s="55">
        <v>0.16</v>
      </c>
      <c r="R407" s="55">
        <v>0.10179034970494732</v>
      </c>
      <c r="S407" s="52">
        <v>0</v>
      </c>
      <c r="T407"/>
      <c r="U407" s="82">
        <v>27200</v>
      </c>
      <c r="V407" s="82">
        <v>0</v>
      </c>
      <c r="W407" s="82">
        <v>0</v>
      </c>
      <c r="X407" s="82">
        <v>1756</v>
      </c>
      <c r="Y407" s="82">
        <v>28956</v>
      </c>
      <c r="Z407" s="83">
        <v>10427379</v>
      </c>
    </row>
    <row r="408" spans="1:26" s="13" customFormat="1">
      <c r="A408" s="49">
        <v>456</v>
      </c>
      <c r="B408" s="49">
        <v>456160160</v>
      </c>
      <c r="C408" s="50" t="s">
        <v>203</v>
      </c>
      <c r="D408" s="49">
        <v>160</v>
      </c>
      <c r="E408" s="50" t="s">
        <v>134</v>
      </c>
      <c r="F408" s="49">
        <v>160</v>
      </c>
      <c r="G408" s="50" t="s">
        <v>134</v>
      </c>
      <c r="H408" s="79">
        <v>771</v>
      </c>
      <c r="I408" s="80">
        <v>11702</v>
      </c>
      <c r="J408" s="80">
        <v>369</v>
      </c>
      <c r="K408" s="80">
        <v>0</v>
      </c>
      <c r="L408" s="80">
        <v>893</v>
      </c>
      <c r="M408" s="81">
        <v>12964</v>
      </c>
      <c r="N408"/>
      <c r="O408" s="79">
        <v>13.260442260442177</v>
      </c>
      <c r="P408" s="79">
        <v>0</v>
      </c>
      <c r="Q408" s="55">
        <v>0.18</v>
      </c>
      <c r="R408" s="55">
        <v>0.10252706297584664</v>
      </c>
      <c r="S408" s="52">
        <v>0</v>
      </c>
      <c r="T408"/>
      <c r="U408" s="82">
        <v>9146373</v>
      </c>
      <c r="V408" s="82">
        <v>0</v>
      </c>
      <c r="W408" s="82">
        <v>0</v>
      </c>
      <c r="X408" s="82">
        <v>676938</v>
      </c>
      <c r="Y408" s="82">
        <v>9823311</v>
      </c>
      <c r="Z408" s="83">
        <v>10427379</v>
      </c>
    </row>
    <row r="409" spans="1:26" s="13" customFormat="1">
      <c r="A409" s="49">
        <v>456</v>
      </c>
      <c r="B409" s="49">
        <v>456160170</v>
      </c>
      <c r="C409" s="50" t="s">
        <v>203</v>
      </c>
      <c r="D409" s="49">
        <v>160</v>
      </c>
      <c r="E409" s="50" t="s">
        <v>134</v>
      </c>
      <c r="F409" s="49">
        <v>170</v>
      </c>
      <c r="G409" s="50" t="s">
        <v>65</v>
      </c>
      <c r="H409" s="79">
        <v>2</v>
      </c>
      <c r="I409" s="80">
        <v>10413</v>
      </c>
      <c r="J409" s="80">
        <v>4066</v>
      </c>
      <c r="K409" s="80">
        <v>0</v>
      </c>
      <c r="L409" s="80">
        <v>893</v>
      </c>
      <c r="M409" s="81">
        <v>15372</v>
      </c>
      <c r="N409"/>
      <c r="O409" s="79">
        <v>3.4398034398034398E-2</v>
      </c>
      <c r="P409" s="79">
        <v>0</v>
      </c>
      <c r="Q409" s="55">
        <v>0.09</v>
      </c>
      <c r="R409" s="55">
        <v>9.2360305164679884E-2</v>
      </c>
      <c r="S409" s="52">
        <v>-364</v>
      </c>
      <c r="T409"/>
      <c r="U409" s="82">
        <v>28460</v>
      </c>
      <c r="V409" s="82">
        <v>0</v>
      </c>
      <c r="W409" s="82">
        <v>-728</v>
      </c>
      <c r="X409" s="82">
        <v>1756</v>
      </c>
      <c r="Y409" s="82">
        <v>29488</v>
      </c>
      <c r="Z409" s="83">
        <v>10427379</v>
      </c>
    </row>
    <row r="410" spans="1:26" s="13" customFormat="1">
      <c r="A410" s="49">
        <v>456</v>
      </c>
      <c r="B410" s="49">
        <v>456160262</v>
      </c>
      <c r="C410" s="50" t="s">
        <v>203</v>
      </c>
      <c r="D410" s="49">
        <v>160</v>
      </c>
      <c r="E410" s="50" t="s">
        <v>134</v>
      </c>
      <c r="F410" s="49">
        <v>262</v>
      </c>
      <c r="G410" s="50" t="s">
        <v>19</v>
      </c>
      <c r="H410" s="79">
        <v>1</v>
      </c>
      <c r="I410" s="80">
        <v>10347</v>
      </c>
      <c r="J410" s="80">
        <v>4771</v>
      </c>
      <c r="K410" s="80">
        <v>0</v>
      </c>
      <c r="L410" s="80">
        <v>893</v>
      </c>
      <c r="M410" s="81">
        <v>16011</v>
      </c>
      <c r="N410"/>
      <c r="O410" s="79">
        <v>1.7199017199017199E-2</v>
      </c>
      <c r="P410" s="79">
        <v>0</v>
      </c>
      <c r="Q410" s="55">
        <v>0.09</v>
      </c>
      <c r="R410" s="55">
        <v>4.9647447879869105E-2</v>
      </c>
      <c r="S410" s="52">
        <v>0</v>
      </c>
      <c r="T410"/>
      <c r="U410" s="82">
        <v>14858</v>
      </c>
      <c r="V410" s="82">
        <v>0</v>
      </c>
      <c r="W410" s="82">
        <v>0</v>
      </c>
      <c r="X410" s="82">
        <v>878</v>
      </c>
      <c r="Y410" s="82">
        <v>15736</v>
      </c>
      <c r="Z410" s="83">
        <v>10427379</v>
      </c>
    </row>
    <row r="411" spans="1:26" s="13" customFormat="1">
      <c r="A411" s="49">
        <v>456</v>
      </c>
      <c r="B411" s="49">
        <v>456160295</v>
      </c>
      <c r="C411" s="50" t="s">
        <v>203</v>
      </c>
      <c r="D411" s="49">
        <v>160</v>
      </c>
      <c r="E411" s="50" t="s">
        <v>134</v>
      </c>
      <c r="F411" s="49">
        <v>295</v>
      </c>
      <c r="G411" s="50" t="s">
        <v>135</v>
      </c>
      <c r="H411" s="79">
        <v>7</v>
      </c>
      <c r="I411" s="80">
        <v>10650</v>
      </c>
      <c r="J411" s="80">
        <v>5093</v>
      </c>
      <c r="K411" s="80">
        <v>0</v>
      </c>
      <c r="L411" s="80">
        <v>893</v>
      </c>
      <c r="M411" s="81">
        <v>16636</v>
      </c>
      <c r="N411"/>
      <c r="O411" s="79">
        <v>0.1203931203931204</v>
      </c>
      <c r="P411" s="79">
        <v>0</v>
      </c>
      <c r="Q411" s="55">
        <v>0.09</v>
      </c>
      <c r="R411" s="55">
        <v>2.0444543723874161E-2</v>
      </c>
      <c r="S411" s="52">
        <v>0</v>
      </c>
      <c r="T411"/>
      <c r="U411" s="82">
        <v>108304</v>
      </c>
      <c r="V411" s="82">
        <v>0</v>
      </c>
      <c r="W411" s="82">
        <v>0</v>
      </c>
      <c r="X411" s="82">
        <v>6146</v>
      </c>
      <c r="Y411" s="82">
        <v>114450</v>
      </c>
      <c r="Z411" s="83">
        <v>10427379</v>
      </c>
    </row>
    <row r="412" spans="1:26" s="13" customFormat="1">
      <c r="A412" s="49">
        <v>456</v>
      </c>
      <c r="B412" s="49">
        <v>456160301</v>
      </c>
      <c r="C412" s="50" t="s">
        <v>203</v>
      </c>
      <c r="D412" s="49">
        <v>160</v>
      </c>
      <c r="E412" s="50" t="s">
        <v>134</v>
      </c>
      <c r="F412" s="49">
        <v>301</v>
      </c>
      <c r="G412" s="50" t="s">
        <v>132</v>
      </c>
      <c r="H412" s="79">
        <v>2</v>
      </c>
      <c r="I412" s="80">
        <v>8094</v>
      </c>
      <c r="J412" s="80">
        <v>2919</v>
      </c>
      <c r="K412" s="80">
        <v>0</v>
      </c>
      <c r="L412" s="80">
        <v>893</v>
      </c>
      <c r="M412" s="81">
        <v>11906</v>
      </c>
      <c r="N412"/>
      <c r="O412" s="79">
        <v>3.4398034398034398E-2</v>
      </c>
      <c r="P412" s="79">
        <v>0</v>
      </c>
      <c r="Q412" s="55">
        <v>0.09</v>
      </c>
      <c r="R412" s="55">
        <v>4.3653783548004442E-2</v>
      </c>
      <c r="S412" s="52">
        <v>0</v>
      </c>
      <c r="T412"/>
      <c r="U412" s="82">
        <v>21648</v>
      </c>
      <c r="V412" s="82">
        <v>0</v>
      </c>
      <c r="W412" s="82">
        <v>0</v>
      </c>
      <c r="X412" s="82">
        <v>1756</v>
      </c>
      <c r="Y412" s="82">
        <v>23404</v>
      </c>
      <c r="Z412" s="83">
        <v>10427379</v>
      </c>
    </row>
    <row r="413" spans="1:26" s="13" customFormat="1">
      <c r="A413" s="49">
        <v>456</v>
      </c>
      <c r="B413" s="49">
        <v>456160616</v>
      </c>
      <c r="C413" s="50" t="s">
        <v>203</v>
      </c>
      <c r="D413" s="49">
        <v>160</v>
      </c>
      <c r="E413" s="50" t="s">
        <v>134</v>
      </c>
      <c r="F413" s="49">
        <v>616</v>
      </c>
      <c r="G413" s="50" t="s">
        <v>83</v>
      </c>
      <c r="H413" s="79">
        <v>1</v>
      </c>
      <c r="I413" s="80">
        <v>10413</v>
      </c>
      <c r="J413" s="80">
        <v>3511</v>
      </c>
      <c r="K413" s="80">
        <v>0</v>
      </c>
      <c r="L413" s="80">
        <v>893</v>
      </c>
      <c r="M413" s="81">
        <v>14817</v>
      </c>
      <c r="N413"/>
      <c r="O413" s="79">
        <v>1.7199017199017199E-2</v>
      </c>
      <c r="P413" s="79">
        <v>0</v>
      </c>
      <c r="Q413" s="55">
        <v>0.09</v>
      </c>
      <c r="R413" s="55">
        <v>3.6812936339940566E-2</v>
      </c>
      <c r="S413" s="52">
        <v>0</v>
      </c>
      <c r="T413"/>
      <c r="U413" s="82">
        <v>13685</v>
      </c>
      <c r="V413" s="82">
        <v>0</v>
      </c>
      <c r="W413" s="82">
        <v>0</v>
      </c>
      <c r="X413" s="82">
        <v>878</v>
      </c>
      <c r="Y413" s="82">
        <v>14563</v>
      </c>
      <c r="Z413" s="83">
        <v>10427379</v>
      </c>
    </row>
    <row r="414" spans="1:26" s="13" customFormat="1">
      <c r="A414" s="49">
        <v>458</v>
      </c>
      <c r="B414" s="49">
        <v>458160031</v>
      </c>
      <c r="C414" s="50" t="s">
        <v>204</v>
      </c>
      <c r="D414" s="49">
        <v>160</v>
      </c>
      <c r="E414" s="50" t="s">
        <v>134</v>
      </c>
      <c r="F414" s="49">
        <v>31</v>
      </c>
      <c r="G414" s="50" t="s">
        <v>76</v>
      </c>
      <c r="H414" s="79">
        <v>1</v>
      </c>
      <c r="I414" s="80">
        <v>9808</v>
      </c>
      <c r="J414" s="80">
        <v>4550</v>
      </c>
      <c r="K414" s="80">
        <v>0</v>
      </c>
      <c r="L414" s="80">
        <v>893</v>
      </c>
      <c r="M414" s="81">
        <v>15251</v>
      </c>
      <c r="N414"/>
      <c r="O414" s="79">
        <v>0</v>
      </c>
      <c r="P414" s="79">
        <v>0</v>
      </c>
      <c r="Q414" s="55">
        <v>0.09</v>
      </c>
      <c r="R414" s="55">
        <v>3.0867313623974602E-2</v>
      </c>
      <c r="S414" s="52">
        <v>0</v>
      </c>
      <c r="T414"/>
      <c r="U414" s="82">
        <v>14358</v>
      </c>
      <c r="V414" s="82">
        <v>0</v>
      </c>
      <c r="W414" s="82">
        <v>0</v>
      </c>
      <c r="X414" s="82">
        <v>893</v>
      </c>
      <c r="Y414" s="82">
        <v>15251</v>
      </c>
      <c r="Z414" s="83">
        <v>1326501</v>
      </c>
    </row>
    <row r="415" spans="1:26" s="13" customFormat="1">
      <c r="A415" s="49">
        <v>458</v>
      </c>
      <c r="B415" s="49">
        <v>458160056</v>
      </c>
      <c r="C415" s="50" t="s">
        <v>204</v>
      </c>
      <c r="D415" s="49">
        <v>160</v>
      </c>
      <c r="E415" s="50" t="s">
        <v>134</v>
      </c>
      <c r="F415" s="49">
        <v>56</v>
      </c>
      <c r="G415" s="50" t="s">
        <v>133</v>
      </c>
      <c r="H415" s="79">
        <v>1</v>
      </c>
      <c r="I415" s="80">
        <v>13975</v>
      </c>
      <c r="J415" s="80">
        <v>5429</v>
      </c>
      <c r="K415" s="80">
        <v>0</v>
      </c>
      <c r="L415" s="80">
        <v>893</v>
      </c>
      <c r="M415" s="81">
        <v>20297</v>
      </c>
      <c r="N415"/>
      <c r="O415" s="79">
        <v>0</v>
      </c>
      <c r="P415" s="79">
        <v>0</v>
      </c>
      <c r="Q415" s="55">
        <v>0.09</v>
      </c>
      <c r="R415" s="55">
        <v>1.9873756517524429E-2</v>
      </c>
      <c r="S415" s="52">
        <v>0</v>
      </c>
      <c r="T415"/>
      <c r="U415" s="82">
        <v>19404</v>
      </c>
      <c r="V415" s="82">
        <v>0</v>
      </c>
      <c r="W415" s="82">
        <v>0</v>
      </c>
      <c r="X415" s="82">
        <v>893</v>
      </c>
      <c r="Y415" s="82">
        <v>20297</v>
      </c>
      <c r="Z415" s="83">
        <v>1326501</v>
      </c>
    </row>
    <row r="416" spans="1:26" s="13" customFormat="1">
      <c r="A416" s="49">
        <v>458</v>
      </c>
      <c r="B416" s="49">
        <v>458160079</v>
      </c>
      <c r="C416" s="50" t="s">
        <v>204</v>
      </c>
      <c r="D416" s="49">
        <v>160</v>
      </c>
      <c r="E416" s="50" t="s">
        <v>134</v>
      </c>
      <c r="F416" s="49">
        <v>79</v>
      </c>
      <c r="G416" s="50" t="s">
        <v>86</v>
      </c>
      <c r="H416" s="79">
        <v>7</v>
      </c>
      <c r="I416" s="80">
        <v>11255</v>
      </c>
      <c r="J416" s="80">
        <v>1140</v>
      </c>
      <c r="K416" s="80">
        <v>0</v>
      </c>
      <c r="L416" s="80">
        <v>893</v>
      </c>
      <c r="M416" s="81">
        <v>13288</v>
      </c>
      <c r="N416"/>
      <c r="O416" s="79">
        <v>0</v>
      </c>
      <c r="P416" s="79">
        <v>0</v>
      </c>
      <c r="Q416" s="55">
        <v>0.09</v>
      </c>
      <c r="R416" s="55">
        <v>5.9658172197496293E-2</v>
      </c>
      <c r="S416" s="52">
        <v>0</v>
      </c>
      <c r="T416"/>
      <c r="U416" s="82">
        <v>86765</v>
      </c>
      <c r="V416" s="82">
        <v>0</v>
      </c>
      <c r="W416" s="82">
        <v>0</v>
      </c>
      <c r="X416" s="82">
        <v>6251</v>
      </c>
      <c r="Y416" s="82">
        <v>93016</v>
      </c>
      <c r="Z416" s="83">
        <v>1326501</v>
      </c>
    </row>
    <row r="417" spans="1:26" s="13" customFormat="1">
      <c r="A417" s="49">
        <v>458</v>
      </c>
      <c r="B417" s="49">
        <v>458160149</v>
      </c>
      <c r="C417" s="50" t="s">
        <v>204</v>
      </c>
      <c r="D417" s="49">
        <v>160</v>
      </c>
      <c r="E417" s="50" t="s">
        <v>134</v>
      </c>
      <c r="F417" s="49">
        <v>149</v>
      </c>
      <c r="G417" s="50" t="s">
        <v>77</v>
      </c>
      <c r="H417" s="79">
        <v>1</v>
      </c>
      <c r="I417" s="80">
        <v>12390</v>
      </c>
      <c r="J417" s="80">
        <v>16</v>
      </c>
      <c r="K417" s="80">
        <v>0</v>
      </c>
      <c r="L417" s="80">
        <v>893</v>
      </c>
      <c r="M417" s="81">
        <v>13299</v>
      </c>
      <c r="N417"/>
      <c r="O417" s="79">
        <v>0</v>
      </c>
      <c r="P417" s="79">
        <v>0</v>
      </c>
      <c r="Q417" s="55">
        <v>0.16</v>
      </c>
      <c r="R417" s="55">
        <v>0.10179034970494732</v>
      </c>
      <c r="S417" s="52">
        <v>0</v>
      </c>
      <c r="T417"/>
      <c r="U417" s="82">
        <v>12406</v>
      </c>
      <c r="V417" s="82">
        <v>0</v>
      </c>
      <c r="W417" s="82">
        <v>0</v>
      </c>
      <c r="X417" s="82">
        <v>893</v>
      </c>
      <c r="Y417" s="82">
        <v>13299</v>
      </c>
      <c r="Z417" s="83">
        <v>1326501</v>
      </c>
    </row>
    <row r="418" spans="1:26" s="13" customFormat="1">
      <c r="A418" s="49">
        <v>458</v>
      </c>
      <c r="B418" s="49">
        <v>458160160</v>
      </c>
      <c r="C418" s="50" t="s">
        <v>204</v>
      </c>
      <c r="D418" s="49">
        <v>160</v>
      </c>
      <c r="E418" s="50" t="s">
        <v>134</v>
      </c>
      <c r="F418" s="49">
        <v>160</v>
      </c>
      <c r="G418" s="50" t="s">
        <v>134</v>
      </c>
      <c r="H418" s="79">
        <v>74</v>
      </c>
      <c r="I418" s="80">
        <v>13235</v>
      </c>
      <c r="J418" s="80">
        <v>417</v>
      </c>
      <c r="K418" s="80">
        <v>0</v>
      </c>
      <c r="L418" s="80">
        <v>893</v>
      </c>
      <c r="M418" s="81">
        <v>14545</v>
      </c>
      <c r="N418"/>
      <c r="O418" s="79">
        <v>0</v>
      </c>
      <c r="P418" s="79">
        <v>0</v>
      </c>
      <c r="Q418" s="55">
        <v>0.18</v>
      </c>
      <c r="R418" s="55">
        <v>0.10252706297584664</v>
      </c>
      <c r="S418" s="52">
        <v>0</v>
      </c>
      <c r="T418"/>
      <c r="U418" s="82">
        <v>1010248</v>
      </c>
      <c r="V418" s="82">
        <v>0</v>
      </c>
      <c r="W418" s="82">
        <v>0</v>
      </c>
      <c r="X418" s="82">
        <v>66082</v>
      </c>
      <c r="Y418" s="82">
        <v>1076330</v>
      </c>
      <c r="Z418" s="83">
        <v>1326501</v>
      </c>
    </row>
    <row r="419" spans="1:26" s="13" customFormat="1">
      <c r="A419" s="49">
        <v>458</v>
      </c>
      <c r="B419" s="49">
        <v>458160181</v>
      </c>
      <c r="C419" s="50" t="s">
        <v>204</v>
      </c>
      <c r="D419" s="49">
        <v>160</v>
      </c>
      <c r="E419" s="50" t="s">
        <v>134</v>
      </c>
      <c r="F419" s="49">
        <v>181</v>
      </c>
      <c r="G419" s="50" t="s">
        <v>79</v>
      </c>
      <c r="H419" s="79">
        <v>3</v>
      </c>
      <c r="I419" s="80">
        <v>11884</v>
      </c>
      <c r="J419" s="80">
        <v>805</v>
      </c>
      <c r="K419" s="80">
        <v>0</v>
      </c>
      <c r="L419" s="80">
        <v>893</v>
      </c>
      <c r="M419" s="81">
        <v>13582</v>
      </c>
      <c r="N419"/>
      <c r="O419" s="79">
        <v>0</v>
      </c>
      <c r="P419" s="79">
        <v>0</v>
      </c>
      <c r="Q419" s="55">
        <v>0.09</v>
      </c>
      <c r="R419" s="55">
        <v>1.3705566070898919E-2</v>
      </c>
      <c r="S419" s="52">
        <v>0</v>
      </c>
      <c r="T419"/>
      <c r="U419" s="82">
        <v>38067</v>
      </c>
      <c r="V419" s="82">
        <v>0</v>
      </c>
      <c r="W419" s="82">
        <v>0</v>
      </c>
      <c r="X419" s="82">
        <v>2679</v>
      </c>
      <c r="Y419" s="82">
        <v>40746</v>
      </c>
      <c r="Z419" s="83">
        <v>1326501</v>
      </c>
    </row>
    <row r="420" spans="1:26" s="13" customFormat="1">
      <c r="A420" s="49">
        <v>458</v>
      </c>
      <c r="B420" s="49">
        <v>458160301</v>
      </c>
      <c r="C420" s="50" t="s">
        <v>204</v>
      </c>
      <c r="D420" s="49">
        <v>160</v>
      </c>
      <c r="E420" s="50" t="s">
        <v>134</v>
      </c>
      <c r="F420" s="49">
        <v>301</v>
      </c>
      <c r="G420" s="50" t="s">
        <v>132</v>
      </c>
      <c r="H420" s="79">
        <v>3</v>
      </c>
      <c r="I420" s="80">
        <v>11884</v>
      </c>
      <c r="J420" s="80">
        <v>4286</v>
      </c>
      <c r="K420" s="80">
        <v>0</v>
      </c>
      <c r="L420" s="80">
        <v>893</v>
      </c>
      <c r="M420" s="81">
        <v>17063</v>
      </c>
      <c r="N420"/>
      <c r="O420" s="79">
        <v>0</v>
      </c>
      <c r="P420" s="79">
        <v>0</v>
      </c>
      <c r="Q420" s="55">
        <v>0.09</v>
      </c>
      <c r="R420" s="55">
        <v>4.3653783548004442E-2</v>
      </c>
      <c r="S420" s="52">
        <v>0</v>
      </c>
      <c r="T420"/>
      <c r="U420" s="82">
        <v>48510</v>
      </c>
      <c r="V420" s="82">
        <v>0</v>
      </c>
      <c r="W420" s="82">
        <v>0</v>
      </c>
      <c r="X420" s="82">
        <v>2679</v>
      </c>
      <c r="Y420" s="82">
        <v>51189</v>
      </c>
      <c r="Z420" s="83">
        <v>1326501</v>
      </c>
    </row>
    <row r="421" spans="1:26" s="13" customFormat="1">
      <c r="A421" s="49">
        <v>458</v>
      </c>
      <c r="B421" s="49">
        <v>458160342</v>
      </c>
      <c r="C421" s="50" t="s">
        <v>204</v>
      </c>
      <c r="D421" s="49">
        <v>160</v>
      </c>
      <c r="E421" s="50" t="s">
        <v>134</v>
      </c>
      <c r="F421" s="49">
        <v>342</v>
      </c>
      <c r="G421" s="50" t="s">
        <v>222</v>
      </c>
      <c r="H421" s="79">
        <v>1</v>
      </c>
      <c r="I421" s="80">
        <v>9956</v>
      </c>
      <c r="J421" s="80">
        <v>5524</v>
      </c>
      <c r="K421" s="80">
        <v>0</v>
      </c>
      <c r="L421" s="80">
        <v>893</v>
      </c>
      <c r="M421" s="81">
        <v>16373</v>
      </c>
      <c r="N421"/>
      <c r="O421" s="79">
        <v>0</v>
      </c>
      <c r="P421" s="79">
        <v>0</v>
      </c>
      <c r="Q421" s="55">
        <v>0.09</v>
      </c>
      <c r="R421" s="55">
        <v>1.3475740153279221E-3</v>
      </c>
      <c r="S421" s="52">
        <v>0</v>
      </c>
      <c r="T421"/>
      <c r="U421" s="82">
        <v>15480</v>
      </c>
      <c r="V421" s="82">
        <v>0</v>
      </c>
      <c r="W421" s="82">
        <v>0</v>
      </c>
      <c r="X421" s="82">
        <v>893</v>
      </c>
      <c r="Y421" s="82">
        <v>16373</v>
      </c>
      <c r="Z421" s="83">
        <v>1326501</v>
      </c>
    </row>
    <row r="422" spans="1:26" s="13" customFormat="1">
      <c r="A422" s="49">
        <v>463</v>
      </c>
      <c r="B422" s="49">
        <v>463035035</v>
      </c>
      <c r="C422" s="50" t="s">
        <v>205</v>
      </c>
      <c r="D422" s="49">
        <v>35</v>
      </c>
      <c r="E422" s="50" t="s">
        <v>11</v>
      </c>
      <c r="F422" s="49">
        <v>35</v>
      </c>
      <c r="G422" s="50" t="s">
        <v>11</v>
      </c>
      <c r="H422" s="79">
        <v>558</v>
      </c>
      <c r="I422" s="80">
        <v>12561</v>
      </c>
      <c r="J422" s="80">
        <v>4410</v>
      </c>
      <c r="K422" s="80">
        <v>0</v>
      </c>
      <c r="L422" s="80">
        <v>893</v>
      </c>
      <c r="M422" s="81">
        <v>17864</v>
      </c>
      <c r="N422"/>
      <c r="O422" s="79">
        <v>0</v>
      </c>
      <c r="P422" s="79">
        <v>0</v>
      </c>
      <c r="Q422" s="55">
        <v>0.18</v>
      </c>
      <c r="R422" s="55">
        <v>0.14612608853271811</v>
      </c>
      <c r="S422" s="52">
        <v>0</v>
      </c>
      <c r="T422"/>
      <c r="U422" s="82">
        <v>9469818</v>
      </c>
      <c r="V422" s="82">
        <v>0</v>
      </c>
      <c r="W422" s="82">
        <v>0</v>
      </c>
      <c r="X422" s="82">
        <v>498294</v>
      </c>
      <c r="Y422" s="82">
        <v>9968112</v>
      </c>
      <c r="Z422" s="83">
        <v>9968112</v>
      </c>
    </row>
    <row r="423" spans="1:26" s="13" customFormat="1">
      <c r="A423" s="49">
        <v>464</v>
      </c>
      <c r="B423" s="49">
        <v>464168163</v>
      </c>
      <c r="C423" s="50" t="s">
        <v>206</v>
      </c>
      <c r="D423" s="49">
        <v>168</v>
      </c>
      <c r="E423" s="50" t="s">
        <v>96</v>
      </c>
      <c r="F423" s="49">
        <v>163</v>
      </c>
      <c r="G423" s="50" t="s">
        <v>16</v>
      </c>
      <c r="H423" s="79">
        <v>15</v>
      </c>
      <c r="I423" s="80">
        <v>9723</v>
      </c>
      <c r="J423" s="80">
        <v>190</v>
      </c>
      <c r="K423" s="80">
        <v>0</v>
      </c>
      <c r="L423" s="80">
        <v>893</v>
      </c>
      <c r="M423" s="81">
        <v>10806</v>
      </c>
      <c r="N423"/>
      <c r="O423" s="79">
        <v>0</v>
      </c>
      <c r="P423" s="79">
        <v>0</v>
      </c>
      <c r="Q423" s="55">
        <v>0.18</v>
      </c>
      <c r="R423" s="55">
        <v>8.718100290538934E-2</v>
      </c>
      <c r="S423" s="52">
        <v>0</v>
      </c>
      <c r="T423"/>
      <c r="U423" s="82">
        <v>148695</v>
      </c>
      <c r="V423" s="82">
        <v>0</v>
      </c>
      <c r="W423" s="82">
        <v>0</v>
      </c>
      <c r="X423" s="82">
        <v>13395</v>
      </c>
      <c r="Y423" s="82">
        <v>162090</v>
      </c>
      <c r="Z423" s="83">
        <v>3024793</v>
      </c>
    </row>
    <row r="424" spans="1:26" s="13" customFormat="1">
      <c r="A424" s="49">
        <v>464</v>
      </c>
      <c r="B424" s="49">
        <v>464168168</v>
      </c>
      <c r="C424" s="50" t="s">
        <v>206</v>
      </c>
      <c r="D424" s="49">
        <v>168</v>
      </c>
      <c r="E424" s="50" t="s">
        <v>96</v>
      </c>
      <c r="F424" s="49">
        <v>168</v>
      </c>
      <c r="G424" s="50" t="s">
        <v>96</v>
      </c>
      <c r="H424" s="79">
        <v>172</v>
      </c>
      <c r="I424" s="80">
        <v>8433</v>
      </c>
      <c r="J424" s="80">
        <v>4217</v>
      </c>
      <c r="K424" s="80">
        <v>0</v>
      </c>
      <c r="L424" s="80">
        <v>893</v>
      </c>
      <c r="M424" s="81">
        <v>13543</v>
      </c>
      <c r="N424"/>
      <c r="O424" s="79">
        <v>0</v>
      </c>
      <c r="P424" s="79">
        <v>0</v>
      </c>
      <c r="Q424" s="55">
        <v>0.09</v>
      </c>
      <c r="R424" s="55">
        <v>4.7078380780462864E-2</v>
      </c>
      <c r="S424" s="52">
        <v>0</v>
      </c>
      <c r="T424"/>
      <c r="U424" s="82">
        <v>2175800</v>
      </c>
      <c r="V424" s="82">
        <v>0</v>
      </c>
      <c r="W424" s="82">
        <v>0</v>
      </c>
      <c r="X424" s="82">
        <v>153596</v>
      </c>
      <c r="Y424" s="82">
        <v>2329396</v>
      </c>
      <c r="Z424" s="83">
        <v>3024793</v>
      </c>
    </row>
    <row r="425" spans="1:26" s="13" customFormat="1">
      <c r="A425" s="49">
        <v>464</v>
      </c>
      <c r="B425" s="49">
        <v>464168196</v>
      </c>
      <c r="C425" s="50" t="s">
        <v>206</v>
      </c>
      <c r="D425" s="49">
        <v>168</v>
      </c>
      <c r="E425" s="50" t="s">
        <v>96</v>
      </c>
      <c r="F425" s="49">
        <v>196</v>
      </c>
      <c r="G425" s="50" t="s">
        <v>207</v>
      </c>
      <c r="H425" s="79">
        <v>2</v>
      </c>
      <c r="I425" s="80">
        <v>8183</v>
      </c>
      <c r="J425" s="80">
        <v>4172</v>
      </c>
      <c r="K425" s="80">
        <v>0</v>
      </c>
      <c r="L425" s="80">
        <v>893</v>
      </c>
      <c r="M425" s="81">
        <v>13248</v>
      </c>
      <c r="N425"/>
      <c r="O425" s="79">
        <v>0</v>
      </c>
      <c r="P425" s="79">
        <v>0</v>
      </c>
      <c r="Q425" s="55">
        <v>0.09</v>
      </c>
      <c r="R425" s="55">
        <v>6.1365340329296702E-3</v>
      </c>
      <c r="S425" s="52">
        <v>0</v>
      </c>
      <c r="T425"/>
      <c r="U425" s="82">
        <v>24710</v>
      </c>
      <c r="V425" s="82">
        <v>0</v>
      </c>
      <c r="W425" s="82">
        <v>0</v>
      </c>
      <c r="X425" s="82">
        <v>1786</v>
      </c>
      <c r="Y425" s="82">
        <v>26496</v>
      </c>
      <c r="Z425" s="83">
        <v>3024793</v>
      </c>
    </row>
    <row r="426" spans="1:26" s="13" customFormat="1">
      <c r="A426" s="49">
        <v>464</v>
      </c>
      <c r="B426" s="49">
        <v>464168229</v>
      </c>
      <c r="C426" s="50" t="s">
        <v>206</v>
      </c>
      <c r="D426" s="49">
        <v>168</v>
      </c>
      <c r="E426" s="50" t="s">
        <v>96</v>
      </c>
      <c r="F426" s="49">
        <v>229</v>
      </c>
      <c r="G426" s="50" t="s">
        <v>97</v>
      </c>
      <c r="H426" s="79">
        <v>9</v>
      </c>
      <c r="I426" s="80">
        <v>8890</v>
      </c>
      <c r="J426" s="80">
        <v>842</v>
      </c>
      <c r="K426" s="80">
        <v>0</v>
      </c>
      <c r="L426" s="80">
        <v>893</v>
      </c>
      <c r="M426" s="81">
        <v>10625</v>
      </c>
      <c r="N426"/>
      <c r="O426" s="79">
        <v>0</v>
      </c>
      <c r="P426" s="79">
        <v>0</v>
      </c>
      <c r="Q426" s="55">
        <v>0.09</v>
      </c>
      <c r="R426" s="55">
        <v>1.0850901083337826E-2</v>
      </c>
      <c r="S426" s="52">
        <v>0</v>
      </c>
      <c r="T426"/>
      <c r="U426" s="82">
        <v>87588</v>
      </c>
      <c r="V426" s="82">
        <v>0</v>
      </c>
      <c r="W426" s="82">
        <v>0</v>
      </c>
      <c r="X426" s="82">
        <v>8037</v>
      </c>
      <c r="Y426" s="82">
        <v>95625</v>
      </c>
      <c r="Z426" s="83">
        <v>3024793</v>
      </c>
    </row>
    <row r="427" spans="1:26" s="13" customFormat="1">
      <c r="A427" s="49">
        <v>464</v>
      </c>
      <c r="B427" s="49">
        <v>464168258</v>
      </c>
      <c r="C427" s="50" t="s">
        <v>206</v>
      </c>
      <c r="D427" s="49">
        <v>168</v>
      </c>
      <c r="E427" s="50" t="s">
        <v>96</v>
      </c>
      <c r="F427" s="49">
        <v>258</v>
      </c>
      <c r="G427" s="50" t="s">
        <v>98</v>
      </c>
      <c r="H427" s="79">
        <v>14</v>
      </c>
      <c r="I427" s="80">
        <v>8649</v>
      </c>
      <c r="J427" s="80">
        <v>2758</v>
      </c>
      <c r="K427" s="80">
        <v>0</v>
      </c>
      <c r="L427" s="80">
        <v>893</v>
      </c>
      <c r="M427" s="81">
        <v>12300</v>
      </c>
      <c r="N427"/>
      <c r="O427" s="79">
        <v>0</v>
      </c>
      <c r="P427" s="79">
        <v>0</v>
      </c>
      <c r="Q427" s="55">
        <v>0.18</v>
      </c>
      <c r="R427" s="55">
        <v>9.1458069662685881E-2</v>
      </c>
      <c r="S427" s="52">
        <v>0</v>
      </c>
      <c r="T427"/>
      <c r="U427" s="82">
        <v>159698</v>
      </c>
      <c r="V427" s="82">
        <v>0</v>
      </c>
      <c r="W427" s="82">
        <v>0</v>
      </c>
      <c r="X427" s="82">
        <v>12502</v>
      </c>
      <c r="Y427" s="82">
        <v>172200</v>
      </c>
      <c r="Z427" s="83">
        <v>3024793</v>
      </c>
    </row>
    <row r="428" spans="1:26" s="13" customFormat="1">
      <c r="A428" s="49">
        <v>464</v>
      </c>
      <c r="B428" s="49">
        <v>464168291</v>
      </c>
      <c r="C428" s="50" t="s">
        <v>206</v>
      </c>
      <c r="D428" s="49">
        <v>168</v>
      </c>
      <c r="E428" s="50" t="s">
        <v>96</v>
      </c>
      <c r="F428" s="49">
        <v>291</v>
      </c>
      <c r="G428" s="50" t="s">
        <v>99</v>
      </c>
      <c r="H428" s="79">
        <v>17</v>
      </c>
      <c r="I428" s="80">
        <v>8174</v>
      </c>
      <c r="J428" s="80">
        <v>4991</v>
      </c>
      <c r="K428" s="80">
        <v>0</v>
      </c>
      <c r="L428" s="80">
        <v>893</v>
      </c>
      <c r="M428" s="81">
        <v>14058</v>
      </c>
      <c r="N428"/>
      <c r="O428" s="79">
        <v>0</v>
      </c>
      <c r="P428" s="79">
        <v>0</v>
      </c>
      <c r="Q428" s="55">
        <v>0.09</v>
      </c>
      <c r="R428" s="55">
        <v>1.1849299689070674E-2</v>
      </c>
      <c r="S428" s="52">
        <v>0</v>
      </c>
      <c r="T428"/>
      <c r="U428" s="82">
        <v>223805</v>
      </c>
      <c r="V428" s="82">
        <v>0</v>
      </c>
      <c r="W428" s="82">
        <v>0</v>
      </c>
      <c r="X428" s="82">
        <v>15181</v>
      </c>
      <c r="Y428" s="82">
        <v>238986</v>
      </c>
      <c r="Z428" s="83">
        <v>3024793</v>
      </c>
    </row>
    <row r="429" spans="1:26" s="13" customFormat="1">
      <c r="A429" s="49">
        <v>466</v>
      </c>
      <c r="B429" s="49">
        <v>466700096</v>
      </c>
      <c r="C429" s="50" t="s">
        <v>208</v>
      </c>
      <c r="D429" s="49">
        <v>700</v>
      </c>
      <c r="E429" s="50" t="s">
        <v>209</v>
      </c>
      <c r="F429" s="49">
        <v>96</v>
      </c>
      <c r="G429" s="50" t="s">
        <v>210</v>
      </c>
      <c r="H429" s="79">
        <v>4</v>
      </c>
      <c r="I429" s="80">
        <v>9794</v>
      </c>
      <c r="J429" s="80">
        <v>5294</v>
      </c>
      <c r="K429" s="80">
        <v>0</v>
      </c>
      <c r="L429" s="80">
        <v>893</v>
      </c>
      <c r="M429" s="81">
        <v>15981</v>
      </c>
      <c r="N429"/>
      <c r="O429" s="79">
        <v>8.6956521739130432E-2</v>
      </c>
      <c r="P429" s="79">
        <v>0</v>
      </c>
      <c r="Q429" s="55">
        <v>0.09</v>
      </c>
      <c r="R429" s="55">
        <v>2.1122605484427924E-2</v>
      </c>
      <c r="S429" s="52">
        <v>0</v>
      </c>
      <c r="T429"/>
      <c r="U429" s="82">
        <v>59040</v>
      </c>
      <c r="V429" s="82">
        <v>0</v>
      </c>
      <c r="W429" s="82">
        <v>0</v>
      </c>
      <c r="X429" s="82">
        <v>3496</v>
      </c>
      <c r="Y429" s="82">
        <v>62536</v>
      </c>
      <c r="Z429" s="83">
        <v>4278877</v>
      </c>
    </row>
    <row r="430" spans="1:26" s="13" customFormat="1">
      <c r="A430" s="49">
        <v>466</v>
      </c>
      <c r="B430" s="49">
        <v>466700700</v>
      </c>
      <c r="C430" s="50" t="s">
        <v>208</v>
      </c>
      <c r="D430" s="49">
        <v>700</v>
      </c>
      <c r="E430" s="50" t="s">
        <v>209</v>
      </c>
      <c r="F430" s="49">
        <v>700</v>
      </c>
      <c r="G430" s="50" t="s">
        <v>209</v>
      </c>
      <c r="H430" s="79">
        <v>29</v>
      </c>
      <c r="I430" s="80">
        <v>11242</v>
      </c>
      <c r="J430" s="80">
        <v>12468</v>
      </c>
      <c r="K430" s="80">
        <v>0</v>
      </c>
      <c r="L430" s="80">
        <v>893</v>
      </c>
      <c r="M430" s="81">
        <v>24603</v>
      </c>
      <c r="N430"/>
      <c r="O430" s="79">
        <v>0.63043478260869534</v>
      </c>
      <c r="P430" s="79">
        <v>0</v>
      </c>
      <c r="Q430" s="55">
        <v>0.09</v>
      </c>
      <c r="R430" s="55">
        <v>3.6123729283567843E-2</v>
      </c>
      <c r="S430" s="52">
        <v>0</v>
      </c>
      <c r="T430"/>
      <c r="U430" s="82">
        <v>672655</v>
      </c>
      <c r="V430" s="82">
        <v>0</v>
      </c>
      <c r="W430" s="82">
        <v>0</v>
      </c>
      <c r="X430" s="82">
        <v>25346</v>
      </c>
      <c r="Y430" s="82">
        <v>698001</v>
      </c>
      <c r="Z430" s="83">
        <v>4278877</v>
      </c>
    </row>
    <row r="431" spans="1:26" s="13" customFormat="1">
      <c r="A431" s="49">
        <v>466</v>
      </c>
      <c r="B431" s="49">
        <v>466774089</v>
      </c>
      <c r="C431" s="50" t="s">
        <v>208</v>
      </c>
      <c r="D431" s="49">
        <v>774</v>
      </c>
      <c r="E431" s="50" t="s">
        <v>211</v>
      </c>
      <c r="F431" s="49">
        <v>89</v>
      </c>
      <c r="G431" s="50" t="s">
        <v>212</v>
      </c>
      <c r="H431" s="79">
        <v>44</v>
      </c>
      <c r="I431" s="80">
        <v>9741</v>
      </c>
      <c r="J431" s="80">
        <v>15651</v>
      </c>
      <c r="K431" s="80">
        <v>0</v>
      </c>
      <c r="L431" s="80">
        <v>893</v>
      </c>
      <c r="M431" s="81">
        <v>26285</v>
      </c>
      <c r="N431"/>
      <c r="O431" s="79">
        <v>0.95652173913043426</v>
      </c>
      <c r="P431" s="79">
        <v>0</v>
      </c>
      <c r="Q431" s="55">
        <v>0.09</v>
      </c>
      <c r="R431" s="55">
        <v>0.1001699226409167</v>
      </c>
      <c r="S431" s="52">
        <v>-2522</v>
      </c>
      <c r="T431"/>
      <c r="U431" s="82">
        <v>1092960</v>
      </c>
      <c r="V431" s="82">
        <v>0</v>
      </c>
      <c r="W431" s="82">
        <v>-110968</v>
      </c>
      <c r="X431" s="82">
        <v>38456</v>
      </c>
      <c r="Y431" s="82">
        <v>1020448</v>
      </c>
      <c r="Z431" s="83">
        <v>4278877</v>
      </c>
    </row>
    <row r="432" spans="1:26" s="13" customFormat="1">
      <c r="A432" s="49">
        <v>466</v>
      </c>
      <c r="B432" s="49">
        <v>466774221</v>
      </c>
      <c r="C432" s="50" t="s">
        <v>208</v>
      </c>
      <c r="D432" s="49">
        <v>774</v>
      </c>
      <c r="E432" s="50" t="s">
        <v>211</v>
      </c>
      <c r="F432" s="49">
        <v>221</v>
      </c>
      <c r="G432" s="50" t="s">
        <v>213</v>
      </c>
      <c r="H432" s="79">
        <v>33</v>
      </c>
      <c r="I432" s="80">
        <v>10470</v>
      </c>
      <c r="J432" s="80">
        <v>11582</v>
      </c>
      <c r="K432" s="80">
        <v>0</v>
      </c>
      <c r="L432" s="80">
        <v>893</v>
      </c>
      <c r="M432" s="81">
        <v>22945</v>
      </c>
      <c r="N432"/>
      <c r="O432" s="79">
        <v>0.71739130434782572</v>
      </c>
      <c r="P432" s="79">
        <v>0</v>
      </c>
      <c r="Q432" s="55">
        <v>0.09</v>
      </c>
      <c r="R432" s="55">
        <v>7.4612083906480067E-2</v>
      </c>
      <c r="S432" s="52">
        <v>0</v>
      </c>
      <c r="T432"/>
      <c r="U432" s="82">
        <v>711909</v>
      </c>
      <c r="V432" s="82">
        <v>0</v>
      </c>
      <c r="W432" s="82">
        <v>0</v>
      </c>
      <c r="X432" s="82">
        <v>28842</v>
      </c>
      <c r="Y432" s="82">
        <v>740751</v>
      </c>
      <c r="Z432" s="83">
        <v>4278877</v>
      </c>
    </row>
    <row r="433" spans="1:26" s="13" customFormat="1">
      <c r="A433" s="49">
        <v>466</v>
      </c>
      <c r="B433" s="49">
        <v>466774296</v>
      </c>
      <c r="C433" s="50" t="s">
        <v>208</v>
      </c>
      <c r="D433" s="49">
        <v>774</v>
      </c>
      <c r="E433" s="50" t="s">
        <v>211</v>
      </c>
      <c r="F433" s="49">
        <v>296</v>
      </c>
      <c r="G433" s="50" t="s">
        <v>214</v>
      </c>
      <c r="H433" s="79">
        <v>31</v>
      </c>
      <c r="I433" s="80">
        <v>9372</v>
      </c>
      <c r="J433" s="80">
        <v>12003</v>
      </c>
      <c r="K433" s="80">
        <v>0</v>
      </c>
      <c r="L433" s="80">
        <v>893</v>
      </c>
      <c r="M433" s="81">
        <v>22268</v>
      </c>
      <c r="N433"/>
      <c r="O433" s="79">
        <v>0.67391304347826053</v>
      </c>
      <c r="P433" s="79">
        <v>0</v>
      </c>
      <c r="Q433" s="55">
        <v>0.09</v>
      </c>
      <c r="R433" s="55">
        <v>7.4743426407341718E-2</v>
      </c>
      <c r="S433" s="52">
        <v>0</v>
      </c>
      <c r="T433"/>
      <c r="U433" s="82">
        <v>648210</v>
      </c>
      <c r="V433" s="82">
        <v>0</v>
      </c>
      <c r="W433" s="82">
        <v>0</v>
      </c>
      <c r="X433" s="82">
        <v>27094</v>
      </c>
      <c r="Y433" s="82">
        <v>675304</v>
      </c>
      <c r="Z433" s="83">
        <v>4278877</v>
      </c>
    </row>
    <row r="434" spans="1:26" s="13" customFormat="1">
      <c r="A434" s="49">
        <v>466</v>
      </c>
      <c r="B434" s="49">
        <v>466774774</v>
      </c>
      <c r="C434" s="50" t="s">
        <v>208</v>
      </c>
      <c r="D434" s="49">
        <v>774</v>
      </c>
      <c r="E434" s="50" t="s">
        <v>211</v>
      </c>
      <c r="F434" s="49">
        <v>774</v>
      </c>
      <c r="G434" s="50" t="s">
        <v>211</v>
      </c>
      <c r="H434" s="79">
        <v>43</v>
      </c>
      <c r="I434" s="80">
        <v>9606</v>
      </c>
      <c r="J434" s="80">
        <v>20044</v>
      </c>
      <c r="K434" s="80">
        <v>0</v>
      </c>
      <c r="L434" s="80">
        <v>893</v>
      </c>
      <c r="M434" s="81">
        <v>30543</v>
      </c>
      <c r="N434"/>
      <c r="O434" s="79">
        <v>0.93478260869565166</v>
      </c>
      <c r="P434" s="79">
        <v>0</v>
      </c>
      <c r="Q434" s="55">
        <v>0.09</v>
      </c>
      <c r="R434" s="55">
        <v>0.10749134911183787</v>
      </c>
      <c r="S434" s="52">
        <v>-4720</v>
      </c>
      <c r="T434"/>
      <c r="U434" s="82">
        <v>1247215</v>
      </c>
      <c r="V434" s="82">
        <v>0</v>
      </c>
      <c r="W434" s="82">
        <v>-202960</v>
      </c>
      <c r="X434" s="82">
        <v>37582</v>
      </c>
      <c r="Y434" s="82">
        <v>1081837</v>
      </c>
      <c r="Z434" s="83">
        <v>4278877</v>
      </c>
    </row>
    <row r="435" spans="1:26" s="13" customFormat="1">
      <c r="A435" s="49">
        <v>469</v>
      </c>
      <c r="B435" s="49">
        <v>469035035</v>
      </c>
      <c r="C435" s="50" t="s">
        <v>215</v>
      </c>
      <c r="D435" s="49">
        <v>35</v>
      </c>
      <c r="E435" s="50" t="s">
        <v>11</v>
      </c>
      <c r="F435" s="49">
        <v>35</v>
      </c>
      <c r="G435" s="50" t="s">
        <v>11</v>
      </c>
      <c r="H435" s="79">
        <v>1221</v>
      </c>
      <c r="I435" s="80">
        <v>12797</v>
      </c>
      <c r="J435" s="80">
        <v>4493</v>
      </c>
      <c r="K435" s="80">
        <v>0</v>
      </c>
      <c r="L435" s="80">
        <v>893</v>
      </c>
      <c r="M435" s="81">
        <v>18183</v>
      </c>
      <c r="N435"/>
      <c r="O435" s="79">
        <v>0</v>
      </c>
      <c r="P435" s="79">
        <v>0</v>
      </c>
      <c r="Q435" s="55">
        <v>0.18</v>
      </c>
      <c r="R435" s="55">
        <v>0.14612608853271811</v>
      </c>
      <c r="S435" s="52">
        <v>0</v>
      </c>
      <c r="T435"/>
      <c r="U435" s="82">
        <v>21111090</v>
      </c>
      <c r="V435" s="82">
        <v>0</v>
      </c>
      <c r="W435" s="82">
        <v>0</v>
      </c>
      <c r="X435" s="82">
        <v>1090353</v>
      </c>
      <c r="Y435" s="82">
        <v>22201443</v>
      </c>
      <c r="Z435" s="83">
        <v>22264424</v>
      </c>
    </row>
    <row r="436" spans="1:26" s="13" customFormat="1">
      <c r="A436" s="49">
        <v>469</v>
      </c>
      <c r="B436" s="49">
        <v>469035057</v>
      </c>
      <c r="C436" s="50" t="s">
        <v>215</v>
      </c>
      <c r="D436" s="49">
        <v>35</v>
      </c>
      <c r="E436" s="50" t="s">
        <v>11</v>
      </c>
      <c r="F436" s="49">
        <v>57</v>
      </c>
      <c r="G436" s="50" t="s">
        <v>13</v>
      </c>
      <c r="H436" s="79">
        <v>1</v>
      </c>
      <c r="I436" s="80">
        <v>13489</v>
      </c>
      <c r="J436" s="80">
        <v>684</v>
      </c>
      <c r="K436" s="80">
        <v>0</v>
      </c>
      <c r="L436" s="80">
        <v>893</v>
      </c>
      <c r="M436" s="81">
        <v>15066</v>
      </c>
      <c r="N436"/>
      <c r="O436" s="79">
        <v>0</v>
      </c>
      <c r="P436" s="79">
        <v>0</v>
      </c>
      <c r="Q436" s="55">
        <v>0.18</v>
      </c>
      <c r="R436" s="55">
        <v>0.11617430923108824</v>
      </c>
      <c r="S436" s="52">
        <v>0</v>
      </c>
      <c r="T436"/>
      <c r="U436" s="82">
        <v>14173</v>
      </c>
      <c r="V436" s="82">
        <v>0</v>
      </c>
      <c r="W436" s="82">
        <v>0</v>
      </c>
      <c r="X436" s="82">
        <v>893</v>
      </c>
      <c r="Y436" s="82">
        <v>15066</v>
      </c>
      <c r="Z436" s="83">
        <v>22264424</v>
      </c>
    </row>
    <row r="437" spans="1:26" s="13" customFormat="1">
      <c r="A437" s="49">
        <v>469</v>
      </c>
      <c r="B437" s="49">
        <v>469035093</v>
      </c>
      <c r="C437" s="50" t="s">
        <v>215</v>
      </c>
      <c r="D437" s="49">
        <v>35</v>
      </c>
      <c r="E437" s="50" t="s">
        <v>11</v>
      </c>
      <c r="F437" s="49">
        <v>93</v>
      </c>
      <c r="G437" s="50" t="s">
        <v>14</v>
      </c>
      <c r="H437" s="79">
        <v>1</v>
      </c>
      <c r="I437" s="80">
        <v>15594</v>
      </c>
      <c r="J437" s="80">
        <v>443</v>
      </c>
      <c r="K437" s="80">
        <v>0</v>
      </c>
      <c r="L437" s="80">
        <v>893</v>
      </c>
      <c r="M437" s="81">
        <v>16930</v>
      </c>
      <c r="N437"/>
      <c r="O437" s="79">
        <v>0</v>
      </c>
      <c r="P437" s="79">
        <v>0</v>
      </c>
      <c r="Q437" s="55">
        <v>0.09</v>
      </c>
      <c r="R437" s="55">
        <v>9.8316229817792172E-2</v>
      </c>
      <c r="S437" s="52">
        <v>-1357</v>
      </c>
      <c r="T437"/>
      <c r="U437" s="82">
        <v>16037</v>
      </c>
      <c r="V437" s="82">
        <v>0</v>
      </c>
      <c r="W437" s="82">
        <v>-1357</v>
      </c>
      <c r="X437" s="82">
        <v>893</v>
      </c>
      <c r="Y437" s="82">
        <v>15573</v>
      </c>
      <c r="Z437" s="83">
        <v>22264424</v>
      </c>
    </row>
    <row r="438" spans="1:26" s="13" customFormat="1">
      <c r="A438" s="49">
        <v>469</v>
      </c>
      <c r="B438" s="49">
        <v>469035243</v>
      </c>
      <c r="C438" s="50" t="s">
        <v>215</v>
      </c>
      <c r="D438" s="49">
        <v>35</v>
      </c>
      <c r="E438" s="50" t="s">
        <v>11</v>
      </c>
      <c r="F438" s="49">
        <v>243</v>
      </c>
      <c r="G438" s="50" t="s">
        <v>80</v>
      </c>
      <c r="H438" s="79">
        <v>1</v>
      </c>
      <c r="I438" s="80">
        <v>14923</v>
      </c>
      <c r="J438" s="80">
        <v>3522</v>
      </c>
      <c r="K438" s="80">
        <v>0</v>
      </c>
      <c r="L438" s="80">
        <v>893</v>
      </c>
      <c r="M438" s="81">
        <v>19338</v>
      </c>
      <c r="N438"/>
      <c r="O438" s="79">
        <v>0</v>
      </c>
      <c r="P438" s="79">
        <v>0</v>
      </c>
      <c r="Q438" s="55">
        <v>0.09</v>
      </c>
      <c r="R438" s="55">
        <v>5.4269435560786857E-3</v>
      </c>
      <c r="S438" s="52">
        <v>0</v>
      </c>
      <c r="T438"/>
      <c r="U438" s="82">
        <v>18445</v>
      </c>
      <c r="V438" s="82">
        <v>0</v>
      </c>
      <c r="W438" s="82">
        <v>0</v>
      </c>
      <c r="X438" s="82">
        <v>893</v>
      </c>
      <c r="Y438" s="82">
        <v>19338</v>
      </c>
      <c r="Z438" s="83">
        <v>22264424</v>
      </c>
    </row>
    <row r="439" spans="1:26" s="13" customFormat="1">
      <c r="A439" s="49">
        <v>469</v>
      </c>
      <c r="B439" s="49">
        <v>469035244</v>
      </c>
      <c r="C439" s="50" t="s">
        <v>215</v>
      </c>
      <c r="D439" s="49">
        <v>35</v>
      </c>
      <c r="E439" s="50" t="s">
        <v>11</v>
      </c>
      <c r="F439" s="49">
        <v>244</v>
      </c>
      <c r="G439" s="50" t="s">
        <v>27</v>
      </c>
      <c r="H439" s="79">
        <v>1</v>
      </c>
      <c r="I439" s="80">
        <v>8621</v>
      </c>
      <c r="J439" s="80">
        <v>3490</v>
      </c>
      <c r="K439" s="80">
        <v>0</v>
      </c>
      <c r="L439" s="80">
        <v>893</v>
      </c>
      <c r="M439" s="81">
        <v>13004</v>
      </c>
      <c r="N439"/>
      <c r="O439" s="79">
        <v>0</v>
      </c>
      <c r="P439" s="79">
        <v>0</v>
      </c>
      <c r="Q439" s="55">
        <v>0.18</v>
      </c>
      <c r="R439" s="55">
        <v>9.4214674022231409E-2</v>
      </c>
      <c r="S439" s="52">
        <v>0</v>
      </c>
      <c r="T439"/>
      <c r="U439" s="82">
        <v>12111</v>
      </c>
      <c r="V439" s="82">
        <v>0</v>
      </c>
      <c r="W439" s="82">
        <v>0</v>
      </c>
      <c r="X439" s="82">
        <v>893</v>
      </c>
      <c r="Y439" s="82">
        <v>13004</v>
      </c>
      <c r="Z439" s="83">
        <v>22264424</v>
      </c>
    </row>
    <row r="440" spans="1:26" s="13" customFormat="1">
      <c r="A440" s="49">
        <v>470</v>
      </c>
      <c r="B440" s="49">
        <v>470165035</v>
      </c>
      <c r="C440" s="50" t="s">
        <v>216</v>
      </c>
      <c r="D440" s="49">
        <v>165</v>
      </c>
      <c r="E440" s="50" t="s">
        <v>17</v>
      </c>
      <c r="F440" s="49">
        <v>35</v>
      </c>
      <c r="G440" s="50" t="s">
        <v>11</v>
      </c>
      <c r="H440" s="79">
        <v>1</v>
      </c>
      <c r="I440" s="80">
        <v>8703</v>
      </c>
      <c r="J440" s="80">
        <v>3055</v>
      </c>
      <c r="K440" s="80">
        <v>0</v>
      </c>
      <c r="L440" s="80">
        <v>893</v>
      </c>
      <c r="M440" s="81">
        <v>12651</v>
      </c>
      <c r="N440"/>
      <c r="O440" s="79">
        <v>0</v>
      </c>
      <c r="P440" s="79">
        <v>0</v>
      </c>
      <c r="Q440" s="55">
        <v>0.18</v>
      </c>
      <c r="R440" s="55">
        <v>0.14612608853271811</v>
      </c>
      <c r="S440" s="52">
        <v>0</v>
      </c>
      <c r="T440"/>
      <c r="U440" s="82">
        <v>11758</v>
      </c>
      <c r="V440" s="82">
        <v>0</v>
      </c>
      <c r="W440" s="82">
        <v>0</v>
      </c>
      <c r="X440" s="82">
        <v>893</v>
      </c>
      <c r="Y440" s="82">
        <v>12651</v>
      </c>
      <c r="Z440" s="83">
        <v>18660050</v>
      </c>
    </row>
    <row r="441" spans="1:26" s="13" customFormat="1">
      <c r="A441" s="49">
        <v>470</v>
      </c>
      <c r="B441" s="49">
        <v>470165048</v>
      </c>
      <c r="C441" s="50" t="s">
        <v>216</v>
      </c>
      <c r="D441" s="49">
        <v>165</v>
      </c>
      <c r="E441" s="50" t="s">
        <v>17</v>
      </c>
      <c r="F441" s="49">
        <v>48</v>
      </c>
      <c r="G441" s="50" t="s">
        <v>217</v>
      </c>
      <c r="H441" s="79">
        <v>1</v>
      </c>
      <c r="I441" s="80">
        <v>8703</v>
      </c>
      <c r="J441" s="80">
        <v>6916</v>
      </c>
      <c r="K441" s="80">
        <v>0</v>
      </c>
      <c r="L441" s="80">
        <v>893</v>
      </c>
      <c r="M441" s="81">
        <v>16512</v>
      </c>
      <c r="N441"/>
      <c r="O441" s="79">
        <v>0</v>
      </c>
      <c r="P441" s="79">
        <v>0</v>
      </c>
      <c r="Q441" s="55">
        <v>0.09</v>
      </c>
      <c r="R441" s="55">
        <v>9.4645556531560197E-4</v>
      </c>
      <c r="S441" s="52">
        <v>0</v>
      </c>
      <c r="T441"/>
      <c r="U441" s="82">
        <v>15619</v>
      </c>
      <c r="V441" s="82">
        <v>0</v>
      </c>
      <c r="W441" s="82">
        <v>0</v>
      </c>
      <c r="X441" s="82">
        <v>893</v>
      </c>
      <c r="Y441" s="82">
        <v>16512</v>
      </c>
      <c r="Z441" s="83">
        <v>18660050</v>
      </c>
    </row>
    <row r="442" spans="1:26" s="13" customFormat="1">
      <c r="A442" s="49">
        <v>470</v>
      </c>
      <c r="B442" s="49">
        <v>470165057</v>
      </c>
      <c r="C442" s="50" t="s">
        <v>216</v>
      </c>
      <c r="D442" s="49">
        <v>165</v>
      </c>
      <c r="E442" s="50" t="s">
        <v>17</v>
      </c>
      <c r="F442" s="49">
        <v>57</v>
      </c>
      <c r="G442" s="50" t="s">
        <v>13</v>
      </c>
      <c r="H442" s="79">
        <v>4</v>
      </c>
      <c r="I442" s="80">
        <v>11921</v>
      </c>
      <c r="J442" s="80">
        <v>605</v>
      </c>
      <c r="K442" s="80">
        <v>0</v>
      </c>
      <c r="L442" s="80">
        <v>893</v>
      </c>
      <c r="M442" s="81">
        <v>13419</v>
      </c>
      <c r="N442"/>
      <c r="O442" s="79">
        <v>0</v>
      </c>
      <c r="P442" s="79">
        <v>0</v>
      </c>
      <c r="Q442" s="55">
        <v>0.18</v>
      </c>
      <c r="R442" s="55">
        <v>0.11617430923108824</v>
      </c>
      <c r="S442" s="52">
        <v>0</v>
      </c>
      <c r="T442"/>
      <c r="U442" s="82">
        <v>50104</v>
      </c>
      <c r="V442" s="82">
        <v>0</v>
      </c>
      <c r="W442" s="82">
        <v>0</v>
      </c>
      <c r="X442" s="82">
        <v>3572</v>
      </c>
      <c r="Y442" s="82">
        <v>53676</v>
      </c>
      <c r="Z442" s="83">
        <v>18660050</v>
      </c>
    </row>
    <row r="443" spans="1:26" s="13" customFormat="1">
      <c r="A443" s="49">
        <v>470</v>
      </c>
      <c r="B443" s="49">
        <v>470165093</v>
      </c>
      <c r="C443" s="50" t="s">
        <v>216</v>
      </c>
      <c r="D443" s="49">
        <v>165</v>
      </c>
      <c r="E443" s="50" t="s">
        <v>17</v>
      </c>
      <c r="F443" s="49">
        <v>93</v>
      </c>
      <c r="G443" s="50" t="s">
        <v>14</v>
      </c>
      <c r="H443" s="79">
        <v>217</v>
      </c>
      <c r="I443" s="80">
        <v>10489</v>
      </c>
      <c r="J443" s="80">
        <v>298</v>
      </c>
      <c r="K443" s="80">
        <v>0</v>
      </c>
      <c r="L443" s="80">
        <v>893</v>
      </c>
      <c r="M443" s="81">
        <v>11680</v>
      </c>
      <c r="N443"/>
      <c r="O443" s="79">
        <v>0</v>
      </c>
      <c r="P443" s="79">
        <v>0</v>
      </c>
      <c r="Q443" s="55">
        <v>0.09</v>
      </c>
      <c r="R443" s="55">
        <v>9.8316229817792172E-2</v>
      </c>
      <c r="S443" s="52">
        <v>-912</v>
      </c>
      <c r="T443"/>
      <c r="U443" s="82">
        <v>2340779</v>
      </c>
      <c r="V443" s="82">
        <v>0</v>
      </c>
      <c r="W443" s="82">
        <v>-197904</v>
      </c>
      <c r="X443" s="82">
        <v>193781</v>
      </c>
      <c r="Y443" s="82">
        <v>2336656</v>
      </c>
      <c r="Z443" s="83">
        <v>18660050</v>
      </c>
    </row>
    <row r="444" spans="1:26" s="13" customFormat="1">
      <c r="A444" s="49">
        <v>470</v>
      </c>
      <c r="B444" s="49">
        <v>470165163</v>
      </c>
      <c r="C444" s="50" t="s">
        <v>216</v>
      </c>
      <c r="D444" s="49">
        <v>165</v>
      </c>
      <c r="E444" s="50" t="s">
        <v>17</v>
      </c>
      <c r="F444" s="49">
        <v>163</v>
      </c>
      <c r="G444" s="50" t="s">
        <v>16</v>
      </c>
      <c r="H444" s="79">
        <v>12</v>
      </c>
      <c r="I444" s="80">
        <v>11312</v>
      </c>
      <c r="J444" s="80">
        <v>221</v>
      </c>
      <c r="K444" s="80">
        <v>0</v>
      </c>
      <c r="L444" s="80">
        <v>893</v>
      </c>
      <c r="M444" s="81">
        <v>12426</v>
      </c>
      <c r="N444"/>
      <c r="O444" s="79">
        <v>0</v>
      </c>
      <c r="P444" s="79">
        <v>0</v>
      </c>
      <c r="Q444" s="55">
        <v>0.18</v>
      </c>
      <c r="R444" s="55">
        <v>8.718100290538934E-2</v>
      </c>
      <c r="S444" s="52">
        <v>0</v>
      </c>
      <c r="T444"/>
      <c r="U444" s="82">
        <v>138396</v>
      </c>
      <c r="V444" s="82">
        <v>0</v>
      </c>
      <c r="W444" s="82">
        <v>0</v>
      </c>
      <c r="X444" s="82">
        <v>10716</v>
      </c>
      <c r="Y444" s="82">
        <v>149112</v>
      </c>
      <c r="Z444" s="83">
        <v>18660050</v>
      </c>
    </row>
    <row r="445" spans="1:26" s="13" customFormat="1">
      <c r="A445" s="49">
        <v>470</v>
      </c>
      <c r="B445" s="49">
        <v>470165165</v>
      </c>
      <c r="C445" s="50" t="s">
        <v>216</v>
      </c>
      <c r="D445" s="49">
        <v>165</v>
      </c>
      <c r="E445" s="50" t="s">
        <v>17</v>
      </c>
      <c r="F445" s="49">
        <v>165</v>
      </c>
      <c r="G445" s="50" t="s">
        <v>17</v>
      </c>
      <c r="H445" s="79">
        <v>739</v>
      </c>
      <c r="I445" s="80">
        <v>10009</v>
      </c>
      <c r="J445" s="80">
        <v>544</v>
      </c>
      <c r="K445" s="80">
        <v>0</v>
      </c>
      <c r="L445" s="80">
        <v>893</v>
      </c>
      <c r="M445" s="81">
        <v>11446</v>
      </c>
      <c r="N445"/>
      <c r="O445" s="79">
        <v>0</v>
      </c>
      <c r="P445" s="79">
        <v>0</v>
      </c>
      <c r="Q445" s="55">
        <v>0.14000000000000001</v>
      </c>
      <c r="R445" s="55">
        <v>0.119594572656299</v>
      </c>
      <c r="S445" s="52">
        <v>0</v>
      </c>
      <c r="T445"/>
      <c r="U445" s="82">
        <v>7798667</v>
      </c>
      <c r="V445" s="82">
        <v>0</v>
      </c>
      <c r="W445" s="82">
        <v>0</v>
      </c>
      <c r="X445" s="82">
        <v>659927</v>
      </c>
      <c r="Y445" s="82">
        <v>8458594</v>
      </c>
      <c r="Z445" s="83">
        <v>18660050</v>
      </c>
    </row>
    <row r="446" spans="1:26" s="13" customFormat="1">
      <c r="A446" s="49">
        <v>470</v>
      </c>
      <c r="B446" s="49">
        <v>470165176</v>
      </c>
      <c r="C446" s="50" t="s">
        <v>216</v>
      </c>
      <c r="D446" s="49">
        <v>165</v>
      </c>
      <c r="E446" s="50" t="s">
        <v>17</v>
      </c>
      <c r="F446" s="49">
        <v>176</v>
      </c>
      <c r="G446" s="50" t="s">
        <v>78</v>
      </c>
      <c r="H446" s="79">
        <v>206</v>
      </c>
      <c r="I446" s="80">
        <v>9743</v>
      </c>
      <c r="J446" s="80">
        <v>3218</v>
      </c>
      <c r="K446" s="80">
        <v>0</v>
      </c>
      <c r="L446" s="80">
        <v>893</v>
      </c>
      <c r="M446" s="81">
        <v>13854</v>
      </c>
      <c r="N446"/>
      <c r="O446" s="79">
        <v>0</v>
      </c>
      <c r="P446" s="79">
        <v>0</v>
      </c>
      <c r="Q446" s="55">
        <v>0.09</v>
      </c>
      <c r="R446" s="55">
        <v>6.5731913421481103E-2</v>
      </c>
      <c r="S446" s="52">
        <v>0</v>
      </c>
      <c r="T446"/>
      <c r="U446" s="82">
        <v>2669966</v>
      </c>
      <c r="V446" s="82">
        <v>0</v>
      </c>
      <c r="W446" s="82">
        <v>0</v>
      </c>
      <c r="X446" s="82">
        <v>183958</v>
      </c>
      <c r="Y446" s="82">
        <v>2853924</v>
      </c>
      <c r="Z446" s="83">
        <v>18660050</v>
      </c>
    </row>
    <row r="447" spans="1:26" s="13" customFormat="1">
      <c r="A447" s="49">
        <v>470</v>
      </c>
      <c r="B447" s="49">
        <v>470165178</v>
      </c>
      <c r="C447" s="50" t="s">
        <v>216</v>
      </c>
      <c r="D447" s="49">
        <v>165</v>
      </c>
      <c r="E447" s="50" t="s">
        <v>17</v>
      </c>
      <c r="F447" s="49">
        <v>178</v>
      </c>
      <c r="G447" s="50" t="s">
        <v>219</v>
      </c>
      <c r="H447" s="79">
        <v>230</v>
      </c>
      <c r="I447" s="80">
        <v>9322</v>
      </c>
      <c r="J447" s="80">
        <v>972</v>
      </c>
      <c r="K447" s="80">
        <v>0</v>
      </c>
      <c r="L447" s="80">
        <v>893</v>
      </c>
      <c r="M447" s="81">
        <v>11187</v>
      </c>
      <c r="N447"/>
      <c r="O447" s="79">
        <v>0</v>
      </c>
      <c r="P447" s="79">
        <v>0</v>
      </c>
      <c r="Q447" s="55">
        <v>0.09</v>
      </c>
      <c r="R447" s="55">
        <v>5.950248429354757E-2</v>
      </c>
      <c r="S447" s="52">
        <v>0</v>
      </c>
      <c r="T447"/>
      <c r="U447" s="82">
        <v>2367620</v>
      </c>
      <c r="V447" s="82">
        <v>0</v>
      </c>
      <c r="W447" s="82">
        <v>0</v>
      </c>
      <c r="X447" s="82">
        <v>205390</v>
      </c>
      <c r="Y447" s="82">
        <v>2573010</v>
      </c>
      <c r="Z447" s="83">
        <v>18660050</v>
      </c>
    </row>
    <row r="448" spans="1:26" s="13" customFormat="1">
      <c r="A448" s="49">
        <v>470</v>
      </c>
      <c r="B448" s="49">
        <v>470165229</v>
      </c>
      <c r="C448" s="50" t="s">
        <v>216</v>
      </c>
      <c r="D448" s="49">
        <v>165</v>
      </c>
      <c r="E448" s="50" t="s">
        <v>17</v>
      </c>
      <c r="F448" s="49">
        <v>229</v>
      </c>
      <c r="G448" s="50" t="s">
        <v>97</v>
      </c>
      <c r="H448" s="79">
        <v>7</v>
      </c>
      <c r="I448" s="80">
        <v>11420</v>
      </c>
      <c r="J448" s="80">
        <v>1081</v>
      </c>
      <c r="K448" s="80">
        <v>0</v>
      </c>
      <c r="L448" s="80">
        <v>893</v>
      </c>
      <c r="M448" s="81">
        <v>13394</v>
      </c>
      <c r="N448"/>
      <c r="O448" s="79">
        <v>0</v>
      </c>
      <c r="P448" s="79">
        <v>0</v>
      </c>
      <c r="Q448" s="55">
        <v>0.09</v>
      </c>
      <c r="R448" s="55">
        <v>1.0850901083337826E-2</v>
      </c>
      <c r="S448" s="52">
        <v>0</v>
      </c>
      <c r="T448"/>
      <c r="U448" s="82">
        <v>87507</v>
      </c>
      <c r="V448" s="82">
        <v>0</v>
      </c>
      <c r="W448" s="82">
        <v>0</v>
      </c>
      <c r="X448" s="82">
        <v>6251</v>
      </c>
      <c r="Y448" s="82">
        <v>93758</v>
      </c>
      <c r="Z448" s="83">
        <v>18660050</v>
      </c>
    </row>
    <row r="449" spans="1:26" s="13" customFormat="1">
      <c r="A449" s="49">
        <v>470</v>
      </c>
      <c r="B449" s="49">
        <v>470165246</v>
      </c>
      <c r="C449" s="50" t="s">
        <v>216</v>
      </c>
      <c r="D449" s="49">
        <v>165</v>
      </c>
      <c r="E449" s="50" t="s">
        <v>17</v>
      </c>
      <c r="F449" s="49">
        <v>246</v>
      </c>
      <c r="G449" s="50" t="s">
        <v>220</v>
      </c>
      <c r="H449" s="79">
        <v>1</v>
      </c>
      <c r="I449" s="80">
        <v>10087</v>
      </c>
      <c r="J449" s="80">
        <v>2849</v>
      </c>
      <c r="K449" s="80">
        <v>0</v>
      </c>
      <c r="L449" s="80">
        <v>893</v>
      </c>
      <c r="M449" s="81">
        <v>13829</v>
      </c>
      <c r="N449"/>
      <c r="O449" s="79">
        <v>0</v>
      </c>
      <c r="P449" s="79">
        <v>0</v>
      </c>
      <c r="Q449" s="55">
        <v>0.09</v>
      </c>
      <c r="R449" s="55">
        <v>4.7740598595283665E-4</v>
      </c>
      <c r="S449" s="52">
        <v>0</v>
      </c>
      <c r="T449"/>
      <c r="U449" s="82">
        <v>12936</v>
      </c>
      <c r="V449" s="82">
        <v>0</v>
      </c>
      <c r="W449" s="82">
        <v>0</v>
      </c>
      <c r="X449" s="82">
        <v>893</v>
      </c>
      <c r="Y449" s="82">
        <v>13829</v>
      </c>
      <c r="Z449" s="83">
        <v>18660050</v>
      </c>
    </row>
    <row r="450" spans="1:26" s="13" customFormat="1">
      <c r="A450" s="49">
        <v>470</v>
      </c>
      <c r="B450" s="49">
        <v>470165248</v>
      </c>
      <c r="C450" s="50" t="s">
        <v>216</v>
      </c>
      <c r="D450" s="49">
        <v>165</v>
      </c>
      <c r="E450" s="50" t="s">
        <v>17</v>
      </c>
      <c r="F450" s="49">
        <v>248</v>
      </c>
      <c r="G450" s="50" t="s">
        <v>18</v>
      </c>
      <c r="H450" s="79">
        <v>14</v>
      </c>
      <c r="I450" s="80">
        <v>10105</v>
      </c>
      <c r="J450" s="80">
        <v>991</v>
      </c>
      <c r="K450" s="80">
        <v>0</v>
      </c>
      <c r="L450" s="80">
        <v>893</v>
      </c>
      <c r="M450" s="81">
        <v>11989</v>
      </c>
      <c r="N450"/>
      <c r="O450" s="79">
        <v>0</v>
      </c>
      <c r="P450" s="79">
        <v>0</v>
      </c>
      <c r="Q450" s="55">
        <v>0.09</v>
      </c>
      <c r="R450" s="55">
        <v>3.832086787720014E-2</v>
      </c>
      <c r="S450" s="52">
        <v>0</v>
      </c>
      <c r="T450"/>
      <c r="U450" s="82">
        <v>155344</v>
      </c>
      <c r="V450" s="82">
        <v>0</v>
      </c>
      <c r="W450" s="82">
        <v>0</v>
      </c>
      <c r="X450" s="82">
        <v>12502</v>
      </c>
      <c r="Y450" s="82">
        <v>167846</v>
      </c>
      <c r="Z450" s="83">
        <v>18660050</v>
      </c>
    </row>
    <row r="451" spans="1:26" s="13" customFormat="1">
      <c r="A451" s="49">
        <v>470</v>
      </c>
      <c r="B451" s="49">
        <v>470165262</v>
      </c>
      <c r="C451" s="50" t="s">
        <v>216</v>
      </c>
      <c r="D451" s="49">
        <v>165</v>
      </c>
      <c r="E451" s="50" t="s">
        <v>17</v>
      </c>
      <c r="F451" s="49">
        <v>262</v>
      </c>
      <c r="G451" s="50" t="s">
        <v>19</v>
      </c>
      <c r="H451" s="79">
        <v>31</v>
      </c>
      <c r="I451" s="80">
        <v>10021</v>
      </c>
      <c r="J451" s="80">
        <v>4620</v>
      </c>
      <c r="K451" s="80">
        <v>0</v>
      </c>
      <c r="L451" s="80">
        <v>893</v>
      </c>
      <c r="M451" s="81">
        <v>15534</v>
      </c>
      <c r="N451"/>
      <c r="O451" s="79">
        <v>0</v>
      </c>
      <c r="P451" s="79">
        <v>0</v>
      </c>
      <c r="Q451" s="55">
        <v>0.09</v>
      </c>
      <c r="R451" s="55">
        <v>4.9647447879869105E-2</v>
      </c>
      <c r="S451" s="52">
        <v>0</v>
      </c>
      <c r="T451"/>
      <c r="U451" s="82">
        <v>453871</v>
      </c>
      <c r="V451" s="82">
        <v>0</v>
      </c>
      <c r="W451" s="82">
        <v>0</v>
      </c>
      <c r="X451" s="82">
        <v>27683</v>
      </c>
      <c r="Y451" s="82">
        <v>481554</v>
      </c>
      <c r="Z451" s="83">
        <v>18660050</v>
      </c>
    </row>
    <row r="452" spans="1:26" s="13" customFormat="1">
      <c r="A452" s="49">
        <v>470</v>
      </c>
      <c r="B452" s="49">
        <v>470165274</v>
      </c>
      <c r="C452" s="50" t="s">
        <v>216</v>
      </c>
      <c r="D452" s="49">
        <v>165</v>
      </c>
      <c r="E452" s="50" t="s">
        <v>17</v>
      </c>
      <c r="F452" s="49">
        <v>274</v>
      </c>
      <c r="G452" s="50" t="s">
        <v>60</v>
      </c>
      <c r="H452" s="79">
        <v>1</v>
      </c>
      <c r="I452" s="80">
        <v>8657</v>
      </c>
      <c r="J452" s="80">
        <v>4184</v>
      </c>
      <c r="K452" s="80">
        <v>0</v>
      </c>
      <c r="L452" s="80">
        <v>893</v>
      </c>
      <c r="M452" s="81">
        <v>13734</v>
      </c>
      <c r="N452"/>
      <c r="O452" s="79">
        <v>0</v>
      </c>
      <c r="P452" s="79">
        <v>0</v>
      </c>
      <c r="Q452" s="55">
        <v>0.09</v>
      </c>
      <c r="R452" s="55">
        <v>8.1251962989640741E-2</v>
      </c>
      <c r="S452" s="52">
        <v>0</v>
      </c>
      <c r="T452"/>
      <c r="U452" s="82">
        <v>12841</v>
      </c>
      <c r="V452" s="82">
        <v>0</v>
      </c>
      <c r="W452" s="82">
        <v>0</v>
      </c>
      <c r="X452" s="82">
        <v>893</v>
      </c>
      <c r="Y452" s="82">
        <v>13734</v>
      </c>
      <c r="Z452" s="83">
        <v>18660050</v>
      </c>
    </row>
    <row r="453" spans="1:26" s="13" customFormat="1">
      <c r="A453" s="49">
        <v>470</v>
      </c>
      <c r="B453" s="49">
        <v>470165284</v>
      </c>
      <c r="C453" s="50" t="s">
        <v>216</v>
      </c>
      <c r="D453" s="49">
        <v>165</v>
      </c>
      <c r="E453" s="50" t="s">
        <v>17</v>
      </c>
      <c r="F453" s="49">
        <v>284</v>
      </c>
      <c r="G453" s="50" t="s">
        <v>140</v>
      </c>
      <c r="H453" s="79">
        <v>59</v>
      </c>
      <c r="I453" s="80">
        <v>9020</v>
      </c>
      <c r="J453" s="80">
        <v>3070</v>
      </c>
      <c r="K453" s="80">
        <v>0</v>
      </c>
      <c r="L453" s="80">
        <v>893</v>
      </c>
      <c r="M453" s="81">
        <v>12983</v>
      </c>
      <c r="N453"/>
      <c r="O453" s="79">
        <v>0</v>
      </c>
      <c r="P453" s="79">
        <v>0</v>
      </c>
      <c r="Q453" s="55">
        <v>0.09</v>
      </c>
      <c r="R453" s="55">
        <v>2.5323199813447307E-2</v>
      </c>
      <c r="S453" s="52">
        <v>0</v>
      </c>
      <c r="T453"/>
      <c r="U453" s="82">
        <v>713310</v>
      </c>
      <c r="V453" s="82">
        <v>0</v>
      </c>
      <c r="W453" s="82">
        <v>0</v>
      </c>
      <c r="X453" s="82">
        <v>52687</v>
      </c>
      <c r="Y453" s="82">
        <v>765997</v>
      </c>
      <c r="Z453" s="83">
        <v>18660050</v>
      </c>
    </row>
    <row r="454" spans="1:26" s="13" customFormat="1">
      <c r="A454" s="49">
        <v>470</v>
      </c>
      <c r="B454" s="49">
        <v>470165305</v>
      </c>
      <c r="C454" s="50" t="s">
        <v>216</v>
      </c>
      <c r="D454" s="49">
        <v>165</v>
      </c>
      <c r="E454" s="50" t="s">
        <v>17</v>
      </c>
      <c r="F454" s="49">
        <v>305</v>
      </c>
      <c r="G454" s="50" t="s">
        <v>221</v>
      </c>
      <c r="H454" s="79">
        <v>40</v>
      </c>
      <c r="I454" s="80">
        <v>9401</v>
      </c>
      <c r="J454" s="80">
        <v>3066</v>
      </c>
      <c r="K454" s="80">
        <v>0</v>
      </c>
      <c r="L454" s="80">
        <v>893</v>
      </c>
      <c r="M454" s="81">
        <v>13360</v>
      </c>
      <c r="N454"/>
      <c r="O454" s="79">
        <v>0</v>
      </c>
      <c r="P454" s="79">
        <v>0</v>
      </c>
      <c r="Q454" s="55">
        <v>0.09</v>
      </c>
      <c r="R454" s="55">
        <v>1.1728870085096888E-2</v>
      </c>
      <c r="S454" s="52">
        <v>0</v>
      </c>
      <c r="T454"/>
      <c r="U454" s="82">
        <v>498680</v>
      </c>
      <c r="V454" s="82">
        <v>0</v>
      </c>
      <c r="W454" s="82">
        <v>0</v>
      </c>
      <c r="X454" s="82">
        <v>35720</v>
      </c>
      <c r="Y454" s="82">
        <v>534400</v>
      </c>
      <c r="Z454" s="83">
        <v>18660050</v>
      </c>
    </row>
    <row r="455" spans="1:26" s="13" customFormat="1">
      <c r="A455" s="49">
        <v>470</v>
      </c>
      <c r="B455" s="49">
        <v>470165314</v>
      </c>
      <c r="C455" s="50" t="s">
        <v>216</v>
      </c>
      <c r="D455" s="49">
        <v>165</v>
      </c>
      <c r="E455" s="50" t="s">
        <v>17</v>
      </c>
      <c r="F455" s="49">
        <v>314</v>
      </c>
      <c r="G455" s="50" t="s">
        <v>29</v>
      </c>
      <c r="H455" s="79">
        <v>1</v>
      </c>
      <c r="I455" s="80">
        <v>14407</v>
      </c>
      <c r="J455" s="80">
        <v>11177</v>
      </c>
      <c r="K455" s="80">
        <v>0</v>
      </c>
      <c r="L455" s="80">
        <v>893</v>
      </c>
      <c r="M455" s="81">
        <v>26477</v>
      </c>
      <c r="N455"/>
      <c r="O455" s="79">
        <v>0</v>
      </c>
      <c r="P455" s="79">
        <v>0</v>
      </c>
      <c r="Q455" s="55">
        <v>0.09</v>
      </c>
      <c r="R455" s="55">
        <v>4.7690498957416397E-3</v>
      </c>
      <c r="S455" s="52">
        <v>0</v>
      </c>
      <c r="T455"/>
      <c r="U455" s="82">
        <v>25584</v>
      </c>
      <c r="V455" s="82">
        <v>0</v>
      </c>
      <c r="W455" s="82">
        <v>0</v>
      </c>
      <c r="X455" s="82">
        <v>893</v>
      </c>
      <c r="Y455" s="82">
        <v>26477</v>
      </c>
      <c r="Z455" s="83">
        <v>18660050</v>
      </c>
    </row>
    <row r="456" spans="1:26" s="13" customFormat="1">
      <c r="A456" s="49">
        <v>470</v>
      </c>
      <c r="B456" s="49">
        <v>470165342</v>
      </c>
      <c r="C456" s="50" t="s">
        <v>216</v>
      </c>
      <c r="D456" s="49">
        <v>165</v>
      </c>
      <c r="E456" s="50" t="s">
        <v>17</v>
      </c>
      <c r="F456" s="49">
        <v>342</v>
      </c>
      <c r="G456" s="50" t="s">
        <v>222</v>
      </c>
      <c r="H456" s="79">
        <v>4</v>
      </c>
      <c r="I456" s="80">
        <v>9395</v>
      </c>
      <c r="J456" s="80">
        <v>5213</v>
      </c>
      <c r="K456" s="80">
        <v>0</v>
      </c>
      <c r="L456" s="80">
        <v>893</v>
      </c>
      <c r="M456" s="81">
        <v>15501</v>
      </c>
      <c r="N456"/>
      <c r="O456" s="79">
        <v>0</v>
      </c>
      <c r="P456" s="79">
        <v>0</v>
      </c>
      <c r="Q456" s="55">
        <v>0.09</v>
      </c>
      <c r="R456" s="55">
        <v>1.3475740153279221E-3</v>
      </c>
      <c r="S456" s="52">
        <v>0</v>
      </c>
      <c r="T456"/>
      <c r="U456" s="82">
        <v>58432</v>
      </c>
      <c r="V456" s="82">
        <v>0</v>
      </c>
      <c r="W456" s="82">
        <v>0</v>
      </c>
      <c r="X456" s="82">
        <v>3572</v>
      </c>
      <c r="Y456" s="82">
        <v>62004</v>
      </c>
      <c r="Z456" s="83">
        <v>18660050</v>
      </c>
    </row>
    <row r="457" spans="1:26" s="13" customFormat="1">
      <c r="A457" s="49">
        <v>470</v>
      </c>
      <c r="B457" s="49">
        <v>470165344</v>
      </c>
      <c r="C457" s="50" t="s">
        <v>216</v>
      </c>
      <c r="D457" s="49">
        <v>165</v>
      </c>
      <c r="E457" s="50" t="s">
        <v>17</v>
      </c>
      <c r="F457" s="49">
        <v>344</v>
      </c>
      <c r="G457" s="50" t="s">
        <v>81</v>
      </c>
      <c r="H457" s="79">
        <v>1</v>
      </c>
      <c r="I457" s="80">
        <v>8703</v>
      </c>
      <c r="J457" s="80">
        <v>2914</v>
      </c>
      <c r="K457" s="80">
        <v>0</v>
      </c>
      <c r="L457" s="80">
        <v>893</v>
      </c>
      <c r="M457" s="81">
        <v>12510</v>
      </c>
      <c r="N457"/>
      <c r="O457" s="79">
        <v>0</v>
      </c>
      <c r="P457" s="79">
        <v>0</v>
      </c>
      <c r="Q457" s="55">
        <v>0.09</v>
      </c>
      <c r="R457" s="55">
        <v>4.1948715349721539E-4</v>
      </c>
      <c r="S457" s="52">
        <v>0</v>
      </c>
      <c r="T457"/>
      <c r="U457" s="82">
        <v>11617</v>
      </c>
      <c r="V457" s="82">
        <v>0</v>
      </c>
      <c r="W457" s="82">
        <v>0</v>
      </c>
      <c r="X457" s="82">
        <v>893</v>
      </c>
      <c r="Y457" s="82">
        <v>12510</v>
      </c>
      <c r="Z457" s="83">
        <v>18660050</v>
      </c>
    </row>
    <row r="458" spans="1:26" s="13" customFormat="1">
      <c r="A458" s="49">
        <v>470</v>
      </c>
      <c r="B458" s="49">
        <v>470165347</v>
      </c>
      <c r="C458" s="50" t="s">
        <v>216</v>
      </c>
      <c r="D458" s="49">
        <v>165</v>
      </c>
      <c r="E458" s="50" t="s">
        <v>17</v>
      </c>
      <c r="F458" s="49">
        <v>347</v>
      </c>
      <c r="G458" s="50" t="s">
        <v>82</v>
      </c>
      <c r="H458" s="79">
        <v>2</v>
      </c>
      <c r="I458" s="80">
        <v>11171</v>
      </c>
      <c r="J458" s="80">
        <v>4839</v>
      </c>
      <c r="K458" s="80">
        <v>0</v>
      </c>
      <c r="L458" s="80">
        <v>893</v>
      </c>
      <c r="M458" s="81">
        <v>16903</v>
      </c>
      <c r="N458"/>
      <c r="O458" s="79">
        <v>0</v>
      </c>
      <c r="P458" s="79">
        <v>0</v>
      </c>
      <c r="Q458" s="55">
        <v>0.09</v>
      </c>
      <c r="R458" s="55">
        <v>4.0252418987949401E-3</v>
      </c>
      <c r="S458" s="52">
        <v>0</v>
      </c>
      <c r="T458"/>
      <c r="U458" s="82">
        <v>32020</v>
      </c>
      <c r="V458" s="82">
        <v>0</v>
      </c>
      <c r="W458" s="82">
        <v>0</v>
      </c>
      <c r="X458" s="82">
        <v>1786</v>
      </c>
      <c r="Y458" s="82">
        <v>33806</v>
      </c>
      <c r="Z458" s="83">
        <v>18660050</v>
      </c>
    </row>
    <row r="459" spans="1:26" s="13" customFormat="1">
      <c r="A459" s="49">
        <v>474</v>
      </c>
      <c r="B459" s="49">
        <v>474097017</v>
      </c>
      <c r="C459" s="50" t="s">
        <v>223</v>
      </c>
      <c r="D459" s="49">
        <v>97</v>
      </c>
      <c r="E459" s="50" t="s">
        <v>224</v>
      </c>
      <c r="F459" s="49">
        <v>17</v>
      </c>
      <c r="G459" s="50" t="s">
        <v>155</v>
      </c>
      <c r="H459" s="79">
        <v>1</v>
      </c>
      <c r="I459" s="80">
        <v>13975</v>
      </c>
      <c r="J459" s="80">
        <v>4024</v>
      </c>
      <c r="K459" s="80">
        <v>0</v>
      </c>
      <c r="L459" s="80">
        <v>893</v>
      </c>
      <c r="M459" s="81">
        <v>18892</v>
      </c>
      <c r="N459"/>
      <c r="O459" s="79">
        <v>0</v>
      </c>
      <c r="P459" s="79">
        <v>0</v>
      </c>
      <c r="Q459" s="55">
        <v>0.09</v>
      </c>
      <c r="R459" s="55">
        <v>5.8396054377963602E-3</v>
      </c>
      <c r="S459" s="52">
        <v>0</v>
      </c>
      <c r="T459"/>
      <c r="U459" s="82">
        <v>17999</v>
      </c>
      <c r="V459" s="82">
        <v>0</v>
      </c>
      <c r="W459" s="82">
        <v>0</v>
      </c>
      <c r="X459" s="82">
        <v>893</v>
      </c>
      <c r="Y459" s="82">
        <v>18892</v>
      </c>
      <c r="Z459" s="83">
        <v>4486369</v>
      </c>
    </row>
    <row r="460" spans="1:26" s="13" customFormat="1">
      <c r="A460" s="49">
        <v>474</v>
      </c>
      <c r="B460" s="49">
        <v>474097057</v>
      </c>
      <c r="C460" s="50" t="s">
        <v>223</v>
      </c>
      <c r="D460" s="49">
        <v>97</v>
      </c>
      <c r="E460" s="50" t="s">
        <v>224</v>
      </c>
      <c r="F460" s="49">
        <v>57</v>
      </c>
      <c r="G460" s="50" t="s">
        <v>13</v>
      </c>
      <c r="H460" s="79">
        <v>1</v>
      </c>
      <c r="I460" s="80">
        <v>12275</v>
      </c>
      <c r="J460" s="80">
        <v>623</v>
      </c>
      <c r="K460" s="80">
        <v>0</v>
      </c>
      <c r="L460" s="80">
        <v>893</v>
      </c>
      <c r="M460" s="81">
        <v>13791</v>
      </c>
      <c r="N460"/>
      <c r="O460" s="79">
        <v>0</v>
      </c>
      <c r="P460" s="79">
        <v>0</v>
      </c>
      <c r="Q460" s="55">
        <v>0.18</v>
      </c>
      <c r="R460" s="55">
        <v>0.11617430923108824</v>
      </c>
      <c r="S460" s="52">
        <v>0</v>
      </c>
      <c r="T460"/>
      <c r="U460" s="82">
        <v>12898</v>
      </c>
      <c r="V460" s="82">
        <v>0</v>
      </c>
      <c r="W460" s="82">
        <v>0</v>
      </c>
      <c r="X460" s="82">
        <v>893</v>
      </c>
      <c r="Y460" s="82">
        <v>13791</v>
      </c>
      <c r="Z460" s="83">
        <v>4486369</v>
      </c>
    </row>
    <row r="461" spans="1:26" s="13" customFormat="1">
      <c r="A461" s="49">
        <v>474</v>
      </c>
      <c r="B461" s="49">
        <v>474097064</v>
      </c>
      <c r="C461" s="50" t="s">
        <v>223</v>
      </c>
      <c r="D461" s="49">
        <v>97</v>
      </c>
      <c r="E461" s="50" t="s">
        <v>224</v>
      </c>
      <c r="F461" s="49">
        <v>64</v>
      </c>
      <c r="G461" s="50" t="s">
        <v>102</v>
      </c>
      <c r="H461" s="79">
        <v>1</v>
      </c>
      <c r="I461" s="80">
        <v>8094</v>
      </c>
      <c r="J461" s="80">
        <v>1291</v>
      </c>
      <c r="K461" s="80">
        <v>0</v>
      </c>
      <c r="L461" s="80">
        <v>893</v>
      </c>
      <c r="M461" s="81">
        <v>10278</v>
      </c>
      <c r="N461"/>
      <c r="O461" s="79">
        <v>0</v>
      </c>
      <c r="P461" s="79">
        <v>0</v>
      </c>
      <c r="Q461" s="55">
        <v>0.18</v>
      </c>
      <c r="R461" s="55">
        <v>2.7430088816992392E-2</v>
      </c>
      <c r="S461" s="52">
        <v>0</v>
      </c>
      <c r="T461"/>
      <c r="U461" s="82">
        <v>9385</v>
      </c>
      <c r="V461" s="82">
        <v>0</v>
      </c>
      <c r="W461" s="82">
        <v>0</v>
      </c>
      <c r="X461" s="82">
        <v>893</v>
      </c>
      <c r="Y461" s="82">
        <v>10278</v>
      </c>
      <c r="Z461" s="83">
        <v>4486369</v>
      </c>
    </row>
    <row r="462" spans="1:26" s="13" customFormat="1">
      <c r="A462" s="49">
        <v>474</v>
      </c>
      <c r="B462" s="49">
        <v>474097097</v>
      </c>
      <c r="C462" s="50" t="s">
        <v>223</v>
      </c>
      <c r="D462" s="49">
        <v>97</v>
      </c>
      <c r="E462" s="50" t="s">
        <v>224</v>
      </c>
      <c r="F462" s="49">
        <v>97</v>
      </c>
      <c r="G462" s="50" t="s">
        <v>224</v>
      </c>
      <c r="H462" s="79">
        <v>195</v>
      </c>
      <c r="I462" s="80">
        <v>11151</v>
      </c>
      <c r="J462" s="80">
        <v>5</v>
      </c>
      <c r="K462" s="80">
        <v>0</v>
      </c>
      <c r="L462" s="80">
        <v>893</v>
      </c>
      <c r="M462" s="81">
        <v>12049</v>
      </c>
      <c r="N462"/>
      <c r="O462" s="79">
        <v>0</v>
      </c>
      <c r="P462" s="79">
        <v>0</v>
      </c>
      <c r="Q462" s="55">
        <v>0.18</v>
      </c>
      <c r="R462" s="55">
        <v>3.2924823282081211E-2</v>
      </c>
      <c r="S462" s="52">
        <v>0</v>
      </c>
      <c r="T462"/>
      <c r="U462" s="82">
        <v>2175420</v>
      </c>
      <c r="V462" s="82">
        <v>0</v>
      </c>
      <c r="W462" s="82">
        <v>0</v>
      </c>
      <c r="X462" s="82">
        <v>174135</v>
      </c>
      <c r="Y462" s="82">
        <v>2349555</v>
      </c>
      <c r="Z462" s="83">
        <v>4486369</v>
      </c>
    </row>
    <row r="463" spans="1:26" s="13" customFormat="1">
      <c r="A463" s="49">
        <v>474</v>
      </c>
      <c r="B463" s="49">
        <v>474097103</v>
      </c>
      <c r="C463" s="50" t="s">
        <v>223</v>
      </c>
      <c r="D463" s="49">
        <v>97</v>
      </c>
      <c r="E463" s="50" t="s">
        <v>224</v>
      </c>
      <c r="F463" s="49">
        <v>103</v>
      </c>
      <c r="G463" s="50" t="s">
        <v>225</v>
      </c>
      <c r="H463" s="79">
        <v>20</v>
      </c>
      <c r="I463" s="80">
        <v>10699</v>
      </c>
      <c r="J463" s="80">
        <v>275</v>
      </c>
      <c r="K463" s="80">
        <v>0</v>
      </c>
      <c r="L463" s="80">
        <v>893</v>
      </c>
      <c r="M463" s="81">
        <v>11867</v>
      </c>
      <c r="N463"/>
      <c r="O463" s="79">
        <v>0</v>
      </c>
      <c r="P463" s="79">
        <v>0</v>
      </c>
      <c r="Q463" s="55">
        <v>0.18</v>
      </c>
      <c r="R463" s="55">
        <v>7.5540044823158587E-3</v>
      </c>
      <c r="S463" s="52">
        <v>0</v>
      </c>
      <c r="T463"/>
      <c r="U463" s="82">
        <v>219480</v>
      </c>
      <c r="V463" s="82">
        <v>0</v>
      </c>
      <c r="W463" s="82">
        <v>0</v>
      </c>
      <c r="X463" s="82">
        <v>17860</v>
      </c>
      <c r="Y463" s="82">
        <v>237340</v>
      </c>
      <c r="Z463" s="83">
        <v>4486369</v>
      </c>
    </row>
    <row r="464" spans="1:26" s="13" customFormat="1">
      <c r="A464" s="49">
        <v>474</v>
      </c>
      <c r="B464" s="49">
        <v>474097153</v>
      </c>
      <c r="C464" s="50" t="s">
        <v>223</v>
      </c>
      <c r="D464" s="49">
        <v>97</v>
      </c>
      <c r="E464" s="50" t="s">
        <v>224</v>
      </c>
      <c r="F464" s="49">
        <v>153</v>
      </c>
      <c r="G464" s="50" t="s">
        <v>107</v>
      </c>
      <c r="H464" s="79">
        <v>34</v>
      </c>
      <c r="I464" s="80">
        <v>10609</v>
      </c>
      <c r="J464" s="80">
        <v>560</v>
      </c>
      <c r="K464" s="80">
        <v>0</v>
      </c>
      <c r="L464" s="80">
        <v>893</v>
      </c>
      <c r="M464" s="81">
        <v>12062</v>
      </c>
      <c r="N464"/>
      <c r="O464" s="79">
        <v>0</v>
      </c>
      <c r="P464" s="79">
        <v>0</v>
      </c>
      <c r="Q464" s="55">
        <v>0.09</v>
      </c>
      <c r="R464" s="55">
        <v>1.3210763680345456E-2</v>
      </c>
      <c r="S464" s="52">
        <v>0</v>
      </c>
      <c r="T464"/>
      <c r="U464" s="82">
        <v>379746</v>
      </c>
      <c r="V464" s="82">
        <v>0</v>
      </c>
      <c r="W464" s="82">
        <v>0</v>
      </c>
      <c r="X464" s="82">
        <v>30362</v>
      </c>
      <c r="Y464" s="82">
        <v>410108</v>
      </c>
      <c r="Z464" s="83">
        <v>4486369</v>
      </c>
    </row>
    <row r="465" spans="1:26" s="13" customFormat="1">
      <c r="A465" s="49">
        <v>474</v>
      </c>
      <c r="B465" s="49">
        <v>474097162</v>
      </c>
      <c r="C465" s="50" t="s">
        <v>223</v>
      </c>
      <c r="D465" s="49">
        <v>97</v>
      </c>
      <c r="E465" s="50" t="s">
        <v>224</v>
      </c>
      <c r="F465" s="49">
        <v>162</v>
      </c>
      <c r="G465" s="50" t="s">
        <v>226</v>
      </c>
      <c r="H465" s="79">
        <v>15</v>
      </c>
      <c r="I465" s="80">
        <v>9978</v>
      </c>
      <c r="J465" s="80">
        <v>2640</v>
      </c>
      <c r="K465" s="80">
        <v>0</v>
      </c>
      <c r="L465" s="80">
        <v>893</v>
      </c>
      <c r="M465" s="81">
        <v>13511</v>
      </c>
      <c r="N465"/>
      <c r="O465" s="79">
        <v>0</v>
      </c>
      <c r="P465" s="79">
        <v>0</v>
      </c>
      <c r="Q465" s="55">
        <v>0.09</v>
      </c>
      <c r="R465" s="55">
        <v>1.7165772589973843E-2</v>
      </c>
      <c r="S465" s="52">
        <v>0</v>
      </c>
      <c r="T465"/>
      <c r="U465" s="82">
        <v>189270</v>
      </c>
      <c r="V465" s="82">
        <v>0</v>
      </c>
      <c r="W465" s="82">
        <v>0</v>
      </c>
      <c r="X465" s="82">
        <v>13395</v>
      </c>
      <c r="Y465" s="82">
        <v>202665</v>
      </c>
      <c r="Z465" s="83">
        <v>4486369</v>
      </c>
    </row>
    <row r="466" spans="1:26" s="13" customFormat="1">
      <c r="A466" s="49">
        <v>474</v>
      </c>
      <c r="B466" s="49">
        <v>474097343</v>
      </c>
      <c r="C466" s="50" t="s">
        <v>223</v>
      </c>
      <c r="D466" s="49">
        <v>97</v>
      </c>
      <c r="E466" s="50" t="s">
        <v>224</v>
      </c>
      <c r="F466" s="49">
        <v>343</v>
      </c>
      <c r="G466" s="50" t="s">
        <v>227</v>
      </c>
      <c r="H466" s="79">
        <v>30</v>
      </c>
      <c r="I466" s="80">
        <v>10347</v>
      </c>
      <c r="J466" s="80">
        <v>1087</v>
      </c>
      <c r="K466" s="80">
        <v>0</v>
      </c>
      <c r="L466" s="80">
        <v>893</v>
      </c>
      <c r="M466" s="81">
        <v>12327</v>
      </c>
      <c r="N466"/>
      <c r="O466" s="79">
        <v>0</v>
      </c>
      <c r="P466" s="79">
        <v>0</v>
      </c>
      <c r="Q466" s="55">
        <v>0.18</v>
      </c>
      <c r="R466" s="55">
        <v>2.0516268333167102E-2</v>
      </c>
      <c r="S466" s="52">
        <v>0</v>
      </c>
      <c r="T466"/>
      <c r="U466" s="82">
        <v>343020</v>
      </c>
      <c r="V466" s="82">
        <v>0</v>
      </c>
      <c r="W466" s="82">
        <v>0</v>
      </c>
      <c r="X466" s="82">
        <v>26790</v>
      </c>
      <c r="Y466" s="82">
        <v>369810</v>
      </c>
      <c r="Z466" s="83">
        <v>4486369</v>
      </c>
    </row>
    <row r="467" spans="1:26" s="13" customFormat="1">
      <c r="A467" s="49">
        <v>474</v>
      </c>
      <c r="B467" s="49">
        <v>474097600</v>
      </c>
      <c r="C467" s="50" t="s">
        <v>223</v>
      </c>
      <c r="D467" s="49">
        <v>97</v>
      </c>
      <c r="E467" s="50" t="s">
        <v>224</v>
      </c>
      <c r="F467" s="49">
        <v>600</v>
      </c>
      <c r="G467" s="50" t="s">
        <v>136</v>
      </c>
      <c r="H467" s="79">
        <v>1</v>
      </c>
      <c r="I467" s="80">
        <v>9815</v>
      </c>
      <c r="J467" s="80">
        <v>4014</v>
      </c>
      <c r="K467" s="80">
        <v>0</v>
      </c>
      <c r="L467" s="80">
        <v>893</v>
      </c>
      <c r="M467" s="81">
        <v>14722</v>
      </c>
      <c r="N467"/>
      <c r="O467" s="79">
        <v>0</v>
      </c>
      <c r="P467" s="79">
        <v>0</v>
      </c>
      <c r="Q467" s="55">
        <v>0.09</v>
      </c>
      <c r="R467" s="55">
        <v>3.9653849453778027E-3</v>
      </c>
      <c r="S467" s="52">
        <v>0</v>
      </c>
      <c r="T467"/>
      <c r="U467" s="82">
        <v>13829</v>
      </c>
      <c r="V467" s="82">
        <v>0</v>
      </c>
      <c r="W467" s="82">
        <v>0</v>
      </c>
      <c r="X467" s="82">
        <v>893</v>
      </c>
      <c r="Y467" s="82">
        <v>14722</v>
      </c>
      <c r="Z467" s="83">
        <v>4486369</v>
      </c>
    </row>
    <row r="468" spans="1:26" s="13" customFormat="1">
      <c r="A468" s="49">
        <v>474</v>
      </c>
      <c r="B468" s="49">
        <v>474097610</v>
      </c>
      <c r="C468" s="50" t="s">
        <v>223</v>
      </c>
      <c r="D468" s="49">
        <v>97</v>
      </c>
      <c r="E468" s="50" t="s">
        <v>224</v>
      </c>
      <c r="F468" s="49">
        <v>610</v>
      </c>
      <c r="G468" s="50" t="s">
        <v>228</v>
      </c>
      <c r="H468" s="79">
        <v>6</v>
      </c>
      <c r="I468" s="80">
        <v>9622</v>
      </c>
      <c r="J468" s="80">
        <v>1864</v>
      </c>
      <c r="K468" s="80">
        <v>0</v>
      </c>
      <c r="L468" s="80">
        <v>893</v>
      </c>
      <c r="M468" s="81">
        <v>12379</v>
      </c>
      <c r="N468"/>
      <c r="O468" s="79">
        <v>0</v>
      </c>
      <c r="P468" s="79">
        <v>0</v>
      </c>
      <c r="Q468" s="55">
        <v>0.09</v>
      </c>
      <c r="R468" s="55">
        <v>5.4596309668258521E-3</v>
      </c>
      <c r="S468" s="52">
        <v>0</v>
      </c>
      <c r="T468"/>
      <c r="U468" s="82">
        <v>68916</v>
      </c>
      <c r="V468" s="82">
        <v>0</v>
      </c>
      <c r="W468" s="82">
        <v>0</v>
      </c>
      <c r="X468" s="82">
        <v>5358</v>
      </c>
      <c r="Y468" s="82">
        <v>74274</v>
      </c>
      <c r="Z468" s="83">
        <v>4486369</v>
      </c>
    </row>
    <row r="469" spans="1:26" s="13" customFormat="1">
      <c r="A469" s="49">
        <v>474</v>
      </c>
      <c r="B469" s="49">
        <v>474097616</v>
      </c>
      <c r="C469" s="50" t="s">
        <v>223</v>
      </c>
      <c r="D469" s="49">
        <v>97</v>
      </c>
      <c r="E469" s="50" t="s">
        <v>224</v>
      </c>
      <c r="F469" s="49">
        <v>616</v>
      </c>
      <c r="G469" s="50" t="s">
        <v>83</v>
      </c>
      <c r="H469" s="79">
        <v>1</v>
      </c>
      <c r="I469" s="80">
        <v>9794</v>
      </c>
      <c r="J469" s="80">
        <v>3302</v>
      </c>
      <c r="K469" s="80">
        <v>0</v>
      </c>
      <c r="L469" s="80">
        <v>893</v>
      </c>
      <c r="M469" s="81">
        <v>13989</v>
      </c>
      <c r="N469"/>
      <c r="O469" s="79">
        <v>0</v>
      </c>
      <c r="P469" s="79">
        <v>0</v>
      </c>
      <c r="Q469" s="55">
        <v>0.09</v>
      </c>
      <c r="R469" s="55">
        <v>3.6812936339940566E-2</v>
      </c>
      <c r="S469" s="52">
        <v>0</v>
      </c>
      <c r="T469"/>
      <c r="U469" s="82">
        <v>13096</v>
      </c>
      <c r="V469" s="82">
        <v>0</v>
      </c>
      <c r="W469" s="82">
        <v>0</v>
      </c>
      <c r="X469" s="82">
        <v>893</v>
      </c>
      <c r="Y469" s="82">
        <v>13989</v>
      </c>
      <c r="Z469" s="83">
        <v>4486369</v>
      </c>
    </row>
    <row r="470" spans="1:26" s="13" customFormat="1">
      <c r="A470" s="49">
        <v>474</v>
      </c>
      <c r="B470" s="49">
        <v>474097720</v>
      </c>
      <c r="C470" s="50" t="s">
        <v>223</v>
      </c>
      <c r="D470" s="49">
        <v>97</v>
      </c>
      <c r="E470" s="50" t="s">
        <v>224</v>
      </c>
      <c r="F470" s="49">
        <v>720</v>
      </c>
      <c r="G470" s="50" t="s">
        <v>230</v>
      </c>
      <c r="H470" s="79">
        <v>8</v>
      </c>
      <c r="I470" s="80">
        <v>10709</v>
      </c>
      <c r="J470" s="80">
        <v>2311</v>
      </c>
      <c r="K470" s="80">
        <v>0</v>
      </c>
      <c r="L470" s="80">
        <v>893</v>
      </c>
      <c r="M470" s="81">
        <v>13913</v>
      </c>
      <c r="N470"/>
      <c r="O470" s="79">
        <v>0</v>
      </c>
      <c r="P470" s="79">
        <v>0</v>
      </c>
      <c r="Q470" s="55">
        <v>0.09</v>
      </c>
      <c r="R470" s="55">
        <v>9.6860365677412484E-3</v>
      </c>
      <c r="S470" s="52">
        <v>0</v>
      </c>
      <c r="T470"/>
      <c r="U470" s="82">
        <v>104160</v>
      </c>
      <c r="V470" s="82">
        <v>0</v>
      </c>
      <c r="W470" s="82">
        <v>0</v>
      </c>
      <c r="X470" s="82">
        <v>7144</v>
      </c>
      <c r="Y470" s="82">
        <v>111304</v>
      </c>
      <c r="Z470" s="83">
        <v>4486369</v>
      </c>
    </row>
    <row r="471" spans="1:26" s="13" customFormat="1">
      <c r="A471" s="49">
        <v>474</v>
      </c>
      <c r="B471" s="49">
        <v>474097725</v>
      </c>
      <c r="C471" s="50" t="s">
        <v>223</v>
      </c>
      <c r="D471" s="49">
        <v>97</v>
      </c>
      <c r="E471" s="50" t="s">
        <v>224</v>
      </c>
      <c r="F471" s="49">
        <v>725</v>
      </c>
      <c r="G471" s="50" t="s">
        <v>117</v>
      </c>
      <c r="H471" s="79">
        <v>1</v>
      </c>
      <c r="I471" s="80">
        <v>9794</v>
      </c>
      <c r="J471" s="80">
        <v>2810</v>
      </c>
      <c r="K471" s="80">
        <v>0</v>
      </c>
      <c r="L471" s="80">
        <v>893</v>
      </c>
      <c r="M471" s="81">
        <v>13497</v>
      </c>
      <c r="N471"/>
      <c r="O471" s="79">
        <v>0</v>
      </c>
      <c r="P471" s="79">
        <v>0</v>
      </c>
      <c r="Q471" s="55">
        <v>0.09</v>
      </c>
      <c r="R471" s="55">
        <v>1.0215675058041449E-2</v>
      </c>
      <c r="S471" s="52">
        <v>0</v>
      </c>
      <c r="T471"/>
      <c r="U471" s="82">
        <v>12604</v>
      </c>
      <c r="V471" s="82">
        <v>0</v>
      </c>
      <c r="W471" s="82">
        <v>0</v>
      </c>
      <c r="X471" s="82">
        <v>893</v>
      </c>
      <c r="Y471" s="82">
        <v>13497</v>
      </c>
      <c r="Z471" s="83">
        <v>4486369</v>
      </c>
    </row>
    <row r="472" spans="1:26" s="13" customFormat="1">
      <c r="A472" s="49">
        <v>474</v>
      </c>
      <c r="B472" s="49">
        <v>474097735</v>
      </c>
      <c r="C472" s="50" t="s">
        <v>223</v>
      </c>
      <c r="D472" s="49">
        <v>97</v>
      </c>
      <c r="E472" s="50" t="s">
        <v>224</v>
      </c>
      <c r="F472" s="49">
        <v>735</v>
      </c>
      <c r="G472" s="50" t="s">
        <v>119</v>
      </c>
      <c r="H472" s="79">
        <v>22</v>
      </c>
      <c r="I472" s="80">
        <v>10426</v>
      </c>
      <c r="J472" s="80">
        <v>4172</v>
      </c>
      <c r="K472" s="80">
        <v>0</v>
      </c>
      <c r="L472" s="80">
        <v>893</v>
      </c>
      <c r="M472" s="81">
        <v>15491</v>
      </c>
      <c r="N472"/>
      <c r="O472" s="79">
        <v>0</v>
      </c>
      <c r="P472" s="79">
        <v>0</v>
      </c>
      <c r="Q472" s="55">
        <v>0.09</v>
      </c>
      <c r="R472" s="55">
        <v>2.0908682517029525E-2</v>
      </c>
      <c r="S472" s="52">
        <v>0</v>
      </c>
      <c r="T472"/>
      <c r="U472" s="82">
        <v>321156</v>
      </c>
      <c r="V472" s="82">
        <v>0</v>
      </c>
      <c r="W472" s="82">
        <v>0</v>
      </c>
      <c r="X472" s="82">
        <v>19646</v>
      </c>
      <c r="Y472" s="82">
        <v>340802</v>
      </c>
      <c r="Z472" s="83">
        <v>4486369</v>
      </c>
    </row>
    <row r="473" spans="1:26" s="13" customFormat="1">
      <c r="A473" s="49">
        <v>474</v>
      </c>
      <c r="B473" s="49">
        <v>474097753</v>
      </c>
      <c r="C473" s="50" t="s">
        <v>223</v>
      </c>
      <c r="D473" s="49">
        <v>97</v>
      </c>
      <c r="E473" s="50" t="s">
        <v>224</v>
      </c>
      <c r="F473" s="49">
        <v>753</v>
      </c>
      <c r="G473" s="50" t="s">
        <v>231</v>
      </c>
      <c r="H473" s="79">
        <v>18</v>
      </c>
      <c r="I473" s="80">
        <v>9050</v>
      </c>
      <c r="J473" s="80">
        <v>3536</v>
      </c>
      <c r="K473" s="80">
        <v>0</v>
      </c>
      <c r="L473" s="80">
        <v>893</v>
      </c>
      <c r="M473" s="81">
        <v>13479</v>
      </c>
      <c r="N473"/>
      <c r="O473" s="79">
        <v>0</v>
      </c>
      <c r="P473" s="79">
        <v>0</v>
      </c>
      <c r="Q473" s="55">
        <v>0.09</v>
      </c>
      <c r="R473" s="55">
        <v>9.9089675270547222E-3</v>
      </c>
      <c r="S473" s="52">
        <v>0</v>
      </c>
      <c r="T473"/>
      <c r="U473" s="82">
        <v>226548</v>
      </c>
      <c r="V473" s="82">
        <v>0</v>
      </c>
      <c r="W473" s="82">
        <v>0</v>
      </c>
      <c r="X473" s="82">
        <v>16074</v>
      </c>
      <c r="Y473" s="82">
        <v>242622</v>
      </c>
      <c r="Z473" s="83">
        <v>4486369</v>
      </c>
    </row>
    <row r="474" spans="1:26" s="13" customFormat="1">
      <c r="A474" s="49">
        <v>474</v>
      </c>
      <c r="B474" s="49">
        <v>474097775</v>
      </c>
      <c r="C474" s="50" t="s">
        <v>223</v>
      </c>
      <c r="D474" s="49">
        <v>97</v>
      </c>
      <c r="E474" s="50" t="s">
        <v>224</v>
      </c>
      <c r="F474" s="49">
        <v>775</v>
      </c>
      <c r="G474" s="50" t="s">
        <v>120</v>
      </c>
      <c r="H474" s="79">
        <v>5</v>
      </c>
      <c r="I474" s="80">
        <v>9794</v>
      </c>
      <c r="J474" s="80">
        <v>1857</v>
      </c>
      <c r="K474" s="80">
        <v>0</v>
      </c>
      <c r="L474" s="80">
        <v>893</v>
      </c>
      <c r="M474" s="81">
        <v>12544</v>
      </c>
      <c r="N474"/>
      <c r="O474" s="79">
        <v>0</v>
      </c>
      <c r="P474" s="79">
        <v>0</v>
      </c>
      <c r="Q474" s="55">
        <v>0.09</v>
      </c>
      <c r="R474" s="55">
        <v>6.0551065201030364E-3</v>
      </c>
      <c r="S474" s="52">
        <v>0</v>
      </c>
      <c r="T474"/>
      <c r="U474" s="82">
        <v>58255</v>
      </c>
      <c r="V474" s="82">
        <v>0</v>
      </c>
      <c r="W474" s="82">
        <v>0</v>
      </c>
      <c r="X474" s="82">
        <v>4465</v>
      </c>
      <c r="Y474" s="82">
        <v>62720</v>
      </c>
      <c r="Z474" s="83">
        <v>4486369</v>
      </c>
    </row>
    <row r="475" spans="1:26" s="13" customFormat="1">
      <c r="A475" s="49">
        <v>478</v>
      </c>
      <c r="B475" s="49">
        <v>478352064</v>
      </c>
      <c r="C475" s="50" t="s">
        <v>232</v>
      </c>
      <c r="D475" s="49">
        <v>352</v>
      </c>
      <c r="E475" s="50" t="s">
        <v>233</v>
      </c>
      <c r="F475" s="49">
        <v>64</v>
      </c>
      <c r="G475" s="50" t="s">
        <v>102</v>
      </c>
      <c r="H475" s="79">
        <v>3</v>
      </c>
      <c r="I475" s="80">
        <v>9813</v>
      </c>
      <c r="J475" s="80">
        <v>1565</v>
      </c>
      <c r="K475" s="80">
        <v>0</v>
      </c>
      <c r="L475" s="80">
        <v>893</v>
      </c>
      <c r="M475" s="81">
        <v>12271</v>
      </c>
      <c r="N475"/>
      <c r="O475" s="79">
        <v>0</v>
      </c>
      <c r="P475" s="79">
        <v>0</v>
      </c>
      <c r="Q475" s="55">
        <v>0.18</v>
      </c>
      <c r="R475" s="55">
        <v>2.7430088816992392E-2</v>
      </c>
      <c r="S475" s="52">
        <v>0</v>
      </c>
      <c r="T475"/>
      <c r="U475" s="82">
        <v>34134</v>
      </c>
      <c r="V475" s="82">
        <v>0</v>
      </c>
      <c r="W475" s="82">
        <v>0</v>
      </c>
      <c r="X475" s="82">
        <v>2679</v>
      </c>
      <c r="Y475" s="82">
        <v>36813</v>
      </c>
      <c r="Z475" s="83">
        <v>5328716</v>
      </c>
    </row>
    <row r="476" spans="1:26" s="13" customFormat="1">
      <c r="A476" s="49">
        <v>478</v>
      </c>
      <c r="B476" s="49">
        <v>478352097</v>
      </c>
      <c r="C476" s="50" t="s">
        <v>232</v>
      </c>
      <c r="D476" s="49">
        <v>352</v>
      </c>
      <c r="E476" s="50" t="s">
        <v>233</v>
      </c>
      <c r="F476" s="49">
        <v>97</v>
      </c>
      <c r="G476" s="50" t="s">
        <v>224</v>
      </c>
      <c r="H476" s="79">
        <v>2</v>
      </c>
      <c r="I476" s="80">
        <v>14003</v>
      </c>
      <c r="J476" s="80">
        <v>6</v>
      </c>
      <c r="K476" s="80">
        <v>0</v>
      </c>
      <c r="L476" s="80">
        <v>893</v>
      </c>
      <c r="M476" s="81">
        <v>14902</v>
      </c>
      <c r="N476"/>
      <c r="O476" s="79">
        <v>0</v>
      </c>
      <c r="P476" s="79">
        <v>0</v>
      </c>
      <c r="Q476" s="55">
        <v>0.18</v>
      </c>
      <c r="R476" s="55">
        <v>3.2924823282081211E-2</v>
      </c>
      <c r="S476" s="52">
        <v>0</v>
      </c>
      <c r="T476"/>
      <c r="U476" s="82">
        <v>28018</v>
      </c>
      <c r="V476" s="82">
        <v>0</v>
      </c>
      <c r="W476" s="82">
        <v>0</v>
      </c>
      <c r="X476" s="82">
        <v>1786</v>
      </c>
      <c r="Y476" s="82">
        <v>29804</v>
      </c>
      <c r="Z476" s="83">
        <v>5328716</v>
      </c>
    </row>
    <row r="477" spans="1:26" s="13" customFormat="1">
      <c r="A477" s="49">
        <v>478</v>
      </c>
      <c r="B477" s="49">
        <v>478352125</v>
      </c>
      <c r="C477" s="50" t="s">
        <v>232</v>
      </c>
      <c r="D477" s="49">
        <v>352</v>
      </c>
      <c r="E477" s="50" t="s">
        <v>233</v>
      </c>
      <c r="F477" s="49">
        <v>125</v>
      </c>
      <c r="G477" s="50" t="s">
        <v>105</v>
      </c>
      <c r="H477" s="79">
        <v>17</v>
      </c>
      <c r="I477" s="80">
        <v>9312</v>
      </c>
      <c r="J477" s="80">
        <v>4583</v>
      </c>
      <c r="K477" s="80">
        <v>0</v>
      </c>
      <c r="L477" s="80">
        <v>893</v>
      </c>
      <c r="M477" s="81">
        <v>14788</v>
      </c>
      <c r="N477"/>
      <c r="O477" s="79">
        <v>0</v>
      </c>
      <c r="P477" s="79">
        <v>0</v>
      </c>
      <c r="Q477" s="55">
        <v>0.09</v>
      </c>
      <c r="R477" s="55">
        <v>1.7464323583548564E-2</v>
      </c>
      <c r="S477" s="52">
        <v>0</v>
      </c>
      <c r="T477"/>
      <c r="U477" s="82">
        <v>236215</v>
      </c>
      <c r="V477" s="82">
        <v>0</v>
      </c>
      <c r="W477" s="82">
        <v>0</v>
      </c>
      <c r="X477" s="82">
        <v>15181</v>
      </c>
      <c r="Y477" s="82">
        <v>251396</v>
      </c>
      <c r="Z477" s="83">
        <v>5328716</v>
      </c>
    </row>
    <row r="478" spans="1:26" s="13" customFormat="1">
      <c r="A478" s="49">
        <v>478</v>
      </c>
      <c r="B478" s="49">
        <v>478352153</v>
      </c>
      <c r="C478" s="50" t="s">
        <v>232</v>
      </c>
      <c r="D478" s="49">
        <v>352</v>
      </c>
      <c r="E478" s="50" t="s">
        <v>233</v>
      </c>
      <c r="F478" s="49">
        <v>153</v>
      </c>
      <c r="G478" s="50" t="s">
        <v>107</v>
      </c>
      <c r="H478" s="79">
        <v>53</v>
      </c>
      <c r="I478" s="80">
        <v>9670</v>
      </c>
      <c r="J478" s="80">
        <v>511</v>
      </c>
      <c r="K478" s="80">
        <v>0</v>
      </c>
      <c r="L478" s="80">
        <v>893</v>
      </c>
      <c r="M478" s="81">
        <v>11074</v>
      </c>
      <c r="N478"/>
      <c r="O478" s="79">
        <v>0</v>
      </c>
      <c r="P478" s="79">
        <v>0</v>
      </c>
      <c r="Q478" s="55">
        <v>0.09</v>
      </c>
      <c r="R478" s="55">
        <v>1.3210763680345456E-2</v>
      </c>
      <c r="S478" s="52">
        <v>0</v>
      </c>
      <c r="T478"/>
      <c r="U478" s="82">
        <v>539593</v>
      </c>
      <c r="V478" s="82">
        <v>0</v>
      </c>
      <c r="W478" s="82">
        <v>0</v>
      </c>
      <c r="X478" s="82">
        <v>47329</v>
      </c>
      <c r="Y478" s="82">
        <v>586922</v>
      </c>
      <c r="Z478" s="83">
        <v>5328716</v>
      </c>
    </row>
    <row r="479" spans="1:26" s="13" customFormat="1">
      <c r="A479" s="49">
        <v>478</v>
      </c>
      <c r="B479" s="49">
        <v>478352158</v>
      </c>
      <c r="C479" s="50" t="s">
        <v>232</v>
      </c>
      <c r="D479" s="49">
        <v>352</v>
      </c>
      <c r="E479" s="50" t="s">
        <v>233</v>
      </c>
      <c r="F479" s="49">
        <v>158</v>
      </c>
      <c r="G479" s="50" t="s">
        <v>108</v>
      </c>
      <c r="H479" s="79">
        <v>55</v>
      </c>
      <c r="I479" s="80">
        <v>9486</v>
      </c>
      <c r="J479" s="80">
        <v>4673</v>
      </c>
      <c r="K479" s="80">
        <v>0</v>
      </c>
      <c r="L479" s="80">
        <v>893</v>
      </c>
      <c r="M479" s="81">
        <v>15052</v>
      </c>
      <c r="N479"/>
      <c r="O479" s="79">
        <v>0</v>
      </c>
      <c r="P479" s="79">
        <v>0</v>
      </c>
      <c r="Q479" s="55">
        <v>0.09</v>
      </c>
      <c r="R479" s="55">
        <v>3.3988325599453729E-2</v>
      </c>
      <c r="S479" s="52">
        <v>0</v>
      </c>
      <c r="T479"/>
      <c r="U479" s="82">
        <v>778745</v>
      </c>
      <c r="V479" s="82">
        <v>0</v>
      </c>
      <c r="W479" s="82">
        <v>0</v>
      </c>
      <c r="X479" s="82">
        <v>49115</v>
      </c>
      <c r="Y479" s="82">
        <v>827860</v>
      </c>
      <c r="Z479" s="83">
        <v>5328716</v>
      </c>
    </row>
    <row r="480" spans="1:26" s="13" customFormat="1">
      <c r="A480" s="49">
        <v>478</v>
      </c>
      <c r="B480" s="49">
        <v>478352162</v>
      </c>
      <c r="C480" s="50" t="s">
        <v>232</v>
      </c>
      <c r="D480" s="49">
        <v>352</v>
      </c>
      <c r="E480" s="50" t="s">
        <v>233</v>
      </c>
      <c r="F480" s="49">
        <v>162</v>
      </c>
      <c r="G480" s="50" t="s">
        <v>226</v>
      </c>
      <c r="H480" s="79">
        <v>14</v>
      </c>
      <c r="I480" s="80">
        <v>9387</v>
      </c>
      <c r="J480" s="80">
        <v>2484</v>
      </c>
      <c r="K480" s="80">
        <v>0</v>
      </c>
      <c r="L480" s="80">
        <v>893</v>
      </c>
      <c r="M480" s="81">
        <v>12764</v>
      </c>
      <c r="N480"/>
      <c r="O480" s="79">
        <v>0</v>
      </c>
      <c r="P480" s="79">
        <v>0</v>
      </c>
      <c r="Q480" s="55">
        <v>0.09</v>
      </c>
      <c r="R480" s="55">
        <v>1.7165772589973843E-2</v>
      </c>
      <c r="S480" s="52">
        <v>0</v>
      </c>
      <c r="T480"/>
      <c r="U480" s="82">
        <v>166194</v>
      </c>
      <c r="V480" s="82">
        <v>0</v>
      </c>
      <c r="W480" s="82">
        <v>0</v>
      </c>
      <c r="X480" s="82">
        <v>12502</v>
      </c>
      <c r="Y480" s="82">
        <v>178696</v>
      </c>
      <c r="Z480" s="83">
        <v>5328716</v>
      </c>
    </row>
    <row r="481" spans="1:26" s="13" customFormat="1">
      <c r="A481" s="49">
        <v>478</v>
      </c>
      <c r="B481" s="49">
        <v>478352170</v>
      </c>
      <c r="C481" s="50" t="s">
        <v>232</v>
      </c>
      <c r="D481" s="49">
        <v>352</v>
      </c>
      <c r="E481" s="50" t="s">
        <v>233</v>
      </c>
      <c r="F481" s="49">
        <v>170</v>
      </c>
      <c r="G481" s="50" t="s">
        <v>65</v>
      </c>
      <c r="H481" s="79">
        <v>1</v>
      </c>
      <c r="I481" s="80">
        <v>8110</v>
      </c>
      <c r="J481" s="80">
        <v>3166</v>
      </c>
      <c r="K481" s="80">
        <v>0</v>
      </c>
      <c r="L481" s="80">
        <v>893</v>
      </c>
      <c r="M481" s="81">
        <v>12169</v>
      </c>
      <c r="N481"/>
      <c r="O481" s="79">
        <v>0</v>
      </c>
      <c r="P481" s="79">
        <v>0</v>
      </c>
      <c r="Q481" s="55">
        <v>0.09</v>
      </c>
      <c r="R481" s="55">
        <v>9.2360305164679884E-2</v>
      </c>
      <c r="S481" s="52">
        <v>-288</v>
      </c>
      <c r="T481"/>
      <c r="U481" s="82">
        <v>11276</v>
      </c>
      <c r="V481" s="82">
        <v>0</v>
      </c>
      <c r="W481" s="82">
        <v>-288</v>
      </c>
      <c r="X481" s="82">
        <v>893</v>
      </c>
      <c r="Y481" s="82">
        <v>11881</v>
      </c>
      <c r="Z481" s="83">
        <v>5328716</v>
      </c>
    </row>
    <row r="482" spans="1:26" s="13" customFormat="1">
      <c r="A482" s="49">
        <v>478</v>
      </c>
      <c r="B482" s="49">
        <v>478352174</v>
      </c>
      <c r="C482" s="50" t="s">
        <v>232</v>
      </c>
      <c r="D482" s="49">
        <v>352</v>
      </c>
      <c r="E482" s="50" t="s">
        <v>233</v>
      </c>
      <c r="F482" s="49">
        <v>174</v>
      </c>
      <c r="G482" s="50" t="s">
        <v>109</v>
      </c>
      <c r="H482" s="79">
        <v>5</v>
      </c>
      <c r="I482" s="80">
        <v>8536</v>
      </c>
      <c r="J482" s="80">
        <v>3385</v>
      </c>
      <c r="K482" s="80">
        <v>0</v>
      </c>
      <c r="L482" s="80">
        <v>893</v>
      </c>
      <c r="M482" s="81">
        <v>12814</v>
      </c>
      <c r="N482"/>
      <c r="O482" s="79">
        <v>0</v>
      </c>
      <c r="P482" s="79">
        <v>0</v>
      </c>
      <c r="Q482" s="55">
        <v>0.09</v>
      </c>
      <c r="R482" s="55">
        <v>2.8474620333709681E-2</v>
      </c>
      <c r="S482" s="52">
        <v>0</v>
      </c>
      <c r="T482"/>
      <c r="U482" s="82">
        <v>59605</v>
      </c>
      <c r="V482" s="82">
        <v>0</v>
      </c>
      <c r="W482" s="82">
        <v>0</v>
      </c>
      <c r="X482" s="82">
        <v>4465</v>
      </c>
      <c r="Y482" s="82">
        <v>64070</v>
      </c>
      <c r="Z482" s="83">
        <v>5328716</v>
      </c>
    </row>
    <row r="483" spans="1:26" s="13" customFormat="1">
      <c r="A483" s="49">
        <v>478</v>
      </c>
      <c r="B483" s="49">
        <v>478352271</v>
      </c>
      <c r="C483" s="50" t="s">
        <v>232</v>
      </c>
      <c r="D483" s="49">
        <v>352</v>
      </c>
      <c r="E483" s="50" t="s">
        <v>233</v>
      </c>
      <c r="F483" s="49">
        <v>271</v>
      </c>
      <c r="G483" s="50" t="s">
        <v>111</v>
      </c>
      <c r="H483" s="79">
        <v>1</v>
      </c>
      <c r="I483" s="80">
        <v>9813</v>
      </c>
      <c r="J483" s="80">
        <v>2748</v>
      </c>
      <c r="K483" s="80">
        <v>0</v>
      </c>
      <c r="L483" s="80">
        <v>893</v>
      </c>
      <c r="M483" s="81">
        <v>13454</v>
      </c>
      <c r="N483"/>
      <c r="O483" s="79">
        <v>0</v>
      </c>
      <c r="P483" s="79">
        <v>0</v>
      </c>
      <c r="Q483" s="55">
        <v>0.09</v>
      </c>
      <c r="R483" s="55">
        <v>5.3687419472113482E-3</v>
      </c>
      <c r="S483" s="52">
        <v>0</v>
      </c>
      <c r="T483"/>
      <c r="U483" s="82">
        <v>12561</v>
      </c>
      <c r="V483" s="82">
        <v>0</v>
      </c>
      <c r="W483" s="82">
        <v>0</v>
      </c>
      <c r="X483" s="82">
        <v>893</v>
      </c>
      <c r="Y483" s="82">
        <v>13454</v>
      </c>
      <c r="Z483" s="83">
        <v>5328716</v>
      </c>
    </row>
    <row r="484" spans="1:26" s="13" customFormat="1">
      <c r="A484" s="49">
        <v>478</v>
      </c>
      <c r="B484" s="49">
        <v>478352288</v>
      </c>
      <c r="C484" s="50" t="s">
        <v>232</v>
      </c>
      <c r="D484" s="49">
        <v>352</v>
      </c>
      <c r="E484" s="50" t="s">
        <v>233</v>
      </c>
      <c r="F484" s="49">
        <v>288</v>
      </c>
      <c r="G484" s="50" t="s">
        <v>68</v>
      </c>
      <c r="H484" s="79">
        <v>2</v>
      </c>
      <c r="I484" s="80">
        <v>9137</v>
      </c>
      <c r="J484" s="80">
        <v>5580</v>
      </c>
      <c r="K484" s="80">
        <v>0</v>
      </c>
      <c r="L484" s="80">
        <v>893</v>
      </c>
      <c r="M484" s="81">
        <v>15610</v>
      </c>
      <c r="N484"/>
      <c r="O484" s="79">
        <v>0</v>
      </c>
      <c r="P484" s="79">
        <v>0</v>
      </c>
      <c r="Q484" s="55">
        <v>0.09</v>
      </c>
      <c r="R484" s="55">
        <v>1.3809154024751679E-3</v>
      </c>
      <c r="S484" s="52">
        <v>0</v>
      </c>
      <c r="T484"/>
      <c r="U484" s="82">
        <v>29434</v>
      </c>
      <c r="V484" s="82">
        <v>0</v>
      </c>
      <c r="W484" s="82">
        <v>0</v>
      </c>
      <c r="X484" s="82">
        <v>1786</v>
      </c>
      <c r="Y484" s="82">
        <v>31220</v>
      </c>
      <c r="Z484" s="83">
        <v>5328716</v>
      </c>
    </row>
    <row r="485" spans="1:26" s="13" customFormat="1">
      <c r="A485" s="49">
        <v>478</v>
      </c>
      <c r="B485" s="49">
        <v>478352326</v>
      </c>
      <c r="C485" s="50" t="s">
        <v>232</v>
      </c>
      <c r="D485" s="49">
        <v>352</v>
      </c>
      <c r="E485" s="50" t="s">
        <v>233</v>
      </c>
      <c r="F485" s="49">
        <v>326</v>
      </c>
      <c r="G485" s="50" t="s">
        <v>114</v>
      </c>
      <c r="H485" s="79">
        <v>5</v>
      </c>
      <c r="I485" s="80">
        <v>8678</v>
      </c>
      <c r="J485" s="80">
        <v>3283</v>
      </c>
      <c r="K485" s="80">
        <v>0</v>
      </c>
      <c r="L485" s="80">
        <v>893</v>
      </c>
      <c r="M485" s="81">
        <v>12854</v>
      </c>
      <c r="N485"/>
      <c r="O485" s="79">
        <v>0</v>
      </c>
      <c r="P485" s="79">
        <v>0</v>
      </c>
      <c r="Q485" s="55">
        <v>0.09</v>
      </c>
      <c r="R485" s="55">
        <v>2.8367742219018886E-3</v>
      </c>
      <c r="S485" s="52">
        <v>0</v>
      </c>
      <c r="T485"/>
      <c r="U485" s="82">
        <v>59805</v>
      </c>
      <c r="V485" s="82">
        <v>0</v>
      </c>
      <c r="W485" s="82">
        <v>0</v>
      </c>
      <c r="X485" s="82">
        <v>4465</v>
      </c>
      <c r="Y485" s="82">
        <v>64270</v>
      </c>
      <c r="Z485" s="83">
        <v>5328716</v>
      </c>
    </row>
    <row r="486" spans="1:26" s="13" customFormat="1">
      <c r="A486" s="49">
        <v>478</v>
      </c>
      <c r="B486" s="49">
        <v>478352348</v>
      </c>
      <c r="C486" s="50" t="s">
        <v>232</v>
      </c>
      <c r="D486" s="49">
        <v>352</v>
      </c>
      <c r="E486" s="50" t="s">
        <v>233</v>
      </c>
      <c r="F486" s="49">
        <v>348</v>
      </c>
      <c r="G486" s="50" t="s">
        <v>100</v>
      </c>
      <c r="H486" s="79">
        <v>17</v>
      </c>
      <c r="I486" s="80">
        <v>9903</v>
      </c>
      <c r="J486" s="80">
        <v>80</v>
      </c>
      <c r="K486" s="80">
        <v>0</v>
      </c>
      <c r="L486" s="80">
        <v>893</v>
      </c>
      <c r="M486" s="81">
        <v>10876</v>
      </c>
      <c r="N486"/>
      <c r="O486" s="79">
        <v>0</v>
      </c>
      <c r="P486" s="79">
        <v>0</v>
      </c>
      <c r="Q486" s="55">
        <v>0.09</v>
      </c>
      <c r="R486" s="55">
        <v>6.4986113540716636E-2</v>
      </c>
      <c r="S486" s="52">
        <v>0</v>
      </c>
      <c r="T486"/>
      <c r="U486" s="82">
        <v>169711</v>
      </c>
      <c r="V486" s="82">
        <v>0</v>
      </c>
      <c r="W486" s="82">
        <v>0</v>
      </c>
      <c r="X486" s="82">
        <v>15181</v>
      </c>
      <c r="Y486" s="82">
        <v>184892</v>
      </c>
      <c r="Z486" s="83">
        <v>5328716</v>
      </c>
    </row>
    <row r="487" spans="1:26" s="13" customFormat="1">
      <c r="A487" s="49">
        <v>478</v>
      </c>
      <c r="B487" s="49">
        <v>478352352</v>
      </c>
      <c r="C487" s="50" t="s">
        <v>232</v>
      </c>
      <c r="D487" s="49">
        <v>352</v>
      </c>
      <c r="E487" s="50" t="s">
        <v>233</v>
      </c>
      <c r="F487" s="49">
        <v>352</v>
      </c>
      <c r="G487" s="50" t="s">
        <v>233</v>
      </c>
      <c r="H487" s="79">
        <v>5</v>
      </c>
      <c r="I487" s="80">
        <v>9813</v>
      </c>
      <c r="J487" s="80">
        <v>4829</v>
      </c>
      <c r="K487" s="80">
        <v>0</v>
      </c>
      <c r="L487" s="80">
        <v>893</v>
      </c>
      <c r="M487" s="81">
        <v>15535</v>
      </c>
      <c r="N487"/>
      <c r="O487" s="79">
        <v>0</v>
      </c>
      <c r="P487" s="79">
        <v>0</v>
      </c>
      <c r="Q487" s="55">
        <v>0.09</v>
      </c>
      <c r="R487" s="55">
        <v>1.01452E-2</v>
      </c>
      <c r="S487" s="52">
        <v>0</v>
      </c>
      <c r="T487"/>
      <c r="U487" s="82">
        <v>73210</v>
      </c>
      <c r="V487" s="82">
        <v>0</v>
      </c>
      <c r="W487" s="82">
        <v>0</v>
      </c>
      <c r="X487" s="82">
        <v>4465</v>
      </c>
      <c r="Y487" s="82">
        <v>77675</v>
      </c>
      <c r="Z487" s="83">
        <v>5328716</v>
      </c>
    </row>
    <row r="488" spans="1:26" s="13" customFormat="1">
      <c r="A488" s="49">
        <v>478</v>
      </c>
      <c r="B488" s="49">
        <v>478352600</v>
      </c>
      <c r="C488" s="50" t="s">
        <v>232</v>
      </c>
      <c r="D488" s="49">
        <v>352</v>
      </c>
      <c r="E488" s="50" t="s">
        <v>233</v>
      </c>
      <c r="F488" s="49">
        <v>600</v>
      </c>
      <c r="G488" s="50" t="s">
        <v>136</v>
      </c>
      <c r="H488" s="79">
        <v>21</v>
      </c>
      <c r="I488" s="80">
        <v>9461</v>
      </c>
      <c r="J488" s="80">
        <v>3869</v>
      </c>
      <c r="K488" s="80">
        <v>0</v>
      </c>
      <c r="L488" s="80">
        <v>893</v>
      </c>
      <c r="M488" s="81">
        <v>14223</v>
      </c>
      <c r="N488"/>
      <c r="O488" s="79">
        <v>0</v>
      </c>
      <c r="P488" s="79">
        <v>0</v>
      </c>
      <c r="Q488" s="55">
        <v>0.09</v>
      </c>
      <c r="R488" s="55">
        <v>3.9653849453778027E-3</v>
      </c>
      <c r="S488" s="52">
        <v>0</v>
      </c>
      <c r="T488"/>
      <c r="U488" s="82">
        <v>279930</v>
      </c>
      <c r="V488" s="82">
        <v>0</v>
      </c>
      <c r="W488" s="82">
        <v>0</v>
      </c>
      <c r="X488" s="82">
        <v>18753</v>
      </c>
      <c r="Y488" s="82">
        <v>298683</v>
      </c>
      <c r="Z488" s="83">
        <v>5328716</v>
      </c>
    </row>
    <row r="489" spans="1:26" s="13" customFormat="1">
      <c r="A489" s="49">
        <v>478</v>
      </c>
      <c r="B489" s="49">
        <v>478352610</v>
      </c>
      <c r="C489" s="50" t="s">
        <v>232</v>
      </c>
      <c r="D489" s="49">
        <v>352</v>
      </c>
      <c r="E489" s="50" t="s">
        <v>233</v>
      </c>
      <c r="F489" s="49">
        <v>610</v>
      </c>
      <c r="G489" s="50" t="s">
        <v>228</v>
      </c>
      <c r="H489" s="79">
        <v>4</v>
      </c>
      <c r="I489" s="80">
        <v>10270</v>
      </c>
      <c r="J489" s="80">
        <v>1990</v>
      </c>
      <c r="K489" s="80">
        <v>0</v>
      </c>
      <c r="L489" s="80">
        <v>893</v>
      </c>
      <c r="M489" s="81">
        <v>13153</v>
      </c>
      <c r="N489"/>
      <c r="O489" s="79">
        <v>0</v>
      </c>
      <c r="P489" s="79">
        <v>0</v>
      </c>
      <c r="Q489" s="55">
        <v>0.09</v>
      </c>
      <c r="R489" s="55">
        <v>5.4596309668258521E-3</v>
      </c>
      <c r="S489" s="52">
        <v>0</v>
      </c>
      <c r="T489"/>
      <c r="U489" s="82">
        <v>49040</v>
      </c>
      <c r="V489" s="82">
        <v>0</v>
      </c>
      <c r="W489" s="82">
        <v>0</v>
      </c>
      <c r="X489" s="82">
        <v>3572</v>
      </c>
      <c r="Y489" s="82">
        <v>52612</v>
      </c>
      <c r="Z489" s="83">
        <v>5328716</v>
      </c>
    </row>
    <row r="490" spans="1:26" s="13" customFormat="1">
      <c r="A490" s="49">
        <v>478</v>
      </c>
      <c r="B490" s="49">
        <v>478352616</v>
      </c>
      <c r="C490" s="50" t="s">
        <v>232</v>
      </c>
      <c r="D490" s="49">
        <v>352</v>
      </c>
      <c r="E490" s="50" t="s">
        <v>233</v>
      </c>
      <c r="F490" s="49">
        <v>616</v>
      </c>
      <c r="G490" s="50" t="s">
        <v>83</v>
      </c>
      <c r="H490" s="79">
        <v>67</v>
      </c>
      <c r="I490" s="80">
        <v>9503</v>
      </c>
      <c r="J490" s="80">
        <v>3204</v>
      </c>
      <c r="K490" s="80">
        <v>0</v>
      </c>
      <c r="L490" s="80">
        <v>893</v>
      </c>
      <c r="M490" s="81">
        <v>13600</v>
      </c>
      <c r="N490"/>
      <c r="O490" s="79">
        <v>0</v>
      </c>
      <c r="P490" s="79">
        <v>0</v>
      </c>
      <c r="Q490" s="55">
        <v>0.09</v>
      </c>
      <c r="R490" s="55">
        <v>3.6812936339940566E-2</v>
      </c>
      <c r="S490" s="52">
        <v>0</v>
      </c>
      <c r="T490"/>
      <c r="U490" s="82">
        <v>851369</v>
      </c>
      <c r="V490" s="82">
        <v>0</v>
      </c>
      <c r="W490" s="82">
        <v>0</v>
      </c>
      <c r="X490" s="82">
        <v>59831</v>
      </c>
      <c r="Y490" s="82">
        <v>911200</v>
      </c>
      <c r="Z490" s="83">
        <v>5328716</v>
      </c>
    </row>
    <row r="491" spans="1:26" s="13" customFormat="1">
      <c r="A491" s="49">
        <v>478</v>
      </c>
      <c r="B491" s="49">
        <v>478352620</v>
      </c>
      <c r="C491" s="50" t="s">
        <v>232</v>
      </c>
      <c r="D491" s="49">
        <v>352</v>
      </c>
      <c r="E491" s="50" t="s">
        <v>233</v>
      </c>
      <c r="F491" s="49">
        <v>620</v>
      </c>
      <c r="G491" s="50" t="s">
        <v>115</v>
      </c>
      <c r="H491" s="79">
        <v>3</v>
      </c>
      <c r="I491" s="80">
        <v>8961</v>
      </c>
      <c r="J491" s="80">
        <v>3844</v>
      </c>
      <c r="K491" s="80">
        <v>0</v>
      </c>
      <c r="L491" s="80">
        <v>893</v>
      </c>
      <c r="M491" s="81">
        <v>13698</v>
      </c>
      <c r="N491"/>
      <c r="O491" s="79">
        <v>0</v>
      </c>
      <c r="P491" s="79">
        <v>0</v>
      </c>
      <c r="Q491" s="55">
        <v>0.09</v>
      </c>
      <c r="R491" s="55">
        <v>2.0452785083898931E-2</v>
      </c>
      <c r="S491" s="52">
        <v>0</v>
      </c>
      <c r="T491"/>
      <c r="U491" s="82">
        <v>38415</v>
      </c>
      <c r="V491" s="82">
        <v>0</v>
      </c>
      <c r="W491" s="82">
        <v>0</v>
      </c>
      <c r="X491" s="82">
        <v>2679</v>
      </c>
      <c r="Y491" s="82">
        <v>41094</v>
      </c>
      <c r="Z491" s="83">
        <v>5328716</v>
      </c>
    </row>
    <row r="492" spans="1:26" s="13" customFormat="1">
      <c r="A492" s="49">
        <v>478</v>
      </c>
      <c r="B492" s="49">
        <v>478352640</v>
      </c>
      <c r="C492" s="50" t="s">
        <v>232</v>
      </c>
      <c r="D492" s="49">
        <v>352</v>
      </c>
      <c r="E492" s="50" t="s">
        <v>233</v>
      </c>
      <c r="F492" s="49">
        <v>640</v>
      </c>
      <c r="G492" s="50" t="s">
        <v>235</v>
      </c>
      <c r="H492" s="79">
        <v>4</v>
      </c>
      <c r="I492" s="80">
        <v>9813</v>
      </c>
      <c r="J492" s="80">
        <v>7402</v>
      </c>
      <c r="K492" s="80">
        <v>0</v>
      </c>
      <c r="L492" s="80">
        <v>893</v>
      </c>
      <c r="M492" s="81">
        <v>18108</v>
      </c>
      <c r="N492"/>
      <c r="O492" s="79">
        <v>0</v>
      </c>
      <c r="P492" s="79">
        <v>0</v>
      </c>
      <c r="Q492" s="55">
        <v>0.09</v>
      </c>
      <c r="R492" s="55">
        <v>2.645519691196154E-3</v>
      </c>
      <c r="S492" s="52">
        <v>0</v>
      </c>
      <c r="T492"/>
      <c r="U492" s="82">
        <v>68860</v>
      </c>
      <c r="V492" s="82">
        <v>0</v>
      </c>
      <c r="W492" s="82">
        <v>0</v>
      </c>
      <c r="X492" s="82">
        <v>3572</v>
      </c>
      <c r="Y492" s="82">
        <v>72432</v>
      </c>
      <c r="Z492" s="83">
        <v>5328716</v>
      </c>
    </row>
    <row r="493" spans="1:26" s="13" customFormat="1">
      <c r="A493" s="49">
        <v>478</v>
      </c>
      <c r="B493" s="49">
        <v>478352673</v>
      </c>
      <c r="C493" s="50" t="s">
        <v>232</v>
      </c>
      <c r="D493" s="49">
        <v>352</v>
      </c>
      <c r="E493" s="50" t="s">
        <v>233</v>
      </c>
      <c r="F493" s="49">
        <v>673</v>
      </c>
      <c r="G493" s="50" t="s">
        <v>137</v>
      </c>
      <c r="H493" s="79">
        <v>27</v>
      </c>
      <c r="I493" s="80">
        <v>9591</v>
      </c>
      <c r="J493" s="80">
        <v>4553</v>
      </c>
      <c r="K493" s="80">
        <v>0</v>
      </c>
      <c r="L493" s="80">
        <v>893</v>
      </c>
      <c r="M493" s="81">
        <v>15037</v>
      </c>
      <c r="N493"/>
      <c r="O493" s="79">
        <v>0</v>
      </c>
      <c r="P493" s="79">
        <v>0</v>
      </c>
      <c r="Q493" s="55">
        <v>0.09</v>
      </c>
      <c r="R493" s="55">
        <v>1.7875989751675928E-2</v>
      </c>
      <c r="S493" s="52">
        <v>0</v>
      </c>
      <c r="T493"/>
      <c r="U493" s="82">
        <v>381888</v>
      </c>
      <c r="V493" s="82">
        <v>0</v>
      </c>
      <c r="W493" s="82">
        <v>0</v>
      </c>
      <c r="X493" s="82">
        <v>24111</v>
      </c>
      <c r="Y493" s="82">
        <v>405999</v>
      </c>
      <c r="Z493" s="83">
        <v>5328716</v>
      </c>
    </row>
    <row r="494" spans="1:26" s="13" customFormat="1">
      <c r="A494" s="49">
        <v>478</v>
      </c>
      <c r="B494" s="49">
        <v>478352720</v>
      </c>
      <c r="C494" s="50" t="s">
        <v>232</v>
      </c>
      <c r="D494" s="49">
        <v>352</v>
      </c>
      <c r="E494" s="50" t="s">
        <v>233</v>
      </c>
      <c r="F494" s="49">
        <v>720</v>
      </c>
      <c r="G494" s="50" t="s">
        <v>230</v>
      </c>
      <c r="H494" s="79">
        <v>4</v>
      </c>
      <c r="I494" s="80">
        <v>9472</v>
      </c>
      <c r="J494" s="80">
        <v>2044</v>
      </c>
      <c r="K494" s="80">
        <v>0</v>
      </c>
      <c r="L494" s="80">
        <v>893</v>
      </c>
      <c r="M494" s="81">
        <v>12409</v>
      </c>
      <c r="N494"/>
      <c r="O494" s="79">
        <v>0</v>
      </c>
      <c r="P494" s="79">
        <v>0</v>
      </c>
      <c r="Q494" s="55">
        <v>0.09</v>
      </c>
      <c r="R494" s="55">
        <v>9.6860365677412484E-3</v>
      </c>
      <c r="S494" s="52">
        <v>0</v>
      </c>
      <c r="T494"/>
      <c r="U494" s="82">
        <v>46064</v>
      </c>
      <c r="V494" s="82">
        <v>0</v>
      </c>
      <c r="W494" s="82">
        <v>0</v>
      </c>
      <c r="X494" s="82">
        <v>3572</v>
      </c>
      <c r="Y494" s="82">
        <v>49636</v>
      </c>
      <c r="Z494" s="83">
        <v>5328716</v>
      </c>
    </row>
    <row r="495" spans="1:26" s="13" customFormat="1">
      <c r="A495" s="49">
        <v>478</v>
      </c>
      <c r="B495" s="49">
        <v>478352725</v>
      </c>
      <c r="C495" s="50" t="s">
        <v>232</v>
      </c>
      <c r="D495" s="49">
        <v>352</v>
      </c>
      <c r="E495" s="50" t="s">
        <v>233</v>
      </c>
      <c r="F495" s="49">
        <v>725</v>
      </c>
      <c r="G495" s="50" t="s">
        <v>117</v>
      </c>
      <c r="H495" s="79">
        <v>21</v>
      </c>
      <c r="I495" s="80">
        <v>9174</v>
      </c>
      <c r="J495" s="80">
        <v>2633</v>
      </c>
      <c r="K495" s="80">
        <v>0</v>
      </c>
      <c r="L495" s="80">
        <v>893</v>
      </c>
      <c r="M495" s="81">
        <v>12700</v>
      </c>
      <c r="N495"/>
      <c r="O495" s="79">
        <v>0</v>
      </c>
      <c r="P495" s="79">
        <v>0</v>
      </c>
      <c r="Q495" s="55">
        <v>0.09</v>
      </c>
      <c r="R495" s="55">
        <v>1.0215675058041449E-2</v>
      </c>
      <c r="S495" s="52">
        <v>0</v>
      </c>
      <c r="T495"/>
      <c r="U495" s="82">
        <v>247947</v>
      </c>
      <c r="V495" s="82">
        <v>0</v>
      </c>
      <c r="W495" s="82">
        <v>0</v>
      </c>
      <c r="X495" s="82">
        <v>18753</v>
      </c>
      <c r="Y495" s="82">
        <v>266700</v>
      </c>
      <c r="Z495" s="83">
        <v>5328716</v>
      </c>
    </row>
    <row r="496" spans="1:26" s="13" customFormat="1">
      <c r="A496" s="49">
        <v>478</v>
      </c>
      <c r="B496" s="49">
        <v>478352730</v>
      </c>
      <c r="C496" s="50" t="s">
        <v>232</v>
      </c>
      <c r="D496" s="49">
        <v>352</v>
      </c>
      <c r="E496" s="50" t="s">
        <v>233</v>
      </c>
      <c r="F496" s="49">
        <v>730</v>
      </c>
      <c r="G496" s="50" t="s">
        <v>118</v>
      </c>
      <c r="H496" s="79">
        <v>2</v>
      </c>
      <c r="I496" s="80">
        <v>9813</v>
      </c>
      <c r="J496" s="80">
        <v>3430</v>
      </c>
      <c r="K496" s="80">
        <v>0</v>
      </c>
      <c r="L496" s="80">
        <v>893</v>
      </c>
      <c r="M496" s="81">
        <v>14136</v>
      </c>
      <c r="N496"/>
      <c r="O496" s="79">
        <v>0</v>
      </c>
      <c r="P496" s="79">
        <v>0</v>
      </c>
      <c r="Q496" s="55">
        <v>0.09</v>
      </c>
      <c r="R496" s="55">
        <v>1.224301645897978E-2</v>
      </c>
      <c r="S496" s="52">
        <v>0</v>
      </c>
      <c r="T496"/>
      <c r="U496" s="82">
        <v>26486</v>
      </c>
      <c r="V496" s="82">
        <v>0</v>
      </c>
      <c r="W496" s="82">
        <v>0</v>
      </c>
      <c r="X496" s="82">
        <v>1786</v>
      </c>
      <c r="Y496" s="82">
        <v>28272</v>
      </c>
      <c r="Z496" s="83">
        <v>5328716</v>
      </c>
    </row>
    <row r="497" spans="1:26" s="13" customFormat="1">
      <c r="A497" s="49">
        <v>478</v>
      </c>
      <c r="B497" s="49">
        <v>478352735</v>
      </c>
      <c r="C497" s="50" t="s">
        <v>232</v>
      </c>
      <c r="D497" s="49">
        <v>352</v>
      </c>
      <c r="E497" s="50" t="s">
        <v>233</v>
      </c>
      <c r="F497" s="49">
        <v>735</v>
      </c>
      <c r="G497" s="50" t="s">
        <v>119</v>
      </c>
      <c r="H497" s="79">
        <v>36</v>
      </c>
      <c r="I497" s="80">
        <v>9499</v>
      </c>
      <c r="J497" s="80">
        <v>3801</v>
      </c>
      <c r="K497" s="80">
        <v>0</v>
      </c>
      <c r="L497" s="80">
        <v>893</v>
      </c>
      <c r="M497" s="81">
        <v>14193</v>
      </c>
      <c r="N497"/>
      <c r="O497" s="79">
        <v>0</v>
      </c>
      <c r="P497" s="79">
        <v>0</v>
      </c>
      <c r="Q497" s="55">
        <v>0.09</v>
      </c>
      <c r="R497" s="55">
        <v>2.0908682517029525E-2</v>
      </c>
      <c r="S497" s="52">
        <v>0</v>
      </c>
      <c r="T497"/>
      <c r="U497" s="82">
        <v>478800</v>
      </c>
      <c r="V497" s="82">
        <v>0</v>
      </c>
      <c r="W497" s="82">
        <v>0</v>
      </c>
      <c r="X497" s="82">
        <v>32148</v>
      </c>
      <c r="Y497" s="82">
        <v>510948</v>
      </c>
      <c r="Z497" s="83">
        <v>5328716</v>
      </c>
    </row>
    <row r="498" spans="1:26" s="13" customFormat="1">
      <c r="A498" s="49">
        <v>478</v>
      </c>
      <c r="B498" s="49">
        <v>478352753</v>
      </c>
      <c r="C498" s="50" t="s">
        <v>232</v>
      </c>
      <c r="D498" s="49">
        <v>352</v>
      </c>
      <c r="E498" s="50" t="s">
        <v>233</v>
      </c>
      <c r="F498" s="49">
        <v>753</v>
      </c>
      <c r="G498" s="50" t="s">
        <v>231</v>
      </c>
      <c r="H498" s="79">
        <v>6</v>
      </c>
      <c r="I498" s="80">
        <v>9056</v>
      </c>
      <c r="J498" s="80">
        <v>3538</v>
      </c>
      <c r="K498" s="80">
        <v>0</v>
      </c>
      <c r="L498" s="80">
        <v>893</v>
      </c>
      <c r="M498" s="81">
        <v>13487</v>
      </c>
      <c r="N498"/>
      <c r="O498" s="79">
        <v>0</v>
      </c>
      <c r="P498" s="79">
        <v>0</v>
      </c>
      <c r="Q498" s="55">
        <v>0.09</v>
      </c>
      <c r="R498" s="55">
        <v>9.9089675270547222E-3</v>
      </c>
      <c r="S498" s="52">
        <v>0</v>
      </c>
      <c r="T498"/>
      <c r="U498" s="82">
        <v>75564</v>
      </c>
      <c r="V498" s="82">
        <v>0</v>
      </c>
      <c r="W498" s="82">
        <v>0</v>
      </c>
      <c r="X498" s="82">
        <v>5358</v>
      </c>
      <c r="Y498" s="82">
        <v>80922</v>
      </c>
      <c r="Z498" s="83">
        <v>5328716</v>
      </c>
    </row>
    <row r="499" spans="1:26" s="13" customFormat="1">
      <c r="A499" s="49">
        <v>478</v>
      </c>
      <c r="B499" s="49">
        <v>478352775</v>
      </c>
      <c r="C499" s="50" t="s">
        <v>232</v>
      </c>
      <c r="D499" s="49">
        <v>352</v>
      </c>
      <c r="E499" s="50" t="s">
        <v>233</v>
      </c>
      <c r="F499" s="49">
        <v>775</v>
      </c>
      <c r="G499" s="50" t="s">
        <v>120</v>
      </c>
      <c r="H499" s="79">
        <v>21</v>
      </c>
      <c r="I499" s="80">
        <v>9307</v>
      </c>
      <c r="J499" s="80">
        <v>1765</v>
      </c>
      <c r="K499" s="80">
        <v>0</v>
      </c>
      <c r="L499" s="80">
        <v>893</v>
      </c>
      <c r="M499" s="81">
        <v>11965</v>
      </c>
      <c r="N499"/>
      <c r="O499" s="79">
        <v>0</v>
      </c>
      <c r="P499" s="79">
        <v>0</v>
      </c>
      <c r="Q499" s="55">
        <v>0.09</v>
      </c>
      <c r="R499" s="55">
        <v>6.0551065201030364E-3</v>
      </c>
      <c r="S499" s="52">
        <v>0</v>
      </c>
      <c r="T499"/>
      <c r="U499" s="82">
        <v>232512</v>
      </c>
      <c r="V499" s="82">
        <v>0</v>
      </c>
      <c r="W499" s="82">
        <v>0</v>
      </c>
      <c r="X499" s="82">
        <v>18753</v>
      </c>
      <c r="Y499" s="82">
        <v>251265</v>
      </c>
      <c r="Z499" s="83">
        <v>5328716</v>
      </c>
    </row>
    <row r="500" spans="1:26" s="13" customFormat="1">
      <c r="A500" s="49">
        <v>479</v>
      </c>
      <c r="B500" s="49">
        <v>479278005</v>
      </c>
      <c r="C500" s="50" t="s">
        <v>236</v>
      </c>
      <c r="D500" s="49">
        <v>278</v>
      </c>
      <c r="E500" s="50" t="s">
        <v>190</v>
      </c>
      <c r="F500" s="49">
        <v>5</v>
      </c>
      <c r="G500" s="50" t="s">
        <v>147</v>
      </c>
      <c r="H500" s="79">
        <v>8</v>
      </c>
      <c r="I500" s="80">
        <v>11035</v>
      </c>
      <c r="J500" s="80">
        <v>4441</v>
      </c>
      <c r="K500" s="80">
        <v>0</v>
      </c>
      <c r="L500" s="80">
        <v>893</v>
      </c>
      <c r="M500" s="81">
        <v>16369</v>
      </c>
      <c r="N500"/>
      <c r="O500" s="79">
        <v>1.9950124688279305E-2</v>
      </c>
      <c r="P500" s="79">
        <v>0</v>
      </c>
      <c r="Q500" s="55">
        <v>0.09</v>
      </c>
      <c r="R500" s="55">
        <v>3.7532132693520459E-3</v>
      </c>
      <c r="S500" s="52">
        <v>0</v>
      </c>
      <c r="T500"/>
      <c r="U500" s="82">
        <v>123496</v>
      </c>
      <c r="V500" s="82">
        <v>0</v>
      </c>
      <c r="W500" s="82">
        <v>0</v>
      </c>
      <c r="X500" s="82">
        <v>7128</v>
      </c>
      <c r="Y500" s="82">
        <v>130624</v>
      </c>
      <c r="Z500" s="83">
        <v>5652623</v>
      </c>
    </row>
    <row r="501" spans="1:26" s="13" customFormat="1">
      <c r="A501" s="49">
        <v>479</v>
      </c>
      <c r="B501" s="49">
        <v>479278024</v>
      </c>
      <c r="C501" s="50" t="s">
        <v>236</v>
      </c>
      <c r="D501" s="49">
        <v>278</v>
      </c>
      <c r="E501" s="50" t="s">
        <v>190</v>
      </c>
      <c r="F501" s="49">
        <v>24</v>
      </c>
      <c r="G501" s="50" t="s">
        <v>33</v>
      </c>
      <c r="H501" s="79">
        <v>28</v>
      </c>
      <c r="I501" s="80">
        <v>9684</v>
      </c>
      <c r="J501" s="80">
        <v>2151</v>
      </c>
      <c r="K501" s="80">
        <v>0</v>
      </c>
      <c r="L501" s="80">
        <v>893</v>
      </c>
      <c r="M501" s="81">
        <v>12728</v>
      </c>
      <c r="N501"/>
      <c r="O501" s="79">
        <v>6.9825436408977523E-2</v>
      </c>
      <c r="P501" s="79">
        <v>0</v>
      </c>
      <c r="Q501" s="55">
        <v>0.09</v>
      </c>
      <c r="R501" s="55">
        <v>1.9696967708836218E-2</v>
      </c>
      <c r="S501" s="52">
        <v>0</v>
      </c>
      <c r="T501"/>
      <c r="U501" s="82">
        <v>330540</v>
      </c>
      <c r="V501" s="82">
        <v>0</v>
      </c>
      <c r="W501" s="82">
        <v>0</v>
      </c>
      <c r="X501" s="82">
        <v>24948</v>
      </c>
      <c r="Y501" s="82">
        <v>355488</v>
      </c>
      <c r="Z501" s="83">
        <v>5652623</v>
      </c>
    </row>
    <row r="502" spans="1:26" s="13" customFormat="1">
      <c r="A502" s="49">
        <v>479</v>
      </c>
      <c r="B502" s="49">
        <v>479278061</v>
      </c>
      <c r="C502" s="50" t="s">
        <v>236</v>
      </c>
      <c r="D502" s="49">
        <v>278</v>
      </c>
      <c r="E502" s="50" t="s">
        <v>190</v>
      </c>
      <c r="F502" s="49">
        <v>61</v>
      </c>
      <c r="G502" s="50" t="s">
        <v>148</v>
      </c>
      <c r="H502" s="79">
        <v>31</v>
      </c>
      <c r="I502" s="80">
        <v>10559</v>
      </c>
      <c r="J502" s="80">
        <v>441</v>
      </c>
      <c r="K502" s="80">
        <v>0</v>
      </c>
      <c r="L502" s="80">
        <v>893</v>
      </c>
      <c r="M502" s="81">
        <v>11893</v>
      </c>
      <c r="N502"/>
      <c r="O502" s="79">
        <v>7.7306733167082253E-2</v>
      </c>
      <c r="P502" s="79">
        <v>0</v>
      </c>
      <c r="Q502" s="55">
        <v>0.09</v>
      </c>
      <c r="R502" s="55">
        <v>3.0546944007750602E-2</v>
      </c>
      <c r="S502" s="52">
        <v>0</v>
      </c>
      <c r="T502"/>
      <c r="U502" s="82">
        <v>340163</v>
      </c>
      <c r="V502" s="82">
        <v>0</v>
      </c>
      <c r="W502" s="82">
        <v>0</v>
      </c>
      <c r="X502" s="82">
        <v>27621</v>
      </c>
      <c r="Y502" s="82">
        <v>367784</v>
      </c>
      <c r="Z502" s="83">
        <v>5652623</v>
      </c>
    </row>
    <row r="503" spans="1:26" s="13" customFormat="1">
      <c r="A503" s="49">
        <v>479</v>
      </c>
      <c r="B503" s="49">
        <v>479278086</v>
      </c>
      <c r="C503" s="50" t="s">
        <v>236</v>
      </c>
      <c r="D503" s="49">
        <v>278</v>
      </c>
      <c r="E503" s="50" t="s">
        <v>190</v>
      </c>
      <c r="F503" s="49">
        <v>86</v>
      </c>
      <c r="G503" s="50" t="s">
        <v>185</v>
      </c>
      <c r="H503" s="79">
        <v>10</v>
      </c>
      <c r="I503" s="80">
        <v>10282</v>
      </c>
      <c r="J503" s="80">
        <v>1593</v>
      </c>
      <c r="K503" s="80">
        <v>0</v>
      </c>
      <c r="L503" s="80">
        <v>893</v>
      </c>
      <c r="M503" s="81">
        <v>12768</v>
      </c>
      <c r="N503"/>
      <c r="O503" s="79">
        <v>2.4937655860349132E-2</v>
      </c>
      <c r="P503" s="79">
        <v>0</v>
      </c>
      <c r="Q503" s="55">
        <v>0.09</v>
      </c>
      <c r="R503" s="55">
        <v>5.1599113101221131E-2</v>
      </c>
      <c r="S503" s="52">
        <v>0</v>
      </c>
      <c r="T503"/>
      <c r="U503" s="82">
        <v>118450</v>
      </c>
      <c r="V503" s="82">
        <v>0</v>
      </c>
      <c r="W503" s="82">
        <v>0</v>
      </c>
      <c r="X503" s="82">
        <v>8910</v>
      </c>
      <c r="Y503" s="82">
        <v>127360</v>
      </c>
      <c r="Z503" s="83">
        <v>5652623</v>
      </c>
    </row>
    <row r="504" spans="1:26" s="13" customFormat="1">
      <c r="A504" s="49">
        <v>479</v>
      </c>
      <c r="B504" s="49">
        <v>479278087</v>
      </c>
      <c r="C504" s="50" t="s">
        <v>236</v>
      </c>
      <c r="D504" s="49">
        <v>278</v>
      </c>
      <c r="E504" s="50" t="s">
        <v>190</v>
      </c>
      <c r="F504" s="49">
        <v>87</v>
      </c>
      <c r="G504" s="50" t="s">
        <v>149</v>
      </c>
      <c r="H504" s="79">
        <v>4</v>
      </c>
      <c r="I504" s="80">
        <v>9794</v>
      </c>
      <c r="J504" s="80">
        <v>3750</v>
      </c>
      <c r="K504" s="80">
        <v>0</v>
      </c>
      <c r="L504" s="80">
        <v>893</v>
      </c>
      <c r="M504" s="81">
        <v>14437</v>
      </c>
      <c r="N504"/>
      <c r="O504" s="79">
        <v>9.9750623441396506E-3</v>
      </c>
      <c r="P504" s="79">
        <v>0</v>
      </c>
      <c r="Q504" s="55">
        <v>0.09</v>
      </c>
      <c r="R504" s="55">
        <v>3.1538368541977227E-3</v>
      </c>
      <c r="S504" s="52">
        <v>0</v>
      </c>
      <c r="T504"/>
      <c r="U504" s="82">
        <v>54040</v>
      </c>
      <c r="V504" s="82">
        <v>0</v>
      </c>
      <c r="W504" s="82">
        <v>0</v>
      </c>
      <c r="X504" s="82">
        <v>3564</v>
      </c>
      <c r="Y504" s="82">
        <v>57604</v>
      </c>
      <c r="Z504" s="83">
        <v>5652623</v>
      </c>
    </row>
    <row r="505" spans="1:26" s="13" customFormat="1">
      <c r="A505" s="49">
        <v>479</v>
      </c>
      <c r="B505" s="49">
        <v>479278111</v>
      </c>
      <c r="C505" s="50" t="s">
        <v>236</v>
      </c>
      <c r="D505" s="49">
        <v>278</v>
      </c>
      <c r="E505" s="50" t="s">
        <v>190</v>
      </c>
      <c r="F505" s="49">
        <v>111</v>
      </c>
      <c r="G505" s="50" t="s">
        <v>237</v>
      </c>
      <c r="H505" s="79">
        <v>4</v>
      </c>
      <c r="I505" s="80">
        <v>12298</v>
      </c>
      <c r="J505" s="80">
        <v>3619</v>
      </c>
      <c r="K505" s="80">
        <v>0</v>
      </c>
      <c r="L505" s="80">
        <v>893</v>
      </c>
      <c r="M505" s="81">
        <v>16810</v>
      </c>
      <c r="N505"/>
      <c r="O505" s="79">
        <v>9.9750623441396506E-3</v>
      </c>
      <c r="P505" s="79">
        <v>0</v>
      </c>
      <c r="Q505" s="55">
        <v>0.09</v>
      </c>
      <c r="R505" s="55">
        <v>1.7594955544619671E-2</v>
      </c>
      <c r="S505" s="52">
        <v>0</v>
      </c>
      <c r="T505"/>
      <c r="U505" s="82">
        <v>63508</v>
      </c>
      <c r="V505" s="82">
        <v>0</v>
      </c>
      <c r="W505" s="82">
        <v>0</v>
      </c>
      <c r="X505" s="82">
        <v>3564</v>
      </c>
      <c r="Y505" s="82">
        <v>67072</v>
      </c>
      <c r="Z505" s="83">
        <v>5652623</v>
      </c>
    </row>
    <row r="506" spans="1:26" s="13" customFormat="1">
      <c r="A506" s="49">
        <v>479</v>
      </c>
      <c r="B506" s="49">
        <v>479278114</v>
      </c>
      <c r="C506" s="50" t="s">
        <v>236</v>
      </c>
      <c r="D506" s="49">
        <v>278</v>
      </c>
      <c r="E506" s="50" t="s">
        <v>190</v>
      </c>
      <c r="F506" s="49">
        <v>114</v>
      </c>
      <c r="G506" s="50" t="s">
        <v>32</v>
      </c>
      <c r="H506" s="79">
        <v>11</v>
      </c>
      <c r="I506" s="80">
        <v>9923</v>
      </c>
      <c r="J506" s="80">
        <v>2729</v>
      </c>
      <c r="K506" s="80">
        <v>0</v>
      </c>
      <c r="L506" s="80">
        <v>893</v>
      </c>
      <c r="M506" s="81">
        <v>13545</v>
      </c>
      <c r="N506"/>
      <c r="O506" s="79">
        <v>2.7431421446384045E-2</v>
      </c>
      <c r="P506" s="79">
        <v>0</v>
      </c>
      <c r="Q506" s="55">
        <v>0.18</v>
      </c>
      <c r="R506" s="55">
        <v>4.2266204894029755E-2</v>
      </c>
      <c r="S506" s="52">
        <v>0</v>
      </c>
      <c r="T506"/>
      <c r="U506" s="82">
        <v>138820</v>
      </c>
      <c r="V506" s="82">
        <v>0</v>
      </c>
      <c r="W506" s="82">
        <v>0</v>
      </c>
      <c r="X506" s="82">
        <v>9801</v>
      </c>
      <c r="Y506" s="82">
        <v>148621</v>
      </c>
      <c r="Z506" s="83">
        <v>5652623</v>
      </c>
    </row>
    <row r="507" spans="1:26" s="13" customFormat="1">
      <c r="A507" s="49">
        <v>479</v>
      </c>
      <c r="B507" s="49">
        <v>479278117</v>
      </c>
      <c r="C507" s="50" t="s">
        <v>236</v>
      </c>
      <c r="D507" s="49">
        <v>278</v>
      </c>
      <c r="E507" s="50" t="s">
        <v>190</v>
      </c>
      <c r="F507" s="49">
        <v>117</v>
      </c>
      <c r="G507" s="50" t="s">
        <v>35</v>
      </c>
      <c r="H507" s="79">
        <v>13</v>
      </c>
      <c r="I507" s="80">
        <v>9330</v>
      </c>
      <c r="J507" s="80">
        <v>4355</v>
      </c>
      <c r="K507" s="80">
        <v>0</v>
      </c>
      <c r="L507" s="80">
        <v>893</v>
      </c>
      <c r="M507" s="81">
        <v>14578</v>
      </c>
      <c r="N507"/>
      <c r="O507" s="79">
        <v>3.2418952618453872E-2</v>
      </c>
      <c r="P507" s="79">
        <v>0</v>
      </c>
      <c r="Q507" s="55">
        <v>0.09</v>
      </c>
      <c r="R507" s="55">
        <v>7.6276483028060796E-2</v>
      </c>
      <c r="S507" s="52">
        <v>0</v>
      </c>
      <c r="T507"/>
      <c r="U507" s="82">
        <v>177463</v>
      </c>
      <c r="V507" s="82">
        <v>0</v>
      </c>
      <c r="W507" s="82">
        <v>0</v>
      </c>
      <c r="X507" s="82">
        <v>11583</v>
      </c>
      <c r="Y507" s="82">
        <v>189046</v>
      </c>
      <c r="Z507" s="83">
        <v>5652623</v>
      </c>
    </row>
    <row r="508" spans="1:26" s="13" customFormat="1">
      <c r="A508" s="49">
        <v>479</v>
      </c>
      <c r="B508" s="49">
        <v>479278137</v>
      </c>
      <c r="C508" s="50" t="s">
        <v>236</v>
      </c>
      <c r="D508" s="49">
        <v>278</v>
      </c>
      <c r="E508" s="50" t="s">
        <v>190</v>
      </c>
      <c r="F508" s="49">
        <v>137</v>
      </c>
      <c r="G508" s="50" t="s">
        <v>196</v>
      </c>
      <c r="H508" s="79">
        <v>21</v>
      </c>
      <c r="I508" s="80">
        <v>11062</v>
      </c>
      <c r="J508" s="80">
        <v>204</v>
      </c>
      <c r="K508" s="80">
        <v>0</v>
      </c>
      <c r="L508" s="80">
        <v>893</v>
      </c>
      <c r="M508" s="81">
        <v>12159</v>
      </c>
      <c r="N508"/>
      <c r="O508" s="79">
        <v>5.2369077306733153E-2</v>
      </c>
      <c r="P508" s="79">
        <v>0</v>
      </c>
      <c r="Q508" s="55">
        <v>0.18</v>
      </c>
      <c r="R508" s="55">
        <v>0.11508891532313444</v>
      </c>
      <c r="S508" s="52">
        <v>0</v>
      </c>
      <c r="T508"/>
      <c r="U508" s="82">
        <v>235998</v>
      </c>
      <c r="V508" s="82">
        <v>0</v>
      </c>
      <c r="W508" s="82">
        <v>0</v>
      </c>
      <c r="X508" s="82">
        <v>18711</v>
      </c>
      <c r="Y508" s="82">
        <v>254709</v>
      </c>
      <c r="Z508" s="83">
        <v>5652623</v>
      </c>
    </row>
    <row r="509" spans="1:26" s="13" customFormat="1">
      <c r="A509" s="49">
        <v>479</v>
      </c>
      <c r="B509" s="49">
        <v>479278159</v>
      </c>
      <c r="C509" s="50" t="s">
        <v>236</v>
      </c>
      <c r="D509" s="49">
        <v>278</v>
      </c>
      <c r="E509" s="50" t="s">
        <v>190</v>
      </c>
      <c r="F509" s="49">
        <v>159</v>
      </c>
      <c r="G509" s="50" t="s">
        <v>150</v>
      </c>
      <c r="H509" s="79">
        <v>6</v>
      </c>
      <c r="I509" s="80">
        <v>9227</v>
      </c>
      <c r="J509" s="80">
        <v>4362</v>
      </c>
      <c r="K509" s="80">
        <v>0</v>
      </c>
      <c r="L509" s="80">
        <v>893</v>
      </c>
      <c r="M509" s="81">
        <v>14482</v>
      </c>
      <c r="N509"/>
      <c r="O509" s="79">
        <v>1.4962593516209478E-2</v>
      </c>
      <c r="P509" s="79">
        <v>0</v>
      </c>
      <c r="Q509" s="55">
        <v>0.09</v>
      </c>
      <c r="R509" s="55">
        <v>4.5655829624587484E-3</v>
      </c>
      <c r="S509" s="52">
        <v>0</v>
      </c>
      <c r="T509"/>
      <c r="U509" s="82">
        <v>81330</v>
      </c>
      <c r="V509" s="82">
        <v>0</v>
      </c>
      <c r="W509" s="82">
        <v>0</v>
      </c>
      <c r="X509" s="82">
        <v>5346</v>
      </c>
      <c r="Y509" s="82">
        <v>86676</v>
      </c>
      <c r="Z509" s="83">
        <v>5652623</v>
      </c>
    </row>
    <row r="510" spans="1:26" s="13" customFormat="1">
      <c r="A510" s="49">
        <v>479</v>
      </c>
      <c r="B510" s="49">
        <v>479278161</v>
      </c>
      <c r="C510" s="50" t="s">
        <v>236</v>
      </c>
      <c r="D510" s="49">
        <v>278</v>
      </c>
      <c r="E510" s="50" t="s">
        <v>190</v>
      </c>
      <c r="F510" s="49">
        <v>161</v>
      </c>
      <c r="G510" s="50" t="s">
        <v>151</v>
      </c>
      <c r="H510" s="79">
        <v>5</v>
      </c>
      <c r="I510" s="80">
        <v>9454</v>
      </c>
      <c r="J510" s="80">
        <v>4033</v>
      </c>
      <c r="K510" s="80">
        <v>0</v>
      </c>
      <c r="L510" s="80">
        <v>893</v>
      </c>
      <c r="M510" s="81">
        <v>14380</v>
      </c>
      <c r="N510"/>
      <c r="O510" s="79">
        <v>1.2468827930174564E-2</v>
      </c>
      <c r="P510" s="79">
        <v>0</v>
      </c>
      <c r="Q510" s="55">
        <v>0.09</v>
      </c>
      <c r="R510" s="55">
        <v>7.3259799682990267E-3</v>
      </c>
      <c r="S510" s="52">
        <v>0</v>
      </c>
      <c r="T510"/>
      <c r="U510" s="82">
        <v>67265</v>
      </c>
      <c r="V510" s="82">
        <v>0</v>
      </c>
      <c r="W510" s="82">
        <v>0</v>
      </c>
      <c r="X510" s="82">
        <v>4455</v>
      </c>
      <c r="Y510" s="82">
        <v>71720</v>
      </c>
      <c r="Z510" s="83">
        <v>5652623</v>
      </c>
    </row>
    <row r="511" spans="1:26" s="13" customFormat="1">
      <c r="A511" s="49">
        <v>479</v>
      </c>
      <c r="B511" s="49">
        <v>479278191</v>
      </c>
      <c r="C511" s="50" t="s">
        <v>236</v>
      </c>
      <c r="D511" s="49">
        <v>278</v>
      </c>
      <c r="E511" s="50" t="s">
        <v>190</v>
      </c>
      <c r="F511" s="49">
        <v>191</v>
      </c>
      <c r="G511" s="50" t="s">
        <v>238</v>
      </c>
      <c r="H511" s="79">
        <v>3</v>
      </c>
      <c r="I511" s="80">
        <v>11884</v>
      </c>
      <c r="J511" s="80">
        <v>4176</v>
      </c>
      <c r="K511" s="80">
        <v>0</v>
      </c>
      <c r="L511" s="80">
        <v>893</v>
      </c>
      <c r="M511" s="81">
        <v>16953</v>
      </c>
      <c r="N511"/>
      <c r="O511" s="79">
        <v>7.481296758104738E-3</v>
      </c>
      <c r="P511" s="79">
        <v>0</v>
      </c>
      <c r="Q511" s="55">
        <v>0.09</v>
      </c>
      <c r="R511" s="55">
        <v>2.0556629052033638E-2</v>
      </c>
      <c r="S511" s="52">
        <v>0</v>
      </c>
      <c r="T511"/>
      <c r="U511" s="82">
        <v>48060</v>
      </c>
      <c r="V511" s="82">
        <v>0</v>
      </c>
      <c r="W511" s="82">
        <v>0</v>
      </c>
      <c r="X511" s="82">
        <v>2673</v>
      </c>
      <c r="Y511" s="82">
        <v>50733</v>
      </c>
      <c r="Z511" s="83">
        <v>5652623</v>
      </c>
    </row>
    <row r="512" spans="1:26" s="13" customFormat="1">
      <c r="A512" s="49">
        <v>479</v>
      </c>
      <c r="B512" s="49">
        <v>479278210</v>
      </c>
      <c r="C512" s="50" t="s">
        <v>236</v>
      </c>
      <c r="D512" s="49">
        <v>278</v>
      </c>
      <c r="E512" s="50" t="s">
        <v>190</v>
      </c>
      <c r="F512" s="49">
        <v>210</v>
      </c>
      <c r="G512" s="50" t="s">
        <v>188</v>
      </c>
      <c r="H512" s="79">
        <v>37</v>
      </c>
      <c r="I512" s="80">
        <v>9657</v>
      </c>
      <c r="J512" s="80">
        <v>3280</v>
      </c>
      <c r="K512" s="80">
        <v>0</v>
      </c>
      <c r="L512" s="80">
        <v>893</v>
      </c>
      <c r="M512" s="81">
        <v>13830</v>
      </c>
      <c r="N512"/>
      <c r="O512" s="79">
        <v>9.2269326683291714E-2</v>
      </c>
      <c r="P512" s="79">
        <v>0</v>
      </c>
      <c r="Q512" s="55">
        <v>0.09</v>
      </c>
      <c r="R512" s="55">
        <v>6.1798449330083549E-2</v>
      </c>
      <c r="S512" s="52">
        <v>0</v>
      </c>
      <c r="T512"/>
      <c r="U512" s="82">
        <v>477485</v>
      </c>
      <c r="V512" s="82">
        <v>0</v>
      </c>
      <c r="W512" s="82">
        <v>0</v>
      </c>
      <c r="X512" s="82">
        <v>32967</v>
      </c>
      <c r="Y512" s="82">
        <v>510452</v>
      </c>
      <c r="Z512" s="83">
        <v>5652623</v>
      </c>
    </row>
    <row r="513" spans="1:26" s="13" customFormat="1">
      <c r="A513" s="49">
        <v>479</v>
      </c>
      <c r="B513" s="49">
        <v>479278227</v>
      </c>
      <c r="C513" s="50" t="s">
        <v>236</v>
      </c>
      <c r="D513" s="49">
        <v>278</v>
      </c>
      <c r="E513" s="50" t="s">
        <v>190</v>
      </c>
      <c r="F513" s="49">
        <v>227</v>
      </c>
      <c r="G513" s="50" t="s">
        <v>239</v>
      </c>
      <c r="H513" s="79">
        <v>6</v>
      </c>
      <c r="I513" s="80">
        <v>9910</v>
      </c>
      <c r="J513" s="80">
        <v>2217</v>
      </c>
      <c r="K513" s="80">
        <v>0</v>
      </c>
      <c r="L513" s="80">
        <v>893</v>
      </c>
      <c r="M513" s="81">
        <v>13020</v>
      </c>
      <c r="N513"/>
      <c r="O513" s="79">
        <v>1.4962593516209478E-2</v>
      </c>
      <c r="P513" s="79">
        <v>0</v>
      </c>
      <c r="Q513" s="55">
        <v>0.18</v>
      </c>
      <c r="R513" s="55">
        <v>7.6120425433542551E-3</v>
      </c>
      <c r="S513" s="52">
        <v>0</v>
      </c>
      <c r="T513"/>
      <c r="U513" s="82">
        <v>72582</v>
      </c>
      <c r="V513" s="82">
        <v>0</v>
      </c>
      <c r="W513" s="82">
        <v>0</v>
      </c>
      <c r="X513" s="82">
        <v>5346</v>
      </c>
      <c r="Y513" s="82">
        <v>77928</v>
      </c>
      <c r="Z513" s="83">
        <v>5652623</v>
      </c>
    </row>
    <row r="514" spans="1:26" s="13" customFormat="1">
      <c r="A514" s="49">
        <v>479</v>
      </c>
      <c r="B514" s="49">
        <v>479278278</v>
      </c>
      <c r="C514" s="50" t="s">
        <v>236</v>
      </c>
      <c r="D514" s="49">
        <v>278</v>
      </c>
      <c r="E514" s="50" t="s">
        <v>190</v>
      </c>
      <c r="F514" s="49">
        <v>278</v>
      </c>
      <c r="G514" s="50" t="s">
        <v>190</v>
      </c>
      <c r="H514" s="79">
        <v>44</v>
      </c>
      <c r="I514" s="80">
        <v>9905</v>
      </c>
      <c r="J514" s="80">
        <v>2853</v>
      </c>
      <c r="K514" s="80">
        <v>0</v>
      </c>
      <c r="L514" s="80">
        <v>893</v>
      </c>
      <c r="M514" s="81">
        <v>13651</v>
      </c>
      <c r="N514"/>
      <c r="O514" s="79">
        <v>0.10972568578553608</v>
      </c>
      <c r="P514" s="79">
        <v>0</v>
      </c>
      <c r="Q514" s="55">
        <v>0.09</v>
      </c>
      <c r="R514" s="55">
        <v>4.6495425608052497E-2</v>
      </c>
      <c r="S514" s="52">
        <v>0</v>
      </c>
      <c r="T514"/>
      <c r="U514" s="82">
        <v>559944</v>
      </c>
      <c r="V514" s="82">
        <v>0</v>
      </c>
      <c r="W514" s="82">
        <v>0</v>
      </c>
      <c r="X514" s="82">
        <v>39204</v>
      </c>
      <c r="Y514" s="82">
        <v>599148</v>
      </c>
      <c r="Z514" s="83">
        <v>5652623</v>
      </c>
    </row>
    <row r="515" spans="1:26" s="13" customFormat="1">
      <c r="A515" s="49">
        <v>479</v>
      </c>
      <c r="B515" s="49">
        <v>479278281</v>
      </c>
      <c r="C515" s="50" t="s">
        <v>236</v>
      </c>
      <c r="D515" s="49">
        <v>278</v>
      </c>
      <c r="E515" s="50" t="s">
        <v>190</v>
      </c>
      <c r="F515" s="49">
        <v>281</v>
      </c>
      <c r="G515" s="50" t="s">
        <v>146</v>
      </c>
      <c r="H515" s="79">
        <v>60</v>
      </c>
      <c r="I515" s="80">
        <v>11296</v>
      </c>
      <c r="J515" s="80">
        <v>16</v>
      </c>
      <c r="K515" s="80">
        <v>0</v>
      </c>
      <c r="L515" s="80">
        <v>893</v>
      </c>
      <c r="M515" s="81">
        <v>12205</v>
      </c>
      <c r="N515"/>
      <c r="O515" s="79">
        <v>0.14962593516209477</v>
      </c>
      <c r="P515" s="79">
        <v>0</v>
      </c>
      <c r="Q515" s="55">
        <v>0.18</v>
      </c>
      <c r="R515" s="55">
        <v>0.11513266736952978</v>
      </c>
      <c r="S515" s="52">
        <v>0</v>
      </c>
      <c r="T515"/>
      <c r="U515" s="82">
        <v>677040</v>
      </c>
      <c r="V515" s="82">
        <v>0</v>
      </c>
      <c r="W515" s="82">
        <v>0</v>
      </c>
      <c r="X515" s="82">
        <v>53460</v>
      </c>
      <c r="Y515" s="82">
        <v>730500</v>
      </c>
      <c r="Z515" s="83">
        <v>5652623</v>
      </c>
    </row>
    <row r="516" spans="1:26" s="13" customFormat="1">
      <c r="A516" s="49">
        <v>479</v>
      </c>
      <c r="B516" s="49">
        <v>479278309</v>
      </c>
      <c r="C516" s="50" t="s">
        <v>236</v>
      </c>
      <c r="D516" s="49">
        <v>278</v>
      </c>
      <c r="E516" s="50" t="s">
        <v>190</v>
      </c>
      <c r="F516" s="49">
        <v>309</v>
      </c>
      <c r="G516" s="50" t="s">
        <v>197</v>
      </c>
      <c r="H516" s="79">
        <v>3</v>
      </c>
      <c r="I516" s="80">
        <v>10751</v>
      </c>
      <c r="J516" s="80">
        <v>1151</v>
      </c>
      <c r="K516" s="80">
        <v>0</v>
      </c>
      <c r="L516" s="80">
        <v>893</v>
      </c>
      <c r="M516" s="81">
        <v>12795</v>
      </c>
      <c r="N516"/>
      <c r="O516" s="79">
        <v>7.481296758104738E-3</v>
      </c>
      <c r="P516" s="79">
        <v>0</v>
      </c>
      <c r="Q516" s="55">
        <v>0.09</v>
      </c>
      <c r="R516" s="55">
        <v>2.1866004978630684E-3</v>
      </c>
      <c r="S516" s="52">
        <v>0</v>
      </c>
      <c r="T516"/>
      <c r="U516" s="82">
        <v>35616</v>
      </c>
      <c r="V516" s="82">
        <v>0</v>
      </c>
      <c r="W516" s="82">
        <v>0</v>
      </c>
      <c r="X516" s="82">
        <v>2673</v>
      </c>
      <c r="Y516" s="82">
        <v>38289</v>
      </c>
      <c r="Z516" s="83">
        <v>5652623</v>
      </c>
    </row>
    <row r="517" spans="1:26" s="13" customFormat="1">
      <c r="A517" s="49">
        <v>479</v>
      </c>
      <c r="B517" s="49">
        <v>479278325</v>
      </c>
      <c r="C517" s="50" t="s">
        <v>236</v>
      </c>
      <c r="D517" s="49">
        <v>278</v>
      </c>
      <c r="E517" s="50" t="s">
        <v>190</v>
      </c>
      <c r="F517" s="49">
        <v>325</v>
      </c>
      <c r="G517" s="50" t="s">
        <v>198</v>
      </c>
      <c r="H517" s="79">
        <v>6</v>
      </c>
      <c r="I517" s="80">
        <v>9510</v>
      </c>
      <c r="J517" s="80">
        <v>1189</v>
      </c>
      <c r="K517" s="80">
        <v>0</v>
      </c>
      <c r="L517" s="80">
        <v>893</v>
      </c>
      <c r="M517" s="81">
        <v>11592</v>
      </c>
      <c r="N517"/>
      <c r="O517" s="79">
        <v>1.4962593516209478E-2</v>
      </c>
      <c r="P517" s="79">
        <v>0</v>
      </c>
      <c r="Q517" s="55">
        <v>0.09</v>
      </c>
      <c r="R517" s="55">
        <v>2.3999412934456519E-3</v>
      </c>
      <c r="S517" s="52">
        <v>0</v>
      </c>
      <c r="T517"/>
      <c r="U517" s="82">
        <v>64032</v>
      </c>
      <c r="V517" s="82">
        <v>0</v>
      </c>
      <c r="W517" s="82">
        <v>0</v>
      </c>
      <c r="X517" s="82">
        <v>5346</v>
      </c>
      <c r="Y517" s="82">
        <v>69378</v>
      </c>
      <c r="Z517" s="83">
        <v>5652623</v>
      </c>
    </row>
    <row r="518" spans="1:26" s="13" customFormat="1">
      <c r="A518" s="49">
        <v>479</v>
      </c>
      <c r="B518" s="49">
        <v>479278332</v>
      </c>
      <c r="C518" s="50" t="s">
        <v>236</v>
      </c>
      <c r="D518" s="49">
        <v>278</v>
      </c>
      <c r="E518" s="50" t="s">
        <v>190</v>
      </c>
      <c r="F518" s="49">
        <v>332</v>
      </c>
      <c r="G518" s="50" t="s">
        <v>199</v>
      </c>
      <c r="H518" s="79">
        <v>7</v>
      </c>
      <c r="I518" s="80">
        <v>9317</v>
      </c>
      <c r="J518" s="80">
        <v>852</v>
      </c>
      <c r="K518" s="80">
        <v>0</v>
      </c>
      <c r="L518" s="80">
        <v>893</v>
      </c>
      <c r="M518" s="81">
        <v>11062</v>
      </c>
      <c r="N518"/>
      <c r="O518" s="79">
        <v>1.7456359102244391E-2</v>
      </c>
      <c r="P518" s="79">
        <v>0</v>
      </c>
      <c r="Q518" s="55">
        <v>0.09</v>
      </c>
      <c r="R518" s="55">
        <v>1.3150232673209757E-2</v>
      </c>
      <c r="S518" s="52">
        <v>0</v>
      </c>
      <c r="T518"/>
      <c r="U518" s="82">
        <v>71008</v>
      </c>
      <c r="V518" s="82">
        <v>0</v>
      </c>
      <c r="W518" s="82">
        <v>0</v>
      </c>
      <c r="X518" s="82">
        <v>6237</v>
      </c>
      <c r="Y518" s="82">
        <v>77245</v>
      </c>
      <c r="Z518" s="83">
        <v>5652623</v>
      </c>
    </row>
    <row r="519" spans="1:26" s="13" customFormat="1">
      <c r="A519" s="49">
        <v>479</v>
      </c>
      <c r="B519" s="49">
        <v>479278605</v>
      </c>
      <c r="C519" s="50" t="s">
        <v>236</v>
      </c>
      <c r="D519" s="49">
        <v>278</v>
      </c>
      <c r="E519" s="50" t="s">
        <v>190</v>
      </c>
      <c r="F519" s="49">
        <v>605</v>
      </c>
      <c r="G519" s="50" t="s">
        <v>193</v>
      </c>
      <c r="H519" s="79">
        <v>52</v>
      </c>
      <c r="I519" s="80">
        <v>9683</v>
      </c>
      <c r="J519" s="80">
        <v>7236</v>
      </c>
      <c r="K519" s="80">
        <v>0</v>
      </c>
      <c r="L519" s="80">
        <v>893</v>
      </c>
      <c r="M519" s="81">
        <v>17812</v>
      </c>
      <c r="N519"/>
      <c r="O519" s="79">
        <v>0.12967581047381538</v>
      </c>
      <c r="P519" s="79">
        <v>0</v>
      </c>
      <c r="Q519" s="55">
        <v>0.09</v>
      </c>
      <c r="R519" s="55">
        <v>5.2385134504690602E-2</v>
      </c>
      <c r="S519" s="52">
        <v>0</v>
      </c>
      <c r="T519"/>
      <c r="U519" s="82">
        <v>877604</v>
      </c>
      <c r="V519" s="82">
        <v>0</v>
      </c>
      <c r="W519" s="82">
        <v>0</v>
      </c>
      <c r="X519" s="82">
        <v>46332</v>
      </c>
      <c r="Y519" s="82">
        <v>923936</v>
      </c>
      <c r="Z519" s="83">
        <v>5652623</v>
      </c>
    </row>
    <row r="520" spans="1:26" s="13" customFormat="1">
      <c r="A520" s="49">
        <v>479</v>
      </c>
      <c r="B520" s="49">
        <v>479278615</v>
      </c>
      <c r="C520" s="50" t="s">
        <v>236</v>
      </c>
      <c r="D520" s="49">
        <v>278</v>
      </c>
      <c r="E520" s="50" t="s">
        <v>190</v>
      </c>
      <c r="F520" s="49">
        <v>615</v>
      </c>
      <c r="G520" s="50" t="s">
        <v>229</v>
      </c>
      <c r="H520" s="79">
        <v>1</v>
      </c>
      <c r="I520" s="80">
        <v>9794</v>
      </c>
      <c r="J520" s="80">
        <v>892</v>
      </c>
      <c r="K520" s="80">
        <v>0</v>
      </c>
      <c r="L520" s="80">
        <v>893</v>
      </c>
      <c r="M520" s="81">
        <v>11579</v>
      </c>
      <c r="N520"/>
      <c r="O520" s="79">
        <v>2.4937655860349127E-3</v>
      </c>
      <c r="P520" s="79">
        <v>0</v>
      </c>
      <c r="Q520" s="55">
        <v>0.18</v>
      </c>
      <c r="R520" s="55">
        <v>5.177122026257271E-4</v>
      </c>
      <c r="S520" s="52">
        <v>0</v>
      </c>
      <c r="T520"/>
      <c r="U520" s="82">
        <v>10659</v>
      </c>
      <c r="V520" s="82">
        <v>0</v>
      </c>
      <c r="W520" s="82">
        <v>0</v>
      </c>
      <c r="X520" s="82">
        <v>891</v>
      </c>
      <c r="Y520" s="82">
        <v>11550</v>
      </c>
      <c r="Z520" s="83">
        <v>5652623</v>
      </c>
    </row>
    <row r="521" spans="1:26" s="13" customFormat="1">
      <c r="A521" s="49">
        <v>479</v>
      </c>
      <c r="B521" s="49">
        <v>479278635</v>
      </c>
      <c r="C521" s="50" t="s">
        <v>236</v>
      </c>
      <c r="D521" s="49">
        <v>278</v>
      </c>
      <c r="E521" s="50" t="s">
        <v>190</v>
      </c>
      <c r="F521" s="49">
        <v>635</v>
      </c>
      <c r="G521" s="50" t="s">
        <v>52</v>
      </c>
      <c r="H521" s="79">
        <v>2</v>
      </c>
      <c r="I521" s="80">
        <v>10333</v>
      </c>
      <c r="J521" s="80">
        <v>5325</v>
      </c>
      <c r="K521" s="80">
        <v>0</v>
      </c>
      <c r="L521" s="80">
        <v>893</v>
      </c>
      <c r="M521" s="81">
        <v>16551</v>
      </c>
      <c r="N521"/>
      <c r="O521" s="79">
        <v>4.9875311720698253E-3</v>
      </c>
      <c r="P521" s="79">
        <v>0</v>
      </c>
      <c r="Q521" s="55">
        <v>0.09</v>
      </c>
      <c r="R521" s="55">
        <v>1.2775850930776158E-2</v>
      </c>
      <c r="S521" s="52">
        <v>0</v>
      </c>
      <c r="T521"/>
      <c r="U521" s="82">
        <v>31238</v>
      </c>
      <c r="V521" s="82">
        <v>0</v>
      </c>
      <c r="W521" s="82">
        <v>0</v>
      </c>
      <c r="X521" s="82">
        <v>1782</v>
      </c>
      <c r="Y521" s="82">
        <v>33020</v>
      </c>
      <c r="Z521" s="83">
        <v>5652623</v>
      </c>
    </row>
    <row r="522" spans="1:26" s="13" customFormat="1">
      <c r="A522" s="49">
        <v>479</v>
      </c>
      <c r="B522" s="49">
        <v>479278670</v>
      </c>
      <c r="C522" s="50" t="s">
        <v>236</v>
      </c>
      <c r="D522" s="49">
        <v>278</v>
      </c>
      <c r="E522" s="50" t="s">
        <v>190</v>
      </c>
      <c r="F522" s="49">
        <v>670</v>
      </c>
      <c r="G522" s="50" t="s">
        <v>37</v>
      </c>
      <c r="H522" s="79">
        <v>17</v>
      </c>
      <c r="I522" s="80">
        <v>9537</v>
      </c>
      <c r="J522" s="80">
        <v>8602</v>
      </c>
      <c r="K522" s="80">
        <v>0</v>
      </c>
      <c r="L522" s="80">
        <v>893</v>
      </c>
      <c r="M522" s="81">
        <v>19032</v>
      </c>
      <c r="N522"/>
      <c r="O522" s="79">
        <v>4.2394014962593513E-2</v>
      </c>
      <c r="P522" s="79">
        <v>0</v>
      </c>
      <c r="Q522" s="55">
        <v>0.09</v>
      </c>
      <c r="R522" s="55">
        <v>8.1967584417647982E-2</v>
      </c>
      <c r="S522" s="52">
        <v>0</v>
      </c>
      <c r="T522"/>
      <c r="U522" s="82">
        <v>307598</v>
      </c>
      <c r="V522" s="82">
        <v>0</v>
      </c>
      <c r="W522" s="82">
        <v>0</v>
      </c>
      <c r="X522" s="82">
        <v>15147</v>
      </c>
      <c r="Y522" s="82">
        <v>322745</v>
      </c>
      <c r="Z522" s="83">
        <v>5652623</v>
      </c>
    </row>
    <row r="523" spans="1:26" s="13" customFormat="1">
      <c r="A523" s="49">
        <v>479</v>
      </c>
      <c r="B523" s="49">
        <v>479278672</v>
      </c>
      <c r="C523" s="50" t="s">
        <v>236</v>
      </c>
      <c r="D523" s="49">
        <v>278</v>
      </c>
      <c r="E523" s="50" t="s">
        <v>190</v>
      </c>
      <c r="F523" s="49">
        <v>672</v>
      </c>
      <c r="G523" s="50" t="s">
        <v>53</v>
      </c>
      <c r="H523" s="79">
        <v>4</v>
      </c>
      <c r="I523" s="80">
        <v>10090</v>
      </c>
      <c r="J523" s="80">
        <v>3750</v>
      </c>
      <c r="K523" s="80">
        <v>0</v>
      </c>
      <c r="L523" s="80">
        <v>893</v>
      </c>
      <c r="M523" s="81">
        <v>14733</v>
      </c>
      <c r="N523"/>
      <c r="O523" s="79">
        <v>9.9750623441396506E-3</v>
      </c>
      <c r="P523" s="79">
        <v>0</v>
      </c>
      <c r="Q523" s="55">
        <v>0.09</v>
      </c>
      <c r="R523" s="55">
        <v>4.3674719044692637E-3</v>
      </c>
      <c r="S523" s="52">
        <v>0</v>
      </c>
      <c r="T523"/>
      <c r="U523" s="82">
        <v>55220</v>
      </c>
      <c r="V523" s="82">
        <v>0</v>
      </c>
      <c r="W523" s="82">
        <v>0</v>
      </c>
      <c r="X523" s="82">
        <v>3564</v>
      </c>
      <c r="Y523" s="82">
        <v>58784</v>
      </c>
      <c r="Z523" s="83">
        <v>5652623</v>
      </c>
    </row>
    <row r="524" spans="1:26" s="13" customFormat="1">
      <c r="A524" s="49">
        <v>479</v>
      </c>
      <c r="B524" s="49">
        <v>479278674</v>
      </c>
      <c r="C524" s="50" t="s">
        <v>236</v>
      </c>
      <c r="D524" s="49">
        <v>278</v>
      </c>
      <c r="E524" s="50" t="s">
        <v>190</v>
      </c>
      <c r="F524" s="49">
        <v>674</v>
      </c>
      <c r="G524" s="50" t="s">
        <v>38</v>
      </c>
      <c r="H524" s="79">
        <v>3</v>
      </c>
      <c r="I524" s="80">
        <v>11448</v>
      </c>
      <c r="J524" s="80">
        <v>5091</v>
      </c>
      <c r="K524" s="80">
        <v>0</v>
      </c>
      <c r="L524" s="80">
        <v>893</v>
      </c>
      <c r="M524" s="81">
        <v>17432</v>
      </c>
      <c r="N524"/>
      <c r="O524" s="79">
        <v>7.481296758104738E-3</v>
      </c>
      <c r="P524" s="79">
        <v>0</v>
      </c>
      <c r="Q524" s="55">
        <v>0.09</v>
      </c>
      <c r="R524" s="55">
        <v>5.319790421069491E-2</v>
      </c>
      <c r="S524" s="52">
        <v>0</v>
      </c>
      <c r="T524"/>
      <c r="U524" s="82">
        <v>49494</v>
      </c>
      <c r="V524" s="82">
        <v>0</v>
      </c>
      <c r="W524" s="82">
        <v>0</v>
      </c>
      <c r="X524" s="82">
        <v>2673</v>
      </c>
      <c r="Y524" s="82">
        <v>52167</v>
      </c>
      <c r="Z524" s="83">
        <v>5652623</v>
      </c>
    </row>
    <row r="525" spans="1:26" s="13" customFormat="1">
      <c r="A525" s="49">
        <v>479</v>
      </c>
      <c r="B525" s="49">
        <v>479278680</v>
      </c>
      <c r="C525" s="50" t="s">
        <v>236</v>
      </c>
      <c r="D525" s="49">
        <v>278</v>
      </c>
      <c r="E525" s="50" t="s">
        <v>190</v>
      </c>
      <c r="F525" s="49">
        <v>680</v>
      </c>
      <c r="G525" s="50" t="s">
        <v>152</v>
      </c>
      <c r="H525" s="79">
        <v>3</v>
      </c>
      <c r="I525" s="80">
        <v>9794</v>
      </c>
      <c r="J525" s="80">
        <v>3412</v>
      </c>
      <c r="K525" s="80">
        <v>0</v>
      </c>
      <c r="L525" s="80">
        <v>893</v>
      </c>
      <c r="M525" s="81">
        <v>14099</v>
      </c>
      <c r="N525"/>
      <c r="O525" s="79">
        <v>7.481296758104738E-3</v>
      </c>
      <c r="P525" s="79">
        <v>0</v>
      </c>
      <c r="Q525" s="55">
        <v>0.09</v>
      </c>
      <c r="R525" s="55">
        <v>1.3757977589458786E-3</v>
      </c>
      <c r="S525" s="52">
        <v>0</v>
      </c>
      <c r="T525"/>
      <c r="U525" s="82">
        <v>39519</v>
      </c>
      <c r="V525" s="82">
        <v>0</v>
      </c>
      <c r="W525" s="82">
        <v>0</v>
      </c>
      <c r="X525" s="82">
        <v>2673</v>
      </c>
      <c r="Y525" s="82">
        <v>42192</v>
      </c>
      <c r="Z525" s="83">
        <v>5652623</v>
      </c>
    </row>
    <row r="526" spans="1:26" s="13" customFormat="1">
      <c r="A526" s="49">
        <v>479</v>
      </c>
      <c r="B526" s="49">
        <v>479278683</v>
      </c>
      <c r="C526" s="50" t="s">
        <v>236</v>
      </c>
      <c r="D526" s="49">
        <v>278</v>
      </c>
      <c r="E526" s="50" t="s">
        <v>190</v>
      </c>
      <c r="F526" s="49">
        <v>683</v>
      </c>
      <c r="G526" s="50" t="s">
        <v>39</v>
      </c>
      <c r="H526" s="79">
        <v>6</v>
      </c>
      <c r="I526" s="80">
        <v>9369</v>
      </c>
      <c r="J526" s="80">
        <v>6539</v>
      </c>
      <c r="K526" s="80">
        <v>0</v>
      </c>
      <c r="L526" s="80">
        <v>893</v>
      </c>
      <c r="M526" s="81">
        <v>16801</v>
      </c>
      <c r="N526"/>
      <c r="O526" s="79">
        <v>1.4962593516209478E-2</v>
      </c>
      <c r="P526" s="79">
        <v>0</v>
      </c>
      <c r="Q526" s="55">
        <v>0.09</v>
      </c>
      <c r="R526" s="55">
        <v>2.8959095699065653E-2</v>
      </c>
      <c r="S526" s="52">
        <v>0</v>
      </c>
      <c r="T526"/>
      <c r="U526" s="82">
        <v>95208</v>
      </c>
      <c r="V526" s="82">
        <v>0</v>
      </c>
      <c r="W526" s="82">
        <v>0</v>
      </c>
      <c r="X526" s="82">
        <v>5346</v>
      </c>
      <c r="Y526" s="82">
        <v>100554</v>
      </c>
      <c r="Z526" s="83">
        <v>5652623</v>
      </c>
    </row>
    <row r="527" spans="1:26" s="13" customFormat="1">
      <c r="A527" s="49">
        <v>479</v>
      </c>
      <c r="B527" s="49">
        <v>479278717</v>
      </c>
      <c r="C527" s="50" t="s">
        <v>236</v>
      </c>
      <c r="D527" s="49">
        <v>278</v>
      </c>
      <c r="E527" s="50" t="s">
        <v>190</v>
      </c>
      <c r="F527" s="49">
        <v>717</v>
      </c>
      <c r="G527" s="50" t="s">
        <v>40</v>
      </c>
      <c r="H527" s="79">
        <v>2</v>
      </c>
      <c r="I527" s="80">
        <v>10185</v>
      </c>
      <c r="J527" s="80">
        <v>4846</v>
      </c>
      <c r="K527" s="80">
        <v>0</v>
      </c>
      <c r="L527" s="80">
        <v>893</v>
      </c>
      <c r="M527" s="81">
        <v>15924</v>
      </c>
      <c r="N527"/>
      <c r="O527" s="79">
        <v>4.9875311720698253E-3</v>
      </c>
      <c r="P527" s="79">
        <v>0</v>
      </c>
      <c r="Q527" s="55">
        <v>0.09</v>
      </c>
      <c r="R527" s="55">
        <v>5.076547330810699E-2</v>
      </c>
      <c r="S527" s="52">
        <v>0</v>
      </c>
      <c r="T527"/>
      <c r="U527" s="82">
        <v>29988</v>
      </c>
      <c r="V527" s="82">
        <v>0</v>
      </c>
      <c r="W527" s="82">
        <v>0</v>
      </c>
      <c r="X527" s="82">
        <v>1782</v>
      </c>
      <c r="Y527" s="82">
        <v>31770</v>
      </c>
      <c r="Z527" s="83">
        <v>5652623</v>
      </c>
    </row>
    <row r="528" spans="1:26" s="13" customFormat="1">
      <c r="A528" s="49">
        <v>479</v>
      </c>
      <c r="B528" s="49">
        <v>479278755</v>
      </c>
      <c r="C528" s="50" t="s">
        <v>236</v>
      </c>
      <c r="D528" s="49">
        <v>278</v>
      </c>
      <c r="E528" s="50" t="s">
        <v>190</v>
      </c>
      <c r="F528" s="49">
        <v>755</v>
      </c>
      <c r="G528" s="50" t="s">
        <v>42</v>
      </c>
      <c r="H528" s="79">
        <v>1</v>
      </c>
      <c r="I528" s="80">
        <v>9794</v>
      </c>
      <c r="J528" s="80">
        <v>4226</v>
      </c>
      <c r="K528" s="80">
        <v>0</v>
      </c>
      <c r="L528" s="80">
        <v>893</v>
      </c>
      <c r="M528" s="81">
        <v>14913</v>
      </c>
      <c r="N528"/>
      <c r="O528" s="79">
        <v>2.4937655860349127E-3</v>
      </c>
      <c r="P528" s="79">
        <v>0</v>
      </c>
      <c r="Q528" s="55">
        <v>0.09</v>
      </c>
      <c r="R528" s="55">
        <v>1.1425081906070115E-2</v>
      </c>
      <c r="S528" s="52">
        <v>0</v>
      </c>
      <c r="T528"/>
      <c r="U528" s="82">
        <v>13985</v>
      </c>
      <c r="V528" s="82">
        <v>0</v>
      </c>
      <c r="W528" s="82">
        <v>0</v>
      </c>
      <c r="X528" s="82">
        <v>891</v>
      </c>
      <c r="Y528" s="82">
        <v>14876</v>
      </c>
      <c r="Z528" s="83">
        <v>5652623</v>
      </c>
    </row>
    <row r="529" spans="1:26" s="13" customFormat="1">
      <c r="A529" s="49">
        <v>479</v>
      </c>
      <c r="B529" s="49">
        <v>479278766</v>
      </c>
      <c r="C529" s="50" t="s">
        <v>236</v>
      </c>
      <c r="D529" s="49">
        <v>278</v>
      </c>
      <c r="E529" s="50" t="s">
        <v>190</v>
      </c>
      <c r="F529" s="49">
        <v>766</v>
      </c>
      <c r="G529" s="50" t="s">
        <v>240</v>
      </c>
      <c r="H529" s="79">
        <v>3</v>
      </c>
      <c r="I529" s="80">
        <v>11884</v>
      </c>
      <c r="J529" s="80">
        <v>4149</v>
      </c>
      <c r="K529" s="80">
        <v>0</v>
      </c>
      <c r="L529" s="80">
        <v>893</v>
      </c>
      <c r="M529" s="81">
        <v>16926</v>
      </c>
      <c r="N529"/>
      <c r="O529" s="79">
        <v>7.481296758104738E-3</v>
      </c>
      <c r="P529" s="79">
        <v>0</v>
      </c>
      <c r="Q529" s="55">
        <v>0.09</v>
      </c>
      <c r="R529" s="55">
        <v>3.5857044018541332E-3</v>
      </c>
      <c r="S529" s="52">
        <v>0</v>
      </c>
      <c r="T529"/>
      <c r="U529" s="82">
        <v>47979</v>
      </c>
      <c r="V529" s="82">
        <v>0</v>
      </c>
      <c r="W529" s="82">
        <v>0</v>
      </c>
      <c r="X529" s="82">
        <v>2673</v>
      </c>
      <c r="Y529" s="82">
        <v>50652</v>
      </c>
      <c r="Z529" s="83">
        <v>5652623</v>
      </c>
    </row>
    <row r="530" spans="1:26" s="13" customFormat="1">
      <c r="A530" s="49">
        <v>481</v>
      </c>
      <c r="B530" s="49">
        <v>481035035</v>
      </c>
      <c r="C530" s="50" t="s">
        <v>241</v>
      </c>
      <c r="D530" s="49">
        <v>35</v>
      </c>
      <c r="E530" s="50" t="s">
        <v>11</v>
      </c>
      <c r="F530" s="49">
        <v>35</v>
      </c>
      <c r="G530" s="50" t="s">
        <v>11</v>
      </c>
      <c r="H530" s="79">
        <v>889</v>
      </c>
      <c r="I530" s="80">
        <v>11513</v>
      </c>
      <c r="J530" s="80">
        <v>4042</v>
      </c>
      <c r="K530" s="80">
        <v>0</v>
      </c>
      <c r="L530" s="80">
        <v>893</v>
      </c>
      <c r="M530" s="81">
        <v>16448</v>
      </c>
      <c r="N530"/>
      <c r="O530" s="79">
        <v>0</v>
      </c>
      <c r="P530" s="79">
        <v>0</v>
      </c>
      <c r="Q530" s="55">
        <v>0.18</v>
      </c>
      <c r="R530" s="55">
        <v>0.14612608853271811</v>
      </c>
      <c r="S530" s="52">
        <v>0</v>
      </c>
      <c r="T530"/>
      <c r="U530" s="82">
        <v>13828395</v>
      </c>
      <c r="V530" s="82">
        <v>0</v>
      </c>
      <c r="W530" s="82">
        <v>0</v>
      </c>
      <c r="X530" s="82">
        <v>793877</v>
      </c>
      <c r="Y530" s="82">
        <v>14622272</v>
      </c>
      <c r="Z530" s="83">
        <v>15341916</v>
      </c>
    </row>
    <row r="531" spans="1:26" s="13" customFormat="1">
      <c r="A531" s="49">
        <v>481</v>
      </c>
      <c r="B531" s="49">
        <v>481035044</v>
      </c>
      <c r="C531" s="50" t="s">
        <v>241</v>
      </c>
      <c r="D531" s="49">
        <v>35</v>
      </c>
      <c r="E531" s="50" t="s">
        <v>11</v>
      </c>
      <c r="F531" s="49">
        <v>44</v>
      </c>
      <c r="G531" s="50" t="s">
        <v>12</v>
      </c>
      <c r="H531" s="79">
        <v>8</v>
      </c>
      <c r="I531" s="80">
        <v>10939</v>
      </c>
      <c r="J531" s="80">
        <v>255</v>
      </c>
      <c r="K531" s="80">
        <v>0</v>
      </c>
      <c r="L531" s="80">
        <v>893</v>
      </c>
      <c r="M531" s="81">
        <v>12087</v>
      </c>
      <c r="N531"/>
      <c r="O531" s="79">
        <v>0</v>
      </c>
      <c r="P531" s="79">
        <v>0</v>
      </c>
      <c r="Q531" s="55">
        <v>0.09</v>
      </c>
      <c r="R531" s="55">
        <v>4.7548666112628105E-2</v>
      </c>
      <c r="S531" s="52">
        <v>0</v>
      </c>
      <c r="T531"/>
      <c r="U531" s="82">
        <v>89552</v>
      </c>
      <c r="V531" s="82">
        <v>0</v>
      </c>
      <c r="W531" s="82">
        <v>0</v>
      </c>
      <c r="X531" s="82">
        <v>7144</v>
      </c>
      <c r="Y531" s="82">
        <v>96696</v>
      </c>
      <c r="Z531" s="83">
        <v>15341916</v>
      </c>
    </row>
    <row r="532" spans="1:26" s="13" customFormat="1">
      <c r="A532" s="49">
        <v>481</v>
      </c>
      <c r="B532" s="49">
        <v>481035050</v>
      </c>
      <c r="C532" s="50" t="s">
        <v>241</v>
      </c>
      <c r="D532" s="49">
        <v>35</v>
      </c>
      <c r="E532" s="50" t="s">
        <v>11</v>
      </c>
      <c r="F532" s="49">
        <v>50</v>
      </c>
      <c r="G532" s="50" t="s">
        <v>90</v>
      </c>
      <c r="H532" s="79">
        <v>2</v>
      </c>
      <c r="I532" s="80">
        <v>8956</v>
      </c>
      <c r="J532" s="80">
        <v>4219</v>
      </c>
      <c r="K532" s="80">
        <v>0</v>
      </c>
      <c r="L532" s="80">
        <v>893</v>
      </c>
      <c r="M532" s="81">
        <v>14068</v>
      </c>
      <c r="N532"/>
      <c r="O532" s="79">
        <v>0</v>
      </c>
      <c r="P532" s="79">
        <v>0</v>
      </c>
      <c r="Q532" s="55">
        <v>0.09</v>
      </c>
      <c r="R532" s="55">
        <v>2.5793491116165384E-3</v>
      </c>
      <c r="S532" s="52">
        <v>0</v>
      </c>
      <c r="T532"/>
      <c r="U532" s="82">
        <v>26350</v>
      </c>
      <c r="V532" s="82">
        <v>0</v>
      </c>
      <c r="W532" s="82">
        <v>0</v>
      </c>
      <c r="X532" s="82">
        <v>1786</v>
      </c>
      <c r="Y532" s="82">
        <v>28136</v>
      </c>
      <c r="Z532" s="83">
        <v>15341916</v>
      </c>
    </row>
    <row r="533" spans="1:26" s="13" customFormat="1">
      <c r="A533" s="49">
        <v>481</v>
      </c>
      <c r="B533" s="49">
        <v>481035073</v>
      </c>
      <c r="C533" s="50" t="s">
        <v>241</v>
      </c>
      <c r="D533" s="49">
        <v>35</v>
      </c>
      <c r="E533" s="50" t="s">
        <v>11</v>
      </c>
      <c r="F533" s="49">
        <v>73</v>
      </c>
      <c r="G533" s="50" t="s">
        <v>23</v>
      </c>
      <c r="H533" s="79">
        <v>2</v>
      </c>
      <c r="I533" s="80">
        <v>8980</v>
      </c>
      <c r="J533" s="80">
        <v>6987</v>
      </c>
      <c r="K533" s="80">
        <v>0</v>
      </c>
      <c r="L533" s="80">
        <v>893</v>
      </c>
      <c r="M533" s="81">
        <v>16860</v>
      </c>
      <c r="N533"/>
      <c r="O533" s="79">
        <v>0</v>
      </c>
      <c r="P533" s="79">
        <v>0</v>
      </c>
      <c r="Q533" s="55">
        <v>0.09</v>
      </c>
      <c r="R533" s="55">
        <v>4.5357225141821628E-3</v>
      </c>
      <c r="S533" s="52">
        <v>0</v>
      </c>
      <c r="T533"/>
      <c r="U533" s="82">
        <v>31934</v>
      </c>
      <c r="V533" s="82">
        <v>0</v>
      </c>
      <c r="W533" s="82">
        <v>0</v>
      </c>
      <c r="X533" s="82">
        <v>1786</v>
      </c>
      <c r="Y533" s="82">
        <v>33720</v>
      </c>
      <c r="Z533" s="83">
        <v>15341916</v>
      </c>
    </row>
    <row r="534" spans="1:26" s="13" customFormat="1">
      <c r="A534" s="49">
        <v>481</v>
      </c>
      <c r="B534" s="49">
        <v>481035212</v>
      </c>
      <c r="C534" s="50" t="s">
        <v>241</v>
      </c>
      <c r="D534" s="49">
        <v>35</v>
      </c>
      <c r="E534" s="50" t="s">
        <v>11</v>
      </c>
      <c r="F534" s="49">
        <v>212</v>
      </c>
      <c r="G534" s="50" t="s">
        <v>167</v>
      </c>
      <c r="H534" s="79">
        <v>2</v>
      </c>
      <c r="I534" s="80">
        <v>3965</v>
      </c>
      <c r="J534" s="80">
        <v>656</v>
      </c>
      <c r="K534" s="80">
        <v>0</v>
      </c>
      <c r="L534" s="80">
        <v>893</v>
      </c>
      <c r="M534" s="81">
        <v>5514</v>
      </c>
      <c r="N534"/>
      <c r="O534" s="79">
        <v>0</v>
      </c>
      <c r="P534" s="79">
        <v>0</v>
      </c>
      <c r="Q534" s="55">
        <v>0.09</v>
      </c>
      <c r="R534" s="55">
        <v>2.7475759897606592E-2</v>
      </c>
      <c r="S534" s="52">
        <v>0</v>
      </c>
      <c r="T534"/>
      <c r="U534" s="82">
        <v>9242</v>
      </c>
      <c r="V534" s="82">
        <v>0</v>
      </c>
      <c r="W534" s="82">
        <v>0</v>
      </c>
      <c r="X534" s="82">
        <v>1786</v>
      </c>
      <c r="Y534" s="82">
        <v>11028</v>
      </c>
      <c r="Z534" s="83">
        <v>15341916</v>
      </c>
    </row>
    <row r="535" spans="1:26" s="13" customFormat="1">
      <c r="A535" s="49">
        <v>481</v>
      </c>
      <c r="B535" s="49">
        <v>481035220</v>
      </c>
      <c r="C535" s="50" t="s">
        <v>241</v>
      </c>
      <c r="D535" s="49">
        <v>35</v>
      </c>
      <c r="E535" s="50" t="s">
        <v>11</v>
      </c>
      <c r="F535" s="49">
        <v>220</v>
      </c>
      <c r="G535" s="50" t="s">
        <v>26</v>
      </c>
      <c r="H535" s="79">
        <v>6</v>
      </c>
      <c r="I535" s="80">
        <v>9891</v>
      </c>
      <c r="J535" s="80">
        <v>4022</v>
      </c>
      <c r="K535" s="80">
        <v>0</v>
      </c>
      <c r="L535" s="80">
        <v>893</v>
      </c>
      <c r="M535" s="81">
        <v>14806</v>
      </c>
      <c r="N535"/>
      <c r="O535" s="79">
        <v>0</v>
      </c>
      <c r="P535" s="79">
        <v>0</v>
      </c>
      <c r="Q535" s="55">
        <v>0.09</v>
      </c>
      <c r="R535" s="55">
        <v>1.2373569935732222E-2</v>
      </c>
      <c r="S535" s="52">
        <v>0</v>
      </c>
      <c r="T535"/>
      <c r="U535" s="82">
        <v>83478</v>
      </c>
      <c r="V535" s="82">
        <v>0</v>
      </c>
      <c r="W535" s="82">
        <v>0</v>
      </c>
      <c r="X535" s="82">
        <v>5358</v>
      </c>
      <c r="Y535" s="82">
        <v>88836</v>
      </c>
      <c r="Z535" s="83">
        <v>15341916</v>
      </c>
    </row>
    <row r="536" spans="1:26" s="13" customFormat="1">
      <c r="A536" s="49">
        <v>481</v>
      </c>
      <c r="B536" s="49">
        <v>481035243</v>
      </c>
      <c r="C536" s="50" t="s">
        <v>241</v>
      </c>
      <c r="D536" s="49">
        <v>35</v>
      </c>
      <c r="E536" s="50" t="s">
        <v>11</v>
      </c>
      <c r="F536" s="49">
        <v>243</v>
      </c>
      <c r="G536" s="50" t="s">
        <v>80</v>
      </c>
      <c r="H536" s="79">
        <v>3</v>
      </c>
      <c r="I536" s="80">
        <v>13489</v>
      </c>
      <c r="J536" s="80">
        <v>3184</v>
      </c>
      <c r="K536" s="80">
        <v>0</v>
      </c>
      <c r="L536" s="80">
        <v>893</v>
      </c>
      <c r="M536" s="81">
        <v>17566</v>
      </c>
      <c r="N536"/>
      <c r="O536" s="79">
        <v>0</v>
      </c>
      <c r="P536" s="79">
        <v>0</v>
      </c>
      <c r="Q536" s="55">
        <v>0.09</v>
      </c>
      <c r="R536" s="55">
        <v>5.4269435560786857E-3</v>
      </c>
      <c r="S536" s="52">
        <v>0</v>
      </c>
      <c r="T536"/>
      <c r="U536" s="82">
        <v>50019</v>
      </c>
      <c r="V536" s="82">
        <v>0</v>
      </c>
      <c r="W536" s="82">
        <v>0</v>
      </c>
      <c r="X536" s="82">
        <v>2679</v>
      </c>
      <c r="Y536" s="82">
        <v>52698</v>
      </c>
      <c r="Z536" s="83">
        <v>15341916</v>
      </c>
    </row>
    <row r="537" spans="1:26" s="13" customFormat="1">
      <c r="A537" s="49">
        <v>481</v>
      </c>
      <c r="B537" s="49">
        <v>481035244</v>
      </c>
      <c r="C537" s="50" t="s">
        <v>241</v>
      </c>
      <c r="D537" s="49">
        <v>35</v>
      </c>
      <c r="E537" s="50" t="s">
        <v>11</v>
      </c>
      <c r="F537" s="49">
        <v>244</v>
      </c>
      <c r="G537" s="50" t="s">
        <v>27</v>
      </c>
      <c r="H537" s="79">
        <v>16</v>
      </c>
      <c r="I537" s="80">
        <v>11268</v>
      </c>
      <c r="J537" s="80">
        <v>4562</v>
      </c>
      <c r="K537" s="80">
        <v>0</v>
      </c>
      <c r="L537" s="80">
        <v>893</v>
      </c>
      <c r="M537" s="81">
        <v>16723</v>
      </c>
      <c r="N537"/>
      <c r="O537" s="79">
        <v>0</v>
      </c>
      <c r="P537" s="79">
        <v>0</v>
      </c>
      <c r="Q537" s="55">
        <v>0.18</v>
      </c>
      <c r="R537" s="55">
        <v>9.4214674022231409E-2</v>
      </c>
      <c r="S537" s="52">
        <v>0</v>
      </c>
      <c r="T537"/>
      <c r="U537" s="82">
        <v>253280</v>
      </c>
      <c r="V537" s="82">
        <v>0</v>
      </c>
      <c r="W537" s="82">
        <v>0</v>
      </c>
      <c r="X537" s="82">
        <v>14288</v>
      </c>
      <c r="Y537" s="82">
        <v>267568</v>
      </c>
      <c r="Z537" s="83">
        <v>15341916</v>
      </c>
    </row>
    <row r="538" spans="1:26" s="13" customFormat="1">
      <c r="A538" s="49">
        <v>481</v>
      </c>
      <c r="B538" s="49">
        <v>481035248</v>
      </c>
      <c r="C538" s="50" t="s">
        <v>241</v>
      </c>
      <c r="D538" s="49">
        <v>35</v>
      </c>
      <c r="E538" s="50" t="s">
        <v>11</v>
      </c>
      <c r="F538" s="49">
        <v>248</v>
      </c>
      <c r="G538" s="50" t="s">
        <v>18</v>
      </c>
      <c r="H538" s="79">
        <v>2</v>
      </c>
      <c r="I538" s="80">
        <v>11521</v>
      </c>
      <c r="J538" s="80">
        <v>1130</v>
      </c>
      <c r="K538" s="80">
        <v>0</v>
      </c>
      <c r="L538" s="80">
        <v>893</v>
      </c>
      <c r="M538" s="81">
        <v>13544</v>
      </c>
      <c r="N538"/>
      <c r="O538" s="79">
        <v>0</v>
      </c>
      <c r="P538" s="79">
        <v>0</v>
      </c>
      <c r="Q538" s="55">
        <v>0.09</v>
      </c>
      <c r="R538" s="55">
        <v>3.832086787720014E-2</v>
      </c>
      <c r="S538" s="52">
        <v>0</v>
      </c>
      <c r="T538"/>
      <c r="U538" s="82">
        <v>25302</v>
      </c>
      <c r="V538" s="82">
        <v>0</v>
      </c>
      <c r="W538" s="82">
        <v>0</v>
      </c>
      <c r="X538" s="82">
        <v>1786</v>
      </c>
      <c r="Y538" s="82">
        <v>27088</v>
      </c>
      <c r="Z538" s="83">
        <v>15341916</v>
      </c>
    </row>
    <row r="539" spans="1:26" s="13" customFormat="1">
      <c r="A539" s="49">
        <v>481</v>
      </c>
      <c r="B539" s="49">
        <v>481035285</v>
      </c>
      <c r="C539" s="50" t="s">
        <v>241</v>
      </c>
      <c r="D539" s="49">
        <v>35</v>
      </c>
      <c r="E539" s="50" t="s">
        <v>11</v>
      </c>
      <c r="F539" s="49">
        <v>285</v>
      </c>
      <c r="G539" s="50" t="s">
        <v>28</v>
      </c>
      <c r="H539" s="79">
        <v>2</v>
      </c>
      <c r="I539" s="80">
        <v>10636</v>
      </c>
      <c r="J539" s="80">
        <v>3257</v>
      </c>
      <c r="K539" s="80">
        <v>0</v>
      </c>
      <c r="L539" s="80">
        <v>893</v>
      </c>
      <c r="M539" s="81">
        <v>14786</v>
      </c>
      <c r="N539"/>
      <c r="O539" s="79">
        <v>0</v>
      </c>
      <c r="P539" s="79">
        <v>0</v>
      </c>
      <c r="Q539" s="55">
        <v>0.09</v>
      </c>
      <c r="R539" s="55">
        <v>3.1541656386371027E-2</v>
      </c>
      <c r="S539" s="52">
        <v>0</v>
      </c>
      <c r="T539"/>
      <c r="U539" s="82">
        <v>27786</v>
      </c>
      <c r="V539" s="82">
        <v>0</v>
      </c>
      <c r="W539" s="82">
        <v>0</v>
      </c>
      <c r="X539" s="82">
        <v>1786</v>
      </c>
      <c r="Y539" s="82">
        <v>29572</v>
      </c>
      <c r="Z539" s="83">
        <v>15341916</v>
      </c>
    </row>
    <row r="540" spans="1:26" s="13" customFormat="1">
      <c r="A540" s="49">
        <v>481</v>
      </c>
      <c r="B540" s="49">
        <v>481035307</v>
      </c>
      <c r="C540" s="50" t="s">
        <v>241</v>
      </c>
      <c r="D540" s="49">
        <v>35</v>
      </c>
      <c r="E540" s="50" t="s">
        <v>11</v>
      </c>
      <c r="F540" s="49">
        <v>307</v>
      </c>
      <c r="G540" s="50" t="s">
        <v>172</v>
      </c>
      <c r="H540" s="79">
        <v>2</v>
      </c>
      <c r="I540" s="80">
        <v>8727</v>
      </c>
      <c r="J540" s="80">
        <v>3343</v>
      </c>
      <c r="K540" s="80">
        <v>0</v>
      </c>
      <c r="L540" s="80">
        <v>893</v>
      </c>
      <c r="M540" s="81">
        <v>12963</v>
      </c>
      <c r="N540"/>
      <c r="O540" s="79">
        <v>0</v>
      </c>
      <c r="P540" s="79">
        <v>0</v>
      </c>
      <c r="Q540" s="55">
        <v>0.09</v>
      </c>
      <c r="R540" s="55">
        <v>9.1617013227224924E-3</v>
      </c>
      <c r="S540" s="52">
        <v>0</v>
      </c>
      <c r="T540"/>
      <c r="U540" s="82">
        <v>24140</v>
      </c>
      <c r="V540" s="82">
        <v>0</v>
      </c>
      <c r="W540" s="82">
        <v>0</v>
      </c>
      <c r="X540" s="82">
        <v>1786</v>
      </c>
      <c r="Y540" s="82">
        <v>25926</v>
      </c>
      <c r="Z540" s="83">
        <v>15341916</v>
      </c>
    </row>
    <row r="541" spans="1:26" s="13" customFormat="1">
      <c r="A541" s="49">
        <v>481</v>
      </c>
      <c r="B541" s="49">
        <v>481035350</v>
      </c>
      <c r="C541" s="50" t="s">
        <v>241</v>
      </c>
      <c r="D541" s="49">
        <v>35</v>
      </c>
      <c r="E541" s="50" t="s">
        <v>11</v>
      </c>
      <c r="F541" s="49">
        <v>350</v>
      </c>
      <c r="G541" s="50" t="s">
        <v>174</v>
      </c>
      <c r="H541" s="79">
        <v>3</v>
      </c>
      <c r="I541" s="80">
        <v>9313</v>
      </c>
      <c r="J541" s="80">
        <v>5459</v>
      </c>
      <c r="K541" s="80">
        <v>0</v>
      </c>
      <c r="L541" s="80">
        <v>893</v>
      </c>
      <c r="M541" s="81">
        <v>15665</v>
      </c>
      <c r="N541"/>
      <c r="O541" s="79">
        <v>0</v>
      </c>
      <c r="P541" s="79">
        <v>0</v>
      </c>
      <c r="Q541" s="55">
        <v>0.09</v>
      </c>
      <c r="R541" s="55">
        <v>1.9910209596463113E-2</v>
      </c>
      <c r="S541" s="52">
        <v>0</v>
      </c>
      <c r="T541"/>
      <c r="U541" s="82">
        <v>44316</v>
      </c>
      <c r="V541" s="82">
        <v>0</v>
      </c>
      <c r="W541" s="82">
        <v>0</v>
      </c>
      <c r="X541" s="82">
        <v>2679</v>
      </c>
      <c r="Y541" s="82">
        <v>46995</v>
      </c>
      <c r="Z541" s="83">
        <v>15341916</v>
      </c>
    </row>
    <row r="542" spans="1:26" s="13" customFormat="1">
      <c r="A542" s="49">
        <v>481</v>
      </c>
      <c r="B542" s="49">
        <v>481035780</v>
      </c>
      <c r="C542" s="50" t="s">
        <v>241</v>
      </c>
      <c r="D542" s="49">
        <v>35</v>
      </c>
      <c r="E542" s="50" t="s">
        <v>11</v>
      </c>
      <c r="F542" s="49">
        <v>780</v>
      </c>
      <c r="G542" s="50" t="s">
        <v>243</v>
      </c>
      <c r="H542" s="79">
        <v>1</v>
      </c>
      <c r="I542" s="80">
        <v>9004</v>
      </c>
      <c r="J542" s="80">
        <v>1484</v>
      </c>
      <c r="K542" s="80">
        <v>0</v>
      </c>
      <c r="L542" s="80">
        <v>893</v>
      </c>
      <c r="M542" s="81">
        <v>11381</v>
      </c>
      <c r="N542"/>
      <c r="O542" s="79">
        <v>0</v>
      </c>
      <c r="P542" s="79">
        <v>0</v>
      </c>
      <c r="Q542" s="55">
        <v>0.09</v>
      </c>
      <c r="R542" s="55">
        <v>1.3054793867622335E-2</v>
      </c>
      <c r="S542" s="52">
        <v>0</v>
      </c>
      <c r="T542"/>
      <c r="U542" s="82">
        <v>10488</v>
      </c>
      <c r="V542" s="82">
        <v>0</v>
      </c>
      <c r="W542" s="82">
        <v>0</v>
      </c>
      <c r="X542" s="82">
        <v>893</v>
      </c>
      <c r="Y542" s="82">
        <v>11381</v>
      </c>
      <c r="Z542" s="83">
        <v>15341916</v>
      </c>
    </row>
    <row r="543" spans="1:26" s="13" customFormat="1">
      <c r="A543" s="49">
        <v>482</v>
      </c>
      <c r="B543" s="49">
        <v>482204007</v>
      </c>
      <c r="C543" s="50" t="s">
        <v>244</v>
      </c>
      <c r="D543" s="49">
        <v>204</v>
      </c>
      <c r="E543" s="50" t="s">
        <v>245</v>
      </c>
      <c r="F543" s="49">
        <v>7</v>
      </c>
      <c r="G543" s="50" t="s">
        <v>202</v>
      </c>
      <c r="H543" s="79">
        <v>41</v>
      </c>
      <c r="I543" s="80">
        <v>8394</v>
      </c>
      <c r="J543" s="80">
        <v>3268</v>
      </c>
      <c r="K543" s="80">
        <v>0</v>
      </c>
      <c r="L543" s="80">
        <v>893</v>
      </c>
      <c r="M543" s="81">
        <v>12555</v>
      </c>
      <c r="N543"/>
      <c r="O543" s="79">
        <v>0</v>
      </c>
      <c r="P543" s="79">
        <v>0</v>
      </c>
      <c r="Q543" s="55">
        <v>0.09</v>
      </c>
      <c r="R543" s="55">
        <v>1.5821744703746362E-2</v>
      </c>
      <c r="S543" s="52">
        <v>0</v>
      </c>
      <c r="T543"/>
      <c r="U543" s="82">
        <v>478142</v>
      </c>
      <c r="V543" s="82">
        <v>0</v>
      </c>
      <c r="W543" s="82">
        <v>0</v>
      </c>
      <c r="X543" s="82">
        <v>36613</v>
      </c>
      <c r="Y543" s="82">
        <v>514755</v>
      </c>
      <c r="Z543" s="83">
        <v>4075865</v>
      </c>
    </row>
    <row r="544" spans="1:26" s="13" customFormat="1">
      <c r="A544" s="49">
        <v>482</v>
      </c>
      <c r="B544" s="49">
        <v>482204105</v>
      </c>
      <c r="C544" s="50" t="s">
        <v>244</v>
      </c>
      <c r="D544" s="49">
        <v>204</v>
      </c>
      <c r="E544" s="50" t="s">
        <v>245</v>
      </c>
      <c r="F544" s="49">
        <v>105</v>
      </c>
      <c r="G544" s="50" t="s">
        <v>246</v>
      </c>
      <c r="H544" s="79">
        <v>2</v>
      </c>
      <c r="I544" s="80">
        <v>8450</v>
      </c>
      <c r="J544" s="80">
        <v>2913</v>
      </c>
      <c r="K544" s="80">
        <v>0</v>
      </c>
      <c r="L544" s="80">
        <v>893</v>
      </c>
      <c r="M544" s="81">
        <v>12256</v>
      </c>
      <c r="N544"/>
      <c r="O544" s="79">
        <v>0</v>
      </c>
      <c r="P544" s="79">
        <v>0</v>
      </c>
      <c r="Q544" s="55">
        <v>0.09</v>
      </c>
      <c r="R544" s="55">
        <v>2.0246269565787874E-3</v>
      </c>
      <c r="S544" s="52">
        <v>0</v>
      </c>
      <c r="T544"/>
      <c r="U544" s="82">
        <v>22726</v>
      </c>
      <c r="V544" s="82">
        <v>0</v>
      </c>
      <c r="W544" s="82">
        <v>0</v>
      </c>
      <c r="X544" s="82">
        <v>1786</v>
      </c>
      <c r="Y544" s="82">
        <v>24512</v>
      </c>
      <c r="Z544" s="83">
        <v>4075865</v>
      </c>
    </row>
    <row r="545" spans="1:26" s="13" customFormat="1">
      <c r="A545" s="49">
        <v>482</v>
      </c>
      <c r="B545" s="49">
        <v>482204204</v>
      </c>
      <c r="C545" s="50" t="s">
        <v>244</v>
      </c>
      <c r="D545" s="49">
        <v>204</v>
      </c>
      <c r="E545" s="50" t="s">
        <v>245</v>
      </c>
      <c r="F545" s="49">
        <v>204</v>
      </c>
      <c r="G545" s="50" t="s">
        <v>245</v>
      </c>
      <c r="H545" s="79">
        <v>163</v>
      </c>
      <c r="I545" s="80">
        <v>8481</v>
      </c>
      <c r="J545" s="80">
        <v>5281</v>
      </c>
      <c r="K545" s="80">
        <v>0</v>
      </c>
      <c r="L545" s="80">
        <v>893</v>
      </c>
      <c r="M545" s="81">
        <v>14655</v>
      </c>
      <c r="N545"/>
      <c r="O545" s="79">
        <v>0</v>
      </c>
      <c r="P545" s="79">
        <v>0</v>
      </c>
      <c r="Q545" s="55">
        <v>0.09</v>
      </c>
      <c r="R545" s="55">
        <v>6.0698085066720357E-2</v>
      </c>
      <c r="S545" s="52">
        <v>0</v>
      </c>
      <c r="T545"/>
      <c r="U545" s="82">
        <v>2243206</v>
      </c>
      <c r="V545" s="82">
        <v>0</v>
      </c>
      <c r="W545" s="82">
        <v>0</v>
      </c>
      <c r="X545" s="82">
        <v>145559</v>
      </c>
      <c r="Y545" s="82">
        <v>2388765</v>
      </c>
      <c r="Z545" s="83">
        <v>4075865</v>
      </c>
    </row>
    <row r="546" spans="1:26" s="13" customFormat="1">
      <c r="A546" s="49">
        <v>482</v>
      </c>
      <c r="B546" s="49">
        <v>482204211</v>
      </c>
      <c r="C546" s="50" t="s">
        <v>244</v>
      </c>
      <c r="D546" s="49">
        <v>204</v>
      </c>
      <c r="E546" s="50" t="s">
        <v>245</v>
      </c>
      <c r="F546" s="49">
        <v>211</v>
      </c>
      <c r="G546" s="50" t="s">
        <v>87</v>
      </c>
      <c r="H546" s="79">
        <v>1</v>
      </c>
      <c r="I546" s="80">
        <v>8094</v>
      </c>
      <c r="J546" s="80">
        <v>1452</v>
      </c>
      <c r="K546" s="80">
        <v>0</v>
      </c>
      <c r="L546" s="80">
        <v>893</v>
      </c>
      <c r="M546" s="81">
        <v>10439</v>
      </c>
      <c r="N546"/>
      <c r="O546" s="79">
        <v>0</v>
      </c>
      <c r="P546" s="79">
        <v>0</v>
      </c>
      <c r="Q546" s="55">
        <v>0.09</v>
      </c>
      <c r="R546" s="55">
        <v>1.618199781037964E-3</v>
      </c>
      <c r="S546" s="52">
        <v>0</v>
      </c>
      <c r="T546"/>
      <c r="U546" s="82">
        <v>9546</v>
      </c>
      <c r="V546" s="82">
        <v>0</v>
      </c>
      <c r="W546" s="82">
        <v>0</v>
      </c>
      <c r="X546" s="82">
        <v>893</v>
      </c>
      <c r="Y546" s="82">
        <v>10439</v>
      </c>
      <c r="Z546" s="83">
        <v>4075865</v>
      </c>
    </row>
    <row r="547" spans="1:26" s="13" customFormat="1">
      <c r="A547" s="49">
        <v>482</v>
      </c>
      <c r="B547" s="49">
        <v>482204745</v>
      </c>
      <c r="C547" s="50" t="s">
        <v>244</v>
      </c>
      <c r="D547" s="49">
        <v>204</v>
      </c>
      <c r="E547" s="50" t="s">
        <v>245</v>
      </c>
      <c r="F547" s="49">
        <v>745</v>
      </c>
      <c r="G547" s="50" t="s">
        <v>247</v>
      </c>
      <c r="H547" s="79">
        <v>28</v>
      </c>
      <c r="I547" s="80">
        <v>8732</v>
      </c>
      <c r="J547" s="80">
        <v>3970</v>
      </c>
      <c r="K547" s="80">
        <v>0</v>
      </c>
      <c r="L547" s="80">
        <v>893</v>
      </c>
      <c r="M547" s="81">
        <v>13595</v>
      </c>
      <c r="N547"/>
      <c r="O547" s="79">
        <v>0</v>
      </c>
      <c r="P547" s="79">
        <v>0</v>
      </c>
      <c r="Q547" s="55">
        <v>0.09</v>
      </c>
      <c r="R547" s="55">
        <v>1.1080103135044426E-2</v>
      </c>
      <c r="S547" s="52">
        <v>0</v>
      </c>
      <c r="T547"/>
      <c r="U547" s="82">
        <v>355656</v>
      </c>
      <c r="V547" s="82">
        <v>0</v>
      </c>
      <c r="W547" s="82">
        <v>0</v>
      </c>
      <c r="X547" s="82">
        <v>25004</v>
      </c>
      <c r="Y547" s="82">
        <v>380660</v>
      </c>
      <c r="Z547" s="83">
        <v>4075865</v>
      </c>
    </row>
    <row r="548" spans="1:26" s="13" customFormat="1">
      <c r="A548" s="49">
        <v>482</v>
      </c>
      <c r="B548" s="49">
        <v>482204773</v>
      </c>
      <c r="C548" s="50" t="s">
        <v>244</v>
      </c>
      <c r="D548" s="49">
        <v>204</v>
      </c>
      <c r="E548" s="50" t="s">
        <v>245</v>
      </c>
      <c r="F548" s="49">
        <v>773</v>
      </c>
      <c r="G548" s="50" t="s">
        <v>248</v>
      </c>
      <c r="H548" s="79">
        <v>53</v>
      </c>
      <c r="I548" s="80">
        <v>9134</v>
      </c>
      <c r="J548" s="80">
        <v>4251</v>
      </c>
      <c r="K548" s="80">
        <v>0</v>
      </c>
      <c r="L548" s="80">
        <v>893</v>
      </c>
      <c r="M548" s="81">
        <v>14278</v>
      </c>
      <c r="N548"/>
      <c r="O548" s="79">
        <v>0</v>
      </c>
      <c r="P548" s="79">
        <v>0</v>
      </c>
      <c r="Q548" s="55">
        <v>0.09</v>
      </c>
      <c r="R548" s="55">
        <v>1.9427849217510135E-2</v>
      </c>
      <c r="S548" s="52">
        <v>0</v>
      </c>
      <c r="T548"/>
      <c r="U548" s="82">
        <v>709405</v>
      </c>
      <c r="V548" s="82">
        <v>0</v>
      </c>
      <c r="W548" s="82">
        <v>0</v>
      </c>
      <c r="X548" s="82">
        <v>47329</v>
      </c>
      <c r="Y548" s="82">
        <v>756734</v>
      </c>
      <c r="Z548" s="83">
        <v>4075865</v>
      </c>
    </row>
    <row r="549" spans="1:26" s="13" customFormat="1">
      <c r="A549" s="49">
        <v>483</v>
      </c>
      <c r="B549" s="49">
        <v>483239020</v>
      </c>
      <c r="C549" s="50" t="s">
        <v>249</v>
      </c>
      <c r="D549" s="49">
        <v>239</v>
      </c>
      <c r="E549" s="50" t="s">
        <v>250</v>
      </c>
      <c r="F549" s="49">
        <v>20</v>
      </c>
      <c r="G549" s="50" t="s">
        <v>125</v>
      </c>
      <c r="H549" s="79">
        <v>2</v>
      </c>
      <c r="I549" s="80">
        <v>8696</v>
      </c>
      <c r="J549" s="80">
        <v>2514</v>
      </c>
      <c r="K549" s="80">
        <v>0</v>
      </c>
      <c r="L549" s="80">
        <v>893</v>
      </c>
      <c r="M549" s="81">
        <v>12103</v>
      </c>
      <c r="N549"/>
      <c r="O549" s="79">
        <v>0</v>
      </c>
      <c r="P549" s="79">
        <v>0</v>
      </c>
      <c r="Q549" s="55">
        <v>0.09</v>
      </c>
      <c r="R549" s="55">
        <v>3.8356457210287742E-2</v>
      </c>
      <c r="S549" s="52">
        <v>0</v>
      </c>
      <c r="T549"/>
      <c r="U549" s="82">
        <v>22420</v>
      </c>
      <c r="V549" s="82">
        <v>0</v>
      </c>
      <c r="W549" s="82">
        <v>0</v>
      </c>
      <c r="X549" s="82">
        <v>1786</v>
      </c>
      <c r="Y549" s="82">
        <v>24206</v>
      </c>
      <c r="Z549" s="83">
        <v>9028213</v>
      </c>
    </row>
    <row r="550" spans="1:26" s="13" customFormat="1">
      <c r="A550" s="49">
        <v>483</v>
      </c>
      <c r="B550" s="49">
        <v>483239036</v>
      </c>
      <c r="C550" s="50" t="s">
        <v>249</v>
      </c>
      <c r="D550" s="49">
        <v>239</v>
      </c>
      <c r="E550" s="50" t="s">
        <v>250</v>
      </c>
      <c r="F550" s="49">
        <v>36</v>
      </c>
      <c r="G550" s="50" t="s">
        <v>126</v>
      </c>
      <c r="H550" s="79">
        <v>21</v>
      </c>
      <c r="I550" s="80">
        <v>9840</v>
      </c>
      <c r="J550" s="80">
        <v>4329</v>
      </c>
      <c r="K550" s="80">
        <v>0</v>
      </c>
      <c r="L550" s="80">
        <v>893</v>
      </c>
      <c r="M550" s="81">
        <v>15062</v>
      </c>
      <c r="N550"/>
      <c r="O550" s="79">
        <v>0</v>
      </c>
      <c r="P550" s="79">
        <v>0</v>
      </c>
      <c r="Q550" s="55">
        <v>0.09</v>
      </c>
      <c r="R550" s="55">
        <v>6.6659197548744248E-2</v>
      </c>
      <c r="S550" s="52">
        <v>0</v>
      </c>
      <c r="T550"/>
      <c r="U550" s="82">
        <v>297549</v>
      </c>
      <c r="V550" s="82">
        <v>0</v>
      </c>
      <c r="W550" s="82">
        <v>0</v>
      </c>
      <c r="X550" s="82">
        <v>18753</v>
      </c>
      <c r="Y550" s="82">
        <v>316302</v>
      </c>
      <c r="Z550" s="83">
        <v>9028213</v>
      </c>
    </row>
    <row r="551" spans="1:26" s="13" customFormat="1">
      <c r="A551" s="49">
        <v>483</v>
      </c>
      <c r="B551" s="49">
        <v>483239052</v>
      </c>
      <c r="C551" s="50" t="s">
        <v>249</v>
      </c>
      <c r="D551" s="49">
        <v>239</v>
      </c>
      <c r="E551" s="50" t="s">
        <v>250</v>
      </c>
      <c r="F551" s="49">
        <v>52</v>
      </c>
      <c r="G551" s="50" t="s">
        <v>251</v>
      </c>
      <c r="H551" s="79">
        <v>30</v>
      </c>
      <c r="I551" s="80">
        <v>10011</v>
      </c>
      <c r="J551" s="80">
        <v>3049</v>
      </c>
      <c r="K551" s="80">
        <v>0</v>
      </c>
      <c r="L551" s="80">
        <v>893</v>
      </c>
      <c r="M551" s="81">
        <v>13953</v>
      </c>
      <c r="N551"/>
      <c r="O551" s="79">
        <v>0</v>
      </c>
      <c r="P551" s="79">
        <v>0</v>
      </c>
      <c r="Q551" s="55">
        <v>0.09</v>
      </c>
      <c r="R551" s="55">
        <v>2.5312732409194953E-2</v>
      </c>
      <c r="S551" s="52">
        <v>0</v>
      </c>
      <c r="T551"/>
      <c r="U551" s="82">
        <v>391800</v>
      </c>
      <c r="V551" s="82">
        <v>0</v>
      </c>
      <c r="W551" s="82">
        <v>0</v>
      </c>
      <c r="X551" s="82">
        <v>26790</v>
      </c>
      <c r="Y551" s="82">
        <v>418590</v>
      </c>
      <c r="Z551" s="83">
        <v>9028213</v>
      </c>
    </row>
    <row r="552" spans="1:26" s="13" customFormat="1">
      <c r="A552" s="49">
        <v>483</v>
      </c>
      <c r="B552" s="49">
        <v>483239082</v>
      </c>
      <c r="C552" s="50" t="s">
        <v>249</v>
      </c>
      <c r="D552" s="49">
        <v>239</v>
      </c>
      <c r="E552" s="50" t="s">
        <v>250</v>
      </c>
      <c r="F552" s="49">
        <v>82</v>
      </c>
      <c r="G552" s="50" t="s">
        <v>252</v>
      </c>
      <c r="H552" s="79">
        <v>3</v>
      </c>
      <c r="I552" s="80">
        <v>12956</v>
      </c>
      <c r="J552" s="80">
        <v>4142</v>
      </c>
      <c r="K552" s="80">
        <v>0</v>
      </c>
      <c r="L552" s="80">
        <v>893</v>
      </c>
      <c r="M552" s="81">
        <v>17991</v>
      </c>
      <c r="N552"/>
      <c r="O552" s="79">
        <v>0</v>
      </c>
      <c r="P552" s="79">
        <v>0</v>
      </c>
      <c r="Q552" s="55">
        <v>0.09</v>
      </c>
      <c r="R552" s="55">
        <v>4.1387069756927851E-3</v>
      </c>
      <c r="S552" s="52">
        <v>0</v>
      </c>
      <c r="T552"/>
      <c r="U552" s="82">
        <v>51294</v>
      </c>
      <c r="V552" s="82">
        <v>0</v>
      </c>
      <c r="W552" s="82">
        <v>0</v>
      </c>
      <c r="X552" s="82">
        <v>2679</v>
      </c>
      <c r="Y552" s="82">
        <v>53973</v>
      </c>
      <c r="Z552" s="83">
        <v>9028213</v>
      </c>
    </row>
    <row r="553" spans="1:26" s="13" customFormat="1">
      <c r="A553" s="49">
        <v>483</v>
      </c>
      <c r="B553" s="49">
        <v>483239096</v>
      </c>
      <c r="C553" s="50" t="s">
        <v>249</v>
      </c>
      <c r="D553" s="49">
        <v>239</v>
      </c>
      <c r="E553" s="50" t="s">
        <v>250</v>
      </c>
      <c r="F553" s="49">
        <v>96</v>
      </c>
      <c r="G553" s="50" t="s">
        <v>210</v>
      </c>
      <c r="H553" s="79">
        <v>1</v>
      </c>
      <c r="I553" s="80">
        <v>10079</v>
      </c>
      <c r="J553" s="80">
        <v>5448</v>
      </c>
      <c r="K553" s="80">
        <v>0</v>
      </c>
      <c r="L553" s="80">
        <v>893</v>
      </c>
      <c r="M553" s="81">
        <v>16420</v>
      </c>
      <c r="N553"/>
      <c r="O553" s="79">
        <v>0</v>
      </c>
      <c r="P553" s="79">
        <v>0</v>
      </c>
      <c r="Q553" s="55">
        <v>0.09</v>
      </c>
      <c r="R553" s="55">
        <v>2.1122605484427924E-2</v>
      </c>
      <c r="S553" s="52">
        <v>0</v>
      </c>
      <c r="T553"/>
      <c r="U553" s="82">
        <v>15527</v>
      </c>
      <c r="V553" s="82">
        <v>0</v>
      </c>
      <c r="W553" s="82">
        <v>0</v>
      </c>
      <c r="X553" s="82">
        <v>893</v>
      </c>
      <c r="Y553" s="82">
        <v>16420</v>
      </c>
      <c r="Z553" s="83">
        <v>9028213</v>
      </c>
    </row>
    <row r="554" spans="1:26" s="13" customFormat="1">
      <c r="A554" s="49">
        <v>483</v>
      </c>
      <c r="B554" s="49">
        <v>483239118</v>
      </c>
      <c r="C554" s="50" t="s">
        <v>249</v>
      </c>
      <c r="D554" s="49">
        <v>239</v>
      </c>
      <c r="E554" s="50" t="s">
        <v>250</v>
      </c>
      <c r="F554" s="49">
        <v>118</v>
      </c>
      <c r="G554" s="50" t="s">
        <v>315</v>
      </c>
      <c r="H554" s="79">
        <v>1</v>
      </c>
      <c r="I554" s="80">
        <v>12643</v>
      </c>
      <c r="J554" s="80">
        <v>2941</v>
      </c>
      <c r="K554" s="80">
        <v>0</v>
      </c>
      <c r="L554" s="80">
        <v>893</v>
      </c>
      <c r="M554" s="81">
        <v>16477</v>
      </c>
      <c r="N554"/>
      <c r="O554" s="79">
        <v>0</v>
      </c>
      <c r="P554" s="79">
        <v>0</v>
      </c>
      <c r="Q554" s="55">
        <v>0.09</v>
      </c>
      <c r="R554" s="55">
        <v>1.9449793952328541E-3</v>
      </c>
      <c r="S554" s="52">
        <v>0</v>
      </c>
      <c r="T554"/>
      <c r="U554" s="82">
        <v>15584</v>
      </c>
      <c r="V554" s="82">
        <v>0</v>
      </c>
      <c r="W554" s="82">
        <v>0</v>
      </c>
      <c r="X554" s="82">
        <v>893</v>
      </c>
      <c r="Y554" s="82">
        <v>16477</v>
      </c>
      <c r="Z554" s="83">
        <v>9028213</v>
      </c>
    </row>
    <row r="555" spans="1:26" s="13" customFormat="1">
      <c r="A555" s="49">
        <v>483</v>
      </c>
      <c r="B555" s="49">
        <v>483239145</v>
      </c>
      <c r="C555" s="50" t="s">
        <v>249</v>
      </c>
      <c r="D555" s="49">
        <v>239</v>
      </c>
      <c r="E555" s="50" t="s">
        <v>250</v>
      </c>
      <c r="F555" s="49">
        <v>145</v>
      </c>
      <c r="G555" s="50" t="s">
        <v>254</v>
      </c>
      <c r="H555" s="79">
        <v>6</v>
      </c>
      <c r="I555" s="80">
        <v>10669</v>
      </c>
      <c r="J555" s="80">
        <v>3235</v>
      </c>
      <c r="K555" s="80">
        <v>0</v>
      </c>
      <c r="L555" s="80">
        <v>893</v>
      </c>
      <c r="M555" s="81">
        <v>14797</v>
      </c>
      <c r="N555"/>
      <c r="O555" s="79">
        <v>0</v>
      </c>
      <c r="P555" s="79">
        <v>0</v>
      </c>
      <c r="Q555" s="55">
        <v>0.09</v>
      </c>
      <c r="R555" s="55">
        <v>9.9843134682202888E-3</v>
      </c>
      <c r="S555" s="52">
        <v>0</v>
      </c>
      <c r="T555"/>
      <c r="U555" s="82">
        <v>83424</v>
      </c>
      <c r="V555" s="82">
        <v>0</v>
      </c>
      <c r="W555" s="82">
        <v>0</v>
      </c>
      <c r="X555" s="82">
        <v>5358</v>
      </c>
      <c r="Y555" s="82">
        <v>88782</v>
      </c>
      <c r="Z555" s="83">
        <v>9028213</v>
      </c>
    </row>
    <row r="556" spans="1:26" s="13" customFormat="1">
      <c r="A556" s="49">
        <v>483</v>
      </c>
      <c r="B556" s="49">
        <v>483239171</v>
      </c>
      <c r="C556" s="50" t="s">
        <v>249</v>
      </c>
      <c r="D556" s="49">
        <v>239</v>
      </c>
      <c r="E556" s="50" t="s">
        <v>250</v>
      </c>
      <c r="F556" s="49">
        <v>171</v>
      </c>
      <c r="G556" s="50" t="s">
        <v>255</v>
      </c>
      <c r="H556" s="79">
        <v>5</v>
      </c>
      <c r="I556" s="80">
        <v>11116</v>
      </c>
      <c r="J556" s="80">
        <v>2646</v>
      </c>
      <c r="K556" s="80">
        <v>0</v>
      </c>
      <c r="L556" s="80">
        <v>893</v>
      </c>
      <c r="M556" s="81">
        <v>14655</v>
      </c>
      <c r="N556"/>
      <c r="O556" s="79">
        <v>0</v>
      </c>
      <c r="P556" s="79">
        <v>0</v>
      </c>
      <c r="Q556" s="55">
        <v>0.09</v>
      </c>
      <c r="R556" s="55">
        <v>5.008643295583105E-3</v>
      </c>
      <c r="S556" s="52">
        <v>0</v>
      </c>
      <c r="T556"/>
      <c r="U556" s="82">
        <v>68810</v>
      </c>
      <c r="V556" s="82">
        <v>0</v>
      </c>
      <c r="W556" s="82">
        <v>0</v>
      </c>
      <c r="X556" s="82">
        <v>4465</v>
      </c>
      <c r="Y556" s="82">
        <v>73275</v>
      </c>
      <c r="Z556" s="83">
        <v>9028213</v>
      </c>
    </row>
    <row r="557" spans="1:26" s="13" customFormat="1">
      <c r="A557" s="49">
        <v>483</v>
      </c>
      <c r="B557" s="49">
        <v>483239172</v>
      </c>
      <c r="C557" s="50" t="s">
        <v>249</v>
      </c>
      <c r="D557" s="49">
        <v>239</v>
      </c>
      <c r="E557" s="50" t="s">
        <v>250</v>
      </c>
      <c r="F557" s="49">
        <v>172</v>
      </c>
      <c r="G557" s="50" t="s">
        <v>256</v>
      </c>
      <c r="H557" s="79">
        <v>3</v>
      </c>
      <c r="I557" s="80">
        <v>12237</v>
      </c>
      <c r="J557" s="80">
        <v>8017</v>
      </c>
      <c r="K557" s="80">
        <v>0</v>
      </c>
      <c r="L557" s="80">
        <v>893</v>
      </c>
      <c r="M557" s="81">
        <v>21147</v>
      </c>
      <c r="N557"/>
      <c r="O557" s="79">
        <v>0</v>
      </c>
      <c r="P557" s="79">
        <v>0</v>
      </c>
      <c r="Q557" s="55">
        <v>0.09</v>
      </c>
      <c r="R557" s="55">
        <v>3.277872413295168E-2</v>
      </c>
      <c r="S557" s="52">
        <v>0</v>
      </c>
      <c r="T557"/>
      <c r="U557" s="82">
        <v>60762</v>
      </c>
      <c r="V557" s="82">
        <v>0</v>
      </c>
      <c r="W557" s="82">
        <v>0</v>
      </c>
      <c r="X557" s="82">
        <v>2679</v>
      </c>
      <c r="Y557" s="82">
        <v>63441</v>
      </c>
      <c r="Z557" s="83">
        <v>9028213</v>
      </c>
    </row>
    <row r="558" spans="1:26" s="13" customFormat="1">
      <c r="A558" s="49">
        <v>483</v>
      </c>
      <c r="B558" s="49">
        <v>483239182</v>
      </c>
      <c r="C558" s="50" t="s">
        <v>249</v>
      </c>
      <c r="D558" s="49">
        <v>239</v>
      </c>
      <c r="E558" s="50" t="s">
        <v>250</v>
      </c>
      <c r="F558" s="49">
        <v>182</v>
      </c>
      <c r="G558" s="50" t="s">
        <v>257</v>
      </c>
      <c r="H558" s="79">
        <v>38</v>
      </c>
      <c r="I558" s="80">
        <v>9721</v>
      </c>
      <c r="J558" s="80">
        <v>2973</v>
      </c>
      <c r="K558" s="80">
        <v>0</v>
      </c>
      <c r="L558" s="80">
        <v>893</v>
      </c>
      <c r="M558" s="81">
        <v>13587</v>
      </c>
      <c r="N558"/>
      <c r="O558" s="79">
        <v>0</v>
      </c>
      <c r="P558" s="79">
        <v>0</v>
      </c>
      <c r="Q558" s="55">
        <v>0.09</v>
      </c>
      <c r="R558" s="55">
        <v>1.2743658268297955E-2</v>
      </c>
      <c r="S558" s="52">
        <v>0</v>
      </c>
      <c r="T558"/>
      <c r="U558" s="82">
        <v>482372</v>
      </c>
      <c r="V558" s="82">
        <v>0</v>
      </c>
      <c r="W558" s="82">
        <v>0</v>
      </c>
      <c r="X558" s="82">
        <v>33934</v>
      </c>
      <c r="Y558" s="82">
        <v>516306</v>
      </c>
      <c r="Z558" s="83">
        <v>9028213</v>
      </c>
    </row>
    <row r="559" spans="1:26" s="13" customFormat="1">
      <c r="A559" s="49">
        <v>483</v>
      </c>
      <c r="B559" s="49">
        <v>483239201</v>
      </c>
      <c r="C559" s="50" t="s">
        <v>249</v>
      </c>
      <c r="D559" s="49">
        <v>239</v>
      </c>
      <c r="E559" s="50" t="s">
        <v>250</v>
      </c>
      <c r="F559" s="49">
        <v>201</v>
      </c>
      <c r="G559" s="50" t="s">
        <v>9</v>
      </c>
      <c r="H559" s="79">
        <v>1</v>
      </c>
      <c r="I559" s="80">
        <v>12111</v>
      </c>
      <c r="J559" s="80">
        <v>202</v>
      </c>
      <c r="K559" s="80">
        <v>0</v>
      </c>
      <c r="L559" s="80">
        <v>893</v>
      </c>
      <c r="M559" s="81">
        <v>13206</v>
      </c>
      <c r="N559"/>
      <c r="O559" s="79">
        <v>0</v>
      </c>
      <c r="P559" s="79">
        <v>0</v>
      </c>
      <c r="Q559" s="55">
        <v>0.18</v>
      </c>
      <c r="R559" s="55">
        <v>7.8552807390925433E-2</v>
      </c>
      <c r="S559" s="52">
        <v>0</v>
      </c>
      <c r="T559"/>
      <c r="U559" s="82">
        <v>12313</v>
      </c>
      <c r="V559" s="82">
        <v>0</v>
      </c>
      <c r="W559" s="82">
        <v>0</v>
      </c>
      <c r="X559" s="82">
        <v>893</v>
      </c>
      <c r="Y559" s="82">
        <v>13206</v>
      </c>
      <c r="Z559" s="83">
        <v>9028213</v>
      </c>
    </row>
    <row r="560" spans="1:26" s="13" customFormat="1">
      <c r="A560" s="49">
        <v>483</v>
      </c>
      <c r="B560" s="49">
        <v>483239231</v>
      </c>
      <c r="C560" s="50" t="s">
        <v>249</v>
      </c>
      <c r="D560" s="49">
        <v>239</v>
      </c>
      <c r="E560" s="50" t="s">
        <v>250</v>
      </c>
      <c r="F560" s="49">
        <v>231</v>
      </c>
      <c r="G560" s="50" t="s">
        <v>258</v>
      </c>
      <c r="H560" s="79">
        <v>5</v>
      </c>
      <c r="I560" s="80">
        <v>8804</v>
      </c>
      <c r="J560" s="80">
        <v>1997</v>
      </c>
      <c r="K560" s="80">
        <v>0</v>
      </c>
      <c r="L560" s="80">
        <v>893</v>
      </c>
      <c r="M560" s="81">
        <v>11694</v>
      </c>
      <c r="N560"/>
      <c r="O560" s="79">
        <v>0</v>
      </c>
      <c r="P560" s="79">
        <v>0</v>
      </c>
      <c r="Q560" s="55">
        <v>0.09</v>
      </c>
      <c r="R560" s="55">
        <v>9.9573925550132912E-3</v>
      </c>
      <c r="S560" s="52">
        <v>0</v>
      </c>
      <c r="T560"/>
      <c r="U560" s="82">
        <v>54005</v>
      </c>
      <c r="V560" s="82">
        <v>0</v>
      </c>
      <c r="W560" s="82">
        <v>0</v>
      </c>
      <c r="X560" s="82">
        <v>4465</v>
      </c>
      <c r="Y560" s="82">
        <v>58470</v>
      </c>
      <c r="Z560" s="83">
        <v>9028213</v>
      </c>
    </row>
    <row r="561" spans="1:26" s="13" customFormat="1">
      <c r="A561" s="49">
        <v>483</v>
      </c>
      <c r="B561" s="49">
        <v>483239239</v>
      </c>
      <c r="C561" s="50" t="s">
        <v>249</v>
      </c>
      <c r="D561" s="49">
        <v>239</v>
      </c>
      <c r="E561" s="50" t="s">
        <v>250</v>
      </c>
      <c r="F561" s="49">
        <v>239</v>
      </c>
      <c r="G561" s="50" t="s">
        <v>250</v>
      </c>
      <c r="H561" s="79">
        <v>425</v>
      </c>
      <c r="I561" s="80">
        <v>9469</v>
      </c>
      <c r="J561" s="80">
        <v>3277</v>
      </c>
      <c r="K561" s="80">
        <v>0</v>
      </c>
      <c r="L561" s="80">
        <v>893</v>
      </c>
      <c r="M561" s="81">
        <v>13639</v>
      </c>
      <c r="N561"/>
      <c r="O561" s="79">
        <v>0</v>
      </c>
      <c r="P561" s="79">
        <v>0</v>
      </c>
      <c r="Q561" s="55">
        <v>0.09</v>
      </c>
      <c r="R561" s="55">
        <v>5.3913315714779315E-2</v>
      </c>
      <c r="S561" s="52">
        <v>0</v>
      </c>
      <c r="T561"/>
      <c r="U561" s="82">
        <v>5417050</v>
      </c>
      <c r="V561" s="82">
        <v>0</v>
      </c>
      <c r="W561" s="82">
        <v>0</v>
      </c>
      <c r="X561" s="82">
        <v>379525</v>
      </c>
      <c r="Y561" s="82">
        <v>5796575</v>
      </c>
      <c r="Z561" s="83">
        <v>9028213</v>
      </c>
    </row>
    <row r="562" spans="1:26" s="13" customFormat="1">
      <c r="A562" s="49">
        <v>483</v>
      </c>
      <c r="B562" s="49">
        <v>483239240</v>
      </c>
      <c r="C562" s="50" t="s">
        <v>249</v>
      </c>
      <c r="D562" s="49">
        <v>239</v>
      </c>
      <c r="E562" s="50" t="s">
        <v>250</v>
      </c>
      <c r="F562" s="49">
        <v>240</v>
      </c>
      <c r="G562" s="50" t="s">
        <v>314</v>
      </c>
      <c r="H562" s="79">
        <v>2</v>
      </c>
      <c r="I562" s="80">
        <v>8512</v>
      </c>
      <c r="J562" s="80">
        <v>5119</v>
      </c>
      <c r="K562" s="80">
        <v>0</v>
      </c>
      <c r="L562" s="80">
        <v>893</v>
      </c>
      <c r="M562" s="81">
        <v>14524</v>
      </c>
      <c r="N562"/>
      <c r="O562" s="79">
        <v>0</v>
      </c>
      <c r="P562" s="79">
        <v>0</v>
      </c>
      <c r="Q562" s="55">
        <v>0.09</v>
      </c>
      <c r="R562" s="55">
        <v>7.2400947550566265E-3</v>
      </c>
      <c r="S562" s="52">
        <v>0</v>
      </c>
      <c r="T562"/>
      <c r="U562" s="82">
        <v>27262</v>
      </c>
      <c r="V562" s="82">
        <v>0</v>
      </c>
      <c r="W562" s="82">
        <v>0</v>
      </c>
      <c r="X562" s="82">
        <v>1786</v>
      </c>
      <c r="Y562" s="82">
        <v>29048</v>
      </c>
      <c r="Z562" s="83">
        <v>9028213</v>
      </c>
    </row>
    <row r="563" spans="1:26" s="13" customFormat="1">
      <c r="A563" s="49">
        <v>483</v>
      </c>
      <c r="B563" s="49">
        <v>483239250</v>
      </c>
      <c r="C563" s="50" t="s">
        <v>249</v>
      </c>
      <c r="D563" s="49">
        <v>239</v>
      </c>
      <c r="E563" s="50" t="s">
        <v>250</v>
      </c>
      <c r="F563" s="49">
        <v>250</v>
      </c>
      <c r="G563" s="50" t="s">
        <v>380</v>
      </c>
      <c r="H563" s="79">
        <v>1</v>
      </c>
      <c r="I563" s="80">
        <v>9250</v>
      </c>
      <c r="J563" s="80">
        <v>4641</v>
      </c>
      <c r="K563" s="80">
        <v>0</v>
      </c>
      <c r="L563" s="80">
        <v>893</v>
      </c>
      <c r="M563" s="81">
        <v>14784</v>
      </c>
      <c r="N563"/>
      <c r="O563" s="79">
        <v>0</v>
      </c>
      <c r="P563" s="79">
        <v>0</v>
      </c>
      <c r="Q563" s="55">
        <v>0.09</v>
      </c>
      <c r="R563" s="55">
        <v>2.1142634227976787E-3</v>
      </c>
      <c r="S563" s="52">
        <v>0</v>
      </c>
      <c r="T563"/>
      <c r="U563" s="82">
        <v>13891</v>
      </c>
      <c r="V563" s="82">
        <v>0</v>
      </c>
      <c r="W563" s="82">
        <v>0</v>
      </c>
      <c r="X563" s="82">
        <v>893</v>
      </c>
      <c r="Y563" s="82">
        <v>14784</v>
      </c>
      <c r="Z563" s="83">
        <v>9028213</v>
      </c>
    </row>
    <row r="564" spans="1:26" s="13" customFormat="1">
      <c r="A564" s="49">
        <v>483</v>
      </c>
      <c r="B564" s="49">
        <v>483239261</v>
      </c>
      <c r="C564" s="50" t="s">
        <v>249</v>
      </c>
      <c r="D564" s="49">
        <v>239</v>
      </c>
      <c r="E564" s="50" t="s">
        <v>250</v>
      </c>
      <c r="F564" s="49">
        <v>261</v>
      </c>
      <c r="G564" s="50" t="s">
        <v>127</v>
      </c>
      <c r="H564" s="79">
        <v>5</v>
      </c>
      <c r="I564" s="80">
        <v>9495</v>
      </c>
      <c r="J564" s="80">
        <v>5047</v>
      </c>
      <c r="K564" s="80">
        <v>0</v>
      </c>
      <c r="L564" s="80">
        <v>893</v>
      </c>
      <c r="M564" s="81">
        <v>15435</v>
      </c>
      <c r="N564"/>
      <c r="O564" s="79">
        <v>0</v>
      </c>
      <c r="P564" s="79">
        <v>0</v>
      </c>
      <c r="Q564" s="55">
        <v>0.09</v>
      </c>
      <c r="R564" s="55">
        <v>7.0704558368912346E-2</v>
      </c>
      <c r="S564" s="52">
        <v>0</v>
      </c>
      <c r="T564"/>
      <c r="U564" s="82">
        <v>72710</v>
      </c>
      <c r="V564" s="82">
        <v>0</v>
      </c>
      <c r="W564" s="82">
        <v>0</v>
      </c>
      <c r="X564" s="82">
        <v>4465</v>
      </c>
      <c r="Y564" s="82">
        <v>77175</v>
      </c>
      <c r="Z564" s="83">
        <v>9028213</v>
      </c>
    </row>
    <row r="565" spans="1:26" s="13" customFormat="1">
      <c r="A565" s="49">
        <v>483</v>
      </c>
      <c r="B565" s="49">
        <v>483239310</v>
      </c>
      <c r="C565" s="50" t="s">
        <v>249</v>
      </c>
      <c r="D565" s="49">
        <v>239</v>
      </c>
      <c r="E565" s="50" t="s">
        <v>250</v>
      </c>
      <c r="F565" s="49">
        <v>310</v>
      </c>
      <c r="G565" s="50" t="s">
        <v>259</v>
      </c>
      <c r="H565" s="79">
        <v>40</v>
      </c>
      <c r="I565" s="80">
        <v>10548</v>
      </c>
      <c r="J565" s="80">
        <v>2262</v>
      </c>
      <c r="K565" s="80">
        <v>0</v>
      </c>
      <c r="L565" s="80">
        <v>893</v>
      </c>
      <c r="M565" s="81">
        <v>13703</v>
      </c>
      <c r="N565"/>
      <c r="O565" s="79">
        <v>0</v>
      </c>
      <c r="P565" s="79">
        <v>0</v>
      </c>
      <c r="Q565" s="55">
        <v>0.18</v>
      </c>
      <c r="R565" s="55">
        <v>2.2998423816987221E-2</v>
      </c>
      <c r="S565" s="52">
        <v>0</v>
      </c>
      <c r="T565"/>
      <c r="U565" s="82">
        <v>512400</v>
      </c>
      <c r="V565" s="82">
        <v>0</v>
      </c>
      <c r="W565" s="82">
        <v>0</v>
      </c>
      <c r="X565" s="82">
        <v>35720</v>
      </c>
      <c r="Y565" s="82">
        <v>548120</v>
      </c>
      <c r="Z565" s="83">
        <v>9028213</v>
      </c>
    </row>
    <row r="566" spans="1:26" s="13" customFormat="1">
      <c r="A566" s="49">
        <v>483</v>
      </c>
      <c r="B566" s="49">
        <v>483239625</v>
      </c>
      <c r="C566" s="50" t="s">
        <v>249</v>
      </c>
      <c r="D566" s="49">
        <v>239</v>
      </c>
      <c r="E566" s="50" t="s">
        <v>250</v>
      </c>
      <c r="F566" s="49">
        <v>625</v>
      </c>
      <c r="G566" s="50" t="s">
        <v>92</v>
      </c>
      <c r="H566" s="79">
        <v>1</v>
      </c>
      <c r="I566" s="80">
        <v>10079</v>
      </c>
      <c r="J566" s="80">
        <v>1903</v>
      </c>
      <c r="K566" s="80">
        <v>0</v>
      </c>
      <c r="L566" s="80">
        <v>893</v>
      </c>
      <c r="M566" s="81">
        <v>12875</v>
      </c>
      <c r="N566"/>
      <c r="O566" s="79">
        <v>0</v>
      </c>
      <c r="P566" s="79">
        <v>0</v>
      </c>
      <c r="Q566" s="55">
        <v>0.09</v>
      </c>
      <c r="R566" s="55">
        <v>2.4386883072811676E-3</v>
      </c>
      <c r="S566" s="52">
        <v>0</v>
      </c>
      <c r="T566"/>
      <c r="U566" s="82">
        <v>11982</v>
      </c>
      <c r="V566" s="82">
        <v>0</v>
      </c>
      <c r="W566" s="82">
        <v>0</v>
      </c>
      <c r="X566" s="82">
        <v>893</v>
      </c>
      <c r="Y566" s="82">
        <v>12875</v>
      </c>
      <c r="Z566" s="83">
        <v>9028213</v>
      </c>
    </row>
    <row r="567" spans="1:26" s="13" customFormat="1">
      <c r="A567" s="49">
        <v>483</v>
      </c>
      <c r="B567" s="49">
        <v>483239665</v>
      </c>
      <c r="C567" s="50" t="s">
        <v>249</v>
      </c>
      <c r="D567" s="49">
        <v>239</v>
      </c>
      <c r="E567" s="50" t="s">
        <v>250</v>
      </c>
      <c r="F567" s="49">
        <v>665</v>
      </c>
      <c r="G567" s="50" t="s">
        <v>260</v>
      </c>
      <c r="H567" s="79">
        <v>16</v>
      </c>
      <c r="I567" s="80">
        <v>10056</v>
      </c>
      <c r="J567" s="80">
        <v>1859</v>
      </c>
      <c r="K567" s="80">
        <v>0</v>
      </c>
      <c r="L567" s="80">
        <v>893</v>
      </c>
      <c r="M567" s="81">
        <v>12808</v>
      </c>
      <c r="N567"/>
      <c r="O567" s="79">
        <v>0</v>
      </c>
      <c r="P567" s="79">
        <v>0</v>
      </c>
      <c r="Q567" s="55">
        <v>0.09</v>
      </c>
      <c r="R567" s="55">
        <v>6.3550393276512445E-3</v>
      </c>
      <c r="S567" s="52">
        <v>0</v>
      </c>
      <c r="T567"/>
      <c r="U567" s="82">
        <v>190640</v>
      </c>
      <c r="V567" s="82">
        <v>0</v>
      </c>
      <c r="W567" s="82">
        <v>0</v>
      </c>
      <c r="X567" s="82">
        <v>14288</v>
      </c>
      <c r="Y567" s="82">
        <v>204928</v>
      </c>
      <c r="Z567" s="83">
        <v>9028213</v>
      </c>
    </row>
    <row r="568" spans="1:26" s="13" customFormat="1">
      <c r="A568" s="49">
        <v>483</v>
      </c>
      <c r="B568" s="49">
        <v>483239760</v>
      </c>
      <c r="C568" s="50" t="s">
        <v>249</v>
      </c>
      <c r="D568" s="49">
        <v>239</v>
      </c>
      <c r="E568" s="50" t="s">
        <v>250</v>
      </c>
      <c r="F568" s="49">
        <v>760</v>
      </c>
      <c r="G568" s="50" t="s">
        <v>262</v>
      </c>
      <c r="H568" s="79">
        <v>54</v>
      </c>
      <c r="I568" s="80">
        <v>9864</v>
      </c>
      <c r="J568" s="80">
        <v>1933</v>
      </c>
      <c r="K568" s="80">
        <v>0</v>
      </c>
      <c r="L568" s="80">
        <v>893</v>
      </c>
      <c r="M568" s="81">
        <v>12690</v>
      </c>
      <c r="N568"/>
      <c r="O568" s="79">
        <v>0</v>
      </c>
      <c r="P568" s="79">
        <v>0</v>
      </c>
      <c r="Q568" s="55">
        <v>0.09</v>
      </c>
      <c r="R568" s="55">
        <v>2.8275287034005017E-2</v>
      </c>
      <c r="S568" s="52">
        <v>0</v>
      </c>
      <c r="T568"/>
      <c r="U568" s="82">
        <v>637038</v>
      </c>
      <c r="V568" s="82">
        <v>0</v>
      </c>
      <c r="W568" s="82">
        <v>0</v>
      </c>
      <c r="X568" s="82">
        <v>48222</v>
      </c>
      <c r="Y568" s="82">
        <v>685260</v>
      </c>
      <c r="Z568" s="83">
        <v>9028213</v>
      </c>
    </row>
    <row r="569" spans="1:26" s="13" customFormat="1">
      <c r="A569" s="49">
        <v>484</v>
      </c>
      <c r="B569" s="49">
        <v>484035035</v>
      </c>
      <c r="C569" s="50" t="s">
        <v>263</v>
      </c>
      <c r="D569" s="49">
        <v>35</v>
      </c>
      <c r="E569" s="50" t="s">
        <v>11</v>
      </c>
      <c r="F569" s="49">
        <v>35</v>
      </c>
      <c r="G569" s="50" t="s">
        <v>11</v>
      </c>
      <c r="H569" s="79">
        <v>1418</v>
      </c>
      <c r="I569" s="80">
        <v>12442</v>
      </c>
      <c r="J569" s="80">
        <v>4368</v>
      </c>
      <c r="K569" s="80">
        <v>0</v>
      </c>
      <c r="L569" s="80">
        <v>893</v>
      </c>
      <c r="M569" s="81">
        <v>17703</v>
      </c>
      <c r="N569"/>
      <c r="O569" s="79">
        <v>0</v>
      </c>
      <c r="P569" s="79">
        <v>0</v>
      </c>
      <c r="Q569" s="55">
        <v>0.18</v>
      </c>
      <c r="R569" s="55">
        <v>0.14612608853271811</v>
      </c>
      <c r="S569" s="52">
        <v>0</v>
      </c>
      <c r="T569"/>
      <c r="U569" s="82">
        <v>23836580</v>
      </c>
      <c r="V569" s="82">
        <v>0</v>
      </c>
      <c r="W569" s="82">
        <v>0</v>
      </c>
      <c r="X569" s="82">
        <v>1266274</v>
      </c>
      <c r="Y569" s="82">
        <v>25102854</v>
      </c>
      <c r="Z569" s="83">
        <v>25156338</v>
      </c>
    </row>
    <row r="570" spans="1:26" s="13" customFormat="1">
      <c r="A570" s="49">
        <v>484</v>
      </c>
      <c r="B570" s="49">
        <v>484035040</v>
      </c>
      <c r="C570" s="50" t="s">
        <v>263</v>
      </c>
      <c r="D570" s="49">
        <v>35</v>
      </c>
      <c r="E570" s="50" t="s">
        <v>11</v>
      </c>
      <c r="F570" s="49">
        <v>40</v>
      </c>
      <c r="G570" s="50" t="s">
        <v>88</v>
      </c>
      <c r="H570" s="79">
        <v>1</v>
      </c>
      <c r="I570" s="80">
        <v>10256</v>
      </c>
      <c r="J570" s="80">
        <v>2727</v>
      </c>
      <c r="K570" s="80">
        <v>0</v>
      </c>
      <c r="L570" s="80">
        <v>893</v>
      </c>
      <c r="M570" s="81">
        <v>13876</v>
      </c>
      <c r="N570"/>
      <c r="O570" s="79">
        <v>0</v>
      </c>
      <c r="P570" s="79">
        <v>0</v>
      </c>
      <c r="Q570" s="55">
        <v>0.09</v>
      </c>
      <c r="R570" s="55">
        <v>3.3170704482495855E-3</v>
      </c>
      <c r="S570" s="52">
        <v>0</v>
      </c>
      <c r="T570"/>
      <c r="U570" s="82">
        <v>12983</v>
      </c>
      <c r="V570" s="82">
        <v>0</v>
      </c>
      <c r="W570" s="82">
        <v>0</v>
      </c>
      <c r="X570" s="82">
        <v>893</v>
      </c>
      <c r="Y570" s="82">
        <v>13876</v>
      </c>
      <c r="Z570" s="83">
        <v>25156338</v>
      </c>
    </row>
    <row r="571" spans="1:26" s="13" customFormat="1">
      <c r="A571" s="49">
        <v>484</v>
      </c>
      <c r="B571" s="49">
        <v>484035044</v>
      </c>
      <c r="C571" s="50" t="s">
        <v>263</v>
      </c>
      <c r="D571" s="49">
        <v>35</v>
      </c>
      <c r="E571" s="50" t="s">
        <v>11</v>
      </c>
      <c r="F571" s="49">
        <v>44</v>
      </c>
      <c r="G571" s="50" t="s">
        <v>12</v>
      </c>
      <c r="H571" s="79">
        <v>1</v>
      </c>
      <c r="I571" s="80">
        <v>11776</v>
      </c>
      <c r="J571" s="80">
        <v>274</v>
      </c>
      <c r="K571" s="80">
        <v>0</v>
      </c>
      <c r="L571" s="80">
        <v>893</v>
      </c>
      <c r="M571" s="81">
        <v>12943</v>
      </c>
      <c r="N571"/>
      <c r="O571" s="79">
        <v>0</v>
      </c>
      <c r="P571" s="79">
        <v>0</v>
      </c>
      <c r="Q571" s="55">
        <v>0.09</v>
      </c>
      <c r="R571" s="55">
        <v>4.7548666112628105E-2</v>
      </c>
      <c r="S571" s="52">
        <v>0</v>
      </c>
      <c r="T571"/>
      <c r="U571" s="82">
        <v>12050</v>
      </c>
      <c r="V571" s="82">
        <v>0</v>
      </c>
      <c r="W571" s="82">
        <v>0</v>
      </c>
      <c r="X571" s="82">
        <v>893</v>
      </c>
      <c r="Y571" s="82">
        <v>12943</v>
      </c>
      <c r="Z571" s="83">
        <v>25156338</v>
      </c>
    </row>
    <row r="572" spans="1:26" s="13" customFormat="1">
      <c r="A572" s="49">
        <v>484</v>
      </c>
      <c r="B572" s="49">
        <v>484035165</v>
      </c>
      <c r="C572" s="50" t="s">
        <v>263</v>
      </c>
      <c r="D572" s="49">
        <v>35</v>
      </c>
      <c r="E572" s="50" t="s">
        <v>11</v>
      </c>
      <c r="F572" s="49">
        <v>165</v>
      </c>
      <c r="G572" s="50" t="s">
        <v>17</v>
      </c>
      <c r="H572" s="79">
        <v>1</v>
      </c>
      <c r="I572" s="80">
        <v>11598</v>
      </c>
      <c r="J572" s="80">
        <v>630</v>
      </c>
      <c r="K572" s="80">
        <v>0</v>
      </c>
      <c r="L572" s="80">
        <v>893</v>
      </c>
      <c r="M572" s="81">
        <v>13121</v>
      </c>
      <c r="N572"/>
      <c r="O572" s="79">
        <v>0</v>
      </c>
      <c r="P572" s="79">
        <v>0</v>
      </c>
      <c r="Q572" s="55">
        <v>0.14000000000000001</v>
      </c>
      <c r="R572" s="55">
        <v>0.119594572656299</v>
      </c>
      <c r="S572" s="52">
        <v>0</v>
      </c>
      <c r="T572"/>
      <c r="U572" s="82">
        <v>12228</v>
      </c>
      <c r="V572" s="82">
        <v>0</v>
      </c>
      <c r="W572" s="82">
        <v>0</v>
      </c>
      <c r="X572" s="82">
        <v>893</v>
      </c>
      <c r="Y572" s="82">
        <v>13121</v>
      </c>
      <c r="Z572" s="83">
        <v>25156338</v>
      </c>
    </row>
    <row r="573" spans="1:26" s="13" customFormat="1">
      <c r="A573" s="49">
        <v>484</v>
      </c>
      <c r="B573" s="49">
        <v>484035248</v>
      </c>
      <c r="C573" s="50" t="s">
        <v>263</v>
      </c>
      <c r="D573" s="49">
        <v>35</v>
      </c>
      <c r="E573" s="50" t="s">
        <v>11</v>
      </c>
      <c r="F573" s="49">
        <v>248</v>
      </c>
      <c r="G573" s="50" t="s">
        <v>18</v>
      </c>
      <c r="H573" s="79">
        <v>1</v>
      </c>
      <c r="I573" s="80">
        <v>11521</v>
      </c>
      <c r="J573" s="80">
        <v>1130</v>
      </c>
      <c r="K573" s="80">
        <v>0</v>
      </c>
      <c r="L573" s="80">
        <v>893</v>
      </c>
      <c r="M573" s="81">
        <v>13544</v>
      </c>
      <c r="N573"/>
      <c r="O573" s="79">
        <v>0</v>
      </c>
      <c r="P573" s="79">
        <v>0</v>
      </c>
      <c r="Q573" s="55">
        <v>0.09</v>
      </c>
      <c r="R573" s="55">
        <v>3.832086787720014E-2</v>
      </c>
      <c r="S573" s="52">
        <v>0</v>
      </c>
      <c r="T573"/>
      <c r="U573" s="82">
        <v>12651</v>
      </c>
      <c r="V573" s="82">
        <v>0</v>
      </c>
      <c r="W573" s="82">
        <v>0</v>
      </c>
      <c r="X573" s="82">
        <v>893</v>
      </c>
      <c r="Y573" s="82">
        <v>13544</v>
      </c>
      <c r="Z573" s="83">
        <v>25156338</v>
      </c>
    </row>
    <row r="574" spans="1:26" s="13" customFormat="1">
      <c r="A574" s="49">
        <v>485</v>
      </c>
      <c r="B574" s="49">
        <v>485258030</v>
      </c>
      <c r="C574" s="50" t="s">
        <v>264</v>
      </c>
      <c r="D574" s="49">
        <v>258</v>
      </c>
      <c r="E574" s="50" t="s">
        <v>98</v>
      </c>
      <c r="F574" s="49">
        <v>30</v>
      </c>
      <c r="G574" s="50" t="s">
        <v>94</v>
      </c>
      <c r="H574" s="79">
        <v>2</v>
      </c>
      <c r="I574" s="80">
        <v>9794</v>
      </c>
      <c r="J574" s="80">
        <v>2398</v>
      </c>
      <c r="K574" s="80">
        <v>0</v>
      </c>
      <c r="L574" s="80">
        <v>893</v>
      </c>
      <c r="M574" s="81">
        <v>13085</v>
      </c>
      <c r="N574"/>
      <c r="O574" s="79">
        <v>0</v>
      </c>
      <c r="P574" s="79">
        <v>0</v>
      </c>
      <c r="Q574" s="55">
        <v>0.09</v>
      </c>
      <c r="R574" s="55">
        <v>2.4022443540679221E-3</v>
      </c>
      <c r="S574" s="52">
        <v>0</v>
      </c>
      <c r="T574"/>
      <c r="U574" s="82">
        <v>24384</v>
      </c>
      <c r="V574" s="82">
        <v>0</v>
      </c>
      <c r="W574" s="82">
        <v>0</v>
      </c>
      <c r="X574" s="82">
        <v>1786</v>
      </c>
      <c r="Y574" s="82">
        <v>26170</v>
      </c>
      <c r="Z574" s="83">
        <v>6943445</v>
      </c>
    </row>
    <row r="575" spans="1:26" s="13" customFormat="1">
      <c r="A575" s="49">
        <v>485</v>
      </c>
      <c r="B575" s="49">
        <v>485258035</v>
      </c>
      <c r="C575" s="50" t="s">
        <v>264</v>
      </c>
      <c r="D575" s="49">
        <v>258</v>
      </c>
      <c r="E575" s="50" t="s">
        <v>98</v>
      </c>
      <c r="F575" s="49">
        <v>35</v>
      </c>
      <c r="G575" s="50" t="s">
        <v>11</v>
      </c>
      <c r="H575" s="79">
        <v>1</v>
      </c>
      <c r="I575" s="80">
        <v>9794</v>
      </c>
      <c r="J575" s="80">
        <v>3438</v>
      </c>
      <c r="K575" s="80">
        <v>0</v>
      </c>
      <c r="L575" s="80">
        <v>893</v>
      </c>
      <c r="M575" s="81">
        <v>14125</v>
      </c>
      <c r="N575"/>
      <c r="O575" s="79">
        <v>0</v>
      </c>
      <c r="P575" s="79">
        <v>0</v>
      </c>
      <c r="Q575" s="55">
        <v>0.18</v>
      </c>
      <c r="R575" s="55">
        <v>0.14612608853271811</v>
      </c>
      <c r="S575" s="52">
        <v>0</v>
      </c>
      <c r="T575"/>
      <c r="U575" s="82">
        <v>13232</v>
      </c>
      <c r="V575" s="82">
        <v>0</v>
      </c>
      <c r="W575" s="82">
        <v>0</v>
      </c>
      <c r="X575" s="82">
        <v>893</v>
      </c>
      <c r="Y575" s="82">
        <v>14125</v>
      </c>
      <c r="Z575" s="83">
        <v>6943445</v>
      </c>
    </row>
    <row r="576" spans="1:26" s="13" customFormat="1">
      <c r="A576" s="49">
        <v>485</v>
      </c>
      <c r="B576" s="49">
        <v>485258071</v>
      </c>
      <c r="C576" s="50" t="s">
        <v>264</v>
      </c>
      <c r="D576" s="49">
        <v>258</v>
      </c>
      <c r="E576" s="50" t="s">
        <v>98</v>
      </c>
      <c r="F576" s="49">
        <v>71</v>
      </c>
      <c r="G576" s="50" t="s">
        <v>218</v>
      </c>
      <c r="H576" s="79">
        <v>2</v>
      </c>
      <c r="I576" s="80">
        <v>11035</v>
      </c>
      <c r="J576" s="80">
        <v>5575</v>
      </c>
      <c r="K576" s="80">
        <v>0</v>
      </c>
      <c r="L576" s="80">
        <v>893</v>
      </c>
      <c r="M576" s="81">
        <v>17503</v>
      </c>
      <c r="N576"/>
      <c r="O576" s="79">
        <v>0</v>
      </c>
      <c r="P576" s="79">
        <v>0</v>
      </c>
      <c r="Q576" s="55">
        <v>0.09</v>
      </c>
      <c r="R576" s="55">
        <v>1.7067282932186326E-3</v>
      </c>
      <c r="S576" s="52">
        <v>0</v>
      </c>
      <c r="T576"/>
      <c r="U576" s="82">
        <v>33220</v>
      </c>
      <c r="V576" s="82">
        <v>0</v>
      </c>
      <c r="W576" s="82">
        <v>0</v>
      </c>
      <c r="X576" s="82">
        <v>1786</v>
      </c>
      <c r="Y576" s="82">
        <v>35006</v>
      </c>
      <c r="Z576" s="83">
        <v>6943445</v>
      </c>
    </row>
    <row r="577" spans="1:26" s="13" customFormat="1">
      <c r="A577" s="49">
        <v>485</v>
      </c>
      <c r="B577" s="49">
        <v>485258163</v>
      </c>
      <c r="C577" s="50" t="s">
        <v>264</v>
      </c>
      <c r="D577" s="49">
        <v>258</v>
      </c>
      <c r="E577" s="50" t="s">
        <v>98</v>
      </c>
      <c r="F577" s="49">
        <v>163</v>
      </c>
      <c r="G577" s="50" t="s">
        <v>16</v>
      </c>
      <c r="H577" s="79">
        <v>17</v>
      </c>
      <c r="I577" s="80">
        <v>11318</v>
      </c>
      <c r="J577" s="80">
        <v>221</v>
      </c>
      <c r="K577" s="80">
        <v>0</v>
      </c>
      <c r="L577" s="80">
        <v>893</v>
      </c>
      <c r="M577" s="81">
        <v>12432</v>
      </c>
      <c r="N577"/>
      <c r="O577" s="79">
        <v>0</v>
      </c>
      <c r="P577" s="79">
        <v>0</v>
      </c>
      <c r="Q577" s="55">
        <v>0.18</v>
      </c>
      <c r="R577" s="55">
        <v>8.718100290538934E-2</v>
      </c>
      <c r="S577" s="52">
        <v>0</v>
      </c>
      <c r="T577"/>
      <c r="U577" s="82">
        <v>196163</v>
      </c>
      <c r="V577" s="82">
        <v>0</v>
      </c>
      <c r="W577" s="82">
        <v>0</v>
      </c>
      <c r="X577" s="82">
        <v>15181</v>
      </c>
      <c r="Y577" s="82">
        <v>211344</v>
      </c>
      <c r="Z577" s="83">
        <v>6943445</v>
      </c>
    </row>
    <row r="578" spans="1:26" s="13" customFormat="1">
      <c r="A578" s="49">
        <v>485</v>
      </c>
      <c r="B578" s="49">
        <v>485258168</v>
      </c>
      <c r="C578" s="50" t="s">
        <v>264</v>
      </c>
      <c r="D578" s="49">
        <v>258</v>
      </c>
      <c r="E578" s="50" t="s">
        <v>98</v>
      </c>
      <c r="F578" s="49">
        <v>168</v>
      </c>
      <c r="G578" s="50" t="s">
        <v>96</v>
      </c>
      <c r="H578" s="79">
        <v>1</v>
      </c>
      <c r="I578" s="80">
        <v>13435</v>
      </c>
      <c r="J578" s="80">
        <v>6719</v>
      </c>
      <c r="K578" s="80">
        <v>0</v>
      </c>
      <c r="L578" s="80">
        <v>893</v>
      </c>
      <c r="M578" s="81">
        <v>21047</v>
      </c>
      <c r="N578"/>
      <c r="O578" s="79">
        <v>0</v>
      </c>
      <c r="P578" s="79">
        <v>0</v>
      </c>
      <c r="Q578" s="55">
        <v>0.09</v>
      </c>
      <c r="R578" s="55">
        <v>4.7078380780462864E-2</v>
      </c>
      <c r="S578" s="52">
        <v>0</v>
      </c>
      <c r="T578"/>
      <c r="U578" s="82">
        <v>20154</v>
      </c>
      <c r="V578" s="82">
        <v>0</v>
      </c>
      <c r="W578" s="82">
        <v>0</v>
      </c>
      <c r="X578" s="82">
        <v>893</v>
      </c>
      <c r="Y578" s="82">
        <v>21047</v>
      </c>
      <c r="Z578" s="83">
        <v>6943445</v>
      </c>
    </row>
    <row r="579" spans="1:26" s="13" customFormat="1">
      <c r="A579" s="49">
        <v>485</v>
      </c>
      <c r="B579" s="49">
        <v>485258229</v>
      </c>
      <c r="C579" s="50" t="s">
        <v>264</v>
      </c>
      <c r="D579" s="49">
        <v>258</v>
      </c>
      <c r="E579" s="50" t="s">
        <v>98</v>
      </c>
      <c r="F579" s="49">
        <v>229</v>
      </c>
      <c r="G579" s="50" t="s">
        <v>97</v>
      </c>
      <c r="H579" s="79">
        <v>15</v>
      </c>
      <c r="I579" s="80">
        <v>10583</v>
      </c>
      <c r="J579" s="80">
        <v>1002</v>
      </c>
      <c r="K579" s="80">
        <v>0</v>
      </c>
      <c r="L579" s="80">
        <v>893</v>
      </c>
      <c r="M579" s="81">
        <v>12478</v>
      </c>
      <c r="N579"/>
      <c r="O579" s="79">
        <v>0</v>
      </c>
      <c r="P579" s="79">
        <v>0</v>
      </c>
      <c r="Q579" s="55">
        <v>0.09</v>
      </c>
      <c r="R579" s="55">
        <v>1.0850901083337826E-2</v>
      </c>
      <c r="S579" s="52">
        <v>0</v>
      </c>
      <c r="T579"/>
      <c r="U579" s="82">
        <v>173775</v>
      </c>
      <c r="V579" s="82">
        <v>0</v>
      </c>
      <c r="W579" s="82">
        <v>0</v>
      </c>
      <c r="X579" s="82">
        <v>13395</v>
      </c>
      <c r="Y579" s="82">
        <v>187170</v>
      </c>
      <c r="Z579" s="83">
        <v>6943445</v>
      </c>
    </row>
    <row r="580" spans="1:26" s="13" customFormat="1">
      <c r="A580" s="49">
        <v>485</v>
      </c>
      <c r="B580" s="49">
        <v>485258248</v>
      </c>
      <c r="C580" s="50" t="s">
        <v>264</v>
      </c>
      <c r="D580" s="49">
        <v>258</v>
      </c>
      <c r="E580" s="50" t="s">
        <v>98</v>
      </c>
      <c r="F580" s="49">
        <v>248</v>
      </c>
      <c r="G580" s="50" t="s">
        <v>18</v>
      </c>
      <c r="H580" s="79">
        <v>2</v>
      </c>
      <c r="I580" s="80">
        <v>9794</v>
      </c>
      <c r="J580" s="80">
        <v>961</v>
      </c>
      <c r="K580" s="80">
        <v>0</v>
      </c>
      <c r="L580" s="80">
        <v>893</v>
      </c>
      <c r="M580" s="81">
        <v>11648</v>
      </c>
      <c r="N580"/>
      <c r="O580" s="79">
        <v>0</v>
      </c>
      <c r="P580" s="79">
        <v>0</v>
      </c>
      <c r="Q580" s="55">
        <v>0.09</v>
      </c>
      <c r="R580" s="55">
        <v>3.832086787720014E-2</v>
      </c>
      <c r="S580" s="52">
        <v>0</v>
      </c>
      <c r="T580"/>
      <c r="U580" s="82">
        <v>21510</v>
      </c>
      <c r="V580" s="82">
        <v>0</v>
      </c>
      <c r="W580" s="82">
        <v>0</v>
      </c>
      <c r="X580" s="82">
        <v>1786</v>
      </c>
      <c r="Y580" s="82">
        <v>23296</v>
      </c>
      <c r="Z580" s="83">
        <v>6943445</v>
      </c>
    </row>
    <row r="581" spans="1:26" s="13" customFormat="1">
      <c r="A581" s="49">
        <v>485</v>
      </c>
      <c r="B581" s="49">
        <v>485258258</v>
      </c>
      <c r="C581" s="50" t="s">
        <v>264</v>
      </c>
      <c r="D581" s="49">
        <v>258</v>
      </c>
      <c r="E581" s="50" t="s">
        <v>98</v>
      </c>
      <c r="F581" s="49">
        <v>258</v>
      </c>
      <c r="G581" s="50" t="s">
        <v>98</v>
      </c>
      <c r="H581" s="79">
        <v>432</v>
      </c>
      <c r="I581" s="80">
        <v>10510</v>
      </c>
      <c r="J581" s="80">
        <v>3352</v>
      </c>
      <c r="K581" s="80">
        <v>0</v>
      </c>
      <c r="L581" s="80">
        <v>893</v>
      </c>
      <c r="M581" s="81">
        <v>14755</v>
      </c>
      <c r="N581"/>
      <c r="O581" s="79">
        <v>0</v>
      </c>
      <c r="P581" s="79">
        <v>0</v>
      </c>
      <c r="Q581" s="55">
        <v>0.18</v>
      </c>
      <c r="R581" s="55">
        <v>9.1458069662685881E-2</v>
      </c>
      <c r="S581" s="52">
        <v>0</v>
      </c>
      <c r="T581"/>
      <c r="U581" s="82">
        <v>5988384</v>
      </c>
      <c r="V581" s="82">
        <v>0</v>
      </c>
      <c r="W581" s="82">
        <v>0</v>
      </c>
      <c r="X581" s="82">
        <v>385776</v>
      </c>
      <c r="Y581" s="82">
        <v>6374160</v>
      </c>
      <c r="Z581" s="83">
        <v>6943445</v>
      </c>
    </row>
    <row r="582" spans="1:26" s="13" customFormat="1">
      <c r="A582" s="49">
        <v>485</v>
      </c>
      <c r="B582" s="49">
        <v>485258291</v>
      </c>
      <c r="C582" s="50" t="s">
        <v>264</v>
      </c>
      <c r="D582" s="49">
        <v>258</v>
      </c>
      <c r="E582" s="50" t="s">
        <v>98</v>
      </c>
      <c r="F582" s="49">
        <v>291</v>
      </c>
      <c r="G582" s="50" t="s">
        <v>99</v>
      </c>
      <c r="H582" s="79">
        <v>1</v>
      </c>
      <c r="I582" s="80">
        <v>9748</v>
      </c>
      <c r="J582" s="80">
        <v>5952</v>
      </c>
      <c r="K582" s="80">
        <v>0</v>
      </c>
      <c r="L582" s="80">
        <v>893</v>
      </c>
      <c r="M582" s="81">
        <v>16593</v>
      </c>
      <c r="N582"/>
      <c r="O582" s="79">
        <v>0</v>
      </c>
      <c r="P582" s="79">
        <v>0</v>
      </c>
      <c r="Q582" s="55">
        <v>0.09</v>
      </c>
      <c r="R582" s="55">
        <v>1.1849299689070674E-2</v>
      </c>
      <c r="S582" s="52">
        <v>0</v>
      </c>
      <c r="T582"/>
      <c r="U582" s="82">
        <v>15700</v>
      </c>
      <c r="V582" s="82">
        <v>0</v>
      </c>
      <c r="W582" s="82">
        <v>0</v>
      </c>
      <c r="X582" s="82">
        <v>893</v>
      </c>
      <c r="Y582" s="82">
        <v>16593</v>
      </c>
      <c r="Z582" s="83">
        <v>6943445</v>
      </c>
    </row>
    <row r="583" spans="1:26" s="13" customFormat="1">
      <c r="A583" s="49">
        <v>485</v>
      </c>
      <c r="B583" s="49">
        <v>485258675</v>
      </c>
      <c r="C583" s="50" t="s">
        <v>264</v>
      </c>
      <c r="D583" s="49">
        <v>258</v>
      </c>
      <c r="E583" s="50" t="s">
        <v>98</v>
      </c>
      <c r="F583" s="49">
        <v>675</v>
      </c>
      <c r="G583" s="50" t="s">
        <v>309</v>
      </c>
      <c r="H583" s="79">
        <v>2</v>
      </c>
      <c r="I583" s="80">
        <v>9794</v>
      </c>
      <c r="J583" s="80">
        <v>6580</v>
      </c>
      <c r="K583" s="80">
        <v>0</v>
      </c>
      <c r="L583" s="80">
        <v>893</v>
      </c>
      <c r="M583" s="81">
        <v>17267</v>
      </c>
      <c r="N583"/>
      <c r="O583" s="79">
        <v>0</v>
      </c>
      <c r="P583" s="79">
        <v>0</v>
      </c>
      <c r="Q583" s="55">
        <v>0.09</v>
      </c>
      <c r="R583" s="55">
        <v>1.1280656198540595E-3</v>
      </c>
      <c r="S583" s="52">
        <v>0</v>
      </c>
      <c r="T583"/>
      <c r="U583" s="82">
        <v>32748</v>
      </c>
      <c r="V583" s="82">
        <v>0</v>
      </c>
      <c r="W583" s="82">
        <v>0</v>
      </c>
      <c r="X583" s="82">
        <v>1786</v>
      </c>
      <c r="Y583" s="82">
        <v>34534</v>
      </c>
      <c r="Z583" s="83">
        <v>6943445</v>
      </c>
    </row>
    <row r="584" spans="1:26" s="13" customFormat="1">
      <c r="A584" s="49">
        <v>486</v>
      </c>
      <c r="B584" s="49">
        <v>486348110</v>
      </c>
      <c r="C584" s="50" t="s">
        <v>265</v>
      </c>
      <c r="D584" s="49">
        <v>348</v>
      </c>
      <c r="E584" s="50" t="s">
        <v>100</v>
      </c>
      <c r="F584" s="49">
        <v>110</v>
      </c>
      <c r="G584" s="50" t="s">
        <v>104</v>
      </c>
      <c r="H584" s="79">
        <v>1</v>
      </c>
      <c r="I584" s="80">
        <v>12275</v>
      </c>
      <c r="J584" s="80">
        <v>2275</v>
      </c>
      <c r="K584" s="80">
        <v>0</v>
      </c>
      <c r="L584" s="80">
        <v>893</v>
      </c>
      <c r="M584" s="81">
        <v>15443</v>
      </c>
      <c r="N584"/>
      <c r="O584" s="79">
        <v>1.4992503748125937E-3</v>
      </c>
      <c r="P584" s="79">
        <v>0</v>
      </c>
      <c r="Q584" s="55">
        <v>0.09</v>
      </c>
      <c r="R584" s="55">
        <v>8.3995811732195651E-3</v>
      </c>
      <c r="S584" s="52">
        <v>0</v>
      </c>
      <c r="T584"/>
      <c r="U584" s="82">
        <v>14528</v>
      </c>
      <c r="V584" s="82">
        <v>0</v>
      </c>
      <c r="W584" s="82">
        <v>0</v>
      </c>
      <c r="X584" s="82">
        <v>892</v>
      </c>
      <c r="Y584" s="82">
        <v>15420</v>
      </c>
      <c r="Z584" s="83">
        <v>8351308</v>
      </c>
    </row>
    <row r="585" spans="1:26" s="13" customFormat="1">
      <c r="A585" s="49">
        <v>486</v>
      </c>
      <c r="B585" s="49">
        <v>486348151</v>
      </c>
      <c r="C585" s="50" t="s">
        <v>265</v>
      </c>
      <c r="D585" s="49">
        <v>348</v>
      </c>
      <c r="E585" s="50" t="s">
        <v>100</v>
      </c>
      <c r="F585" s="49">
        <v>151</v>
      </c>
      <c r="G585" s="50" t="s">
        <v>156</v>
      </c>
      <c r="H585" s="79">
        <v>2</v>
      </c>
      <c r="I585" s="80">
        <v>9432</v>
      </c>
      <c r="J585" s="80">
        <v>2017</v>
      </c>
      <c r="K585" s="80">
        <v>0</v>
      </c>
      <c r="L585" s="80">
        <v>893</v>
      </c>
      <c r="M585" s="81">
        <v>12342</v>
      </c>
      <c r="N585"/>
      <c r="O585" s="79">
        <v>2.9985007496251873E-3</v>
      </c>
      <c r="P585" s="79">
        <v>0</v>
      </c>
      <c r="Q585" s="55">
        <v>0.09</v>
      </c>
      <c r="R585" s="55">
        <v>7.1015549931164245E-3</v>
      </c>
      <c r="S585" s="52">
        <v>0</v>
      </c>
      <c r="T585"/>
      <c r="U585" s="82">
        <v>22864</v>
      </c>
      <c r="V585" s="82">
        <v>0</v>
      </c>
      <c r="W585" s="82">
        <v>0</v>
      </c>
      <c r="X585" s="82">
        <v>1784</v>
      </c>
      <c r="Y585" s="82">
        <v>24648</v>
      </c>
      <c r="Z585" s="83">
        <v>8351308</v>
      </c>
    </row>
    <row r="586" spans="1:26" s="13" customFormat="1">
      <c r="A586" s="49">
        <v>486</v>
      </c>
      <c r="B586" s="49">
        <v>486348186</v>
      </c>
      <c r="C586" s="50" t="s">
        <v>265</v>
      </c>
      <c r="D586" s="49">
        <v>348</v>
      </c>
      <c r="E586" s="50" t="s">
        <v>100</v>
      </c>
      <c r="F586" s="49">
        <v>186</v>
      </c>
      <c r="G586" s="50" t="s">
        <v>157</v>
      </c>
      <c r="H586" s="79">
        <v>1</v>
      </c>
      <c r="I586" s="80">
        <v>14594</v>
      </c>
      <c r="J586" s="80">
        <v>6377</v>
      </c>
      <c r="K586" s="80">
        <v>0</v>
      </c>
      <c r="L586" s="80">
        <v>893</v>
      </c>
      <c r="M586" s="81">
        <v>21864</v>
      </c>
      <c r="N586"/>
      <c r="O586" s="79">
        <v>1.4992503748125937E-3</v>
      </c>
      <c r="P586" s="79">
        <v>0</v>
      </c>
      <c r="Q586" s="55">
        <v>0.09</v>
      </c>
      <c r="R586" s="55">
        <v>2.9350303045444504E-3</v>
      </c>
      <c r="S586" s="52">
        <v>0</v>
      </c>
      <c r="T586"/>
      <c r="U586" s="82">
        <v>20940</v>
      </c>
      <c r="V586" s="82">
        <v>0</v>
      </c>
      <c r="W586" s="82">
        <v>0</v>
      </c>
      <c r="X586" s="82">
        <v>892</v>
      </c>
      <c r="Y586" s="82">
        <v>21832</v>
      </c>
      <c r="Z586" s="83">
        <v>8351308</v>
      </c>
    </row>
    <row r="587" spans="1:26" s="13" customFormat="1">
      <c r="A587" s="49">
        <v>486</v>
      </c>
      <c r="B587" s="49">
        <v>486348214</v>
      </c>
      <c r="C587" s="50" t="s">
        <v>265</v>
      </c>
      <c r="D587" s="49">
        <v>348</v>
      </c>
      <c r="E587" s="50" t="s">
        <v>100</v>
      </c>
      <c r="F587" s="49">
        <v>214</v>
      </c>
      <c r="G587" s="50" t="s">
        <v>266</v>
      </c>
      <c r="H587" s="79">
        <v>1</v>
      </c>
      <c r="I587" s="80">
        <v>8450</v>
      </c>
      <c r="J587" s="80">
        <v>1554</v>
      </c>
      <c r="K587" s="80">
        <v>0</v>
      </c>
      <c r="L587" s="80">
        <v>893</v>
      </c>
      <c r="M587" s="81">
        <v>10897</v>
      </c>
      <c r="N587"/>
      <c r="O587" s="79">
        <v>1.4992503748125937E-3</v>
      </c>
      <c r="P587" s="79">
        <v>0</v>
      </c>
      <c r="Q587" s="55">
        <v>0.09</v>
      </c>
      <c r="R587" s="55">
        <v>7.0582067441401824E-4</v>
      </c>
      <c r="S587" s="52">
        <v>0</v>
      </c>
      <c r="T587"/>
      <c r="U587" s="82">
        <v>9989</v>
      </c>
      <c r="V587" s="82">
        <v>0</v>
      </c>
      <c r="W587" s="82">
        <v>0</v>
      </c>
      <c r="X587" s="82">
        <v>892</v>
      </c>
      <c r="Y587" s="82">
        <v>10881</v>
      </c>
      <c r="Z587" s="83">
        <v>8351308</v>
      </c>
    </row>
    <row r="588" spans="1:26" s="13" customFormat="1">
      <c r="A588" s="49">
        <v>486</v>
      </c>
      <c r="B588" s="49">
        <v>486348316</v>
      </c>
      <c r="C588" s="50" t="s">
        <v>265</v>
      </c>
      <c r="D588" s="49">
        <v>348</v>
      </c>
      <c r="E588" s="50" t="s">
        <v>100</v>
      </c>
      <c r="F588" s="49">
        <v>316</v>
      </c>
      <c r="G588" s="50" t="s">
        <v>159</v>
      </c>
      <c r="H588" s="79">
        <v>1</v>
      </c>
      <c r="I588" s="80">
        <v>8450</v>
      </c>
      <c r="J588" s="80">
        <v>1157</v>
      </c>
      <c r="K588" s="80">
        <v>0</v>
      </c>
      <c r="L588" s="80">
        <v>893</v>
      </c>
      <c r="M588" s="81">
        <v>10500</v>
      </c>
      <c r="N588"/>
      <c r="O588" s="79">
        <v>1.4992503748125937E-3</v>
      </c>
      <c r="P588" s="79">
        <v>0</v>
      </c>
      <c r="Q588" s="55">
        <v>0.18</v>
      </c>
      <c r="R588" s="55">
        <v>6.5533779937945571E-3</v>
      </c>
      <c r="S588" s="52">
        <v>0</v>
      </c>
      <c r="T588"/>
      <c r="U588" s="82">
        <v>9593</v>
      </c>
      <c r="V588" s="82">
        <v>0</v>
      </c>
      <c r="W588" s="82">
        <v>0</v>
      </c>
      <c r="X588" s="82">
        <v>892</v>
      </c>
      <c r="Y588" s="82">
        <v>10485</v>
      </c>
      <c r="Z588" s="83">
        <v>8351308</v>
      </c>
    </row>
    <row r="589" spans="1:26" s="13" customFormat="1">
      <c r="A589" s="49">
        <v>486</v>
      </c>
      <c r="B589" s="49">
        <v>486348348</v>
      </c>
      <c r="C589" s="50" t="s">
        <v>265</v>
      </c>
      <c r="D589" s="49">
        <v>348</v>
      </c>
      <c r="E589" s="50" t="s">
        <v>100</v>
      </c>
      <c r="F589" s="49">
        <v>348</v>
      </c>
      <c r="G589" s="50" t="s">
        <v>100</v>
      </c>
      <c r="H589" s="79">
        <v>658</v>
      </c>
      <c r="I589" s="80">
        <v>11524</v>
      </c>
      <c r="J589" s="80">
        <v>93</v>
      </c>
      <c r="K589" s="80">
        <v>0</v>
      </c>
      <c r="L589" s="80">
        <v>893</v>
      </c>
      <c r="M589" s="81">
        <v>12510</v>
      </c>
      <c r="N589"/>
      <c r="O589" s="79">
        <v>0.98650674662667948</v>
      </c>
      <c r="P589" s="79">
        <v>0</v>
      </c>
      <c r="Q589" s="55">
        <v>0.09</v>
      </c>
      <c r="R589" s="55">
        <v>6.4986113540716636E-2</v>
      </c>
      <c r="S589" s="52">
        <v>0</v>
      </c>
      <c r="T589"/>
      <c r="U589" s="82">
        <v>7632800</v>
      </c>
      <c r="V589" s="82">
        <v>0</v>
      </c>
      <c r="W589" s="82">
        <v>0</v>
      </c>
      <c r="X589" s="82">
        <v>586936</v>
      </c>
      <c r="Y589" s="82">
        <v>8219736</v>
      </c>
      <c r="Z589" s="83">
        <v>8351308</v>
      </c>
    </row>
    <row r="590" spans="1:26" s="13" customFormat="1">
      <c r="A590" s="49">
        <v>486</v>
      </c>
      <c r="B590" s="49">
        <v>486348767</v>
      </c>
      <c r="C590" s="50" t="s">
        <v>265</v>
      </c>
      <c r="D590" s="49">
        <v>348</v>
      </c>
      <c r="E590" s="50" t="s">
        <v>100</v>
      </c>
      <c r="F590" s="49">
        <v>767</v>
      </c>
      <c r="G590" s="50" t="s">
        <v>267</v>
      </c>
      <c r="H590" s="79">
        <v>3</v>
      </c>
      <c r="I590" s="80">
        <v>12394</v>
      </c>
      <c r="J590" s="80">
        <v>2839</v>
      </c>
      <c r="K590" s="80">
        <v>0</v>
      </c>
      <c r="L590" s="80">
        <v>893</v>
      </c>
      <c r="M590" s="81">
        <v>16126</v>
      </c>
      <c r="N590"/>
      <c r="O590" s="79">
        <v>4.4977511244377807E-3</v>
      </c>
      <c r="P590" s="79">
        <v>0</v>
      </c>
      <c r="Q590" s="55">
        <v>0.09</v>
      </c>
      <c r="R590" s="55">
        <v>2.2833065828332073E-2</v>
      </c>
      <c r="S590" s="52">
        <v>0</v>
      </c>
      <c r="T590"/>
      <c r="U590" s="82">
        <v>45630</v>
      </c>
      <c r="V590" s="82">
        <v>0</v>
      </c>
      <c r="W590" s="82">
        <v>0</v>
      </c>
      <c r="X590" s="82">
        <v>2676</v>
      </c>
      <c r="Y590" s="82">
        <v>48306</v>
      </c>
      <c r="Z590" s="83">
        <v>8351308</v>
      </c>
    </row>
    <row r="591" spans="1:26" s="13" customFormat="1">
      <c r="A591" s="49">
        <v>487</v>
      </c>
      <c r="B591" s="49">
        <v>487049010</v>
      </c>
      <c r="C591" s="50" t="s">
        <v>268</v>
      </c>
      <c r="D591" s="49">
        <v>49</v>
      </c>
      <c r="E591" s="50" t="s">
        <v>73</v>
      </c>
      <c r="F591" s="49">
        <v>10</v>
      </c>
      <c r="G591" s="50" t="s">
        <v>74</v>
      </c>
      <c r="H591" s="79">
        <v>1</v>
      </c>
      <c r="I591" s="80">
        <v>9720</v>
      </c>
      <c r="J591" s="80">
        <v>2990</v>
      </c>
      <c r="K591" s="80">
        <v>0</v>
      </c>
      <c r="L591" s="80">
        <v>893</v>
      </c>
      <c r="M591" s="81">
        <v>13603</v>
      </c>
      <c r="N591"/>
      <c r="O591" s="79">
        <v>0</v>
      </c>
      <c r="P591" s="79">
        <v>0</v>
      </c>
      <c r="Q591" s="55">
        <v>0.09</v>
      </c>
      <c r="R591" s="55">
        <v>2.0579028984841724E-3</v>
      </c>
      <c r="S591" s="52">
        <v>0</v>
      </c>
      <c r="T591"/>
      <c r="U591" s="82">
        <v>12710</v>
      </c>
      <c r="V591" s="82">
        <v>0</v>
      </c>
      <c r="W591" s="82">
        <v>0</v>
      </c>
      <c r="X591" s="82">
        <v>893</v>
      </c>
      <c r="Y591" s="82">
        <v>13603</v>
      </c>
      <c r="Z591" s="83">
        <v>19905184</v>
      </c>
    </row>
    <row r="592" spans="1:26" s="13" customFormat="1">
      <c r="A592" s="49">
        <v>487</v>
      </c>
      <c r="B592" s="49">
        <v>487049031</v>
      </c>
      <c r="C592" s="50" t="s">
        <v>268</v>
      </c>
      <c r="D592" s="49">
        <v>49</v>
      </c>
      <c r="E592" s="50" t="s">
        <v>73</v>
      </c>
      <c r="F592" s="49">
        <v>31</v>
      </c>
      <c r="G592" s="50" t="s">
        <v>76</v>
      </c>
      <c r="H592" s="79">
        <v>4</v>
      </c>
      <c r="I592" s="80">
        <v>9670</v>
      </c>
      <c r="J592" s="80">
        <v>4486</v>
      </c>
      <c r="K592" s="80">
        <v>0</v>
      </c>
      <c r="L592" s="80">
        <v>893</v>
      </c>
      <c r="M592" s="81">
        <v>15049</v>
      </c>
      <c r="N592"/>
      <c r="O592" s="79">
        <v>0</v>
      </c>
      <c r="P592" s="79">
        <v>0</v>
      </c>
      <c r="Q592" s="55">
        <v>0.09</v>
      </c>
      <c r="R592" s="55">
        <v>3.0867313623974602E-2</v>
      </c>
      <c r="S592" s="52">
        <v>0</v>
      </c>
      <c r="T592"/>
      <c r="U592" s="82">
        <v>56624</v>
      </c>
      <c r="V592" s="82">
        <v>0</v>
      </c>
      <c r="W592" s="82">
        <v>0</v>
      </c>
      <c r="X592" s="82">
        <v>3572</v>
      </c>
      <c r="Y592" s="82">
        <v>60196</v>
      </c>
      <c r="Z592" s="83">
        <v>19905184</v>
      </c>
    </row>
    <row r="593" spans="1:26" s="13" customFormat="1">
      <c r="A593" s="49">
        <v>487</v>
      </c>
      <c r="B593" s="49">
        <v>487049035</v>
      </c>
      <c r="C593" s="50" t="s">
        <v>268</v>
      </c>
      <c r="D593" s="49">
        <v>49</v>
      </c>
      <c r="E593" s="50" t="s">
        <v>73</v>
      </c>
      <c r="F593" s="49">
        <v>35</v>
      </c>
      <c r="G593" s="50" t="s">
        <v>11</v>
      </c>
      <c r="H593" s="79">
        <v>34</v>
      </c>
      <c r="I593" s="80">
        <v>12528</v>
      </c>
      <c r="J593" s="80">
        <v>4398</v>
      </c>
      <c r="K593" s="80">
        <v>0</v>
      </c>
      <c r="L593" s="80">
        <v>893</v>
      </c>
      <c r="M593" s="81">
        <v>17819</v>
      </c>
      <c r="N593"/>
      <c r="O593" s="79">
        <v>0</v>
      </c>
      <c r="P593" s="79">
        <v>0</v>
      </c>
      <c r="Q593" s="55">
        <v>0.18</v>
      </c>
      <c r="R593" s="55">
        <v>0.14612608853271811</v>
      </c>
      <c r="S593" s="52">
        <v>0</v>
      </c>
      <c r="T593"/>
      <c r="U593" s="82">
        <v>575484</v>
      </c>
      <c r="V593" s="82">
        <v>0</v>
      </c>
      <c r="W593" s="82">
        <v>0</v>
      </c>
      <c r="X593" s="82">
        <v>30362</v>
      </c>
      <c r="Y593" s="82">
        <v>605846</v>
      </c>
      <c r="Z593" s="83">
        <v>19905184</v>
      </c>
    </row>
    <row r="594" spans="1:26" s="13" customFormat="1">
      <c r="A594" s="49">
        <v>487</v>
      </c>
      <c r="B594" s="49">
        <v>487049044</v>
      </c>
      <c r="C594" s="50" t="s">
        <v>268</v>
      </c>
      <c r="D594" s="49">
        <v>49</v>
      </c>
      <c r="E594" s="50" t="s">
        <v>73</v>
      </c>
      <c r="F594" s="49">
        <v>44</v>
      </c>
      <c r="G594" s="50" t="s">
        <v>12</v>
      </c>
      <c r="H594" s="79">
        <v>2</v>
      </c>
      <c r="I594" s="80">
        <v>9670</v>
      </c>
      <c r="J594" s="80">
        <v>225</v>
      </c>
      <c r="K594" s="80">
        <v>0</v>
      </c>
      <c r="L594" s="80">
        <v>893</v>
      </c>
      <c r="M594" s="81">
        <v>10788</v>
      </c>
      <c r="N594"/>
      <c r="O594" s="79">
        <v>0</v>
      </c>
      <c r="P594" s="79">
        <v>0</v>
      </c>
      <c r="Q594" s="55">
        <v>0.09</v>
      </c>
      <c r="R594" s="55">
        <v>4.7548666112628105E-2</v>
      </c>
      <c r="S594" s="52">
        <v>0</v>
      </c>
      <c r="T594"/>
      <c r="U594" s="82">
        <v>19790</v>
      </c>
      <c r="V594" s="82">
        <v>0</v>
      </c>
      <c r="W594" s="82">
        <v>0</v>
      </c>
      <c r="X594" s="82">
        <v>1786</v>
      </c>
      <c r="Y594" s="82">
        <v>21576</v>
      </c>
      <c r="Z594" s="83">
        <v>19905184</v>
      </c>
    </row>
    <row r="595" spans="1:26" s="13" customFormat="1">
      <c r="A595" s="49">
        <v>487</v>
      </c>
      <c r="B595" s="49">
        <v>487049046</v>
      </c>
      <c r="C595" s="50" t="s">
        <v>268</v>
      </c>
      <c r="D595" s="49">
        <v>49</v>
      </c>
      <c r="E595" s="50" t="s">
        <v>73</v>
      </c>
      <c r="F595" s="49">
        <v>46</v>
      </c>
      <c r="G595" s="50" t="s">
        <v>89</v>
      </c>
      <c r="H595" s="79">
        <v>1</v>
      </c>
      <c r="I595" s="80">
        <v>10054</v>
      </c>
      <c r="J595" s="80">
        <v>7641</v>
      </c>
      <c r="K595" s="80">
        <v>0</v>
      </c>
      <c r="L595" s="80">
        <v>893</v>
      </c>
      <c r="M595" s="81">
        <v>18588</v>
      </c>
      <c r="N595"/>
      <c r="O595" s="79">
        <v>0</v>
      </c>
      <c r="P595" s="79">
        <v>0</v>
      </c>
      <c r="Q595" s="55">
        <v>0.09</v>
      </c>
      <c r="R595" s="55">
        <v>5.3994703648983843E-4</v>
      </c>
      <c r="S595" s="52">
        <v>0</v>
      </c>
      <c r="T595"/>
      <c r="U595" s="82">
        <v>17695</v>
      </c>
      <c r="V595" s="82">
        <v>0</v>
      </c>
      <c r="W595" s="82">
        <v>0</v>
      </c>
      <c r="X595" s="82">
        <v>893</v>
      </c>
      <c r="Y595" s="82">
        <v>18588</v>
      </c>
      <c r="Z595" s="83">
        <v>19905184</v>
      </c>
    </row>
    <row r="596" spans="1:26" s="13" customFormat="1">
      <c r="A596" s="49">
        <v>487</v>
      </c>
      <c r="B596" s="49">
        <v>487049049</v>
      </c>
      <c r="C596" s="50" t="s">
        <v>268</v>
      </c>
      <c r="D596" s="49">
        <v>49</v>
      </c>
      <c r="E596" s="50" t="s">
        <v>73</v>
      </c>
      <c r="F596" s="49">
        <v>49</v>
      </c>
      <c r="G596" s="50" t="s">
        <v>73</v>
      </c>
      <c r="H596" s="79">
        <v>66</v>
      </c>
      <c r="I596" s="80">
        <v>12224</v>
      </c>
      <c r="J596" s="80">
        <v>15469</v>
      </c>
      <c r="K596" s="80">
        <v>0</v>
      </c>
      <c r="L596" s="80">
        <v>893</v>
      </c>
      <c r="M596" s="81">
        <v>28586</v>
      </c>
      <c r="N596"/>
      <c r="O596" s="79">
        <v>0</v>
      </c>
      <c r="P596" s="79">
        <v>0</v>
      </c>
      <c r="Q596" s="55">
        <v>0.09</v>
      </c>
      <c r="R596" s="55">
        <v>6.9837345584255292E-2</v>
      </c>
      <c r="S596" s="52">
        <v>0</v>
      </c>
      <c r="T596"/>
      <c r="U596" s="82">
        <v>1827738</v>
      </c>
      <c r="V596" s="82">
        <v>0</v>
      </c>
      <c r="W596" s="82">
        <v>0</v>
      </c>
      <c r="X596" s="82">
        <v>58938</v>
      </c>
      <c r="Y596" s="82">
        <v>1886676</v>
      </c>
      <c r="Z596" s="83">
        <v>19905184</v>
      </c>
    </row>
    <row r="597" spans="1:26" s="13" customFormat="1">
      <c r="A597" s="49">
        <v>487</v>
      </c>
      <c r="B597" s="49">
        <v>487049057</v>
      </c>
      <c r="C597" s="50" t="s">
        <v>268</v>
      </c>
      <c r="D597" s="49">
        <v>49</v>
      </c>
      <c r="E597" s="50" t="s">
        <v>73</v>
      </c>
      <c r="F597" s="49">
        <v>57</v>
      </c>
      <c r="G597" s="50" t="s">
        <v>13</v>
      </c>
      <c r="H597" s="79">
        <v>8</v>
      </c>
      <c r="I597" s="80">
        <v>10644</v>
      </c>
      <c r="J597" s="80">
        <v>540</v>
      </c>
      <c r="K597" s="80">
        <v>0</v>
      </c>
      <c r="L597" s="80">
        <v>893</v>
      </c>
      <c r="M597" s="81">
        <v>12077</v>
      </c>
      <c r="N597"/>
      <c r="O597" s="79">
        <v>0</v>
      </c>
      <c r="P597" s="79">
        <v>0</v>
      </c>
      <c r="Q597" s="55">
        <v>0.18</v>
      </c>
      <c r="R597" s="55">
        <v>0.11617430923108824</v>
      </c>
      <c r="S597" s="52">
        <v>0</v>
      </c>
      <c r="T597"/>
      <c r="U597" s="82">
        <v>89472</v>
      </c>
      <c r="V597" s="82">
        <v>0</v>
      </c>
      <c r="W597" s="82">
        <v>0</v>
      </c>
      <c r="X597" s="82">
        <v>7144</v>
      </c>
      <c r="Y597" s="82">
        <v>96616</v>
      </c>
      <c r="Z597" s="83">
        <v>19905184</v>
      </c>
    </row>
    <row r="598" spans="1:26" s="13" customFormat="1">
      <c r="A598" s="49">
        <v>487</v>
      </c>
      <c r="B598" s="49">
        <v>487049093</v>
      </c>
      <c r="C598" s="50" t="s">
        <v>268</v>
      </c>
      <c r="D598" s="49">
        <v>49</v>
      </c>
      <c r="E598" s="50" t="s">
        <v>73</v>
      </c>
      <c r="F598" s="49">
        <v>93</v>
      </c>
      <c r="G598" s="50" t="s">
        <v>14</v>
      </c>
      <c r="H598" s="79">
        <v>67</v>
      </c>
      <c r="I598" s="80">
        <v>11513</v>
      </c>
      <c r="J598" s="80">
        <v>327</v>
      </c>
      <c r="K598" s="80">
        <v>0</v>
      </c>
      <c r="L598" s="80">
        <v>893</v>
      </c>
      <c r="M598" s="81">
        <v>12733</v>
      </c>
      <c r="N598"/>
      <c r="O598" s="79">
        <v>0</v>
      </c>
      <c r="P598" s="79">
        <v>0</v>
      </c>
      <c r="Q598" s="55">
        <v>0.09</v>
      </c>
      <c r="R598" s="55">
        <v>9.8316229817792172E-2</v>
      </c>
      <c r="S598" s="52">
        <v>-1002</v>
      </c>
      <c r="T598"/>
      <c r="U598" s="82">
        <v>793280</v>
      </c>
      <c r="V598" s="82">
        <v>0</v>
      </c>
      <c r="W598" s="82">
        <v>-67134</v>
      </c>
      <c r="X598" s="82">
        <v>59831</v>
      </c>
      <c r="Y598" s="82">
        <v>785977</v>
      </c>
      <c r="Z598" s="83">
        <v>19905184</v>
      </c>
    </row>
    <row r="599" spans="1:26" s="13" customFormat="1">
      <c r="A599" s="49">
        <v>487</v>
      </c>
      <c r="B599" s="49">
        <v>487049128</v>
      </c>
      <c r="C599" s="50" t="s">
        <v>268</v>
      </c>
      <c r="D599" s="49">
        <v>49</v>
      </c>
      <c r="E599" s="50" t="s">
        <v>73</v>
      </c>
      <c r="F599" s="49">
        <v>128</v>
      </c>
      <c r="G599" s="50" t="s">
        <v>122</v>
      </c>
      <c r="H599" s="79">
        <v>1</v>
      </c>
      <c r="I599" s="80">
        <v>8747</v>
      </c>
      <c r="J599" s="80">
        <v>445</v>
      </c>
      <c r="K599" s="80">
        <v>0</v>
      </c>
      <c r="L599" s="80">
        <v>893</v>
      </c>
      <c r="M599" s="81">
        <v>10085</v>
      </c>
      <c r="N599"/>
      <c r="O599" s="79">
        <v>0</v>
      </c>
      <c r="P599" s="79">
        <v>0</v>
      </c>
      <c r="Q599" s="55">
        <v>0.18</v>
      </c>
      <c r="R599" s="55">
        <v>3.2910048269938354E-2</v>
      </c>
      <c r="S599" s="52">
        <v>0</v>
      </c>
      <c r="T599"/>
      <c r="U599" s="82">
        <v>9192</v>
      </c>
      <c r="V599" s="82">
        <v>0</v>
      </c>
      <c r="W599" s="82">
        <v>0</v>
      </c>
      <c r="X599" s="82">
        <v>893</v>
      </c>
      <c r="Y599" s="82">
        <v>10085</v>
      </c>
      <c r="Z599" s="83">
        <v>19905184</v>
      </c>
    </row>
    <row r="600" spans="1:26" s="13" customFormat="1">
      <c r="A600" s="49">
        <v>487</v>
      </c>
      <c r="B600" s="49">
        <v>487049133</v>
      </c>
      <c r="C600" s="50" t="s">
        <v>268</v>
      </c>
      <c r="D600" s="49">
        <v>49</v>
      </c>
      <c r="E600" s="50" t="s">
        <v>73</v>
      </c>
      <c r="F600" s="49">
        <v>133</v>
      </c>
      <c r="G600" s="50" t="s">
        <v>59</v>
      </c>
      <c r="H600" s="79">
        <v>1</v>
      </c>
      <c r="I600" s="80">
        <v>10840</v>
      </c>
      <c r="J600" s="80">
        <v>3396</v>
      </c>
      <c r="K600" s="80">
        <v>0</v>
      </c>
      <c r="L600" s="80">
        <v>893</v>
      </c>
      <c r="M600" s="81">
        <v>15129</v>
      </c>
      <c r="N600"/>
      <c r="O600" s="79">
        <v>0</v>
      </c>
      <c r="P600" s="79">
        <v>0</v>
      </c>
      <c r="Q600" s="55">
        <v>0.09</v>
      </c>
      <c r="R600" s="55">
        <v>2.9742872819355236E-2</v>
      </c>
      <c r="S600" s="52">
        <v>0</v>
      </c>
      <c r="T600"/>
      <c r="U600" s="82">
        <v>14236</v>
      </c>
      <c r="V600" s="82">
        <v>0</v>
      </c>
      <c r="W600" s="82">
        <v>0</v>
      </c>
      <c r="X600" s="82">
        <v>893</v>
      </c>
      <c r="Y600" s="82">
        <v>15129</v>
      </c>
      <c r="Z600" s="83">
        <v>19905184</v>
      </c>
    </row>
    <row r="601" spans="1:26" s="13" customFormat="1">
      <c r="A601" s="49">
        <v>487</v>
      </c>
      <c r="B601" s="49">
        <v>487049149</v>
      </c>
      <c r="C601" s="50" t="s">
        <v>268</v>
      </c>
      <c r="D601" s="49">
        <v>49</v>
      </c>
      <c r="E601" s="50" t="s">
        <v>73</v>
      </c>
      <c r="F601" s="49">
        <v>149</v>
      </c>
      <c r="G601" s="50" t="s">
        <v>77</v>
      </c>
      <c r="H601" s="79">
        <v>2</v>
      </c>
      <c r="I601" s="80">
        <v>8747</v>
      </c>
      <c r="J601" s="80">
        <v>11</v>
      </c>
      <c r="K601" s="80">
        <v>0</v>
      </c>
      <c r="L601" s="80">
        <v>893</v>
      </c>
      <c r="M601" s="81">
        <v>9651</v>
      </c>
      <c r="N601"/>
      <c r="O601" s="79">
        <v>0</v>
      </c>
      <c r="P601" s="79">
        <v>0</v>
      </c>
      <c r="Q601" s="55">
        <v>0.16</v>
      </c>
      <c r="R601" s="55">
        <v>0.10179034970494732</v>
      </c>
      <c r="S601" s="52">
        <v>0</v>
      </c>
      <c r="T601"/>
      <c r="U601" s="82">
        <v>17516</v>
      </c>
      <c r="V601" s="82">
        <v>0</v>
      </c>
      <c r="W601" s="82">
        <v>0</v>
      </c>
      <c r="X601" s="82">
        <v>1786</v>
      </c>
      <c r="Y601" s="82">
        <v>19302</v>
      </c>
      <c r="Z601" s="83">
        <v>19905184</v>
      </c>
    </row>
    <row r="602" spans="1:26" s="13" customFormat="1">
      <c r="A602" s="49">
        <v>487</v>
      </c>
      <c r="B602" s="49">
        <v>487049153</v>
      </c>
      <c r="C602" s="50" t="s">
        <v>268</v>
      </c>
      <c r="D602" s="49">
        <v>49</v>
      </c>
      <c r="E602" s="50" t="s">
        <v>73</v>
      </c>
      <c r="F602" s="49">
        <v>153</v>
      </c>
      <c r="G602" s="50" t="s">
        <v>107</v>
      </c>
      <c r="H602" s="79">
        <v>2</v>
      </c>
      <c r="I602" s="80">
        <v>10593</v>
      </c>
      <c r="J602" s="80">
        <v>559</v>
      </c>
      <c r="K602" s="80">
        <v>0</v>
      </c>
      <c r="L602" s="80">
        <v>893</v>
      </c>
      <c r="M602" s="81">
        <v>12045</v>
      </c>
      <c r="N602"/>
      <c r="O602" s="79">
        <v>0</v>
      </c>
      <c r="P602" s="79">
        <v>0</v>
      </c>
      <c r="Q602" s="55">
        <v>0.09</v>
      </c>
      <c r="R602" s="55">
        <v>1.3210763680345456E-2</v>
      </c>
      <c r="S602" s="52">
        <v>0</v>
      </c>
      <c r="T602"/>
      <c r="U602" s="82">
        <v>22304</v>
      </c>
      <c r="V602" s="82">
        <v>0</v>
      </c>
      <c r="W602" s="82">
        <v>0</v>
      </c>
      <c r="X602" s="82">
        <v>1786</v>
      </c>
      <c r="Y602" s="82">
        <v>24090</v>
      </c>
      <c r="Z602" s="83">
        <v>19905184</v>
      </c>
    </row>
    <row r="603" spans="1:26" s="13" customFormat="1">
      <c r="A603" s="49">
        <v>487</v>
      </c>
      <c r="B603" s="49">
        <v>487049163</v>
      </c>
      <c r="C603" s="50" t="s">
        <v>268</v>
      </c>
      <c r="D603" s="49">
        <v>49</v>
      </c>
      <c r="E603" s="50" t="s">
        <v>73</v>
      </c>
      <c r="F603" s="49">
        <v>163</v>
      </c>
      <c r="G603" s="50" t="s">
        <v>16</v>
      </c>
      <c r="H603" s="79">
        <v>14</v>
      </c>
      <c r="I603" s="80">
        <v>11453</v>
      </c>
      <c r="J603" s="80">
        <v>223</v>
      </c>
      <c r="K603" s="80">
        <v>0</v>
      </c>
      <c r="L603" s="80">
        <v>893</v>
      </c>
      <c r="M603" s="81">
        <v>12569</v>
      </c>
      <c r="N603"/>
      <c r="O603" s="79">
        <v>0</v>
      </c>
      <c r="P603" s="79">
        <v>0</v>
      </c>
      <c r="Q603" s="55">
        <v>0.18</v>
      </c>
      <c r="R603" s="55">
        <v>8.718100290538934E-2</v>
      </c>
      <c r="S603" s="52">
        <v>0</v>
      </c>
      <c r="T603"/>
      <c r="U603" s="82">
        <v>163464</v>
      </c>
      <c r="V603" s="82">
        <v>0</v>
      </c>
      <c r="W603" s="82">
        <v>0</v>
      </c>
      <c r="X603" s="82">
        <v>12502</v>
      </c>
      <c r="Y603" s="82">
        <v>175966</v>
      </c>
      <c r="Z603" s="83">
        <v>19905184</v>
      </c>
    </row>
    <row r="604" spans="1:26" s="13" customFormat="1">
      <c r="A604" s="49">
        <v>487</v>
      </c>
      <c r="B604" s="49">
        <v>487049165</v>
      </c>
      <c r="C604" s="50" t="s">
        <v>268</v>
      </c>
      <c r="D604" s="49">
        <v>49</v>
      </c>
      <c r="E604" s="50" t="s">
        <v>73</v>
      </c>
      <c r="F604" s="49">
        <v>165</v>
      </c>
      <c r="G604" s="50" t="s">
        <v>17</v>
      </c>
      <c r="H604" s="79">
        <v>49</v>
      </c>
      <c r="I604" s="80">
        <v>11390</v>
      </c>
      <c r="J604" s="80">
        <v>619</v>
      </c>
      <c r="K604" s="80">
        <v>0</v>
      </c>
      <c r="L604" s="80">
        <v>893</v>
      </c>
      <c r="M604" s="81">
        <v>12902</v>
      </c>
      <c r="N604"/>
      <c r="O604" s="79">
        <v>0</v>
      </c>
      <c r="P604" s="79">
        <v>0</v>
      </c>
      <c r="Q604" s="55">
        <v>0.14000000000000001</v>
      </c>
      <c r="R604" s="55">
        <v>0.119594572656299</v>
      </c>
      <c r="S604" s="52">
        <v>0</v>
      </c>
      <c r="T604"/>
      <c r="U604" s="82">
        <v>588441</v>
      </c>
      <c r="V604" s="82">
        <v>0</v>
      </c>
      <c r="W604" s="82">
        <v>0</v>
      </c>
      <c r="X604" s="82">
        <v>43757</v>
      </c>
      <c r="Y604" s="82">
        <v>632198</v>
      </c>
      <c r="Z604" s="83">
        <v>19905184</v>
      </c>
    </row>
    <row r="605" spans="1:26" s="13" customFormat="1">
      <c r="A605" s="49">
        <v>487</v>
      </c>
      <c r="B605" s="49">
        <v>487049176</v>
      </c>
      <c r="C605" s="50" t="s">
        <v>268</v>
      </c>
      <c r="D605" s="49">
        <v>49</v>
      </c>
      <c r="E605" s="50" t="s">
        <v>73</v>
      </c>
      <c r="F605" s="49">
        <v>176</v>
      </c>
      <c r="G605" s="50" t="s">
        <v>78</v>
      </c>
      <c r="H605" s="79">
        <v>47</v>
      </c>
      <c r="I605" s="80">
        <v>11591</v>
      </c>
      <c r="J605" s="80">
        <v>3828</v>
      </c>
      <c r="K605" s="80">
        <v>0</v>
      </c>
      <c r="L605" s="80">
        <v>893</v>
      </c>
      <c r="M605" s="81">
        <v>16312</v>
      </c>
      <c r="N605"/>
      <c r="O605" s="79">
        <v>0</v>
      </c>
      <c r="P605" s="79">
        <v>0</v>
      </c>
      <c r="Q605" s="55">
        <v>0.09</v>
      </c>
      <c r="R605" s="55">
        <v>6.5731913421481103E-2</v>
      </c>
      <c r="S605" s="52">
        <v>0</v>
      </c>
      <c r="T605"/>
      <c r="U605" s="82">
        <v>724693</v>
      </c>
      <c r="V605" s="82">
        <v>0</v>
      </c>
      <c r="W605" s="82">
        <v>0</v>
      </c>
      <c r="X605" s="82">
        <v>41971</v>
      </c>
      <c r="Y605" s="82">
        <v>766664</v>
      </c>
      <c r="Z605" s="83">
        <v>19905184</v>
      </c>
    </row>
    <row r="606" spans="1:26" s="13" customFormat="1">
      <c r="A606" s="49">
        <v>487</v>
      </c>
      <c r="B606" s="49">
        <v>487049211</v>
      </c>
      <c r="C606" s="50" t="s">
        <v>268</v>
      </c>
      <c r="D606" s="49">
        <v>49</v>
      </c>
      <c r="E606" s="50" t="s">
        <v>73</v>
      </c>
      <c r="F606" s="49">
        <v>211</v>
      </c>
      <c r="G606" s="50" t="s">
        <v>87</v>
      </c>
      <c r="H606" s="79">
        <v>1</v>
      </c>
      <c r="I606" s="80">
        <v>9627</v>
      </c>
      <c r="J606" s="80">
        <v>1727</v>
      </c>
      <c r="K606" s="80">
        <v>0</v>
      </c>
      <c r="L606" s="80">
        <v>893</v>
      </c>
      <c r="M606" s="81">
        <v>12247</v>
      </c>
      <c r="N606"/>
      <c r="O606" s="79">
        <v>0</v>
      </c>
      <c r="P606" s="79">
        <v>0</v>
      </c>
      <c r="Q606" s="55">
        <v>0.09</v>
      </c>
      <c r="R606" s="55">
        <v>1.618199781037964E-3</v>
      </c>
      <c r="S606" s="52">
        <v>0</v>
      </c>
      <c r="T606"/>
      <c r="U606" s="82">
        <v>11354</v>
      </c>
      <c r="V606" s="82">
        <v>0</v>
      </c>
      <c r="W606" s="82">
        <v>0</v>
      </c>
      <c r="X606" s="82">
        <v>893</v>
      </c>
      <c r="Y606" s="82">
        <v>12247</v>
      </c>
      <c r="Z606" s="83">
        <v>19905184</v>
      </c>
    </row>
    <row r="607" spans="1:26" s="13" customFormat="1">
      <c r="A607" s="49">
        <v>487</v>
      </c>
      <c r="B607" s="49">
        <v>487049243</v>
      </c>
      <c r="C607" s="50" t="s">
        <v>268</v>
      </c>
      <c r="D607" s="49">
        <v>49</v>
      </c>
      <c r="E607" s="50" t="s">
        <v>73</v>
      </c>
      <c r="F607" s="49">
        <v>243</v>
      </c>
      <c r="G607" s="50" t="s">
        <v>80</v>
      </c>
      <c r="H607" s="79">
        <v>1</v>
      </c>
      <c r="I607" s="80">
        <v>12066</v>
      </c>
      <c r="J607" s="80">
        <v>2848</v>
      </c>
      <c r="K607" s="80">
        <v>0</v>
      </c>
      <c r="L607" s="80">
        <v>893</v>
      </c>
      <c r="M607" s="81">
        <v>15807</v>
      </c>
      <c r="N607"/>
      <c r="O607" s="79">
        <v>0</v>
      </c>
      <c r="P607" s="79">
        <v>0</v>
      </c>
      <c r="Q607" s="55">
        <v>0.09</v>
      </c>
      <c r="R607" s="55">
        <v>5.4269435560786857E-3</v>
      </c>
      <c r="S607" s="52">
        <v>0</v>
      </c>
      <c r="T607"/>
      <c r="U607" s="82">
        <v>14914</v>
      </c>
      <c r="V607" s="82">
        <v>0</v>
      </c>
      <c r="W607" s="82">
        <v>0</v>
      </c>
      <c r="X607" s="82">
        <v>893</v>
      </c>
      <c r="Y607" s="82">
        <v>15807</v>
      </c>
      <c r="Z607" s="83">
        <v>19905184</v>
      </c>
    </row>
    <row r="608" spans="1:26" s="13" customFormat="1">
      <c r="A608" s="49">
        <v>487</v>
      </c>
      <c r="B608" s="49">
        <v>487049244</v>
      </c>
      <c r="C608" s="50" t="s">
        <v>268</v>
      </c>
      <c r="D608" s="49">
        <v>49</v>
      </c>
      <c r="E608" s="50" t="s">
        <v>73</v>
      </c>
      <c r="F608" s="49">
        <v>244</v>
      </c>
      <c r="G608" s="50" t="s">
        <v>27</v>
      </c>
      <c r="H608" s="79">
        <v>12</v>
      </c>
      <c r="I608" s="80">
        <v>9906</v>
      </c>
      <c r="J608" s="80">
        <v>4011</v>
      </c>
      <c r="K608" s="80">
        <v>0</v>
      </c>
      <c r="L608" s="80">
        <v>893</v>
      </c>
      <c r="M608" s="81">
        <v>14810</v>
      </c>
      <c r="N608"/>
      <c r="O608" s="79">
        <v>0</v>
      </c>
      <c r="P608" s="79">
        <v>0</v>
      </c>
      <c r="Q608" s="55">
        <v>0.18</v>
      </c>
      <c r="R608" s="55">
        <v>9.4214674022231409E-2</v>
      </c>
      <c r="S608" s="52">
        <v>0</v>
      </c>
      <c r="T608"/>
      <c r="U608" s="82">
        <v>167004</v>
      </c>
      <c r="V608" s="82">
        <v>0</v>
      </c>
      <c r="W608" s="82">
        <v>0</v>
      </c>
      <c r="X608" s="82">
        <v>10716</v>
      </c>
      <c r="Y608" s="82">
        <v>177720</v>
      </c>
      <c r="Z608" s="83">
        <v>19905184</v>
      </c>
    </row>
    <row r="609" spans="1:26" s="13" customFormat="1">
      <c r="A609" s="49">
        <v>487</v>
      </c>
      <c r="B609" s="49">
        <v>487049246</v>
      </c>
      <c r="C609" s="50" t="s">
        <v>268</v>
      </c>
      <c r="D609" s="49">
        <v>49</v>
      </c>
      <c r="E609" s="50" t="s">
        <v>73</v>
      </c>
      <c r="F609" s="49">
        <v>246</v>
      </c>
      <c r="G609" s="50" t="s">
        <v>220</v>
      </c>
      <c r="H609" s="79">
        <v>1</v>
      </c>
      <c r="I609" s="80">
        <v>9608</v>
      </c>
      <c r="J609" s="80">
        <v>2714</v>
      </c>
      <c r="K609" s="80">
        <v>0</v>
      </c>
      <c r="L609" s="80">
        <v>893</v>
      </c>
      <c r="M609" s="81">
        <v>13215</v>
      </c>
      <c r="N609"/>
      <c r="O609" s="79">
        <v>0</v>
      </c>
      <c r="P609" s="79">
        <v>0</v>
      </c>
      <c r="Q609" s="55">
        <v>0.09</v>
      </c>
      <c r="R609" s="55">
        <v>4.7740598595283665E-4</v>
      </c>
      <c r="S609" s="52">
        <v>0</v>
      </c>
      <c r="T609"/>
      <c r="U609" s="82">
        <v>12322</v>
      </c>
      <c r="V609" s="82">
        <v>0</v>
      </c>
      <c r="W609" s="82">
        <v>0</v>
      </c>
      <c r="X609" s="82">
        <v>893</v>
      </c>
      <c r="Y609" s="82">
        <v>13215</v>
      </c>
      <c r="Z609" s="83">
        <v>19905184</v>
      </c>
    </row>
    <row r="610" spans="1:26" s="13" customFormat="1">
      <c r="A610" s="49">
        <v>487</v>
      </c>
      <c r="B610" s="49">
        <v>487049248</v>
      </c>
      <c r="C610" s="50" t="s">
        <v>268</v>
      </c>
      <c r="D610" s="49">
        <v>49</v>
      </c>
      <c r="E610" s="50" t="s">
        <v>73</v>
      </c>
      <c r="F610" s="49">
        <v>248</v>
      </c>
      <c r="G610" s="50" t="s">
        <v>18</v>
      </c>
      <c r="H610" s="79">
        <v>9</v>
      </c>
      <c r="I610" s="80">
        <v>11330</v>
      </c>
      <c r="J610" s="80">
        <v>1112</v>
      </c>
      <c r="K610" s="80">
        <v>0</v>
      </c>
      <c r="L610" s="80">
        <v>893</v>
      </c>
      <c r="M610" s="81">
        <v>13335</v>
      </c>
      <c r="N610"/>
      <c r="O610" s="79">
        <v>0</v>
      </c>
      <c r="P610" s="79">
        <v>0</v>
      </c>
      <c r="Q610" s="55">
        <v>0.09</v>
      </c>
      <c r="R610" s="55">
        <v>3.832086787720014E-2</v>
      </c>
      <c r="S610" s="52">
        <v>0</v>
      </c>
      <c r="T610"/>
      <c r="U610" s="82">
        <v>111978</v>
      </c>
      <c r="V610" s="82">
        <v>0</v>
      </c>
      <c r="W610" s="82">
        <v>0</v>
      </c>
      <c r="X610" s="82">
        <v>8037</v>
      </c>
      <c r="Y610" s="82">
        <v>120015</v>
      </c>
      <c r="Z610" s="83">
        <v>19905184</v>
      </c>
    </row>
    <row r="611" spans="1:26" s="13" customFormat="1">
      <c r="A611" s="49">
        <v>487</v>
      </c>
      <c r="B611" s="49">
        <v>487049262</v>
      </c>
      <c r="C611" s="50" t="s">
        <v>268</v>
      </c>
      <c r="D611" s="49">
        <v>49</v>
      </c>
      <c r="E611" s="50" t="s">
        <v>73</v>
      </c>
      <c r="F611" s="49">
        <v>262</v>
      </c>
      <c r="G611" s="50" t="s">
        <v>19</v>
      </c>
      <c r="H611" s="79">
        <v>7</v>
      </c>
      <c r="I611" s="80">
        <v>12670</v>
      </c>
      <c r="J611" s="80">
        <v>5842</v>
      </c>
      <c r="K611" s="80">
        <v>0</v>
      </c>
      <c r="L611" s="80">
        <v>893</v>
      </c>
      <c r="M611" s="81">
        <v>19405</v>
      </c>
      <c r="N611"/>
      <c r="O611" s="79">
        <v>0</v>
      </c>
      <c r="P611" s="79">
        <v>0</v>
      </c>
      <c r="Q611" s="55">
        <v>0.09</v>
      </c>
      <c r="R611" s="55">
        <v>4.9647447879869105E-2</v>
      </c>
      <c r="S611" s="52">
        <v>0</v>
      </c>
      <c r="T611"/>
      <c r="U611" s="82">
        <v>129584</v>
      </c>
      <c r="V611" s="82">
        <v>0</v>
      </c>
      <c r="W611" s="82">
        <v>0</v>
      </c>
      <c r="X611" s="82">
        <v>6251</v>
      </c>
      <c r="Y611" s="82">
        <v>135835</v>
      </c>
      <c r="Z611" s="83">
        <v>19905184</v>
      </c>
    </row>
    <row r="612" spans="1:26" s="13" customFormat="1">
      <c r="A612" s="49">
        <v>487</v>
      </c>
      <c r="B612" s="49">
        <v>487049274</v>
      </c>
      <c r="C612" s="50" t="s">
        <v>268</v>
      </c>
      <c r="D612" s="49">
        <v>49</v>
      </c>
      <c r="E612" s="50" t="s">
        <v>73</v>
      </c>
      <c r="F612" s="49">
        <v>274</v>
      </c>
      <c r="G612" s="50" t="s">
        <v>60</v>
      </c>
      <c r="H612" s="79">
        <v>159</v>
      </c>
      <c r="I612" s="80">
        <v>11932</v>
      </c>
      <c r="J612" s="80">
        <v>5767</v>
      </c>
      <c r="K612" s="80">
        <v>0</v>
      </c>
      <c r="L612" s="80">
        <v>893</v>
      </c>
      <c r="M612" s="81">
        <v>18592</v>
      </c>
      <c r="N612"/>
      <c r="O612" s="79">
        <v>0</v>
      </c>
      <c r="P612" s="79">
        <v>0</v>
      </c>
      <c r="Q612" s="55">
        <v>0.09</v>
      </c>
      <c r="R612" s="55">
        <v>8.1251962989640741E-2</v>
      </c>
      <c r="S612" s="52">
        <v>0</v>
      </c>
      <c r="T612"/>
      <c r="U612" s="82">
        <v>2814141</v>
      </c>
      <c r="V612" s="82">
        <v>0</v>
      </c>
      <c r="W612" s="82">
        <v>0</v>
      </c>
      <c r="X612" s="82">
        <v>141987</v>
      </c>
      <c r="Y612" s="82">
        <v>2956128</v>
      </c>
      <c r="Z612" s="83">
        <v>19905184</v>
      </c>
    </row>
    <row r="613" spans="1:26" s="13" customFormat="1">
      <c r="A613" s="49">
        <v>487</v>
      </c>
      <c r="B613" s="49">
        <v>487049284</v>
      </c>
      <c r="C613" s="50" t="s">
        <v>268</v>
      </c>
      <c r="D613" s="49">
        <v>49</v>
      </c>
      <c r="E613" s="50" t="s">
        <v>73</v>
      </c>
      <c r="F613" s="49">
        <v>284</v>
      </c>
      <c r="G613" s="50" t="s">
        <v>140</v>
      </c>
      <c r="H613" s="79">
        <v>1</v>
      </c>
      <c r="I613" s="80">
        <v>10593</v>
      </c>
      <c r="J613" s="80">
        <v>3606</v>
      </c>
      <c r="K613" s="80">
        <v>0</v>
      </c>
      <c r="L613" s="80">
        <v>893</v>
      </c>
      <c r="M613" s="81">
        <v>15092</v>
      </c>
      <c r="N613"/>
      <c r="O613" s="79">
        <v>0</v>
      </c>
      <c r="P613" s="79">
        <v>0</v>
      </c>
      <c r="Q613" s="55">
        <v>0.09</v>
      </c>
      <c r="R613" s="55">
        <v>2.5323199813447307E-2</v>
      </c>
      <c r="S613" s="52">
        <v>0</v>
      </c>
      <c r="T613"/>
      <c r="U613" s="82">
        <v>14199</v>
      </c>
      <c r="V613" s="82">
        <v>0</v>
      </c>
      <c r="W613" s="82">
        <v>0</v>
      </c>
      <c r="X613" s="82">
        <v>893</v>
      </c>
      <c r="Y613" s="82">
        <v>15092</v>
      </c>
      <c r="Z613" s="83">
        <v>19905184</v>
      </c>
    </row>
    <row r="614" spans="1:26" s="13" customFormat="1">
      <c r="A614" s="49">
        <v>487</v>
      </c>
      <c r="B614" s="49">
        <v>487049308</v>
      </c>
      <c r="C614" s="50" t="s">
        <v>268</v>
      </c>
      <c r="D614" s="49">
        <v>49</v>
      </c>
      <c r="E614" s="50" t="s">
        <v>73</v>
      </c>
      <c r="F614" s="49">
        <v>308</v>
      </c>
      <c r="G614" s="50" t="s">
        <v>20</v>
      </c>
      <c r="H614" s="79">
        <v>3</v>
      </c>
      <c r="I614" s="80">
        <v>11660</v>
      </c>
      <c r="J614" s="80">
        <v>6766</v>
      </c>
      <c r="K614" s="80">
        <v>0</v>
      </c>
      <c r="L614" s="80">
        <v>893</v>
      </c>
      <c r="M614" s="81">
        <v>19319</v>
      </c>
      <c r="N614"/>
      <c r="O614" s="79">
        <v>0</v>
      </c>
      <c r="P614" s="79">
        <v>0</v>
      </c>
      <c r="Q614" s="55">
        <v>0.09</v>
      </c>
      <c r="R614" s="55">
        <v>2.0346272864505974E-3</v>
      </c>
      <c r="S614" s="52">
        <v>0</v>
      </c>
      <c r="T614"/>
      <c r="U614" s="82">
        <v>55278</v>
      </c>
      <c r="V614" s="82">
        <v>0</v>
      </c>
      <c r="W614" s="82">
        <v>0</v>
      </c>
      <c r="X614" s="82">
        <v>2679</v>
      </c>
      <c r="Y614" s="82">
        <v>57957</v>
      </c>
      <c r="Z614" s="83">
        <v>19905184</v>
      </c>
    </row>
    <row r="615" spans="1:26" s="13" customFormat="1">
      <c r="A615" s="49">
        <v>487</v>
      </c>
      <c r="B615" s="49">
        <v>487049314</v>
      </c>
      <c r="C615" s="50" t="s">
        <v>268</v>
      </c>
      <c r="D615" s="49">
        <v>49</v>
      </c>
      <c r="E615" s="50" t="s">
        <v>73</v>
      </c>
      <c r="F615" s="49">
        <v>314</v>
      </c>
      <c r="G615" s="50" t="s">
        <v>29</v>
      </c>
      <c r="H615" s="79">
        <v>6</v>
      </c>
      <c r="I615" s="80">
        <v>11091</v>
      </c>
      <c r="J615" s="80">
        <v>8604</v>
      </c>
      <c r="K615" s="80">
        <v>0</v>
      </c>
      <c r="L615" s="80">
        <v>893</v>
      </c>
      <c r="M615" s="81">
        <v>20588</v>
      </c>
      <c r="N615"/>
      <c r="O615" s="79">
        <v>0</v>
      </c>
      <c r="P615" s="79">
        <v>0</v>
      </c>
      <c r="Q615" s="55">
        <v>0.09</v>
      </c>
      <c r="R615" s="55">
        <v>4.7690498957416397E-3</v>
      </c>
      <c r="S615" s="52">
        <v>0</v>
      </c>
      <c r="T615"/>
      <c r="U615" s="82">
        <v>118170</v>
      </c>
      <c r="V615" s="82">
        <v>0</v>
      </c>
      <c r="W615" s="82">
        <v>0</v>
      </c>
      <c r="X615" s="82">
        <v>5358</v>
      </c>
      <c r="Y615" s="82">
        <v>123528</v>
      </c>
      <c r="Z615" s="83">
        <v>19905184</v>
      </c>
    </row>
    <row r="616" spans="1:26" s="13" customFormat="1">
      <c r="A616" s="49">
        <v>487</v>
      </c>
      <c r="B616" s="49">
        <v>487049347</v>
      </c>
      <c r="C616" s="50" t="s">
        <v>268</v>
      </c>
      <c r="D616" s="49">
        <v>49</v>
      </c>
      <c r="E616" s="50" t="s">
        <v>73</v>
      </c>
      <c r="F616" s="49">
        <v>347</v>
      </c>
      <c r="G616" s="50" t="s">
        <v>82</v>
      </c>
      <c r="H616" s="79">
        <v>3</v>
      </c>
      <c r="I616" s="80">
        <v>10754</v>
      </c>
      <c r="J616" s="80">
        <v>4659</v>
      </c>
      <c r="K616" s="80">
        <v>0</v>
      </c>
      <c r="L616" s="80">
        <v>893</v>
      </c>
      <c r="M616" s="81">
        <v>16306</v>
      </c>
      <c r="N616"/>
      <c r="O616" s="79">
        <v>0</v>
      </c>
      <c r="P616" s="79">
        <v>0</v>
      </c>
      <c r="Q616" s="55">
        <v>0.09</v>
      </c>
      <c r="R616" s="55">
        <v>4.0252418987949401E-3</v>
      </c>
      <c r="S616" s="52">
        <v>0</v>
      </c>
      <c r="T616"/>
      <c r="U616" s="82">
        <v>46239</v>
      </c>
      <c r="V616" s="82">
        <v>0</v>
      </c>
      <c r="W616" s="82">
        <v>0</v>
      </c>
      <c r="X616" s="82">
        <v>2679</v>
      </c>
      <c r="Y616" s="82">
        <v>48918</v>
      </c>
      <c r="Z616" s="83">
        <v>19905184</v>
      </c>
    </row>
    <row r="617" spans="1:26" s="13" customFormat="1">
      <c r="A617" s="49">
        <v>487</v>
      </c>
      <c r="B617" s="49">
        <v>487274031</v>
      </c>
      <c r="C617" s="50" t="s">
        <v>268</v>
      </c>
      <c r="D617" s="49">
        <v>274</v>
      </c>
      <c r="E617" s="50" t="s">
        <v>60</v>
      </c>
      <c r="F617" s="49">
        <v>31</v>
      </c>
      <c r="G617" s="50" t="s">
        <v>76</v>
      </c>
      <c r="H617" s="79">
        <v>3</v>
      </c>
      <c r="I617" s="80">
        <v>8689</v>
      </c>
      <c r="J617" s="80">
        <v>4031</v>
      </c>
      <c r="K617" s="80">
        <v>0</v>
      </c>
      <c r="L617" s="80">
        <v>893</v>
      </c>
      <c r="M617" s="81">
        <v>13613</v>
      </c>
      <c r="N617"/>
      <c r="O617" s="79">
        <v>0</v>
      </c>
      <c r="P617" s="79">
        <v>0</v>
      </c>
      <c r="Q617" s="55">
        <v>0.09</v>
      </c>
      <c r="R617" s="55">
        <v>3.0867313623974602E-2</v>
      </c>
      <c r="S617" s="52">
        <v>0</v>
      </c>
      <c r="T617"/>
      <c r="U617" s="82">
        <v>38160</v>
      </c>
      <c r="V617" s="82">
        <v>0</v>
      </c>
      <c r="W617" s="82">
        <v>0</v>
      </c>
      <c r="X617" s="82">
        <v>2679</v>
      </c>
      <c r="Y617" s="82">
        <v>40839</v>
      </c>
      <c r="Z617" s="83">
        <v>19905184</v>
      </c>
    </row>
    <row r="618" spans="1:26" s="13" customFormat="1">
      <c r="A618" s="49">
        <v>487</v>
      </c>
      <c r="B618" s="49">
        <v>487274035</v>
      </c>
      <c r="C618" s="50" t="s">
        <v>268</v>
      </c>
      <c r="D618" s="49">
        <v>274</v>
      </c>
      <c r="E618" s="50" t="s">
        <v>60</v>
      </c>
      <c r="F618" s="49">
        <v>35</v>
      </c>
      <c r="G618" s="50" t="s">
        <v>11</v>
      </c>
      <c r="H618" s="79">
        <v>23</v>
      </c>
      <c r="I618" s="80">
        <v>10748</v>
      </c>
      <c r="J618" s="80">
        <v>3773</v>
      </c>
      <c r="K618" s="80">
        <v>0</v>
      </c>
      <c r="L618" s="80">
        <v>893</v>
      </c>
      <c r="M618" s="81">
        <v>15414</v>
      </c>
      <c r="N618"/>
      <c r="O618" s="79">
        <v>0</v>
      </c>
      <c r="P618" s="79">
        <v>0</v>
      </c>
      <c r="Q618" s="55">
        <v>0.18</v>
      </c>
      <c r="R618" s="55">
        <v>0.14612608853271811</v>
      </c>
      <c r="S618" s="52">
        <v>0</v>
      </c>
      <c r="T618"/>
      <c r="U618" s="82">
        <v>333983</v>
      </c>
      <c r="V618" s="82">
        <v>0</v>
      </c>
      <c r="W618" s="82">
        <v>0</v>
      </c>
      <c r="X618" s="82">
        <v>20539</v>
      </c>
      <c r="Y618" s="82">
        <v>354522</v>
      </c>
      <c r="Z618" s="83">
        <v>19905184</v>
      </c>
    </row>
    <row r="619" spans="1:26" s="13" customFormat="1">
      <c r="A619" s="49">
        <v>487</v>
      </c>
      <c r="B619" s="49">
        <v>487274044</v>
      </c>
      <c r="C619" s="50" t="s">
        <v>268</v>
      </c>
      <c r="D619" s="49">
        <v>274</v>
      </c>
      <c r="E619" s="50" t="s">
        <v>60</v>
      </c>
      <c r="F619" s="49">
        <v>44</v>
      </c>
      <c r="G619" s="50" t="s">
        <v>12</v>
      </c>
      <c r="H619" s="79">
        <v>2</v>
      </c>
      <c r="I619" s="80">
        <v>8689</v>
      </c>
      <c r="J619" s="80">
        <v>202</v>
      </c>
      <c r="K619" s="80">
        <v>0</v>
      </c>
      <c r="L619" s="80">
        <v>893</v>
      </c>
      <c r="M619" s="81">
        <v>9784</v>
      </c>
      <c r="N619"/>
      <c r="O619" s="79">
        <v>0</v>
      </c>
      <c r="P619" s="79">
        <v>0</v>
      </c>
      <c r="Q619" s="55">
        <v>0.09</v>
      </c>
      <c r="R619" s="55">
        <v>4.7548666112628105E-2</v>
      </c>
      <c r="S619" s="52">
        <v>0</v>
      </c>
      <c r="T619"/>
      <c r="U619" s="82">
        <v>17782</v>
      </c>
      <c r="V619" s="82">
        <v>0</v>
      </c>
      <c r="W619" s="82">
        <v>0</v>
      </c>
      <c r="X619" s="82">
        <v>1786</v>
      </c>
      <c r="Y619" s="82">
        <v>19568</v>
      </c>
      <c r="Z619" s="83">
        <v>19905184</v>
      </c>
    </row>
    <row r="620" spans="1:26" s="13" customFormat="1">
      <c r="A620" s="49">
        <v>487</v>
      </c>
      <c r="B620" s="49">
        <v>487274046</v>
      </c>
      <c r="C620" s="50" t="s">
        <v>268</v>
      </c>
      <c r="D620" s="49">
        <v>274</v>
      </c>
      <c r="E620" s="50" t="s">
        <v>60</v>
      </c>
      <c r="F620" s="49">
        <v>46</v>
      </c>
      <c r="G620" s="50" t="s">
        <v>89</v>
      </c>
      <c r="H620" s="79">
        <v>1</v>
      </c>
      <c r="I620" s="80">
        <v>12817</v>
      </c>
      <c r="J620" s="80">
        <v>9740</v>
      </c>
      <c r="K620" s="80">
        <v>0</v>
      </c>
      <c r="L620" s="80">
        <v>893</v>
      </c>
      <c r="M620" s="81">
        <v>23450</v>
      </c>
      <c r="N620"/>
      <c r="O620" s="79">
        <v>0</v>
      </c>
      <c r="P620" s="79">
        <v>0</v>
      </c>
      <c r="Q620" s="55">
        <v>0.09</v>
      </c>
      <c r="R620" s="55">
        <v>5.3994703648983843E-4</v>
      </c>
      <c r="S620" s="52">
        <v>0</v>
      </c>
      <c r="T620"/>
      <c r="U620" s="82">
        <v>22557</v>
      </c>
      <c r="V620" s="82">
        <v>0</v>
      </c>
      <c r="W620" s="82">
        <v>0</v>
      </c>
      <c r="X620" s="82">
        <v>893</v>
      </c>
      <c r="Y620" s="82">
        <v>23450</v>
      </c>
      <c r="Z620" s="83">
        <v>19905184</v>
      </c>
    </row>
    <row r="621" spans="1:26" s="13" customFormat="1">
      <c r="A621" s="49">
        <v>487</v>
      </c>
      <c r="B621" s="49">
        <v>487274048</v>
      </c>
      <c r="C621" s="50" t="s">
        <v>268</v>
      </c>
      <c r="D621" s="49">
        <v>274</v>
      </c>
      <c r="E621" s="50" t="s">
        <v>60</v>
      </c>
      <c r="F621" s="49">
        <v>48</v>
      </c>
      <c r="G621" s="50" t="s">
        <v>217</v>
      </c>
      <c r="H621" s="79">
        <v>1</v>
      </c>
      <c r="I621" s="80">
        <v>8689</v>
      </c>
      <c r="J621" s="80">
        <v>6905</v>
      </c>
      <c r="K621" s="80">
        <v>0</v>
      </c>
      <c r="L621" s="80">
        <v>893</v>
      </c>
      <c r="M621" s="81">
        <v>16487</v>
      </c>
      <c r="N621"/>
      <c r="O621" s="79">
        <v>0</v>
      </c>
      <c r="P621" s="79">
        <v>0</v>
      </c>
      <c r="Q621" s="55">
        <v>0.09</v>
      </c>
      <c r="R621" s="55">
        <v>9.4645556531560197E-4</v>
      </c>
      <c r="S621" s="52">
        <v>0</v>
      </c>
      <c r="T621"/>
      <c r="U621" s="82">
        <v>15594</v>
      </c>
      <c r="V621" s="82">
        <v>0</v>
      </c>
      <c r="W621" s="82">
        <v>0</v>
      </c>
      <c r="X621" s="82">
        <v>893</v>
      </c>
      <c r="Y621" s="82">
        <v>16487</v>
      </c>
      <c r="Z621" s="83">
        <v>19905184</v>
      </c>
    </row>
    <row r="622" spans="1:26" s="13" customFormat="1">
      <c r="A622" s="49">
        <v>487</v>
      </c>
      <c r="B622" s="49">
        <v>487274049</v>
      </c>
      <c r="C622" s="50" t="s">
        <v>268</v>
      </c>
      <c r="D622" s="49">
        <v>274</v>
      </c>
      <c r="E622" s="50" t="s">
        <v>60</v>
      </c>
      <c r="F622" s="49">
        <v>49</v>
      </c>
      <c r="G622" s="50" t="s">
        <v>73</v>
      </c>
      <c r="H622" s="79">
        <v>94</v>
      </c>
      <c r="I622" s="80">
        <v>11594</v>
      </c>
      <c r="J622" s="80">
        <v>14672</v>
      </c>
      <c r="K622" s="80">
        <v>0</v>
      </c>
      <c r="L622" s="80">
        <v>893</v>
      </c>
      <c r="M622" s="81">
        <v>27159</v>
      </c>
      <c r="N622"/>
      <c r="O622" s="79">
        <v>0</v>
      </c>
      <c r="P622" s="79">
        <v>0</v>
      </c>
      <c r="Q622" s="55">
        <v>0.09</v>
      </c>
      <c r="R622" s="55">
        <v>6.9837345584255292E-2</v>
      </c>
      <c r="S622" s="52">
        <v>0</v>
      </c>
      <c r="T622"/>
      <c r="U622" s="82">
        <v>2469004</v>
      </c>
      <c r="V622" s="82">
        <v>0</v>
      </c>
      <c r="W622" s="82">
        <v>0</v>
      </c>
      <c r="X622" s="82">
        <v>83942</v>
      </c>
      <c r="Y622" s="82">
        <v>2552946</v>
      </c>
      <c r="Z622" s="83">
        <v>19905184</v>
      </c>
    </row>
    <row r="623" spans="1:26" s="13" customFormat="1">
      <c r="A623" s="49">
        <v>487</v>
      </c>
      <c r="B623" s="49">
        <v>487274057</v>
      </c>
      <c r="C623" s="50" t="s">
        <v>268</v>
      </c>
      <c r="D623" s="49">
        <v>274</v>
      </c>
      <c r="E623" s="50" t="s">
        <v>60</v>
      </c>
      <c r="F623" s="49">
        <v>57</v>
      </c>
      <c r="G623" s="50" t="s">
        <v>13</v>
      </c>
      <c r="H623" s="79">
        <v>11</v>
      </c>
      <c r="I623" s="80">
        <v>11926</v>
      </c>
      <c r="J623" s="80">
        <v>605</v>
      </c>
      <c r="K623" s="80">
        <v>0</v>
      </c>
      <c r="L623" s="80">
        <v>893</v>
      </c>
      <c r="M623" s="81">
        <v>13424</v>
      </c>
      <c r="N623"/>
      <c r="O623" s="79">
        <v>0</v>
      </c>
      <c r="P623" s="79">
        <v>0</v>
      </c>
      <c r="Q623" s="55">
        <v>0.18</v>
      </c>
      <c r="R623" s="55">
        <v>0.11617430923108824</v>
      </c>
      <c r="S623" s="52">
        <v>0</v>
      </c>
      <c r="T623"/>
      <c r="U623" s="82">
        <v>137841</v>
      </c>
      <c r="V623" s="82">
        <v>0</v>
      </c>
      <c r="W623" s="82">
        <v>0</v>
      </c>
      <c r="X623" s="82">
        <v>9823</v>
      </c>
      <c r="Y623" s="82">
        <v>147664</v>
      </c>
      <c r="Z623" s="83">
        <v>19905184</v>
      </c>
    </row>
    <row r="624" spans="1:26" s="13" customFormat="1">
      <c r="A624" s="49">
        <v>487</v>
      </c>
      <c r="B624" s="49">
        <v>487274093</v>
      </c>
      <c r="C624" s="50" t="s">
        <v>268</v>
      </c>
      <c r="D624" s="49">
        <v>274</v>
      </c>
      <c r="E624" s="50" t="s">
        <v>60</v>
      </c>
      <c r="F624" s="49">
        <v>93</v>
      </c>
      <c r="G624" s="50" t="s">
        <v>14</v>
      </c>
      <c r="H624" s="79">
        <v>50</v>
      </c>
      <c r="I624" s="80">
        <v>11341</v>
      </c>
      <c r="J624" s="80">
        <v>322</v>
      </c>
      <c r="K624" s="80">
        <v>0</v>
      </c>
      <c r="L624" s="80">
        <v>893</v>
      </c>
      <c r="M624" s="81">
        <v>12556</v>
      </c>
      <c r="N624"/>
      <c r="O624" s="79">
        <v>0</v>
      </c>
      <c r="P624" s="79">
        <v>0</v>
      </c>
      <c r="Q624" s="55">
        <v>0.09</v>
      </c>
      <c r="R624" s="55">
        <v>9.8316229817792172E-2</v>
      </c>
      <c r="S624" s="52">
        <v>-987</v>
      </c>
      <c r="T624"/>
      <c r="U624" s="82">
        <v>583150</v>
      </c>
      <c r="V624" s="82">
        <v>0</v>
      </c>
      <c r="W624" s="82">
        <v>-49350</v>
      </c>
      <c r="X624" s="82">
        <v>44650</v>
      </c>
      <c r="Y624" s="82">
        <v>578450</v>
      </c>
      <c r="Z624" s="83">
        <v>19905184</v>
      </c>
    </row>
    <row r="625" spans="1:26" s="13" customFormat="1">
      <c r="A625" s="49">
        <v>487</v>
      </c>
      <c r="B625" s="49">
        <v>487274128</v>
      </c>
      <c r="C625" s="50" t="s">
        <v>268</v>
      </c>
      <c r="D625" s="49">
        <v>274</v>
      </c>
      <c r="E625" s="50" t="s">
        <v>60</v>
      </c>
      <c r="F625" s="49">
        <v>128</v>
      </c>
      <c r="G625" s="50" t="s">
        <v>122</v>
      </c>
      <c r="H625" s="79">
        <v>2</v>
      </c>
      <c r="I625" s="80">
        <v>8689</v>
      </c>
      <c r="J625" s="80">
        <v>442</v>
      </c>
      <c r="K625" s="80">
        <v>0</v>
      </c>
      <c r="L625" s="80">
        <v>893</v>
      </c>
      <c r="M625" s="81">
        <v>10024</v>
      </c>
      <c r="N625"/>
      <c r="O625" s="79">
        <v>0</v>
      </c>
      <c r="P625" s="79">
        <v>0</v>
      </c>
      <c r="Q625" s="55">
        <v>0.18</v>
      </c>
      <c r="R625" s="55">
        <v>3.2910048269938354E-2</v>
      </c>
      <c r="S625" s="52">
        <v>0</v>
      </c>
      <c r="T625"/>
      <c r="U625" s="82">
        <v>18262</v>
      </c>
      <c r="V625" s="82">
        <v>0</v>
      </c>
      <c r="W625" s="82">
        <v>0</v>
      </c>
      <c r="X625" s="82">
        <v>1786</v>
      </c>
      <c r="Y625" s="82">
        <v>20048</v>
      </c>
      <c r="Z625" s="83">
        <v>19905184</v>
      </c>
    </row>
    <row r="626" spans="1:26" s="13" customFormat="1">
      <c r="A626" s="49">
        <v>487</v>
      </c>
      <c r="B626" s="49">
        <v>487274149</v>
      </c>
      <c r="C626" s="50" t="s">
        <v>268</v>
      </c>
      <c r="D626" s="49">
        <v>274</v>
      </c>
      <c r="E626" s="50" t="s">
        <v>60</v>
      </c>
      <c r="F626" s="49">
        <v>149</v>
      </c>
      <c r="G626" s="50" t="s">
        <v>77</v>
      </c>
      <c r="H626" s="79">
        <v>1</v>
      </c>
      <c r="I626" s="80">
        <v>8505</v>
      </c>
      <c r="J626" s="80">
        <v>11</v>
      </c>
      <c r="K626" s="80">
        <v>0</v>
      </c>
      <c r="L626" s="80">
        <v>893</v>
      </c>
      <c r="M626" s="81">
        <v>9409</v>
      </c>
      <c r="N626"/>
      <c r="O626" s="79">
        <v>0</v>
      </c>
      <c r="P626" s="79">
        <v>0</v>
      </c>
      <c r="Q626" s="55">
        <v>0.16</v>
      </c>
      <c r="R626" s="55">
        <v>0.10179034970494732</v>
      </c>
      <c r="S626" s="52">
        <v>0</v>
      </c>
      <c r="T626"/>
      <c r="U626" s="82">
        <v>8516</v>
      </c>
      <c r="V626" s="82">
        <v>0</v>
      </c>
      <c r="W626" s="82">
        <v>0</v>
      </c>
      <c r="X626" s="82">
        <v>893</v>
      </c>
      <c r="Y626" s="82">
        <v>9409</v>
      </c>
      <c r="Z626" s="83">
        <v>19905184</v>
      </c>
    </row>
    <row r="627" spans="1:26" s="13" customFormat="1">
      <c r="A627" s="49">
        <v>487</v>
      </c>
      <c r="B627" s="49">
        <v>487274163</v>
      </c>
      <c r="C627" s="50" t="s">
        <v>268</v>
      </c>
      <c r="D627" s="49">
        <v>274</v>
      </c>
      <c r="E627" s="50" t="s">
        <v>60</v>
      </c>
      <c r="F627" s="49">
        <v>163</v>
      </c>
      <c r="G627" s="50" t="s">
        <v>16</v>
      </c>
      <c r="H627" s="79">
        <v>6</v>
      </c>
      <c r="I627" s="80">
        <v>11445</v>
      </c>
      <c r="J627" s="80">
        <v>223</v>
      </c>
      <c r="K627" s="80">
        <v>0</v>
      </c>
      <c r="L627" s="80">
        <v>893</v>
      </c>
      <c r="M627" s="81">
        <v>12561</v>
      </c>
      <c r="N627"/>
      <c r="O627" s="79">
        <v>0</v>
      </c>
      <c r="P627" s="79">
        <v>0</v>
      </c>
      <c r="Q627" s="55">
        <v>0.18</v>
      </c>
      <c r="R627" s="55">
        <v>8.718100290538934E-2</v>
      </c>
      <c r="S627" s="52">
        <v>0</v>
      </c>
      <c r="T627"/>
      <c r="U627" s="82">
        <v>70008</v>
      </c>
      <c r="V627" s="82">
        <v>0</v>
      </c>
      <c r="W627" s="82">
        <v>0</v>
      </c>
      <c r="X627" s="82">
        <v>5358</v>
      </c>
      <c r="Y627" s="82">
        <v>75366</v>
      </c>
      <c r="Z627" s="83">
        <v>19905184</v>
      </c>
    </row>
    <row r="628" spans="1:26" s="13" customFormat="1">
      <c r="A628" s="49">
        <v>487</v>
      </c>
      <c r="B628" s="49">
        <v>487274165</v>
      </c>
      <c r="C628" s="50" t="s">
        <v>268</v>
      </c>
      <c r="D628" s="49">
        <v>274</v>
      </c>
      <c r="E628" s="50" t="s">
        <v>60</v>
      </c>
      <c r="F628" s="49">
        <v>165</v>
      </c>
      <c r="G628" s="50" t="s">
        <v>17</v>
      </c>
      <c r="H628" s="79">
        <v>58</v>
      </c>
      <c r="I628" s="80">
        <v>10492</v>
      </c>
      <c r="J628" s="80">
        <v>570</v>
      </c>
      <c r="K628" s="80">
        <v>0</v>
      </c>
      <c r="L628" s="80">
        <v>893</v>
      </c>
      <c r="M628" s="81">
        <v>11955</v>
      </c>
      <c r="N628"/>
      <c r="O628" s="79">
        <v>0</v>
      </c>
      <c r="P628" s="79">
        <v>0</v>
      </c>
      <c r="Q628" s="55">
        <v>0.14000000000000001</v>
      </c>
      <c r="R628" s="55">
        <v>0.119594572656299</v>
      </c>
      <c r="S628" s="52">
        <v>0</v>
      </c>
      <c r="T628"/>
      <c r="U628" s="82">
        <v>641596</v>
      </c>
      <c r="V628" s="82">
        <v>0</v>
      </c>
      <c r="W628" s="82">
        <v>0</v>
      </c>
      <c r="X628" s="82">
        <v>51794</v>
      </c>
      <c r="Y628" s="82">
        <v>693390</v>
      </c>
      <c r="Z628" s="83">
        <v>19905184</v>
      </c>
    </row>
    <row r="629" spans="1:26" s="13" customFormat="1">
      <c r="A629" s="49">
        <v>487</v>
      </c>
      <c r="B629" s="49">
        <v>487274176</v>
      </c>
      <c r="C629" s="50" t="s">
        <v>268</v>
      </c>
      <c r="D629" s="49">
        <v>274</v>
      </c>
      <c r="E629" s="50" t="s">
        <v>60</v>
      </c>
      <c r="F629" s="49">
        <v>176</v>
      </c>
      <c r="G629" s="50" t="s">
        <v>78</v>
      </c>
      <c r="H629" s="79">
        <v>42</v>
      </c>
      <c r="I629" s="80">
        <v>11158</v>
      </c>
      <c r="J629" s="80">
        <v>3685</v>
      </c>
      <c r="K629" s="80">
        <v>0</v>
      </c>
      <c r="L629" s="80">
        <v>893</v>
      </c>
      <c r="M629" s="81">
        <v>15736</v>
      </c>
      <c r="N629"/>
      <c r="O629" s="79">
        <v>0</v>
      </c>
      <c r="P629" s="79">
        <v>0</v>
      </c>
      <c r="Q629" s="55">
        <v>0.09</v>
      </c>
      <c r="R629" s="55">
        <v>6.5731913421481103E-2</v>
      </c>
      <c r="S629" s="52">
        <v>0</v>
      </c>
      <c r="T629"/>
      <c r="U629" s="82">
        <v>623406</v>
      </c>
      <c r="V629" s="82">
        <v>0</v>
      </c>
      <c r="W629" s="82">
        <v>0</v>
      </c>
      <c r="X629" s="82">
        <v>37506</v>
      </c>
      <c r="Y629" s="82">
        <v>660912</v>
      </c>
      <c r="Z629" s="83">
        <v>19905184</v>
      </c>
    </row>
    <row r="630" spans="1:26" s="13" customFormat="1">
      <c r="A630" s="49">
        <v>487</v>
      </c>
      <c r="B630" s="49">
        <v>487274178</v>
      </c>
      <c r="C630" s="50" t="s">
        <v>268</v>
      </c>
      <c r="D630" s="49">
        <v>274</v>
      </c>
      <c r="E630" s="50" t="s">
        <v>60</v>
      </c>
      <c r="F630" s="49">
        <v>178</v>
      </c>
      <c r="G630" s="50" t="s">
        <v>219</v>
      </c>
      <c r="H630" s="79">
        <v>1</v>
      </c>
      <c r="I630" s="80">
        <v>8689</v>
      </c>
      <c r="J630" s="80">
        <v>906</v>
      </c>
      <c r="K630" s="80">
        <v>0</v>
      </c>
      <c r="L630" s="80">
        <v>893</v>
      </c>
      <c r="M630" s="81">
        <v>10488</v>
      </c>
      <c r="N630"/>
      <c r="O630" s="79">
        <v>0</v>
      </c>
      <c r="P630" s="79">
        <v>0</v>
      </c>
      <c r="Q630" s="55">
        <v>0.09</v>
      </c>
      <c r="R630" s="55">
        <v>5.950248429354757E-2</v>
      </c>
      <c r="S630" s="52">
        <v>0</v>
      </c>
      <c r="T630"/>
      <c r="U630" s="82">
        <v>9595</v>
      </c>
      <c r="V630" s="82">
        <v>0</v>
      </c>
      <c r="W630" s="82">
        <v>0</v>
      </c>
      <c r="X630" s="82">
        <v>893</v>
      </c>
      <c r="Y630" s="82">
        <v>10488</v>
      </c>
      <c r="Z630" s="83">
        <v>19905184</v>
      </c>
    </row>
    <row r="631" spans="1:26" s="13" customFormat="1">
      <c r="A631" s="49">
        <v>487</v>
      </c>
      <c r="B631" s="49">
        <v>487274181</v>
      </c>
      <c r="C631" s="50" t="s">
        <v>268</v>
      </c>
      <c r="D631" s="49">
        <v>274</v>
      </c>
      <c r="E631" s="50" t="s">
        <v>60</v>
      </c>
      <c r="F631" s="49">
        <v>181</v>
      </c>
      <c r="G631" s="50" t="s">
        <v>79</v>
      </c>
      <c r="H631" s="79">
        <v>1</v>
      </c>
      <c r="I631" s="80">
        <v>13000</v>
      </c>
      <c r="J631" s="80">
        <v>881</v>
      </c>
      <c r="K631" s="80">
        <v>0</v>
      </c>
      <c r="L631" s="80">
        <v>893</v>
      </c>
      <c r="M631" s="81">
        <v>14774</v>
      </c>
      <c r="N631"/>
      <c r="O631" s="79">
        <v>0</v>
      </c>
      <c r="P631" s="79">
        <v>0</v>
      </c>
      <c r="Q631" s="55">
        <v>0.09</v>
      </c>
      <c r="R631" s="55">
        <v>1.3705566070898919E-2</v>
      </c>
      <c r="S631" s="52">
        <v>0</v>
      </c>
      <c r="T631"/>
      <c r="U631" s="82">
        <v>13881</v>
      </c>
      <c r="V631" s="82">
        <v>0</v>
      </c>
      <c r="W631" s="82">
        <v>0</v>
      </c>
      <c r="X631" s="82">
        <v>893</v>
      </c>
      <c r="Y631" s="82">
        <v>14774</v>
      </c>
      <c r="Z631" s="83">
        <v>19905184</v>
      </c>
    </row>
    <row r="632" spans="1:26" s="13" customFormat="1">
      <c r="A632" s="49">
        <v>487</v>
      </c>
      <c r="B632" s="49">
        <v>487274199</v>
      </c>
      <c r="C632" s="50" t="s">
        <v>268</v>
      </c>
      <c r="D632" s="49">
        <v>274</v>
      </c>
      <c r="E632" s="50" t="s">
        <v>60</v>
      </c>
      <c r="F632" s="49">
        <v>199</v>
      </c>
      <c r="G632" s="50" t="s">
        <v>139</v>
      </c>
      <c r="H632" s="79">
        <v>2</v>
      </c>
      <c r="I632" s="80">
        <v>9914</v>
      </c>
      <c r="J632" s="80">
        <v>6359</v>
      </c>
      <c r="K632" s="80">
        <v>0</v>
      </c>
      <c r="L632" s="80">
        <v>893</v>
      </c>
      <c r="M632" s="81">
        <v>17166</v>
      </c>
      <c r="N632"/>
      <c r="O632" s="79">
        <v>0</v>
      </c>
      <c r="P632" s="79">
        <v>0</v>
      </c>
      <c r="Q632" s="55">
        <v>0.09</v>
      </c>
      <c r="R632" s="55">
        <v>5.3669597753179922E-4</v>
      </c>
      <c r="S632" s="52">
        <v>0</v>
      </c>
      <c r="T632"/>
      <c r="U632" s="82">
        <v>32546</v>
      </c>
      <c r="V632" s="82">
        <v>0</v>
      </c>
      <c r="W632" s="82">
        <v>0</v>
      </c>
      <c r="X632" s="82">
        <v>1786</v>
      </c>
      <c r="Y632" s="82">
        <v>34332</v>
      </c>
      <c r="Z632" s="83">
        <v>19905184</v>
      </c>
    </row>
    <row r="633" spans="1:26" s="13" customFormat="1">
      <c r="A633" s="49">
        <v>487</v>
      </c>
      <c r="B633" s="49">
        <v>487274217</v>
      </c>
      <c r="C633" s="50" t="s">
        <v>268</v>
      </c>
      <c r="D633" s="49">
        <v>274</v>
      </c>
      <c r="E633" s="50" t="s">
        <v>60</v>
      </c>
      <c r="F633" s="49">
        <v>217</v>
      </c>
      <c r="G633" s="50" t="s">
        <v>379</v>
      </c>
      <c r="H633" s="79">
        <v>1</v>
      </c>
      <c r="I633" s="80">
        <v>9876</v>
      </c>
      <c r="J633" s="80">
        <v>4307</v>
      </c>
      <c r="K633" s="80">
        <v>0</v>
      </c>
      <c r="L633" s="80">
        <v>893</v>
      </c>
      <c r="M633" s="81">
        <v>15076</v>
      </c>
      <c r="N633"/>
      <c r="O633" s="79">
        <v>0</v>
      </c>
      <c r="P633" s="79">
        <v>0</v>
      </c>
      <c r="Q633" s="55">
        <v>0.09</v>
      </c>
      <c r="R633" s="55">
        <v>4.0560915174898699E-4</v>
      </c>
      <c r="S633" s="52">
        <v>0</v>
      </c>
      <c r="T633"/>
      <c r="U633" s="82">
        <v>14183</v>
      </c>
      <c r="V633" s="82">
        <v>0</v>
      </c>
      <c r="W633" s="82">
        <v>0</v>
      </c>
      <c r="X633" s="82">
        <v>893</v>
      </c>
      <c r="Y633" s="82">
        <v>15076</v>
      </c>
      <c r="Z633" s="83">
        <v>19905184</v>
      </c>
    </row>
    <row r="634" spans="1:26" s="13" customFormat="1">
      <c r="A634" s="49">
        <v>487</v>
      </c>
      <c r="B634" s="49">
        <v>487274229</v>
      </c>
      <c r="C634" s="50" t="s">
        <v>268</v>
      </c>
      <c r="D634" s="49">
        <v>274</v>
      </c>
      <c r="E634" s="50" t="s">
        <v>60</v>
      </c>
      <c r="F634" s="49">
        <v>229</v>
      </c>
      <c r="G634" s="50" t="s">
        <v>97</v>
      </c>
      <c r="H634" s="79">
        <v>1</v>
      </c>
      <c r="I634" s="80">
        <v>10845</v>
      </c>
      <c r="J634" s="80">
        <v>1027</v>
      </c>
      <c r="K634" s="80">
        <v>0</v>
      </c>
      <c r="L634" s="80">
        <v>893</v>
      </c>
      <c r="M634" s="81">
        <v>12765</v>
      </c>
      <c r="N634"/>
      <c r="O634" s="79">
        <v>0</v>
      </c>
      <c r="P634" s="79">
        <v>0</v>
      </c>
      <c r="Q634" s="55">
        <v>0.09</v>
      </c>
      <c r="R634" s="55">
        <v>1.0850901083337826E-2</v>
      </c>
      <c r="S634" s="52">
        <v>0</v>
      </c>
      <c r="T634"/>
      <c r="U634" s="82">
        <v>11872</v>
      </c>
      <c r="V634" s="82">
        <v>0</v>
      </c>
      <c r="W634" s="82">
        <v>0</v>
      </c>
      <c r="X634" s="82">
        <v>893</v>
      </c>
      <c r="Y634" s="82">
        <v>12765</v>
      </c>
      <c r="Z634" s="83">
        <v>19905184</v>
      </c>
    </row>
    <row r="635" spans="1:26" s="13" customFormat="1">
      <c r="A635" s="49">
        <v>487</v>
      </c>
      <c r="B635" s="49">
        <v>487274243</v>
      </c>
      <c r="C635" s="50" t="s">
        <v>268</v>
      </c>
      <c r="D635" s="49">
        <v>274</v>
      </c>
      <c r="E635" s="50" t="s">
        <v>60</v>
      </c>
      <c r="F635" s="49">
        <v>243</v>
      </c>
      <c r="G635" s="50" t="s">
        <v>80</v>
      </c>
      <c r="H635" s="79">
        <v>1</v>
      </c>
      <c r="I635" s="80">
        <v>12066</v>
      </c>
      <c r="J635" s="80">
        <v>2848</v>
      </c>
      <c r="K635" s="80">
        <v>0</v>
      </c>
      <c r="L635" s="80">
        <v>893</v>
      </c>
      <c r="M635" s="81">
        <v>15807</v>
      </c>
      <c r="N635"/>
      <c r="O635" s="79">
        <v>0</v>
      </c>
      <c r="P635" s="79">
        <v>0</v>
      </c>
      <c r="Q635" s="55">
        <v>0.09</v>
      </c>
      <c r="R635" s="55">
        <v>5.4269435560786857E-3</v>
      </c>
      <c r="S635" s="52">
        <v>0</v>
      </c>
      <c r="T635"/>
      <c r="U635" s="82">
        <v>14914</v>
      </c>
      <c r="V635" s="82">
        <v>0</v>
      </c>
      <c r="W635" s="82">
        <v>0</v>
      </c>
      <c r="X635" s="82">
        <v>893</v>
      </c>
      <c r="Y635" s="82">
        <v>15807</v>
      </c>
      <c r="Z635" s="83">
        <v>19905184</v>
      </c>
    </row>
    <row r="636" spans="1:26" s="13" customFormat="1">
      <c r="A636" s="49">
        <v>487</v>
      </c>
      <c r="B636" s="49">
        <v>487274244</v>
      </c>
      <c r="C636" s="50" t="s">
        <v>268</v>
      </c>
      <c r="D636" s="49">
        <v>274</v>
      </c>
      <c r="E636" s="50" t="s">
        <v>60</v>
      </c>
      <c r="F636" s="49">
        <v>244</v>
      </c>
      <c r="G636" s="50" t="s">
        <v>27</v>
      </c>
      <c r="H636" s="79">
        <v>5</v>
      </c>
      <c r="I636" s="80">
        <v>11038</v>
      </c>
      <c r="J636" s="80">
        <v>4469</v>
      </c>
      <c r="K636" s="80">
        <v>0</v>
      </c>
      <c r="L636" s="80">
        <v>893</v>
      </c>
      <c r="M636" s="81">
        <v>16400</v>
      </c>
      <c r="N636"/>
      <c r="O636" s="79">
        <v>0</v>
      </c>
      <c r="P636" s="79">
        <v>0</v>
      </c>
      <c r="Q636" s="55">
        <v>0.18</v>
      </c>
      <c r="R636" s="55">
        <v>9.4214674022231409E-2</v>
      </c>
      <c r="S636" s="52">
        <v>0</v>
      </c>
      <c r="T636"/>
      <c r="U636" s="82">
        <v>77535</v>
      </c>
      <c r="V636" s="82">
        <v>0</v>
      </c>
      <c r="W636" s="82">
        <v>0</v>
      </c>
      <c r="X636" s="82">
        <v>4465</v>
      </c>
      <c r="Y636" s="82">
        <v>82000</v>
      </c>
      <c r="Z636" s="83">
        <v>19905184</v>
      </c>
    </row>
    <row r="637" spans="1:26" s="13" customFormat="1">
      <c r="A637" s="49">
        <v>487</v>
      </c>
      <c r="B637" s="49">
        <v>487274248</v>
      </c>
      <c r="C637" s="50" t="s">
        <v>268</v>
      </c>
      <c r="D637" s="49">
        <v>274</v>
      </c>
      <c r="E637" s="50" t="s">
        <v>60</v>
      </c>
      <c r="F637" s="49">
        <v>248</v>
      </c>
      <c r="G637" s="50" t="s">
        <v>18</v>
      </c>
      <c r="H637" s="79">
        <v>14</v>
      </c>
      <c r="I637" s="80">
        <v>10783</v>
      </c>
      <c r="J637" s="80">
        <v>1058</v>
      </c>
      <c r="K637" s="80">
        <v>0</v>
      </c>
      <c r="L637" s="80">
        <v>893</v>
      </c>
      <c r="M637" s="81">
        <v>12734</v>
      </c>
      <c r="N637"/>
      <c r="O637" s="79">
        <v>0</v>
      </c>
      <c r="P637" s="79">
        <v>0</v>
      </c>
      <c r="Q637" s="55">
        <v>0.09</v>
      </c>
      <c r="R637" s="55">
        <v>3.832086787720014E-2</v>
      </c>
      <c r="S637" s="52">
        <v>0</v>
      </c>
      <c r="T637"/>
      <c r="U637" s="82">
        <v>165774</v>
      </c>
      <c r="V637" s="82">
        <v>0</v>
      </c>
      <c r="W637" s="82">
        <v>0</v>
      </c>
      <c r="X637" s="82">
        <v>12502</v>
      </c>
      <c r="Y637" s="82">
        <v>178276</v>
      </c>
      <c r="Z637" s="83">
        <v>19905184</v>
      </c>
    </row>
    <row r="638" spans="1:26" s="13" customFormat="1">
      <c r="A638" s="49">
        <v>487</v>
      </c>
      <c r="B638" s="49">
        <v>487274262</v>
      </c>
      <c r="C638" s="50" t="s">
        <v>268</v>
      </c>
      <c r="D638" s="49">
        <v>274</v>
      </c>
      <c r="E638" s="50" t="s">
        <v>60</v>
      </c>
      <c r="F638" s="49">
        <v>262</v>
      </c>
      <c r="G638" s="50" t="s">
        <v>19</v>
      </c>
      <c r="H638" s="79">
        <v>7</v>
      </c>
      <c r="I638" s="80">
        <v>10056</v>
      </c>
      <c r="J638" s="80">
        <v>4637</v>
      </c>
      <c r="K638" s="80">
        <v>0</v>
      </c>
      <c r="L638" s="80">
        <v>893</v>
      </c>
      <c r="M638" s="81">
        <v>15586</v>
      </c>
      <c r="N638"/>
      <c r="O638" s="79">
        <v>0</v>
      </c>
      <c r="P638" s="79">
        <v>0</v>
      </c>
      <c r="Q638" s="55">
        <v>0.09</v>
      </c>
      <c r="R638" s="55">
        <v>4.9647447879869105E-2</v>
      </c>
      <c r="S638" s="52">
        <v>0</v>
      </c>
      <c r="T638"/>
      <c r="U638" s="82">
        <v>102851</v>
      </c>
      <c r="V638" s="82">
        <v>0</v>
      </c>
      <c r="W638" s="82">
        <v>0</v>
      </c>
      <c r="X638" s="82">
        <v>6251</v>
      </c>
      <c r="Y638" s="82">
        <v>109102</v>
      </c>
      <c r="Z638" s="83">
        <v>19905184</v>
      </c>
    </row>
    <row r="639" spans="1:26" s="13" customFormat="1">
      <c r="A639" s="49">
        <v>487</v>
      </c>
      <c r="B639" s="49">
        <v>487274274</v>
      </c>
      <c r="C639" s="50" t="s">
        <v>268</v>
      </c>
      <c r="D639" s="49">
        <v>274</v>
      </c>
      <c r="E639" s="50" t="s">
        <v>60</v>
      </c>
      <c r="F639" s="49">
        <v>274</v>
      </c>
      <c r="G639" s="50" t="s">
        <v>60</v>
      </c>
      <c r="H639" s="79">
        <v>290</v>
      </c>
      <c r="I639" s="80">
        <v>11540</v>
      </c>
      <c r="J639" s="80">
        <v>5578</v>
      </c>
      <c r="K639" s="80">
        <v>0</v>
      </c>
      <c r="L639" s="80">
        <v>893</v>
      </c>
      <c r="M639" s="81">
        <v>18011</v>
      </c>
      <c r="N639"/>
      <c r="O639" s="79">
        <v>0</v>
      </c>
      <c r="P639" s="79">
        <v>0</v>
      </c>
      <c r="Q639" s="55">
        <v>0.09</v>
      </c>
      <c r="R639" s="55">
        <v>8.1251962989640741E-2</v>
      </c>
      <c r="S639" s="52">
        <v>0</v>
      </c>
      <c r="T639"/>
      <c r="U639" s="82">
        <v>4964220</v>
      </c>
      <c r="V639" s="82">
        <v>0</v>
      </c>
      <c r="W639" s="82">
        <v>0</v>
      </c>
      <c r="X639" s="82">
        <v>258970</v>
      </c>
      <c r="Y639" s="82">
        <v>5223190</v>
      </c>
      <c r="Z639" s="83">
        <v>19905184</v>
      </c>
    </row>
    <row r="640" spans="1:26" s="13" customFormat="1">
      <c r="A640" s="49">
        <v>487</v>
      </c>
      <c r="B640" s="49">
        <v>487274284</v>
      </c>
      <c r="C640" s="50" t="s">
        <v>268</v>
      </c>
      <c r="D640" s="49">
        <v>274</v>
      </c>
      <c r="E640" s="50" t="s">
        <v>60</v>
      </c>
      <c r="F640" s="49">
        <v>284</v>
      </c>
      <c r="G640" s="50" t="s">
        <v>140</v>
      </c>
      <c r="H640" s="79">
        <v>1</v>
      </c>
      <c r="I640" s="80">
        <v>8689</v>
      </c>
      <c r="J640" s="80">
        <v>2958</v>
      </c>
      <c r="K640" s="80">
        <v>0</v>
      </c>
      <c r="L640" s="80">
        <v>893</v>
      </c>
      <c r="M640" s="81">
        <v>12540</v>
      </c>
      <c r="N640"/>
      <c r="O640" s="79">
        <v>0</v>
      </c>
      <c r="P640" s="79">
        <v>0</v>
      </c>
      <c r="Q640" s="55">
        <v>0.09</v>
      </c>
      <c r="R640" s="55">
        <v>2.5323199813447307E-2</v>
      </c>
      <c r="S640" s="52">
        <v>0</v>
      </c>
      <c r="T640"/>
      <c r="U640" s="82">
        <v>11647</v>
      </c>
      <c r="V640" s="82">
        <v>0</v>
      </c>
      <c r="W640" s="82">
        <v>0</v>
      </c>
      <c r="X640" s="82">
        <v>893</v>
      </c>
      <c r="Y640" s="82">
        <v>12540</v>
      </c>
      <c r="Z640" s="83">
        <v>19905184</v>
      </c>
    </row>
    <row r="641" spans="1:26" s="13" customFormat="1">
      <c r="A641" s="49">
        <v>487</v>
      </c>
      <c r="B641" s="49">
        <v>487274285</v>
      </c>
      <c r="C641" s="50" t="s">
        <v>268</v>
      </c>
      <c r="D641" s="49">
        <v>274</v>
      </c>
      <c r="E641" s="50" t="s">
        <v>60</v>
      </c>
      <c r="F641" s="49">
        <v>285</v>
      </c>
      <c r="G641" s="50" t="s">
        <v>28</v>
      </c>
      <c r="H641" s="79">
        <v>2</v>
      </c>
      <c r="I641" s="80">
        <v>8689</v>
      </c>
      <c r="J641" s="80">
        <v>2661</v>
      </c>
      <c r="K641" s="80">
        <v>0</v>
      </c>
      <c r="L641" s="80">
        <v>893</v>
      </c>
      <c r="M641" s="81">
        <v>12243</v>
      </c>
      <c r="N641"/>
      <c r="O641" s="79">
        <v>0</v>
      </c>
      <c r="P641" s="79">
        <v>0</v>
      </c>
      <c r="Q641" s="55">
        <v>0.09</v>
      </c>
      <c r="R641" s="55">
        <v>3.1541656386371027E-2</v>
      </c>
      <c r="S641" s="52">
        <v>0</v>
      </c>
      <c r="T641"/>
      <c r="U641" s="82">
        <v>22700</v>
      </c>
      <c r="V641" s="82">
        <v>0</v>
      </c>
      <c r="W641" s="82">
        <v>0</v>
      </c>
      <c r="X641" s="82">
        <v>1786</v>
      </c>
      <c r="Y641" s="82">
        <v>24486</v>
      </c>
      <c r="Z641" s="83">
        <v>19905184</v>
      </c>
    </row>
    <row r="642" spans="1:26" s="13" customFormat="1">
      <c r="A642" s="49">
        <v>487</v>
      </c>
      <c r="B642" s="49">
        <v>487274295</v>
      </c>
      <c r="C642" s="50" t="s">
        <v>268</v>
      </c>
      <c r="D642" s="49">
        <v>274</v>
      </c>
      <c r="E642" s="50" t="s">
        <v>60</v>
      </c>
      <c r="F642" s="49">
        <v>295</v>
      </c>
      <c r="G642" s="50" t="s">
        <v>135</v>
      </c>
      <c r="H642" s="79">
        <v>2</v>
      </c>
      <c r="I642" s="80">
        <v>9708</v>
      </c>
      <c r="J642" s="80">
        <v>4642</v>
      </c>
      <c r="K642" s="80">
        <v>0</v>
      </c>
      <c r="L642" s="80">
        <v>893</v>
      </c>
      <c r="M642" s="81">
        <v>15243</v>
      </c>
      <c r="N642"/>
      <c r="O642" s="79">
        <v>0</v>
      </c>
      <c r="P642" s="79">
        <v>0</v>
      </c>
      <c r="Q642" s="55">
        <v>0.09</v>
      </c>
      <c r="R642" s="55">
        <v>2.0444543723874161E-2</v>
      </c>
      <c r="S642" s="52">
        <v>0</v>
      </c>
      <c r="T642"/>
      <c r="U642" s="82">
        <v>28700</v>
      </c>
      <c r="V642" s="82">
        <v>0</v>
      </c>
      <c r="W642" s="82">
        <v>0</v>
      </c>
      <c r="X642" s="82">
        <v>1786</v>
      </c>
      <c r="Y642" s="82">
        <v>30486</v>
      </c>
      <c r="Z642" s="83">
        <v>19905184</v>
      </c>
    </row>
    <row r="643" spans="1:26" s="13" customFormat="1">
      <c r="A643" s="49">
        <v>487</v>
      </c>
      <c r="B643" s="49">
        <v>487274305</v>
      </c>
      <c r="C643" s="50" t="s">
        <v>268</v>
      </c>
      <c r="D643" s="49">
        <v>274</v>
      </c>
      <c r="E643" s="50" t="s">
        <v>60</v>
      </c>
      <c r="F643" s="49">
        <v>305</v>
      </c>
      <c r="G643" s="50" t="s">
        <v>221</v>
      </c>
      <c r="H643" s="79">
        <v>1</v>
      </c>
      <c r="I643" s="80">
        <v>10092</v>
      </c>
      <c r="J643" s="80">
        <v>3292</v>
      </c>
      <c r="K643" s="80">
        <v>0</v>
      </c>
      <c r="L643" s="80">
        <v>893</v>
      </c>
      <c r="M643" s="81">
        <v>14277</v>
      </c>
      <c r="N643"/>
      <c r="O643" s="79">
        <v>0</v>
      </c>
      <c r="P643" s="79">
        <v>0</v>
      </c>
      <c r="Q643" s="55">
        <v>0.09</v>
      </c>
      <c r="R643" s="55">
        <v>1.1728870085096888E-2</v>
      </c>
      <c r="S643" s="52">
        <v>0</v>
      </c>
      <c r="T643"/>
      <c r="U643" s="82">
        <v>13384</v>
      </c>
      <c r="V643" s="82">
        <v>0</v>
      </c>
      <c r="W643" s="82">
        <v>0</v>
      </c>
      <c r="X643" s="82">
        <v>893</v>
      </c>
      <c r="Y643" s="82">
        <v>14277</v>
      </c>
      <c r="Z643" s="83">
        <v>19905184</v>
      </c>
    </row>
    <row r="644" spans="1:26" s="13" customFormat="1">
      <c r="A644" s="49">
        <v>487</v>
      </c>
      <c r="B644" s="49">
        <v>487274308</v>
      </c>
      <c r="C644" s="50" t="s">
        <v>268</v>
      </c>
      <c r="D644" s="49">
        <v>274</v>
      </c>
      <c r="E644" s="50" t="s">
        <v>60</v>
      </c>
      <c r="F644" s="49">
        <v>308</v>
      </c>
      <c r="G644" s="50" t="s">
        <v>20</v>
      </c>
      <c r="H644" s="79">
        <v>1</v>
      </c>
      <c r="I644" s="80">
        <v>11856</v>
      </c>
      <c r="J644" s="80">
        <v>6880</v>
      </c>
      <c r="K644" s="80">
        <v>0</v>
      </c>
      <c r="L644" s="80">
        <v>893</v>
      </c>
      <c r="M644" s="81">
        <v>19629</v>
      </c>
      <c r="N644"/>
      <c r="O644" s="79">
        <v>0</v>
      </c>
      <c r="P644" s="79">
        <v>0</v>
      </c>
      <c r="Q644" s="55">
        <v>0.09</v>
      </c>
      <c r="R644" s="55">
        <v>2.0346272864505974E-3</v>
      </c>
      <c r="S644" s="52">
        <v>0</v>
      </c>
      <c r="T644"/>
      <c r="U644" s="82">
        <v>18736</v>
      </c>
      <c r="V644" s="82">
        <v>0</v>
      </c>
      <c r="W644" s="82">
        <v>0</v>
      </c>
      <c r="X644" s="82">
        <v>893</v>
      </c>
      <c r="Y644" s="82">
        <v>19629</v>
      </c>
      <c r="Z644" s="83">
        <v>19905184</v>
      </c>
    </row>
    <row r="645" spans="1:26" s="13" customFormat="1">
      <c r="A645" s="49">
        <v>487</v>
      </c>
      <c r="B645" s="49">
        <v>487274314</v>
      </c>
      <c r="C645" s="50" t="s">
        <v>268</v>
      </c>
      <c r="D645" s="49">
        <v>274</v>
      </c>
      <c r="E645" s="50" t="s">
        <v>60</v>
      </c>
      <c r="F645" s="49">
        <v>314</v>
      </c>
      <c r="G645" s="50" t="s">
        <v>29</v>
      </c>
      <c r="H645" s="79">
        <v>1</v>
      </c>
      <c r="I645" s="80">
        <v>10661</v>
      </c>
      <c r="J645" s="80">
        <v>8271</v>
      </c>
      <c r="K645" s="80">
        <v>0</v>
      </c>
      <c r="L645" s="80">
        <v>893</v>
      </c>
      <c r="M645" s="81">
        <v>19825</v>
      </c>
      <c r="N645"/>
      <c r="O645" s="79">
        <v>0</v>
      </c>
      <c r="P645" s="79">
        <v>0</v>
      </c>
      <c r="Q645" s="55">
        <v>0.09</v>
      </c>
      <c r="R645" s="55">
        <v>4.7690498957416397E-3</v>
      </c>
      <c r="S645" s="52">
        <v>0</v>
      </c>
      <c r="T645"/>
      <c r="U645" s="82">
        <v>18932</v>
      </c>
      <c r="V645" s="82">
        <v>0</v>
      </c>
      <c r="W645" s="82">
        <v>0</v>
      </c>
      <c r="X645" s="82">
        <v>893</v>
      </c>
      <c r="Y645" s="82">
        <v>19825</v>
      </c>
      <c r="Z645" s="83">
        <v>19905184</v>
      </c>
    </row>
    <row r="646" spans="1:26" s="13" customFormat="1">
      <c r="A646" s="49">
        <v>487</v>
      </c>
      <c r="B646" s="49">
        <v>487274344</v>
      </c>
      <c r="C646" s="50" t="s">
        <v>268</v>
      </c>
      <c r="D646" s="49">
        <v>274</v>
      </c>
      <c r="E646" s="50" t="s">
        <v>60</v>
      </c>
      <c r="F646" s="49">
        <v>344</v>
      </c>
      <c r="G646" s="50" t="s">
        <v>81</v>
      </c>
      <c r="H646" s="79">
        <v>1</v>
      </c>
      <c r="I646" s="80">
        <v>9629</v>
      </c>
      <c r="J646" s="80">
        <v>3224</v>
      </c>
      <c r="K646" s="80">
        <v>0</v>
      </c>
      <c r="L646" s="80">
        <v>893</v>
      </c>
      <c r="M646" s="81">
        <v>13746</v>
      </c>
      <c r="N646"/>
      <c r="O646" s="79">
        <v>0</v>
      </c>
      <c r="P646" s="79">
        <v>0</v>
      </c>
      <c r="Q646" s="55">
        <v>0.09</v>
      </c>
      <c r="R646" s="55">
        <v>4.1948715349721539E-4</v>
      </c>
      <c r="S646" s="52">
        <v>0</v>
      </c>
      <c r="T646"/>
      <c r="U646" s="82">
        <v>12853</v>
      </c>
      <c r="V646" s="82">
        <v>0</v>
      </c>
      <c r="W646" s="82">
        <v>0</v>
      </c>
      <c r="X646" s="82">
        <v>893</v>
      </c>
      <c r="Y646" s="82">
        <v>13746</v>
      </c>
      <c r="Z646" s="83">
        <v>19905184</v>
      </c>
    </row>
    <row r="647" spans="1:26" s="13" customFormat="1">
      <c r="A647" s="49">
        <v>487</v>
      </c>
      <c r="B647" s="49">
        <v>487274347</v>
      </c>
      <c r="C647" s="50" t="s">
        <v>268</v>
      </c>
      <c r="D647" s="49">
        <v>274</v>
      </c>
      <c r="E647" s="50" t="s">
        <v>60</v>
      </c>
      <c r="F647" s="49">
        <v>347</v>
      </c>
      <c r="G647" s="50" t="s">
        <v>82</v>
      </c>
      <c r="H647" s="79">
        <v>4</v>
      </c>
      <c r="I647" s="80">
        <v>11999</v>
      </c>
      <c r="J647" s="80">
        <v>5198</v>
      </c>
      <c r="K647" s="80">
        <v>0</v>
      </c>
      <c r="L647" s="80">
        <v>893</v>
      </c>
      <c r="M647" s="81">
        <v>18090</v>
      </c>
      <c r="N647"/>
      <c r="O647" s="79">
        <v>0</v>
      </c>
      <c r="P647" s="79">
        <v>0</v>
      </c>
      <c r="Q647" s="55">
        <v>0.09</v>
      </c>
      <c r="R647" s="55">
        <v>4.0252418987949401E-3</v>
      </c>
      <c r="S647" s="52">
        <v>0</v>
      </c>
      <c r="T647"/>
      <c r="U647" s="82">
        <v>68788</v>
      </c>
      <c r="V647" s="82">
        <v>0</v>
      </c>
      <c r="W647" s="82">
        <v>0</v>
      </c>
      <c r="X647" s="82">
        <v>3572</v>
      </c>
      <c r="Y647" s="82">
        <v>72360</v>
      </c>
      <c r="Z647" s="83">
        <v>19905184</v>
      </c>
    </row>
    <row r="648" spans="1:26" s="13" customFormat="1">
      <c r="A648" s="49">
        <v>488</v>
      </c>
      <c r="B648" s="49">
        <v>488219001</v>
      </c>
      <c r="C648" s="50" t="s">
        <v>269</v>
      </c>
      <c r="D648" s="49">
        <v>219</v>
      </c>
      <c r="E648" s="50" t="s">
        <v>270</v>
      </c>
      <c r="F648" s="49">
        <v>1</v>
      </c>
      <c r="G648" s="50" t="s">
        <v>57</v>
      </c>
      <c r="H648" s="79">
        <v>28</v>
      </c>
      <c r="I648" s="80">
        <v>9150</v>
      </c>
      <c r="J648" s="80">
        <v>2350</v>
      </c>
      <c r="K648" s="80">
        <v>0</v>
      </c>
      <c r="L648" s="80">
        <v>893</v>
      </c>
      <c r="M648" s="81">
        <v>12393</v>
      </c>
      <c r="N648"/>
      <c r="O648" s="79">
        <v>0</v>
      </c>
      <c r="P648" s="79">
        <v>0</v>
      </c>
      <c r="Q648" s="55">
        <v>0.09</v>
      </c>
      <c r="R648" s="55">
        <v>1.3307673662313762E-2</v>
      </c>
      <c r="S648" s="52">
        <v>0</v>
      </c>
      <c r="T648"/>
      <c r="U648" s="82">
        <v>322000</v>
      </c>
      <c r="V648" s="82">
        <v>0</v>
      </c>
      <c r="W648" s="82">
        <v>0</v>
      </c>
      <c r="X648" s="82">
        <v>25004</v>
      </c>
      <c r="Y648" s="82">
        <v>347004</v>
      </c>
      <c r="Z648" s="83">
        <v>12814190</v>
      </c>
    </row>
    <row r="649" spans="1:26" s="13" customFormat="1">
      <c r="A649" s="49">
        <v>488</v>
      </c>
      <c r="B649" s="49">
        <v>488219035</v>
      </c>
      <c r="C649" s="50" t="s">
        <v>269</v>
      </c>
      <c r="D649" s="49">
        <v>219</v>
      </c>
      <c r="E649" s="50" t="s">
        <v>270</v>
      </c>
      <c r="F649" s="49">
        <v>35</v>
      </c>
      <c r="G649" s="50" t="s">
        <v>11</v>
      </c>
      <c r="H649" s="79">
        <v>2</v>
      </c>
      <c r="I649" s="80">
        <v>11697</v>
      </c>
      <c r="J649" s="80">
        <v>4107</v>
      </c>
      <c r="K649" s="80">
        <v>0</v>
      </c>
      <c r="L649" s="80">
        <v>893</v>
      </c>
      <c r="M649" s="81">
        <v>16697</v>
      </c>
      <c r="N649"/>
      <c r="O649" s="79">
        <v>0</v>
      </c>
      <c r="P649" s="79">
        <v>0</v>
      </c>
      <c r="Q649" s="55">
        <v>0.18</v>
      </c>
      <c r="R649" s="55">
        <v>0.14612608853271811</v>
      </c>
      <c r="S649" s="52">
        <v>0</v>
      </c>
      <c r="T649"/>
      <c r="U649" s="82">
        <v>31608</v>
      </c>
      <c r="V649" s="82">
        <v>0</v>
      </c>
      <c r="W649" s="82">
        <v>0</v>
      </c>
      <c r="X649" s="82">
        <v>1786</v>
      </c>
      <c r="Y649" s="82">
        <v>33394</v>
      </c>
      <c r="Z649" s="83">
        <v>12814190</v>
      </c>
    </row>
    <row r="650" spans="1:26" s="13" customFormat="1">
      <c r="A650" s="49">
        <v>488</v>
      </c>
      <c r="B650" s="49">
        <v>488219040</v>
      </c>
      <c r="C650" s="50" t="s">
        <v>269</v>
      </c>
      <c r="D650" s="49">
        <v>219</v>
      </c>
      <c r="E650" s="50" t="s">
        <v>270</v>
      </c>
      <c r="F650" s="49">
        <v>40</v>
      </c>
      <c r="G650" s="50" t="s">
        <v>88</v>
      </c>
      <c r="H650" s="79">
        <v>15</v>
      </c>
      <c r="I650" s="80">
        <v>10996</v>
      </c>
      <c r="J650" s="80">
        <v>2924</v>
      </c>
      <c r="K650" s="80">
        <v>0</v>
      </c>
      <c r="L650" s="80">
        <v>893</v>
      </c>
      <c r="M650" s="81">
        <v>14813</v>
      </c>
      <c r="N650"/>
      <c r="O650" s="79">
        <v>0</v>
      </c>
      <c r="P650" s="79">
        <v>0</v>
      </c>
      <c r="Q650" s="55">
        <v>0.09</v>
      </c>
      <c r="R650" s="55">
        <v>3.3170704482495855E-3</v>
      </c>
      <c r="S650" s="52">
        <v>0</v>
      </c>
      <c r="T650"/>
      <c r="U650" s="82">
        <v>208800</v>
      </c>
      <c r="V650" s="82">
        <v>0</v>
      </c>
      <c r="W650" s="82">
        <v>0</v>
      </c>
      <c r="X650" s="82">
        <v>13395</v>
      </c>
      <c r="Y650" s="82">
        <v>222195</v>
      </c>
      <c r="Z650" s="83">
        <v>12814190</v>
      </c>
    </row>
    <row r="651" spans="1:26" s="13" customFormat="1">
      <c r="A651" s="49">
        <v>488</v>
      </c>
      <c r="B651" s="49">
        <v>488219044</v>
      </c>
      <c r="C651" s="50" t="s">
        <v>269</v>
      </c>
      <c r="D651" s="49">
        <v>219</v>
      </c>
      <c r="E651" s="50" t="s">
        <v>270</v>
      </c>
      <c r="F651" s="49">
        <v>44</v>
      </c>
      <c r="G651" s="50" t="s">
        <v>12</v>
      </c>
      <c r="H651" s="79">
        <v>76</v>
      </c>
      <c r="I651" s="80">
        <v>11054</v>
      </c>
      <c r="J651" s="80">
        <v>257</v>
      </c>
      <c r="K651" s="80">
        <v>0</v>
      </c>
      <c r="L651" s="80">
        <v>893</v>
      </c>
      <c r="M651" s="81">
        <v>12204</v>
      </c>
      <c r="N651"/>
      <c r="O651" s="79">
        <v>0</v>
      </c>
      <c r="P651" s="79">
        <v>0</v>
      </c>
      <c r="Q651" s="55">
        <v>0.09</v>
      </c>
      <c r="R651" s="55">
        <v>4.7548666112628105E-2</v>
      </c>
      <c r="S651" s="52">
        <v>0</v>
      </c>
      <c r="T651"/>
      <c r="U651" s="82">
        <v>859636</v>
      </c>
      <c r="V651" s="82">
        <v>0</v>
      </c>
      <c r="W651" s="82">
        <v>0</v>
      </c>
      <c r="X651" s="82">
        <v>67868</v>
      </c>
      <c r="Y651" s="82">
        <v>927504</v>
      </c>
      <c r="Z651" s="83">
        <v>12814190</v>
      </c>
    </row>
    <row r="652" spans="1:26" s="13" customFormat="1">
      <c r="A652" s="49">
        <v>488</v>
      </c>
      <c r="B652" s="49">
        <v>488219050</v>
      </c>
      <c r="C652" s="50" t="s">
        <v>269</v>
      </c>
      <c r="D652" s="49">
        <v>219</v>
      </c>
      <c r="E652" s="50" t="s">
        <v>270</v>
      </c>
      <c r="F652" s="49">
        <v>50</v>
      </c>
      <c r="G652" s="50" t="s">
        <v>90</v>
      </c>
      <c r="H652" s="79">
        <v>1</v>
      </c>
      <c r="I652" s="80">
        <v>10210</v>
      </c>
      <c r="J652" s="80">
        <v>4810</v>
      </c>
      <c r="K652" s="80">
        <v>0</v>
      </c>
      <c r="L652" s="80">
        <v>893</v>
      </c>
      <c r="M652" s="81">
        <v>15913</v>
      </c>
      <c r="N652"/>
      <c r="O652" s="79">
        <v>0</v>
      </c>
      <c r="P652" s="79">
        <v>0</v>
      </c>
      <c r="Q652" s="55">
        <v>0.09</v>
      </c>
      <c r="R652" s="55">
        <v>2.5793491116165384E-3</v>
      </c>
      <c r="S652" s="52">
        <v>0</v>
      </c>
      <c r="T652"/>
      <c r="U652" s="82">
        <v>15020</v>
      </c>
      <c r="V652" s="82">
        <v>0</v>
      </c>
      <c r="W652" s="82">
        <v>0</v>
      </c>
      <c r="X652" s="82">
        <v>893</v>
      </c>
      <c r="Y652" s="82">
        <v>15913</v>
      </c>
      <c r="Z652" s="83">
        <v>12814190</v>
      </c>
    </row>
    <row r="653" spans="1:26" s="13" customFormat="1">
      <c r="A653" s="49">
        <v>488</v>
      </c>
      <c r="B653" s="49">
        <v>488219065</v>
      </c>
      <c r="C653" s="50" t="s">
        <v>269</v>
      </c>
      <c r="D653" s="49">
        <v>219</v>
      </c>
      <c r="E653" s="50" t="s">
        <v>270</v>
      </c>
      <c r="F653" s="49">
        <v>65</v>
      </c>
      <c r="G653" s="50" t="s">
        <v>271</v>
      </c>
      <c r="H653" s="79">
        <v>3</v>
      </c>
      <c r="I653" s="80">
        <v>10210</v>
      </c>
      <c r="J653" s="80">
        <v>5943</v>
      </c>
      <c r="K653" s="80">
        <v>0</v>
      </c>
      <c r="L653" s="80">
        <v>893</v>
      </c>
      <c r="M653" s="81">
        <v>17046</v>
      </c>
      <c r="N653"/>
      <c r="O653" s="79">
        <v>0</v>
      </c>
      <c r="P653" s="79">
        <v>0</v>
      </c>
      <c r="Q653" s="55">
        <v>0.09</v>
      </c>
      <c r="R653" s="55">
        <v>2.0860741615564573E-3</v>
      </c>
      <c r="S653" s="52">
        <v>0</v>
      </c>
      <c r="T653"/>
      <c r="U653" s="82">
        <v>48459</v>
      </c>
      <c r="V653" s="82">
        <v>0</v>
      </c>
      <c r="W653" s="82">
        <v>0</v>
      </c>
      <c r="X653" s="82">
        <v>2679</v>
      </c>
      <c r="Y653" s="82">
        <v>51138</v>
      </c>
      <c r="Z653" s="83">
        <v>12814190</v>
      </c>
    </row>
    <row r="654" spans="1:26" s="13" customFormat="1">
      <c r="A654" s="49">
        <v>488</v>
      </c>
      <c r="B654" s="49">
        <v>488219082</v>
      </c>
      <c r="C654" s="50" t="s">
        <v>269</v>
      </c>
      <c r="D654" s="49">
        <v>219</v>
      </c>
      <c r="E654" s="50" t="s">
        <v>270</v>
      </c>
      <c r="F654" s="49">
        <v>82</v>
      </c>
      <c r="G654" s="50" t="s">
        <v>252</v>
      </c>
      <c r="H654" s="79">
        <v>8</v>
      </c>
      <c r="I654" s="80">
        <v>10346</v>
      </c>
      <c r="J654" s="80">
        <v>3307</v>
      </c>
      <c r="K654" s="80">
        <v>0</v>
      </c>
      <c r="L654" s="80">
        <v>893</v>
      </c>
      <c r="M654" s="81">
        <v>14546</v>
      </c>
      <c r="N654"/>
      <c r="O654" s="79">
        <v>0</v>
      </c>
      <c r="P654" s="79">
        <v>0</v>
      </c>
      <c r="Q654" s="55">
        <v>0.09</v>
      </c>
      <c r="R654" s="55">
        <v>4.1387069756927851E-3</v>
      </c>
      <c r="S654" s="52">
        <v>0</v>
      </c>
      <c r="T654"/>
      <c r="U654" s="82">
        <v>109224</v>
      </c>
      <c r="V654" s="82">
        <v>0</v>
      </c>
      <c r="W654" s="82">
        <v>0</v>
      </c>
      <c r="X654" s="82">
        <v>7144</v>
      </c>
      <c r="Y654" s="82">
        <v>116368</v>
      </c>
      <c r="Z654" s="83">
        <v>12814190</v>
      </c>
    </row>
    <row r="655" spans="1:26" s="13" customFormat="1">
      <c r="A655" s="49">
        <v>488</v>
      </c>
      <c r="B655" s="49">
        <v>488219083</v>
      </c>
      <c r="C655" s="50" t="s">
        <v>269</v>
      </c>
      <c r="D655" s="49">
        <v>219</v>
      </c>
      <c r="E655" s="50" t="s">
        <v>270</v>
      </c>
      <c r="F655" s="49">
        <v>83</v>
      </c>
      <c r="G655" s="50" t="s">
        <v>253</v>
      </c>
      <c r="H655" s="79">
        <v>6</v>
      </c>
      <c r="I655" s="80">
        <v>8808</v>
      </c>
      <c r="J655" s="80">
        <v>1524</v>
      </c>
      <c r="K655" s="80">
        <v>0</v>
      </c>
      <c r="L655" s="80">
        <v>893</v>
      </c>
      <c r="M655" s="81">
        <v>11225</v>
      </c>
      <c r="N655"/>
      <c r="O655" s="79">
        <v>0</v>
      </c>
      <c r="P655" s="79">
        <v>0</v>
      </c>
      <c r="Q655" s="55">
        <v>0.09</v>
      </c>
      <c r="R655" s="55">
        <v>3.8436903033732418E-3</v>
      </c>
      <c r="S655" s="52">
        <v>0</v>
      </c>
      <c r="T655"/>
      <c r="U655" s="82">
        <v>61992</v>
      </c>
      <c r="V655" s="82">
        <v>0</v>
      </c>
      <c r="W655" s="82">
        <v>0</v>
      </c>
      <c r="X655" s="82">
        <v>5358</v>
      </c>
      <c r="Y655" s="82">
        <v>67350</v>
      </c>
      <c r="Z655" s="83">
        <v>12814190</v>
      </c>
    </row>
    <row r="656" spans="1:26" s="13" customFormat="1">
      <c r="A656" s="49">
        <v>488</v>
      </c>
      <c r="B656" s="49">
        <v>488219122</v>
      </c>
      <c r="C656" s="50" t="s">
        <v>269</v>
      </c>
      <c r="D656" s="49">
        <v>219</v>
      </c>
      <c r="E656" s="50" t="s">
        <v>270</v>
      </c>
      <c r="F656" s="49">
        <v>122</v>
      </c>
      <c r="G656" s="50" t="s">
        <v>272</v>
      </c>
      <c r="H656" s="79">
        <v>26</v>
      </c>
      <c r="I656" s="80">
        <v>9679</v>
      </c>
      <c r="J656" s="80">
        <v>3132</v>
      </c>
      <c r="K656" s="80">
        <v>0</v>
      </c>
      <c r="L656" s="80">
        <v>893</v>
      </c>
      <c r="M656" s="81">
        <v>13704</v>
      </c>
      <c r="N656"/>
      <c r="O656" s="79">
        <v>0</v>
      </c>
      <c r="P656" s="79">
        <v>0</v>
      </c>
      <c r="Q656" s="55">
        <v>0.09</v>
      </c>
      <c r="R656" s="55">
        <v>1.0330726259310401E-2</v>
      </c>
      <c r="S656" s="52">
        <v>0</v>
      </c>
      <c r="T656"/>
      <c r="U656" s="82">
        <v>333086</v>
      </c>
      <c r="V656" s="82">
        <v>0</v>
      </c>
      <c r="W656" s="82">
        <v>0</v>
      </c>
      <c r="X656" s="82">
        <v>23218</v>
      </c>
      <c r="Y656" s="82">
        <v>356304</v>
      </c>
      <c r="Z656" s="83">
        <v>12814190</v>
      </c>
    </row>
    <row r="657" spans="1:26" s="13" customFormat="1">
      <c r="A657" s="49">
        <v>488</v>
      </c>
      <c r="B657" s="49">
        <v>488219131</v>
      </c>
      <c r="C657" s="50" t="s">
        <v>269</v>
      </c>
      <c r="D657" s="49">
        <v>219</v>
      </c>
      <c r="E657" s="50" t="s">
        <v>270</v>
      </c>
      <c r="F657" s="49">
        <v>131</v>
      </c>
      <c r="G657" s="50" t="s">
        <v>273</v>
      </c>
      <c r="H657" s="79">
        <v>11</v>
      </c>
      <c r="I657" s="80">
        <v>9256</v>
      </c>
      <c r="J657" s="80">
        <v>2284</v>
      </c>
      <c r="K657" s="80">
        <v>0</v>
      </c>
      <c r="L657" s="80">
        <v>893</v>
      </c>
      <c r="M657" s="81">
        <v>12433</v>
      </c>
      <c r="N657"/>
      <c r="O657" s="79">
        <v>0</v>
      </c>
      <c r="P657" s="79">
        <v>0</v>
      </c>
      <c r="Q657" s="55">
        <v>0.09</v>
      </c>
      <c r="R657" s="55">
        <v>2.4223896796621331E-3</v>
      </c>
      <c r="S657" s="52">
        <v>0</v>
      </c>
      <c r="T657"/>
      <c r="U657" s="82">
        <v>126940</v>
      </c>
      <c r="V657" s="82">
        <v>0</v>
      </c>
      <c r="W657" s="82">
        <v>0</v>
      </c>
      <c r="X657" s="82">
        <v>9823</v>
      </c>
      <c r="Y657" s="82">
        <v>136763</v>
      </c>
      <c r="Z657" s="83">
        <v>12814190</v>
      </c>
    </row>
    <row r="658" spans="1:26" s="13" customFormat="1">
      <c r="A658" s="49">
        <v>488</v>
      </c>
      <c r="B658" s="49">
        <v>488219133</v>
      </c>
      <c r="C658" s="50" t="s">
        <v>269</v>
      </c>
      <c r="D658" s="49">
        <v>219</v>
      </c>
      <c r="E658" s="50" t="s">
        <v>270</v>
      </c>
      <c r="F658" s="49">
        <v>133</v>
      </c>
      <c r="G658" s="50" t="s">
        <v>59</v>
      </c>
      <c r="H658" s="79">
        <v>27</v>
      </c>
      <c r="I658" s="80">
        <v>10222</v>
      </c>
      <c r="J658" s="80">
        <v>3203</v>
      </c>
      <c r="K658" s="80">
        <v>0</v>
      </c>
      <c r="L658" s="80">
        <v>893</v>
      </c>
      <c r="M658" s="81">
        <v>14318</v>
      </c>
      <c r="N658"/>
      <c r="O658" s="79">
        <v>0</v>
      </c>
      <c r="P658" s="79">
        <v>0</v>
      </c>
      <c r="Q658" s="55">
        <v>0.09</v>
      </c>
      <c r="R658" s="55">
        <v>2.9742872819355236E-2</v>
      </c>
      <c r="S658" s="52">
        <v>0</v>
      </c>
      <c r="T658"/>
      <c r="U658" s="82">
        <v>362475</v>
      </c>
      <c r="V658" s="82">
        <v>0</v>
      </c>
      <c r="W658" s="82">
        <v>0</v>
      </c>
      <c r="X658" s="82">
        <v>24111</v>
      </c>
      <c r="Y658" s="82">
        <v>386586</v>
      </c>
      <c r="Z658" s="83">
        <v>12814190</v>
      </c>
    </row>
    <row r="659" spans="1:26" s="13" customFormat="1">
      <c r="A659" s="49">
        <v>488</v>
      </c>
      <c r="B659" s="49">
        <v>488219142</v>
      </c>
      <c r="C659" s="50" t="s">
        <v>269</v>
      </c>
      <c r="D659" s="49">
        <v>219</v>
      </c>
      <c r="E659" s="50" t="s">
        <v>270</v>
      </c>
      <c r="F659" s="49">
        <v>142</v>
      </c>
      <c r="G659" s="50" t="s">
        <v>274</v>
      </c>
      <c r="H659" s="79">
        <v>39</v>
      </c>
      <c r="I659" s="80">
        <v>10130</v>
      </c>
      <c r="J659" s="80">
        <v>7408</v>
      </c>
      <c r="K659" s="80">
        <v>0</v>
      </c>
      <c r="L659" s="80">
        <v>893</v>
      </c>
      <c r="M659" s="81">
        <v>18431</v>
      </c>
      <c r="N659"/>
      <c r="O659" s="79">
        <v>0</v>
      </c>
      <c r="P659" s="79">
        <v>0</v>
      </c>
      <c r="Q659" s="55">
        <v>0.09</v>
      </c>
      <c r="R659" s="55">
        <v>3.6984418009800721E-2</v>
      </c>
      <c r="S659" s="52">
        <v>0</v>
      </c>
      <c r="T659"/>
      <c r="U659" s="82">
        <v>683982</v>
      </c>
      <c r="V659" s="82">
        <v>0</v>
      </c>
      <c r="W659" s="82">
        <v>0</v>
      </c>
      <c r="X659" s="82">
        <v>34827</v>
      </c>
      <c r="Y659" s="82">
        <v>718809</v>
      </c>
      <c r="Z659" s="83">
        <v>12814190</v>
      </c>
    </row>
    <row r="660" spans="1:26" s="13" customFormat="1">
      <c r="A660" s="49">
        <v>488</v>
      </c>
      <c r="B660" s="49">
        <v>488219145</v>
      </c>
      <c r="C660" s="50" t="s">
        <v>269</v>
      </c>
      <c r="D660" s="49">
        <v>219</v>
      </c>
      <c r="E660" s="50" t="s">
        <v>270</v>
      </c>
      <c r="F660" s="49">
        <v>145</v>
      </c>
      <c r="G660" s="50" t="s">
        <v>254</v>
      </c>
      <c r="H660" s="79">
        <v>5</v>
      </c>
      <c r="I660" s="80">
        <v>8621</v>
      </c>
      <c r="J660" s="80">
        <v>2614</v>
      </c>
      <c r="K660" s="80">
        <v>0</v>
      </c>
      <c r="L660" s="80">
        <v>893</v>
      </c>
      <c r="M660" s="81">
        <v>12128</v>
      </c>
      <c r="N660"/>
      <c r="O660" s="79">
        <v>0</v>
      </c>
      <c r="P660" s="79">
        <v>0</v>
      </c>
      <c r="Q660" s="55">
        <v>0.09</v>
      </c>
      <c r="R660" s="55">
        <v>9.9843134682202888E-3</v>
      </c>
      <c r="S660" s="52">
        <v>0</v>
      </c>
      <c r="T660"/>
      <c r="U660" s="82">
        <v>56175</v>
      </c>
      <c r="V660" s="82">
        <v>0</v>
      </c>
      <c r="W660" s="82">
        <v>0</v>
      </c>
      <c r="X660" s="82">
        <v>4465</v>
      </c>
      <c r="Y660" s="82">
        <v>60640</v>
      </c>
      <c r="Z660" s="83">
        <v>12814190</v>
      </c>
    </row>
    <row r="661" spans="1:26" s="13" customFormat="1">
      <c r="A661" s="49">
        <v>488</v>
      </c>
      <c r="B661" s="49">
        <v>488219171</v>
      </c>
      <c r="C661" s="50" t="s">
        <v>269</v>
      </c>
      <c r="D661" s="49">
        <v>219</v>
      </c>
      <c r="E661" s="50" t="s">
        <v>270</v>
      </c>
      <c r="F661" s="49">
        <v>171</v>
      </c>
      <c r="G661" s="50" t="s">
        <v>255</v>
      </c>
      <c r="H661" s="79">
        <v>16</v>
      </c>
      <c r="I661" s="80">
        <v>9501</v>
      </c>
      <c r="J661" s="80">
        <v>2262</v>
      </c>
      <c r="K661" s="80">
        <v>0</v>
      </c>
      <c r="L661" s="80">
        <v>893</v>
      </c>
      <c r="M661" s="81">
        <v>12656</v>
      </c>
      <c r="N661"/>
      <c r="O661" s="79">
        <v>0</v>
      </c>
      <c r="P661" s="79">
        <v>0</v>
      </c>
      <c r="Q661" s="55">
        <v>0.09</v>
      </c>
      <c r="R661" s="55">
        <v>5.008643295583105E-3</v>
      </c>
      <c r="S661" s="52">
        <v>0</v>
      </c>
      <c r="T661"/>
      <c r="U661" s="82">
        <v>188208</v>
      </c>
      <c r="V661" s="82">
        <v>0</v>
      </c>
      <c r="W661" s="82">
        <v>0</v>
      </c>
      <c r="X661" s="82">
        <v>14288</v>
      </c>
      <c r="Y661" s="82">
        <v>202496</v>
      </c>
      <c r="Z661" s="83">
        <v>12814190</v>
      </c>
    </row>
    <row r="662" spans="1:26" s="13" customFormat="1">
      <c r="A662" s="49">
        <v>488</v>
      </c>
      <c r="B662" s="49">
        <v>488219189</v>
      </c>
      <c r="C662" s="50" t="s">
        <v>269</v>
      </c>
      <c r="D662" s="49">
        <v>219</v>
      </c>
      <c r="E662" s="50" t="s">
        <v>270</v>
      </c>
      <c r="F662" s="49">
        <v>189</v>
      </c>
      <c r="G662" s="50" t="s">
        <v>24</v>
      </c>
      <c r="H662" s="79">
        <v>1</v>
      </c>
      <c r="I662" s="80">
        <v>9699</v>
      </c>
      <c r="J662" s="80">
        <v>3886</v>
      </c>
      <c r="K662" s="80">
        <v>0</v>
      </c>
      <c r="L662" s="80">
        <v>893</v>
      </c>
      <c r="M662" s="81">
        <v>14478</v>
      </c>
      <c r="N662"/>
      <c r="O662" s="79">
        <v>0</v>
      </c>
      <c r="P662" s="79">
        <v>0</v>
      </c>
      <c r="Q662" s="55">
        <v>0.09</v>
      </c>
      <c r="R662" s="55">
        <v>2.440017604750047E-3</v>
      </c>
      <c r="S662" s="52">
        <v>0</v>
      </c>
      <c r="T662"/>
      <c r="U662" s="82">
        <v>13585</v>
      </c>
      <c r="V662" s="82">
        <v>0</v>
      </c>
      <c r="W662" s="82">
        <v>0</v>
      </c>
      <c r="X662" s="82">
        <v>893</v>
      </c>
      <c r="Y662" s="82">
        <v>14478</v>
      </c>
      <c r="Z662" s="83">
        <v>12814190</v>
      </c>
    </row>
    <row r="663" spans="1:26" s="13" customFormat="1">
      <c r="A663" s="49">
        <v>488</v>
      </c>
      <c r="B663" s="49">
        <v>488219219</v>
      </c>
      <c r="C663" s="50" t="s">
        <v>269</v>
      </c>
      <c r="D663" s="49">
        <v>219</v>
      </c>
      <c r="E663" s="50" t="s">
        <v>270</v>
      </c>
      <c r="F663" s="49">
        <v>219</v>
      </c>
      <c r="G663" s="50" t="s">
        <v>270</v>
      </c>
      <c r="H663" s="79">
        <v>9</v>
      </c>
      <c r="I663" s="80">
        <v>10336</v>
      </c>
      <c r="J663" s="80">
        <v>4908</v>
      </c>
      <c r="K663" s="80">
        <v>0</v>
      </c>
      <c r="L663" s="80">
        <v>893</v>
      </c>
      <c r="M663" s="81">
        <v>16137</v>
      </c>
      <c r="N663"/>
      <c r="O663" s="79">
        <v>0</v>
      </c>
      <c r="P663" s="79">
        <v>0</v>
      </c>
      <c r="Q663" s="55">
        <v>0.09</v>
      </c>
      <c r="R663" s="55">
        <v>4.4274573880243185E-3</v>
      </c>
      <c r="S663" s="52">
        <v>0</v>
      </c>
      <c r="T663"/>
      <c r="U663" s="82">
        <v>137196</v>
      </c>
      <c r="V663" s="82">
        <v>0</v>
      </c>
      <c r="W663" s="82">
        <v>0</v>
      </c>
      <c r="X663" s="82">
        <v>8037</v>
      </c>
      <c r="Y663" s="82">
        <v>145233</v>
      </c>
      <c r="Z663" s="83">
        <v>12814190</v>
      </c>
    </row>
    <row r="664" spans="1:26" s="13" customFormat="1">
      <c r="A664" s="49">
        <v>488</v>
      </c>
      <c r="B664" s="49">
        <v>488219231</v>
      </c>
      <c r="C664" s="50" t="s">
        <v>269</v>
      </c>
      <c r="D664" s="49">
        <v>219</v>
      </c>
      <c r="E664" s="50" t="s">
        <v>270</v>
      </c>
      <c r="F664" s="49">
        <v>231</v>
      </c>
      <c r="G664" s="50" t="s">
        <v>258</v>
      </c>
      <c r="H664" s="79">
        <v>28</v>
      </c>
      <c r="I664" s="80">
        <v>9229</v>
      </c>
      <c r="J664" s="80">
        <v>2093</v>
      </c>
      <c r="K664" s="80">
        <v>0</v>
      </c>
      <c r="L664" s="80">
        <v>893</v>
      </c>
      <c r="M664" s="81">
        <v>12215</v>
      </c>
      <c r="N664"/>
      <c r="O664" s="79">
        <v>0</v>
      </c>
      <c r="P664" s="79">
        <v>0</v>
      </c>
      <c r="Q664" s="55">
        <v>0.09</v>
      </c>
      <c r="R664" s="55">
        <v>9.9573925550132912E-3</v>
      </c>
      <c r="S664" s="52">
        <v>0</v>
      </c>
      <c r="T664"/>
      <c r="U664" s="82">
        <v>317016</v>
      </c>
      <c r="V664" s="82">
        <v>0</v>
      </c>
      <c r="W664" s="82">
        <v>0</v>
      </c>
      <c r="X664" s="82">
        <v>25004</v>
      </c>
      <c r="Y664" s="82">
        <v>342020</v>
      </c>
      <c r="Z664" s="83">
        <v>12814190</v>
      </c>
    </row>
    <row r="665" spans="1:26" s="13" customFormat="1">
      <c r="A665" s="49">
        <v>488</v>
      </c>
      <c r="B665" s="49">
        <v>488219239</v>
      </c>
      <c r="C665" s="50" t="s">
        <v>269</v>
      </c>
      <c r="D665" s="49">
        <v>219</v>
      </c>
      <c r="E665" s="50" t="s">
        <v>270</v>
      </c>
      <c r="F665" s="49">
        <v>239</v>
      </c>
      <c r="G665" s="50" t="s">
        <v>250</v>
      </c>
      <c r="H665" s="79">
        <v>12</v>
      </c>
      <c r="I665" s="80">
        <v>9178</v>
      </c>
      <c r="J665" s="80">
        <v>3176</v>
      </c>
      <c r="K665" s="80">
        <v>0</v>
      </c>
      <c r="L665" s="80">
        <v>893</v>
      </c>
      <c r="M665" s="81">
        <v>13247</v>
      </c>
      <c r="N665"/>
      <c r="O665" s="79">
        <v>0</v>
      </c>
      <c r="P665" s="79">
        <v>0</v>
      </c>
      <c r="Q665" s="55">
        <v>0.09</v>
      </c>
      <c r="R665" s="55">
        <v>5.3913315714779315E-2</v>
      </c>
      <c r="S665" s="52">
        <v>0</v>
      </c>
      <c r="T665"/>
      <c r="U665" s="82">
        <v>148248</v>
      </c>
      <c r="V665" s="82">
        <v>0</v>
      </c>
      <c r="W665" s="82">
        <v>0</v>
      </c>
      <c r="X665" s="82">
        <v>10716</v>
      </c>
      <c r="Y665" s="82">
        <v>158964</v>
      </c>
      <c r="Z665" s="83">
        <v>12814190</v>
      </c>
    </row>
    <row r="666" spans="1:26" s="13" customFormat="1">
      <c r="A666" s="49">
        <v>488</v>
      </c>
      <c r="B666" s="49">
        <v>488219243</v>
      </c>
      <c r="C666" s="50" t="s">
        <v>269</v>
      </c>
      <c r="D666" s="49">
        <v>219</v>
      </c>
      <c r="E666" s="50" t="s">
        <v>270</v>
      </c>
      <c r="F666" s="49">
        <v>243</v>
      </c>
      <c r="G666" s="50" t="s">
        <v>80</v>
      </c>
      <c r="H666" s="79">
        <v>31</v>
      </c>
      <c r="I666" s="80">
        <v>10794</v>
      </c>
      <c r="J666" s="80">
        <v>2547</v>
      </c>
      <c r="K666" s="80">
        <v>0</v>
      </c>
      <c r="L666" s="80">
        <v>893</v>
      </c>
      <c r="M666" s="81">
        <v>14234</v>
      </c>
      <c r="N666"/>
      <c r="O666" s="79">
        <v>0</v>
      </c>
      <c r="P666" s="79">
        <v>0</v>
      </c>
      <c r="Q666" s="55">
        <v>0.09</v>
      </c>
      <c r="R666" s="55">
        <v>5.4269435560786857E-3</v>
      </c>
      <c r="S666" s="52">
        <v>0</v>
      </c>
      <c r="T666"/>
      <c r="U666" s="82">
        <v>413571</v>
      </c>
      <c r="V666" s="82">
        <v>0</v>
      </c>
      <c r="W666" s="82">
        <v>0</v>
      </c>
      <c r="X666" s="82">
        <v>27683</v>
      </c>
      <c r="Y666" s="82">
        <v>441254</v>
      </c>
      <c r="Z666" s="83">
        <v>12814190</v>
      </c>
    </row>
    <row r="667" spans="1:26" s="13" customFormat="1">
      <c r="A667" s="49">
        <v>488</v>
      </c>
      <c r="B667" s="49">
        <v>488219244</v>
      </c>
      <c r="C667" s="50" t="s">
        <v>269</v>
      </c>
      <c r="D667" s="49">
        <v>219</v>
      </c>
      <c r="E667" s="50" t="s">
        <v>270</v>
      </c>
      <c r="F667" s="49">
        <v>244</v>
      </c>
      <c r="G667" s="50" t="s">
        <v>27</v>
      </c>
      <c r="H667" s="79">
        <v>168</v>
      </c>
      <c r="I667" s="80">
        <v>10943</v>
      </c>
      <c r="J667" s="80">
        <v>4430</v>
      </c>
      <c r="K667" s="80">
        <v>0</v>
      </c>
      <c r="L667" s="80">
        <v>893</v>
      </c>
      <c r="M667" s="81">
        <v>16266</v>
      </c>
      <c r="N667"/>
      <c r="O667" s="79">
        <v>0</v>
      </c>
      <c r="P667" s="79">
        <v>0</v>
      </c>
      <c r="Q667" s="55">
        <v>0.18</v>
      </c>
      <c r="R667" s="55">
        <v>9.4214674022231409E-2</v>
      </c>
      <c r="S667" s="52">
        <v>0</v>
      </c>
      <c r="T667"/>
      <c r="U667" s="82">
        <v>2582664</v>
      </c>
      <c r="V667" s="82">
        <v>0</v>
      </c>
      <c r="W667" s="82">
        <v>0</v>
      </c>
      <c r="X667" s="82">
        <v>150024</v>
      </c>
      <c r="Y667" s="82">
        <v>2732688</v>
      </c>
      <c r="Z667" s="83">
        <v>12814190</v>
      </c>
    </row>
    <row r="668" spans="1:26" s="13" customFormat="1">
      <c r="A668" s="49">
        <v>488</v>
      </c>
      <c r="B668" s="49">
        <v>488219251</v>
      </c>
      <c r="C668" s="50" t="s">
        <v>269</v>
      </c>
      <c r="D668" s="49">
        <v>219</v>
      </c>
      <c r="E668" s="50" t="s">
        <v>270</v>
      </c>
      <c r="F668" s="49">
        <v>251</v>
      </c>
      <c r="G668" s="50" t="s">
        <v>242</v>
      </c>
      <c r="H668" s="79">
        <v>110</v>
      </c>
      <c r="I668" s="80">
        <v>9725</v>
      </c>
      <c r="J668" s="80">
        <v>2145</v>
      </c>
      <c r="K668" s="80">
        <v>0</v>
      </c>
      <c r="L668" s="80">
        <v>893</v>
      </c>
      <c r="M668" s="81">
        <v>12763</v>
      </c>
      <c r="N668"/>
      <c r="O668" s="79">
        <v>0</v>
      </c>
      <c r="P668" s="79">
        <v>0</v>
      </c>
      <c r="Q668" s="55">
        <v>0.18</v>
      </c>
      <c r="R668" s="55">
        <v>4.026989246305706E-2</v>
      </c>
      <c r="S668" s="52">
        <v>0</v>
      </c>
      <c r="T668"/>
      <c r="U668" s="82">
        <v>1305700</v>
      </c>
      <c r="V668" s="82">
        <v>0</v>
      </c>
      <c r="W668" s="82">
        <v>0</v>
      </c>
      <c r="X668" s="82">
        <v>98230</v>
      </c>
      <c r="Y668" s="82">
        <v>1403930</v>
      </c>
      <c r="Z668" s="83">
        <v>12814190</v>
      </c>
    </row>
    <row r="669" spans="1:26" s="13" customFormat="1">
      <c r="A669" s="49">
        <v>488</v>
      </c>
      <c r="B669" s="49">
        <v>488219264</v>
      </c>
      <c r="C669" s="50" t="s">
        <v>269</v>
      </c>
      <c r="D669" s="49">
        <v>219</v>
      </c>
      <c r="E669" s="50" t="s">
        <v>270</v>
      </c>
      <c r="F669" s="49">
        <v>264</v>
      </c>
      <c r="G669" s="50" t="s">
        <v>275</v>
      </c>
      <c r="H669" s="79">
        <v>23</v>
      </c>
      <c r="I669" s="80">
        <v>9446</v>
      </c>
      <c r="J669" s="80">
        <v>4344</v>
      </c>
      <c r="K669" s="80">
        <v>0</v>
      </c>
      <c r="L669" s="80">
        <v>893</v>
      </c>
      <c r="M669" s="81">
        <v>14683</v>
      </c>
      <c r="N669"/>
      <c r="O669" s="79">
        <v>0</v>
      </c>
      <c r="P669" s="79">
        <v>0</v>
      </c>
      <c r="Q669" s="55">
        <v>0.09</v>
      </c>
      <c r="R669" s="55">
        <v>7.8330723313631574E-3</v>
      </c>
      <c r="S669" s="52">
        <v>0</v>
      </c>
      <c r="T669"/>
      <c r="U669" s="82">
        <v>317170</v>
      </c>
      <c r="V669" s="82">
        <v>0</v>
      </c>
      <c r="W669" s="82">
        <v>0</v>
      </c>
      <c r="X669" s="82">
        <v>20539</v>
      </c>
      <c r="Y669" s="82">
        <v>337709</v>
      </c>
      <c r="Z669" s="83">
        <v>12814190</v>
      </c>
    </row>
    <row r="670" spans="1:26" s="13" customFormat="1">
      <c r="A670" s="49">
        <v>488</v>
      </c>
      <c r="B670" s="49">
        <v>488219285</v>
      </c>
      <c r="C670" s="50" t="s">
        <v>269</v>
      </c>
      <c r="D670" s="49">
        <v>219</v>
      </c>
      <c r="E670" s="50" t="s">
        <v>270</v>
      </c>
      <c r="F670" s="49">
        <v>285</v>
      </c>
      <c r="G670" s="50" t="s">
        <v>28</v>
      </c>
      <c r="H670" s="79">
        <v>1</v>
      </c>
      <c r="I670" s="80">
        <v>10636</v>
      </c>
      <c r="J670" s="80">
        <v>3257</v>
      </c>
      <c r="K670" s="80">
        <v>0</v>
      </c>
      <c r="L670" s="80">
        <v>893</v>
      </c>
      <c r="M670" s="81">
        <v>14786</v>
      </c>
      <c r="N670"/>
      <c r="O670" s="79">
        <v>0</v>
      </c>
      <c r="P670" s="79">
        <v>0</v>
      </c>
      <c r="Q670" s="55">
        <v>0.09</v>
      </c>
      <c r="R670" s="55">
        <v>3.1541656386371027E-2</v>
      </c>
      <c r="S670" s="52">
        <v>0</v>
      </c>
      <c r="T670"/>
      <c r="U670" s="82">
        <v>13893</v>
      </c>
      <c r="V670" s="82">
        <v>0</v>
      </c>
      <c r="W670" s="82">
        <v>0</v>
      </c>
      <c r="X670" s="82">
        <v>893</v>
      </c>
      <c r="Y670" s="82">
        <v>14786</v>
      </c>
      <c r="Z670" s="83">
        <v>12814190</v>
      </c>
    </row>
    <row r="671" spans="1:26" s="13" customFormat="1">
      <c r="A671" s="49">
        <v>488</v>
      </c>
      <c r="B671" s="49">
        <v>488219336</v>
      </c>
      <c r="C671" s="50" t="s">
        <v>269</v>
      </c>
      <c r="D671" s="49">
        <v>219</v>
      </c>
      <c r="E671" s="50" t="s">
        <v>270</v>
      </c>
      <c r="F671" s="49">
        <v>336</v>
      </c>
      <c r="G671" s="50" t="s">
        <v>30</v>
      </c>
      <c r="H671" s="79">
        <v>230</v>
      </c>
      <c r="I671" s="80">
        <v>9838</v>
      </c>
      <c r="J671" s="80">
        <v>1851</v>
      </c>
      <c r="K671" s="80">
        <v>0</v>
      </c>
      <c r="L671" s="80">
        <v>893</v>
      </c>
      <c r="M671" s="81">
        <v>12582</v>
      </c>
      <c r="N671"/>
      <c r="O671" s="79">
        <v>0</v>
      </c>
      <c r="P671" s="79">
        <v>0</v>
      </c>
      <c r="Q671" s="55">
        <v>0.09</v>
      </c>
      <c r="R671" s="55">
        <v>3.3477172118056779E-2</v>
      </c>
      <c r="S671" s="52">
        <v>0</v>
      </c>
      <c r="T671"/>
      <c r="U671" s="82">
        <v>2688470</v>
      </c>
      <c r="V671" s="82">
        <v>0</v>
      </c>
      <c r="W671" s="82">
        <v>0</v>
      </c>
      <c r="X671" s="82">
        <v>205390</v>
      </c>
      <c r="Y671" s="82">
        <v>2893860</v>
      </c>
      <c r="Z671" s="83">
        <v>12814190</v>
      </c>
    </row>
    <row r="672" spans="1:26" s="13" customFormat="1">
      <c r="A672" s="49">
        <v>488</v>
      </c>
      <c r="B672" s="49">
        <v>488219625</v>
      </c>
      <c r="C672" s="50" t="s">
        <v>269</v>
      </c>
      <c r="D672" s="49">
        <v>219</v>
      </c>
      <c r="E672" s="50" t="s">
        <v>270</v>
      </c>
      <c r="F672" s="49">
        <v>625</v>
      </c>
      <c r="G672" s="50" t="s">
        <v>92</v>
      </c>
      <c r="H672" s="79">
        <v>1</v>
      </c>
      <c r="I672" s="80">
        <v>8808</v>
      </c>
      <c r="J672" s="80">
        <v>1663</v>
      </c>
      <c r="K672" s="80">
        <v>0</v>
      </c>
      <c r="L672" s="80">
        <v>893</v>
      </c>
      <c r="M672" s="81">
        <v>11364</v>
      </c>
      <c r="N672"/>
      <c r="O672" s="79">
        <v>0</v>
      </c>
      <c r="P672" s="79">
        <v>0</v>
      </c>
      <c r="Q672" s="55">
        <v>0.09</v>
      </c>
      <c r="R672" s="55">
        <v>2.4386883072811676E-3</v>
      </c>
      <c r="S672" s="52">
        <v>0</v>
      </c>
      <c r="T672"/>
      <c r="U672" s="82">
        <v>10471</v>
      </c>
      <c r="V672" s="82">
        <v>0</v>
      </c>
      <c r="W672" s="82">
        <v>0</v>
      </c>
      <c r="X672" s="82">
        <v>893</v>
      </c>
      <c r="Y672" s="82">
        <v>11364</v>
      </c>
      <c r="Z672" s="83">
        <v>12814190</v>
      </c>
    </row>
    <row r="673" spans="1:26" s="13" customFormat="1">
      <c r="A673" s="49">
        <v>488</v>
      </c>
      <c r="B673" s="49">
        <v>488219760</v>
      </c>
      <c r="C673" s="50" t="s">
        <v>269</v>
      </c>
      <c r="D673" s="49">
        <v>219</v>
      </c>
      <c r="E673" s="50" t="s">
        <v>270</v>
      </c>
      <c r="F673" s="49">
        <v>760</v>
      </c>
      <c r="G673" s="50" t="s">
        <v>262</v>
      </c>
      <c r="H673" s="79">
        <v>4</v>
      </c>
      <c r="I673" s="80">
        <v>10210</v>
      </c>
      <c r="J673" s="80">
        <v>2001</v>
      </c>
      <c r="K673" s="80">
        <v>0</v>
      </c>
      <c r="L673" s="80">
        <v>893</v>
      </c>
      <c r="M673" s="81">
        <v>13104</v>
      </c>
      <c r="N673"/>
      <c r="O673" s="79">
        <v>0</v>
      </c>
      <c r="P673" s="79">
        <v>0</v>
      </c>
      <c r="Q673" s="55">
        <v>0.09</v>
      </c>
      <c r="R673" s="55">
        <v>2.8275287034005017E-2</v>
      </c>
      <c r="S673" s="52">
        <v>0</v>
      </c>
      <c r="T673"/>
      <c r="U673" s="82">
        <v>48844</v>
      </c>
      <c r="V673" s="82">
        <v>0</v>
      </c>
      <c r="W673" s="82">
        <v>0</v>
      </c>
      <c r="X673" s="82">
        <v>3572</v>
      </c>
      <c r="Y673" s="82">
        <v>52416</v>
      </c>
      <c r="Z673" s="83">
        <v>12814190</v>
      </c>
    </row>
    <row r="674" spans="1:26" s="13" customFormat="1">
      <c r="A674" s="49">
        <v>488</v>
      </c>
      <c r="B674" s="49">
        <v>488219780</v>
      </c>
      <c r="C674" s="50" t="s">
        <v>269</v>
      </c>
      <c r="D674" s="49">
        <v>219</v>
      </c>
      <c r="E674" s="50" t="s">
        <v>270</v>
      </c>
      <c r="F674" s="49">
        <v>780</v>
      </c>
      <c r="G674" s="50" t="s">
        <v>243</v>
      </c>
      <c r="H674" s="79">
        <v>46</v>
      </c>
      <c r="I674" s="80">
        <v>10861</v>
      </c>
      <c r="J674" s="80">
        <v>1790</v>
      </c>
      <c r="K674" s="80">
        <v>0</v>
      </c>
      <c r="L674" s="80">
        <v>893</v>
      </c>
      <c r="M674" s="81">
        <v>13544</v>
      </c>
      <c r="N674"/>
      <c r="O674" s="79">
        <v>0</v>
      </c>
      <c r="P674" s="79">
        <v>0</v>
      </c>
      <c r="Q674" s="55">
        <v>0.09</v>
      </c>
      <c r="R674" s="55">
        <v>1.3054793867622335E-2</v>
      </c>
      <c r="S674" s="52">
        <v>0</v>
      </c>
      <c r="T674"/>
      <c r="U674" s="82">
        <v>581946</v>
      </c>
      <c r="V674" s="82">
        <v>0</v>
      </c>
      <c r="W674" s="82">
        <v>0</v>
      </c>
      <c r="X674" s="82">
        <v>41078</v>
      </c>
      <c r="Y674" s="82">
        <v>623024</v>
      </c>
      <c r="Z674" s="83">
        <v>12814190</v>
      </c>
    </row>
    <row r="675" spans="1:26" s="13" customFormat="1">
      <c r="A675" s="49">
        <v>489</v>
      </c>
      <c r="B675" s="49">
        <v>489020020</v>
      </c>
      <c r="C675" s="50" t="s">
        <v>276</v>
      </c>
      <c r="D675" s="49">
        <v>20</v>
      </c>
      <c r="E675" s="50" t="s">
        <v>125</v>
      </c>
      <c r="F675" s="49">
        <v>20</v>
      </c>
      <c r="G675" s="50" t="s">
        <v>125</v>
      </c>
      <c r="H675" s="79">
        <v>163</v>
      </c>
      <c r="I675" s="80">
        <v>10653</v>
      </c>
      <c r="J675" s="80">
        <v>3080</v>
      </c>
      <c r="K675" s="80">
        <v>0</v>
      </c>
      <c r="L675" s="80">
        <v>893</v>
      </c>
      <c r="M675" s="81">
        <v>14626</v>
      </c>
      <c r="N675"/>
      <c r="O675" s="79">
        <v>0</v>
      </c>
      <c r="P675" s="79">
        <v>0</v>
      </c>
      <c r="Q675" s="55">
        <v>0.09</v>
      </c>
      <c r="R675" s="55">
        <v>3.8356457210287742E-2</v>
      </c>
      <c r="S675" s="52">
        <v>0</v>
      </c>
      <c r="T675"/>
      <c r="U675" s="82">
        <v>2238479</v>
      </c>
      <c r="V675" s="82">
        <v>0</v>
      </c>
      <c r="W675" s="82">
        <v>0</v>
      </c>
      <c r="X675" s="82">
        <v>145559</v>
      </c>
      <c r="Y675" s="82">
        <v>2384038</v>
      </c>
      <c r="Z675" s="83">
        <v>13201059</v>
      </c>
    </row>
    <row r="676" spans="1:26" s="13" customFormat="1">
      <c r="A676" s="49">
        <v>489</v>
      </c>
      <c r="B676" s="49">
        <v>489020036</v>
      </c>
      <c r="C676" s="50" t="s">
        <v>276</v>
      </c>
      <c r="D676" s="49">
        <v>20</v>
      </c>
      <c r="E676" s="50" t="s">
        <v>125</v>
      </c>
      <c r="F676" s="49">
        <v>36</v>
      </c>
      <c r="G676" s="50" t="s">
        <v>126</v>
      </c>
      <c r="H676" s="79">
        <v>110</v>
      </c>
      <c r="I676" s="80">
        <v>10298</v>
      </c>
      <c r="J676" s="80">
        <v>4530</v>
      </c>
      <c r="K676" s="80">
        <v>0</v>
      </c>
      <c r="L676" s="80">
        <v>893</v>
      </c>
      <c r="M676" s="81">
        <v>15721</v>
      </c>
      <c r="N676"/>
      <c r="O676" s="79">
        <v>0</v>
      </c>
      <c r="P676" s="79">
        <v>0</v>
      </c>
      <c r="Q676" s="55">
        <v>0.09</v>
      </c>
      <c r="R676" s="55">
        <v>6.6659197548744248E-2</v>
      </c>
      <c r="S676" s="52">
        <v>0</v>
      </c>
      <c r="T676"/>
      <c r="U676" s="82">
        <v>1631080</v>
      </c>
      <c r="V676" s="82">
        <v>0</v>
      </c>
      <c r="W676" s="82">
        <v>0</v>
      </c>
      <c r="X676" s="82">
        <v>98230</v>
      </c>
      <c r="Y676" s="82">
        <v>1729310</v>
      </c>
      <c r="Z676" s="83">
        <v>13201059</v>
      </c>
    </row>
    <row r="677" spans="1:26" s="13" customFormat="1">
      <c r="A677" s="49">
        <v>489</v>
      </c>
      <c r="B677" s="49">
        <v>489020052</v>
      </c>
      <c r="C677" s="50" t="s">
        <v>276</v>
      </c>
      <c r="D677" s="49">
        <v>20</v>
      </c>
      <c r="E677" s="50" t="s">
        <v>125</v>
      </c>
      <c r="F677" s="49">
        <v>52</v>
      </c>
      <c r="G677" s="50" t="s">
        <v>251</v>
      </c>
      <c r="H677" s="79">
        <v>12</v>
      </c>
      <c r="I677" s="80">
        <v>11024</v>
      </c>
      <c r="J677" s="80">
        <v>3358</v>
      </c>
      <c r="K677" s="80">
        <v>0</v>
      </c>
      <c r="L677" s="80">
        <v>893</v>
      </c>
      <c r="M677" s="81">
        <v>15275</v>
      </c>
      <c r="N677"/>
      <c r="O677" s="79">
        <v>0</v>
      </c>
      <c r="P677" s="79">
        <v>0</v>
      </c>
      <c r="Q677" s="55">
        <v>0.09</v>
      </c>
      <c r="R677" s="55">
        <v>2.5312732409194953E-2</v>
      </c>
      <c r="S677" s="52">
        <v>0</v>
      </c>
      <c r="T677"/>
      <c r="U677" s="82">
        <v>172584</v>
      </c>
      <c r="V677" s="82">
        <v>0</v>
      </c>
      <c r="W677" s="82">
        <v>0</v>
      </c>
      <c r="X677" s="82">
        <v>10716</v>
      </c>
      <c r="Y677" s="82">
        <v>183300</v>
      </c>
      <c r="Z677" s="83">
        <v>13201059</v>
      </c>
    </row>
    <row r="678" spans="1:26" s="13" customFormat="1">
      <c r="A678" s="49">
        <v>489</v>
      </c>
      <c r="B678" s="49">
        <v>489020096</v>
      </c>
      <c r="C678" s="50" t="s">
        <v>276</v>
      </c>
      <c r="D678" s="49">
        <v>20</v>
      </c>
      <c r="E678" s="50" t="s">
        <v>125</v>
      </c>
      <c r="F678" s="49">
        <v>96</v>
      </c>
      <c r="G678" s="50" t="s">
        <v>210</v>
      </c>
      <c r="H678" s="79">
        <v>67</v>
      </c>
      <c r="I678" s="80">
        <v>10751</v>
      </c>
      <c r="J678" s="80">
        <v>5811</v>
      </c>
      <c r="K678" s="80">
        <v>0</v>
      </c>
      <c r="L678" s="80">
        <v>893</v>
      </c>
      <c r="M678" s="81">
        <v>17455</v>
      </c>
      <c r="N678"/>
      <c r="O678" s="79">
        <v>0</v>
      </c>
      <c r="P678" s="79">
        <v>0</v>
      </c>
      <c r="Q678" s="55">
        <v>0.09</v>
      </c>
      <c r="R678" s="55">
        <v>2.1122605484427924E-2</v>
      </c>
      <c r="S678" s="52">
        <v>0</v>
      </c>
      <c r="T678"/>
      <c r="U678" s="82">
        <v>1109654</v>
      </c>
      <c r="V678" s="82">
        <v>0</v>
      </c>
      <c r="W678" s="82">
        <v>0</v>
      </c>
      <c r="X678" s="82">
        <v>59831</v>
      </c>
      <c r="Y678" s="82">
        <v>1169485</v>
      </c>
      <c r="Z678" s="83">
        <v>13201059</v>
      </c>
    </row>
    <row r="679" spans="1:26" s="13" customFormat="1">
      <c r="A679" s="49">
        <v>489</v>
      </c>
      <c r="B679" s="49">
        <v>489020172</v>
      </c>
      <c r="C679" s="50" t="s">
        <v>276</v>
      </c>
      <c r="D679" s="49">
        <v>20</v>
      </c>
      <c r="E679" s="50" t="s">
        <v>125</v>
      </c>
      <c r="F679" s="49">
        <v>172</v>
      </c>
      <c r="G679" s="50" t="s">
        <v>256</v>
      </c>
      <c r="H679" s="79">
        <v>50</v>
      </c>
      <c r="I679" s="80">
        <v>10227</v>
      </c>
      <c r="J679" s="80">
        <v>6700</v>
      </c>
      <c r="K679" s="80">
        <v>0</v>
      </c>
      <c r="L679" s="80">
        <v>893</v>
      </c>
      <c r="M679" s="81">
        <v>17820</v>
      </c>
      <c r="N679"/>
      <c r="O679" s="79">
        <v>0</v>
      </c>
      <c r="P679" s="79">
        <v>0</v>
      </c>
      <c r="Q679" s="55">
        <v>0.09</v>
      </c>
      <c r="R679" s="55">
        <v>3.277872413295168E-2</v>
      </c>
      <c r="S679" s="52">
        <v>0</v>
      </c>
      <c r="T679"/>
      <c r="U679" s="82">
        <v>846350</v>
      </c>
      <c r="V679" s="82">
        <v>0</v>
      </c>
      <c r="W679" s="82">
        <v>0</v>
      </c>
      <c r="X679" s="82">
        <v>44650</v>
      </c>
      <c r="Y679" s="82">
        <v>891000</v>
      </c>
      <c r="Z679" s="83">
        <v>13201059</v>
      </c>
    </row>
    <row r="680" spans="1:26" s="13" customFormat="1">
      <c r="A680" s="49">
        <v>489</v>
      </c>
      <c r="B680" s="49">
        <v>489020239</v>
      </c>
      <c r="C680" s="50" t="s">
        <v>276</v>
      </c>
      <c r="D680" s="49">
        <v>20</v>
      </c>
      <c r="E680" s="50" t="s">
        <v>125</v>
      </c>
      <c r="F680" s="49">
        <v>239</v>
      </c>
      <c r="G680" s="50" t="s">
        <v>250</v>
      </c>
      <c r="H680" s="79">
        <v>76</v>
      </c>
      <c r="I680" s="80">
        <v>10350</v>
      </c>
      <c r="J680" s="80">
        <v>3582</v>
      </c>
      <c r="K680" s="80">
        <v>0</v>
      </c>
      <c r="L680" s="80">
        <v>893</v>
      </c>
      <c r="M680" s="81">
        <v>14825</v>
      </c>
      <c r="N680"/>
      <c r="O680" s="79">
        <v>0</v>
      </c>
      <c r="P680" s="79">
        <v>0</v>
      </c>
      <c r="Q680" s="55">
        <v>0.09</v>
      </c>
      <c r="R680" s="55">
        <v>5.3913315714779315E-2</v>
      </c>
      <c r="S680" s="52">
        <v>0</v>
      </c>
      <c r="T680"/>
      <c r="U680" s="82">
        <v>1058832</v>
      </c>
      <c r="V680" s="82">
        <v>0</v>
      </c>
      <c r="W680" s="82">
        <v>0</v>
      </c>
      <c r="X680" s="82">
        <v>67868</v>
      </c>
      <c r="Y680" s="82">
        <v>1126700</v>
      </c>
      <c r="Z680" s="83">
        <v>13201059</v>
      </c>
    </row>
    <row r="681" spans="1:26" s="13" customFormat="1">
      <c r="A681" s="49">
        <v>489</v>
      </c>
      <c r="B681" s="49">
        <v>489020242</v>
      </c>
      <c r="C681" s="50" t="s">
        <v>276</v>
      </c>
      <c r="D681" s="49">
        <v>20</v>
      </c>
      <c r="E681" s="50" t="s">
        <v>125</v>
      </c>
      <c r="F681" s="49">
        <v>242</v>
      </c>
      <c r="G681" s="50" t="s">
        <v>277</v>
      </c>
      <c r="H681" s="79">
        <v>3</v>
      </c>
      <c r="I681" s="80">
        <v>11160</v>
      </c>
      <c r="J681" s="80">
        <v>30368</v>
      </c>
      <c r="K681" s="80">
        <v>0</v>
      </c>
      <c r="L681" s="80">
        <v>893</v>
      </c>
      <c r="M681" s="81">
        <v>42421</v>
      </c>
      <c r="N681"/>
      <c r="O681" s="79">
        <v>0</v>
      </c>
      <c r="P681" s="79">
        <v>0</v>
      </c>
      <c r="Q681" s="55">
        <v>0.09</v>
      </c>
      <c r="R681" s="55">
        <v>3.3448388382040325E-2</v>
      </c>
      <c r="S681" s="52">
        <v>0</v>
      </c>
      <c r="T681"/>
      <c r="U681" s="82">
        <v>124584</v>
      </c>
      <c r="V681" s="82">
        <v>0</v>
      </c>
      <c r="W681" s="82">
        <v>0</v>
      </c>
      <c r="X681" s="82">
        <v>2679</v>
      </c>
      <c r="Y681" s="82">
        <v>127263</v>
      </c>
      <c r="Z681" s="83">
        <v>13201059</v>
      </c>
    </row>
    <row r="682" spans="1:26" s="13" customFormat="1">
      <c r="A682" s="49">
        <v>489</v>
      </c>
      <c r="B682" s="49">
        <v>489020261</v>
      </c>
      <c r="C682" s="50" t="s">
        <v>276</v>
      </c>
      <c r="D682" s="49">
        <v>20</v>
      </c>
      <c r="E682" s="50" t="s">
        <v>125</v>
      </c>
      <c r="F682" s="49">
        <v>261</v>
      </c>
      <c r="G682" s="50" t="s">
        <v>127</v>
      </c>
      <c r="H682" s="79">
        <v>184</v>
      </c>
      <c r="I682" s="80">
        <v>10132</v>
      </c>
      <c r="J682" s="80">
        <v>5385</v>
      </c>
      <c r="K682" s="80">
        <v>0</v>
      </c>
      <c r="L682" s="80">
        <v>893</v>
      </c>
      <c r="M682" s="81">
        <v>16410</v>
      </c>
      <c r="N682"/>
      <c r="O682" s="79">
        <v>0</v>
      </c>
      <c r="P682" s="79">
        <v>0</v>
      </c>
      <c r="Q682" s="55">
        <v>0.09</v>
      </c>
      <c r="R682" s="55">
        <v>7.0704558368912346E-2</v>
      </c>
      <c r="S682" s="52">
        <v>0</v>
      </c>
      <c r="T682"/>
      <c r="U682" s="82">
        <v>2855128</v>
      </c>
      <c r="V682" s="82">
        <v>0</v>
      </c>
      <c r="W682" s="82">
        <v>0</v>
      </c>
      <c r="X682" s="82">
        <v>164312</v>
      </c>
      <c r="Y682" s="82">
        <v>3019440</v>
      </c>
      <c r="Z682" s="83">
        <v>13201059</v>
      </c>
    </row>
    <row r="683" spans="1:26" s="13" customFormat="1">
      <c r="A683" s="49">
        <v>489</v>
      </c>
      <c r="B683" s="49">
        <v>489020264</v>
      </c>
      <c r="C683" s="50" t="s">
        <v>276</v>
      </c>
      <c r="D683" s="49">
        <v>20</v>
      </c>
      <c r="E683" s="50" t="s">
        <v>125</v>
      </c>
      <c r="F683" s="49">
        <v>264</v>
      </c>
      <c r="G683" s="50" t="s">
        <v>275</v>
      </c>
      <c r="H683" s="79">
        <v>1</v>
      </c>
      <c r="I683" s="80">
        <v>9794</v>
      </c>
      <c r="J683" s="80">
        <v>4504</v>
      </c>
      <c r="K683" s="80">
        <v>0</v>
      </c>
      <c r="L683" s="80">
        <v>893</v>
      </c>
      <c r="M683" s="81">
        <v>15191</v>
      </c>
      <c r="N683"/>
      <c r="O683" s="79">
        <v>0</v>
      </c>
      <c r="P683" s="79">
        <v>0</v>
      </c>
      <c r="Q683" s="55">
        <v>0.09</v>
      </c>
      <c r="R683" s="55">
        <v>7.8330723313631574E-3</v>
      </c>
      <c r="S683" s="52">
        <v>0</v>
      </c>
      <c r="T683"/>
      <c r="U683" s="82">
        <v>14298</v>
      </c>
      <c r="V683" s="82">
        <v>0</v>
      </c>
      <c r="W683" s="82">
        <v>0</v>
      </c>
      <c r="X683" s="82">
        <v>893</v>
      </c>
      <c r="Y683" s="82">
        <v>15191</v>
      </c>
      <c r="Z683" s="83">
        <v>13201059</v>
      </c>
    </row>
    <row r="684" spans="1:26" s="13" customFormat="1">
      <c r="A684" s="49">
        <v>489</v>
      </c>
      <c r="B684" s="49">
        <v>489020300</v>
      </c>
      <c r="C684" s="50" t="s">
        <v>276</v>
      </c>
      <c r="D684" s="49">
        <v>20</v>
      </c>
      <c r="E684" s="50" t="s">
        <v>125</v>
      </c>
      <c r="F684" s="49">
        <v>300</v>
      </c>
      <c r="G684" s="50" t="s">
        <v>128</v>
      </c>
      <c r="H684" s="79">
        <v>2</v>
      </c>
      <c r="I684" s="80">
        <v>9794</v>
      </c>
      <c r="J684" s="80">
        <v>20248</v>
      </c>
      <c r="K684" s="80">
        <v>0</v>
      </c>
      <c r="L684" s="80">
        <v>893</v>
      </c>
      <c r="M684" s="81">
        <v>30935</v>
      </c>
      <c r="N684"/>
      <c r="O684" s="79">
        <v>0</v>
      </c>
      <c r="P684" s="79">
        <v>0</v>
      </c>
      <c r="Q684" s="55">
        <v>0.09</v>
      </c>
      <c r="R684" s="55">
        <v>2.285395296227519E-2</v>
      </c>
      <c r="S684" s="52">
        <v>0</v>
      </c>
      <c r="T684"/>
      <c r="U684" s="82">
        <v>60084</v>
      </c>
      <c r="V684" s="82">
        <v>0</v>
      </c>
      <c r="W684" s="82">
        <v>0</v>
      </c>
      <c r="X684" s="82">
        <v>1786</v>
      </c>
      <c r="Y684" s="82">
        <v>61870</v>
      </c>
      <c r="Z684" s="83">
        <v>13201059</v>
      </c>
    </row>
    <row r="685" spans="1:26" s="13" customFormat="1">
      <c r="A685" s="49">
        <v>489</v>
      </c>
      <c r="B685" s="49">
        <v>489020310</v>
      </c>
      <c r="C685" s="50" t="s">
        <v>276</v>
      </c>
      <c r="D685" s="49">
        <v>20</v>
      </c>
      <c r="E685" s="50" t="s">
        <v>125</v>
      </c>
      <c r="F685" s="49">
        <v>310</v>
      </c>
      <c r="G685" s="50" t="s">
        <v>259</v>
      </c>
      <c r="H685" s="79">
        <v>26</v>
      </c>
      <c r="I685" s="80">
        <v>10559</v>
      </c>
      <c r="J685" s="80">
        <v>2264</v>
      </c>
      <c r="K685" s="80">
        <v>0</v>
      </c>
      <c r="L685" s="80">
        <v>893</v>
      </c>
      <c r="M685" s="81">
        <v>13716</v>
      </c>
      <c r="N685"/>
      <c r="O685" s="79">
        <v>0</v>
      </c>
      <c r="P685" s="79">
        <v>0</v>
      </c>
      <c r="Q685" s="55">
        <v>0.18</v>
      </c>
      <c r="R685" s="55">
        <v>2.2998423816987221E-2</v>
      </c>
      <c r="S685" s="52">
        <v>0</v>
      </c>
      <c r="T685"/>
      <c r="U685" s="82">
        <v>333398</v>
      </c>
      <c r="V685" s="82">
        <v>0</v>
      </c>
      <c r="W685" s="82">
        <v>0</v>
      </c>
      <c r="X685" s="82">
        <v>23218</v>
      </c>
      <c r="Y685" s="82">
        <v>356616</v>
      </c>
      <c r="Z685" s="83">
        <v>13201059</v>
      </c>
    </row>
    <row r="686" spans="1:26" s="13" customFormat="1">
      <c r="A686" s="49">
        <v>489</v>
      </c>
      <c r="B686" s="49">
        <v>489020645</v>
      </c>
      <c r="C686" s="50" t="s">
        <v>276</v>
      </c>
      <c r="D686" s="49">
        <v>20</v>
      </c>
      <c r="E686" s="50" t="s">
        <v>125</v>
      </c>
      <c r="F686" s="49">
        <v>645</v>
      </c>
      <c r="G686" s="50" t="s">
        <v>129</v>
      </c>
      <c r="H686" s="79">
        <v>74</v>
      </c>
      <c r="I686" s="80">
        <v>10527</v>
      </c>
      <c r="J686" s="80">
        <v>4431</v>
      </c>
      <c r="K686" s="80">
        <v>0</v>
      </c>
      <c r="L686" s="80">
        <v>893</v>
      </c>
      <c r="M686" s="81">
        <v>15851</v>
      </c>
      <c r="N686"/>
      <c r="O686" s="79">
        <v>0</v>
      </c>
      <c r="P686" s="79">
        <v>0</v>
      </c>
      <c r="Q686" s="55">
        <v>0.09</v>
      </c>
      <c r="R686" s="55">
        <v>3.467525046887248E-2</v>
      </c>
      <c r="S686" s="52">
        <v>0</v>
      </c>
      <c r="T686"/>
      <c r="U686" s="82">
        <v>1106892</v>
      </c>
      <c r="V686" s="82">
        <v>0</v>
      </c>
      <c r="W686" s="82">
        <v>0</v>
      </c>
      <c r="X686" s="82">
        <v>66082</v>
      </c>
      <c r="Y686" s="82">
        <v>1172974</v>
      </c>
      <c r="Z686" s="83">
        <v>13201059</v>
      </c>
    </row>
    <row r="687" spans="1:26" s="13" customFormat="1">
      <c r="A687" s="49">
        <v>489</v>
      </c>
      <c r="B687" s="49">
        <v>489020660</v>
      </c>
      <c r="C687" s="50" t="s">
        <v>276</v>
      </c>
      <c r="D687" s="49">
        <v>20</v>
      </c>
      <c r="E687" s="50" t="s">
        <v>125</v>
      </c>
      <c r="F687" s="49">
        <v>660</v>
      </c>
      <c r="G687" s="50" t="s">
        <v>130</v>
      </c>
      <c r="H687" s="79">
        <v>16</v>
      </c>
      <c r="I687" s="80">
        <v>10988</v>
      </c>
      <c r="J687" s="80">
        <v>10065</v>
      </c>
      <c r="K687" s="80">
        <v>0</v>
      </c>
      <c r="L687" s="80">
        <v>893</v>
      </c>
      <c r="M687" s="81">
        <v>21946</v>
      </c>
      <c r="N687"/>
      <c r="O687" s="79">
        <v>0</v>
      </c>
      <c r="P687" s="79">
        <v>0</v>
      </c>
      <c r="Q687" s="55">
        <v>0.09</v>
      </c>
      <c r="R687" s="55">
        <v>5.631612652868654E-2</v>
      </c>
      <c r="S687" s="52">
        <v>0</v>
      </c>
      <c r="T687"/>
      <c r="U687" s="82">
        <v>336848</v>
      </c>
      <c r="V687" s="82">
        <v>0</v>
      </c>
      <c r="W687" s="82">
        <v>0</v>
      </c>
      <c r="X687" s="82">
        <v>14288</v>
      </c>
      <c r="Y687" s="82">
        <v>351136</v>
      </c>
      <c r="Z687" s="83">
        <v>13201059</v>
      </c>
    </row>
    <row r="688" spans="1:26" s="13" customFormat="1">
      <c r="A688" s="49">
        <v>489</v>
      </c>
      <c r="B688" s="49">
        <v>489020712</v>
      </c>
      <c r="C688" s="50" t="s">
        <v>276</v>
      </c>
      <c r="D688" s="49">
        <v>20</v>
      </c>
      <c r="E688" s="50" t="s">
        <v>125</v>
      </c>
      <c r="F688" s="49">
        <v>712</v>
      </c>
      <c r="G688" s="50" t="s">
        <v>124</v>
      </c>
      <c r="H688" s="79">
        <v>32</v>
      </c>
      <c r="I688" s="80">
        <v>10559</v>
      </c>
      <c r="J688" s="80">
        <v>7696</v>
      </c>
      <c r="K688" s="80">
        <v>0</v>
      </c>
      <c r="L688" s="80">
        <v>893</v>
      </c>
      <c r="M688" s="81">
        <v>19148</v>
      </c>
      <c r="N688"/>
      <c r="O688" s="79">
        <v>0</v>
      </c>
      <c r="P688" s="79">
        <v>0</v>
      </c>
      <c r="Q688" s="55">
        <v>0.09</v>
      </c>
      <c r="R688" s="55">
        <v>3.456906236783458E-2</v>
      </c>
      <c r="S688" s="52">
        <v>0</v>
      </c>
      <c r="T688"/>
      <c r="U688" s="82">
        <v>584160</v>
      </c>
      <c r="V688" s="82">
        <v>0</v>
      </c>
      <c r="W688" s="82">
        <v>0</v>
      </c>
      <c r="X688" s="82">
        <v>28576</v>
      </c>
      <c r="Y688" s="82">
        <v>612736</v>
      </c>
      <c r="Z688" s="83">
        <v>13201059</v>
      </c>
    </row>
    <row r="689" spans="1:26" s="13" customFormat="1">
      <c r="A689" s="49">
        <v>491</v>
      </c>
      <c r="B689" s="49">
        <v>491095072</v>
      </c>
      <c r="C689" s="50" t="s">
        <v>278</v>
      </c>
      <c r="D689" s="49">
        <v>95</v>
      </c>
      <c r="E689" s="50" t="s">
        <v>279</v>
      </c>
      <c r="F689" s="49">
        <v>72</v>
      </c>
      <c r="G689" s="50" t="s">
        <v>280</v>
      </c>
      <c r="H689" s="79">
        <v>1</v>
      </c>
      <c r="I689" s="80">
        <v>10185</v>
      </c>
      <c r="J689" s="80">
        <v>2412</v>
      </c>
      <c r="K689" s="80">
        <v>0</v>
      </c>
      <c r="L689" s="80">
        <v>893</v>
      </c>
      <c r="M689" s="81">
        <v>13490</v>
      </c>
      <c r="N689"/>
      <c r="O689" s="79">
        <v>0</v>
      </c>
      <c r="P689" s="79">
        <v>0</v>
      </c>
      <c r="Q689" s="55">
        <v>0.09</v>
      </c>
      <c r="R689" s="55">
        <v>2.4750023869291424E-3</v>
      </c>
      <c r="S689" s="52">
        <v>0</v>
      </c>
      <c r="T689"/>
      <c r="U689" s="82">
        <v>12597</v>
      </c>
      <c r="V689" s="82">
        <v>0</v>
      </c>
      <c r="W689" s="82">
        <v>0</v>
      </c>
      <c r="X689" s="82">
        <v>893</v>
      </c>
      <c r="Y689" s="82">
        <v>13490</v>
      </c>
      <c r="Z689" s="83">
        <v>14086517</v>
      </c>
    </row>
    <row r="690" spans="1:26" s="13" customFormat="1">
      <c r="A690" s="49">
        <v>491</v>
      </c>
      <c r="B690" s="49">
        <v>491095095</v>
      </c>
      <c r="C690" s="50" t="s">
        <v>278</v>
      </c>
      <c r="D690" s="49">
        <v>95</v>
      </c>
      <c r="E690" s="50" t="s">
        <v>279</v>
      </c>
      <c r="F690" s="49">
        <v>95</v>
      </c>
      <c r="G690" s="50" t="s">
        <v>279</v>
      </c>
      <c r="H690" s="79">
        <v>1197</v>
      </c>
      <c r="I690" s="80">
        <v>10612</v>
      </c>
      <c r="J690" s="80">
        <v>90</v>
      </c>
      <c r="K690" s="80">
        <v>0</v>
      </c>
      <c r="L690" s="80">
        <v>893</v>
      </c>
      <c r="M690" s="81">
        <v>11595</v>
      </c>
      <c r="N690"/>
      <c r="O690" s="79">
        <v>0</v>
      </c>
      <c r="P690" s="79">
        <v>0</v>
      </c>
      <c r="Q690" s="55">
        <v>0.18</v>
      </c>
      <c r="R690" s="55">
        <v>0.12036540836168476</v>
      </c>
      <c r="S690" s="52">
        <v>0</v>
      </c>
      <c r="T690"/>
      <c r="U690" s="82">
        <v>12810294</v>
      </c>
      <c r="V690" s="82">
        <v>0</v>
      </c>
      <c r="W690" s="82">
        <v>0</v>
      </c>
      <c r="X690" s="82">
        <v>1068921</v>
      </c>
      <c r="Y690" s="82">
        <v>13879215</v>
      </c>
      <c r="Z690" s="83">
        <v>14086517</v>
      </c>
    </row>
    <row r="691" spans="1:26" s="13" customFormat="1">
      <c r="A691" s="49">
        <v>491</v>
      </c>
      <c r="B691" s="49">
        <v>491095218</v>
      </c>
      <c r="C691" s="50" t="s">
        <v>278</v>
      </c>
      <c r="D691" s="49">
        <v>95</v>
      </c>
      <c r="E691" s="50" t="s">
        <v>279</v>
      </c>
      <c r="F691" s="49">
        <v>218</v>
      </c>
      <c r="G691" s="50" t="s">
        <v>168</v>
      </c>
      <c r="H691" s="79">
        <v>1</v>
      </c>
      <c r="I691" s="80">
        <v>9776</v>
      </c>
      <c r="J691" s="80">
        <v>3229</v>
      </c>
      <c r="K691" s="80">
        <v>0</v>
      </c>
      <c r="L691" s="80">
        <v>893</v>
      </c>
      <c r="M691" s="81">
        <v>13898</v>
      </c>
      <c r="N691"/>
      <c r="O691" s="79">
        <v>0</v>
      </c>
      <c r="P691" s="79">
        <v>0</v>
      </c>
      <c r="Q691" s="55">
        <v>0.09</v>
      </c>
      <c r="R691" s="55">
        <v>4.1250701851811102E-2</v>
      </c>
      <c r="S691" s="52">
        <v>0</v>
      </c>
      <c r="T691"/>
      <c r="U691" s="82">
        <v>13005</v>
      </c>
      <c r="V691" s="82">
        <v>0</v>
      </c>
      <c r="W691" s="82">
        <v>0</v>
      </c>
      <c r="X691" s="82">
        <v>893</v>
      </c>
      <c r="Y691" s="82">
        <v>13898</v>
      </c>
      <c r="Z691" s="83">
        <v>14086517</v>
      </c>
    </row>
    <row r="692" spans="1:26" s="13" customFormat="1">
      <c r="A692" s="49">
        <v>491</v>
      </c>
      <c r="B692" s="49">
        <v>491095273</v>
      </c>
      <c r="C692" s="50" t="s">
        <v>278</v>
      </c>
      <c r="D692" s="49">
        <v>95</v>
      </c>
      <c r="E692" s="50" t="s">
        <v>279</v>
      </c>
      <c r="F692" s="49">
        <v>273</v>
      </c>
      <c r="G692" s="50" t="s">
        <v>281</v>
      </c>
      <c r="H692" s="79">
        <v>1</v>
      </c>
      <c r="I692" s="80">
        <v>10413</v>
      </c>
      <c r="J692" s="80">
        <v>2767</v>
      </c>
      <c r="K692" s="80">
        <v>0</v>
      </c>
      <c r="L692" s="80">
        <v>893</v>
      </c>
      <c r="M692" s="81">
        <v>14073</v>
      </c>
      <c r="N692"/>
      <c r="O692" s="79">
        <v>0</v>
      </c>
      <c r="P692" s="79">
        <v>0</v>
      </c>
      <c r="Q692" s="55">
        <v>0.09</v>
      </c>
      <c r="R692" s="55">
        <v>5.9488665681324158E-4</v>
      </c>
      <c r="S692" s="52">
        <v>0</v>
      </c>
      <c r="T692"/>
      <c r="U692" s="82">
        <v>13180</v>
      </c>
      <c r="V692" s="82">
        <v>0</v>
      </c>
      <c r="W692" s="82">
        <v>0</v>
      </c>
      <c r="X692" s="82">
        <v>893</v>
      </c>
      <c r="Y692" s="82">
        <v>14073</v>
      </c>
      <c r="Z692" s="83">
        <v>14086517</v>
      </c>
    </row>
    <row r="693" spans="1:26" s="13" customFormat="1">
      <c r="A693" s="49">
        <v>491</v>
      </c>
      <c r="B693" s="49">
        <v>491095292</v>
      </c>
      <c r="C693" s="50" t="s">
        <v>278</v>
      </c>
      <c r="D693" s="49">
        <v>95</v>
      </c>
      <c r="E693" s="50" t="s">
        <v>279</v>
      </c>
      <c r="F693" s="49">
        <v>292</v>
      </c>
      <c r="G693" s="50" t="s">
        <v>282</v>
      </c>
      <c r="H693" s="79">
        <v>6</v>
      </c>
      <c r="I693" s="80">
        <v>9892</v>
      </c>
      <c r="J693" s="80">
        <v>2050</v>
      </c>
      <c r="K693" s="80">
        <v>0</v>
      </c>
      <c r="L693" s="80">
        <v>893</v>
      </c>
      <c r="M693" s="81">
        <v>12835</v>
      </c>
      <c r="N693"/>
      <c r="O693" s="79">
        <v>0</v>
      </c>
      <c r="P693" s="79">
        <v>0</v>
      </c>
      <c r="Q693" s="55">
        <v>0.09</v>
      </c>
      <c r="R693" s="55">
        <v>3.4031835206006552E-3</v>
      </c>
      <c r="S693" s="52">
        <v>0</v>
      </c>
      <c r="T693"/>
      <c r="U693" s="82">
        <v>71652</v>
      </c>
      <c r="V693" s="82">
        <v>0</v>
      </c>
      <c r="W693" s="82">
        <v>0</v>
      </c>
      <c r="X693" s="82">
        <v>5358</v>
      </c>
      <c r="Y693" s="82">
        <v>77010</v>
      </c>
      <c r="Z693" s="83">
        <v>14086517</v>
      </c>
    </row>
    <row r="694" spans="1:26" s="13" customFormat="1">
      <c r="A694" s="49">
        <v>491</v>
      </c>
      <c r="B694" s="49">
        <v>491095331</v>
      </c>
      <c r="C694" s="50" t="s">
        <v>278</v>
      </c>
      <c r="D694" s="49">
        <v>95</v>
      </c>
      <c r="E694" s="50" t="s">
        <v>279</v>
      </c>
      <c r="F694" s="49">
        <v>331</v>
      </c>
      <c r="G694" s="50" t="s">
        <v>283</v>
      </c>
      <c r="H694" s="79">
        <v>5</v>
      </c>
      <c r="I694" s="80">
        <v>10502</v>
      </c>
      <c r="J694" s="80">
        <v>3724</v>
      </c>
      <c r="K694" s="80">
        <v>0</v>
      </c>
      <c r="L694" s="80">
        <v>893</v>
      </c>
      <c r="M694" s="81">
        <v>15119</v>
      </c>
      <c r="N694"/>
      <c r="O694" s="79">
        <v>0</v>
      </c>
      <c r="P694" s="79">
        <v>0</v>
      </c>
      <c r="Q694" s="55">
        <v>0.09</v>
      </c>
      <c r="R694" s="55">
        <v>6.5420388440727614E-3</v>
      </c>
      <c r="S694" s="52">
        <v>0</v>
      </c>
      <c r="T694"/>
      <c r="U694" s="82">
        <v>71130</v>
      </c>
      <c r="V694" s="82">
        <v>0</v>
      </c>
      <c r="W694" s="82">
        <v>0</v>
      </c>
      <c r="X694" s="82">
        <v>4465</v>
      </c>
      <c r="Y694" s="82">
        <v>75595</v>
      </c>
      <c r="Z694" s="83">
        <v>14086517</v>
      </c>
    </row>
    <row r="695" spans="1:26" s="13" customFormat="1">
      <c r="A695" s="49">
        <v>491</v>
      </c>
      <c r="B695" s="49">
        <v>491095763</v>
      </c>
      <c r="C695" s="50" t="s">
        <v>278</v>
      </c>
      <c r="D695" s="49">
        <v>95</v>
      </c>
      <c r="E695" s="50" t="s">
        <v>279</v>
      </c>
      <c r="F695" s="49">
        <v>763</v>
      </c>
      <c r="G695" s="50" t="s">
        <v>284</v>
      </c>
      <c r="H695" s="79">
        <v>1</v>
      </c>
      <c r="I695" s="80">
        <v>9794</v>
      </c>
      <c r="J695" s="80">
        <v>2549</v>
      </c>
      <c r="K695" s="80">
        <v>0</v>
      </c>
      <c r="L695" s="80">
        <v>893</v>
      </c>
      <c r="M695" s="81">
        <v>13236</v>
      </c>
      <c r="N695"/>
      <c r="O695" s="79">
        <v>0</v>
      </c>
      <c r="P695" s="79">
        <v>0</v>
      </c>
      <c r="Q695" s="55">
        <v>0.09</v>
      </c>
      <c r="R695" s="55">
        <v>9.0434031030482839E-4</v>
      </c>
      <c r="S695" s="52">
        <v>0</v>
      </c>
      <c r="T695"/>
      <c r="U695" s="82">
        <v>12343</v>
      </c>
      <c r="V695" s="82">
        <v>0</v>
      </c>
      <c r="W695" s="82">
        <v>0</v>
      </c>
      <c r="X695" s="82">
        <v>893</v>
      </c>
      <c r="Y695" s="82">
        <v>13236</v>
      </c>
      <c r="Z695" s="83">
        <v>14086517</v>
      </c>
    </row>
    <row r="696" spans="1:26" s="13" customFormat="1">
      <c r="A696" s="49">
        <v>492</v>
      </c>
      <c r="B696" s="49">
        <v>492281137</v>
      </c>
      <c r="C696" s="50" t="s">
        <v>285</v>
      </c>
      <c r="D696" s="49">
        <v>281</v>
      </c>
      <c r="E696" s="50" t="s">
        <v>146</v>
      </c>
      <c r="F696" s="49">
        <v>137</v>
      </c>
      <c r="G696" s="50" t="s">
        <v>196</v>
      </c>
      <c r="H696" s="79">
        <v>5</v>
      </c>
      <c r="I696" s="80">
        <v>11795</v>
      </c>
      <c r="J696" s="80">
        <v>217</v>
      </c>
      <c r="K696" s="80">
        <v>0</v>
      </c>
      <c r="L696" s="80">
        <v>893</v>
      </c>
      <c r="M696" s="81">
        <v>12905</v>
      </c>
      <c r="N696"/>
      <c r="O696" s="79">
        <v>1.3850415512465374E-2</v>
      </c>
      <c r="P696" s="79">
        <v>0</v>
      </c>
      <c r="Q696" s="55">
        <v>0.18</v>
      </c>
      <c r="R696" s="55">
        <v>0.11508891532313444</v>
      </c>
      <c r="S696" s="52">
        <v>0</v>
      </c>
      <c r="T696"/>
      <c r="U696" s="82">
        <v>59895</v>
      </c>
      <c r="V696" s="82">
        <v>0</v>
      </c>
      <c r="W696" s="82">
        <v>0</v>
      </c>
      <c r="X696" s="82">
        <v>4455</v>
      </c>
      <c r="Y696" s="82">
        <v>64350</v>
      </c>
      <c r="Z696" s="83">
        <v>4691927</v>
      </c>
    </row>
    <row r="697" spans="1:26" s="13" customFormat="1">
      <c r="A697" s="49">
        <v>492</v>
      </c>
      <c r="B697" s="49">
        <v>492281281</v>
      </c>
      <c r="C697" s="50" t="s">
        <v>285</v>
      </c>
      <c r="D697" s="49">
        <v>281</v>
      </c>
      <c r="E697" s="50" t="s">
        <v>146</v>
      </c>
      <c r="F697" s="49">
        <v>281</v>
      </c>
      <c r="G697" s="50" t="s">
        <v>146</v>
      </c>
      <c r="H697" s="79">
        <v>355</v>
      </c>
      <c r="I697" s="80">
        <v>12118</v>
      </c>
      <c r="J697" s="80">
        <v>18</v>
      </c>
      <c r="K697" s="80">
        <v>0</v>
      </c>
      <c r="L697" s="80">
        <v>893</v>
      </c>
      <c r="M697" s="81">
        <v>13029</v>
      </c>
      <c r="N697"/>
      <c r="O697" s="79">
        <v>0.98337950138503472</v>
      </c>
      <c r="P697" s="79">
        <v>0</v>
      </c>
      <c r="Q697" s="55">
        <v>0.18</v>
      </c>
      <c r="R697" s="55">
        <v>0.11513266736952978</v>
      </c>
      <c r="S697" s="52">
        <v>0</v>
      </c>
      <c r="T697"/>
      <c r="U697" s="82">
        <v>4296210</v>
      </c>
      <c r="V697" s="82">
        <v>0</v>
      </c>
      <c r="W697" s="82">
        <v>0</v>
      </c>
      <c r="X697" s="82">
        <v>316305</v>
      </c>
      <c r="Y697" s="82">
        <v>4612515</v>
      </c>
      <c r="Z697" s="83">
        <v>4691927</v>
      </c>
    </row>
    <row r="698" spans="1:26" s="13" customFormat="1">
      <c r="A698" s="49">
        <v>492</v>
      </c>
      <c r="B698" s="49">
        <v>492281325</v>
      </c>
      <c r="C698" s="50" t="s">
        <v>285</v>
      </c>
      <c r="D698" s="49">
        <v>281</v>
      </c>
      <c r="E698" s="50" t="s">
        <v>146</v>
      </c>
      <c r="F698" s="49">
        <v>325</v>
      </c>
      <c r="G698" s="50" t="s">
        <v>198</v>
      </c>
      <c r="H698" s="79">
        <v>1</v>
      </c>
      <c r="I698" s="80">
        <v>12631</v>
      </c>
      <c r="J698" s="80">
        <v>1579</v>
      </c>
      <c r="K698" s="80">
        <v>0</v>
      </c>
      <c r="L698" s="80">
        <v>893</v>
      </c>
      <c r="M698" s="81">
        <v>15103</v>
      </c>
      <c r="N698"/>
      <c r="O698" s="79">
        <v>2.7700831024930748E-3</v>
      </c>
      <c r="P698" s="79">
        <v>0</v>
      </c>
      <c r="Q698" s="55">
        <v>0.09</v>
      </c>
      <c r="R698" s="55">
        <v>2.3999412934456519E-3</v>
      </c>
      <c r="S698" s="52">
        <v>0</v>
      </c>
      <c r="T698"/>
      <c r="U698" s="82">
        <v>14171</v>
      </c>
      <c r="V698" s="82">
        <v>0</v>
      </c>
      <c r="W698" s="82">
        <v>0</v>
      </c>
      <c r="X698" s="82">
        <v>891</v>
      </c>
      <c r="Y698" s="82">
        <v>15062</v>
      </c>
      <c r="Z698" s="83">
        <v>4691927</v>
      </c>
    </row>
    <row r="699" spans="1:26" s="13" customFormat="1">
      <c r="A699" s="49">
        <v>493</v>
      </c>
      <c r="B699" s="49">
        <v>493093035</v>
      </c>
      <c r="C699" s="50" t="s">
        <v>286</v>
      </c>
      <c r="D699" s="49">
        <v>93</v>
      </c>
      <c r="E699" s="50" t="s">
        <v>14</v>
      </c>
      <c r="F699" s="49">
        <v>35</v>
      </c>
      <c r="G699" s="50" t="s">
        <v>11</v>
      </c>
      <c r="H699" s="79">
        <v>32</v>
      </c>
      <c r="I699" s="80">
        <v>12569</v>
      </c>
      <c r="J699" s="80">
        <v>4413</v>
      </c>
      <c r="K699" s="80">
        <v>0</v>
      </c>
      <c r="L699" s="80">
        <v>893</v>
      </c>
      <c r="M699" s="81">
        <v>17875</v>
      </c>
      <c r="N699"/>
      <c r="O699" s="79">
        <v>0</v>
      </c>
      <c r="P699" s="79">
        <v>0</v>
      </c>
      <c r="Q699" s="55">
        <v>0.18</v>
      </c>
      <c r="R699" s="55">
        <v>0.14612608853271811</v>
      </c>
      <c r="S699" s="52">
        <v>0</v>
      </c>
      <c r="T699"/>
      <c r="U699" s="82">
        <v>543424</v>
      </c>
      <c r="V699" s="82">
        <v>0</v>
      </c>
      <c r="W699" s="82">
        <v>0</v>
      </c>
      <c r="X699" s="82">
        <v>28576</v>
      </c>
      <c r="Y699" s="82">
        <v>572000</v>
      </c>
      <c r="Z699" s="83">
        <v>2762505</v>
      </c>
    </row>
    <row r="700" spans="1:26" s="13" customFormat="1">
      <c r="A700" s="49">
        <v>493</v>
      </c>
      <c r="B700" s="49">
        <v>493093049</v>
      </c>
      <c r="C700" s="50" t="s">
        <v>286</v>
      </c>
      <c r="D700" s="49">
        <v>93</v>
      </c>
      <c r="E700" s="50" t="s">
        <v>14</v>
      </c>
      <c r="F700" s="49">
        <v>49</v>
      </c>
      <c r="G700" s="50" t="s">
        <v>73</v>
      </c>
      <c r="H700" s="79">
        <v>1</v>
      </c>
      <c r="I700" s="80">
        <v>11741</v>
      </c>
      <c r="J700" s="80">
        <v>14858</v>
      </c>
      <c r="K700" s="80">
        <v>0</v>
      </c>
      <c r="L700" s="80">
        <v>893</v>
      </c>
      <c r="M700" s="81">
        <v>27492</v>
      </c>
      <c r="N700"/>
      <c r="O700" s="79">
        <v>0</v>
      </c>
      <c r="P700" s="79">
        <v>0</v>
      </c>
      <c r="Q700" s="55">
        <v>0.09</v>
      </c>
      <c r="R700" s="55">
        <v>6.9837345584255292E-2</v>
      </c>
      <c r="S700" s="52">
        <v>0</v>
      </c>
      <c r="T700"/>
      <c r="U700" s="82">
        <v>26599</v>
      </c>
      <c r="V700" s="82">
        <v>0</v>
      </c>
      <c r="W700" s="82">
        <v>0</v>
      </c>
      <c r="X700" s="82">
        <v>893</v>
      </c>
      <c r="Y700" s="82">
        <v>27492</v>
      </c>
      <c r="Z700" s="83">
        <v>2762505</v>
      </c>
    </row>
    <row r="701" spans="1:26" s="13" customFormat="1">
      <c r="A701" s="49">
        <v>493</v>
      </c>
      <c r="B701" s="49">
        <v>493093057</v>
      </c>
      <c r="C701" s="50" t="s">
        <v>286</v>
      </c>
      <c r="D701" s="49">
        <v>93</v>
      </c>
      <c r="E701" s="50" t="s">
        <v>14</v>
      </c>
      <c r="F701" s="49">
        <v>57</v>
      </c>
      <c r="G701" s="50" t="s">
        <v>13</v>
      </c>
      <c r="H701" s="79">
        <v>84</v>
      </c>
      <c r="I701" s="80">
        <v>12306</v>
      </c>
      <c r="J701" s="80">
        <v>624</v>
      </c>
      <c r="K701" s="80">
        <v>0</v>
      </c>
      <c r="L701" s="80">
        <v>893</v>
      </c>
      <c r="M701" s="81">
        <v>13823</v>
      </c>
      <c r="N701"/>
      <c r="O701" s="79">
        <v>0</v>
      </c>
      <c r="P701" s="79">
        <v>0</v>
      </c>
      <c r="Q701" s="55">
        <v>0.18</v>
      </c>
      <c r="R701" s="55">
        <v>0.11617430923108824</v>
      </c>
      <c r="S701" s="52">
        <v>0</v>
      </c>
      <c r="T701"/>
      <c r="U701" s="82">
        <v>1086120</v>
      </c>
      <c r="V701" s="82">
        <v>0</v>
      </c>
      <c r="W701" s="82">
        <v>0</v>
      </c>
      <c r="X701" s="82">
        <v>75012</v>
      </c>
      <c r="Y701" s="82">
        <v>1161132</v>
      </c>
      <c r="Z701" s="83">
        <v>2762505</v>
      </c>
    </row>
    <row r="702" spans="1:26" s="13" customFormat="1">
      <c r="A702" s="49">
        <v>493</v>
      </c>
      <c r="B702" s="49">
        <v>493093093</v>
      </c>
      <c r="C702" s="50" t="s">
        <v>286</v>
      </c>
      <c r="D702" s="49">
        <v>93</v>
      </c>
      <c r="E702" s="50" t="s">
        <v>14</v>
      </c>
      <c r="F702" s="49">
        <v>93</v>
      </c>
      <c r="G702" s="50" t="s">
        <v>14</v>
      </c>
      <c r="H702" s="79">
        <v>47</v>
      </c>
      <c r="I702" s="80">
        <v>11171</v>
      </c>
      <c r="J702" s="80">
        <v>317</v>
      </c>
      <c r="K702" s="80">
        <v>0</v>
      </c>
      <c r="L702" s="80">
        <v>893</v>
      </c>
      <c r="M702" s="81">
        <v>12381</v>
      </c>
      <c r="N702"/>
      <c r="O702" s="79">
        <v>0</v>
      </c>
      <c r="P702" s="79">
        <v>0</v>
      </c>
      <c r="Q702" s="55">
        <v>0.09</v>
      </c>
      <c r="R702" s="55">
        <v>9.8316229817792172E-2</v>
      </c>
      <c r="S702" s="52">
        <v>-972</v>
      </c>
      <c r="T702"/>
      <c r="U702" s="82">
        <v>539936</v>
      </c>
      <c r="V702" s="82">
        <v>0</v>
      </c>
      <c r="W702" s="82">
        <v>-45684</v>
      </c>
      <c r="X702" s="82">
        <v>41971</v>
      </c>
      <c r="Y702" s="82">
        <v>536223</v>
      </c>
      <c r="Z702" s="83">
        <v>2762505</v>
      </c>
    </row>
    <row r="703" spans="1:26" s="13" customFormat="1">
      <c r="A703" s="49">
        <v>493</v>
      </c>
      <c r="B703" s="49">
        <v>493093163</v>
      </c>
      <c r="C703" s="50" t="s">
        <v>286</v>
      </c>
      <c r="D703" s="49">
        <v>93</v>
      </c>
      <c r="E703" s="50" t="s">
        <v>14</v>
      </c>
      <c r="F703" s="49">
        <v>163</v>
      </c>
      <c r="G703" s="50" t="s">
        <v>16</v>
      </c>
      <c r="H703" s="79">
        <v>7</v>
      </c>
      <c r="I703" s="80">
        <v>13206</v>
      </c>
      <c r="J703" s="80">
        <v>258</v>
      </c>
      <c r="K703" s="80">
        <v>0</v>
      </c>
      <c r="L703" s="80">
        <v>893</v>
      </c>
      <c r="M703" s="81">
        <v>14357</v>
      </c>
      <c r="N703"/>
      <c r="O703" s="79">
        <v>0</v>
      </c>
      <c r="P703" s="79">
        <v>0</v>
      </c>
      <c r="Q703" s="55">
        <v>0.18</v>
      </c>
      <c r="R703" s="55">
        <v>8.718100290538934E-2</v>
      </c>
      <c r="S703" s="52">
        <v>0</v>
      </c>
      <c r="T703"/>
      <c r="U703" s="82">
        <v>94248</v>
      </c>
      <c r="V703" s="82">
        <v>0</v>
      </c>
      <c r="W703" s="82">
        <v>0</v>
      </c>
      <c r="X703" s="82">
        <v>6251</v>
      </c>
      <c r="Y703" s="82">
        <v>100499</v>
      </c>
      <c r="Z703" s="83">
        <v>2762505</v>
      </c>
    </row>
    <row r="704" spans="1:26" s="13" customFormat="1">
      <c r="A704" s="49">
        <v>493</v>
      </c>
      <c r="B704" s="49">
        <v>493093165</v>
      </c>
      <c r="C704" s="50" t="s">
        <v>286</v>
      </c>
      <c r="D704" s="49">
        <v>93</v>
      </c>
      <c r="E704" s="50" t="s">
        <v>14</v>
      </c>
      <c r="F704" s="49">
        <v>165</v>
      </c>
      <c r="G704" s="50" t="s">
        <v>17</v>
      </c>
      <c r="H704" s="79">
        <v>8</v>
      </c>
      <c r="I704" s="80">
        <v>11692</v>
      </c>
      <c r="J704" s="80">
        <v>635</v>
      </c>
      <c r="K704" s="80">
        <v>0</v>
      </c>
      <c r="L704" s="80">
        <v>893</v>
      </c>
      <c r="M704" s="81">
        <v>13220</v>
      </c>
      <c r="N704"/>
      <c r="O704" s="79">
        <v>0</v>
      </c>
      <c r="P704" s="79">
        <v>0</v>
      </c>
      <c r="Q704" s="55">
        <v>0.14000000000000001</v>
      </c>
      <c r="R704" s="55">
        <v>0.119594572656299</v>
      </c>
      <c r="S704" s="52">
        <v>0</v>
      </c>
      <c r="T704"/>
      <c r="U704" s="82">
        <v>98616</v>
      </c>
      <c r="V704" s="82">
        <v>0</v>
      </c>
      <c r="W704" s="82">
        <v>0</v>
      </c>
      <c r="X704" s="82">
        <v>7144</v>
      </c>
      <c r="Y704" s="82">
        <v>105760</v>
      </c>
      <c r="Z704" s="83">
        <v>2762505</v>
      </c>
    </row>
    <row r="705" spans="1:26" s="13" customFormat="1">
      <c r="A705" s="49">
        <v>493</v>
      </c>
      <c r="B705" s="49">
        <v>493093176</v>
      </c>
      <c r="C705" s="50" t="s">
        <v>286</v>
      </c>
      <c r="D705" s="49">
        <v>93</v>
      </c>
      <c r="E705" s="50" t="s">
        <v>14</v>
      </c>
      <c r="F705" s="49">
        <v>176</v>
      </c>
      <c r="G705" s="50" t="s">
        <v>78</v>
      </c>
      <c r="H705" s="79">
        <v>2</v>
      </c>
      <c r="I705" s="80">
        <v>11800</v>
      </c>
      <c r="J705" s="80">
        <v>3897</v>
      </c>
      <c r="K705" s="80">
        <v>0</v>
      </c>
      <c r="L705" s="80">
        <v>893</v>
      </c>
      <c r="M705" s="81">
        <v>16590</v>
      </c>
      <c r="N705"/>
      <c r="O705" s="79">
        <v>0</v>
      </c>
      <c r="P705" s="79">
        <v>0</v>
      </c>
      <c r="Q705" s="55">
        <v>0.09</v>
      </c>
      <c r="R705" s="55">
        <v>6.5731913421481103E-2</v>
      </c>
      <c r="S705" s="52">
        <v>0</v>
      </c>
      <c r="T705"/>
      <c r="U705" s="82">
        <v>31394</v>
      </c>
      <c r="V705" s="82">
        <v>0</v>
      </c>
      <c r="W705" s="82">
        <v>0</v>
      </c>
      <c r="X705" s="82">
        <v>1786</v>
      </c>
      <c r="Y705" s="82">
        <v>33180</v>
      </c>
      <c r="Z705" s="83">
        <v>2762505</v>
      </c>
    </row>
    <row r="706" spans="1:26" s="13" customFormat="1">
      <c r="A706" s="49">
        <v>493</v>
      </c>
      <c r="B706" s="49">
        <v>493093248</v>
      </c>
      <c r="C706" s="50" t="s">
        <v>286</v>
      </c>
      <c r="D706" s="49">
        <v>93</v>
      </c>
      <c r="E706" s="50" t="s">
        <v>14</v>
      </c>
      <c r="F706" s="49">
        <v>248</v>
      </c>
      <c r="G706" s="50" t="s">
        <v>18</v>
      </c>
      <c r="H706" s="79">
        <v>15</v>
      </c>
      <c r="I706" s="80">
        <v>11965</v>
      </c>
      <c r="J706" s="80">
        <v>1174</v>
      </c>
      <c r="K706" s="80">
        <v>0</v>
      </c>
      <c r="L706" s="80">
        <v>893</v>
      </c>
      <c r="M706" s="81">
        <v>14032</v>
      </c>
      <c r="N706"/>
      <c r="O706" s="79">
        <v>0</v>
      </c>
      <c r="P706" s="79">
        <v>0</v>
      </c>
      <c r="Q706" s="55">
        <v>0.09</v>
      </c>
      <c r="R706" s="55">
        <v>3.832086787720014E-2</v>
      </c>
      <c r="S706" s="52">
        <v>0</v>
      </c>
      <c r="T706"/>
      <c r="U706" s="82">
        <v>197085</v>
      </c>
      <c r="V706" s="82">
        <v>0</v>
      </c>
      <c r="W706" s="82">
        <v>0</v>
      </c>
      <c r="X706" s="82">
        <v>13395</v>
      </c>
      <c r="Y706" s="82">
        <v>210480</v>
      </c>
      <c r="Z706" s="83">
        <v>2762505</v>
      </c>
    </row>
    <row r="707" spans="1:26" s="13" customFormat="1">
      <c r="A707" s="49">
        <v>493</v>
      </c>
      <c r="B707" s="49">
        <v>493093262</v>
      </c>
      <c r="C707" s="50" t="s">
        <v>286</v>
      </c>
      <c r="D707" s="49">
        <v>93</v>
      </c>
      <c r="E707" s="50" t="s">
        <v>14</v>
      </c>
      <c r="F707" s="49">
        <v>262</v>
      </c>
      <c r="G707" s="50" t="s">
        <v>19</v>
      </c>
      <c r="H707" s="79">
        <v>1</v>
      </c>
      <c r="I707" s="80">
        <v>10161</v>
      </c>
      <c r="J707" s="80">
        <v>4685</v>
      </c>
      <c r="K707" s="80">
        <v>0</v>
      </c>
      <c r="L707" s="80">
        <v>893</v>
      </c>
      <c r="M707" s="81">
        <v>15739</v>
      </c>
      <c r="N707"/>
      <c r="O707" s="79">
        <v>0</v>
      </c>
      <c r="P707" s="79">
        <v>0</v>
      </c>
      <c r="Q707" s="55">
        <v>0.09</v>
      </c>
      <c r="R707" s="55">
        <v>4.9647447879869105E-2</v>
      </c>
      <c r="S707" s="52">
        <v>0</v>
      </c>
      <c r="T707"/>
      <c r="U707" s="82">
        <v>14846</v>
      </c>
      <c r="V707" s="82">
        <v>0</v>
      </c>
      <c r="W707" s="82">
        <v>0</v>
      </c>
      <c r="X707" s="82">
        <v>893</v>
      </c>
      <c r="Y707" s="82">
        <v>15739</v>
      </c>
      <c r="Z707" s="83">
        <v>2762505</v>
      </c>
    </row>
    <row r="708" spans="1:26" s="13" customFormat="1">
      <c r="A708" s="49">
        <v>494</v>
      </c>
      <c r="B708" s="49">
        <v>494093035</v>
      </c>
      <c r="C708" s="50" t="s">
        <v>287</v>
      </c>
      <c r="D708" s="49">
        <v>93</v>
      </c>
      <c r="E708" s="50" t="s">
        <v>14</v>
      </c>
      <c r="F708" s="49">
        <v>35</v>
      </c>
      <c r="G708" s="50" t="s">
        <v>11</v>
      </c>
      <c r="H708" s="79">
        <v>4</v>
      </c>
      <c r="I708" s="80">
        <v>12145</v>
      </c>
      <c r="J708" s="80">
        <v>4264</v>
      </c>
      <c r="K708" s="80">
        <v>0</v>
      </c>
      <c r="L708" s="80">
        <v>893</v>
      </c>
      <c r="M708" s="81">
        <v>17302</v>
      </c>
      <c r="N708"/>
      <c r="O708" s="79">
        <v>0</v>
      </c>
      <c r="P708" s="79">
        <v>0</v>
      </c>
      <c r="Q708" s="55">
        <v>0.18</v>
      </c>
      <c r="R708" s="55">
        <v>0.14612608853271811</v>
      </c>
      <c r="S708" s="52">
        <v>0</v>
      </c>
      <c r="T708"/>
      <c r="U708" s="82">
        <v>65636</v>
      </c>
      <c r="V708" s="82">
        <v>0</v>
      </c>
      <c r="W708" s="82">
        <v>0</v>
      </c>
      <c r="X708" s="82">
        <v>3572</v>
      </c>
      <c r="Y708" s="82">
        <v>69208</v>
      </c>
      <c r="Z708" s="83">
        <v>8682322</v>
      </c>
    </row>
    <row r="709" spans="1:26" s="13" customFormat="1">
      <c r="A709" s="49">
        <v>494</v>
      </c>
      <c r="B709" s="49">
        <v>494093049</v>
      </c>
      <c r="C709" s="50" t="s">
        <v>287</v>
      </c>
      <c r="D709" s="49">
        <v>93</v>
      </c>
      <c r="E709" s="50" t="s">
        <v>14</v>
      </c>
      <c r="F709" s="49">
        <v>49</v>
      </c>
      <c r="G709" s="50" t="s">
        <v>73</v>
      </c>
      <c r="H709" s="79">
        <v>1</v>
      </c>
      <c r="I709" s="80">
        <v>11741</v>
      </c>
      <c r="J709" s="80">
        <v>14858</v>
      </c>
      <c r="K709" s="80">
        <v>0</v>
      </c>
      <c r="L709" s="80">
        <v>893</v>
      </c>
      <c r="M709" s="81">
        <v>27492</v>
      </c>
      <c r="N709"/>
      <c r="O709" s="79">
        <v>0</v>
      </c>
      <c r="P709" s="79">
        <v>0</v>
      </c>
      <c r="Q709" s="55">
        <v>0.09</v>
      </c>
      <c r="R709" s="55">
        <v>6.9837345584255292E-2</v>
      </c>
      <c r="S709" s="52">
        <v>0</v>
      </c>
      <c r="T709"/>
      <c r="U709" s="82">
        <v>26599</v>
      </c>
      <c r="V709" s="82">
        <v>0</v>
      </c>
      <c r="W709" s="82">
        <v>0</v>
      </c>
      <c r="X709" s="82">
        <v>893</v>
      </c>
      <c r="Y709" s="82">
        <v>27492</v>
      </c>
      <c r="Z709" s="83">
        <v>8682322</v>
      </c>
    </row>
    <row r="710" spans="1:26" s="13" customFormat="1">
      <c r="A710" s="49">
        <v>494</v>
      </c>
      <c r="B710" s="49">
        <v>494093056</v>
      </c>
      <c r="C710" s="50" t="s">
        <v>287</v>
      </c>
      <c r="D710" s="49">
        <v>93</v>
      </c>
      <c r="E710" s="50" t="s">
        <v>14</v>
      </c>
      <c r="F710" s="49">
        <v>56</v>
      </c>
      <c r="G710" s="50" t="s">
        <v>133</v>
      </c>
      <c r="H710" s="79">
        <v>3</v>
      </c>
      <c r="I710" s="80">
        <v>10377</v>
      </c>
      <c r="J710" s="80">
        <v>4031</v>
      </c>
      <c r="K710" s="80">
        <v>0</v>
      </c>
      <c r="L710" s="80">
        <v>893</v>
      </c>
      <c r="M710" s="81">
        <v>15301</v>
      </c>
      <c r="N710"/>
      <c r="O710" s="79">
        <v>0</v>
      </c>
      <c r="P710" s="79">
        <v>0</v>
      </c>
      <c r="Q710" s="55">
        <v>0.09</v>
      </c>
      <c r="R710" s="55">
        <v>1.9873756517524429E-2</v>
      </c>
      <c r="S710" s="52">
        <v>0</v>
      </c>
      <c r="T710"/>
      <c r="U710" s="82">
        <v>43224</v>
      </c>
      <c r="V710" s="82">
        <v>0</v>
      </c>
      <c r="W710" s="82">
        <v>0</v>
      </c>
      <c r="X710" s="82">
        <v>2679</v>
      </c>
      <c r="Y710" s="82">
        <v>45903</v>
      </c>
      <c r="Z710" s="83">
        <v>8682322</v>
      </c>
    </row>
    <row r="711" spans="1:26" s="13" customFormat="1">
      <c r="A711" s="49">
        <v>494</v>
      </c>
      <c r="B711" s="49">
        <v>494093057</v>
      </c>
      <c r="C711" s="50" t="s">
        <v>287</v>
      </c>
      <c r="D711" s="49">
        <v>93</v>
      </c>
      <c r="E711" s="50" t="s">
        <v>14</v>
      </c>
      <c r="F711" s="49">
        <v>57</v>
      </c>
      <c r="G711" s="50" t="s">
        <v>13</v>
      </c>
      <c r="H711" s="79">
        <v>50</v>
      </c>
      <c r="I711" s="80">
        <v>12101</v>
      </c>
      <c r="J711" s="80">
        <v>614</v>
      </c>
      <c r="K711" s="80">
        <v>0</v>
      </c>
      <c r="L711" s="80">
        <v>893</v>
      </c>
      <c r="M711" s="81">
        <v>13608</v>
      </c>
      <c r="N711"/>
      <c r="O711" s="79">
        <v>0</v>
      </c>
      <c r="P711" s="79">
        <v>0</v>
      </c>
      <c r="Q711" s="55">
        <v>0.18</v>
      </c>
      <c r="R711" s="55">
        <v>0.11617430923108824</v>
      </c>
      <c r="S711" s="52">
        <v>0</v>
      </c>
      <c r="T711"/>
      <c r="U711" s="82">
        <v>635750</v>
      </c>
      <c r="V711" s="82">
        <v>0</v>
      </c>
      <c r="W711" s="82">
        <v>0</v>
      </c>
      <c r="X711" s="82">
        <v>44650</v>
      </c>
      <c r="Y711" s="82">
        <v>680400</v>
      </c>
      <c r="Z711" s="83">
        <v>8682322</v>
      </c>
    </row>
    <row r="712" spans="1:26" s="13" customFormat="1">
      <c r="A712" s="49">
        <v>494</v>
      </c>
      <c r="B712" s="49">
        <v>494093093</v>
      </c>
      <c r="C712" s="50" t="s">
        <v>287</v>
      </c>
      <c r="D712" s="49">
        <v>93</v>
      </c>
      <c r="E712" s="50" t="s">
        <v>14</v>
      </c>
      <c r="F712" s="49">
        <v>93</v>
      </c>
      <c r="G712" s="50" t="s">
        <v>14</v>
      </c>
      <c r="H712" s="79">
        <v>339</v>
      </c>
      <c r="I712" s="80">
        <v>11726</v>
      </c>
      <c r="J712" s="80">
        <v>333</v>
      </c>
      <c r="K712" s="80">
        <v>0</v>
      </c>
      <c r="L712" s="80">
        <v>893</v>
      </c>
      <c r="M712" s="81">
        <v>12952</v>
      </c>
      <c r="N712"/>
      <c r="O712" s="79">
        <v>0</v>
      </c>
      <c r="P712" s="79">
        <v>0</v>
      </c>
      <c r="Q712" s="55">
        <v>0.09</v>
      </c>
      <c r="R712" s="55">
        <v>9.8316229817792172E-2</v>
      </c>
      <c r="S712" s="52">
        <v>-1020</v>
      </c>
      <c r="T712"/>
      <c r="U712" s="82">
        <v>4088001</v>
      </c>
      <c r="V712" s="82">
        <v>0</v>
      </c>
      <c r="W712" s="82">
        <v>-345780</v>
      </c>
      <c r="X712" s="82">
        <v>302727</v>
      </c>
      <c r="Y712" s="82">
        <v>4044948</v>
      </c>
      <c r="Z712" s="83">
        <v>8682322</v>
      </c>
    </row>
    <row r="713" spans="1:26" s="13" customFormat="1">
      <c r="A713" s="49">
        <v>494</v>
      </c>
      <c r="B713" s="49">
        <v>494093128</v>
      </c>
      <c r="C713" s="50" t="s">
        <v>287</v>
      </c>
      <c r="D713" s="49">
        <v>93</v>
      </c>
      <c r="E713" s="50" t="s">
        <v>14</v>
      </c>
      <c r="F713" s="49">
        <v>128</v>
      </c>
      <c r="G713" s="50" t="s">
        <v>122</v>
      </c>
      <c r="H713" s="79">
        <v>1</v>
      </c>
      <c r="I713" s="80">
        <v>10161</v>
      </c>
      <c r="J713" s="80">
        <v>517</v>
      </c>
      <c r="K713" s="80">
        <v>0</v>
      </c>
      <c r="L713" s="80">
        <v>893</v>
      </c>
      <c r="M713" s="81">
        <v>11571</v>
      </c>
      <c r="N713"/>
      <c r="O713" s="79">
        <v>0</v>
      </c>
      <c r="P713" s="79">
        <v>0</v>
      </c>
      <c r="Q713" s="55">
        <v>0.18</v>
      </c>
      <c r="R713" s="55">
        <v>3.2910048269938354E-2</v>
      </c>
      <c r="S713" s="52">
        <v>0</v>
      </c>
      <c r="T713"/>
      <c r="U713" s="82">
        <v>10678</v>
      </c>
      <c r="V713" s="82">
        <v>0</v>
      </c>
      <c r="W713" s="82">
        <v>0</v>
      </c>
      <c r="X713" s="82">
        <v>893</v>
      </c>
      <c r="Y713" s="82">
        <v>11571</v>
      </c>
      <c r="Z713" s="83">
        <v>8682322</v>
      </c>
    </row>
    <row r="714" spans="1:26" s="13" customFormat="1">
      <c r="A714" s="49">
        <v>494</v>
      </c>
      <c r="B714" s="49">
        <v>494093149</v>
      </c>
      <c r="C714" s="50" t="s">
        <v>287</v>
      </c>
      <c r="D714" s="49">
        <v>93</v>
      </c>
      <c r="E714" s="50" t="s">
        <v>14</v>
      </c>
      <c r="F714" s="49">
        <v>149</v>
      </c>
      <c r="G714" s="50" t="s">
        <v>77</v>
      </c>
      <c r="H714" s="79">
        <v>2</v>
      </c>
      <c r="I714" s="80">
        <v>12390</v>
      </c>
      <c r="J714" s="80">
        <v>16</v>
      </c>
      <c r="K714" s="80">
        <v>0</v>
      </c>
      <c r="L714" s="80">
        <v>893</v>
      </c>
      <c r="M714" s="81">
        <v>13299</v>
      </c>
      <c r="N714"/>
      <c r="O714" s="79">
        <v>0</v>
      </c>
      <c r="P714" s="79">
        <v>0</v>
      </c>
      <c r="Q714" s="55">
        <v>0.16</v>
      </c>
      <c r="R714" s="55">
        <v>0.10179034970494732</v>
      </c>
      <c r="S714" s="52">
        <v>0</v>
      </c>
      <c r="T714"/>
      <c r="U714" s="82">
        <v>24812</v>
      </c>
      <c r="V714" s="82">
        <v>0</v>
      </c>
      <c r="W714" s="82">
        <v>0</v>
      </c>
      <c r="X714" s="82">
        <v>1786</v>
      </c>
      <c r="Y714" s="82">
        <v>26598</v>
      </c>
      <c r="Z714" s="83">
        <v>8682322</v>
      </c>
    </row>
    <row r="715" spans="1:26" s="13" customFormat="1">
      <c r="A715" s="49">
        <v>494</v>
      </c>
      <c r="B715" s="49">
        <v>494093163</v>
      </c>
      <c r="C715" s="50" t="s">
        <v>287</v>
      </c>
      <c r="D715" s="49">
        <v>93</v>
      </c>
      <c r="E715" s="50" t="s">
        <v>14</v>
      </c>
      <c r="F715" s="49">
        <v>163</v>
      </c>
      <c r="G715" s="50" t="s">
        <v>16</v>
      </c>
      <c r="H715" s="79">
        <v>4</v>
      </c>
      <c r="I715" s="80">
        <v>13817</v>
      </c>
      <c r="J715" s="80">
        <v>270</v>
      </c>
      <c r="K715" s="80">
        <v>0</v>
      </c>
      <c r="L715" s="80">
        <v>893</v>
      </c>
      <c r="M715" s="81">
        <v>14980</v>
      </c>
      <c r="N715"/>
      <c r="O715" s="79">
        <v>0</v>
      </c>
      <c r="P715" s="79">
        <v>0</v>
      </c>
      <c r="Q715" s="55">
        <v>0.18</v>
      </c>
      <c r="R715" s="55">
        <v>8.718100290538934E-2</v>
      </c>
      <c r="S715" s="52">
        <v>0</v>
      </c>
      <c r="T715"/>
      <c r="U715" s="82">
        <v>56348</v>
      </c>
      <c r="V715" s="82">
        <v>0</v>
      </c>
      <c r="W715" s="82">
        <v>0</v>
      </c>
      <c r="X715" s="82">
        <v>3572</v>
      </c>
      <c r="Y715" s="82">
        <v>59920</v>
      </c>
      <c r="Z715" s="83">
        <v>8682322</v>
      </c>
    </row>
    <row r="716" spans="1:26" s="13" customFormat="1">
      <c r="A716" s="49">
        <v>494</v>
      </c>
      <c r="B716" s="49">
        <v>494093165</v>
      </c>
      <c r="C716" s="50" t="s">
        <v>287</v>
      </c>
      <c r="D716" s="49">
        <v>93</v>
      </c>
      <c r="E716" s="50" t="s">
        <v>14</v>
      </c>
      <c r="F716" s="49">
        <v>165</v>
      </c>
      <c r="G716" s="50" t="s">
        <v>17</v>
      </c>
      <c r="H716" s="79">
        <v>65</v>
      </c>
      <c r="I716" s="80">
        <v>11605</v>
      </c>
      <c r="J716" s="80">
        <v>631</v>
      </c>
      <c r="K716" s="80">
        <v>0</v>
      </c>
      <c r="L716" s="80">
        <v>893</v>
      </c>
      <c r="M716" s="81">
        <v>13129</v>
      </c>
      <c r="N716"/>
      <c r="O716" s="79">
        <v>0</v>
      </c>
      <c r="P716" s="79">
        <v>0</v>
      </c>
      <c r="Q716" s="55">
        <v>0.14000000000000001</v>
      </c>
      <c r="R716" s="55">
        <v>0.119594572656299</v>
      </c>
      <c r="S716" s="52">
        <v>0</v>
      </c>
      <c r="T716"/>
      <c r="U716" s="82">
        <v>795340</v>
      </c>
      <c r="V716" s="82">
        <v>0</v>
      </c>
      <c r="W716" s="82">
        <v>0</v>
      </c>
      <c r="X716" s="82">
        <v>58045</v>
      </c>
      <c r="Y716" s="82">
        <v>853385</v>
      </c>
      <c r="Z716" s="83">
        <v>8682322</v>
      </c>
    </row>
    <row r="717" spans="1:26" s="13" customFormat="1">
      <c r="A717" s="49">
        <v>494</v>
      </c>
      <c r="B717" s="49">
        <v>494093176</v>
      </c>
      <c r="C717" s="50" t="s">
        <v>287</v>
      </c>
      <c r="D717" s="49">
        <v>93</v>
      </c>
      <c r="E717" s="50" t="s">
        <v>14</v>
      </c>
      <c r="F717" s="49">
        <v>176</v>
      </c>
      <c r="G717" s="50" t="s">
        <v>78</v>
      </c>
      <c r="H717" s="79">
        <v>13</v>
      </c>
      <c r="I717" s="80">
        <v>12417</v>
      </c>
      <c r="J717" s="80">
        <v>4101</v>
      </c>
      <c r="K717" s="80">
        <v>0</v>
      </c>
      <c r="L717" s="80">
        <v>893</v>
      </c>
      <c r="M717" s="81">
        <v>17411</v>
      </c>
      <c r="N717"/>
      <c r="O717" s="79">
        <v>0</v>
      </c>
      <c r="P717" s="79">
        <v>0</v>
      </c>
      <c r="Q717" s="55">
        <v>0.09</v>
      </c>
      <c r="R717" s="55">
        <v>6.5731913421481103E-2</v>
      </c>
      <c r="S717" s="52">
        <v>0</v>
      </c>
      <c r="T717"/>
      <c r="U717" s="82">
        <v>214734</v>
      </c>
      <c r="V717" s="82">
        <v>0</v>
      </c>
      <c r="W717" s="82">
        <v>0</v>
      </c>
      <c r="X717" s="82">
        <v>11609</v>
      </c>
      <c r="Y717" s="82">
        <v>226343</v>
      </c>
      <c r="Z717" s="83">
        <v>8682322</v>
      </c>
    </row>
    <row r="718" spans="1:26" s="13" customFormat="1">
      <c r="A718" s="49">
        <v>494</v>
      </c>
      <c r="B718" s="49">
        <v>494093178</v>
      </c>
      <c r="C718" s="50" t="s">
        <v>287</v>
      </c>
      <c r="D718" s="49">
        <v>93</v>
      </c>
      <c r="E718" s="50" t="s">
        <v>14</v>
      </c>
      <c r="F718" s="49">
        <v>178</v>
      </c>
      <c r="G718" s="50" t="s">
        <v>219</v>
      </c>
      <c r="H718" s="79">
        <v>2</v>
      </c>
      <c r="I718" s="80">
        <v>9883</v>
      </c>
      <c r="J718" s="80">
        <v>1030</v>
      </c>
      <c r="K718" s="80">
        <v>0</v>
      </c>
      <c r="L718" s="80">
        <v>893</v>
      </c>
      <c r="M718" s="81">
        <v>11806</v>
      </c>
      <c r="N718"/>
      <c r="O718" s="79">
        <v>0</v>
      </c>
      <c r="P718" s="79">
        <v>0</v>
      </c>
      <c r="Q718" s="55">
        <v>0.09</v>
      </c>
      <c r="R718" s="55">
        <v>5.950248429354757E-2</v>
      </c>
      <c r="S718" s="52">
        <v>0</v>
      </c>
      <c r="T718"/>
      <c r="U718" s="82">
        <v>21826</v>
      </c>
      <c r="V718" s="82">
        <v>0</v>
      </c>
      <c r="W718" s="82">
        <v>0</v>
      </c>
      <c r="X718" s="82">
        <v>1786</v>
      </c>
      <c r="Y718" s="82">
        <v>23612</v>
      </c>
      <c r="Z718" s="83">
        <v>8682322</v>
      </c>
    </row>
    <row r="719" spans="1:26" s="13" customFormat="1">
      <c r="A719" s="49">
        <v>494</v>
      </c>
      <c r="B719" s="49">
        <v>494093248</v>
      </c>
      <c r="C719" s="50" t="s">
        <v>287</v>
      </c>
      <c r="D719" s="49">
        <v>93</v>
      </c>
      <c r="E719" s="50" t="s">
        <v>14</v>
      </c>
      <c r="F719" s="49">
        <v>248</v>
      </c>
      <c r="G719" s="50" t="s">
        <v>18</v>
      </c>
      <c r="H719" s="79">
        <v>167</v>
      </c>
      <c r="I719" s="80">
        <v>11894</v>
      </c>
      <c r="J719" s="80">
        <v>1167</v>
      </c>
      <c r="K719" s="80">
        <v>0</v>
      </c>
      <c r="L719" s="80">
        <v>893</v>
      </c>
      <c r="M719" s="81">
        <v>13954</v>
      </c>
      <c r="N719"/>
      <c r="O719" s="79">
        <v>0</v>
      </c>
      <c r="P719" s="79">
        <v>0</v>
      </c>
      <c r="Q719" s="55">
        <v>0.09</v>
      </c>
      <c r="R719" s="55">
        <v>3.832086787720014E-2</v>
      </c>
      <c r="S719" s="52">
        <v>0</v>
      </c>
      <c r="T719"/>
      <c r="U719" s="82">
        <v>2181187</v>
      </c>
      <c r="V719" s="82">
        <v>0</v>
      </c>
      <c r="W719" s="82">
        <v>0</v>
      </c>
      <c r="X719" s="82">
        <v>149131</v>
      </c>
      <c r="Y719" s="82">
        <v>2330318</v>
      </c>
      <c r="Z719" s="83">
        <v>8682322</v>
      </c>
    </row>
    <row r="720" spans="1:26" s="13" customFormat="1">
      <c r="A720" s="49">
        <v>494</v>
      </c>
      <c r="B720" s="49">
        <v>494093262</v>
      </c>
      <c r="C720" s="50" t="s">
        <v>287</v>
      </c>
      <c r="D720" s="49">
        <v>93</v>
      </c>
      <c r="E720" s="50" t="s">
        <v>14</v>
      </c>
      <c r="F720" s="49">
        <v>262</v>
      </c>
      <c r="G720" s="50" t="s">
        <v>19</v>
      </c>
      <c r="H720" s="79">
        <v>10</v>
      </c>
      <c r="I720" s="80">
        <v>10457</v>
      </c>
      <c r="J720" s="80">
        <v>4821</v>
      </c>
      <c r="K720" s="80">
        <v>0</v>
      </c>
      <c r="L720" s="80">
        <v>893</v>
      </c>
      <c r="M720" s="81">
        <v>16171</v>
      </c>
      <c r="N720"/>
      <c r="O720" s="79">
        <v>0</v>
      </c>
      <c r="P720" s="79">
        <v>0</v>
      </c>
      <c r="Q720" s="55">
        <v>0.09</v>
      </c>
      <c r="R720" s="55">
        <v>4.9647447879869105E-2</v>
      </c>
      <c r="S720" s="52">
        <v>0</v>
      </c>
      <c r="T720"/>
      <c r="U720" s="82">
        <v>152780</v>
      </c>
      <c r="V720" s="82">
        <v>0</v>
      </c>
      <c r="W720" s="82">
        <v>0</v>
      </c>
      <c r="X720" s="82">
        <v>8930</v>
      </c>
      <c r="Y720" s="82">
        <v>161710</v>
      </c>
      <c r="Z720" s="83">
        <v>8682322</v>
      </c>
    </row>
    <row r="721" spans="1:26" s="13" customFormat="1">
      <c r="A721" s="49">
        <v>494</v>
      </c>
      <c r="B721" s="49">
        <v>494093284</v>
      </c>
      <c r="C721" s="50" t="s">
        <v>287</v>
      </c>
      <c r="D721" s="49">
        <v>93</v>
      </c>
      <c r="E721" s="50" t="s">
        <v>14</v>
      </c>
      <c r="F721" s="49">
        <v>284</v>
      </c>
      <c r="G721" s="50" t="s">
        <v>140</v>
      </c>
      <c r="H721" s="79">
        <v>2</v>
      </c>
      <c r="I721" s="80">
        <v>15163</v>
      </c>
      <c r="J721" s="80">
        <v>5161</v>
      </c>
      <c r="K721" s="80">
        <v>0</v>
      </c>
      <c r="L721" s="80">
        <v>893</v>
      </c>
      <c r="M721" s="81">
        <v>21217</v>
      </c>
      <c r="N721"/>
      <c r="O721" s="79">
        <v>0</v>
      </c>
      <c r="P721" s="79">
        <v>0</v>
      </c>
      <c r="Q721" s="55">
        <v>0.09</v>
      </c>
      <c r="R721" s="55">
        <v>2.5323199813447307E-2</v>
      </c>
      <c r="S721" s="52">
        <v>0</v>
      </c>
      <c r="T721"/>
      <c r="U721" s="82">
        <v>40648</v>
      </c>
      <c r="V721" s="82">
        <v>0</v>
      </c>
      <c r="W721" s="82">
        <v>0</v>
      </c>
      <c r="X721" s="82">
        <v>1786</v>
      </c>
      <c r="Y721" s="82">
        <v>42434</v>
      </c>
      <c r="Z721" s="83">
        <v>8682322</v>
      </c>
    </row>
    <row r="722" spans="1:26" s="13" customFormat="1">
      <c r="A722" s="49">
        <v>494</v>
      </c>
      <c r="B722" s="49">
        <v>494093293</v>
      </c>
      <c r="C722" s="50" t="s">
        <v>287</v>
      </c>
      <c r="D722" s="49">
        <v>93</v>
      </c>
      <c r="E722" s="50" t="s">
        <v>14</v>
      </c>
      <c r="F722" s="49">
        <v>293</v>
      </c>
      <c r="G722" s="50" t="s">
        <v>171</v>
      </c>
      <c r="H722" s="79">
        <v>3</v>
      </c>
      <c r="I722" s="80">
        <v>12748</v>
      </c>
      <c r="J722" s="80">
        <v>1095</v>
      </c>
      <c r="K722" s="80">
        <v>0</v>
      </c>
      <c r="L722" s="80">
        <v>893</v>
      </c>
      <c r="M722" s="81">
        <v>14736</v>
      </c>
      <c r="N722"/>
      <c r="O722" s="79">
        <v>0</v>
      </c>
      <c r="P722" s="79">
        <v>0</v>
      </c>
      <c r="Q722" s="55">
        <v>0.18</v>
      </c>
      <c r="R722" s="55">
        <v>3.0102488559120744E-3</v>
      </c>
      <c r="S722" s="52">
        <v>0</v>
      </c>
      <c r="T722"/>
      <c r="U722" s="82">
        <v>41529</v>
      </c>
      <c r="V722" s="82">
        <v>0</v>
      </c>
      <c r="W722" s="82">
        <v>0</v>
      </c>
      <c r="X722" s="82">
        <v>2679</v>
      </c>
      <c r="Y722" s="82">
        <v>44208</v>
      </c>
      <c r="Z722" s="83">
        <v>8682322</v>
      </c>
    </row>
    <row r="723" spans="1:26" s="13" customFormat="1">
      <c r="A723" s="49">
        <v>494</v>
      </c>
      <c r="B723" s="49">
        <v>494093698</v>
      </c>
      <c r="C723" s="50" t="s">
        <v>287</v>
      </c>
      <c r="D723" s="49">
        <v>93</v>
      </c>
      <c r="E723" s="50" t="s">
        <v>14</v>
      </c>
      <c r="F723" s="49">
        <v>698</v>
      </c>
      <c r="G723" s="50" t="s">
        <v>381</v>
      </c>
      <c r="H723" s="79">
        <v>2</v>
      </c>
      <c r="I723" s="80">
        <v>9655</v>
      </c>
      <c r="J723" s="80">
        <v>6588</v>
      </c>
      <c r="K723" s="80">
        <v>0</v>
      </c>
      <c r="L723" s="80">
        <v>893</v>
      </c>
      <c r="M723" s="81">
        <v>17136</v>
      </c>
      <c r="N723"/>
      <c r="O723" s="79">
        <v>0</v>
      </c>
      <c r="P723" s="79">
        <v>0</v>
      </c>
      <c r="Q723" s="55">
        <v>0.09</v>
      </c>
      <c r="R723" s="55">
        <v>1.3640217942853087E-3</v>
      </c>
      <c r="S723" s="52">
        <v>0</v>
      </c>
      <c r="T723"/>
      <c r="U723" s="82">
        <v>32486</v>
      </c>
      <c r="V723" s="82">
        <v>0</v>
      </c>
      <c r="W723" s="82">
        <v>0</v>
      </c>
      <c r="X723" s="82">
        <v>1786</v>
      </c>
      <c r="Y723" s="82">
        <v>34272</v>
      </c>
      <c r="Z723" s="83">
        <v>8682322</v>
      </c>
    </row>
    <row r="724" spans="1:26" s="13" customFormat="1">
      <c r="A724" s="49">
        <v>496</v>
      </c>
      <c r="B724" s="49">
        <v>496201072</v>
      </c>
      <c r="C724" s="50" t="s">
        <v>288</v>
      </c>
      <c r="D724" s="49">
        <v>201</v>
      </c>
      <c r="E724" s="50" t="s">
        <v>9</v>
      </c>
      <c r="F724" s="49">
        <v>72</v>
      </c>
      <c r="G724" s="50" t="s">
        <v>280</v>
      </c>
      <c r="H724" s="79">
        <v>5</v>
      </c>
      <c r="I724" s="80">
        <v>10374</v>
      </c>
      <c r="J724" s="80">
        <v>2457</v>
      </c>
      <c r="K724" s="80">
        <v>0</v>
      </c>
      <c r="L724" s="80">
        <v>893</v>
      </c>
      <c r="M724" s="81">
        <v>13724</v>
      </c>
      <c r="N724"/>
      <c r="O724" s="79">
        <v>8.8408644400785857E-2</v>
      </c>
      <c r="P724" s="79">
        <v>0</v>
      </c>
      <c r="Q724" s="55">
        <v>0.09</v>
      </c>
      <c r="R724" s="55">
        <v>2.4750023869291424E-3</v>
      </c>
      <c r="S724" s="52">
        <v>0</v>
      </c>
      <c r="T724"/>
      <c r="U724" s="82">
        <v>63020</v>
      </c>
      <c r="V724" s="82">
        <v>0</v>
      </c>
      <c r="W724" s="82">
        <v>0</v>
      </c>
      <c r="X724" s="82">
        <v>4385</v>
      </c>
      <c r="Y724" s="82">
        <v>67405</v>
      </c>
      <c r="Z724" s="83">
        <v>6174778</v>
      </c>
    </row>
    <row r="725" spans="1:26" s="13" customFormat="1">
      <c r="A725" s="49">
        <v>496</v>
      </c>
      <c r="B725" s="49">
        <v>496201095</v>
      </c>
      <c r="C725" s="50" t="s">
        <v>288</v>
      </c>
      <c r="D725" s="49">
        <v>201</v>
      </c>
      <c r="E725" s="50" t="s">
        <v>9</v>
      </c>
      <c r="F725" s="49">
        <v>95</v>
      </c>
      <c r="G725" s="50" t="s">
        <v>279</v>
      </c>
      <c r="H725" s="79">
        <v>1</v>
      </c>
      <c r="I725" s="80">
        <v>12275</v>
      </c>
      <c r="J725" s="80">
        <v>104</v>
      </c>
      <c r="K725" s="80">
        <v>0</v>
      </c>
      <c r="L725" s="80">
        <v>893</v>
      </c>
      <c r="M725" s="81">
        <v>13272</v>
      </c>
      <c r="N725"/>
      <c r="O725" s="79">
        <v>1.768172888015717E-2</v>
      </c>
      <c r="P725" s="79">
        <v>0</v>
      </c>
      <c r="Q725" s="55">
        <v>0.18</v>
      </c>
      <c r="R725" s="55">
        <v>0.12036540836168476</v>
      </c>
      <c r="S725" s="52">
        <v>0</v>
      </c>
      <c r="T725"/>
      <c r="U725" s="82">
        <v>12160</v>
      </c>
      <c r="V725" s="82">
        <v>0</v>
      </c>
      <c r="W725" s="82">
        <v>0</v>
      </c>
      <c r="X725" s="82">
        <v>877</v>
      </c>
      <c r="Y725" s="82">
        <v>13037</v>
      </c>
      <c r="Z725" s="83">
        <v>6174778</v>
      </c>
    </row>
    <row r="726" spans="1:26" s="13" customFormat="1">
      <c r="A726" s="49">
        <v>496</v>
      </c>
      <c r="B726" s="49">
        <v>496201182</v>
      </c>
      <c r="C726" s="50" t="s">
        <v>288</v>
      </c>
      <c r="D726" s="49">
        <v>201</v>
      </c>
      <c r="E726" s="50" t="s">
        <v>9</v>
      </c>
      <c r="F726" s="49">
        <v>182</v>
      </c>
      <c r="G726" s="50" t="s">
        <v>257</v>
      </c>
      <c r="H726" s="79">
        <v>1</v>
      </c>
      <c r="I726" s="80">
        <v>10205</v>
      </c>
      <c r="J726" s="80">
        <v>3121</v>
      </c>
      <c r="K726" s="80">
        <v>0</v>
      </c>
      <c r="L726" s="80">
        <v>893</v>
      </c>
      <c r="M726" s="81">
        <v>14219</v>
      </c>
      <c r="N726"/>
      <c r="O726" s="79">
        <v>1.768172888015717E-2</v>
      </c>
      <c r="P726" s="79">
        <v>0</v>
      </c>
      <c r="Q726" s="55">
        <v>0.09</v>
      </c>
      <c r="R726" s="55">
        <v>1.2743658268297955E-2</v>
      </c>
      <c r="S726" s="52">
        <v>0</v>
      </c>
      <c r="T726"/>
      <c r="U726" s="82">
        <v>13090</v>
      </c>
      <c r="V726" s="82">
        <v>0</v>
      </c>
      <c r="W726" s="82">
        <v>0</v>
      </c>
      <c r="X726" s="82">
        <v>877</v>
      </c>
      <c r="Y726" s="82">
        <v>13967</v>
      </c>
      <c r="Z726" s="83">
        <v>6174778</v>
      </c>
    </row>
    <row r="727" spans="1:26" s="13" customFormat="1">
      <c r="A727" s="49">
        <v>496</v>
      </c>
      <c r="B727" s="49">
        <v>496201201</v>
      </c>
      <c r="C727" s="50" t="s">
        <v>288</v>
      </c>
      <c r="D727" s="49">
        <v>201</v>
      </c>
      <c r="E727" s="50" t="s">
        <v>9</v>
      </c>
      <c r="F727" s="49">
        <v>201</v>
      </c>
      <c r="G727" s="50" t="s">
        <v>9</v>
      </c>
      <c r="H727" s="79">
        <v>498</v>
      </c>
      <c r="I727" s="80">
        <v>11224</v>
      </c>
      <c r="J727" s="80">
        <v>187</v>
      </c>
      <c r="K727" s="80">
        <v>0</v>
      </c>
      <c r="L727" s="80">
        <v>893</v>
      </c>
      <c r="M727" s="81">
        <v>12304</v>
      </c>
      <c r="N727"/>
      <c r="O727" s="79">
        <v>8.8055009823181933</v>
      </c>
      <c r="P727" s="79">
        <v>0</v>
      </c>
      <c r="Q727" s="55">
        <v>0.18</v>
      </c>
      <c r="R727" s="55">
        <v>7.8552807390925433E-2</v>
      </c>
      <c r="S727" s="52">
        <v>0</v>
      </c>
      <c r="T727"/>
      <c r="U727" s="82">
        <v>5582082</v>
      </c>
      <c r="V727" s="82">
        <v>0</v>
      </c>
      <c r="W727" s="82">
        <v>0</v>
      </c>
      <c r="X727" s="82">
        <v>436746</v>
      </c>
      <c r="Y727" s="82">
        <v>6018828</v>
      </c>
      <c r="Z727" s="83">
        <v>6174778</v>
      </c>
    </row>
    <row r="728" spans="1:26" s="13" customFormat="1">
      <c r="A728" s="49">
        <v>496</v>
      </c>
      <c r="B728" s="49">
        <v>496201310</v>
      </c>
      <c r="C728" s="50" t="s">
        <v>288</v>
      </c>
      <c r="D728" s="49">
        <v>201</v>
      </c>
      <c r="E728" s="50" t="s">
        <v>9</v>
      </c>
      <c r="F728" s="49">
        <v>310</v>
      </c>
      <c r="G728" s="50" t="s">
        <v>259</v>
      </c>
      <c r="H728" s="79">
        <v>1</v>
      </c>
      <c r="I728" s="80">
        <v>8944</v>
      </c>
      <c r="J728" s="80">
        <v>1918</v>
      </c>
      <c r="K728" s="80">
        <v>0</v>
      </c>
      <c r="L728" s="80">
        <v>893</v>
      </c>
      <c r="M728" s="81">
        <v>11755</v>
      </c>
      <c r="N728"/>
      <c r="O728" s="79">
        <v>1.768172888015717E-2</v>
      </c>
      <c r="P728" s="79">
        <v>0</v>
      </c>
      <c r="Q728" s="55">
        <v>0.18</v>
      </c>
      <c r="R728" s="55">
        <v>2.2998423816987221E-2</v>
      </c>
      <c r="S728" s="52">
        <v>0</v>
      </c>
      <c r="T728"/>
      <c r="U728" s="82">
        <v>10670</v>
      </c>
      <c r="V728" s="82">
        <v>0</v>
      </c>
      <c r="W728" s="82">
        <v>0</v>
      </c>
      <c r="X728" s="82">
        <v>877</v>
      </c>
      <c r="Y728" s="82">
        <v>11547</v>
      </c>
      <c r="Z728" s="83">
        <v>6174778</v>
      </c>
    </row>
    <row r="729" spans="1:26" s="13" customFormat="1">
      <c r="A729" s="49">
        <v>496</v>
      </c>
      <c r="B729" s="49">
        <v>496201331</v>
      </c>
      <c r="C729" s="50" t="s">
        <v>288</v>
      </c>
      <c r="D729" s="49">
        <v>201</v>
      </c>
      <c r="E729" s="50" t="s">
        <v>9</v>
      </c>
      <c r="F729" s="49">
        <v>331</v>
      </c>
      <c r="G729" s="50" t="s">
        <v>283</v>
      </c>
      <c r="H729" s="79">
        <v>1</v>
      </c>
      <c r="I729" s="80">
        <v>13125</v>
      </c>
      <c r="J729" s="80">
        <v>4655</v>
      </c>
      <c r="K729" s="80">
        <v>0</v>
      </c>
      <c r="L729" s="80">
        <v>893</v>
      </c>
      <c r="M729" s="81">
        <v>18673</v>
      </c>
      <c r="N729"/>
      <c r="O729" s="79">
        <v>1.768172888015717E-2</v>
      </c>
      <c r="P729" s="79">
        <v>0</v>
      </c>
      <c r="Q729" s="55">
        <v>0.09</v>
      </c>
      <c r="R729" s="55">
        <v>6.5420388440727614E-3</v>
      </c>
      <c r="S729" s="52">
        <v>0</v>
      </c>
      <c r="T729"/>
      <c r="U729" s="82">
        <v>17466</v>
      </c>
      <c r="V729" s="82">
        <v>0</v>
      </c>
      <c r="W729" s="82">
        <v>0</v>
      </c>
      <c r="X729" s="82">
        <v>877</v>
      </c>
      <c r="Y729" s="82">
        <v>18343</v>
      </c>
      <c r="Z729" s="83">
        <v>6174778</v>
      </c>
    </row>
    <row r="730" spans="1:26" s="13" customFormat="1">
      <c r="A730" s="49">
        <v>496</v>
      </c>
      <c r="B730" s="49">
        <v>496201665</v>
      </c>
      <c r="C730" s="50" t="s">
        <v>288</v>
      </c>
      <c r="D730" s="49">
        <v>201</v>
      </c>
      <c r="E730" s="50" t="s">
        <v>9</v>
      </c>
      <c r="F730" s="49">
        <v>665</v>
      </c>
      <c r="G730" s="50" t="s">
        <v>260</v>
      </c>
      <c r="H730" s="79">
        <v>1</v>
      </c>
      <c r="I730" s="80">
        <v>13975</v>
      </c>
      <c r="J730" s="80">
        <v>2583</v>
      </c>
      <c r="K730" s="80">
        <v>0</v>
      </c>
      <c r="L730" s="80">
        <v>893</v>
      </c>
      <c r="M730" s="81">
        <v>17451</v>
      </c>
      <c r="N730"/>
      <c r="O730" s="79">
        <v>1.768172888015717E-2</v>
      </c>
      <c r="P730" s="79">
        <v>0</v>
      </c>
      <c r="Q730" s="55">
        <v>0.09</v>
      </c>
      <c r="R730" s="55">
        <v>6.3550393276512445E-3</v>
      </c>
      <c r="S730" s="52">
        <v>0</v>
      </c>
      <c r="T730"/>
      <c r="U730" s="82">
        <v>16265</v>
      </c>
      <c r="V730" s="82">
        <v>0</v>
      </c>
      <c r="W730" s="82">
        <v>0</v>
      </c>
      <c r="X730" s="82">
        <v>877</v>
      </c>
      <c r="Y730" s="82">
        <v>17142</v>
      </c>
      <c r="Z730" s="83">
        <v>6174778</v>
      </c>
    </row>
    <row r="731" spans="1:26" s="13" customFormat="1">
      <c r="A731" s="49">
        <v>496</v>
      </c>
      <c r="B731" s="49">
        <v>496201740</v>
      </c>
      <c r="C731" s="50" t="s">
        <v>288</v>
      </c>
      <c r="D731" s="49">
        <v>201</v>
      </c>
      <c r="E731" s="50" t="s">
        <v>9</v>
      </c>
      <c r="F731" s="49">
        <v>740</v>
      </c>
      <c r="G731" s="50" t="s">
        <v>261</v>
      </c>
      <c r="H731" s="79">
        <v>1</v>
      </c>
      <c r="I731" s="80">
        <v>9864</v>
      </c>
      <c r="J731" s="80">
        <v>4013</v>
      </c>
      <c r="K731" s="80">
        <v>0</v>
      </c>
      <c r="L731" s="80">
        <v>893</v>
      </c>
      <c r="M731" s="81">
        <v>14770</v>
      </c>
      <c r="N731"/>
      <c r="O731" s="79">
        <v>1.768172888015717E-2</v>
      </c>
      <c r="P731" s="79">
        <v>0</v>
      </c>
      <c r="Q731" s="55">
        <v>0.09</v>
      </c>
      <c r="R731" s="55">
        <v>1.645650263382311E-3</v>
      </c>
      <c r="S731" s="52">
        <v>0</v>
      </c>
      <c r="T731"/>
      <c r="U731" s="82">
        <v>13632</v>
      </c>
      <c r="V731" s="82">
        <v>0</v>
      </c>
      <c r="W731" s="82">
        <v>0</v>
      </c>
      <c r="X731" s="82">
        <v>877</v>
      </c>
      <c r="Y731" s="82">
        <v>14509</v>
      </c>
      <c r="Z731" s="83">
        <v>6174778</v>
      </c>
    </row>
    <row r="732" spans="1:26" s="13" customFormat="1">
      <c r="A732" s="49">
        <v>497</v>
      </c>
      <c r="B732" s="49">
        <v>497117005</v>
      </c>
      <c r="C732" s="50" t="s">
        <v>290</v>
      </c>
      <c r="D732" s="49">
        <v>117</v>
      </c>
      <c r="E732" s="50" t="s">
        <v>35</v>
      </c>
      <c r="F732" s="49">
        <v>5</v>
      </c>
      <c r="G732" s="50" t="s">
        <v>147</v>
      </c>
      <c r="H732" s="79">
        <v>5</v>
      </c>
      <c r="I732" s="80">
        <v>8710</v>
      </c>
      <c r="J732" s="80">
        <v>3505</v>
      </c>
      <c r="K732" s="80">
        <v>0</v>
      </c>
      <c r="L732" s="80">
        <v>893</v>
      </c>
      <c r="M732" s="81">
        <v>13108</v>
      </c>
      <c r="N732"/>
      <c r="O732" s="79">
        <v>0</v>
      </c>
      <c r="P732" s="79">
        <v>0</v>
      </c>
      <c r="Q732" s="55">
        <v>0.09</v>
      </c>
      <c r="R732" s="55">
        <v>3.7532132693520459E-3</v>
      </c>
      <c r="S732" s="52">
        <v>0</v>
      </c>
      <c r="T732"/>
      <c r="U732" s="82">
        <v>61075</v>
      </c>
      <c r="V732" s="82">
        <v>0</v>
      </c>
      <c r="W732" s="82">
        <v>0</v>
      </c>
      <c r="X732" s="82">
        <v>4465</v>
      </c>
      <c r="Y732" s="82">
        <v>65540</v>
      </c>
      <c r="Z732" s="83">
        <v>7022758</v>
      </c>
    </row>
    <row r="733" spans="1:26" s="13" customFormat="1">
      <c r="A733" s="49">
        <v>497</v>
      </c>
      <c r="B733" s="49">
        <v>497117008</v>
      </c>
      <c r="C733" s="50" t="s">
        <v>290</v>
      </c>
      <c r="D733" s="49">
        <v>117</v>
      </c>
      <c r="E733" s="50" t="s">
        <v>35</v>
      </c>
      <c r="F733" s="49">
        <v>8</v>
      </c>
      <c r="G733" s="50" t="s">
        <v>186</v>
      </c>
      <c r="H733" s="79">
        <v>76</v>
      </c>
      <c r="I733" s="80">
        <v>9655</v>
      </c>
      <c r="J733" s="80">
        <v>9822</v>
      </c>
      <c r="K733" s="80">
        <v>0</v>
      </c>
      <c r="L733" s="80">
        <v>893</v>
      </c>
      <c r="M733" s="81">
        <v>20370</v>
      </c>
      <c r="N733"/>
      <c r="O733" s="79">
        <v>0</v>
      </c>
      <c r="P733" s="79">
        <v>0</v>
      </c>
      <c r="Q733" s="55">
        <v>0.09</v>
      </c>
      <c r="R733" s="55">
        <v>6.5545411159639119E-2</v>
      </c>
      <c r="S733" s="52">
        <v>0</v>
      </c>
      <c r="T733"/>
      <c r="U733" s="82">
        <v>1480252</v>
      </c>
      <c r="V733" s="82">
        <v>0</v>
      </c>
      <c r="W733" s="82">
        <v>0</v>
      </c>
      <c r="X733" s="82">
        <v>67868</v>
      </c>
      <c r="Y733" s="82">
        <v>1548120</v>
      </c>
      <c r="Z733" s="83">
        <v>7022758</v>
      </c>
    </row>
    <row r="734" spans="1:26" s="13" customFormat="1">
      <c r="A734" s="49">
        <v>497</v>
      </c>
      <c r="B734" s="49">
        <v>497117024</v>
      </c>
      <c r="C734" s="50" t="s">
        <v>290</v>
      </c>
      <c r="D734" s="49">
        <v>117</v>
      </c>
      <c r="E734" s="50" t="s">
        <v>35</v>
      </c>
      <c r="F734" s="49">
        <v>24</v>
      </c>
      <c r="G734" s="50" t="s">
        <v>33</v>
      </c>
      <c r="H734" s="79">
        <v>21</v>
      </c>
      <c r="I734" s="80">
        <v>9217</v>
      </c>
      <c r="J734" s="80">
        <v>2047</v>
      </c>
      <c r="K734" s="80">
        <v>0</v>
      </c>
      <c r="L734" s="80">
        <v>893</v>
      </c>
      <c r="M734" s="81">
        <v>12157</v>
      </c>
      <c r="N734"/>
      <c r="O734" s="79">
        <v>0</v>
      </c>
      <c r="P734" s="79">
        <v>0</v>
      </c>
      <c r="Q734" s="55">
        <v>0.09</v>
      </c>
      <c r="R734" s="55">
        <v>1.9696967708836218E-2</v>
      </c>
      <c r="S734" s="52">
        <v>0</v>
      </c>
      <c r="T734"/>
      <c r="U734" s="82">
        <v>236544</v>
      </c>
      <c r="V734" s="82">
        <v>0</v>
      </c>
      <c r="W734" s="82">
        <v>0</v>
      </c>
      <c r="X734" s="82">
        <v>18753</v>
      </c>
      <c r="Y734" s="82">
        <v>255297</v>
      </c>
      <c r="Z734" s="83">
        <v>7022758</v>
      </c>
    </row>
    <row r="735" spans="1:26" s="13" customFormat="1">
      <c r="A735" s="49">
        <v>497</v>
      </c>
      <c r="B735" s="49">
        <v>497117061</v>
      </c>
      <c r="C735" s="50" t="s">
        <v>290</v>
      </c>
      <c r="D735" s="49">
        <v>117</v>
      </c>
      <c r="E735" s="50" t="s">
        <v>35</v>
      </c>
      <c r="F735" s="49">
        <v>61</v>
      </c>
      <c r="G735" s="50" t="s">
        <v>148</v>
      </c>
      <c r="H735" s="79">
        <v>16</v>
      </c>
      <c r="I735" s="80">
        <v>10347</v>
      </c>
      <c r="J735" s="80">
        <v>432</v>
      </c>
      <c r="K735" s="80">
        <v>0</v>
      </c>
      <c r="L735" s="80">
        <v>893</v>
      </c>
      <c r="M735" s="81">
        <v>11672</v>
      </c>
      <c r="N735"/>
      <c r="O735" s="79">
        <v>0</v>
      </c>
      <c r="P735" s="79">
        <v>0</v>
      </c>
      <c r="Q735" s="55">
        <v>0.09</v>
      </c>
      <c r="R735" s="55">
        <v>3.0546944007750602E-2</v>
      </c>
      <c r="S735" s="52">
        <v>0</v>
      </c>
      <c r="T735"/>
      <c r="U735" s="82">
        <v>172464</v>
      </c>
      <c r="V735" s="82">
        <v>0</v>
      </c>
      <c r="W735" s="82">
        <v>0</v>
      </c>
      <c r="X735" s="82">
        <v>14288</v>
      </c>
      <c r="Y735" s="82">
        <v>186752</v>
      </c>
      <c r="Z735" s="83">
        <v>7022758</v>
      </c>
    </row>
    <row r="736" spans="1:26" s="13" customFormat="1">
      <c r="A736" s="49">
        <v>497</v>
      </c>
      <c r="B736" s="49">
        <v>497117068</v>
      </c>
      <c r="C736" s="50" t="s">
        <v>290</v>
      </c>
      <c r="D736" s="49">
        <v>117</v>
      </c>
      <c r="E736" s="50" t="s">
        <v>35</v>
      </c>
      <c r="F736" s="49">
        <v>68</v>
      </c>
      <c r="G736" s="50" t="s">
        <v>291</v>
      </c>
      <c r="H736" s="79">
        <v>3</v>
      </c>
      <c r="I736" s="80">
        <v>8450</v>
      </c>
      <c r="J736" s="80">
        <v>8540</v>
      </c>
      <c r="K736" s="80">
        <v>0</v>
      </c>
      <c r="L736" s="80">
        <v>893</v>
      </c>
      <c r="M736" s="81">
        <v>17883</v>
      </c>
      <c r="N736"/>
      <c r="O736" s="79">
        <v>0</v>
      </c>
      <c r="P736" s="79">
        <v>0</v>
      </c>
      <c r="Q736" s="55">
        <v>0.09</v>
      </c>
      <c r="R736" s="55">
        <v>2.1927255408535542E-2</v>
      </c>
      <c r="S736" s="52">
        <v>0</v>
      </c>
      <c r="T736"/>
      <c r="U736" s="82">
        <v>50970</v>
      </c>
      <c r="V736" s="82">
        <v>0</v>
      </c>
      <c r="W736" s="82">
        <v>0</v>
      </c>
      <c r="X736" s="82">
        <v>2679</v>
      </c>
      <c r="Y736" s="82">
        <v>53649</v>
      </c>
      <c r="Z736" s="83">
        <v>7022758</v>
      </c>
    </row>
    <row r="737" spans="1:26" s="13" customFormat="1">
      <c r="A737" s="49">
        <v>497</v>
      </c>
      <c r="B737" s="49">
        <v>497117074</v>
      </c>
      <c r="C737" s="50" t="s">
        <v>290</v>
      </c>
      <c r="D737" s="49">
        <v>117</v>
      </c>
      <c r="E737" s="50" t="s">
        <v>35</v>
      </c>
      <c r="F737" s="49">
        <v>74</v>
      </c>
      <c r="G737" s="50" t="s">
        <v>292</v>
      </c>
      <c r="H737" s="79">
        <v>6</v>
      </c>
      <c r="I737" s="80">
        <v>8361</v>
      </c>
      <c r="J737" s="80">
        <v>5431</v>
      </c>
      <c r="K737" s="80">
        <v>0</v>
      </c>
      <c r="L737" s="80">
        <v>893</v>
      </c>
      <c r="M737" s="81">
        <v>14685</v>
      </c>
      <c r="N737"/>
      <c r="O737" s="79">
        <v>0</v>
      </c>
      <c r="P737" s="79">
        <v>0</v>
      </c>
      <c r="Q737" s="55">
        <v>0.09</v>
      </c>
      <c r="R737" s="55">
        <v>1.56579499096677E-2</v>
      </c>
      <c r="S737" s="52">
        <v>0</v>
      </c>
      <c r="T737"/>
      <c r="U737" s="82">
        <v>82752</v>
      </c>
      <c r="V737" s="82">
        <v>0</v>
      </c>
      <c r="W737" s="82">
        <v>0</v>
      </c>
      <c r="X737" s="82">
        <v>5358</v>
      </c>
      <c r="Y737" s="82">
        <v>88110</v>
      </c>
      <c r="Z737" s="83">
        <v>7022758</v>
      </c>
    </row>
    <row r="738" spans="1:26" s="13" customFormat="1">
      <c r="A738" s="49">
        <v>497</v>
      </c>
      <c r="B738" s="49">
        <v>497117086</v>
      </c>
      <c r="C738" s="50" t="s">
        <v>290</v>
      </c>
      <c r="D738" s="49">
        <v>117</v>
      </c>
      <c r="E738" s="50" t="s">
        <v>35</v>
      </c>
      <c r="F738" s="49">
        <v>86</v>
      </c>
      <c r="G738" s="50" t="s">
        <v>185</v>
      </c>
      <c r="H738" s="79">
        <v>33</v>
      </c>
      <c r="I738" s="80">
        <v>8722</v>
      </c>
      <c r="J738" s="80">
        <v>1351</v>
      </c>
      <c r="K738" s="80">
        <v>0</v>
      </c>
      <c r="L738" s="80">
        <v>893</v>
      </c>
      <c r="M738" s="81">
        <v>10966</v>
      </c>
      <c r="N738"/>
      <c r="O738" s="79">
        <v>0</v>
      </c>
      <c r="P738" s="79">
        <v>0</v>
      </c>
      <c r="Q738" s="55">
        <v>0.09</v>
      </c>
      <c r="R738" s="55">
        <v>5.1599113101221131E-2</v>
      </c>
      <c r="S738" s="52">
        <v>0</v>
      </c>
      <c r="T738"/>
      <c r="U738" s="82">
        <v>332409</v>
      </c>
      <c r="V738" s="82">
        <v>0</v>
      </c>
      <c r="W738" s="82">
        <v>0</v>
      </c>
      <c r="X738" s="82">
        <v>29469</v>
      </c>
      <c r="Y738" s="82">
        <v>361878</v>
      </c>
      <c r="Z738" s="83">
        <v>7022758</v>
      </c>
    </row>
    <row r="739" spans="1:26" s="13" customFormat="1">
      <c r="A739" s="49">
        <v>497</v>
      </c>
      <c r="B739" s="49">
        <v>497117087</v>
      </c>
      <c r="C739" s="50" t="s">
        <v>290</v>
      </c>
      <c r="D739" s="49">
        <v>117</v>
      </c>
      <c r="E739" s="50" t="s">
        <v>35</v>
      </c>
      <c r="F739" s="49">
        <v>87</v>
      </c>
      <c r="G739" s="50" t="s">
        <v>149</v>
      </c>
      <c r="H739" s="79">
        <v>2</v>
      </c>
      <c r="I739" s="80">
        <v>9033</v>
      </c>
      <c r="J739" s="80">
        <v>3459</v>
      </c>
      <c r="K739" s="80">
        <v>0</v>
      </c>
      <c r="L739" s="80">
        <v>893</v>
      </c>
      <c r="M739" s="81">
        <v>13385</v>
      </c>
      <c r="N739"/>
      <c r="O739" s="79">
        <v>0</v>
      </c>
      <c r="P739" s="79">
        <v>0</v>
      </c>
      <c r="Q739" s="55">
        <v>0.09</v>
      </c>
      <c r="R739" s="55">
        <v>3.1538368541977227E-3</v>
      </c>
      <c r="S739" s="52">
        <v>0</v>
      </c>
      <c r="T739"/>
      <c r="U739" s="82">
        <v>24984</v>
      </c>
      <c r="V739" s="82">
        <v>0</v>
      </c>
      <c r="W739" s="82">
        <v>0</v>
      </c>
      <c r="X739" s="82">
        <v>1786</v>
      </c>
      <c r="Y739" s="82">
        <v>26770</v>
      </c>
      <c r="Z739" s="83">
        <v>7022758</v>
      </c>
    </row>
    <row r="740" spans="1:26" s="13" customFormat="1">
      <c r="A740" s="49">
        <v>497</v>
      </c>
      <c r="B740" s="49">
        <v>497117111</v>
      </c>
      <c r="C740" s="50" t="s">
        <v>290</v>
      </c>
      <c r="D740" s="49">
        <v>117</v>
      </c>
      <c r="E740" s="50" t="s">
        <v>35</v>
      </c>
      <c r="F740" s="49">
        <v>111</v>
      </c>
      <c r="G740" s="50" t="s">
        <v>237</v>
      </c>
      <c r="H740" s="79">
        <v>9</v>
      </c>
      <c r="I740" s="80">
        <v>9419</v>
      </c>
      <c r="J740" s="80">
        <v>2772</v>
      </c>
      <c r="K740" s="80">
        <v>0</v>
      </c>
      <c r="L740" s="80">
        <v>893</v>
      </c>
      <c r="M740" s="81">
        <v>13084</v>
      </c>
      <c r="N740"/>
      <c r="O740" s="79">
        <v>0</v>
      </c>
      <c r="P740" s="79">
        <v>0</v>
      </c>
      <c r="Q740" s="55">
        <v>0.09</v>
      </c>
      <c r="R740" s="55">
        <v>1.7594955544619671E-2</v>
      </c>
      <c r="S740" s="52">
        <v>0</v>
      </c>
      <c r="T740"/>
      <c r="U740" s="82">
        <v>109719</v>
      </c>
      <c r="V740" s="82">
        <v>0</v>
      </c>
      <c r="W740" s="82">
        <v>0</v>
      </c>
      <c r="X740" s="82">
        <v>8037</v>
      </c>
      <c r="Y740" s="82">
        <v>117756</v>
      </c>
      <c r="Z740" s="83">
        <v>7022758</v>
      </c>
    </row>
    <row r="741" spans="1:26" s="13" customFormat="1">
      <c r="A741" s="49">
        <v>497</v>
      </c>
      <c r="B741" s="49">
        <v>497117114</v>
      </c>
      <c r="C741" s="50" t="s">
        <v>290</v>
      </c>
      <c r="D741" s="49">
        <v>117</v>
      </c>
      <c r="E741" s="50" t="s">
        <v>35</v>
      </c>
      <c r="F741" s="49">
        <v>114</v>
      </c>
      <c r="G741" s="50" t="s">
        <v>32</v>
      </c>
      <c r="H741" s="79">
        <v>17</v>
      </c>
      <c r="I741" s="80">
        <v>8607</v>
      </c>
      <c r="J741" s="80">
        <v>2367</v>
      </c>
      <c r="K741" s="80">
        <v>0</v>
      </c>
      <c r="L741" s="80">
        <v>893</v>
      </c>
      <c r="M741" s="81">
        <v>11867</v>
      </c>
      <c r="N741"/>
      <c r="O741" s="79">
        <v>0</v>
      </c>
      <c r="P741" s="79">
        <v>0</v>
      </c>
      <c r="Q741" s="55">
        <v>0.18</v>
      </c>
      <c r="R741" s="55">
        <v>4.2266204894029755E-2</v>
      </c>
      <c r="S741" s="52">
        <v>0</v>
      </c>
      <c r="T741"/>
      <c r="U741" s="82">
        <v>186558</v>
      </c>
      <c r="V741" s="82">
        <v>0</v>
      </c>
      <c r="W741" s="82">
        <v>0</v>
      </c>
      <c r="X741" s="82">
        <v>15181</v>
      </c>
      <c r="Y741" s="82">
        <v>201739</v>
      </c>
      <c r="Z741" s="83">
        <v>7022758</v>
      </c>
    </row>
    <row r="742" spans="1:26" s="13" customFormat="1">
      <c r="A742" s="49">
        <v>497</v>
      </c>
      <c r="B742" s="49">
        <v>497117117</v>
      </c>
      <c r="C742" s="50" t="s">
        <v>290</v>
      </c>
      <c r="D742" s="49">
        <v>117</v>
      </c>
      <c r="E742" s="50" t="s">
        <v>35</v>
      </c>
      <c r="F742" s="49">
        <v>117</v>
      </c>
      <c r="G742" s="50" t="s">
        <v>35</v>
      </c>
      <c r="H742" s="79">
        <v>31</v>
      </c>
      <c r="I742" s="80">
        <v>9124</v>
      </c>
      <c r="J742" s="80">
        <v>4259</v>
      </c>
      <c r="K742" s="80">
        <v>0</v>
      </c>
      <c r="L742" s="80">
        <v>893</v>
      </c>
      <c r="M742" s="81">
        <v>14276</v>
      </c>
      <c r="N742"/>
      <c r="O742" s="79">
        <v>0</v>
      </c>
      <c r="P742" s="79">
        <v>0</v>
      </c>
      <c r="Q742" s="55">
        <v>0.09</v>
      </c>
      <c r="R742" s="55">
        <v>7.6276483028060796E-2</v>
      </c>
      <c r="S742" s="52">
        <v>0</v>
      </c>
      <c r="T742"/>
      <c r="U742" s="82">
        <v>414873</v>
      </c>
      <c r="V742" s="82">
        <v>0</v>
      </c>
      <c r="W742" s="82">
        <v>0</v>
      </c>
      <c r="X742" s="82">
        <v>27683</v>
      </c>
      <c r="Y742" s="82">
        <v>442556</v>
      </c>
      <c r="Z742" s="83">
        <v>7022758</v>
      </c>
    </row>
    <row r="743" spans="1:26" s="13" customFormat="1">
      <c r="A743" s="49">
        <v>497</v>
      </c>
      <c r="B743" s="49">
        <v>497117137</v>
      </c>
      <c r="C743" s="50" t="s">
        <v>290</v>
      </c>
      <c r="D743" s="49">
        <v>117</v>
      </c>
      <c r="E743" s="50" t="s">
        <v>35</v>
      </c>
      <c r="F743" s="49">
        <v>137</v>
      </c>
      <c r="G743" s="50" t="s">
        <v>196</v>
      </c>
      <c r="H743" s="79">
        <v>28</v>
      </c>
      <c r="I743" s="80">
        <v>8885</v>
      </c>
      <c r="J743" s="80">
        <v>164</v>
      </c>
      <c r="K743" s="80">
        <v>0</v>
      </c>
      <c r="L743" s="80">
        <v>893</v>
      </c>
      <c r="M743" s="81">
        <v>9942</v>
      </c>
      <c r="N743"/>
      <c r="O743" s="79">
        <v>0</v>
      </c>
      <c r="P743" s="79">
        <v>0</v>
      </c>
      <c r="Q743" s="55">
        <v>0.18</v>
      </c>
      <c r="R743" s="55">
        <v>0.11508891532313444</v>
      </c>
      <c r="S743" s="52">
        <v>0</v>
      </c>
      <c r="T743"/>
      <c r="U743" s="82">
        <v>253372</v>
      </c>
      <c r="V743" s="82">
        <v>0</v>
      </c>
      <c r="W743" s="82">
        <v>0</v>
      </c>
      <c r="X743" s="82">
        <v>25004</v>
      </c>
      <c r="Y743" s="82">
        <v>278376</v>
      </c>
      <c r="Z743" s="83">
        <v>7022758</v>
      </c>
    </row>
    <row r="744" spans="1:26" s="13" customFormat="1">
      <c r="A744" s="49">
        <v>497</v>
      </c>
      <c r="B744" s="49">
        <v>497117154</v>
      </c>
      <c r="C744" s="50" t="s">
        <v>290</v>
      </c>
      <c r="D744" s="49">
        <v>117</v>
      </c>
      <c r="E744" s="50" t="s">
        <v>35</v>
      </c>
      <c r="F744" s="49">
        <v>154</v>
      </c>
      <c r="G744" s="50" t="s">
        <v>293</v>
      </c>
      <c r="H744" s="79">
        <v>4</v>
      </c>
      <c r="I744" s="80">
        <v>8290</v>
      </c>
      <c r="J744" s="80">
        <v>8389</v>
      </c>
      <c r="K744" s="80">
        <v>0</v>
      </c>
      <c r="L744" s="80">
        <v>893</v>
      </c>
      <c r="M744" s="81">
        <v>17572</v>
      </c>
      <c r="N744"/>
      <c r="O744" s="79">
        <v>0</v>
      </c>
      <c r="P744" s="79">
        <v>0</v>
      </c>
      <c r="Q744" s="55">
        <v>0.09</v>
      </c>
      <c r="R744" s="55">
        <v>2.7645167586086587E-2</v>
      </c>
      <c r="S744" s="52">
        <v>0</v>
      </c>
      <c r="T744"/>
      <c r="U744" s="82">
        <v>66716</v>
      </c>
      <c r="V744" s="82">
        <v>0</v>
      </c>
      <c r="W744" s="82">
        <v>0</v>
      </c>
      <c r="X744" s="82">
        <v>3572</v>
      </c>
      <c r="Y744" s="82">
        <v>70288</v>
      </c>
      <c r="Z744" s="83">
        <v>7022758</v>
      </c>
    </row>
    <row r="745" spans="1:26" s="13" customFormat="1">
      <c r="A745" s="49">
        <v>497</v>
      </c>
      <c r="B745" s="49">
        <v>497117159</v>
      </c>
      <c r="C745" s="50" t="s">
        <v>290</v>
      </c>
      <c r="D745" s="49">
        <v>117</v>
      </c>
      <c r="E745" s="50" t="s">
        <v>35</v>
      </c>
      <c r="F745" s="49">
        <v>159</v>
      </c>
      <c r="G745" s="50" t="s">
        <v>150</v>
      </c>
      <c r="H745" s="79">
        <v>5</v>
      </c>
      <c r="I745" s="80">
        <v>9524</v>
      </c>
      <c r="J745" s="80">
        <v>4502</v>
      </c>
      <c r="K745" s="80">
        <v>0</v>
      </c>
      <c r="L745" s="80">
        <v>893</v>
      </c>
      <c r="M745" s="81">
        <v>14919</v>
      </c>
      <c r="N745"/>
      <c r="O745" s="79">
        <v>0</v>
      </c>
      <c r="P745" s="79">
        <v>0</v>
      </c>
      <c r="Q745" s="55">
        <v>0.09</v>
      </c>
      <c r="R745" s="55">
        <v>4.5655829624587484E-3</v>
      </c>
      <c r="S745" s="52">
        <v>0</v>
      </c>
      <c r="T745"/>
      <c r="U745" s="82">
        <v>70130</v>
      </c>
      <c r="V745" s="82">
        <v>0</v>
      </c>
      <c r="W745" s="82">
        <v>0</v>
      </c>
      <c r="X745" s="82">
        <v>4465</v>
      </c>
      <c r="Y745" s="82">
        <v>74595</v>
      </c>
      <c r="Z745" s="83">
        <v>7022758</v>
      </c>
    </row>
    <row r="746" spans="1:26" s="13" customFormat="1">
      <c r="A746" s="49">
        <v>497</v>
      </c>
      <c r="B746" s="49">
        <v>497117210</v>
      </c>
      <c r="C746" s="50" t="s">
        <v>290</v>
      </c>
      <c r="D746" s="49">
        <v>117</v>
      </c>
      <c r="E746" s="50" t="s">
        <v>35</v>
      </c>
      <c r="F746" s="49">
        <v>210</v>
      </c>
      <c r="G746" s="50" t="s">
        <v>188</v>
      </c>
      <c r="H746" s="79">
        <v>52</v>
      </c>
      <c r="I746" s="80">
        <v>8699</v>
      </c>
      <c r="J746" s="80">
        <v>2955</v>
      </c>
      <c r="K746" s="80">
        <v>0</v>
      </c>
      <c r="L746" s="80">
        <v>893</v>
      </c>
      <c r="M746" s="81">
        <v>12547</v>
      </c>
      <c r="N746"/>
      <c r="O746" s="79">
        <v>0</v>
      </c>
      <c r="P746" s="79">
        <v>0</v>
      </c>
      <c r="Q746" s="55">
        <v>0.09</v>
      </c>
      <c r="R746" s="55">
        <v>6.1798449330083549E-2</v>
      </c>
      <c r="S746" s="52">
        <v>0</v>
      </c>
      <c r="T746"/>
      <c r="U746" s="82">
        <v>606008</v>
      </c>
      <c r="V746" s="82">
        <v>0</v>
      </c>
      <c r="W746" s="82">
        <v>0</v>
      </c>
      <c r="X746" s="82">
        <v>46436</v>
      </c>
      <c r="Y746" s="82">
        <v>652444</v>
      </c>
      <c r="Z746" s="83">
        <v>7022758</v>
      </c>
    </row>
    <row r="747" spans="1:26" s="13" customFormat="1">
      <c r="A747" s="49">
        <v>497</v>
      </c>
      <c r="B747" s="49">
        <v>497117223</v>
      </c>
      <c r="C747" s="50" t="s">
        <v>290</v>
      </c>
      <c r="D747" s="49">
        <v>117</v>
      </c>
      <c r="E747" s="50" t="s">
        <v>35</v>
      </c>
      <c r="F747" s="49">
        <v>223</v>
      </c>
      <c r="G747" s="50" t="s">
        <v>294</v>
      </c>
      <c r="H747" s="79">
        <v>2</v>
      </c>
      <c r="I747" s="80">
        <v>8406</v>
      </c>
      <c r="J747" s="80">
        <v>658</v>
      </c>
      <c r="K747" s="80">
        <v>0</v>
      </c>
      <c r="L747" s="80">
        <v>893</v>
      </c>
      <c r="M747" s="81">
        <v>9957</v>
      </c>
      <c r="N747"/>
      <c r="O747" s="79">
        <v>0</v>
      </c>
      <c r="P747" s="79">
        <v>0</v>
      </c>
      <c r="Q747" s="55">
        <v>0.18</v>
      </c>
      <c r="R747" s="55">
        <v>2.4509404734619706E-3</v>
      </c>
      <c r="S747" s="52">
        <v>0</v>
      </c>
      <c r="T747"/>
      <c r="U747" s="82">
        <v>18128</v>
      </c>
      <c r="V747" s="82">
        <v>0</v>
      </c>
      <c r="W747" s="82">
        <v>0</v>
      </c>
      <c r="X747" s="82">
        <v>1786</v>
      </c>
      <c r="Y747" s="82">
        <v>19914</v>
      </c>
      <c r="Z747" s="83">
        <v>7022758</v>
      </c>
    </row>
    <row r="748" spans="1:26" s="13" customFormat="1">
      <c r="A748" s="49">
        <v>497</v>
      </c>
      <c r="B748" s="49">
        <v>497117230</v>
      </c>
      <c r="C748" s="50" t="s">
        <v>290</v>
      </c>
      <c r="D748" s="49">
        <v>117</v>
      </c>
      <c r="E748" s="50" t="s">
        <v>35</v>
      </c>
      <c r="F748" s="49">
        <v>230</v>
      </c>
      <c r="G748" s="50" t="s">
        <v>347</v>
      </c>
      <c r="H748" s="79">
        <v>3</v>
      </c>
      <c r="I748" s="80">
        <v>10247</v>
      </c>
      <c r="J748" s="80">
        <v>11561</v>
      </c>
      <c r="K748" s="80">
        <v>0</v>
      </c>
      <c r="L748" s="80">
        <v>893</v>
      </c>
      <c r="M748" s="81">
        <v>22701</v>
      </c>
      <c r="N748"/>
      <c r="O748" s="79">
        <v>0</v>
      </c>
      <c r="P748" s="79">
        <v>0</v>
      </c>
      <c r="Q748" s="55">
        <v>0.09</v>
      </c>
      <c r="R748" s="55">
        <v>3.5403999250159003E-2</v>
      </c>
      <c r="S748" s="52">
        <v>0</v>
      </c>
      <c r="T748"/>
      <c r="U748" s="82">
        <v>65424</v>
      </c>
      <c r="V748" s="82">
        <v>0</v>
      </c>
      <c r="W748" s="82">
        <v>0</v>
      </c>
      <c r="X748" s="82">
        <v>2679</v>
      </c>
      <c r="Y748" s="82">
        <v>68103</v>
      </c>
      <c r="Z748" s="83">
        <v>7022758</v>
      </c>
    </row>
    <row r="749" spans="1:26" s="13" customFormat="1">
      <c r="A749" s="49">
        <v>497</v>
      </c>
      <c r="B749" s="49">
        <v>497117272</v>
      </c>
      <c r="C749" s="50" t="s">
        <v>290</v>
      </c>
      <c r="D749" s="49">
        <v>117</v>
      </c>
      <c r="E749" s="50" t="s">
        <v>35</v>
      </c>
      <c r="F749" s="49">
        <v>272</v>
      </c>
      <c r="G749" s="50" t="s">
        <v>295</v>
      </c>
      <c r="H749" s="79">
        <v>1</v>
      </c>
      <c r="I749" s="80">
        <v>8406</v>
      </c>
      <c r="J749" s="80">
        <v>9876</v>
      </c>
      <c r="K749" s="80">
        <v>0</v>
      </c>
      <c r="L749" s="80">
        <v>893</v>
      </c>
      <c r="M749" s="81">
        <v>19175</v>
      </c>
      <c r="N749"/>
      <c r="O749" s="79">
        <v>0</v>
      </c>
      <c r="P749" s="79">
        <v>0</v>
      </c>
      <c r="Q749" s="55">
        <v>0.09</v>
      </c>
      <c r="R749" s="55">
        <v>7.2382958674079316E-3</v>
      </c>
      <c r="S749" s="52">
        <v>0</v>
      </c>
      <c r="T749"/>
      <c r="U749" s="82">
        <v>18282</v>
      </c>
      <c r="V749" s="82">
        <v>0</v>
      </c>
      <c r="W749" s="82">
        <v>0</v>
      </c>
      <c r="X749" s="82">
        <v>893</v>
      </c>
      <c r="Y749" s="82">
        <v>19175</v>
      </c>
      <c r="Z749" s="83">
        <v>7022758</v>
      </c>
    </row>
    <row r="750" spans="1:26" s="13" customFormat="1">
      <c r="A750" s="49">
        <v>497</v>
      </c>
      <c r="B750" s="49">
        <v>497117278</v>
      </c>
      <c r="C750" s="50" t="s">
        <v>290</v>
      </c>
      <c r="D750" s="49">
        <v>117</v>
      </c>
      <c r="E750" s="50" t="s">
        <v>35</v>
      </c>
      <c r="F750" s="49">
        <v>278</v>
      </c>
      <c r="G750" s="50" t="s">
        <v>190</v>
      </c>
      <c r="H750" s="79">
        <v>38</v>
      </c>
      <c r="I750" s="80">
        <v>8864</v>
      </c>
      <c r="J750" s="80">
        <v>2554</v>
      </c>
      <c r="K750" s="80">
        <v>0</v>
      </c>
      <c r="L750" s="80">
        <v>893</v>
      </c>
      <c r="M750" s="81">
        <v>12311</v>
      </c>
      <c r="N750"/>
      <c r="O750" s="79">
        <v>0</v>
      </c>
      <c r="P750" s="79">
        <v>0</v>
      </c>
      <c r="Q750" s="55">
        <v>0.09</v>
      </c>
      <c r="R750" s="55">
        <v>4.6495425608052497E-2</v>
      </c>
      <c r="S750" s="52">
        <v>0</v>
      </c>
      <c r="T750"/>
      <c r="U750" s="82">
        <v>433884</v>
      </c>
      <c r="V750" s="82">
        <v>0</v>
      </c>
      <c r="W750" s="82">
        <v>0</v>
      </c>
      <c r="X750" s="82">
        <v>33934</v>
      </c>
      <c r="Y750" s="82">
        <v>467818</v>
      </c>
      <c r="Z750" s="83">
        <v>7022758</v>
      </c>
    </row>
    <row r="751" spans="1:26" s="13" customFormat="1">
      <c r="A751" s="49">
        <v>497</v>
      </c>
      <c r="B751" s="49">
        <v>497117281</v>
      </c>
      <c r="C751" s="50" t="s">
        <v>290</v>
      </c>
      <c r="D751" s="49">
        <v>117</v>
      </c>
      <c r="E751" s="50" t="s">
        <v>35</v>
      </c>
      <c r="F751" s="49">
        <v>281</v>
      </c>
      <c r="G751" s="50" t="s">
        <v>146</v>
      </c>
      <c r="H751" s="79">
        <v>57</v>
      </c>
      <c r="I751" s="80">
        <v>11542</v>
      </c>
      <c r="J751" s="80">
        <v>17</v>
      </c>
      <c r="K751" s="80">
        <v>0</v>
      </c>
      <c r="L751" s="80">
        <v>893</v>
      </c>
      <c r="M751" s="81">
        <v>12452</v>
      </c>
      <c r="N751"/>
      <c r="O751" s="79">
        <v>0</v>
      </c>
      <c r="P751" s="79">
        <v>0</v>
      </c>
      <c r="Q751" s="55">
        <v>0.18</v>
      </c>
      <c r="R751" s="55">
        <v>0.11513266736952978</v>
      </c>
      <c r="S751" s="52">
        <v>0</v>
      </c>
      <c r="T751"/>
      <c r="U751" s="82">
        <v>658863</v>
      </c>
      <c r="V751" s="82">
        <v>0</v>
      </c>
      <c r="W751" s="82">
        <v>0</v>
      </c>
      <c r="X751" s="82">
        <v>50901</v>
      </c>
      <c r="Y751" s="82">
        <v>709764</v>
      </c>
      <c r="Z751" s="83">
        <v>7022758</v>
      </c>
    </row>
    <row r="752" spans="1:26" s="13" customFormat="1">
      <c r="A752" s="49">
        <v>497</v>
      </c>
      <c r="B752" s="49">
        <v>497117289</v>
      </c>
      <c r="C752" s="50" t="s">
        <v>290</v>
      </c>
      <c r="D752" s="49">
        <v>117</v>
      </c>
      <c r="E752" s="50" t="s">
        <v>35</v>
      </c>
      <c r="F752" s="49">
        <v>289</v>
      </c>
      <c r="G752" s="50" t="s">
        <v>348</v>
      </c>
      <c r="H752" s="79">
        <v>1</v>
      </c>
      <c r="I752" s="80">
        <v>10307</v>
      </c>
      <c r="J752" s="80">
        <v>4197</v>
      </c>
      <c r="K752" s="80">
        <v>0</v>
      </c>
      <c r="L752" s="80">
        <v>893</v>
      </c>
      <c r="M752" s="81">
        <v>15397</v>
      </c>
      <c r="N752"/>
      <c r="O752" s="79">
        <v>0</v>
      </c>
      <c r="P752" s="79">
        <v>0</v>
      </c>
      <c r="Q752" s="55">
        <v>0.09</v>
      </c>
      <c r="R752" s="55">
        <v>5.0655365057350049E-3</v>
      </c>
      <c r="S752" s="52">
        <v>0</v>
      </c>
      <c r="T752"/>
      <c r="U752" s="82">
        <v>14504</v>
      </c>
      <c r="V752" s="82">
        <v>0</v>
      </c>
      <c r="W752" s="82">
        <v>0</v>
      </c>
      <c r="X752" s="82">
        <v>893</v>
      </c>
      <c r="Y752" s="82">
        <v>15397</v>
      </c>
      <c r="Z752" s="83">
        <v>7022758</v>
      </c>
    </row>
    <row r="753" spans="1:26" s="13" customFormat="1">
      <c r="A753" s="49">
        <v>497</v>
      </c>
      <c r="B753" s="49">
        <v>497117325</v>
      </c>
      <c r="C753" s="50" t="s">
        <v>290</v>
      </c>
      <c r="D753" s="49">
        <v>117</v>
      </c>
      <c r="E753" s="50" t="s">
        <v>35</v>
      </c>
      <c r="F753" s="49">
        <v>325</v>
      </c>
      <c r="G753" s="50" t="s">
        <v>198</v>
      </c>
      <c r="H753" s="79">
        <v>5</v>
      </c>
      <c r="I753" s="80">
        <v>8332</v>
      </c>
      <c r="J753" s="80">
        <v>1042</v>
      </c>
      <c r="K753" s="80">
        <v>0</v>
      </c>
      <c r="L753" s="80">
        <v>893</v>
      </c>
      <c r="M753" s="81">
        <v>10267</v>
      </c>
      <c r="N753"/>
      <c r="O753" s="79">
        <v>0</v>
      </c>
      <c r="P753" s="79">
        <v>0</v>
      </c>
      <c r="Q753" s="55">
        <v>0.09</v>
      </c>
      <c r="R753" s="55">
        <v>2.3999412934456519E-3</v>
      </c>
      <c r="S753" s="52">
        <v>0</v>
      </c>
      <c r="T753"/>
      <c r="U753" s="82">
        <v>46870</v>
      </c>
      <c r="V753" s="82">
        <v>0</v>
      </c>
      <c r="W753" s="82">
        <v>0</v>
      </c>
      <c r="X753" s="82">
        <v>4465</v>
      </c>
      <c r="Y753" s="82">
        <v>51335</v>
      </c>
      <c r="Z753" s="83">
        <v>7022758</v>
      </c>
    </row>
    <row r="754" spans="1:26" s="13" customFormat="1">
      <c r="A754" s="49">
        <v>497</v>
      </c>
      <c r="B754" s="49">
        <v>497117327</v>
      </c>
      <c r="C754" s="50" t="s">
        <v>290</v>
      </c>
      <c r="D754" s="49">
        <v>117</v>
      </c>
      <c r="E754" s="50" t="s">
        <v>35</v>
      </c>
      <c r="F754" s="49">
        <v>327</v>
      </c>
      <c r="G754" s="50" t="s">
        <v>191</v>
      </c>
      <c r="H754" s="79">
        <v>3</v>
      </c>
      <c r="I754" s="80">
        <v>8450</v>
      </c>
      <c r="J754" s="80">
        <v>6961</v>
      </c>
      <c r="K754" s="80">
        <v>0</v>
      </c>
      <c r="L754" s="80">
        <v>893</v>
      </c>
      <c r="M754" s="81">
        <v>16304</v>
      </c>
      <c r="N754"/>
      <c r="O754" s="79">
        <v>0</v>
      </c>
      <c r="P754" s="79">
        <v>0</v>
      </c>
      <c r="Q754" s="55">
        <v>0.09</v>
      </c>
      <c r="R754" s="55">
        <v>3.837459163039636E-2</v>
      </c>
      <c r="S754" s="52">
        <v>0</v>
      </c>
      <c r="T754"/>
      <c r="U754" s="82">
        <v>46233</v>
      </c>
      <c r="V754" s="82">
        <v>0</v>
      </c>
      <c r="W754" s="82">
        <v>0</v>
      </c>
      <c r="X754" s="82">
        <v>2679</v>
      </c>
      <c r="Y754" s="82">
        <v>48912</v>
      </c>
      <c r="Z754" s="83">
        <v>7022758</v>
      </c>
    </row>
    <row r="755" spans="1:26" s="13" customFormat="1">
      <c r="A755" s="49">
        <v>497</v>
      </c>
      <c r="B755" s="49">
        <v>497117332</v>
      </c>
      <c r="C755" s="50" t="s">
        <v>290</v>
      </c>
      <c r="D755" s="49">
        <v>117</v>
      </c>
      <c r="E755" s="50" t="s">
        <v>35</v>
      </c>
      <c r="F755" s="49">
        <v>332</v>
      </c>
      <c r="G755" s="50" t="s">
        <v>199</v>
      </c>
      <c r="H755" s="79">
        <v>1</v>
      </c>
      <c r="I755" s="80">
        <v>8428</v>
      </c>
      <c r="J755" s="80">
        <v>771</v>
      </c>
      <c r="K755" s="80">
        <v>0</v>
      </c>
      <c r="L755" s="80">
        <v>893</v>
      </c>
      <c r="M755" s="81">
        <v>10092</v>
      </c>
      <c r="N755"/>
      <c r="O755" s="79">
        <v>0</v>
      </c>
      <c r="P755" s="79">
        <v>0</v>
      </c>
      <c r="Q755" s="55">
        <v>0.09</v>
      </c>
      <c r="R755" s="55">
        <v>1.3150232673209757E-2</v>
      </c>
      <c r="S755" s="52">
        <v>0</v>
      </c>
      <c r="T755"/>
      <c r="U755" s="82">
        <v>9199</v>
      </c>
      <c r="V755" s="82">
        <v>0</v>
      </c>
      <c r="W755" s="82">
        <v>0</v>
      </c>
      <c r="X755" s="82">
        <v>893</v>
      </c>
      <c r="Y755" s="82">
        <v>10092</v>
      </c>
      <c r="Z755" s="83">
        <v>7022758</v>
      </c>
    </row>
    <row r="756" spans="1:26" s="13" customFormat="1">
      <c r="A756" s="49">
        <v>497</v>
      </c>
      <c r="B756" s="49">
        <v>497117340</v>
      </c>
      <c r="C756" s="50" t="s">
        <v>290</v>
      </c>
      <c r="D756" s="49">
        <v>117</v>
      </c>
      <c r="E756" s="50" t="s">
        <v>35</v>
      </c>
      <c r="F756" s="49">
        <v>340</v>
      </c>
      <c r="G756" s="50" t="s">
        <v>192</v>
      </c>
      <c r="H756" s="79">
        <v>2</v>
      </c>
      <c r="I756" s="80">
        <v>8450</v>
      </c>
      <c r="J756" s="80">
        <v>6785</v>
      </c>
      <c r="K756" s="80">
        <v>0</v>
      </c>
      <c r="L756" s="80">
        <v>893</v>
      </c>
      <c r="M756" s="81">
        <v>16128</v>
      </c>
      <c r="N756"/>
      <c r="O756" s="79">
        <v>0</v>
      </c>
      <c r="P756" s="79">
        <v>0</v>
      </c>
      <c r="Q756" s="55">
        <v>0.09</v>
      </c>
      <c r="R756" s="55">
        <v>7.1184640972530785E-2</v>
      </c>
      <c r="S756" s="52">
        <v>0</v>
      </c>
      <c r="T756"/>
      <c r="U756" s="82">
        <v>30470</v>
      </c>
      <c r="V756" s="82">
        <v>0</v>
      </c>
      <c r="W756" s="82">
        <v>0</v>
      </c>
      <c r="X756" s="82">
        <v>1786</v>
      </c>
      <c r="Y756" s="82">
        <v>32256</v>
      </c>
      <c r="Z756" s="83">
        <v>7022758</v>
      </c>
    </row>
    <row r="757" spans="1:26" s="13" customFormat="1">
      <c r="A757" s="49">
        <v>497</v>
      </c>
      <c r="B757" s="49">
        <v>497117605</v>
      </c>
      <c r="C757" s="50" t="s">
        <v>290</v>
      </c>
      <c r="D757" s="49">
        <v>117</v>
      </c>
      <c r="E757" s="50" t="s">
        <v>35</v>
      </c>
      <c r="F757" s="49">
        <v>605</v>
      </c>
      <c r="G757" s="50" t="s">
        <v>193</v>
      </c>
      <c r="H757" s="79">
        <v>40</v>
      </c>
      <c r="I757" s="80">
        <v>8685</v>
      </c>
      <c r="J757" s="80">
        <v>6490</v>
      </c>
      <c r="K757" s="80">
        <v>0</v>
      </c>
      <c r="L757" s="80">
        <v>893</v>
      </c>
      <c r="M757" s="81">
        <v>16068</v>
      </c>
      <c r="N757"/>
      <c r="O757" s="79">
        <v>0</v>
      </c>
      <c r="P757" s="79">
        <v>0</v>
      </c>
      <c r="Q757" s="55">
        <v>0.09</v>
      </c>
      <c r="R757" s="55">
        <v>5.2385134504690602E-2</v>
      </c>
      <c r="S757" s="52">
        <v>0</v>
      </c>
      <c r="T757"/>
      <c r="U757" s="82">
        <v>607000</v>
      </c>
      <c r="V757" s="82">
        <v>0</v>
      </c>
      <c r="W757" s="82">
        <v>0</v>
      </c>
      <c r="X757" s="82">
        <v>35720</v>
      </c>
      <c r="Y757" s="82">
        <v>642720</v>
      </c>
      <c r="Z757" s="83">
        <v>7022758</v>
      </c>
    </row>
    <row r="758" spans="1:26" s="13" customFormat="1">
      <c r="A758" s="49">
        <v>497</v>
      </c>
      <c r="B758" s="49">
        <v>497117670</v>
      </c>
      <c r="C758" s="50" t="s">
        <v>290</v>
      </c>
      <c r="D758" s="49">
        <v>117</v>
      </c>
      <c r="E758" s="50" t="s">
        <v>35</v>
      </c>
      <c r="F758" s="49">
        <v>670</v>
      </c>
      <c r="G758" s="50" t="s">
        <v>37</v>
      </c>
      <c r="H758" s="79">
        <v>7</v>
      </c>
      <c r="I758" s="80">
        <v>11035</v>
      </c>
      <c r="J758" s="80">
        <v>9953</v>
      </c>
      <c r="K758" s="80">
        <v>0</v>
      </c>
      <c r="L758" s="80">
        <v>893</v>
      </c>
      <c r="M758" s="81">
        <v>21881</v>
      </c>
      <c r="N758"/>
      <c r="O758" s="79">
        <v>0</v>
      </c>
      <c r="P758" s="79">
        <v>0</v>
      </c>
      <c r="Q758" s="55">
        <v>0.09</v>
      </c>
      <c r="R758" s="55">
        <v>8.1967584417647982E-2</v>
      </c>
      <c r="S758" s="52">
        <v>0</v>
      </c>
      <c r="T758"/>
      <c r="U758" s="82">
        <v>146916</v>
      </c>
      <c r="V758" s="82">
        <v>0</v>
      </c>
      <c r="W758" s="82">
        <v>0</v>
      </c>
      <c r="X758" s="82">
        <v>6251</v>
      </c>
      <c r="Y758" s="82">
        <v>153167</v>
      </c>
      <c r="Z758" s="83">
        <v>7022758</v>
      </c>
    </row>
    <row r="759" spans="1:26" s="13" customFormat="1">
      <c r="A759" s="49">
        <v>497</v>
      </c>
      <c r="B759" s="49">
        <v>497117674</v>
      </c>
      <c r="C759" s="50" t="s">
        <v>290</v>
      </c>
      <c r="D759" s="49">
        <v>117</v>
      </c>
      <c r="E759" s="50" t="s">
        <v>35</v>
      </c>
      <c r="F759" s="49">
        <v>674</v>
      </c>
      <c r="G759" s="50" t="s">
        <v>38</v>
      </c>
      <c r="H759" s="79">
        <v>18</v>
      </c>
      <c r="I759" s="80">
        <v>9018</v>
      </c>
      <c r="J759" s="80">
        <v>4011</v>
      </c>
      <c r="K759" s="80">
        <v>0</v>
      </c>
      <c r="L759" s="80">
        <v>893</v>
      </c>
      <c r="M759" s="81">
        <v>13922</v>
      </c>
      <c r="N759"/>
      <c r="O759" s="79">
        <v>0</v>
      </c>
      <c r="P759" s="79">
        <v>0</v>
      </c>
      <c r="Q759" s="55">
        <v>0.09</v>
      </c>
      <c r="R759" s="55">
        <v>5.319790421069491E-2</v>
      </c>
      <c r="S759" s="52">
        <v>0</v>
      </c>
      <c r="T759"/>
      <c r="U759" s="82">
        <v>234522</v>
      </c>
      <c r="V759" s="82">
        <v>0</v>
      </c>
      <c r="W759" s="82">
        <v>0</v>
      </c>
      <c r="X759" s="82">
        <v>16074</v>
      </c>
      <c r="Y759" s="82">
        <v>250596</v>
      </c>
      <c r="Z759" s="83">
        <v>7022758</v>
      </c>
    </row>
    <row r="760" spans="1:26" s="13" customFormat="1">
      <c r="A760" s="49">
        <v>497</v>
      </c>
      <c r="B760" s="49">
        <v>497117683</v>
      </c>
      <c r="C760" s="50" t="s">
        <v>290</v>
      </c>
      <c r="D760" s="49">
        <v>117</v>
      </c>
      <c r="E760" s="50" t="s">
        <v>35</v>
      </c>
      <c r="F760" s="49">
        <v>683</v>
      </c>
      <c r="G760" s="50" t="s">
        <v>39</v>
      </c>
      <c r="H760" s="79">
        <v>3</v>
      </c>
      <c r="I760" s="80">
        <v>10135</v>
      </c>
      <c r="J760" s="80">
        <v>7074</v>
      </c>
      <c r="K760" s="80">
        <v>0</v>
      </c>
      <c r="L760" s="80">
        <v>893</v>
      </c>
      <c r="M760" s="81">
        <v>18102</v>
      </c>
      <c r="N760"/>
      <c r="O760" s="79">
        <v>0</v>
      </c>
      <c r="P760" s="79">
        <v>0</v>
      </c>
      <c r="Q760" s="55">
        <v>0.09</v>
      </c>
      <c r="R760" s="55">
        <v>2.8959095699065653E-2</v>
      </c>
      <c r="S760" s="52">
        <v>0</v>
      </c>
      <c r="T760"/>
      <c r="U760" s="82">
        <v>51627</v>
      </c>
      <c r="V760" s="82">
        <v>0</v>
      </c>
      <c r="W760" s="82">
        <v>0</v>
      </c>
      <c r="X760" s="82">
        <v>2679</v>
      </c>
      <c r="Y760" s="82">
        <v>54306</v>
      </c>
      <c r="Z760" s="83">
        <v>7022758</v>
      </c>
    </row>
    <row r="761" spans="1:26" s="13" customFormat="1">
      <c r="A761" s="49">
        <v>497</v>
      </c>
      <c r="B761" s="49">
        <v>497117728</v>
      </c>
      <c r="C761" s="50" t="s">
        <v>290</v>
      </c>
      <c r="D761" s="49">
        <v>117</v>
      </c>
      <c r="E761" s="50" t="s">
        <v>35</v>
      </c>
      <c r="F761" s="49">
        <v>728</v>
      </c>
      <c r="G761" s="50" t="s">
        <v>349</v>
      </c>
      <c r="H761" s="79">
        <v>1</v>
      </c>
      <c r="I761" s="80">
        <v>10401</v>
      </c>
      <c r="J761" s="80">
        <v>1330</v>
      </c>
      <c r="K761" s="80">
        <v>0</v>
      </c>
      <c r="L761" s="80">
        <v>893</v>
      </c>
      <c r="M761" s="81">
        <v>12624</v>
      </c>
      <c r="N761"/>
      <c r="O761" s="79">
        <v>0</v>
      </c>
      <c r="P761" s="79">
        <v>0</v>
      </c>
      <c r="Q761" s="55">
        <v>0.09</v>
      </c>
      <c r="R761" s="55">
        <v>7.2928038036220947E-3</v>
      </c>
      <c r="S761" s="52">
        <v>0</v>
      </c>
      <c r="T761"/>
      <c r="U761" s="82">
        <v>11731</v>
      </c>
      <c r="V761" s="82">
        <v>0</v>
      </c>
      <c r="W761" s="82">
        <v>0</v>
      </c>
      <c r="X761" s="82">
        <v>893</v>
      </c>
      <c r="Y761" s="82">
        <v>12624</v>
      </c>
      <c r="Z761" s="83">
        <v>7022758</v>
      </c>
    </row>
    <row r="762" spans="1:26" s="13" customFormat="1">
      <c r="A762" s="49">
        <v>497</v>
      </c>
      <c r="B762" s="49">
        <v>497117755</v>
      </c>
      <c r="C762" s="50" t="s">
        <v>290</v>
      </c>
      <c r="D762" s="49">
        <v>117</v>
      </c>
      <c r="E762" s="50" t="s">
        <v>35</v>
      </c>
      <c r="F762" s="49">
        <v>755</v>
      </c>
      <c r="G762" s="50" t="s">
        <v>42</v>
      </c>
      <c r="H762" s="79">
        <v>1</v>
      </c>
      <c r="I762" s="80">
        <v>8094</v>
      </c>
      <c r="J762" s="80">
        <v>3492</v>
      </c>
      <c r="K762" s="80">
        <v>0</v>
      </c>
      <c r="L762" s="80">
        <v>893</v>
      </c>
      <c r="M762" s="81">
        <v>12479</v>
      </c>
      <c r="N762"/>
      <c r="O762" s="79">
        <v>0</v>
      </c>
      <c r="P762" s="79">
        <v>0</v>
      </c>
      <c r="Q762" s="55">
        <v>0.09</v>
      </c>
      <c r="R762" s="55">
        <v>1.1425081906070115E-2</v>
      </c>
      <c r="S762" s="52">
        <v>0</v>
      </c>
      <c r="T762"/>
      <c r="U762" s="82">
        <v>11586</v>
      </c>
      <c r="V762" s="82">
        <v>0</v>
      </c>
      <c r="W762" s="82">
        <v>0</v>
      </c>
      <c r="X762" s="82">
        <v>893</v>
      </c>
      <c r="Y762" s="82">
        <v>12479</v>
      </c>
      <c r="Z762" s="83">
        <v>7022758</v>
      </c>
    </row>
    <row r="763" spans="1:26" s="13" customFormat="1">
      <c r="A763" s="49">
        <v>497</v>
      </c>
      <c r="B763" s="49">
        <v>497117766</v>
      </c>
      <c r="C763" s="50" t="s">
        <v>290</v>
      </c>
      <c r="D763" s="49">
        <v>117</v>
      </c>
      <c r="E763" s="50" t="s">
        <v>35</v>
      </c>
      <c r="F763" s="49">
        <v>766</v>
      </c>
      <c r="G763" s="50" t="s">
        <v>240</v>
      </c>
      <c r="H763" s="79">
        <v>2</v>
      </c>
      <c r="I763" s="80">
        <v>10542</v>
      </c>
      <c r="J763" s="80">
        <v>3680</v>
      </c>
      <c r="K763" s="80">
        <v>0</v>
      </c>
      <c r="L763" s="80">
        <v>893</v>
      </c>
      <c r="M763" s="81">
        <v>15115</v>
      </c>
      <c r="N763"/>
      <c r="O763" s="79">
        <v>0</v>
      </c>
      <c r="P763" s="79">
        <v>0</v>
      </c>
      <c r="Q763" s="55">
        <v>0.09</v>
      </c>
      <c r="R763" s="55">
        <v>3.5857044018541332E-3</v>
      </c>
      <c r="S763" s="52">
        <v>0</v>
      </c>
      <c r="T763"/>
      <c r="U763" s="82">
        <v>28444</v>
      </c>
      <c r="V763" s="82">
        <v>0</v>
      </c>
      <c r="W763" s="82">
        <v>0</v>
      </c>
      <c r="X763" s="82">
        <v>1786</v>
      </c>
      <c r="Y763" s="82">
        <v>30230</v>
      </c>
      <c r="Z763" s="83">
        <v>7022758</v>
      </c>
    </row>
    <row r="764" spans="1:26" s="13" customFormat="1">
      <c r="A764" s="49">
        <v>498</v>
      </c>
      <c r="B764" s="49">
        <v>498281281</v>
      </c>
      <c r="C764" s="50" t="s">
        <v>296</v>
      </c>
      <c r="D764" s="49">
        <v>281</v>
      </c>
      <c r="E764" s="50" t="s">
        <v>146</v>
      </c>
      <c r="F764" s="49">
        <v>281</v>
      </c>
      <c r="G764" s="50" t="s">
        <v>146</v>
      </c>
      <c r="H764" s="79">
        <v>322</v>
      </c>
      <c r="I764" s="80">
        <v>11507</v>
      </c>
      <c r="J764" s="80">
        <v>17</v>
      </c>
      <c r="K764" s="80">
        <v>0</v>
      </c>
      <c r="L764" s="80">
        <v>893</v>
      </c>
      <c r="M764" s="81">
        <v>12417</v>
      </c>
      <c r="N764"/>
      <c r="O764" s="79">
        <v>0</v>
      </c>
      <c r="P764" s="79">
        <v>0</v>
      </c>
      <c r="Q764" s="55">
        <v>0.18</v>
      </c>
      <c r="R764" s="55">
        <v>0.11513266736952978</v>
      </c>
      <c r="S764" s="52">
        <v>0</v>
      </c>
      <c r="T764"/>
      <c r="U764" s="82">
        <v>3710728</v>
      </c>
      <c r="V764" s="82">
        <v>0</v>
      </c>
      <c r="W764" s="82">
        <v>0</v>
      </c>
      <c r="X764" s="82">
        <v>287546</v>
      </c>
      <c r="Y764" s="82">
        <v>3998274</v>
      </c>
      <c r="Z764" s="83">
        <v>3998274</v>
      </c>
    </row>
    <row r="765" spans="1:26" s="13" customFormat="1">
      <c r="A765" s="49">
        <v>499</v>
      </c>
      <c r="B765" s="49">
        <v>499061061</v>
      </c>
      <c r="C765" s="50" t="s">
        <v>382</v>
      </c>
      <c r="D765" s="49">
        <v>61</v>
      </c>
      <c r="E765" s="50" t="s">
        <v>148</v>
      </c>
      <c r="F765" s="49">
        <v>61</v>
      </c>
      <c r="G765" s="50" t="s">
        <v>148</v>
      </c>
      <c r="H765" s="79">
        <v>120</v>
      </c>
      <c r="I765" s="80">
        <v>10651</v>
      </c>
      <c r="J765" s="80">
        <v>445</v>
      </c>
      <c r="K765" s="80">
        <v>0</v>
      </c>
      <c r="L765" s="80">
        <v>893</v>
      </c>
      <c r="M765" s="81">
        <v>11989</v>
      </c>
      <c r="N765"/>
      <c r="O765" s="79">
        <v>0</v>
      </c>
      <c r="P765" s="79">
        <v>0</v>
      </c>
      <c r="Q765" s="55">
        <v>0.09</v>
      </c>
      <c r="R765" s="55">
        <v>3.0546944007750602E-2</v>
      </c>
      <c r="S765" s="52">
        <v>0</v>
      </c>
      <c r="T765"/>
      <c r="U765" s="82">
        <v>1331520</v>
      </c>
      <c r="V765" s="82">
        <v>0</v>
      </c>
      <c r="W765" s="82">
        <v>0</v>
      </c>
      <c r="X765" s="82">
        <v>107160</v>
      </c>
      <c r="Y765" s="82">
        <v>1438680</v>
      </c>
      <c r="Z765" s="83">
        <v>5975162</v>
      </c>
    </row>
    <row r="766" spans="1:26" s="13" customFormat="1">
      <c r="A766" s="49">
        <v>499</v>
      </c>
      <c r="B766" s="49">
        <v>499061137</v>
      </c>
      <c r="C766" s="50" t="s">
        <v>382</v>
      </c>
      <c r="D766" s="49">
        <v>61</v>
      </c>
      <c r="E766" s="50" t="s">
        <v>148</v>
      </c>
      <c r="F766" s="49">
        <v>137</v>
      </c>
      <c r="G766" s="50" t="s">
        <v>196</v>
      </c>
      <c r="H766" s="79">
        <v>2</v>
      </c>
      <c r="I766" s="80">
        <v>12685</v>
      </c>
      <c r="J766" s="80">
        <v>233</v>
      </c>
      <c r="K766" s="80">
        <v>0</v>
      </c>
      <c r="L766" s="80">
        <v>893</v>
      </c>
      <c r="M766" s="81">
        <v>13811</v>
      </c>
      <c r="N766"/>
      <c r="O766" s="79">
        <v>0</v>
      </c>
      <c r="P766" s="79">
        <v>0</v>
      </c>
      <c r="Q766" s="55">
        <v>0.18</v>
      </c>
      <c r="R766" s="55">
        <v>0.11508891532313444</v>
      </c>
      <c r="S766" s="52">
        <v>0</v>
      </c>
      <c r="T766"/>
      <c r="U766" s="82">
        <v>25836</v>
      </c>
      <c r="V766" s="82">
        <v>0</v>
      </c>
      <c r="W766" s="82">
        <v>0</v>
      </c>
      <c r="X766" s="82">
        <v>1786</v>
      </c>
      <c r="Y766" s="82">
        <v>27622</v>
      </c>
      <c r="Z766" s="83">
        <v>5975162</v>
      </c>
    </row>
    <row r="767" spans="1:26" s="13" customFormat="1">
      <c r="A767" s="49">
        <v>499</v>
      </c>
      <c r="B767" s="49">
        <v>499061161</v>
      </c>
      <c r="C767" s="50" t="s">
        <v>382</v>
      </c>
      <c r="D767" s="49">
        <v>61</v>
      </c>
      <c r="E767" s="50" t="s">
        <v>148</v>
      </c>
      <c r="F767" s="49">
        <v>161</v>
      </c>
      <c r="G767" s="50" t="s">
        <v>151</v>
      </c>
      <c r="H767" s="79">
        <v>11</v>
      </c>
      <c r="I767" s="80">
        <v>11808</v>
      </c>
      <c r="J767" s="80">
        <v>5037</v>
      </c>
      <c r="K767" s="80">
        <v>0</v>
      </c>
      <c r="L767" s="80">
        <v>893</v>
      </c>
      <c r="M767" s="81">
        <v>17738</v>
      </c>
      <c r="N767"/>
      <c r="O767" s="79">
        <v>0</v>
      </c>
      <c r="P767" s="79">
        <v>0</v>
      </c>
      <c r="Q767" s="55">
        <v>0.09</v>
      </c>
      <c r="R767" s="55">
        <v>7.3259799682990267E-3</v>
      </c>
      <c r="S767" s="52">
        <v>0</v>
      </c>
      <c r="T767"/>
      <c r="U767" s="82">
        <v>185295</v>
      </c>
      <c r="V767" s="82">
        <v>0</v>
      </c>
      <c r="W767" s="82">
        <v>0</v>
      </c>
      <c r="X767" s="82">
        <v>9823</v>
      </c>
      <c r="Y767" s="82">
        <v>195118</v>
      </c>
      <c r="Z767" s="83">
        <v>5975162</v>
      </c>
    </row>
    <row r="768" spans="1:26" s="13" customFormat="1">
      <c r="A768" s="49">
        <v>499</v>
      </c>
      <c r="B768" s="49">
        <v>499061227</v>
      </c>
      <c r="C768" s="50" t="s">
        <v>382</v>
      </c>
      <c r="D768" s="49">
        <v>61</v>
      </c>
      <c r="E768" s="50" t="s">
        <v>148</v>
      </c>
      <c r="F768" s="49">
        <v>227</v>
      </c>
      <c r="G768" s="50" t="s">
        <v>239</v>
      </c>
      <c r="H768" s="79">
        <v>1</v>
      </c>
      <c r="I768" s="80">
        <v>10660</v>
      </c>
      <c r="J768" s="80">
        <v>2385</v>
      </c>
      <c r="K768" s="80">
        <v>0</v>
      </c>
      <c r="L768" s="80">
        <v>893</v>
      </c>
      <c r="M768" s="81">
        <v>13938</v>
      </c>
      <c r="N768"/>
      <c r="O768" s="79">
        <v>0</v>
      </c>
      <c r="P768" s="79">
        <v>0</v>
      </c>
      <c r="Q768" s="55">
        <v>0.18</v>
      </c>
      <c r="R768" s="55">
        <v>7.6120425433542551E-3</v>
      </c>
      <c r="S768" s="52">
        <v>0</v>
      </c>
      <c r="T768"/>
      <c r="U768" s="82">
        <v>13045</v>
      </c>
      <c r="V768" s="82">
        <v>0</v>
      </c>
      <c r="W768" s="82">
        <v>0</v>
      </c>
      <c r="X768" s="82">
        <v>893</v>
      </c>
      <c r="Y768" s="82">
        <v>13938</v>
      </c>
      <c r="Z768" s="83">
        <v>5975162</v>
      </c>
    </row>
    <row r="769" spans="1:26" s="13" customFormat="1">
      <c r="A769" s="49">
        <v>499</v>
      </c>
      <c r="B769" s="49">
        <v>499061281</v>
      </c>
      <c r="C769" s="50" t="s">
        <v>382</v>
      </c>
      <c r="D769" s="49">
        <v>61</v>
      </c>
      <c r="E769" s="50" t="s">
        <v>148</v>
      </c>
      <c r="F769" s="49">
        <v>281</v>
      </c>
      <c r="G769" s="50" t="s">
        <v>146</v>
      </c>
      <c r="H769" s="79">
        <v>324</v>
      </c>
      <c r="I769" s="80">
        <v>10976</v>
      </c>
      <c r="J769" s="80">
        <v>16</v>
      </c>
      <c r="K769" s="80">
        <v>0</v>
      </c>
      <c r="L769" s="80">
        <v>893</v>
      </c>
      <c r="M769" s="81">
        <v>11885</v>
      </c>
      <c r="N769"/>
      <c r="O769" s="79">
        <v>0</v>
      </c>
      <c r="P769" s="79">
        <v>0</v>
      </c>
      <c r="Q769" s="55">
        <v>0.18</v>
      </c>
      <c r="R769" s="55">
        <v>0.11513266736952978</v>
      </c>
      <c r="S769" s="52">
        <v>0</v>
      </c>
      <c r="T769"/>
      <c r="U769" s="82">
        <v>3561408</v>
      </c>
      <c r="V769" s="82">
        <v>0</v>
      </c>
      <c r="W769" s="82">
        <v>0</v>
      </c>
      <c r="X769" s="82">
        <v>289332</v>
      </c>
      <c r="Y769" s="82">
        <v>3850740</v>
      </c>
      <c r="Z769" s="83">
        <v>5975162</v>
      </c>
    </row>
    <row r="770" spans="1:26" s="13" customFormat="1">
      <c r="A770" s="49">
        <v>499</v>
      </c>
      <c r="B770" s="49">
        <v>499061332</v>
      </c>
      <c r="C770" s="50" t="s">
        <v>382</v>
      </c>
      <c r="D770" s="49">
        <v>61</v>
      </c>
      <c r="E770" s="50" t="s">
        <v>148</v>
      </c>
      <c r="F770" s="49">
        <v>332</v>
      </c>
      <c r="G770" s="50" t="s">
        <v>199</v>
      </c>
      <c r="H770" s="79">
        <v>33</v>
      </c>
      <c r="I770" s="80">
        <v>11650</v>
      </c>
      <c r="J770" s="80">
        <v>1065</v>
      </c>
      <c r="K770" s="80">
        <v>0</v>
      </c>
      <c r="L770" s="80">
        <v>893</v>
      </c>
      <c r="M770" s="81">
        <v>13608</v>
      </c>
      <c r="N770"/>
      <c r="O770" s="79">
        <v>0</v>
      </c>
      <c r="P770" s="79">
        <v>0</v>
      </c>
      <c r="Q770" s="55">
        <v>0.09</v>
      </c>
      <c r="R770" s="55">
        <v>1.3150232673209757E-2</v>
      </c>
      <c r="S770" s="52">
        <v>0</v>
      </c>
      <c r="T770"/>
      <c r="U770" s="82">
        <v>419595</v>
      </c>
      <c r="V770" s="82">
        <v>0</v>
      </c>
      <c r="W770" s="82">
        <v>0</v>
      </c>
      <c r="X770" s="82">
        <v>29469</v>
      </c>
      <c r="Y770" s="82">
        <v>449064</v>
      </c>
      <c r="Z770" s="83">
        <v>5975162</v>
      </c>
    </row>
    <row r="771" spans="1:26" s="13" customFormat="1">
      <c r="A771" s="49">
        <v>3501</v>
      </c>
      <c r="B771" s="49">
        <v>3501137061</v>
      </c>
      <c r="C771" s="50" t="s">
        <v>298</v>
      </c>
      <c r="D771" s="49">
        <v>137</v>
      </c>
      <c r="E771" s="50" t="s">
        <v>196</v>
      </c>
      <c r="F771" s="49">
        <v>61</v>
      </c>
      <c r="G771" s="50" t="s">
        <v>148</v>
      </c>
      <c r="H771" s="79">
        <v>19</v>
      </c>
      <c r="I771" s="80">
        <v>12223</v>
      </c>
      <c r="J771" s="80">
        <v>510</v>
      </c>
      <c r="K771" s="80">
        <v>0</v>
      </c>
      <c r="L771" s="80">
        <v>893</v>
      </c>
      <c r="M771" s="81">
        <v>13626</v>
      </c>
      <c r="N771"/>
      <c r="O771" s="79">
        <v>0</v>
      </c>
      <c r="P771" s="79">
        <v>0</v>
      </c>
      <c r="Q771" s="55">
        <v>0.09</v>
      </c>
      <c r="R771" s="55">
        <v>3.0546944007750602E-2</v>
      </c>
      <c r="S771" s="52">
        <v>0</v>
      </c>
      <c r="T771"/>
      <c r="U771" s="82">
        <v>241927</v>
      </c>
      <c r="V771" s="82">
        <v>0</v>
      </c>
      <c r="W771" s="82">
        <v>0</v>
      </c>
      <c r="X771" s="82">
        <v>16967</v>
      </c>
      <c r="Y771" s="82">
        <v>258894</v>
      </c>
      <c r="Z771" s="83">
        <v>3796541</v>
      </c>
    </row>
    <row r="772" spans="1:26" s="13" customFormat="1">
      <c r="A772" s="49">
        <v>3501</v>
      </c>
      <c r="B772" s="49">
        <v>3501137086</v>
      </c>
      <c r="C772" s="50" t="s">
        <v>298</v>
      </c>
      <c r="D772" s="49">
        <v>137</v>
      </c>
      <c r="E772" s="50" t="s">
        <v>196</v>
      </c>
      <c r="F772" s="49">
        <v>86</v>
      </c>
      <c r="G772" s="50" t="s">
        <v>185</v>
      </c>
      <c r="H772" s="79">
        <v>1</v>
      </c>
      <c r="I772" s="80">
        <v>9794</v>
      </c>
      <c r="J772" s="80">
        <v>1517</v>
      </c>
      <c r="K772" s="80">
        <v>0</v>
      </c>
      <c r="L772" s="80">
        <v>893</v>
      </c>
      <c r="M772" s="81">
        <v>12204</v>
      </c>
      <c r="N772"/>
      <c r="O772" s="79">
        <v>0</v>
      </c>
      <c r="P772" s="79">
        <v>0</v>
      </c>
      <c r="Q772" s="55">
        <v>0.09</v>
      </c>
      <c r="R772" s="55">
        <v>5.1599113101221131E-2</v>
      </c>
      <c r="S772" s="52">
        <v>0</v>
      </c>
      <c r="T772"/>
      <c r="U772" s="82">
        <v>11311</v>
      </c>
      <c r="V772" s="82">
        <v>0</v>
      </c>
      <c r="W772" s="82">
        <v>0</v>
      </c>
      <c r="X772" s="82">
        <v>893</v>
      </c>
      <c r="Y772" s="82">
        <v>12204</v>
      </c>
      <c r="Z772" s="83">
        <v>3796541</v>
      </c>
    </row>
    <row r="773" spans="1:26" s="13" customFormat="1">
      <c r="A773" s="49">
        <v>3501</v>
      </c>
      <c r="B773" s="49">
        <v>3501137127</v>
      </c>
      <c r="C773" s="50" t="s">
        <v>298</v>
      </c>
      <c r="D773" s="49">
        <v>137</v>
      </c>
      <c r="E773" s="50" t="s">
        <v>196</v>
      </c>
      <c r="F773" s="49">
        <v>127</v>
      </c>
      <c r="G773" s="50" t="s">
        <v>187</v>
      </c>
      <c r="H773" s="79">
        <v>1</v>
      </c>
      <c r="I773" s="80">
        <v>9794</v>
      </c>
      <c r="J773" s="80">
        <v>4118</v>
      </c>
      <c r="K773" s="80">
        <v>0</v>
      </c>
      <c r="L773" s="80">
        <v>893</v>
      </c>
      <c r="M773" s="81">
        <v>14805</v>
      </c>
      <c r="N773"/>
      <c r="O773" s="79">
        <v>0</v>
      </c>
      <c r="P773" s="79">
        <v>0</v>
      </c>
      <c r="Q773" s="55">
        <v>0.09</v>
      </c>
      <c r="R773" s="55">
        <v>2.210083102018388E-2</v>
      </c>
      <c r="S773" s="52">
        <v>0</v>
      </c>
      <c r="T773"/>
      <c r="U773" s="82">
        <v>13912</v>
      </c>
      <c r="V773" s="82">
        <v>0</v>
      </c>
      <c r="W773" s="82">
        <v>0</v>
      </c>
      <c r="X773" s="82">
        <v>893</v>
      </c>
      <c r="Y773" s="82">
        <v>14805</v>
      </c>
      <c r="Z773" s="83">
        <v>3796541</v>
      </c>
    </row>
    <row r="774" spans="1:26" s="13" customFormat="1">
      <c r="A774" s="49">
        <v>3501</v>
      </c>
      <c r="B774" s="49">
        <v>3501137137</v>
      </c>
      <c r="C774" s="50" t="s">
        <v>298</v>
      </c>
      <c r="D774" s="49">
        <v>137</v>
      </c>
      <c r="E774" s="50" t="s">
        <v>196</v>
      </c>
      <c r="F774" s="49">
        <v>137</v>
      </c>
      <c r="G774" s="50" t="s">
        <v>196</v>
      </c>
      <c r="H774" s="79">
        <v>183</v>
      </c>
      <c r="I774" s="80">
        <v>13007</v>
      </c>
      <c r="J774" s="80">
        <v>239</v>
      </c>
      <c r="K774" s="80">
        <v>0</v>
      </c>
      <c r="L774" s="80">
        <v>893</v>
      </c>
      <c r="M774" s="81">
        <v>14139</v>
      </c>
      <c r="N774"/>
      <c r="O774" s="79">
        <v>0</v>
      </c>
      <c r="P774" s="79">
        <v>0</v>
      </c>
      <c r="Q774" s="55">
        <v>0.18</v>
      </c>
      <c r="R774" s="55">
        <v>0.11508891532313444</v>
      </c>
      <c r="S774" s="52">
        <v>0</v>
      </c>
      <c r="T774"/>
      <c r="U774" s="82">
        <v>2424018</v>
      </c>
      <c r="V774" s="82">
        <v>0</v>
      </c>
      <c r="W774" s="82">
        <v>0</v>
      </c>
      <c r="X774" s="82">
        <v>163419</v>
      </c>
      <c r="Y774" s="82">
        <v>2587437</v>
      </c>
      <c r="Z774" s="83">
        <v>3796541</v>
      </c>
    </row>
    <row r="775" spans="1:26" s="13" customFormat="1">
      <c r="A775" s="49">
        <v>3501</v>
      </c>
      <c r="B775" s="49">
        <v>3501137159</v>
      </c>
      <c r="C775" s="50" t="s">
        <v>298</v>
      </c>
      <c r="D775" s="49">
        <v>137</v>
      </c>
      <c r="E775" s="50" t="s">
        <v>196</v>
      </c>
      <c r="F775" s="49">
        <v>159</v>
      </c>
      <c r="G775" s="50" t="s">
        <v>150</v>
      </c>
      <c r="H775" s="79">
        <v>1</v>
      </c>
      <c r="I775" s="80">
        <v>9442</v>
      </c>
      <c r="J775" s="80">
        <v>4463</v>
      </c>
      <c r="K775" s="80">
        <v>0</v>
      </c>
      <c r="L775" s="80">
        <v>893</v>
      </c>
      <c r="M775" s="81">
        <v>14798</v>
      </c>
      <c r="N775"/>
      <c r="O775" s="79">
        <v>0</v>
      </c>
      <c r="P775" s="79">
        <v>0</v>
      </c>
      <c r="Q775" s="55">
        <v>0.09</v>
      </c>
      <c r="R775" s="55">
        <v>4.5655829624587484E-3</v>
      </c>
      <c r="S775" s="52">
        <v>0</v>
      </c>
      <c r="T775"/>
      <c r="U775" s="82">
        <v>13905</v>
      </c>
      <c r="V775" s="82">
        <v>0</v>
      </c>
      <c r="W775" s="82">
        <v>0</v>
      </c>
      <c r="X775" s="82">
        <v>893</v>
      </c>
      <c r="Y775" s="82">
        <v>14798</v>
      </c>
      <c r="Z775" s="83">
        <v>3796541</v>
      </c>
    </row>
    <row r="776" spans="1:26" s="13" customFormat="1">
      <c r="A776" s="49">
        <v>3501</v>
      </c>
      <c r="B776" s="49">
        <v>3501137161</v>
      </c>
      <c r="C776" s="50" t="s">
        <v>298</v>
      </c>
      <c r="D776" s="49">
        <v>137</v>
      </c>
      <c r="E776" s="50" t="s">
        <v>196</v>
      </c>
      <c r="F776" s="49">
        <v>161</v>
      </c>
      <c r="G776" s="50" t="s">
        <v>151</v>
      </c>
      <c r="H776" s="79">
        <v>1</v>
      </c>
      <c r="I776" s="80">
        <v>10418</v>
      </c>
      <c r="J776" s="80">
        <v>4444</v>
      </c>
      <c r="K776" s="80">
        <v>0</v>
      </c>
      <c r="L776" s="80">
        <v>893</v>
      </c>
      <c r="M776" s="81">
        <v>15755</v>
      </c>
      <c r="N776"/>
      <c r="O776" s="79">
        <v>0</v>
      </c>
      <c r="P776" s="79">
        <v>0</v>
      </c>
      <c r="Q776" s="55">
        <v>0.09</v>
      </c>
      <c r="R776" s="55">
        <v>7.3259799682990267E-3</v>
      </c>
      <c r="S776" s="52">
        <v>0</v>
      </c>
      <c r="T776"/>
      <c r="U776" s="82">
        <v>14862</v>
      </c>
      <c r="V776" s="82">
        <v>0</v>
      </c>
      <c r="W776" s="82">
        <v>0</v>
      </c>
      <c r="X776" s="82">
        <v>893</v>
      </c>
      <c r="Y776" s="82">
        <v>15755</v>
      </c>
      <c r="Z776" s="83">
        <v>3796541</v>
      </c>
    </row>
    <row r="777" spans="1:26" s="13" customFormat="1">
      <c r="A777" s="49">
        <v>3501</v>
      </c>
      <c r="B777" s="49">
        <v>3501137210</v>
      </c>
      <c r="C777" s="50" t="s">
        <v>298</v>
      </c>
      <c r="D777" s="49">
        <v>137</v>
      </c>
      <c r="E777" s="50" t="s">
        <v>196</v>
      </c>
      <c r="F777" s="49">
        <v>210</v>
      </c>
      <c r="G777" s="50" t="s">
        <v>188</v>
      </c>
      <c r="H777" s="79">
        <v>1</v>
      </c>
      <c r="I777" s="80">
        <v>13975</v>
      </c>
      <c r="J777" s="80">
        <v>4747</v>
      </c>
      <c r="K777" s="80">
        <v>0</v>
      </c>
      <c r="L777" s="80">
        <v>893</v>
      </c>
      <c r="M777" s="81">
        <v>19615</v>
      </c>
      <c r="N777"/>
      <c r="O777" s="79">
        <v>0</v>
      </c>
      <c r="P777" s="79">
        <v>0</v>
      </c>
      <c r="Q777" s="55">
        <v>0.09</v>
      </c>
      <c r="R777" s="55">
        <v>6.1798449330083549E-2</v>
      </c>
      <c r="S777" s="52">
        <v>0</v>
      </c>
      <c r="T777"/>
      <c r="U777" s="82">
        <v>18722</v>
      </c>
      <c r="V777" s="82">
        <v>0</v>
      </c>
      <c r="W777" s="82">
        <v>0</v>
      </c>
      <c r="X777" s="82">
        <v>893</v>
      </c>
      <c r="Y777" s="82">
        <v>19615</v>
      </c>
      <c r="Z777" s="83">
        <v>3796541</v>
      </c>
    </row>
    <row r="778" spans="1:26" s="13" customFormat="1">
      <c r="A778" s="49">
        <v>3501</v>
      </c>
      <c r="B778" s="49">
        <v>3501137278</v>
      </c>
      <c r="C778" s="50" t="s">
        <v>298</v>
      </c>
      <c r="D778" s="49">
        <v>137</v>
      </c>
      <c r="E778" s="50" t="s">
        <v>196</v>
      </c>
      <c r="F778" s="49">
        <v>278</v>
      </c>
      <c r="G778" s="50" t="s">
        <v>190</v>
      </c>
      <c r="H778" s="79">
        <v>2</v>
      </c>
      <c r="I778" s="80">
        <v>9794</v>
      </c>
      <c r="J778" s="80">
        <v>2821</v>
      </c>
      <c r="K778" s="80">
        <v>0</v>
      </c>
      <c r="L778" s="80">
        <v>893</v>
      </c>
      <c r="M778" s="81">
        <v>13508</v>
      </c>
      <c r="N778"/>
      <c r="O778" s="79">
        <v>0</v>
      </c>
      <c r="P778" s="79">
        <v>0</v>
      </c>
      <c r="Q778" s="55">
        <v>0.09</v>
      </c>
      <c r="R778" s="55">
        <v>4.6495425608052497E-2</v>
      </c>
      <c r="S778" s="52">
        <v>0</v>
      </c>
      <c r="T778"/>
      <c r="U778" s="82">
        <v>25230</v>
      </c>
      <c r="V778" s="82">
        <v>0</v>
      </c>
      <c r="W778" s="82">
        <v>0</v>
      </c>
      <c r="X778" s="82">
        <v>1786</v>
      </c>
      <c r="Y778" s="82">
        <v>27016</v>
      </c>
      <c r="Z778" s="83">
        <v>3796541</v>
      </c>
    </row>
    <row r="779" spans="1:26" s="13" customFormat="1">
      <c r="A779" s="49">
        <v>3501</v>
      </c>
      <c r="B779" s="49">
        <v>3501137281</v>
      </c>
      <c r="C779" s="50" t="s">
        <v>298</v>
      </c>
      <c r="D779" s="49">
        <v>137</v>
      </c>
      <c r="E779" s="50" t="s">
        <v>196</v>
      </c>
      <c r="F779" s="49">
        <v>281</v>
      </c>
      <c r="G779" s="50" t="s">
        <v>146</v>
      </c>
      <c r="H779" s="79">
        <v>57</v>
      </c>
      <c r="I779" s="80">
        <v>12941</v>
      </c>
      <c r="J779" s="80">
        <v>19</v>
      </c>
      <c r="K779" s="80">
        <v>0</v>
      </c>
      <c r="L779" s="80">
        <v>893</v>
      </c>
      <c r="M779" s="81">
        <v>13853</v>
      </c>
      <c r="N779"/>
      <c r="O779" s="79">
        <v>0</v>
      </c>
      <c r="P779" s="79">
        <v>0</v>
      </c>
      <c r="Q779" s="55">
        <v>0.18</v>
      </c>
      <c r="R779" s="55">
        <v>0.11513266736952978</v>
      </c>
      <c r="S779" s="52">
        <v>0</v>
      </c>
      <c r="T779"/>
      <c r="U779" s="82">
        <v>738720</v>
      </c>
      <c r="V779" s="82">
        <v>0</v>
      </c>
      <c r="W779" s="82">
        <v>0</v>
      </c>
      <c r="X779" s="82">
        <v>50901</v>
      </c>
      <c r="Y779" s="82">
        <v>789621</v>
      </c>
      <c r="Z779" s="83">
        <v>3796541</v>
      </c>
    </row>
    <row r="780" spans="1:26" s="13" customFormat="1">
      <c r="A780" s="49">
        <v>3501</v>
      </c>
      <c r="B780" s="49">
        <v>3501137325</v>
      </c>
      <c r="C780" s="50" t="s">
        <v>298</v>
      </c>
      <c r="D780" s="49">
        <v>137</v>
      </c>
      <c r="E780" s="50" t="s">
        <v>196</v>
      </c>
      <c r="F780" s="49">
        <v>325</v>
      </c>
      <c r="G780" s="50" t="s">
        <v>198</v>
      </c>
      <c r="H780" s="79">
        <v>2</v>
      </c>
      <c r="I780" s="80">
        <v>13975</v>
      </c>
      <c r="J780" s="80">
        <v>1747</v>
      </c>
      <c r="K780" s="80">
        <v>0</v>
      </c>
      <c r="L780" s="80">
        <v>893</v>
      </c>
      <c r="M780" s="81">
        <v>16615</v>
      </c>
      <c r="N780"/>
      <c r="O780" s="79">
        <v>0</v>
      </c>
      <c r="P780" s="79">
        <v>0</v>
      </c>
      <c r="Q780" s="55">
        <v>0.09</v>
      </c>
      <c r="R780" s="55">
        <v>2.3999412934456519E-3</v>
      </c>
      <c r="S780" s="52">
        <v>0</v>
      </c>
      <c r="T780"/>
      <c r="U780" s="82">
        <v>31444</v>
      </c>
      <c r="V780" s="82">
        <v>0</v>
      </c>
      <c r="W780" s="82">
        <v>0</v>
      </c>
      <c r="X780" s="82">
        <v>1786</v>
      </c>
      <c r="Y780" s="82">
        <v>33230</v>
      </c>
      <c r="Z780" s="83">
        <v>3796541</v>
      </c>
    </row>
    <row r="781" spans="1:26" s="13" customFormat="1">
      <c r="A781" s="49">
        <v>3501</v>
      </c>
      <c r="B781" s="49">
        <v>3501137332</v>
      </c>
      <c r="C781" s="50" t="s">
        <v>298</v>
      </c>
      <c r="D781" s="49">
        <v>137</v>
      </c>
      <c r="E781" s="50" t="s">
        <v>196</v>
      </c>
      <c r="F781" s="49">
        <v>332</v>
      </c>
      <c r="G781" s="50" t="s">
        <v>199</v>
      </c>
      <c r="H781" s="79">
        <v>2</v>
      </c>
      <c r="I781" s="80">
        <v>9794</v>
      </c>
      <c r="J781" s="80">
        <v>896</v>
      </c>
      <c r="K781" s="80">
        <v>0</v>
      </c>
      <c r="L781" s="80">
        <v>893</v>
      </c>
      <c r="M781" s="81">
        <v>11583</v>
      </c>
      <c r="N781"/>
      <c r="O781" s="79">
        <v>0</v>
      </c>
      <c r="P781" s="79">
        <v>0</v>
      </c>
      <c r="Q781" s="55">
        <v>0.09</v>
      </c>
      <c r="R781" s="55">
        <v>1.3150232673209757E-2</v>
      </c>
      <c r="S781" s="52">
        <v>0</v>
      </c>
      <c r="T781"/>
      <c r="U781" s="82">
        <v>21380</v>
      </c>
      <c r="V781" s="82">
        <v>0</v>
      </c>
      <c r="W781" s="82">
        <v>0</v>
      </c>
      <c r="X781" s="82">
        <v>1786</v>
      </c>
      <c r="Y781" s="82">
        <v>23166</v>
      </c>
      <c r="Z781" s="83">
        <v>3796541</v>
      </c>
    </row>
    <row r="782" spans="1:26" s="13" customFormat="1">
      <c r="A782" s="49">
        <v>3502</v>
      </c>
      <c r="B782" s="49">
        <v>3502281061</v>
      </c>
      <c r="C782" s="50" t="s">
        <v>299</v>
      </c>
      <c r="D782" s="49">
        <v>281</v>
      </c>
      <c r="E782" s="50" t="s">
        <v>146</v>
      </c>
      <c r="F782" s="49">
        <v>61</v>
      </c>
      <c r="G782" s="50" t="s">
        <v>148</v>
      </c>
      <c r="H782" s="79">
        <v>1</v>
      </c>
      <c r="I782" s="80">
        <v>12275</v>
      </c>
      <c r="J782" s="80">
        <v>513</v>
      </c>
      <c r="K782" s="80">
        <v>0</v>
      </c>
      <c r="L782" s="80">
        <v>893</v>
      </c>
      <c r="M782" s="81">
        <v>13681</v>
      </c>
      <c r="N782"/>
      <c r="O782" s="79">
        <v>0</v>
      </c>
      <c r="P782" s="79">
        <v>0</v>
      </c>
      <c r="Q782" s="55">
        <v>0.09</v>
      </c>
      <c r="R782" s="55">
        <v>3.0546944007750602E-2</v>
      </c>
      <c r="S782" s="52">
        <v>0</v>
      </c>
      <c r="T782"/>
      <c r="U782" s="82">
        <v>12788</v>
      </c>
      <c r="V782" s="82">
        <v>0</v>
      </c>
      <c r="W782" s="82">
        <v>0</v>
      </c>
      <c r="X782" s="82">
        <v>893</v>
      </c>
      <c r="Y782" s="82">
        <v>13681</v>
      </c>
      <c r="Z782" s="83">
        <v>5752726</v>
      </c>
    </row>
    <row r="783" spans="1:26" s="13" customFormat="1">
      <c r="A783" s="49">
        <v>3502</v>
      </c>
      <c r="B783" s="49">
        <v>3502281137</v>
      </c>
      <c r="C783" s="50" t="s">
        <v>299</v>
      </c>
      <c r="D783" s="49">
        <v>281</v>
      </c>
      <c r="E783" s="50" t="s">
        <v>146</v>
      </c>
      <c r="F783" s="49">
        <v>137</v>
      </c>
      <c r="G783" s="50" t="s">
        <v>196</v>
      </c>
      <c r="H783" s="79">
        <v>1</v>
      </c>
      <c r="I783" s="80">
        <v>10413</v>
      </c>
      <c r="J783" s="80">
        <v>192</v>
      </c>
      <c r="K783" s="80">
        <v>0</v>
      </c>
      <c r="L783" s="80">
        <v>893</v>
      </c>
      <c r="M783" s="81">
        <v>11498</v>
      </c>
      <c r="N783"/>
      <c r="O783" s="79">
        <v>0</v>
      </c>
      <c r="P783" s="79">
        <v>0</v>
      </c>
      <c r="Q783" s="55">
        <v>0.18</v>
      </c>
      <c r="R783" s="55">
        <v>0.11508891532313444</v>
      </c>
      <c r="S783" s="52">
        <v>0</v>
      </c>
      <c r="T783"/>
      <c r="U783" s="82">
        <v>10605</v>
      </c>
      <c r="V783" s="82">
        <v>0</v>
      </c>
      <c r="W783" s="82">
        <v>0</v>
      </c>
      <c r="X783" s="82">
        <v>893</v>
      </c>
      <c r="Y783" s="82">
        <v>11498</v>
      </c>
      <c r="Z783" s="83">
        <v>5752726</v>
      </c>
    </row>
    <row r="784" spans="1:26" s="13" customFormat="1">
      <c r="A784" s="49">
        <v>3502</v>
      </c>
      <c r="B784" s="49">
        <v>3502281281</v>
      </c>
      <c r="C784" s="50" t="s">
        <v>299</v>
      </c>
      <c r="D784" s="49">
        <v>281</v>
      </c>
      <c r="E784" s="50" t="s">
        <v>146</v>
      </c>
      <c r="F784" s="49">
        <v>281</v>
      </c>
      <c r="G784" s="50" t="s">
        <v>146</v>
      </c>
      <c r="H784" s="79">
        <v>443</v>
      </c>
      <c r="I784" s="80">
        <v>12019</v>
      </c>
      <c r="J784" s="80">
        <v>17</v>
      </c>
      <c r="K784" s="80">
        <v>0</v>
      </c>
      <c r="L784" s="80">
        <v>893</v>
      </c>
      <c r="M784" s="81">
        <v>12929</v>
      </c>
      <c r="N784"/>
      <c r="O784" s="79">
        <v>0</v>
      </c>
      <c r="P784" s="79">
        <v>0</v>
      </c>
      <c r="Q784" s="55">
        <v>0.18</v>
      </c>
      <c r="R784" s="55">
        <v>0.11513266736952978</v>
      </c>
      <c r="S784" s="52">
        <v>0</v>
      </c>
      <c r="T784"/>
      <c r="U784" s="82">
        <v>5331948</v>
      </c>
      <c r="V784" s="82">
        <v>0</v>
      </c>
      <c r="W784" s="82">
        <v>0</v>
      </c>
      <c r="X784" s="82">
        <v>395599</v>
      </c>
      <c r="Y784" s="82">
        <v>5727547</v>
      </c>
      <c r="Z784" s="83">
        <v>5752726</v>
      </c>
    </row>
    <row r="785" spans="1:26" s="13" customFormat="1">
      <c r="A785" s="49">
        <v>3503</v>
      </c>
      <c r="B785" s="49">
        <v>3503160031</v>
      </c>
      <c r="C785" s="50" t="s">
        <v>374</v>
      </c>
      <c r="D785" s="49">
        <v>160</v>
      </c>
      <c r="E785" s="50" t="s">
        <v>134</v>
      </c>
      <c r="F785" s="49">
        <v>31</v>
      </c>
      <c r="G785" s="50" t="s">
        <v>76</v>
      </c>
      <c r="H785" s="79">
        <v>9</v>
      </c>
      <c r="I785" s="80">
        <v>9953</v>
      </c>
      <c r="J785" s="80">
        <v>4617</v>
      </c>
      <c r="K785" s="80">
        <v>0</v>
      </c>
      <c r="L785" s="80">
        <v>893</v>
      </c>
      <c r="M785" s="81">
        <v>15463</v>
      </c>
      <c r="N785"/>
      <c r="O785" s="79">
        <v>3.5573122529644258E-2</v>
      </c>
      <c r="P785" s="79">
        <v>0</v>
      </c>
      <c r="Q785" s="55">
        <v>0.09</v>
      </c>
      <c r="R785" s="55">
        <v>3.0867313623974602E-2</v>
      </c>
      <c r="S785" s="52">
        <v>0</v>
      </c>
      <c r="T785"/>
      <c r="U785" s="82">
        <v>130608</v>
      </c>
      <c r="V785" s="82">
        <v>0</v>
      </c>
      <c r="W785" s="82">
        <v>0</v>
      </c>
      <c r="X785" s="82">
        <v>8001</v>
      </c>
      <c r="Y785" s="82">
        <v>138609</v>
      </c>
      <c r="Z785" s="83">
        <v>9166179</v>
      </c>
    </row>
    <row r="786" spans="1:26" s="13" customFormat="1">
      <c r="A786" s="49">
        <v>3503</v>
      </c>
      <c r="B786" s="49">
        <v>3503160044</v>
      </c>
      <c r="C786" s="50" t="s">
        <v>374</v>
      </c>
      <c r="D786" s="49">
        <v>160</v>
      </c>
      <c r="E786" s="50" t="s">
        <v>134</v>
      </c>
      <c r="F786" s="49">
        <v>44</v>
      </c>
      <c r="G786" s="50" t="s">
        <v>12</v>
      </c>
      <c r="H786" s="79">
        <v>1</v>
      </c>
      <c r="I786" s="80">
        <v>8406</v>
      </c>
      <c r="J786" s="80">
        <v>196</v>
      </c>
      <c r="K786" s="80">
        <v>0</v>
      </c>
      <c r="L786" s="80">
        <v>893</v>
      </c>
      <c r="M786" s="81">
        <v>9495</v>
      </c>
      <c r="N786"/>
      <c r="O786" s="79">
        <v>3.952569169960474E-3</v>
      </c>
      <c r="P786" s="79">
        <v>0</v>
      </c>
      <c r="Q786" s="55">
        <v>0.09</v>
      </c>
      <c r="R786" s="55">
        <v>4.7548666112628105E-2</v>
      </c>
      <c r="S786" s="52">
        <v>0</v>
      </c>
      <c r="T786"/>
      <c r="U786" s="82">
        <v>8568</v>
      </c>
      <c r="V786" s="82">
        <v>0</v>
      </c>
      <c r="W786" s="82">
        <v>0</v>
      </c>
      <c r="X786" s="82">
        <v>889</v>
      </c>
      <c r="Y786" s="82">
        <v>9457</v>
      </c>
      <c r="Z786" s="83">
        <v>9166179</v>
      </c>
    </row>
    <row r="787" spans="1:26" s="13" customFormat="1">
      <c r="A787" s="49">
        <v>3503</v>
      </c>
      <c r="B787" s="49">
        <v>3503160048</v>
      </c>
      <c r="C787" s="50" t="s">
        <v>374</v>
      </c>
      <c r="D787" s="49">
        <v>160</v>
      </c>
      <c r="E787" s="50" t="s">
        <v>134</v>
      </c>
      <c r="F787" s="49">
        <v>48</v>
      </c>
      <c r="G787" s="50" t="s">
        <v>217</v>
      </c>
      <c r="H787" s="79">
        <v>1</v>
      </c>
      <c r="I787" s="80">
        <v>8450</v>
      </c>
      <c r="J787" s="80">
        <v>6715</v>
      </c>
      <c r="K787" s="80">
        <v>0</v>
      </c>
      <c r="L787" s="80">
        <v>893</v>
      </c>
      <c r="M787" s="81">
        <v>16058</v>
      </c>
      <c r="N787"/>
      <c r="O787" s="79">
        <v>3.952569169960474E-3</v>
      </c>
      <c r="P787" s="79">
        <v>0</v>
      </c>
      <c r="Q787" s="55">
        <v>0.09</v>
      </c>
      <c r="R787" s="55">
        <v>9.4645556531560197E-4</v>
      </c>
      <c r="S787" s="52">
        <v>0</v>
      </c>
      <c r="T787"/>
      <c r="U787" s="82">
        <v>15105</v>
      </c>
      <c r="V787" s="82">
        <v>0</v>
      </c>
      <c r="W787" s="82">
        <v>0</v>
      </c>
      <c r="X787" s="82">
        <v>889</v>
      </c>
      <c r="Y787" s="82">
        <v>15994</v>
      </c>
      <c r="Z787" s="83">
        <v>9166179</v>
      </c>
    </row>
    <row r="788" spans="1:26" s="13" customFormat="1">
      <c r="A788" s="49">
        <v>3503</v>
      </c>
      <c r="B788" s="49">
        <v>3503160056</v>
      </c>
      <c r="C788" s="50" t="s">
        <v>374</v>
      </c>
      <c r="D788" s="49">
        <v>160</v>
      </c>
      <c r="E788" s="50" t="s">
        <v>134</v>
      </c>
      <c r="F788" s="49">
        <v>56</v>
      </c>
      <c r="G788" s="50" t="s">
        <v>133</v>
      </c>
      <c r="H788" s="79">
        <v>2</v>
      </c>
      <c r="I788" s="80">
        <v>8406</v>
      </c>
      <c r="J788" s="80">
        <v>3266</v>
      </c>
      <c r="K788" s="80">
        <v>0</v>
      </c>
      <c r="L788" s="80">
        <v>893</v>
      </c>
      <c r="M788" s="81">
        <v>12565</v>
      </c>
      <c r="N788"/>
      <c r="O788" s="79">
        <v>7.9051383399209481E-3</v>
      </c>
      <c r="P788" s="79">
        <v>0</v>
      </c>
      <c r="Q788" s="55">
        <v>0.09</v>
      </c>
      <c r="R788" s="55">
        <v>1.9873756517524429E-2</v>
      </c>
      <c r="S788" s="52">
        <v>0</v>
      </c>
      <c r="T788"/>
      <c r="U788" s="82">
        <v>23252</v>
      </c>
      <c r="V788" s="82">
        <v>0</v>
      </c>
      <c r="W788" s="82">
        <v>0</v>
      </c>
      <c r="X788" s="82">
        <v>1778</v>
      </c>
      <c r="Y788" s="82">
        <v>25030</v>
      </c>
      <c r="Z788" s="83">
        <v>9166179</v>
      </c>
    </row>
    <row r="789" spans="1:26" s="13" customFormat="1">
      <c r="A789" s="49">
        <v>3503</v>
      </c>
      <c r="B789" s="49">
        <v>3503160079</v>
      </c>
      <c r="C789" s="50" t="s">
        <v>374</v>
      </c>
      <c r="D789" s="49">
        <v>160</v>
      </c>
      <c r="E789" s="50" t="s">
        <v>134</v>
      </c>
      <c r="F789" s="49">
        <v>79</v>
      </c>
      <c r="G789" s="50" t="s">
        <v>86</v>
      </c>
      <c r="H789" s="79">
        <v>58</v>
      </c>
      <c r="I789" s="80">
        <v>9676</v>
      </c>
      <c r="J789" s="80">
        <v>980</v>
      </c>
      <c r="K789" s="80">
        <v>0</v>
      </c>
      <c r="L789" s="80">
        <v>893</v>
      </c>
      <c r="M789" s="81">
        <v>11549</v>
      </c>
      <c r="N789"/>
      <c r="O789" s="79">
        <v>0.22924901185770769</v>
      </c>
      <c r="P789" s="79">
        <v>0</v>
      </c>
      <c r="Q789" s="55">
        <v>0.09</v>
      </c>
      <c r="R789" s="55">
        <v>5.9658172197496293E-2</v>
      </c>
      <c r="S789" s="52">
        <v>0</v>
      </c>
      <c r="T789"/>
      <c r="U789" s="82">
        <v>615612</v>
      </c>
      <c r="V789" s="82">
        <v>0</v>
      </c>
      <c r="W789" s="82">
        <v>0</v>
      </c>
      <c r="X789" s="82">
        <v>51562</v>
      </c>
      <c r="Y789" s="82">
        <v>667174</v>
      </c>
      <c r="Z789" s="83">
        <v>9166179</v>
      </c>
    </row>
    <row r="790" spans="1:26" s="13" customFormat="1">
      <c r="A790" s="49">
        <v>3503</v>
      </c>
      <c r="B790" s="49">
        <v>3503160149</v>
      </c>
      <c r="C790" s="50" t="s">
        <v>374</v>
      </c>
      <c r="D790" s="49">
        <v>160</v>
      </c>
      <c r="E790" s="50" t="s">
        <v>134</v>
      </c>
      <c r="F790" s="49">
        <v>149</v>
      </c>
      <c r="G790" s="50" t="s">
        <v>77</v>
      </c>
      <c r="H790" s="79">
        <v>1</v>
      </c>
      <c r="I790" s="80">
        <v>12631</v>
      </c>
      <c r="J790" s="80">
        <v>16</v>
      </c>
      <c r="K790" s="80">
        <v>0</v>
      </c>
      <c r="L790" s="80">
        <v>893</v>
      </c>
      <c r="M790" s="81">
        <v>13540</v>
      </c>
      <c r="N790"/>
      <c r="O790" s="79">
        <v>3.952569169960474E-3</v>
      </c>
      <c r="P790" s="79">
        <v>0</v>
      </c>
      <c r="Q790" s="55">
        <v>0.16</v>
      </c>
      <c r="R790" s="55">
        <v>0.10179034970494732</v>
      </c>
      <c r="S790" s="52">
        <v>0</v>
      </c>
      <c r="T790"/>
      <c r="U790" s="82">
        <v>12597</v>
      </c>
      <c r="V790" s="82">
        <v>0</v>
      </c>
      <c r="W790" s="82">
        <v>0</v>
      </c>
      <c r="X790" s="82">
        <v>889</v>
      </c>
      <c r="Y790" s="82">
        <v>13486</v>
      </c>
      <c r="Z790" s="83">
        <v>9166179</v>
      </c>
    </row>
    <row r="791" spans="1:26" s="13" customFormat="1">
      <c r="A791" s="49">
        <v>3503</v>
      </c>
      <c r="B791" s="49">
        <v>3503160160</v>
      </c>
      <c r="C791" s="50" t="s">
        <v>374</v>
      </c>
      <c r="D791" s="49">
        <v>160</v>
      </c>
      <c r="E791" s="50" t="s">
        <v>134</v>
      </c>
      <c r="F791" s="49">
        <v>160</v>
      </c>
      <c r="G791" s="50" t="s">
        <v>134</v>
      </c>
      <c r="H791" s="79">
        <v>679</v>
      </c>
      <c r="I791" s="80">
        <v>10846</v>
      </c>
      <c r="J791" s="80">
        <v>342</v>
      </c>
      <c r="K791" s="80">
        <v>0</v>
      </c>
      <c r="L791" s="80">
        <v>893</v>
      </c>
      <c r="M791" s="81">
        <v>12081</v>
      </c>
      <c r="N791"/>
      <c r="O791" s="79">
        <v>2.6837944664031483</v>
      </c>
      <c r="P791" s="79">
        <v>0</v>
      </c>
      <c r="Q791" s="55">
        <v>0.18</v>
      </c>
      <c r="R791" s="55">
        <v>0.10252706297584664</v>
      </c>
      <c r="S791" s="52">
        <v>0</v>
      </c>
      <c r="T791"/>
      <c r="U791" s="82">
        <v>7566776</v>
      </c>
      <c r="V791" s="82">
        <v>0</v>
      </c>
      <c r="W791" s="82">
        <v>0</v>
      </c>
      <c r="X791" s="82">
        <v>603631</v>
      </c>
      <c r="Y791" s="82">
        <v>8170407</v>
      </c>
      <c r="Z791" s="83">
        <v>9166179</v>
      </c>
    </row>
    <row r="792" spans="1:26" s="13" customFormat="1">
      <c r="A792" s="49">
        <v>3503</v>
      </c>
      <c r="B792" s="49">
        <v>3503160229</v>
      </c>
      <c r="C792" s="50" t="s">
        <v>374</v>
      </c>
      <c r="D792" s="49">
        <v>160</v>
      </c>
      <c r="E792" s="50" t="s">
        <v>134</v>
      </c>
      <c r="F792" s="49">
        <v>229</v>
      </c>
      <c r="G792" s="50" t="s">
        <v>97</v>
      </c>
      <c r="H792" s="79">
        <v>2</v>
      </c>
      <c r="I792" s="80">
        <v>10820</v>
      </c>
      <c r="J792" s="80">
        <v>1024</v>
      </c>
      <c r="K792" s="80">
        <v>0</v>
      </c>
      <c r="L792" s="80">
        <v>893</v>
      </c>
      <c r="M792" s="81">
        <v>12737</v>
      </c>
      <c r="N792"/>
      <c r="O792" s="79">
        <v>7.9051383399209481E-3</v>
      </c>
      <c r="P792" s="79">
        <v>0</v>
      </c>
      <c r="Q792" s="55">
        <v>0.09</v>
      </c>
      <c r="R792" s="55">
        <v>1.0850901083337826E-2</v>
      </c>
      <c r="S792" s="52">
        <v>0</v>
      </c>
      <c r="T792"/>
      <c r="U792" s="82">
        <v>23594</v>
      </c>
      <c r="V792" s="82">
        <v>0</v>
      </c>
      <c r="W792" s="82">
        <v>0</v>
      </c>
      <c r="X792" s="82">
        <v>1778</v>
      </c>
      <c r="Y792" s="82">
        <v>25372</v>
      </c>
      <c r="Z792" s="83">
        <v>9166179</v>
      </c>
    </row>
    <row r="793" spans="1:26" s="13" customFormat="1">
      <c r="A793" s="49">
        <v>3503</v>
      </c>
      <c r="B793" s="49">
        <v>3503160274</v>
      </c>
      <c r="C793" s="50" t="s">
        <v>374</v>
      </c>
      <c r="D793" s="49">
        <v>160</v>
      </c>
      <c r="E793" s="50" t="s">
        <v>134</v>
      </c>
      <c r="F793" s="49">
        <v>274</v>
      </c>
      <c r="G793" s="50" t="s">
        <v>60</v>
      </c>
      <c r="H793" s="79">
        <v>1</v>
      </c>
      <c r="I793" s="80">
        <v>11980</v>
      </c>
      <c r="J793" s="80">
        <v>5791</v>
      </c>
      <c r="K793" s="80">
        <v>0</v>
      </c>
      <c r="L793" s="80">
        <v>893</v>
      </c>
      <c r="M793" s="81">
        <v>18664</v>
      </c>
      <c r="N793"/>
      <c r="O793" s="79">
        <v>3.952569169960474E-3</v>
      </c>
      <c r="P793" s="79">
        <v>0</v>
      </c>
      <c r="Q793" s="55">
        <v>0.09</v>
      </c>
      <c r="R793" s="55">
        <v>8.1251962989640741E-2</v>
      </c>
      <c r="S793" s="52">
        <v>0</v>
      </c>
      <c r="T793"/>
      <c r="U793" s="82">
        <v>17701</v>
      </c>
      <c r="V793" s="82">
        <v>0</v>
      </c>
      <c r="W793" s="82">
        <v>0</v>
      </c>
      <c r="X793" s="82">
        <v>889</v>
      </c>
      <c r="Y793" s="82">
        <v>18590</v>
      </c>
      <c r="Z793" s="83">
        <v>9166179</v>
      </c>
    </row>
    <row r="794" spans="1:26" s="13" customFormat="1">
      <c r="A794" s="49">
        <v>3503</v>
      </c>
      <c r="B794" s="49">
        <v>3503160295</v>
      </c>
      <c r="C794" s="50" t="s">
        <v>374</v>
      </c>
      <c r="D794" s="49">
        <v>160</v>
      </c>
      <c r="E794" s="50" t="s">
        <v>134</v>
      </c>
      <c r="F794" s="49">
        <v>295</v>
      </c>
      <c r="G794" s="50" t="s">
        <v>135</v>
      </c>
      <c r="H794" s="79">
        <v>2</v>
      </c>
      <c r="I794" s="80">
        <v>8442</v>
      </c>
      <c r="J794" s="80">
        <v>4037</v>
      </c>
      <c r="K794" s="80">
        <v>0</v>
      </c>
      <c r="L794" s="80">
        <v>893</v>
      </c>
      <c r="M794" s="81">
        <v>13372</v>
      </c>
      <c r="N794"/>
      <c r="O794" s="79">
        <v>7.9051383399209481E-3</v>
      </c>
      <c r="P794" s="79">
        <v>0</v>
      </c>
      <c r="Q794" s="55">
        <v>0.09</v>
      </c>
      <c r="R794" s="55">
        <v>2.0444543723874161E-2</v>
      </c>
      <c r="S794" s="52">
        <v>0</v>
      </c>
      <c r="T794"/>
      <c r="U794" s="82">
        <v>24860</v>
      </c>
      <c r="V794" s="82">
        <v>0</v>
      </c>
      <c r="W794" s="82">
        <v>0</v>
      </c>
      <c r="X794" s="82">
        <v>1778</v>
      </c>
      <c r="Y794" s="82">
        <v>26638</v>
      </c>
      <c r="Z794" s="83">
        <v>9166179</v>
      </c>
    </row>
    <row r="795" spans="1:26" s="13" customFormat="1">
      <c r="A795" s="49">
        <v>3503</v>
      </c>
      <c r="B795" s="49">
        <v>3503160735</v>
      </c>
      <c r="C795" s="50" t="s">
        <v>374</v>
      </c>
      <c r="D795" s="49">
        <v>160</v>
      </c>
      <c r="E795" s="50" t="s">
        <v>134</v>
      </c>
      <c r="F795" s="49">
        <v>735</v>
      </c>
      <c r="G795" s="50" t="s">
        <v>119</v>
      </c>
      <c r="H795" s="79">
        <v>3</v>
      </c>
      <c r="I795" s="80">
        <v>12609</v>
      </c>
      <c r="J795" s="80">
        <v>5046</v>
      </c>
      <c r="K795" s="80">
        <v>0</v>
      </c>
      <c r="L795" s="80">
        <v>893</v>
      </c>
      <c r="M795" s="81">
        <v>18548</v>
      </c>
      <c r="N795"/>
      <c r="O795" s="79">
        <v>1.1857707509881422E-2</v>
      </c>
      <c r="P795" s="79">
        <v>0</v>
      </c>
      <c r="Q795" s="55">
        <v>0.09</v>
      </c>
      <c r="R795" s="55">
        <v>2.0908682517029525E-2</v>
      </c>
      <c r="S795" s="52">
        <v>0</v>
      </c>
      <c r="T795"/>
      <c r="U795" s="82">
        <v>52755</v>
      </c>
      <c r="V795" s="82">
        <v>0</v>
      </c>
      <c r="W795" s="82">
        <v>0</v>
      </c>
      <c r="X795" s="82">
        <v>2667</v>
      </c>
      <c r="Y795" s="82">
        <v>55422</v>
      </c>
      <c r="Z795" s="83">
        <v>9166179</v>
      </c>
    </row>
    <row r="796" spans="1:26" s="13" customFormat="1">
      <c r="A796" s="49">
        <v>3504</v>
      </c>
      <c r="B796" s="49">
        <v>3504035035</v>
      </c>
      <c r="C796" s="50" t="s">
        <v>301</v>
      </c>
      <c r="D796" s="49">
        <v>35</v>
      </c>
      <c r="E796" s="50" t="s">
        <v>11</v>
      </c>
      <c r="F796" s="49">
        <v>35</v>
      </c>
      <c r="G796" s="50" t="s">
        <v>11</v>
      </c>
      <c r="H796" s="79">
        <v>264</v>
      </c>
      <c r="I796" s="80">
        <v>13274</v>
      </c>
      <c r="J796" s="80">
        <v>4660</v>
      </c>
      <c r="K796" s="80">
        <v>0</v>
      </c>
      <c r="L796" s="80">
        <v>893</v>
      </c>
      <c r="M796" s="81">
        <v>18827</v>
      </c>
      <c r="N796"/>
      <c r="O796" s="79">
        <v>0</v>
      </c>
      <c r="P796" s="79">
        <v>0</v>
      </c>
      <c r="Q796" s="55">
        <v>0.18</v>
      </c>
      <c r="R796" s="55">
        <v>0.14612608853271811</v>
      </c>
      <c r="S796" s="52">
        <v>0</v>
      </c>
      <c r="T796"/>
      <c r="U796" s="82">
        <v>4734576</v>
      </c>
      <c r="V796" s="82">
        <v>0</v>
      </c>
      <c r="W796" s="82">
        <v>0</v>
      </c>
      <c r="X796" s="82">
        <v>235752</v>
      </c>
      <c r="Y796" s="82">
        <v>4970328</v>
      </c>
      <c r="Z796" s="83">
        <v>5091088</v>
      </c>
    </row>
    <row r="797" spans="1:26" s="13" customFormat="1">
      <c r="A797" s="49">
        <v>3504</v>
      </c>
      <c r="B797" s="49">
        <v>3504035044</v>
      </c>
      <c r="C797" s="50" t="s">
        <v>301</v>
      </c>
      <c r="D797" s="49">
        <v>35</v>
      </c>
      <c r="E797" s="50" t="s">
        <v>11</v>
      </c>
      <c r="F797" s="49">
        <v>44</v>
      </c>
      <c r="G797" s="50" t="s">
        <v>12</v>
      </c>
      <c r="H797" s="79">
        <v>2</v>
      </c>
      <c r="I797" s="80">
        <v>14923</v>
      </c>
      <c r="J797" s="80">
        <v>348</v>
      </c>
      <c r="K797" s="80">
        <v>0</v>
      </c>
      <c r="L797" s="80">
        <v>893</v>
      </c>
      <c r="M797" s="81">
        <v>16164</v>
      </c>
      <c r="N797"/>
      <c r="O797" s="79">
        <v>0</v>
      </c>
      <c r="P797" s="79">
        <v>0</v>
      </c>
      <c r="Q797" s="55">
        <v>0.09</v>
      </c>
      <c r="R797" s="55">
        <v>4.7548666112628105E-2</v>
      </c>
      <c r="S797" s="52">
        <v>0</v>
      </c>
      <c r="T797"/>
      <c r="U797" s="82">
        <v>30542</v>
      </c>
      <c r="V797" s="82">
        <v>0</v>
      </c>
      <c r="W797" s="82">
        <v>0</v>
      </c>
      <c r="X797" s="82">
        <v>1786</v>
      </c>
      <c r="Y797" s="82">
        <v>32328</v>
      </c>
      <c r="Z797" s="83">
        <v>5091088</v>
      </c>
    </row>
    <row r="798" spans="1:26" s="13" customFormat="1">
      <c r="A798" s="49">
        <v>3504</v>
      </c>
      <c r="B798" s="49">
        <v>3504035057</v>
      </c>
      <c r="C798" s="50" t="s">
        <v>301</v>
      </c>
      <c r="D798" s="49">
        <v>35</v>
      </c>
      <c r="E798" s="50" t="s">
        <v>11</v>
      </c>
      <c r="F798" s="49">
        <v>57</v>
      </c>
      <c r="G798" s="50" t="s">
        <v>13</v>
      </c>
      <c r="H798" s="79">
        <v>1</v>
      </c>
      <c r="I798" s="80">
        <v>10438</v>
      </c>
      <c r="J798" s="80">
        <v>529</v>
      </c>
      <c r="K798" s="80">
        <v>0</v>
      </c>
      <c r="L798" s="80">
        <v>893</v>
      </c>
      <c r="M798" s="81">
        <v>11860</v>
      </c>
      <c r="N798"/>
      <c r="O798" s="79">
        <v>0</v>
      </c>
      <c r="P798" s="79">
        <v>0</v>
      </c>
      <c r="Q798" s="55">
        <v>0.18</v>
      </c>
      <c r="R798" s="55">
        <v>0.11617430923108824</v>
      </c>
      <c r="S798" s="52">
        <v>0</v>
      </c>
      <c r="T798"/>
      <c r="U798" s="82">
        <v>10967</v>
      </c>
      <c r="V798" s="82">
        <v>0</v>
      </c>
      <c r="W798" s="82">
        <v>0</v>
      </c>
      <c r="X798" s="82">
        <v>893</v>
      </c>
      <c r="Y798" s="82">
        <v>11860</v>
      </c>
      <c r="Z798" s="83">
        <v>5091088</v>
      </c>
    </row>
    <row r="799" spans="1:26" s="13" customFormat="1">
      <c r="A799" s="49">
        <v>3504</v>
      </c>
      <c r="B799" s="49">
        <v>3504035088</v>
      </c>
      <c r="C799" s="50" t="s">
        <v>301</v>
      </c>
      <c r="D799" s="49">
        <v>35</v>
      </c>
      <c r="E799" s="50" t="s">
        <v>11</v>
      </c>
      <c r="F799" s="49">
        <v>88</v>
      </c>
      <c r="G799" s="50" t="s">
        <v>91</v>
      </c>
      <c r="H799" s="79">
        <v>1</v>
      </c>
      <c r="I799" s="80">
        <v>9580</v>
      </c>
      <c r="J799" s="80">
        <v>2881</v>
      </c>
      <c r="K799" s="80">
        <v>0</v>
      </c>
      <c r="L799" s="80">
        <v>893</v>
      </c>
      <c r="M799" s="81">
        <v>13354</v>
      </c>
      <c r="N799"/>
      <c r="O799" s="79">
        <v>0</v>
      </c>
      <c r="P799" s="79">
        <v>0</v>
      </c>
      <c r="Q799" s="55">
        <v>0.09</v>
      </c>
      <c r="R799" s="55">
        <v>4.7450436380327308E-3</v>
      </c>
      <c r="S799" s="52">
        <v>0</v>
      </c>
      <c r="T799"/>
      <c r="U799" s="82">
        <v>12461</v>
      </c>
      <c r="V799" s="82">
        <v>0</v>
      </c>
      <c r="W799" s="82">
        <v>0</v>
      </c>
      <c r="X799" s="82">
        <v>893</v>
      </c>
      <c r="Y799" s="82">
        <v>13354</v>
      </c>
      <c r="Z799" s="83">
        <v>5091088</v>
      </c>
    </row>
    <row r="800" spans="1:26" s="13" customFormat="1">
      <c r="A800" s="49">
        <v>3504</v>
      </c>
      <c r="B800" s="49">
        <v>3504035189</v>
      </c>
      <c r="C800" s="50" t="s">
        <v>301</v>
      </c>
      <c r="D800" s="49">
        <v>35</v>
      </c>
      <c r="E800" s="50" t="s">
        <v>11</v>
      </c>
      <c r="F800" s="49">
        <v>189</v>
      </c>
      <c r="G800" s="50" t="s">
        <v>24</v>
      </c>
      <c r="H800" s="79">
        <v>3</v>
      </c>
      <c r="I800" s="80">
        <v>9699</v>
      </c>
      <c r="J800" s="80">
        <v>3886</v>
      </c>
      <c r="K800" s="80">
        <v>0</v>
      </c>
      <c r="L800" s="80">
        <v>893</v>
      </c>
      <c r="M800" s="81">
        <v>14478</v>
      </c>
      <c r="N800"/>
      <c r="O800" s="79">
        <v>0</v>
      </c>
      <c r="P800" s="79">
        <v>0</v>
      </c>
      <c r="Q800" s="55">
        <v>0.09</v>
      </c>
      <c r="R800" s="55">
        <v>2.440017604750047E-3</v>
      </c>
      <c r="S800" s="52">
        <v>0</v>
      </c>
      <c r="T800"/>
      <c r="U800" s="82">
        <v>40755</v>
      </c>
      <c r="V800" s="82">
        <v>0</v>
      </c>
      <c r="W800" s="82">
        <v>0</v>
      </c>
      <c r="X800" s="82">
        <v>2679</v>
      </c>
      <c r="Y800" s="82">
        <v>43434</v>
      </c>
      <c r="Z800" s="83">
        <v>5091088</v>
      </c>
    </row>
    <row r="801" spans="1:26" s="13" customFormat="1">
      <c r="A801" s="49">
        <v>3504</v>
      </c>
      <c r="B801" s="49">
        <v>3504035308</v>
      </c>
      <c r="C801" s="50" t="s">
        <v>301</v>
      </c>
      <c r="D801" s="49">
        <v>35</v>
      </c>
      <c r="E801" s="50" t="s">
        <v>11</v>
      </c>
      <c r="F801" s="49">
        <v>308</v>
      </c>
      <c r="G801" s="50" t="s">
        <v>20</v>
      </c>
      <c r="H801" s="79">
        <v>1</v>
      </c>
      <c r="I801" s="80">
        <v>11954</v>
      </c>
      <c r="J801" s="80">
        <v>6937</v>
      </c>
      <c r="K801" s="80">
        <v>0</v>
      </c>
      <c r="L801" s="80">
        <v>893</v>
      </c>
      <c r="M801" s="81">
        <v>19784</v>
      </c>
      <c r="N801"/>
      <c r="O801" s="79">
        <v>0</v>
      </c>
      <c r="P801" s="79">
        <v>0</v>
      </c>
      <c r="Q801" s="55">
        <v>0.09</v>
      </c>
      <c r="R801" s="55">
        <v>2.0346272864505974E-3</v>
      </c>
      <c r="S801" s="52">
        <v>0</v>
      </c>
      <c r="T801"/>
      <c r="U801" s="82">
        <v>18891</v>
      </c>
      <c r="V801" s="82">
        <v>0</v>
      </c>
      <c r="W801" s="82">
        <v>0</v>
      </c>
      <c r="X801" s="82">
        <v>893</v>
      </c>
      <c r="Y801" s="82">
        <v>19784</v>
      </c>
      <c r="Z801" s="83">
        <v>5091088</v>
      </c>
    </row>
    <row r="802" spans="1:26" s="13" customFormat="1">
      <c r="A802" s="49">
        <v>3506</v>
      </c>
      <c r="B802" s="49">
        <v>3506262035</v>
      </c>
      <c r="C802" s="50" t="s">
        <v>302</v>
      </c>
      <c r="D802" s="49">
        <v>262</v>
      </c>
      <c r="E802" s="50" t="s">
        <v>19</v>
      </c>
      <c r="F802" s="49">
        <v>35</v>
      </c>
      <c r="G802" s="50" t="s">
        <v>11</v>
      </c>
      <c r="H802" s="79">
        <v>2</v>
      </c>
      <c r="I802" s="80">
        <v>10103</v>
      </c>
      <c r="J802" s="80">
        <v>3547</v>
      </c>
      <c r="K802" s="80">
        <v>0</v>
      </c>
      <c r="L802" s="80">
        <v>893</v>
      </c>
      <c r="M802" s="81">
        <v>14543</v>
      </c>
      <c r="N802"/>
      <c r="O802" s="79">
        <v>0</v>
      </c>
      <c r="P802" s="79">
        <v>0</v>
      </c>
      <c r="Q802" s="55">
        <v>0.18</v>
      </c>
      <c r="R802" s="55">
        <v>0.14612608853271811</v>
      </c>
      <c r="S802" s="52">
        <v>0</v>
      </c>
      <c r="T802"/>
      <c r="U802" s="82">
        <v>27300</v>
      </c>
      <c r="V802" s="82">
        <v>0</v>
      </c>
      <c r="W802" s="82">
        <v>0</v>
      </c>
      <c r="X802" s="82">
        <v>1786</v>
      </c>
      <c r="Y802" s="82">
        <v>29086</v>
      </c>
      <c r="Z802" s="83">
        <v>4789495</v>
      </c>
    </row>
    <row r="803" spans="1:26" s="13" customFormat="1">
      <c r="A803" s="49">
        <v>3506</v>
      </c>
      <c r="B803" s="49">
        <v>3506262049</v>
      </c>
      <c r="C803" s="50" t="s">
        <v>302</v>
      </c>
      <c r="D803" s="49">
        <v>262</v>
      </c>
      <c r="E803" s="50" t="s">
        <v>19</v>
      </c>
      <c r="F803" s="49">
        <v>49</v>
      </c>
      <c r="G803" s="50" t="s">
        <v>73</v>
      </c>
      <c r="H803" s="79">
        <v>2</v>
      </c>
      <c r="I803" s="80">
        <v>12275</v>
      </c>
      <c r="J803" s="80">
        <v>15534</v>
      </c>
      <c r="K803" s="80">
        <v>0</v>
      </c>
      <c r="L803" s="80">
        <v>893</v>
      </c>
      <c r="M803" s="81">
        <v>28702</v>
      </c>
      <c r="N803"/>
      <c r="O803" s="79">
        <v>0</v>
      </c>
      <c r="P803" s="79">
        <v>0</v>
      </c>
      <c r="Q803" s="55">
        <v>0.09</v>
      </c>
      <c r="R803" s="55">
        <v>6.9837345584255292E-2</v>
      </c>
      <c r="S803" s="52">
        <v>0</v>
      </c>
      <c r="T803"/>
      <c r="U803" s="82">
        <v>55618</v>
      </c>
      <c r="V803" s="82">
        <v>0</v>
      </c>
      <c r="W803" s="82">
        <v>0</v>
      </c>
      <c r="X803" s="82">
        <v>1786</v>
      </c>
      <c r="Y803" s="82">
        <v>57404</v>
      </c>
      <c r="Z803" s="83">
        <v>4789495</v>
      </c>
    </row>
    <row r="804" spans="1:26" s="13" customFormat="1">
      <c r="A804" s="49">
        <v>3506</v>
      </c>
      <c r="B804" s="49">
        <v>3506262057</v>
      </c>
      <c r="C804" s="50" t="s">
        <v>302</v>
      </c>
      <c r="D804" s="49">
        <v>262</v>
      </c>
      <c r="E804" s="50" t="s">
        <v>19</v>
      </c>
      <c r="F804" s="49">
        <v>57</v>
      </c>
      <c r="G804" s="50" t="s">
        <v>13</v>
      </c>
      <c r="H804" s="79">
        <v>1</v>
      </c>
      <c r="I804" s="80">
        <v>11884</v>
      </c>
      <c r="J804" s="80">
        <v>603</v>
      </c>
      <c r="K804" s="80">
        <v>0</v>
      </c>
      <c r="L804" s="80">
        <v>893</v>
      </c>
      <c r="M804" s="81">
        <v>13380</v>
      </c>
      <c r="N804"/>
      <c r="O804" s="79">
        <v>0</v>
      </c>
      <c r="P804" s="79">
        <v>0</v>
      </c>
      <c r="Q804" s="55">
        <v>0.18</v>
      </c>
      <c r="R804" s="55">
        <v>0.11617430923108824</v>
      </c>
      <c r="S804" s="52">
        <v>0</v>
      </c>
      <c r="T804"/>
      <c r="U804" s="82">
        <v>12487</v>
      </c>
      <c r="V804" s="82">
        <v>0</v>
      </c>
      <c r="W804" s="82">
        <v>0</v>
      </c>
      <c r="X804" s="82">
        <v>893</v>
      </c>
      <c r="Y804" s="82">
        <v>13380</v>
      </c>
      <c r="Z804" s="83">
        <v>4789495</v>
      </c>
    </row>
    <row r="805" spans="1:26" s="13" customFormat="1">
      <c r="A805" s="49">
        <v>3506</v>
      </c>
      <c r="B805" s="49">
        <v>3506262071</v>
      </c>
      <c r="C805" s="50" t="s">
        <v>302</v>
      </c>
      <c r="D805" s="49">
        <v>262</v>
      </c>
      <c r="E805" s="50" t="s">
        <v>19</v>
      </c>
      <c r="F805" s="49">
        <v>71</v>
      </c>
      <c r="G805" s="50" t="s">
        <v>218</v>
      </c>
      <c r="H805" s="79">
        <v>2</v>
      </c>
      <c r="I805" s="80">
        <v>13975</v>
      </c>
      <c r="J805" s="80">
        <v>7061</v>
      </c>
      <c r="K805" s="80">
        <v>0</v>
      </c>
      <c r="L805" s="80">
        <v>893</v>
      </c>
      <c r="M805" s="81">
        <v>21929</v>
      </c>
      <c r="N805"/>
      <c r="O805" s="79">
        <v>0</v>
      </c>
      <c r="P805" s="79">
        <v>0</v>
      </c>
      <c r="Q805" s="55">
        <v>0.09</v>
      </c>
      <c r="R805" s="55">
        <v>1.7067282932186326E-3</v>
      </c>
      <c r="S805" s="52">
        <v>0</v>
      </c>
      <c r="T805"/>
      <c r="U805" s="82">
        <v>42072</v>
      </c>
      <c r="V805" s="82">
        <v>0</v>
      </c>
      <c r="W805" s="82">
        <v>0</v>
      </c>
      <c r="X805" s="82">
        <v>1786</v>
      </c>
      <c r="Y805" s="82">
        <v>43858</v>
      </c>
      <c r="Z805" s="83">
        <v>4789495</v>
      </c>
    </row>
    <row r="806" spans="1:26" s="13" customFormat="1">
      <c r="A806" s="49">
        <v>3506</v>
      </c>
      <c r="B806" s="49">
        <v>3506262093</v>
      </c>
      <c r="C806" s="50" t="s">
        <v>302</v>
      </c>
      <c r="D806" s="49">
        <v>262</v>
      </c>
      <c r="E806" s="50" t="s">
        <v>19</v>
      </c>
      <c r="F806" s="49">
        <v>93</v>
      </c>
      <c r="G806" s="50" t="s">
        <v>14</v>
      </c>
      <c r="H806" s="79">
        <v>7</v>
      </c>
      <c r="I806" s="80">
        <v>11442</v>
      </c>
      <c r="J806" s="80">
        <v>325</v>
      </c>
      <c r="K806" s="80">
        <v>0</v>
      </c>
      <c r="L806" s="80">
        <v>893</v>
      </c>
      <c r="M806" s="81">
        <v>12660</v>
      </c>
      <c r="N806"/>
      <c r="O806" s="79">
        <v>0</v>
      </c>
      <c r="P806" s="79">
        <v>0</v>
      </c>
      <c r="Q806" s="55">
        <v>0.09</v>
      </c>
      <c r="R806" s="55">
        <v>9.8316229817792172E-2</v>
      </c>
      <c r="S806" s="52">
        <v>-995</v>
      </c>
      <c r="T806"/>
      <c r="U806" s="82">
        <v>82369</v>
      </c>
      <c r="V806" s="82">
        <v>0</v>
      </c>
      <c r="W806" s="82">
        <v>-6965</v>
      </c>
      <c r="X806" s="82">
        <v>6251</v>
      </c>
      <c r="Y806" s="82">
        <v>81655</v>
      </c>
      <c r="Z806" s="83">
        <v>4789495</v>
      </c>
    </row>
    <row r="807" spans="1:26" s="13" customFormat="1">
      <c r="A807" s="49">
        <v>3506</v>
      </c>
      <c r="B807" s="49">
        <v>3506262105</v>
      </c>
      <c r="C807" s="50" t="s">
        <v>302</v>
      </c>
      <c r="D807" s="49">
        <v>262</v>
      </c>
      <c r="E807" s="50" t="s">
        <v>19</v>
      </c>
      <c r="F807" s="49">
        <v>105</v>
      </c>
      <c r="G807" s="50" t="s">
        <v>246</v>
      </c>
      <c r="H807" s="79">
        <v>1</v>
      </c>
      <c r="I807" s="80">
        <v>9482</v>
      </c>
      <c r="J807" s="80">
        <v>3269</v>
      </c>
      <c r="K807" s="80">
        <v>0</v>
      </c>
      <c r="L807" s="80">
        <v>893</v>
      </c>
      <c r="M807" s="81">
        <v>13644</v>
      </c>
      <c r="N807"/>
      <c r="O807" s="79">
        <v>0</v>
      </c>
      <c r="P807" s="79">
        <v>0</v>
      </c>
      <c r="Q807" s="55">
        <v>0.09</v>
      </c>
      <c r="R807" s="55">
        <v>2.0246269565787874E-3</v>
      </c>
      <c r="S807" s="52">
        <v>0</v>
      </c>
      <c r="T807"/>
      <c r="U807" s="82">
        <v>12751</v>
      </c>
      <c r="V807" s="82">
        <v>0</v>
      </c>
      <c r="W807" s="82">
        <v>0</v>
      </c>
      <c r="X807" s="82">
        <v>893</v>
      </c>
      <c r="Y807" s="82">
        <v>13644</v>
      </c>
      <c r="Z807" s="83">
        <v>4789495</v>
      </c>
    </row>
    <row r="808" spans="1:26" s="13" customFormat="1">
      <c r="A808" s="49">
        <v>3506</v>
      </c>
      <c r="B808" s="49">
        <v>3506262128</v>
      </c>
      <c r="C808" s="50" t="s">
        <v>302</v>
      </c>
      <c r="D808" s="49">
        <v>262</v>
      </c>
      <c r="E808" s="50" t="s">
        <v>19</v>
      </c>
      <c r="F808" s="49">
        <v>128</v>
      </c>
      <c r="G808" s="50" t="s">
        <v>122</v>
      </c>
      <c r="H808" s="79">
        <v>1</v>
      </c>
      <c r="I808" s="80">
        <v>11023</v>
      </c>
      <c r="J808" s="80">
        <v>561</v>
      </c>
      <c r="K808" s="80">
        <v>0</v>
      </c>
      <c r="L808" s="80">
        <v>893</v>
      </c>
      <c r="M808" s="81">
        <v>12477</v>
      </c>
      <c r="N808"/>
      <c r="O808" s="79">
        <v>0</v>
      </c>
      <c r="P808" s="79">
        <v>0</v>
      </c>
      <c r="Q808" s="55">
        <v>0.18</v>
      </c>
      <c r="R808" s="55">
        <v>3.2910048269938354E-2</v>
      </c>
      <c r="S808" s="52">
        <v>0</v>
      </c>
      <c r="T808"/>
      <c r="U808" s="82">
        <v>11584</v>
      </c>
      <c r="V808" s="82">
        <v>0</v>
      </c>
      <c r="W808" s="82">
        <v>0</v>
      </c>
      <c r="X808" s="82">
        <v>893</v>
      </c>
      <c r="Y808" s="82">
        <v>12477</v>
      </c>
      <c r="Z808" s="83">
        <v>4789495</v>
      </c>
    </row>
    <row r="809" spans="1:26" s="13" customFormat="1">
      <c r="A809" s="49">
        <v>3506</v>
      </c>
      <c r="B809" s="49">
        <v>3506262149</v>
      </c>
      <c r="C809" s="50" t="s">
        <v>302</v>
      </c>
      <c r="D809" s="49">
        <v>262</v>
      </c>
      <c r="E809" s="50" t="s">
        <v>19</v>
      </c>
      <c r="F809" s="49">
        <v>149</v>
      </c>
      <c r="G809" s="50" t="s">
        <v>77</v>
      </c>
      <c r="H809" s="79">
        <v>3</v>
      </c>
      <c r="I809" s="80">
        <v>12235</v>
      </c>
      <c r="J809" s="80">
        <v>15</v>
      </c>
      <c r="K809" s="80">
        <v>0</v>
      </c>
      <c r="L809" s="80">
        <v>893</v>
      </c>
      <c r="M809" s="81">
        <v>13143</v>
      </c>
      <c r="N809"/>
      <c r="O809" s="79">
        <v>0</v>
      </c>
      <c r="P809" s="79">
        <v>0</v>
      </c>
      <c r="Q809" s="55">
        <v>0.16</v>
      </c>
      <c r="R809" s="55">
        <v>0.10179034970494732</v>
      </c>
      <c r="S809" s="52">
        <v>0</v>
      </c>
      <c r="T809"/>
      <c r="U809" s="82">
        <v>36750</v>
      </c>
      <c r="V809" s="82">
        <v>0</v>
      </c>
      <c r="W809" s="82">
        <v>0</v>
      </c>
      <c r="X809" s="82">
        <v>2679</v>
      </c>
      <c r="Y809" s="82">
        <v>39429</v>
      </c>
      <c r="Z809" s="83">
        <v>4789495</v>
      </c>
    </row>
    <row r="810" spans="1:26" s="13" customFormat="1">
      <c r="A810" s="49">
        <v>3506</v>
      </c>
      <c r="B810" s="49">
        <v>3506262163</v>
      </c>
      <c r="C810" s="50" t="s">
        <v>302</v>
      </c>
      <c r="D810" s="49">
        <v>262</v>
      </c>
      <c r="E810" s="50" t="s">
        <v>19</v>
      </c>
      <c r="F810" s="49">
        <v>163</v>
      </c>
      <c r="G810" s="50" t="s">
        <v>16</v>
      </c>
      <c r="H810" s="79">
        <v>152</v>
      </c>
      <c r="I810" s="80">
        <v>11349</v>
      </c>
      <c r="J810" s="80">
        <v>221</v>
      </c>
      <c r="K810" s="80">
        <v>0</v>
      </c>
      <c r="L810" s="80">
        <v>893</v>
      </c>
      <c r="M810" s="81">
        <v>12463</v>
      </c>
      <c r="N810"/>
      <c r="O810" s="79">
        <v>0</v>
      </c>
      <c r="P810" s="79">
        <v>0</v>
      </c>
      <c r="Q810" s="55">
        <v>0.18</v>
      </c>
      <c r="R810" s="55">
        <v>8.718100290538934E-2</v>
      </c>
      <c r="S810" s="52">
        <v>0</v>
      </c>
      <c r="T810"/>
      <c r="U810" s="82">
        <v>1758640</v>
      </c>
      <c r="V810" s="82">
        <v>0</v>
      </c>
      <c r="W810" s="82">
        <v>0</v>
      </c>
      <c r="X810" s="82">
        <v>135736</v>
      </c>
      <c r="Y810" s="82">
        <v>1894376</v>
      </c>
      <c r="Z810" s="83">
        <v>4789495</v>
      </c>
    </row>
    <row r="811" spans="1:26" s="13" customFormat="1">
      <c r="A811" s="49">
        <v>3506</v>
      </c>
      <c r="B811" s="49">
        <v>3506262164</v>
      </c>
      <c r="C811" s="50" t="s">
        <v>302</v>
      </c>
      <c r="D811" s="49">
        <v>262</v>
      </c>
      <c r="E811" s="50" t="s">
        <v>19</v>
      </c>
      <c r="F811" s="49">
        <v>164</v>
      </c>
      <c r="G811" s="50" t="s">
        <v>95</v>
      </c>
      <c r="H811" s="79">
        <v>1</v>
      </c>
      <c r="I811" s="80">
        <v>9618</v>
      </c>
      <c r="J811" s="80">
        <v>4581</v>
      </c>
      <c r="K811" s="80">
        <v>0</v>
      </c>
      <c r="L811" s="80">
        <v>893</v>
      </c>
      <c r="M811" s="81">
        <v>15092</v>
      </c>
      <c r="N811"/>
      <c r="O811" s="79">
        <v>0</v>
      </c>
      <c r="P811" s="79">
        <v>0</v>
      </c>
      <c r="Q811" s="55">
        <v>0.09</v>
      </c>
      <c r="R811" s="55">
        <v>1.5997545718765289E-3</v>
      </c>
      <c r="S811" s="52">
        <v>0</v>
      </c>
      <c r="T811"/>
      <c r="U811" s="82">
        <v>14199</v>
      </c>
      <c r="V811" s="82">
        <v>0</v>
      </c>
      <c r="W811" s="82">
        <v>0</v>
      </c>
      <c r="X811" s="82">
        <v>893</v>
      </c>
      <c r="Y811" s="82">
        <v>15092</v>
      </c>
      <c r="Z811" s="83">
        <v>4789495</v>
      </c>
    </row>
    <row r="812" spans="1:26" s="13" customFormat="1">
      <c r="A812" s="49">
        <v>3506</v>
      </c>
      <c r="B812" s="49">
        <v>3506262165</v>
      </c>
      <c r="C812" s="50" t="s">
        <v>302</v>
      </c>
      <c r="D812" s="49">
        <v>262</v>
      </c>
      <c r="E812" s="50" t="s">
        <v>19</v>
      </c>
      <c r="F812" s="49">
        <v>165</v>
      </c>
      <c r="G812" s="50" t="s">
        <v>17</v>
      </c>
      <c r="H812" s="79">
        <v>53</v>
      </c>
      <c r="I812" s="80">
        <v>10873</v>
      </c>
      <c r="J812" s="80">
        <v>591</v>
      </c>
      <c r="K812" s="80">
        <v>0</v>
      </c>
      <c r="L812" s="80">
        <v>893</v>
      </c>
      <c r="M812" s="81">
        <v>12357</v>
      </c>
      <c r="N812"/>
      <c r="O812" s="79">
        <v>0</v>
      </c>
      <c r="P812" s="79">
        <v>0</v>
      </c>
      <c r="Q812" s="55">
        <v>0.14000000000000001</v>
      </c>
      <c r="R812" s="55">
        <v>0.119594572656299</v>
      </c>
      <c r="S812" s="52">
        <v>0</v>
      </c>
      <c r="T812"/>
      <c r="U812" s="82">
        <v>607592</v>
      </c>
      <c r="V812" s="82">
        <v>0</v>
      </c>
      <c r="W812" s="82">
        <v>0</v>
      </c>
      <c r="X812" s="82">
        <v>47329</v>
      </c>
      <c r="Y812" s="82">
        <v>654921</v>
      </c>
      <c r="Z812" s="83">
        <v>4789495</v>
      </c>
    </row>
    <row r="813" spans="1:26" s="13" customFormat="1">
      <c r="A813" s="49">
        <v>3506</v>
      </c>
      <c r="B813" s="49">
        <v>3506262176</v>
      </c>
      <c r="C813" s="50" t="s">
        <v>302</v>
      </c>
      <c r="D813" s="49">
        <v>262</v>
      </c>
      <c r="E813" s="50" t="s">
        <v>19</v>
      </c>
      <c r="F813" s="49">
        <v>176</v>
      </c>
      <c r="G813" s="50" t="s">
        <v>78</v>
      </c>
      <c r="H813" s="79">
        <v>10</v>
      </c>
      <c r="I813" s="80">
        <v>10698</v>
      </c>
      <c r="J813" s="80">
        <v>3533</v>
      </c>
      <c r="K813" s="80">
        <v>0</v>
      </c>
      <c r="L813" s="80">
        <v>893</v>
      </c>
      <c r="M813" s="81">
        <v>15124</v>
      </c>
      <c r="N813"/>
      <c r="O813" s="79">
        <v>0</v>
      </c>
      <c r="P813" s="79">
        <v>0</v>
      </c>
      <c r="Q813" s="55">
        <v>0.09</v>
      </c>
      <c r="R813" s="55">
        <v>6.5731913421481103E-2</v>
      </c>
      <c r="S813" s="52">
        <v>0</v>
      </c>
      <c r="T813"/>
      <c r="U813" s="82">
        <v>142310</v>
      </c>
      <c r="V813" s="82">
        <v>0</v>
      </c>
      <c r="W813" s="82">
        <v>0</v>
      </c>
      <c r="X813" s="82">
        <v>8930</v>
      </c>
      <c r="Y813" s="82">
        <v>151240</v>
      </c>
      <c r="Z813" s="83">
        <v>4789495</v>
      </c>
    </row>
    <row r="814" spans="1:26" s="13" customFormat="1">
      <c r="A814" s="49">
        <v>3506</v>
      </c>
      <c r="B814" s="49">
        <v>3506262178</v>
      </c>
      <c r="C814" s="50" t="s">
        <v>302</v>
      </c>
      <c r="D814" s="49">
        <v>262</v>
      </c>
      <c r="E814" s="50" t="s">
        <v>19</v>
      </c>
      <c r="F814" s="49">
        <v>178</v>
      </c>
      <c r="G814" s="50" t="s">
        <v>219</v>
      </c>
      <c r="H814" s="79">
        <v>7</v>
      </c>
      <c r="I814" s="80">
        <v>12080</v>
      </c>
      <c r="J814" s="80">
        <v>1259</v>
      </c>
      <c r="K814" s="80">
        <v>0</v>
      </c>
      <c r="L814" s="80">
        <v>893</v>
      </c>
      <c r="M814" s="81">
        <v>14232</v>
      </c>
      <c r="N814"/>
      <c r="O814" s="79">
        <v>0</v>
      </c>
      <c r="P814" s="79">
        <v>0</v>
      </c>
      <c r="Q814" s="55">
        <v>0.09</v>
      </c>
      <c r="R814" s="55">
        <v>5.950248429354757E-2</v>
      </c>
      <c r="S814" s="52">
        <v>0</v>
      </c>
      <c r="T814"/>
      <c r="U814" s="82">
        <v>93373</v>
      </c>
      <c r="V814" s="82">
        <v>0</v>
      </c>
      <c r="W814" s="82">
        <v>0</v>
      </c>
      <c r="X814" s="82">
        <v>6251</v>
      </c>
      <c r="Y814" s="82">
        <v>99624</v>
      </c>
      <c r="Z814" s="83">
        <v>4789495</v>
      </c>
    </row>
    <row r="815" spans="1:26" s="13" customFormat="1">
      <c r="A815" s="49">
        <v>3506</v>
      </c>
      <c r="B815" s="49">
        <v>3506262229</v>
      </c>
      <c r="C815" s="50" t="s">
        <v>302</v>
      </c>
      <c r="D815" s="49">
        <v>262</v>
      </c>
      <c r="E815" s="50" t="s">
        <v>19</v>
      </c>
      <c r="F815" s="49">
        <v>229</v>
      </c>
      <c r="G815" s="50" t="s">
        <v>97</v>
      </c>
      <c r="H815" s="79">
        <v>19</v>
      </c>
      <c r="I815" s="80">
        <v>10180</v>
      </c>
      <c r="J815" s="80">
        <v>964</v>
      </c>
      <c r="K815" s="80">
        <v>0</v>
      </c>
      <c r="L815" s="80">
        <v>893</v>
      </c>
      <c r="M815" s="81">
        <v>12037</v>
      </c>
      <c r="N815"/>
      <c r="O815" s="79">
        <v>0</v>
      </c>
      <c r="P815" s="79">
        <v>0</v>
      </c>
      <c r="Q815" s="55">
        <v>0.09</v>
      </c>
      <c r="R815" s="55">
        <v>1.0850901083337826E-2</v>
      </c>
      <c r="S815" s="52">
        <v>0</v>
      </c>
      <c r="T815"/>
      <c r="U815" s="82">
        <v>211736</v>
      </c>
      <c r="V815" s="82">
        <v>0</v>
      </c>
      <c r="W815" s="82">
        <v>0</v>
      </c>
      <c r="X815" s="82">
        <v>16967</v>
      </c>
      <c r="Y815" s="82">
        <v>228703</v>
      </c>
      <c r="Z815" s="83">
        <v>4789495</v>
      </c>
    </row>
    <row r="816" spans="1:26" s="13" customFormat="1">
      <c r="A816" s="49">
        <v>3506</v>
      </c>
      <c r="B816" s="49">
        <v>3506262248</v>
      </c>
      <c r="C816" s="50" t="s">
        <v>302</v>
      </c>
      <c r="D816" s="49">
        <v>262</v>
      </c>
      <c r="E816" s="50" t="s">
        <v>19</v>
      </c>
      <c r="F816" s="49">
        <v>248</v>
      </c>
      <c r="G816" s="50" t="s">
        <v>18</v>
      </c>
      <c r="H816" s="79">
        <v>6</v>
      </c>
      <c r="I816" s="80">
        <v>10648</v>
      </c>
      <c r="J816" s="80">
        <v>1045</v>
      </c>
      <c r="K816" s="80">
        <v>0</v>
      </c>
      <c r="L816" s="80">
        <v>893</v>
      </c>
      <c r="M816" s="81">
        <v>12586</v>
      </c>
      <c r="N816"/>
      <c r="O816" s="79">
        <v>0</v>
      </c>
      <c r="P816" s="79">
        <v>0</v>
      </c>
      <c r="Q816" s="55">
        <v>0.09</v>
      </c>
      <c r="R816" s="55">
        <v>3.832086787720014E-2</v>
      </c>
      <c r="S816" s="52">
        <v>0</v>
      </c>
      <c r="T816"/>
      <c r="U816" s="82">
        <v>70158</v>
      </c>
      <c r="V816" s="82">
        <v>0</v>
      </c>
      <c r="W816" s="82">
        <v>0</v>
      </c>
      <c r="X816" s="82">
        <v>5358</v>
      </c>
      <c r="Y816" s="82">
        <v>75516</v>
      </c>
      <c r="Z816" s="83">
        <v>4789495</v>
      </c>
    </row>
    <row r="817" spans="1:26" s="13" customFormat="1">
      <c r="A817" s="49">
        <v>3506</v>
      </c>
      <c r="B817" s="49">
        <v>3506262258</v>
      </c>
      <c r="C817" s="50" t="s">
        <v>302</v>
      </c>
      <c r="D817" s="49">
        <v>262</v>
      </c>
      <c r="E817" s="50" t="s">
        <v>19</v>
      </c>
      <c r="F817" s="49">
        <v>258</v>
      </c>
      <c r="G817" s="50" t="s">
        <v>98</v>
      </c>
      <c r="H817" s="79">
        <v>7</v>
      </c>
      <c r="I817" s="80">
        <v>9740</v>
      </c>
      <c r="J817" s="80">
        <v>3106</v>
      </c>
      <c r="K817" s="80">
        <v>0</v>
      </c>
      <c r="L817" s="80">
        <v>893</v>
      </c>
      <c r="M817" s="81">
        <v>13739</v>
      </c>
      <c r="N817"/>
      <c r="O817" s="79">
        <v>0</v>
      </c>
      <c r="P817" s="79">
        <v>0</v>
      </c>
      <c r="Q817" s="55">
        <v>0.18</v>
      </c>
      <c r="R817" s="55">
        <v>9.1458069662685881E-2</v>
      </c>
      <c r="S817" s="52">
        <v>0</v>
      </c>
      <c r="T817"/>
      <c r="U817" s="82">
        <v>89922</v>
      </c>
      <c r="V817" s="82">
        <v>0</v>
      </c>
      <c r="W817" s="82">
        <v>0</v>
      </c>
      <c r="X817" s="82">
        <v>6251</v>
      </c>
      <c r="Y817" s="82">
        <v>96173</v>
      </c>
      <c r="Z817" s="83">
        <v>4789495</v>
      </c>
    </row>
    <row r="818" spans="1:26" s="13" customFormat="1">
      <c r="A818" s="49">
        <v>3506</v>
      </c>
      <c r="B818" s="49">
        <v>3506262262</v>
      </c>
      <c r="C818" s="50" t="s">
        <v>302</v>
      </c>
      <c r="D818" s="49">
        <v>262</v>
      </c>
      <c r="E818" s="50" t="s">
        <v>19</v>
      </c>
      <c r="F818" s="49">
        <v>262</v>
      </c>
      <c r="G818" s="50" t="s">
        <v>19</v>
      </c>
      <c r="H818" s="79">
        <v>67</v>
      </c>
      <c r="I818" s="80">
        <v>10124</v>
      </c>
      <c r="J818" s="80">
        <v>4668</v>
      </c>
      <c r="K818" s="80">
        <v>0</v>
      </c>
      <c r="L818" s="80">
        <v>893</v>
      </c>
      <c r="M818" s="81">
        <v>15685</v>
      </c>
      <c r="N818"/>
      <c r="O818" s="79">
        <v>0</v>
      </c>
      <c r="P818" s="79">
        <v>0</v>
      </c>
      <c r="Q818" s="55">
        <v>0.09</v>
      </c>
      <c r="R818" s="55">
        <v>4.9647447879869105E-2</v>
      </c>
      <c r="S818" s="52">
        <v>0</v>
      </c>
      <c r="T818"/>
      <c r="U818" s="82">
        <v>991064</v>
      </c>
      <c r="V818" s="82">
        <v>0</v>
      </c>
      <c r="W818" s="82">
        <v>0</v>
      </c>
      <c r="X818" s="82">
        <v>59831</v>
      </c>
      <c r="Y818" s="82">
        <v>1050895</v>
      </c>
      <c r="Z818" s="83">
        <v>4789495</v>
      </c>
    </row>
    <row r="819" spans="1:26" s="13" customFormat="1">
      <c r="A819" s="49">
        <v>3506</v>
      </c>
      <c r="B819" s="49">
        <v>3506262274</v>
      </c>
      <c r="C819" s="50" t="s">
        <v>302</v>
      </c>
      <c r="D819" s="49">
        <v>262</v>
      </c>
      <c r="E819" s="50" t="s">
        <v>19</v>
      </c>
      <c r="F819" s="49">
        <v>274</v>
      </c>
      <c r="G819" s="50" t="s">
        <v>60</v>
      </c>
      <c r="H819" s="79">
        <v>3</v>
      </c>
      <c r="I819" s="80">
        <v>10103</v>
      </c>
      <c r="J819" s="80">
        <v>4883</v>
      </c>
      <c r="K819" s="80">
        <v>0</v>
      </c>
      <c r="L819" s="80">
        <v>893</v>
      </c>
      <c r="M819" s="81">
        <v>15879</v>
      </c>
      <c r="N819"/>
      <c r="O819" s="79">
        <v>0</v>
      </c>
      <c r="P819" s="79">
        <v>0</v>
      </c>
      <c r="Q819" s="55">
        <v>0.09</v>
      </c>
      <c r="R819" s="55">
        <v>8.1251962989640741E-2</v>
      </c>
      <c r="S819" s="52">
        <v>0</v>
      </c>
      <c r="T819"/>
      <c r="U819" s="82">
        <v>44958</v>
      </c>
      <c r="V819" s="82">
        <v>0</v>
      </c>
      <c r="W819" s="82">
        <v>0</v>
      </c>
      <c r="X819" s="82">
        <v>2679</v>
      </c>
      <c r="Y819" s="82">
        <v>47637</v>
      </c>
      <c r="Z819" s="83">
        <v>4789495</v>
      </c>
    </row>
    <row r="820" spans="1:26" s="13" customFormat="1">
      <c r="A820" s="49">
        <v>3506</v>
      </c>
      <c r="B820" s="49">
        <v>3506262284</v>
      </c>
      <c r="C820" s="50" t="s">
        <v>302</v>
      </c>
      <c r="D820" s="49">
        <v>262</v>
      </c>
      <c r="E820" s="50" t="s">
        <v>19</v>
      </c>
      <c r="F820" s="49">
        <v>284</v>
      </c>
      <c r="G820" s="50" t="s">
        <v>140</v>
      </c>
      <c r="H820" s="79">
        <v>3</v>
      </c>
      <c r="I820" s="80">
        <v>9254</v>
      </c>
      <c r="J820" s="80">
        <v>3150</v>
      </c>
      <c r="K820" s="80">
        <v>0</v>
      </c>
      <c r="L820" s="80">
        <v>893</v>
      </c>
      <c r="M820" s="81">
        <v>13297</v>
      </c>
      <c r="N820"/>
      <c r="O820" s="79">
        <v>0</v>
      </c>
      <c r="P820" s="79">
        <v>0</v>
      </c>
      <c r="Q820" s="55">
        <v>0.09</v>
      </c>
      <c r="R820" s="55">
        <v>2.5323199813447307E-2</v>
      </c>
      <c r="S820" s="52">
        <v>0</v>
      </c>
      <c r="T820"/>
      <c r="U820" s="82">
        <v>37212</v>
      </c>
      <c r="V820" s="82">
        <v>0</v>
      </c>
      <c r="W820" s="82">
        <v>0</v>
      </c>
      <c r="X820" s="82">
        <v>2679</v>
      </c>
      <c r="Y820" s="82">
        <v>39891</v>
      </c>
      <c r="Z820" s="83">
        <v>4789495</v>
      </c>
    </row>
    <row r="821" spans="1:26" s="13" customFormat="1">
      <c r="A821" s="49">
        <v>3506</v>
      </c>
      <c r="B821" s="49">
        <v>3506262295</v>
      </c>
      <c r="C821" s="50" t="s">
        <v>302</v>
      </c>
      <c r="D821" s="49">
        <v>262</v>
      </c>
      <c r="E821" s="50" t="s">
        <v>19</v>
      </c>
      <c r="F821" s="49">
        <v>295</v>
      </c>
      <c r="G821" s="50" t="s">
        <v>135</v>
      </c>
      <c r="H821" s="79">
        <v>2</v>
      </c>
      <c r="I821" s="80">
        <v>9708</v>
      </c>
      <c r="J821" s="80">
        <v>4642</v>
      </c>
      <c r="K821" s="80">
        <v>0</v>
      </c>
      <c r="L821" s="80">
        <v>893</v>
      </c>
      <c r="M821" s="81">
        <v>15243</v>
      </c>
      <c r="N821"/>
      <c r="O821" s="79">
        <v>0</v>
      </c>
      <c r="P821" s="79">
        <v>0</v>
      </c>
      <c r="Q821" s="55">
        <v>0.09</v>
      </c>
      <c r="R821" s="55">
        <v>2.0444543723874161E-2</v>
      </c>
      <c r="S821" s="52">
        <v>0</v>
      </c>
      <c r="T821"/>
      <c r="U821" s="82">
        <v>28700</v>
      </c>
      <c r="V821" s="82">
        <v>0</v>
      </c>
      <c r="W821" s="82">
        <v>0</v>
      </c>
      <c r="X821" s="82">
        <v>1786</v>
      </c>
      <c r="Y821" s="82">
        <v>30486</v>
      </c>
      <c r="Z821" s="83">
        <v>4789495</v>
      </c>
    </row>
    <row r="822" spans="1:26" s="13" customFormat="1">
      <c r="A822" s="49">
        <v>3506</v>
      </c>
      <c r="B822" s="49">
        <v>3506262305</v>
      </c>
      <c r="C822" s="50" t="s">
        <v>302</v>
      </c>
      <c r="D822" s="49">
        <v>262</v>
      </c>
      <c r="E822" s="50" t="s">
        <v>19</v>
      </c>
      <c r="F822" s="49">
        <v>305</v>
      </c>
      <c r="G822" s="50" t="s">
        <v>221</v>
      </c>
      <c r="H822" s="79">
        <v>2</v>
      </c>
      <c r="I822" s="80">
        <v>8944</v>
      </c>
      <c r="J822" s="80">
        <v>2917</v>
      </c>
      <c r="K822" s="80">
        <v>0</v>
      </c>
      <c r="L822" s="80">
        <v>893</v>
      </c>
      <c r="M822" s="81">
        <v>12754</v>
      </c>
      <c r="N822"/>
      <c r="O822" s="79">
        <v>0</v>
      </c>
      <c r="P822" s="79">
        <v>0</v>
      </c>
      <c r="Q822" s="55">
        <v>0.09</v>
      </c>
      <c r="R822" s="55">
        <v>1.1728870085096888E-2</v>
      </c>
      <c r="S822" s="52">
        <v>0</v>
      </c>
      <c r="T822"/>
      <c r="U822" s="82">
        <v>23722</v>
      </c>
      <c r="V822" s="82">
        <v>0</v>
      </c>
      <c r="W822" s="82">
        <v>0</v>
      </c>
      <c r="X822" s="82">
        <v>1786</v>
      </c>
      <c r="Y822" s="82">
        <v>25508</v>
      </c>
      <c r="Z822" s="83">
        <v>4789495</v>
      </c>
    </row>
    <row r="823" spans="1:26" s="13" customFormat="1">
      <c r="A823" s="49">
        <v>3506</v>
      </c>
      <c r="B823" s="49">
        <v>3506262346</v>
      </c>
      <c r="C823" s="50" t="s">
        <v>302</v>
      </c>
      <c r="D823" s="49">
        <v>262</v>
      </c>
      <c r="E823" s="50" t="s">
        <v>19</v>
      </c>
      <c r="F823" s="49">
        <v>346</v>
      </c>
      <c r="G823" s="50" t="s">
        <v>21</v>
      </c>
      <c r="H823" s="79">
        <v>2</v>
      </c>
      <c r="I823" s="80">
        <v>12842</v>
      </c>
      <c r="J823" s="80">
        <v>1429</v>
      </c>
      <c r="K823" s="80">
        <v>0</v>
      </c>
      <c r="L823" s="80">
        <v>893</v>
      </c>
      <c r="M823" s="81">
        <v>15164</v>
      </c>
      <c r="N823"/>
      <c r="O823" s="79">
        <v>0</v>
      </c>
      <c r="P823" s="79">
        <v>0</v>
      </c>
      <c r="Q823" s="55">
        <v>0.09</v>
      </c>
      <c r="R823" s="55">
        <v>1.0013258827609176E-2</v>
      </c>
      <c r="S823" s="52">
        <v>0</v>
      </c>
      <c r="T823"/>
      <c r="U823" s="82">
        <v>28542</v>
      </c>
      <c r="V823" s="82">
        <v>0</v>
      </c>
      <c r="W823" s="82">
        <v>0</v>
      </c>
      <c r="X823" s="82">
        <v>1786</v>
      </c>
      <c r="Y823" s="82">
        <v>30328</v>
      </c>
      <c r="Z823" s="83">
        <v>4789495</v>
      </c>
    </row>
    <row r="824" spans="1:26" s="13" customFormat="1">
      <c r="A824" s="49">
        <v>3506</v>
      </c>
      <c r="B824" s="49">
        <v>3506262347</v>
      </c>
      <c r="C824" s="50" t="s">
        <v>302</v>
      </c>
      <c r="D824" s="49">
        <v>262</v>
      </c>
      <c r="E824" s="50" t="s">
        <v>19</v>
      </c>
      <c r="F824" s="49">
        <v>347</v>
      </c>
      <c r="G824" s="50" t="s">
        <v>82</v>
      </c>
      <c r="H824" s="79">
        <v>4</v>
      </c>
      <c r="I824" s="80">
        <v>9524</v>
      </c>
      <c r="J824" s="80">
        <v>4126</v>
      </c>
      <c r="K824" s="80">
        <v>0</v>
      </c>
      <c r="L824" s="80">
        <v>893</v>
      </c>
      <c r="M824" s="81">
        <v>14543</v>
      </c>
      <c r="N824"/>
      <c r="O824" s="79">
        <v>0</v>
      </c>
      <c r="P824" s="79">
        <v>0</v>
      </c>
      <c r="Q824" s="55">
        <v>0.09</v>
      </c>
      <c r="R824" s="55">
        <v>4.0252418987949401E-3</v>
      </c>
      <c r="S824" s="52">
        <v>0</v>
      </c>
      <c r="T824"/>
      <c r="U824" s="82">
        <v>54600</v>
      </c>
      <c r="V824" s="82">
        <v>0</v>
      </c>
      <c r="W824" s="82">
        <v>0</v>
      </c>
      <c r="X824" s="82">
        <v>3572</v>
      </c>
      <c r="Y824" s="82">
        <v>58172</v>
      </c>
      <c r="Z824" s="83">
        <v>4789495</v>
      </c>
    </row>
    <row r="825" spans="1:26" s="13" customFormat="1">
      <c r="A825" s="49">
        <v>3507</v>
      </c>
      <c r="B825" s="49">
        <v>3507201072</v>
      </c>
      <c r="C825" s="50" t="s">
        <v>303</v>
      </c>
      <c r="D825" s="49">
        <v>201</v>
      </c>
      <c r="E825" s="50" t="s">
        <v>9</v>
      </c>
      <c r="F825" s="49">
        <v>72</v>
      </c>
      <c r="G825" s="50" t="s">
        <v>280</v>
      </c>
      <c r="H825" s="79">
        <v>1</v>
      </c>
      <c r="I825" s="80">
        <v>9794</v>
      </c>
      <c r="J825" s="80">
        <v>2319</v>
      </c>
      <c r="K825" s="80">
        <v>0</v>
      </c>
      <c r="L825" s="80">
        <v>893</v>
      </c>
      <c r="M825" s="81">
        <v>13006</v>
      </c>
      <c r="N825"/>
      <c r="O825" s="79">
        <v>2.5423728813559324E-2</v>
      </c>
      <c r="P825" s="79">
        <v>0</v>
      </c>
      <c r="Q825" s="55">
        <v>0.09</v>
      </c>
      <c r="R825" s="55">
        <v>2.4750023869291424E-3</v>
      </c>
      <c r="S825" s="52">
        <v>0</v>
      </c>
      <c r="T825"/>
      <c r="U825" s="82">
        <v>11805</v>
      </c>
      <c r="V825" s="82">
        <v>0</v>
      </c>
      <c r="W825" s="82">
        <v>0</v>
      </c>
      <c r="X825" s="82">
        <v>870</v>
      </c>
      <c r="Y825" s="82">
        <v>12675</v>
      </c>
      <c r="Z825" s="83">
        <v>3251727</v>
      </c>
    </row>
    <row r="826" spans="1:26" s="13" customFormat="1">
      <c r="A826" s="49">
        <v>3507</v>
      </c>
      <c r="B826" s="49">
        <v>3507201095</v>
      </c>
      <c r="C826" s="50" t="s">
        <v>303</v>
      </c>
      <c r="D826" s="49">
        <v>201</v>
      </c>
      <c r="E826" s="50" t="s">
        <v>9</v>
      </c>
      <c r="F826" s="49">
        <v>95</v>
      </c>
      <c r="G826" s="50" t="s">
        <v>279</v>
      </c>
      <c r="H826" s="79">
        <v>1</v>
      </c>
      <c r="I826" s="80">
        <v>11884</v>
      </c>
      <c r="J826" s="80">
        <v>101</v>
      </c>
      <c r="K826" s="80">
        <v>0</v>
      </c>
      <c r="L826" s="80">
        <v>893</v>
      </c>
      <c r="M826" s="81">
        <v>12878</v>
      </c>
      <c r="N826"/>
      <c r="O826" s="79">
        <v>2.5423728813559324E-2</v>
      </c>
      <c r="P826" s="79">
        <v>0</v>
      </c>
      <c r="Q826" s="55">
        <v>0.18</v>
      </c>
      <c r="R826" s="55">
        <v>0.12036540836168476</v>
      </c>
      <c r="S826" s="52">
        <v>0</v>
      </c>
      <c r="T826"/>
      <c r="U826" s="82">
        <v>11680</v>
      </c>
      <c r="V826" s="82">
        <v>0</v>
      </c>
      <c r="W826" s="82">
        <v>0</v>
      </c>
      <c r="X826" s="82">
        <v>870</v>
      </c>
      <c r="Y826" s="82">
        <v>12550</v>
      </c>
      <c r="Z826" s="83">
        <v>3251727</v>
      </c>
    </row>
    <row r="827" spans="1:26" s="13" customFormat="1">
      <c r="A827" s="49">
        <v>3507</v>
      </c>
      <c r="B827" s="49">
        <v>3507201201</v>
      </c>
      <c r="C827" s="50" t="s">
        <v>303</v>
      </c>
      <c r="D827" s="49">
        <v>201</v>
      </c>
      <c r="E827" s="50" t="s">
        <v>9</v>
      </c>
      <c r="F827" s="49">
        <v>201</v>
      </c>
      <c r="G827" s="50" t="s">
        <v>9</v>
      </c>
      <c r="H827" s="79">
        <v>232</v>
      </c>
      <c r="I827" s="80">
        <v>13034</v>
      </c>
      <c r="J827" s="80">
        <v>217</v>
      </c>
      <c r="K827" s="80">
        <v>0</v>
      </c>
      <c r="L827" s="80">
        <v>893</v>
      </c>
      <c r="M827" s="81">
        <v>14144</v>
      </c>
      <c r="N827"/>
      <c r="O827" s="79">
        <v>5.8983050847457834</v>
      </c>
      <c r="P827" s="79">
        <v>0</v>
      </c>
      <c r="Q827" s="55">
        <v>0.18</v>
      </c>
      <c r="R827" s="55">
        <v>7.8552807390925433E-2</v>
      </c>
      <c r="S827" s="52">
        <v>0</v>
      </c>
      <c r="T827"/>
      <c r="U827" s="82">
        <v>2996048</v>
      </c>
      <c r="V827" s="82">
        <v>0</v>
      </c>
      <c r="W827" s="82">
        <v>0</v>
      </c>
      <c r="X827" s="82">
        <v>201840</v>
      </c>
      <c r="Y827" s="82">
        <v>3197888</v>
      </c>
      <c r="Z827" s="83">
        <v>3251727</v>
      </c>
    </row>
    <row r="828" spans="1:26" s="13" customFormat="1">
      <c r="A828" s="49">
        <v>3507</v>
      </c>
      <c r="B828" s="49">
        <v>3507201310</v>
      </c>
      <c r="C828" s="50" t="s">
        <v>303</v>
      </c>
      <c r="D828" s="49">
        <v>201</v>
      </c>
      <c r="E828" s="50" t="s">
        <v>9</v>
      </c>
      <c r="F828" s="49">
        <v>310</v>
      </c>
      <c r="G828" s="50" t="s">
        <v>259</v>
      </c>
      <c r="H828" s="79">
        <v>1</v>
      </c>
      <c r="I828" s="80">
        <v>11361</v>
      </c>
      <c r="J828" s="80">
        <v>2436</v>
      </c>
      <c r="K828" s="80">
        <v>0</v>
      </c>
      <c r="L828" s="80">
        <v>893</v>
      </c>
      <c r="M828" s="81">
        <v>14690</v>
      </c>
      <c r="N828"/>
      <c r="O828" s="79">
        <v>2.5423728813559324E-2</v>
      </c>
      <c r="P828" s="79">
        <v>0</v>
      </c>
      <c r="Q828" s="55">
        <v>0.18</v>
      </c>
      <c r="R828" s="55">
        <v>2.2998423816987221E-2</v>
      </c>
      <c r="S828" s="52">
        <v>0</v>
      </c>
      <c r="T828"/>
      <c r="U828" s="82">
        <v>13446</v>
      </c>
      <c r="V828" s="82">
        <v>0</v>
      </c>
      <c r="W828" s="82">
        <v>0</v>
      </c>
      <c r="X828" s="82">
        <v>870</v>
      </c>
      <c r="Y828" s="82">
        <v>14316</v>
      </c>
      <c r="Z828" s="83">
        <v>3251727</v>
      </c>
    </row>
    <row r="829" spans="1:26" s="13" customFormat="1">
      <c r="A829" s="49">
        <v>3507</v>
      </c>
      <c r="B829" s="49">
        <v>3507201740</v>
      </c>
      <c r="C829" s="50" t="s">
        <v>303</v>
      </c>
      <c r="D829" s="49">
        <v>201</v>
      </c>
      <c r="E829" s="50" t="s">
        <v>9</v>
      </c>
      <c r="F829" s="49">
        <v>740</v>
      </c>
      <c r="G829" s="50" t="s">
        <v>261</v>
      </c>
      <c r="H829" s="79">
        <v>1</v>
      </c>
      <c r="I829" s="80">
        <v>9794</v>
      </c>
      <c r="J829" s="80">
        <v>3984</v>
      </c>
      <c r="K829" s="80">
        <v>0</v>
      </c>
      <c r="L829" s="80">
        <v>893</v>
      </c>
      <c r="M829" s="81">
        <v>14671</v>
      </c>
      <c r="N829"/>
      <c r="O829" s="79">
        <v>2.5423728813559324E-2</v>
      </c>
      <c r="P829" s="79">
        <v>0</v>
      </c>
      <c r="Q829" s="55">
        <v>0.09</v>
      </c>
      <c r="R829" s="55">
        <v>1.645650263382311E-3</v>
      </c>
      <c r="S829" s="52">
        <v>0</v>
      </c>
      <c r="T829"/>
      <c r="U829" s="82">
        <v>13428</v>
      </c>
      <c r="V829" s="82">
        <v>0</v>
      </c>
      <c r="W829" s="82">
        <v>0</v>
      </c>
      <c r="X829" s="82">
        <v>870</v>
      </c>
      <c r="Y829" s="82">
        <v>14298</v>
      </c>
      <c r="Z829" s="83">
        <v>3251727</v>
      </c>
    </row>
    <row r="830" spans="1:26" s="13" customFormat="1">
      <c r="A830" s="49">
        <v>3508</v>
      </c>
      <c r="B830" s="49">
        <v>3508281061</v>
      </c>
      <c r="C830" s="50" t="s">
        <v>304</v>
      </c>
      <c r="D830" s="49">
        <v>281</v>
      </c>
      <c r="E830" s="50" t="s">
        <v>146</v>
      </c>
      <c r="F830" s="49">
        <v>61</v>
      </c>
      <c r="G830" s="50" t="s">
        <v>148</v>
      </c>
      <c r="H830" s="79">
        <v>4</v>
      </c>
      <c r="I830" s="80">
        <v>11884</v>
      </c>
      <c r="J830" s="80">
        <v>496</v>
      </c>
      <c r="K830" s="80">
        <v>0</v>
      </c>
      <c r="L830" s="80">
        <v>893</v>
      </c>
      <c r="M830" s="81">
        <v>13273</v>
      </c>
      <c r="N830"/>
      <c r="O830" s="79">
        <v>0</v>
      </c>
      <c r="P830" s="79">
        <v>0</v>
      </c>
      <c r="Q830" s="55">
        <v>0.09</v>
      </c>
      <c r="R830" s="55">
        <v>3.0546944007750602E-2</v>
      </c>
      <c r="S830" s="52">
        <v>0</v>
      </c>
      <c r="T830"/>
      <c r="U830" s="82">
        <v>49520</v>
      </c>
      <c r="V830" s="82">
        <v>0</v>
      </c>
      <c r="W830" s="82">
        <v>0</v>
      </c>
      <c r="X830" s="82">
        <v>3572</v>
      </c>
      <c r="Y830" s="82">
        <v>53092</v>
      </c>
      <c r="Z830" s="83">
        <v>2919687</v>
      </c>
    </row>
    <row r="831" spans="1:26" s="13" customFormat="1">
      <c r="A831" s="49">
        <v>3508</v>
      </c>
      <c r="B831" s="49">
        <v>3508281137</v>
      </c>
      <c r="C831" s="50" t="s">
        <v>304</v>
      </c>
      <c r="D831" s="49">
        <v>281</v>
      </c>
      <c r="E831" s="50" t="s">
        <v>146</v>
      </c>
      <c r="F831" s="49">
        <v>137</v>
      </c>
      <c r="G831" s="50" t="s">
        <v>196</v>
      </c>
      <c r="H831" s="79">
        <v>3</v>
      </c>
      <c r="I831" s="80">
        <v>12194</v>
      </c>
      <c r="J831" s="80">
        <v>224</v>
      </c>
      <c r="K831" s="80">
        <v>0</v>
      </c>
      <c r="L831" s="80">
        <v>893</v>
      </c>
      <c r="M831" s="81">
        <v>13311</v>
      </c>
      <c r="N831"/>
      <c r="O831" s="79">
        <v>0</v>
      </c>
      <c r="P831" s="79">
        <v>0</v>
      </c>
      <c r="Q831" s="55">
        <v>0.18</v>
      </c>
      <c r="R831" s="55">
        <v>0.11508891532313444</v>
      </c>
      <c r="S831" s="52">
        <v>0</v>
      </c>
      <c r="T831"/>
      <c r="U831" s="82">
        <v>37254</v>
      </c>
      <c r="V831" s="82">
        <v>0</v>
      </c>
      <c r="W831" s="82">
        <v>0</v>
      </c>
      <c r="X831" s="82">
        <v>2679</v>
      </c>
      <c r="Y831" s="82">
        <v>39933</v>
      </c>
      <c r="Z831" s="83">
        <v>2919687</v>
      </c>
    </row>
    <row r="832" spans="1:26" s="13" customFormat="1">
      <c r="A832" s="49">
        <v>3508</v>
      </c>
      <c r="B832" s="49">
        <v>3508281281</v>
      </c>
      <c r="C832" s="50" t="s">
        <v>304</v>
      </c>
      <c r="D832" s="49">
        <v>281</v>
      </c>
      <c r="E832" s="50" t="s">
        <v>146</v>
      </c>
      <c r="F832" s="49">
        <v>281</v>
      </c>
      <c r="G832" s="50" t="s">
        <v>146</v>
      </c>
      <c r="H832" s="79">
        <v>194</v>
      </c>
      <c r="I832" s="80">
        <v>13485</v>
      </c>
      <c r="J832" s="80">
        <v>19</v>
      </c>
      <c r="K832" s="80">
        <v>0</v>
      </c>
      <c r="L832" s="80">
        <v>893</v>
      </c>
      <c r="M832" s="81">
        <v>14397</v>
      </c>
      <c r="N832"/>
      <c r="O832" s="79">
        <v>0</v>
      </c>
      <c r="P832" s="79">
        <v>0</v>
      </c>
      <c r="Q832" s="55">
        <v>0.18</v>
      </c>
      <c r="R832" s="55">
        <v>0.11513266736952978</v>
      </c>
      <c r="S832" s="52">
        <v>0</v>
      </c>
      <c r="T832"/>
      <c r="U832" s="82">
        <v>2619776</v>
      </c>
      <c r="V832" s="82">
        <v>0</v>
      </c>
      <c r="W832" s="82">
        <v>0</v>
      </c>
      <c r="X832" s="82">
        <v>173242</v>
      </c>
      <c r="Y832" s="82">
        <v>2793018</v>
      </c>
      <c r="Z832" s="83">
        <v>2919687</v>
      </c>
    </row>
    <row r="833" spans="1:26" s="13" customFormat="1">
      <c r="A833" s="49">
        <v>3508</v>
      </c>
      <c r="B833" s="49">
        <v>3508281332</v>
      </c>
      <c r="C833" s="50" t="s">
        <v>304</v>
      </c>
      <c r="D833" s="49">
        <v>281</v>
      </c>
      <c r="E833" s="50" t="s">
        <v>146</v>
      </c>
      <c r="F833" s="49">
        <v>332</v>
      </c>
      <c r="G833" s="50" t="s">
        <v>199</v>
      </c>
      <c r="H833" s="79">
        <v>2</v>
      </c>
      <c r="I833" s="80">
        <v>14594</v>
      </c>
      <c r="J833" s="80">
        <v>1335</v>
      </c>
      <c r="K833" s="80">
        <v>0</v>
      </c>
      <c r="L833" s="80">
        <v>893</v>
      </c>
      <c r="M833" s="81">
        <v>16822</v>
      </c>
      <c r="N833"/>
      <c r="O833" s="79">
        <v>0</v>
      </c>
      <c r="P833" s="79">
        <v>0</v>
      </c>
      <c r="Q833" s="55">
        <v>0.09</v>
      </c>
      <c r="R833" s="55">
        <v>1.3150232673209757E-2</v>
      </c>
      <c r="S833" s="52">
        <v>0</v>
      </c>
      <c r="T833"/>
      <c r="U833" s="82">
        <v>31858</v>
      </c>
      <c r="V833" s="82">
        <v>0</v>
      </c>
      <c r="W833" s="82">
        <v>0</v>
      </c>
      <c r="X833" s="82">
        <v>1786</v>
      </c>
      <c r="Y833" s="82">
        <v>33644</v>
      </c>
      <c r="Z833" s="83">
        <v>2919687</v>
      </c>
    </row>
    <row r="834" spans="1:26" s="13" customFormat="1">
      <c r="A834" s="49">
        <v>3509</v>
      </c>
      <c r="B834" s="49">
        <v>3509095095</v>
      </c>
      <c r="C834" s="50" t="s">
        <v>305</v>
      </c>
      <c r="D834" s="49">
        <v>95</v>
      </c>
      <c r="E834" s="50" t="s">
        <v>279</v>
      </c>
      <c r="F834" s="49">
        <v>95</v>
      </c>
      <c r="G834" s="50" t="s">
        <v>279</v>
      </c>
      <c r="H834" s="79">
        <v>394</v>
      </c>
      <c r="I834" s="80">
        <v>10635</v>
      </c>
      <c r="J834" s="80">
        <v>90</v>
      </c>
      <c r="K834" s="80">
        <v>0</v>
      </c>
      <c r="L834" s="80">
        <v>893</v>
      </c>
      <c r="M834" s="81">
        <v>11618</v>
      </c>
      <c r="N834"/>
      <c r="O834" s="79">
        <v>0</v>
      </c>
      <c r="P834" s="79">
        <v>0</v>
      </c>
      <c r="Q834" s="55">
        <v>0.18</v>
      </c>
      <c r="R834" s="55">
        <v>0.12036540836168476</v>
      </c>
      <c r="S834" s="52">
        <v>0</v>
      </c>
      <c r="T834"/>
      <c r="U834" s="82">
        <v>4225650</v>
      </c>
      <c r="V834" s="82">
        <v>0</v>
      </c>
      <c r="W834" s="82">
        <v>0</v>
      </c>
      <c r="X834" s="82">
        <v>351842</v>
      </c>
      <c r="Y834" s="82">
        <v>4577492</v>
      </c>
      <c r="Z834" s="83">
        <v>4628997</v>
      </c>
    </row>
    <row r="835" spans="1:26" s="13" customFormat="1">
      <c r="A835" s="49">
        <v>3509</v>
      </c>
      <c r="B835" s="49">
        <v>3509095167</v>
      </c>
      <c r="C835" s="50" t="s">
        <v>305</v>
      </c>
      <c r="D835" s="49">
        <v>95</v>
      </c>
      <c r="E835" s="50" t="s">
        <v>279</v>
      </c>
      <c r="F835" s="49">
        <v>167</v>
      </c>
      <c r="G835" s="50" t="s">
        <v>164</v>
      </c>
      <c r="H835" s="79">
        <v>1</v>
      </c>
      <c r="I835" s="80">
        <v>10288</v>
      </c>
      <c r="J835" s="80">
        <v>3803</v>
      </c>
      <c r="K835" s="80">
        <v>0</v>
      </c>
      <c r="L835" s="80">
        <v>893</v>
      </c>
      <c r="M835" s="81">
        <v>14984</v>
      </c>
      <c r="N835"/>
      <c r="O835" s="79">
        <v>0</v>
      </c>
      <c r="P835" s="79">
        <v>0</v>
      </c>
      <c r="Q835" s="55">
        <v>0.09</v>
      </c>
      <c r="R835" s="55">
        <v>1.9635354944838181E-2</v>
      </c>
      <c r="S835" s="52">
        <v>0</v>
      </c>
      <c r="T835"/>
      <c r="U835" s="82">
        <v>14091</v>
      </c>
      <c r="V835" s="82">
        <v>0</v>
      </c>
      <c r="W835" s="82">
        <v>0</v>
      </c>
      <c r="X835" s="82">
        <v>893</v>
      </c>
      <c r="Y835" s="82">
        <v>14984</v>
      </c>
      <c r="Z835" s="83">
        <v>4628997</v>
      </c>
    </row>
    <row r="836" spans="1:26" s="13" customFormat="1">
      <c r="A836" s="49">
        <v>3509</v>
      </c>
      <c r="B836" s="49">
        <v>3509095292</v>
      </c>
      <c r="C836" s="50" t="s">
        <v>305</v>
      </c>
      <c r="D836" s="49">
        <v>95</v>
      </c>
      <c r="E836" s="50" t="s">
        <v>279</v>
      </c>
      <c r="F836" s="49">
        <v>292</v>
      </c>
      <c r="G836" s="50" t="s">
        <v>282</v>
      </c>
      <c r="H836" s="79">
        <v>1</v>
      </c>
      <c r="I836" s="80">
        <v>9869</v>
      </c>
      <c r="J836" s="80">
        <v>2045</v>
      </c>
      <c r="K836" s="80">
        <v>0</v>
      </c>
      <c r="L836" s="80">
        <v>893</v>
      </c>
      <c r="M836" s="81">
        <v>12807</v>
      </c>
      <c r="N836"/>
      <c r="O836" s="79">
        <v>0</v>
      </c>
      <c r="P836" s="79">
        <v>0</v>
      </c>
      <c r="Q836" s="55">
        <v>0.09</v>
      </c>
      <c r="R836" s="55">
        <v>3.4031835206006552E-3</v>
      </c>
      <c r="S836" s="52">
        <v>0</v>
      </c>
      <c r="T836"/>
      <c r="U836" s="82">
        <v>11914</v>
      </c>
      <c r="V836" s="82">
        <v>0</v>
      </c>
      <c r="W836" s="82">
        <v>0</v>
      </c>
      <c r="X836" s="82">
        <v>893</v>
      </c>
      <c r="Y836" s="82">
        <v>12807</v>
      </c>
      <c r="Z836" s="83">
        <v>4628997</v>
      </c>
    </row>
    <row r="837" spans="1:26" s="13" customFormat="1">
      <c r="A837" s="49">
        <v>3509</v>
      </c>
      <c r="B837" s="49">
        <v>3509095331</v>
      </c>
      <c r="C837" s="50" t="s">
        <v>305</v>
      </c>
      <c r="D837" s="49">
        <v>95</v>
      </c>
      <c r="E837" s="50" t="s">
        <v>279</v>
      </c>
      <c r="F837" s="49">
        <v>331</v>
      </c>
      <c r="G837" s="50" t="s">
        <v>283</v>
      </c>
      <c r="H837" s="79">
        <v>2</v>
      </c>
      <c r="I837" s="80">
        <v>8094</v>
      </c>
      <c r="J837" s="80">
        <v>2870</v>
      </c>
      <c r="K837" s="80">
        <v>0</v>
      </c>
      <c r="L837" s="80">
        <v>893</v>
      </c>
      <c r="M837" s="81">
        <v>11857</v>
      </c>
      <c r="N837"/>
      <c r="O837" s="79">
        <v>0</v>
      </c>
      <c r="P837" s="79">
        <v>0</v>
      </c>
      <c r="Q837" s="55">
        <v>0.09</v>
      </c>
      <c r="R837" s="55">
        <v>6.5420388440727614E-3</v>
      </c>
      <c r="S837" s="52">
        <v>0</v>
      </c>
      <c r="T837"/>
      <c r="U837" s="82">
        <v>21928</v>
      </c>
      <c r="V837" s="82">
        <v>0</v>
      </c>
      <c r="W837" s="82">
        <v>0</v>
      </c>
      <c r="X837" s="82">
        <v>1786</v>
      </c>
      <c r="Y837" s="82">
        <v>23714</v>
      </c>
      <c r="Z837" s="83">
        <v>4628997</v>
      </c>
    </row>
    <row r="838" spans="1:26" s="13" customFormat="1">
      <c r="A838" s="49">
        <v>3510</v>
      </c>
      <c r="B838" s="49">
        <v>3510281005</v>
      </c>
      <c r="C838" s="50" t="s">
        <v>306</v>
      </c>
      <c r="D838" s="49">
        <v>281</v>
      </c>
      <c r="E838" s="50" t="s">
        <v>146</v>
      </c>
      <c r="F838" s="49">
        <v>5</v>
      </c>
      <c r="G838" s="50" t="s">
        <v>147</v>
      </c>
      <c r="H838" s="79">
        <v>1</v>
      </c>
      <c r="I838" s="80">
        <v>12631</v>
      </c>
      <c r="J838" s="80">
        <v>5083</v>
      </c>
      <c r="K838" s="80">
        <v>0</v>
      </c>
      <c r="L838" s="80">
        <v>893</v>
      </c>
      <c r="M838" s="81">
        <v>18607</v>
      </c>
      <c r="N838"/>
      <c r="O838" s="79">
        <v>0</v>
      </c>
      <c r="P838" s="79">
        <v>0</v>
      </c>
      <c r="Q838" s="55">
        <v>0.09</v>
      </c>
      <c r="R838" s="55">
        <v>3.7532132693520459E-3</v>
      </c>
      <c r="S838" s="52">
        <v>0</v>
      </c>
      <c r="T838"/>
      <c r="U838" s="82">
        <v>17714</v>
      </c>
      <c r="V838" s="82">
        <v>0</v>
      </c>
      <c r="W838" s="82">
        <v>0</v>
      </c>
      <c r="X838" s="82">
        <v>893</v>
      </c>
      <c r="Y838" s="82">
        <v>18607</v>
      </c>
      <c r="Z838" s="83">
        <v>2780620</v>
      </c>
    </row>
    <row r="839" spans="1:26" s="13" customFormat="1">
      <c r="A839" s="49">
        <v>3510</v>
      </c>
      <c r="B839" s="49">
        <v>3510281061</v>
      </c>
      <c r="C839" s="50" t="s">
        <v>306</v>
      </c>
      <c r="D839" s="49">
        <v>281</v>
      </c>
      <c r="E839" s="50" t="s">
        <v>146</v>
      </c>
      <c r="F839" s="49">
        <v>61</v>
      </c>
      <c r="G839" s="50" t="s">
        <v>148</v>
      </c>
      <c r="H839" s="79">
        <v>5</v>
      </c>
      <c r="I839" s="80">
        <v>10413</v>
      </c>
      <c r="J839" s="80">
        <v>435</v>
      </c>
      <c r="K839" s="80">
        <v>0</v>
      </c>
      <c r="L839" s="80">
        <v>893</v>
      </c>
      <c r="M839" s="81">
        <v>11741</v>
      </c>
      <c r="N839"/>
      <c r="O839" s="79">
        <v>0</v>
      </c>
      <c r="P839" s="79">
        <v>0</v>
      </c>
      <c r="Q839" s="55">
        <v>0.09</v>
      </c>
      <c r="R839" s="55">
        <v>3.0546944007750602E-2</v>
      </c>
      <c r="S839" s="52">
        <v>0</v>
      </c>
      <c r="T839"/>
      <c r="U839" s="82">
        <v>54240</v>
      </c>
      <c r="V839" s="82">
        <v>0</v>
      </c>
      <c r="W839" s="82">
        <v>0</v>
      </c>
      <c r="X839" s="82">
        <v>4465</v>
      </c>
      <c r="Y839" s="82">
        <v>58705</v>
      </c>
      <c r="Z839" s="83">
        <v>2780620</v>
      </c>
    </row>
    <row r="840" spans="1:26" s="13" customFormat="1">
      <c r="A840" s="49">
        <v>3510</v>
      </c>
      <c r="B840" s="49">
        <v>3510281210</v>
      </c>
      <c r="C840" s="50" t="s">
        <v>306</v>
      </c>
      <c r="D840" s="49">
        <v>281</v>
      </c>
      <c r="E840" s="50" t="s">
        <v>146</v>
      </c>
      <c r="F840" s="49">
        <v>210</v>
      </c>
      <c r="G840" s="50" t="s">
        <v>188</v>
      </c>
      <c r="H840" s="79">
        <v>1</v>
      </c>
      <c r="I840" s="80">
        <v>10167</v>
      </c>
      <c r="J840" s="80">
        <v>3453</v>
      </c>
      <c r="K840" s="80">
        <v>0</v>
      </c>
      <c r="L840" s="80">
        <v>893</v>
      </c>
      <c r="M840" s="81">
        <v>14513</v>
      </c>
      <c r="N840"/>
      <c r="O840" s="79">
        <v>0</v>
      </c>
      <c r="P840" s="79">
        <v>0</v>
      </c>
      <c r="Q840" s="55">
        <v>0.09</v>
      </c>
      <c r="R840" s="55">
        <v>6.1798449330083549E-2</v>
      </c>
      <c r="S840" s="52">
        <v>0</v>
      </c>
      <c r="T840"/>
      <c r="U840" s="82">
        <v>13620</v>
      </c>
      <c r="V840" s="82">
        <v>0</v>
      </c>
      <c r="W840" s="82">
        <v>0</v>
      </c>
      <c r="X840" s="82">
        <v>893</v>
      </c>
      <c r="Y840" s="82">
        <v>14513</v>
      </c>
      <c r="Z840" s="83">
        <v>2780620</v>
      </c>
    </row>
    <row r="841" spans="1:26" s="13" customFormat="1">
      <c r="A841" s="49">
        <v>3510</v>
      </c>
      <c r="B841" s="49">
        <v>3510281281</v>
      </c>
      <c r="C841" s="50" t="s">
        <v>306</v>
      </c>
      <c r="D841" s="49">
        <v>281</v>
      </c>
      <c r="E841" s="50" t="s">
        <v>146</v>
      </c>
      <c r="F841" s="49">
        <v>281</v>
      </c>
      <c r="G841" s="50" t="s">
        <v>146</v>
      </c>
      <c r="H841" s="79">
        <v>205</v>
      </c>
      <c r="I841" s="80">
        <v>12010</v>
      </c>
      <c r="J841" s="80">
        <v>17</v>
      </c>
      <c r="K841" s="80">
        <v>0</v>
      </c>
      <c r="L841" s="80">
        <v>893</v>
      </c>
      <c r="M841" s="81">
        <v>12920</v>
      </c>
      <c r="N841"/>
      <c r="O841" s="79">
        <v>0</v>
      </c>
      <c r="P841" s="79">
        <v>0</v>
      </c>
      <c r="Q841" s="55">
        <v>0.18</v>
      </c>
      <c r="R841" s="55">
        <v>0.11513266736952978</v>
      </c>
      <c r="S841" s="52">
        <v>0</v>
      </c>
      <c r="T841"/>
      <c r="U841" s="82">
        <v>2465535</v>
      </c>
      <c r="V841" s="82">
        <v>0</v>
      </c>
      <c r="W841" s="82">
        <v>0</v>
      </c>
      <c r="X841" s="82">
        <v>183065</v>
      </c>
      <c r="Y841" s="82">
        <v>2648600</v>
      </c>
      <c r="Z841" s="83">
        <v>2780620</v>
      </c>
    </row>
    <row r="842" spans="1:26" s="13" customFormat="1">
      <c r="A842" s="49">
        <v>3510</v>
      </c>
      <c r="B842" s="49">
        <v>3510281293</v>
      </c>
      <c r="C842" s="50" t="s">
        <v>306</v>
      </c>
      <c r="D842" s="49">
        <v>281</v>
      </c>
      <c r="E842" s="50" t="s">
        <v>146</v>
      </c>
      <c r="F842" s="49">
        <v>293</v>
      </c>
      <c r="G842" s="50" t="s">
        <v>171</v>
      </c>
      <c r="H842" s="79">
        <v>1</v>
      </c>
      <c r="I842" s="80">
        <v>11386</v>
      </c>
      <c r="J842" s="80">
        <v>978</v>
      </c>
      <c r="K842" s="80">
        <v>0</v>
      </c>
      <c r="L842" s="80">
        <v>893</v>
      </c>
      <c r="M842" s="81">
        <v>13257</v>
      </c>
      <c r="N842"/>
      <c r="O842" s="79">
        <v>0</v>
      </c>
      <c r="P842" s="79">
        <v>0</v>
      </c>
      <c r="Q842" s="55">
        <v>0.18</v>
      </c>
      <c r="R842" s="55">
        <v>3.0102488559120744E-3</v>
      </c>
      <c r="S842" s="52">
        <v>0</v>
      </c>
      <c r="T842"/>
      <c r="U842" s="82">
        <v>12364</v>
      </c>
      <c r="V842" s="82">
        <v>0</v>
      </c>
      <c r="W842" s="82">
        <v>0</v>
      </c>
      <c r="X842" s="82">
        <v>893</v>
      </c>
      <c r="Y842" s="82">
        <v>13257</v>
      </c>
      <c r="Z842" s="83">
        <v>2780620</v>
      </c>
    </row>
    <row r="843" spans="1:26" s="13" customFormat="1">
      <c r="A843" s="49">
        <v>3510</v>
      </c>
      <c r="B843" s="49">
        <v>3510281332</v>
      </c>
      <c r="C843" s="50" t="s">
        <v>306</v>
      </c>
      <c r="D843" s="49">
        <v>281</v>
      </c>
      <c r="E843" s="50" t="s">
        <v>146</v>
      </c>
      <c r="F843" s="49">
        <v>332</v>
      </c>
      <c r="G843" s="50" t="s">
        <v>199</v>
      </c>
      <c r="H843" s="79">
        <v>2</v>
      </c>
      <c r="I843" s="80">
        <v>11522</v>
      </c>
      <c r="J843" s="80">
        <v>1054</v>
      </c>
      <c r="K843" s="80">
        <v>0</v>
      </c>
      <c r="L843" s="80">
        <v>893</v>
      </c>
      <c r="M843" s="81">
        <v>13469</v>
      </c>
      <c r="N843"/>
      <c r="O843" s="79">
        <v>0</v>
      </c>
      <c r="P843" s="79">
        <v>0</v>
      </c>
      <c r="Q843" s="55">
        <v>0.09</v>
      </c>
      <c r="R843" s="55">
        <v>1.3150232673209757E-2</v>
      </c>
      <c r="S843" s="52">
        <v>0</v>
      </c>
      <c r="T843"/>
      <c r="U843" s="82">
        <v>25152</v>
      </c>
      <c r="V843" s="82">
        <v>0</v>
      </c>
      <c r="W843" s="82">
        <v>0</v>
      </c>
      <c r="X843" s="82">
        <v>1786</v>
      </c>
      <c r="Y843" s="82">
        <v>26938</v>
      </c>
      <c r="Z843" s="83">
        <v>2780620</v>
      </c>
    </row>
    <row r="844" spans="1:26" s="13" customFormat="1">
      <c r="A844" s="49">
        <v>3513</v>
      </c>
      <c r="B844" s="49">
        <v>3513044035</v>
      </c>
      <c r="C844" s="50" t="s">
        <v>307</v>
      </c>
      <c r="D844" s="49">
        <v>44</v>
      </c>
      <c r="E844" s="50" t="s">
        <v>12</v>
      </c>
      <c r="F844" s="49">
        <v>35</v>
      </c>
      <c r="G844" s="50" t="s">
        <v>11</v>
      </c>
      <c r="H844" s="79">
        <v>1</v>
      </c>
      <c r="I844" s="80">
        <v>12846</v>
      </c>
      <c r="J844" s="80">
        <v>4510</v>
      </c>
      <c r="K844" s="80">
        <v>0</v>
      </c>
      <c r="L844" s="80">
        <v>893</v>
      </c>
      <c r="M844" s="81">
        <v>18249</v>
      </c>
      <c r="N844"/>
      <c r="O844" s="79">
        <v>4.7393364928909956E-3</v>
      </c>
      <c r="P844" s="79">
        <v>0</v>
      </c>
      <c r="Q844" s="55">
        <v>0.18</v>
      </c>
      <c r="R844" s="55">
        <v>0.14612608853271811</v>
      </c>
      <c r="S844" s="52">
        <v>0</v>
      </c>
      <c r="T844"/>
      <c r="U844" s="82">
        <v>17274</v>
      </c>
      <c r="V844" s="82">
        <v>0</v>
      </c>
      <c r="W844" s="82">
        <v>0</v>
      </c>
      <c r="X844" s="82">
        <v>889</v>
      </c>
      <c r="Y844" s="82">
        <v>18163</v>
      </c>
      <c r="Z844" s="83">
        <v>5047750</v>
      </c>
    </row>
    <row r="845" spans="1:26" s="13" customFormat="1">
      <c r="A845" s="49">
        <v>3513</v>
      </c>
      <c r="B845" s="49">
        <v>3513044044</v>
      </c>
      <c r="C845" s="50" t="s">
        <v>307</v>
      </c>
      <c r="D845" s="49">
        <v>44</v>
      </c>
      <c r="E845" s="50" t="s">
        <v>12</v>
      </c>
      <c r="F845" s="49">
        <v>44</v>
      </c>
      <c r="G845" s="50" t="s">
        <v>12</v>
      </c>
      <c r="H845" s="79">
        <v>360</v>
      </c>
      <c r="I845" s="80">
        <v>10612</v>
      </c>
      <c r="J845" s="80">
        <v>247</v>
      </c>
      <c r="K845" s="80">
        <v>0</v>
      </c>
      <c r="L845" s="80">
        <v>893</v>
      </c>
      <c r="M845" s="81">
        <v>11752</v>
      </c>
      <c r="N845"/>
      <c r="O845" s="79">
        <v>1.7061611374407535</v>
      </c>
      <c r="P845" s="79">
        <v>0</v>
      </c>
      <c r="Q845" s="55">
        <v>0.09</v>
      </c>
      <c r="R845" s="55">
        <v>4.7548666112628105E-2</v>
      </c>
      <c r="S845" s="52">
        <v>0</v>
      </c>
      <c r="T845"/>
      <c r="U845" s="82">
        <v>3890880</v>
      </c>
      <c r="V845" s="82">
        <v>0</v>
      </c>
      <c r="W845" s="82">
        <v>0</v>
      </c>
      <c r="X845" s="82">
        <v>320040</v>
      </c>
      <c r="Y845" s="82">
        <v>4210920</v>
      </c>
      <c r="Z845" s="83">
        <v>5047750</v>
      </c>
    </row>
    <row r="846" spans="1:26" s="13" customFormat="1">
      <c r="A846" s="49">
        <v>3513</v>
      </c>
      <c r="B846" s="49">
        <v>3513044244</v>
      </c>
      <c r="C846" s="50" t="s">
        <v>307</v>
      </c>
      <c r="D846" s="49">
        <v>44</v>
      </c>
      <c r="E846" s="50" t="s">
        <v>12</v>
      </c>
      <c r="F846" s="49">
        <v>244</v>
      </c>
      <c r="G846" s="50" t="s">
        <v>27</v>
      </c>
      <c r="H846" s="79">
        <v>50</v>
      </c>
      <c r="I846" s="80">
        <v>9202</v>
      </c>
      <c r="J846" s="80">
        <v>3726</v>
      </c>
      <c r="K846" s="80">
        <v>0</v>
      </c>
      <c r="L846" s="80">
        <v>893</v>
      </c>
      <c r="M846" s="81">
        <v>13821</v>
      </c>
      <c r="N846"/>
      <c r="O846" s="79">
        <v>0.23696682464454955</v>
      </c>
      <c r="P846" s="79">
        <v>0</v>
      </c>
      <c r="Q846" s="55">
        <v>0.18</v>
      </c>
      <c r="R846" s="55">
        <v>9.4214674022231409E-2</v>
      </c>
      <c r="S846" s="52">
        <v>0</v>
      </c>
      <c r="T846"/>
      <c r="U846" s="82">
        <v>643350</v>
      </c>
      <c r="V846" s="82">
        <v>0</v>
      </c>
      <c r="W846" s="82">
        <v>0</v>
      </c>
      <c r="X846" s="82">
        <v>44450</v>
      </c>
      <c r="Y846" s="82">
        <v>687800</v>
      </c>
      <c r="Z846" s="83">
        <v>5047750</v>
      </c>
    </row>
    <row r="847" spans="1:26" s="13" customFormat="1">
      <c r="A847" s="49">
        <v>3513</v>
      </c>
      <c r="B847" s="49">
        <v>3513044293</v>
      </c>
      <c r="C847" s="50" t="s">
        <v>307</v>
      </c>
      <c r="D847" s="49">
        <v>44</v>
      </c>
      <c r="E847" s="50" t="s">
        <v>12</v>
      </c>
      <c r="F847" s="49">
        <v>293</v>
      </c>
      <c r="G847" s="50" t="s">
        <v>171</v>
      </c>
      <c r="H847" s="79">
        <v>11</v>
      </c>
      <c r="I847" s="80">
        <v>10185</v>
      </c>
      <c r="J847" s="80">
        <v>875</v>
      </c>
      <c r="K847" s="80">
        <v>0</v>
      </c>
      <c r="L847" s="80">
        <v>893</v>
      </c>
      <c r="M847" s="81">
        <v>11953</v>
      </c>
      <c r="N847"/>
      <c r="O847" s="79">
        <v>5.2132701421800952E-2</v>
      </c>
      <c r="P847" s="79">
        <v>0</v>
      </c>
      <c r="Q847" s="55">
        <v>0.18</v>
      </c>
      <c r="R847" s="55">
        <v>3.0102488559120744E-3</v>
      </c>
      <c r="S847" s="52">
        <v>0</v>
      </c>
      <c r="T847"/>
      <c r="U847" s="82">
        <v>121088</v>
      </c>
      <c r="V847" s="82">
        <v>0</v>
      </c>
      <c r="W847" s="82">
        <v>0</v>
      </c>
      <c r="X847" s="82">
        <v>9779</v>
      </c>
      <c r="Y847" s="82">
        <v>130867</v>
      </c>
      <c r="Z847" s="83">
        <v>5047750</v>
      </c>
    </row>
    <row r="848" spans="1:26" s="13" customFormat="1">
      <c r="A848" s="49">
        <v>3514</v>
      </c>
      <c r="B848" s="49">
        <v>3514281061</v>
      </c>
      <c r="C848" s="50" t="s">
        <v>332</v>
      </c>
      <c r="D848" s="49">
        <v>281</v>
      </c>
      <c r="E848" s="50" t="s">
        <v>146</v>
      </c>
      <c r="F848" s="49">
        <v>61</v>
      </c>
      <c r="G848" s="50" t="s">
        <v>148</v>
      </c>
      <c r="H848" s="79">
        <v>2</v>
      </c>
      <c r="I848" s="80">
        <v>11831</v>
      </c>
      <c r="J848" s="80">
        <v>494</v>
      </c>
      <c r="K848" s="80">
        <v>0</v>
      </c>
      <c r="L848" s="80">
        <v>893</v>
      </c>
      <c r="M848" s="81">
        <v>13218</v>
      </c>
      <c r="N848"/>
      <c r="O848" s="79">
        <v>0</v>
      </c>
      <c r="P848" s="79">
        <v>0</v>
      </c>
      <c r="Q848" s="55">
        <v>0.09</v>
      </c>
      <c r="R848" s="55">
        <v>3.0546944007750602E-2</v>
      </c>
      <c r="S848" s="52">
        <v>0</v>
      </c>
      <c r="T848"/>
      <c r="U848" s="82">
        <v>24650</v>
      </c>
      <c r="V848" s="82">
        <v>0</v>
      </c>
      <c r="W848" s="82">
        <v>0</v>
      </c>
      <c r="X848" s="82">
        <v>1786</v>
      </c>
      <c r="Y848" s="82">
        <v>26436</v>
      </c>
      <c r="Z848" s="83">
        <v>1210212</v>
      </c>
    </row>
    <row r="849" spans="1:26" s="13" customFormat="1">
      <c r="A849" s="49">
        <v>3514</v>
      </c>
      <c r="B849" s="49">
        <v>3514281281</v>
      </c>
      <c r="C849" s="50" t="s">
        <v>332</v>
      </c>
      <c r="D849" s="49">
        <v>281</v>
      </c>
      <c r="E849" s="50" t="s">
        <v>146</v>
      </c>
      <c r="F849" s="49">
        <v>281</v>
      </c>
      <c r="G849" s="50" t="s">
        <v>146</v>
      </c>
      <c r="H849" s="79">
        <v>88</v>
      </c>
      <c r="I849" s="80">
        <v>12541</v>
      </c>
      <c r="J849" s="80">
        <v>18</v>
      </c>
      <c r="K849" s="80">
        <v>0</v>
      </c>
      <c r="L849" s="80">
        <v>893</v>
      </c>
      <c r="M849" s="81">
        <v>13452</v>
      </c>
      <c r="N849"/>
      <c r="O849" s="79">
        <v>0</v>
      </c>
      <c r="P849" s="79">
        <v>0</v>
      </c>
      <c r="Q849" s="55">
        <v>0.18</v>
      </c>
      <c r="R849" s="55">
        <v>0.11513266736952978</v>
      </c>
      <c r="S849" s="52">
        <v>0</v>
      </c>
      <c r="T849"/>
      <c r="U849" s="82">
        <v>1105192</v>
      </c>
      <c r="V849" s="82">
        <v>0</v>
      </c>
      <c r="W849" s="82">
        <v>0</v>
      </c>
      <c r="X849" s="82">
        <v>78584</v>
      </c>
      <c r="Y849" s="82">
        <v>1183776</v>
      </c>
      <c r="Z849" s="83">
        <v>1210212</v>
      </c>
    </row>
    <row r="850" spans="1:26" s="13" customFormat="1">
      <c r="A850" s="49">
        <v>3515</v>
      </c>
      <c r="B850" s="49">
        <v>3515287043</v>
      </c>
      <c r="C850" s="50" t="s">
        <v>375</v>
      </c>
      <c r="D850" s="49">
        <v>287</v>
      </c>
      <c r="E850" s="50" t="s">
        <v>335</v>
      </c>
      <c r="F850" s="49">
        <v>43</v>
      </c>
      <c r="G850" s="50" t="s">
        <v>336</v>
      </c>
      <c r="H850" s="79">
        <v>2</v>
      </c>
      <c r="I850" s="80">
        <v>9456</v>
      </c>
      <c r="J850" s="80">
        <v>5033</v>
      </c>
      <c r="K850" s="80">
        <v>0</v>
      </c>
      <c r="L850" s="80">
        <v>893</v>
      </c>
      <c r="M850" s="81">
        <v>15382</v>
      </c>
      <c r="N850"/>
      <c r="O850" s="79">
        <v>0</v>
      </c>
      <c r="P850" s="79">
        <v>0</v>
      </c>
      <c r="Q850" s="55">
        <v>0.09</v>
      </c>
      <c r="R850" s="55">
        <v>7.3145794614484687E-3</v>
      </c>
      <c r="S850" s="52">
        <v>0</v>
      </c>
      <c r="T850"/>
      <c r="U850" s="82">
        <v>28978</v>
      </c>
      <c r="V850" s="82">
        <v>0</v>
      </c>
      <c r="W850" s="82">
        <v>0</v>
      </c>
      <c r="X850" s="82">
        <v>1786</v>
      </c>
      <c r="Y850" s="82">
        <v>30764</v>
      </c>
      <c r="Z850" s="83">
        <v>2213059</v>
      </c>
    </row>
    <row r="851" spans="1:26" s="13" customFormat="1">
      <c r="A851" s="49">
        <v>3515</v>
      </c>
      <c r="B851" s="49">
        <v>3515287045</v>
      </c>
      <c r="C851" s="50" t="s">
        <v>375</v>
      </c>
      <c r="D851" s="49">
        <v>287</v>
      </c>
      <c r="E851" s="50" t="s">
        <v>335</v>
      </c>
      <c r="F851" s="49">
        <v>45</v>
      </c>
      <c r="G851" s="50" t="s">
        <v>337</v>
      </c>
      <c r="H851" s="79">
        <v>2</v>
      </c>
      <c r="I851" s="80">
        <v>10227</v>
      </c>
      <c r="J851" s="80">
        <v>3606</v>
      </c>
      <c r="K851" s="80">
        <v>0</v>
      </c>
      <c r="L851" s="80">
        <v>893</v>
      </c>
      <c r="M851" s="81">
        <v>14726</v>
      </c>
      <c r="N851"/>
      <c r="O851" s="79">
        <v>0</v>
      </c>
      <c r="P851" s="79">
        <v>0</v>
      </c>
      <c r="Q851" s="55">
        <v>0.09</v>
      </c>
      <c r="R851" s="55">
        <v>8.4752068788490603E-3</v>
      </c>
      <c r="S851" s="52">
        <v>0</v>
      </c>
      <c r="T851"/>
      <c r="U851" s="82">
        <v>27666</v>
      </c>
      <c r="V851" s="82">
        <v>0</v>
      </c>
      <c r="W851" s="82">
        <v>0</v>
      </c>
      <c r="X851" s="82">
        <v>1786</v>
      </c>
      <c r="Y851" s="82">
        <v>29452</v>
      </c>
      <c r="Z851" s="83">
        <v>2213059</v>
      </c>
    </row>
    <row r="852" spans="1:26" s="13" customFormat="1">
      <c r="A852" s="49">
        <v>3515</v>
      </c>
      <c r="B852" s="49">
        <v>3515287135</v>
      </c>
      <c r="C852" s="50" t="s">
        <v>375</v>
      </c>
      <c r="D852" s="49">
        <v>287</v>
      </c>
      <c r="E852" s="50" t="s">
        <v>335</v>
      </c>
      <c r="F852" s="49">
        <v>135</v>
      </c>
      <c r="G852" s="50" t="s">
        <v>338</v>
      </c>
      <c r="H852" s="79">
        <v>2</v>
      </c>
      <c r="I852" s="80">
        <v>10606</v>
      </c>
      <c r="J852" s="80">
        <v>6485</v>
      </c>
      <c r="K852" s="80">
        <v>0</v>
      </c>
      <c r="L852" s="80">
        <v>893</v>
      </c>
      <c r="M852" s="81">
        <v>17984</v>
      </c>
      <c r="N852"/>
      <c r="O852" s="79">
        <v>0</v>
      </c>
      <c r="P852" s="79">
        <v>0</v>
      </c>
      <c r="Q852" s="55">
        <v>0.09</v>
      </c>
      <c r="R852" s="55">
        <v>1.2831358878177957E-2</v>
      </c>
      <c r="S852" s="52">
        <v>0</v>
      </c>
      <c r="T852"/>
      <c r="U852" s="82">
        <v>34182</v>
      </c>
      <c r="V852" s="82">
        <v>0</v>
      </c>
      <c r="W852" s="82">
        <v>0</v>
      </c>
      <c r="X852" s="82">
        <v>1786</v>
      </c>
      <c r="Y852" s="82">
        <v>35968</v>
      </c>
      <c r="Z852" s="83">
        <v>2213059</v>
      </c>
    </row>
    <row r="853" spans="1:26" s="13" customFormat="1">
      <c r="A853" s="49">
        <v>3515</v>
      </c>
      <c r="B853" s="49">
        <v>3515287191</v>
      </c>
      <c r="C853" s="50" t="s">
        <v>375</v>
      </c>
      <c r="D853" s="49">
        <v>287</v>
      </c>
      <c r="E853" s="50" t="s">
        <v>335</v>
      </c>
      <c r="F853" s="49">
        <v>191</v>
      </c>
      <c r="G853" s="50" t="s">
        <v>238</v>
      </c>
      <c r="H853" s="79">
        <v>17</v>
      </c>
      <c r="I853" s="80">
        <v>10099</v>
      </c>
      <c r="J853" s="80">
        <v>3549</v>
      </c>
      <c r="K853" s="80">
        <v>0</v>
      </c>
      <c r="L853" s="80">
        <v>893</v>
      </c>
      <c r="M853" s="81">
        <v>14541</v>
      </c>
      <c r="N853"/>
      <c r="O853" s="79">
        <v>0</v>
      </c>
      <c r="P853" s="79">
        <v>0</v>
      </c>
      <c r="Q853" s="55">
        <v>0.09</v>
      </c>
      <c r="R853" s="55">
        <v>2.0556629052033638E-2</v>
      </c>
      <c r="S853" s="52">
        <v>0</v>
      </c>
      <c r="T853"/>
      <c r="U853" s="82">
        <v>232016</v>
      </c>
      <c r="V853" s="82">
        <v>0</v>
      </c>
      <c r="W853" s="82">
        <v>0</v>
      </c>
      <c r="X853" s="82">
        <v>15181</v>
      </c>
      <c r="Y853" s="82">
        <v>247197</v>
      </c>
      <c r="Z853" s="83">
        <v>2213059</v>
      </c>
    </row>
    <row r="854" spans="1:26" s="13" customFormat="1">
      <c r="A854" s="49">
        <v>3515</v>
      </c>
      <c r="B854" s="49">
        <v>3515287215</v>
      </c>
      <c r="C854" s="50" t="s">
        <v>375</v>
      </c>
      <c r="D854" s="49">
        <v>287</v>
      </c>
      <c r="E854" s="50" t="s">
        <v>335</v>
      </c>
      <c r="F854" s="49">
        <v>215</v>
      </c>
      <c r="G854" s="50" t="s">
        <v>339</v>
      </c>
      <c r="H854" s="79">
        <v>6</v>
      </c>
      <c r="I854" s="80">
        <v>10402</v>
      </c>
      <c r="J854" s="80">
        <v>1991</v>
      </c>
      <c r="K854" s="80">
        <v>0</v>
      </c>
      <c r="L854" s="80">
        <v>893</v>
      </c>
      <c r="M854" s="81">
        <v>13286</v>
      </c>
      <c r="N854"/>
      <c r="O854" s="79">
        <v>0</v>
      </c>
      <c r="P854" s="79">
        <v>0</v>
      </c>
      <c r="Q854" s="55">
        <v>0.18</v>
      </c>
      <c r="R854" s="55">
        <v>9.9253986223109894E-3</v>
      </c>
      <c r="S854" s="52">
        <v>0</v>
      </c>
      <c r="T854"/>
      <c r="U854" s="82">
        <v>74358</v>
      </c>
      <c r="V854" s="82">
        <v>0</v>
      </c>
      <c r="W854" s="82">
        <v>0</v>
      </c>
      <c r="X854" s="82">
        <v>5358</v>
      </c>
      <c r="Y854" s="82">
        <v>79716</v>
      </c>
      <c r="Z854" s="83">
        <v>2213059</v>
      </c>
    </row>
    <row r="855" spans="1:26" s="13" customFormat="1">
      <c r="A855" s="49">
        <v>3515</v>
      </c>
      <c r="B855" s="49">
        <v>3515287227</v>
      </c>
      <c r="C855" s="50" t="s">
        <v>375</v>
      </c>
      <c r="D855" s="49">
        <v>287</v>
      </c>
      <c r="E855" s="50" t="s">
        <v>335</v>
      </c>
      <c r="F855" s="49">
        <v>227</v>
      </c>
      <c r="G855" s="50" t="s">
        <v>239</v>
      </c>
      <c r="H855" s="79">
        <v>5</v>
      </c>
      <c r="I855" s="80">
        <v>10660</v>
      </c>
      <c r="J855" s="80">
        <v>2385</v>
      </c>
      <c r="K855" s="80">
        <v>0</v>
      </c>
      <c r="L855" s="80">
        <v>893</v>
      </c>
      <c r="M855" s="81">
        <v>13938</v>
      </c>
      <c r="N855"/>
      <c r="O855" s="79">
        <v>0</v>
      </c>
      <c r="P855" s="79">
        <v>0</v>
      </c>
      <c r="Q855" s="55">
        <v>0.18</v>
      </c>
      <c r="R855" s="55">
        <v>7.6120425433542551E-3</v>
      </c>
      <c r="S855" s="52">
        <v>0</v>
      </c>
      <c r="T855"/>
      <c r="U855" s="82">
        <v>65225</v>
      </c>
      <c r="V855" s="82">
        <v>0</v>
      </c>
      <c r="W855" s="82">
        <v>0</v>
      </c>
      <c r="X855" s="82">
        <v>4465</v>
      </c>
      <c r="Y855" s="82">
        <v>69690</v>
      </c>
      <c r="Z855" s="83">
        <v>2213059</v>
      </c>
    </row>
    <row r="856" spans="1:26" s="13" customFormat="1">
      <c r="A856" s="49">
        <v>3515</v>
      </c>
      <c r="B856" s="49">
        <v>3515287277</v>
      </c>
      <c r="C856" s="50" t="s">
        <v>375</v>
      </c>
      <c r="D856" s="49">
        <v>287</v>
      </c>
      <c r="E856" s="50" t="s">
        <v>335</v>
      </c>
      <c r="F856" s="49">
        <v>277</v>
      </c>
      <c r="G856" s="50" t="s">
        <v>340</v>
      </c>
      <c r="H856" s="79">
        <v>68</v>
      </c>
      <c r="I856" s="80">
        <v>11976</v>
      </c>
      <c r="J856" s="80">
        <v>347</v>
      </c>
      <c r="K856" s="80">
        <v>0</v>
      </c>
      <c r="L856" s="80">
        <v>893</v>
      </c>
      <c r="M856" s="81">
        <v>13216</v>
      </c>
      <c r="N856"/>
      <c r="O856" s="79">
        <v>0</v>
      </c>
      <c r="P856" s="79">
        <v>0</v>
      </c>
      <c r="Q856" s="55">
        <v>0.18</v>
      </c>
      <c r="R856" s="55">
        <v>2.8497105636856514E-2</v>
      </c>
      <c r="S856" s="52">
        <v>0</v>
      </c>
      <c r="T856"/>
      <c r="U856" s="82">
        <v>837964</v>
      </c>
      <c r="V856" s="82">
        <v>0</v>
      </c>
      <c r="W856" s="82">
        <v>0</v>
      </c>
      <c r="X856" s="82">
        <v>60724</v>
      </c>
      <c r="Y856" s="82">
        <v>898688</v>
      </c>
      <c r="Z856" s="83">
        <v>2213059</v>
      </c>
    </row>
    <row r="857" spans="1:26" s="13" customFormat="1">
      <c r="A857" s="49">
        <v>3515</v>
      </c>
      <c r="B857" s="49">
        <v>3515287287</v>
      </c>
      <c r="C857" s="50" t="s">
        <v>375</v>
      </c>
      <c r="D857" s="49">
        <v>287</v>
      </c>
      <c r="E857" s="50" t="s">
        <v>335</v>
      </c>
      <c r="F857" s="49">
        <v>287</v>
      </c>
      <c r="G857" s="50" t="s">
        <v>335</v>
      </c>
      <c r="H857" s="79">
        <v>14</v>
      </c>
      <c r="I857" s="80">
        <v>9381</v>
      </c>
      <c r="J857" s="80">
        <v>3583</v>
      </c>
      <c r="K857" s="80">
        <v>0</v>
      </c>
      <c r="L857" s="80">
        <v>893</v>
      </c>
      <c r="M857" s="81">
        <v>13857</v>
      </c>
      <c r="N857"/>
      <c r="O857" s="79">
        <v>0</v>
      </c>
      <c r="P857" s="79">
        <v>0</v>
      </c>
      <c r="Q857" s="55">
        <v>0.09</v>
      </c>
      <c r="R857" s="55">
        <v>1.5540477488980867E-2</v>
      </c>
      <c r="S857" s="52">
        <v>0</v>
      </c>
      <c r="T857"/>
      <c r="U857" s="82">
        <v>181496</v>
      </c>
      <c r="V857" s="82">
        <v>0</v>
      </c>
      <c r="W857" s="82">
        <v>0</v>
      </c>
      <c r="X857" s="82">
        <v>12502</v>
      </c>
      <c r="Y857" s="82">
        <v>193998</v>
      </c>
      <c r="Z857" s="83">
        <v>2213059</v>
      </c>
    </row>
    <row r="858" spans="1:26" s="13" customFormat="1">
      <c r="A858" s="49">
        <v>3515</v>
      </c>
      <c r="B858" s="49">
        <v>3515287306</v>
      </c>
      <c r="C858" s="50" t="s">
        <v>375</v>
      </c>
      <c r="D858" s="49">
        <v>287</v>
      </c>
      <c r="E858" s="50" t="s">
        <v>335</v>
      </c>
      <c r="F858" s="49">
        <v>306</v>
      </c>
      <c r="G858" s="50" t="s">
        <v>341</v>
      </c>
      <c r="H858" s="79">
        <v>2</v>
      </c>
      <c r="I858" s="80">
        <v>10064</v>
      </c>
      <c r="J858" s="80">
        <v>3255</v>
      </c>
      <c r="K858" s="80">
        <v>0</v>
      </c>
      <c r="L858" s="80">
        <v>893</v>
      </c>
      <c r="M858" s="81">
        <v>14212</v>
      </c>
      <c r="N858"/>
      <c r="O858" s="79">
        <v>0</v>
      </c>
      <c r="P858" s="79">
        <v>0</v>
      </c>
      <c r="Q858" s="55">
        <v>0.09</v>
      </c>
      <c r="R858" s="55">
        <v>1.2548982184636032E-2</v>
      </c>
      <c r="S858" s="52">
        <v>0</v>
      </c>
      <c r="T858"/>
      <c r="U858" s="82">
        <v>26638</v>
      </c>
      <c r="V858" s="82">
        <v>0</v>
      </c>
      <c r="W858" s="82">
        <v>0</v>
      </c>
      <c r="X858" s="82">
        <v>1786</v>
      </c>
      <c r="Y858" s="82">
        <v>28424</v>
      </c>
      <c r="Z858" s="83">
        <v>2213059</v>
      </c>
    </row>
    <row r="859" spans="1:26" s="13" customFormat="1">
      <c r="A859" s="49">
        <v>3515</v>
      </c>
      <c r="B859" s="49">
        <v>3515287316</v>
      </c>
      <c r="C859" s="50" t="s">
        <v>375</v>
      </c>
      <c r="D859" s="49">
        <v>287</v>
      </c>
      <c r="E859" s="50" t="s">
        <v>335</v>
      </c>
      <c r="F859" s="49">
        <v>316</v>
      </c>
      <c r="G859" s="50" t="s">
        <v>159</v>
      </c>
      <c r="H859" s="79">
        <v>7</v>
      </c>
      <c r="I859" s="80">
        <v>11275</v>
      </c>
      <c r="J859" s="80">
        <v>1543</v>
      </c>
      <c r="K859" s="80">
        <v>0</v>
      </c>
      <c r="L859" s="80">
        <v>893</v>
      </c>
      <c r="M859" s="81">
        <v>13711</v>
      </c>
      <c r="N859"/>
      <c r="O859" s="79">
        <v>0</v>
      </c>
      <c r="P859" s="79">
        <v>0</v>
      </c>
      <c r="Q859" s="55">
        <v>0.18</v>
      </c>
      <c r="R859" s="55">
        <v>6.5533779937945571E-3</v>
      </c>
      <c r="S859" s="52">
        <v>0</v>
      </c>
      <c r="T859"/>
      <c r="U859" s="82">
        <v>89726</v>
      </c>
      <c r="V859" s="82">
        <v>0</v>
      </c>
      <c r="W859" s="82">
        <v>0</v>
      </c>
      <c r="X859" s="82">
        <v>6251</v>
      </c>
      <c r="Y859" s="82">
        <v>95977</v>
      </c>
      <c r="Z859" s="83">
        <v>2213059</v>
      </c>
    </row>
    <row r="860" spans="1:26" s="13" customFormat="1">
      <c r="A860" s="49">
        <v>3515</v>
      </c>
      <c r="B860" s="49">
        <v>3515287658</v>
      </c>
      <c r="C860" s="50" t="s">
        <v>375</v>
      </c>
      <c r="D860" s="49">
        <v>287</v>
      </c>
      <c r="E860" s="50" t="s">
        <v>335</v>
      </c>
      <c r="F860" s="49">
        <v>658</v>
      </c>
      <c r="G860" s="50" t="s">
        <v>345</v>
      </c>
      <c r="H860" s="79">
        <v>4</v>
      </c>
      <c r="I860" s="80">
        <v>9921</v>
      </c>
      <c r="J860" s="80">
        <v>1251</v>
      </c>
      <c r="K860" s="80">
        <v>0</v>
      </c>
      <c r="L860" s="80">
        <v>893</v>
      </c>
      <c r="M860" s="81">
        <v>12065</v>
      </c>
      <c r="N860"/>
      <c r="O860" s="79">
        <v>0</v>
      </c>
      <c r="P860" s="79">
        <v>0</v>
      </c>
      <c r="Q860" s="55">
        <v>0.09</v>
      </c>
      <c r="R860" s="55">
        <v>1.3075579471012522E-3</v>
      </c>
      <c r="S860" s="52">
        <v>0</v>
      </c>
      <c r="T860"/>
      <c r="U860" s="82">
        <v>44688</v>
      </c>
      <c r="V860" s="82">
        <v>0</v>
      </c>
      <c r="W860" s="82">
        <v>0</v>
      </c>
      <c r="X860" s="82">
        <v>3572</v>
      </c>
      <c r="Y860" s="82">
        <v>48260</v>
      </c>
      <c r="Z860" s="83">
        <v>2213059</v>
      </c>
    </row>
    <row r="861" spans="1:26" s="13" customFormat="1">
      <c r="A861" s="49">
        <v>3515</v>
      </c>
      <c r="B861" s="49">
        <v>3515287767</v>
      </c>
      <c r="C861" s="50" t="s">
        <v>375</v>
      </c>
      <c r="D861" s="49">
        <v>287</v>
      </c>
      <c r="E861" s="50" t="s">
        <v>335</v>
      </c>
      <c r="F861" s="49">
        <v>767</v>
      </c>
      <c r="G861" s="50" t="s">
        <v>267</v>
      </c>
      <c r="H861" s="79">
        <v>31</v>
      </c>
      <c r="I861" s="80">
        <v>11213</v>
      </c>
      <c r="J861" s="80">
        <v>2569</v>
      </c>
      <c r="K861" s="80">
        <v>0</v>
      </c>
      <c r="L861" s="80">
        <v>893</v>
      </c>
      <c r="M861" s="81">
        <v>14675</v>
      </c>
      <c r="N861"/>
      <c r="O861" s="79">
        <v>0</v>
      </c>
      <c r="P861" s="79">
        <v>0</v>
      </c>
      <c r="Q861" s="55">
        <v>0.09</v>
      </c>
      <c r="R861" s="55">
        <v>2.2833065828332073E-2</v>
      </c>
      <c r="S861" s="52">
        <v>0</v>
      </c>
      <c r="T861"/>
      <c r="U861" s="82">
        <v>427242</v>
      </c>
      <c r="V861" s="82">
        <v>0</v>
      </c>
      <c r="W861" s="82">
        <v>0</v>
      </c>
      <c r="X861" s="82">
        <v>27683</v>
      </c>
      <c r="Y861" s="82">
        <v>454925</v>
      </c>
      <c r="Z861" s="83">
        <v>2213059</v>
      </c>
    </row>
    <row r="862" spans="1:26" s="13" customFormat="1" ht="12.75">
      <c r="A862" s="46" t="s">
        <v>308</v>
      </c>
      <c r="B862" s="46" t="s">
        <v>308</v>
      </c>
      <c r="C862" s="46" t="s">
        <v>308</v>
      </c>
      <c r="D862" s="46" t="s">
        <v>308</v>
      </c>
      <c r="E862" s="46" t="s">
        <v>308</v>
      </c>
      <c r="F862" s="46" t="s">
        <v>308</v>
      </c>
      <c r="G862" s="46" t="s">
        <v>308</v>
      </c>
      <c r="H862" s="47">
        <v>41303</v>
      </c>
      <c r="I862" s="46" t="s">
        <v>308</v>
      </c>
      <c r="J862" s="46" t="s">
        <v>308</v>
      </c>
      <c r="K862" s="46" t="s">
        <v>308</v>
      </c>
      <c r="L862" s="46"/>
      <c r="M862" s="46" t="s">
        <v>308</v>
      </c>
      <c r="O862" s="47">
        <v>85.000000000000171</v>
      </c>
      <c r="P862" s="47">
        <v>0</v>
      </c>
      <c r="Q862" s="46" t="s">
        <v>308</v>
      </c>
      <c r="R862" s="46" t="s">
        <v>308</v>
      </c>
      <c r="S862" s="46" t="s">
        <v>308</v>
      </c>
      <c r="U862" s="57">
        <v>552378181</v>
      </c>
      <c r="V862" s="57">
        <v>0</v>
      </c>
      <c r="W862" s="57">
        <v>-1281163</v>
      </c>
      <c r="X862" s="57">
        <v>36808687</v>
      </c>
      <c r="Y862" s="47">
        <v>587905705</v>
      </c>
      <c r="Z862" s="46" t="s">
        <v>308</v>
      </c>
    </row>
  </sheetData>
  <autoFilter ref="A9:AA86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U939"/>
  <sheetViews>
    <sheetView showGridLines="0" tabSelected="1" zoomScale="80" zoomScaleNormal="80" workbookViewId="0">
      <pane xSplit="7" ySplit="9" topLeftCell="H10" activePane="bottomRight" state="frozen"/>
      <selection activeCell="A8" sqref="A8"/>
      <selection pane="topRight" activeCell="A8" sqref="A8"/>
      <selection pane="bottomLeft" activeCell="A8" sqref="A8"/>
      <selection pane="bottomRight" activeCell="H10" sqref="H10"/>
    </sheetView>
  </sheetViews>
  <sheetFormatPr defaultRowHeight="15"/>
  <cols>
    <col min="1" max="1" width="7.7109375" customWidth="1"/>
    <col min="2" max="2" width="13.140625" customWidth="1"/>
    <col min="3" max="3" width="30.28515625" customWidth="1"/>
    <col min="4" max="4" width="6.7109375" style="38" customWidth="1"/>
    <col min="5" max="5" width="14.7109375" customWidth="1"/>
    <col min="6" max="6" width="5.5703125" style="38" customWidth="1"/>
    <col min="7" max="7" width="13.7109375" customWidth="1"/>
    <col min="14" max="14" width="0.5703125" customWidth="1"/>
    <col min="20" max="20" width="0.5703125" customWidth="1"/>
    <col min="21" max="21" width="12.140625" customWidth="1"/>
    <col min="22" max="22" width="10.5703125" customWidth="1"/>
    <col min="23" max="23" width="11.5703125" customWidth="1"/>
    <col min="24" max="24" width="10.28515625" customWidth="1"/>
    <col min="25" max="25" width="13.5703125" customWidth="1"/>
    <col min="26" max="26" width="10.7109375" customWidth="1"/>
    <col min="27" max="27" width="1.42578125" customWidth="1"/>
    <col min="28" max="30" width="10.7109375" customWidth="1"/>
  </cols>
  <sheetData>
    <row r="1" spans="1:47" ht="20.25">
      <c r="A1" s="59" t="s">
        <v>368</v>
      </c>
      <c r="B1" s="59"/>
    </row>
    <row r="2" spans="1:47" ht="15.75">
      <c r="A2" s="60" t="s">
        <v>394</v>
      </c>
      <c r="B2" s="60"/>
      <c r="Y2" s="82"/>
    </row>
    <row r="4" spans="1:47" hidden="1"/>
    <row r="5" spans="1:47" hidden="1"/>
    <row r="6" spans="1:47" hidden="1"/>
    <row r="8" spans="1:47" s="14" customFormat="1" ht="66" customHeight="1">
      <c r="A8" s="40" t="s">
        <v>0</v>
      </c>
      <c r="B8" s="40" t="s">
        <v>319</v>
      </c>
      <c r="C8" s="41" t="s">
        <v>351</v>
      </c>
      <c r="D8" s="40" t="s">
        <v>1</v>
      </c>
      <c r="E8" s="41" t="s">
        <v>352</v>
      </c>
      <c r="F8" s="40" t="s">
        <v>2</v>
      </c>
      <c r="G8" s="41" t="s">
        <v>353</v>
      </c>
      <c r="H8" s="40" t="s">
        <v>3</v>
      </c>
      <c r="I8" s="40" t="s">
        <v>362</v>
      </c>
      <c r="J8" s="40" t="s">
        <v>354</v>
      </c>
      <c r="K8" s="40" t="s">
        <v>350</v>
      </c>
      <c r="L8" s="40" t="s">
        <v>355</v>
      </c>
      <c r="M8" s="40" t="s">
        <v>356</v>
      </c>
      <c r="N8" s="14" t="s">
        <v>373</v>
      </c>
      <c r="O8" s="40" t="s">
        <v>357</v>
      </c>
      <c r="P8" s="40" t="s">
        <v>365</v>
      </c>
      <c r="Q8" s="40" t="s">
        <v>364</v>
      </c>
      <c r="R8" s="40" t="s">
        <v>358</v>
      </c>
      <c r="S8" s="40" t="s">
        <v>369</v>
      </c>
      <c r="T8" s="14" t="s">
        <v>373</v>
      </c>
      <c r="U8" s="40" t="s">
        <v>359</v>
      </c>
      <c r="V8" s="40" t="s">
        <v>386</v>
      </c>
      <c r="W8" s="40" t="s">
        <v>360</v>
      </c>
      <c r="X8" s="40" t="s">
        <v>361</v>
      </c>
      <c r="Y8" s="40" t="s">
        <v>366</v>
      </c>
      <c r="Z8" s="40" t="s">
        <v>416</v>
      </c>
      <c r="AA8" s="14" t="s">
        <v>373</v>
      </c>
      <c r="AB8" s="40" t="s">
        <v>413</v>
      </c>
      <c r="AC8" s="40" t="s">
        <v>417</v>
      </c>
      <c r="AD8" s="40" t="s">
        <v>418</v>
      </c>
    </row>
    <row r="9" spans="1:47" s="14" customFormat="1" ht="13.7" customHeight="1">
      <c r="A9" s="147" t="s">
        <v>0</v>
      </c>
      <c r="B9" s="147" t="s">
        <v>389</v>
      </c>
      <c r="C9" s="148" t="s">
        <v>351</v>
      </c>
      <c r="D9" s="147" t="s">
        <v>1</v>
      </c>
      <c r="E9" s="147" t="s">
        <v>352</v>
      </c>
      <c r="F9" s="147" t="s">
        <v>2</v>
      </c>
      <c r="G9" s="148" t="s">
        <v>353</v>
      </c>
      <c r="H9" s="148" t="s">
        <v>3</v>
      </c>
      <c r="I9" s="147" t="s">
        <v>362</v>
      </c>
      <c r="J9" s="147" t="s">
        <v>354</v>
      </c>
      <c r="K9" s="147" t="s">
        <v>350</v>
      </c>
      <c r="L9" s="147" t="s">
        <v>355</v>
      </c>
      <c r="M9" s="147" t="s">
        <v>356</v>
      </c>
      <c r="N9" s="149" t="s">
        <v>373</v>
      </c>
      <c r="O9" s="147" t="s">
        <v>357</v>
      </c>
      <c r="P9" s="147" t="s">
        <v>365</v>
      </c>
      <c r="Q9" s="147" t="s">
        <v>364</v>
      </c>
      <c r="R9" s="147" t="s">
        <v>358</v>
      </c>
      <c r="S9" s="147" t="s">
        <v>369</v>
      </c>
      <c r="T9" s="149" t="s">
        <v>373</v>
      </c>
      <c r="U9" s="147" t="s">
        <v>359</v>
      </c>
      <c r="V9" s="147" t="s">
        <v>386</v>
      </c>
      <c r="W9" s="147" t="s">
        <v>360</v>
      </c>
      <c r="X9" s="147" t="s">
        <v>361</v>
      </c>
      <c r="Y9" s="147" t="s">
        <v>366</v>
      </c>
      <c r="Z9" s="147" t="s">
        <v>416</v>
      </c>
      <c r="AA9" s="149" t="s">
        <v>373</v>
      </c>
      <c r="AB9" s="147" t="s">
        <v>413</v>
      </c>
      <c r="AC9" s="147" t="s">
        <v>414</v>
      </c>
      <c r="AD9" s="147" t="s">
        <v>415</v>
      </c>
    </row>
    <row r="10" spans="1:47">
      <c r="A10" s="49">
        <v>409</v>
      </c>
      <c r="B10" s="49">
        <v>409201072</v>
      </c>
      <c r="C10" s="50" t="s">
        <v>8</v>
      </c>
      <c r="D10" s="49">
        <v>201</v>
      </c>
      <c r="E10" s="50" t="s">
        <v>9</v>
      </c>
      <c r="F10" s="49">
        <v>72</v>
      </c>
      <c r="G10" s="50" t="s">
        <v>280</v>
      </c>
      <c r="H10" s="79">
        <v>2</v>
      </c>
      <c r="I10" s="80">
        <v>9927</v>
      </c>
      <c r="J10" s="80">
        <v>2351</v>
      </c>
      <c r="K10" s="80">
        <v>0</v>
      </c>
      <c r="L10" s="80">
        <v>893</v>
      </c>
      <c r="M10" s="81">
        <v>13171</v>
      </c>
      <c r="O10" s="79">
        <v>0</v>
      </c>
      <c r="P10" s="79">
        <v>0</v>
      </c>
      <c r="Q10" s="55">
        <v>0.09</v>
      </c>
      <c r="R10" s="55">
        <v>2.5479357059066247E-3</v>
      </c>
      <c r="S10" s="52">
        <v>0</v>
      </c>
      <c r="U10" s="82">
        <v>24556</v>
      </c>
      <c r="V10" s="82">
        <v>0</v>
      </c>
      <c r="W10" s="82">
        <v>0</v>
      </c>
      <c r="X10" s="82">
        <v>1786</v>
      </c>
      <c r="Y10" s="82">
        <v>26342</v>
      </c>
      <c r="Z10" s="83">
        <f ca="1">SUMIF($A$10:$A$938,$A10,$Y$10:$Y$938)+SUMIF('17PJ'!$B$10:$K$889,$A10,'17PJ'!K$10:$K$889)</f>
        <v>4977366</v>
      </c>
      <c r="AB10" s="79">
        <v>0</v>
      </c>
      <c r="AC10" s="79">
        <v>0</v>
      </c>
      <c r="AD10" s="80">
        <v>0</v>
      </c>
      <c r="AE10" s="150"/>
      <c r="AN10" s="52"/>
      <c r="AO10" s="52"/>
      <c r="AP10" s="52"/>
      <c r="AQ10" s="52"/>
      <c r="AR10" s="52"/>
      <c r="AS10" s="52"/>
      <c r="AT10" s="52"/>
      <c r="AU10" s="52"/>
    </row>
    <row r="11" spans="1:47" s="13" customFormat="1">
      <c r="A11" s="49">
        <v>409</v>
      </c>
      <c r="B11" s="49">
        <v>409201094</v>
      </c>
      <c r="C11" s="50" t="s">
        <v>8</v>
      </c>
      <c r="D11" s="49">
        <v>201</v>
      </c>
      <c r="E11" s="50" t="s">
        <v>9</v>
      </c>
      <c r="F11" s="49">
        <v>94</v>
      </c>
      <c r="G11" s="50" t="s">
        <v>289</v>
      </c>
      <c r="H11" s="79">
        <v>1</v>
      </c>
      <c r="I11" s="80">
        <v>10416</v>
      </c>
      <c r="J11" s="80">
        <v>536</v>
      </c>
      <c r="K11" s="80">
        <v>0</v>
      </c>
      <c r="L11" s="80">
        <v>893</v>
      </c>
      <c r="M11" s="81">
        <v>11845</v>
      </c>
      <c r="N11"/>
      <c r="O11" s="79">
        <v>0</v>
      </c>
      <c r="P11" s="79">
        <v>0</v>
      </c>
      <c r="Q11" s="55">
        <v>0.09</v>
      </c>
      <c r="R11" s="55">
        <v>5.5247321323681703E-4</v>
      </c>
      <c r="S11" s="52">
        <v>0</v>
      </c>
      <c r="T11"/>
      <c r="U11" s="82">
        <v>10952</v>
      </c>
      <c r="V11" s="82">
        <v>0</v>
      </c>
      <c r="W11" s="82">
        <v>0</v>
      </c>
      <c r="X11" s="82">
        <v>893</v>
      </c>
      <c r="Y11" s="82">
        <v>11845</v>
      </c>
      <c r="Z11" s="83">
        <f ca="1">SUMIF($A$10:$A$938,$A11,$Y$10:$Y$938)+SUMIF('17PJ'!$B$10:$K$889,$A11,'17PJ'!K$10:$K$889)</f>
        <v>4977366</v>
      </c>
      <c r="AA11"/>
      <c r="AB11" s="79">
        <v>0</v>
      </c>
      <c r="AC11" s="79">
        <v>0</v>
      </c>
      <c r="AD11" s="80">
        <v>0</v>
      </c>
      <c r="AE11" s="150"/>
      <c r="AF11"/>
      <c r="AG11"/>
      <c r="AH11"/>
      <c r="AI11"/>
      <c r="AJ11"/>
      <c r="AK11"/>
      <c r="AL11"/>
    </row>
    <row r="12" spans="1:47" s="13" customFormat="1">
      <c r="A12" s="49">
        <v>409</v>
      </c>
      <c r="B12" s="49">
        <v>409201201</v>
      </c>
      <c r="C12" s="50" t="s">
        <v>8</v>
      </c>
      <c r="D12" s="49">
        <v>201</v>
      </c>
      <c r="E12" s="50" t="s">
        <v>9</v>
      </c>
      <c r="F12" s="49">
        <v>201</v>
      </c>
      <c r="G12" s="50" t="s">
        <v>9</v>
      </c>
      <c r="H12" s="79">
        <v>402.08</v>
      </c>
      <c r="I12" s="80">
        <v>11113</v>
      </c>
      <c r="J12" s="80">
        <v>186</v>
      </c>
      <c r="K12" s="80">
        <v>0</v>
      </c>
      <c r="L12" s="80">
        <v>893</v>
      </c>
      <c r="M12" s="81">
        <v>12192</v>
      </c>
      <c r="N12"/>
      <c r="O12" s="79">
        <v>0</v>
      </c>
      <c r="P12" s="79">
        <v>0</v>
      </c>
      <c r="Q12" s="55">
        <v>0.18</v>
      </c>
      <c r="R12" s="55">
        <v>7.7533854534599503E-2</v>
      </c>
      <c r="S12" s="52">
        <v>0</v>
      </c>
      <c r="T12"/>
      <c r="U12" s="82">
        <v>4543100</v>
      </c>
      <c r="V12" s="82">
        <v>0</v>
      </c>
      <c r="W12" s="82">
        <v>0</v>
      </c>
      <c r="X12" s="82">
        <v>359059</v>
      </c>
      <c r="Y12" s="82">
        <v>4902159</v>
      </c>
      <c r="Z12" s="83">
        <f ca="1">SUMIF($A$10:$A$938,$A12,$Y$10:$Y$938)+SUMIF('17PJ'!$B$10:$K$889,$A12,'17PJ'!K$10:$K$889)</f>
        <v>4977366</v>
      </c>
      <c r="AA12"/>
      <c r="AB12" s="79">
        <v>0</v>
      </c>
      <c r="AC12" s="79">
        <v>0</v>
      </c>
      <c r="AD12" s="80">
        <v>0</v>
      </c>
      <c r="AE12" s="150"/>
      <c r="AF12"/>
      <c r="AG12"/>
      <c r="AH12"/>
      <c r="AI12"/>
      <c r="AJ12"/>
      <c r="AK12"/>
      <c r="AL12"/>
    </row>
    <row r="13" spans="1:47" s="13" customFormat="1">
      <c r="A13" s="49">
        <v>409</v>
      </c>
      <c r="B13" s="49">
        <v>409201331</v>
      </c>
      <c r="C13" s="50" t="s">
        <v>8</v>
      </c>
      <c r="D13" s="49">
        <v>201</v>
      </c>
      <c r="E13" s="50" t="s">
        <v>9</v>
      </c>
      <c r="F13" s="49">
        <v>331</v>
      </c>
      <c r="G13" s="50" t="s">
        <v>283</v>
      </c>
      <c r="H13" s="79">
        <v>3</v>
      </c>
      <c r="I13" s="80">
        <v>8450</v>
      </c>
      <c r="J13" s="80">
        <v>2997</v>
      </c>
      <c r="K13" s="80">
        <v>0</v>
      </c>
      <c r="L13" s="80">
        <v>893</v>
      </c>
      <c r="M13" s="81">
        <v>12340</v>
      </c>
      <c r="N13"/>
      <c r="O13" s="79">
        <v>0</v>
      </c>
      <c r="P13" s="79">
        <v>0</v>
      </c>
      <c r="Q13" s="55">
        <v>0.09</v>
      </c>
      <c r="R13" s="55">
        <v>1.6812408384238219E-2</v>
      </c>
      <c r="S13" s="52">
        <v>0</v>
      </c>
      <c r="T13"/>
      <c r="U13" s="82">
        <v>34341</v>
      </c>
      <c r="V13" s="82">
        <v>0</v>
      </c>
      <c r="W13" s="82">
        <v>0</v>
      </c>
      <c r="X13" s="82">
        <v>2679</v>
      </c>
      <c r="Y13" s="82">
        <v>37020</v>
      </c>
      <c r="Z13" s="83">
        <f ca="1">SUMIF($A$10:$A$938,$A13,$Y$10:$Y$938)+SUMIF('17PJ'!$B$10:$K$889,$A13,'17PJ'!K$10:$K$889)</f>
        <v>4977366</v>
      </c>
      <c r="AA13"/>
      <c r="AB13" s="79">
        <v>0</v>
      </c>
      <c r="AC13" s="79">
        <v>0</v>
      </c>
      <c r="AD13" s="80">
        <v>0</v>
      </c>
      <c r="AE13" s="150"/>
      <c r="AF13"/>
      <c r="AG13"/>
      <c r="AH13"/>
      <c r="AI13"/>
      <c r="AJ13"/>
      <c r="AK13"/>
      <c r="AL13"/>
    </row>
    <row r="14" spans="1:47" s="13" customFormat="1">
      <c r="A14" s="49">
        <v>410</v>
      </c>
      <c r="B14" s="49">
        <v>410035035</v>
      </c>
      <c r="C14" s="50" t="s">
        <v>10</v>
      </c>
      <c r="D14" s="49">
        <v>35</v>
      </c>
      <c r="E14" s="50" t="s">
        <v>11</v>
      </c>
      <c r="F14" s="49">
        <v>35</v>
      </c>
      <c r="G14" s="50" t="s">
        <v>11</v>
      </c>
      <c r="H14" s="79">
        <v>487.14</v>
      </c>
      <c r="I14" s="80">
        <v>11613</v>
      </c>
      <c r="J14" s="80">
        <v>4083</v>
      </c>
      <c r="K14" s="80">
        <v>0</v>
      </c>
      <c r="L14" s="80">
        <v>893</v>
      </c>
      <c r="M14" s="81">
        <v>16589</v>
      </c>
      <c r="N14"/>
      <c r="O14" s="79">
        <v>0</v>
      </c>
      <c r="P14" s="79">
        <v>0</v>
      </c>
      <c r="Q14" s="55">
        <v>0.18</v>
      </c>
      <c r="R14" s="55">
        <v>0.14456084490991788</v>
      </c>
      <c r="S14" s="52">
        <v>0</v>
      </c>
      <c r="T14"/>
      <c r="U14" s="82">
        <v>7646145</v>
      </c>
      <c r="V14" s="82">
        <v>0</v>
      </c>
      <c r="W14" s="82">
        <v>0</v>
      </c>
      <c r="X14" s="82">
        <v>435016</v>
      </c>
      <c r="Y14" s="82">
        <v>8081161</v>
      </c>
      <c r="Z14" s="83">
        <f ca="1">SUMIF($A$10:$A$938,$A14,$Y$10:$Y$938)+SUMIF('17PJ'!$B$10:$K$889,$A14,'17PJ'!K$10:$K$889)</f>
        <v>16503663.823638581</v>
      </c>
      <c r="AA14"/>
      <c r="AB14" s="79">
        <v>0</v>
      </c>
      <c r="AC14" s="79">
        <v>0</v>
      </c>
      <c r="AD14" s="80">
        <v>0</v>
      </c>
      <c r="AE14" s="150"/>
      <c r="AF14"/>
      <c r="AG14"/>
      <c r="AH14"/>
      <c r="AI14"/>
      <c r="AJ14"/>
      <c r="AK14"/>
      <c r="AL14"/>
    </row>
    <row r="15" spans="1:47" s="13" customFormat="1">
      <c r="A15" s="49">
        <v>410</v>
      </c>
      <c r="B15" s="49">
        <v>410035057</v>
      </c>
      <c r="C15" s="50" t="s">
        <v>10</v>
      </c>
      <c r="D15" s="49">
        <v>35</v>
      </c>
      <c r="E15" s="50" t="s">
        <v>11</v>
      </c>
      <c r="F15" s="49">
        <v>57</v>
      </c>
      <c r="G15" s="50" t="s">
        <v>13</v>
      </c>
      <c r="H15" s="79">
        <v>347.40999999999997</v>
      </c>
      <c r="I15" s="80">
        <v>11907</v>
      </c>
      <c r="J15" s="80">
        <v>606</v>
      </c>
      <c r="K15" s="80">
        <v>0</v>
      </c>
      <c r="L15" s="80">
        <v>893</v>
      </c>
      <c r="M15" s="81">
        <v>13406</v>
      </c>
      <c r="N15"/>
      <c r="O15" s="79">
        <v>0</v>
      </c>
      <c r="P15" s="79">
        <v>0</v>
      </c>
      <c r="Q15" s="55">
        <v>0.18</v>
      </c>
      <c r="R15" s="55">
        <v>0.11752257884657875</v>
      </c>
      <c r="S15" s="52">
        <v>0</v>
      </c>
      <c r="T15"/>
      <c r="U15" s="82">
        <v>4347141</v>
      </c>
      <c r="V15" s="82">
        <v>0</v>
      </c>
      <c r="W15" s="82">
        <v>0</v>
      </c>
      <c r="X15" s="82">
        <v>310236</v>
      </c>
      <c r="Y15" s="82">
        <v>4657377</v>
      </c>
      <c r="Z15" s="83">
        <f ca="1">SUMIF($A$10:$A$938,$A15,$Y$10:$Y$938)+SUMIF('17PJ'!$B$10:$K$889,$A15,'17PJ'!K$10:$K$889)</f>
        <v>16503663.823638581</v>
      </c>
      <c r="AA15"/>
      <c r="AB15" s="79">
        <v>0</v>
      </c>
      <c r="AC15" s="79">
        <v>0</v>
      </c>
      <c r="AD15" s="80">
        <v>0</v>
      </c>
      <c r="AE15" s="150"/>
      <c r="AF15"/>
      <c r="AG15"/>
      <c r="AH15"/>
      <c r="AI15"/>
      <c r="AJ15"/>
      <c r="AK15"/>
      <c r="AL15"/>
    </row>
    <row r="16" spans="1:47" s="13" customFormat="1">
      <c r="A16" s="49">
        <v>410</v>
      </c>
      <c r="B16" s="49">
        <v>410035071</v>
      </c>
      <c r="C16" s="50" t="s">
        <v>10</v>
      </c>
      <c r="D16" s="49">
        <v>35</v>
      </c>
      <c r="E16" s="50" t="s">
        <v>11</v>
      </c>
      <c r="F16" s="49">
        <v>71</v>
      </c>
      <c r="G16" s="50" t="s">
        <v>218</v>
      </c>
      <c r="H16" s="79">
        <v>1</v>
      </c>
      <c r="I16" s="80">
        <v>9778</v>
      </c>
      <c r="J16" s="80">
        <v>5081</v>
      </c>
      <c r="K16" s="80">
        <v>0</v>
      </c>
      <c r="L16" s="80">
        <v>893</v>
      </c>
      <c r="M16" s="81">
        <v>15752</v>
      </c>
      <c r="N16"/>
      <c r="O16" s="79">
        <v>0</v>
      </c>
      <c r="P16" s="79">
        <v>0</v>
      </c>
      <c r="Q16" s="55">
        <v>0.09</v>
      </c>
      <c r="R16" s="55">
        <v>2.9605856688433292E-3</v>
      </c>
      <c r="S16" s="52">
        <v>0</v>
      </c>
      <c r="T16"/>
      <c r="U16" s="82">
        <v>14859</v>
      </c>
      <c r="V16" s="82">
        <v>0</v>
      </c>
      <c r="W16" s="82">
        <v>0</v>
      </c>
      <c r="X16" s="82">
        <v>893</v>
      </c>
      <c r="Y16" s="82">
        <v>15752</v>
      </c>
      <c r="Z16" s="83">
        <f ca="1">SUMIF($A$10:$A$938,$A16,$Y$10:$Y$938)+SUMIF('17PJ'!$B$10:$K$889,$A16,'17PJ'!K$10:$K$889)</f>
        <v>16503663.823638581</v>
      </c>
      <c r="AA16"/>
      <c r="AB16" s="79">
        <v>0</v>
      </c>
      <c r="AC16" s="79">
        <v>0</v>
      </c>
      <c r="AD16" s="80">
        <v>0</v>
      </c>
      <c r="AE16" s="150"/>
      <c r="AF16"/>
      <c r="AG16"/>
      <c r="AH16"/>
      <c r="AI16"/>
      <c r="AJ16"/>
      <c r="AK16"/>
      <c r="AL16"/>
    </row>
    <row r="17" spans="1:38" s="13" customFormat="1">
      <c r="A17" s="49">
        <v>410</v>
      </c>
      <c r="B17" s="49">
        <v>410035093</v>
      </c>
      <c r="C17" s="50" t="s">
        <v>10</v>
      </c>
      <c r="D17" s="49">
        <v>35</v>
      </c>
      <c r="E17" s="50" t="s">
        <v>11</v>
      </c>
      <c r="F17" s="49">
        <v>93</v>
      </c>
      <c r="G17" s="50" t="s">
        <v>14</v>
      </c>
      <c r="H17" s="79">
        <v>10</v>
      </c>
      <c r="I17" s="80">
        <v>10969</v>
      </c>
      <c r="J17" s="80">
        <v>314</v>
      </c>
      <c r="K17" s="80">
        <v>0</v>
      </c>
      <c r="L17" s="80">
        <v>893</v>
      </c>
      <c r="M17" s="81">
        <v>12176</v>
      </c>
      <c r="N17"/>
      <c r="O17" s="79">
        <v>0</v>
      </c>
      <c r="P17" s="79">
        <v>0</v>
      </c>
      <c r="Q17" s="55">
        <v>0.09</v>
      </c>
      <c r="R17" s="55">
        <v>8.9870379446020443E-2</v>
      </c>
      <c r="S17" s="52">
        <v>0</v>
      </c>
      <c r="T17"/>
      <c r="U17" s="82">
        <v>112830</v>
      </c>
      <c r="V17" s="82">
        <v>0</v>
      </c>
      <c r="W17" s="82">
        <v>0</v>
      </c>
      <c r="X17" s="82">
        <v>8930</v>
      </c>
      <c r="Y17" s="82">
        <v>121760</v>
      </c>
      <c r="Z17" s="83">
        <f ca="1">SUMIF($A$10:$A$938,$A17,$Y$10:$Y$938)+SUMIF('17PJ'!$B$10:$K$889,$A17,'17PJ'!K$10:$K$889)</f>
        <v>16503663.823638581</v>
      </c>
      <c r="AA17"/>
      <c r="AB17" s="79">
        <v>0</v>
      </c>
      <c r="AC17" s="79">
        <v>0</v>
      </c>
      <c r="AD17" s="80">
        <v>0</v>
      </c>
      <c r="AE17" s="150"/>
      <c r="AF17"/>
      <c r="AG17"/>
      <c r="AH17"/>
      <c r="AI17"/>
      <c r="AJ17"/>
      <c r="AK17"/>
      <c r="AL17"/>
    </row>
    <row r="18" spans="1:38" s="13" customFormat="1">
      <c r="A18" s="49">
        <v>410</v>
      </c>
      <c r="B18" s="49">
        <v>410035155</v>
      </c>
      <c r="C18" s="50" t="s">
        <v>10</v>
      </c>
      <c r="D18" s="49">
        <v>35</v>
      </c>
      <c r="E18" s="50" t="s">
        <v>11</v>
      </c>
      <c r="F18" s="49">
        <v>155</v>
      </c>
      <c r="G18" s="50" t="s">
        <v>15</v>
      </c>
      <c r="H18" s="79">
        <v>1</v>
      </c>
      <c r="I18" s="80">
        <v>10438</v>
      </c>
      <c r="J18" s="80">
        <v>6909</v>
      </c>
      <c r="K18" s="80">
        <v>0</v>
      </c>
      <c r="L18" s="80">
        <v>893</v>
      </c>
      <c r="M18" s="81">
        <v>18240</v>
      </c>
      <c r="N18"/>
      <c r="O18" s="79">
        <v>0</v>
      </c>
      <c r="P18" s="79">
        <v>0</v>
      </c>
      <c r="Q18" s="55">
        <v>0.09</v>
      </c>
      <c r="R18" s="55">
        <v>2.3661645405207555E-4</v>
      </c>
      <c r="S18" s="52">
        <v>0</v>
      </c>
      <c r="T18"/>
      <c r="U18" s="82">
        <v>17347</v>
      </c>
      <c r="V18" s="82">
        <v>0</v>
      </c>
      <c r="W18" s="82">
        <v>0</v>
      </c>
      <c r="X18" s="82">
        <v>893</v>
      </c>
      <c r="Y18" s="82">
        <v>18240</v>
      </c>
      <c r="Z18" s="83">
        <f ca="1">SUMIF($A$10:$A$938,$A18,$Y$10:$Y$938)+SUMIF('17PJ'!$B$10:$K$889,$A18,'17PJ'!K$10:$K$889)</f>
        <v>16503663.823638581</v>
      </c>
      <c r="AA18"/>
      <c r="AB18" s="79">
        <v>0</v>
      </c>
      <c r="AC18" s="79">
        <v>0</v>
      </c>
      <c r="AD18" s="80">
        <v>0</v>
      </c>
      <c r="AE18" s="150"/>
      <c r="AF18"/>
      <c r="AG18"/>
      <c r="AH18"/>
      <c r="AI18"/>
      <c r="AJ18"/>
      <c r="AK18"/>
      <c r="AL18"/>
    </row>
    <row r="19" spans="1:38" s="13" customFormat="1">
      <c r="A19" s="49">
        <v>410</v>
      </c>
      <c r="B19" s="49">
        <v>410035163</v>
      </c>
      <c r="C19" s="50" t="s">
        <v>10</v>
      </c>
      <c r="D19" s="49">
        <v>35</v>
      </c>
      <c r="E19" s="50" t="s">
        <v>11</v>
      </c>
      <c r="F19" s="49">
        <v>163</v>
      </c>
      <c r="G19" s="50" t="s">
        <v>16</v>
      </c>
      <c r="H19" s="79">
        <v>13.1</v>
      </c>
      <c r="I19" s="80">
        <v>10671</v>
      </c>
      <c r="J19" s="80">
        <v>451</v>
      </c>
      <c r="K19" s="80">
        <v>0</v>
      </c>
      <c r="L19" s="80">
        <v>893</v>
      </c>
      <c r="M19" s="81">
        <v>12015</v>
      </c>
      <c r="N19"/>
      <c r="O19" s="79">
        <v>0</v>
      </c>
      <c r="P19" s="79">
        <v>0</v>
      </c>
      <c r="Q19" s="55">
        <v>0.18</v>
      </c>
      <c r="R19" s="55">
        <v>8.6929728917015628E-2</v>
      </c>
      <c r="S19" s="52">
        <v>0</v>
      </c>
      <c r="T19"/>
      <c r="U19" s="82">
        <v>145698</v>
      </c>
      <c r="V19" s="82">
        <v>0</v>
      </c>
      <c r="W19" s="82">
        <v>0</v>
      </c>
      <c r="X19" s="82">
        <v>11699</v>
      </c>
      <c r="Y19" s="82">
        <v>157397</v>
      </c>
      <c r="Z19" s="83">
        <f ca="1">SUMIF($A$10:$A$938,$A19,$Y$10:$Y$938)+SUMIF('17PJ'!$B$10:$K$889,$A19,'17PJ'!K$10:$K$889)</f>
        <v>16503663.823638581</v>
      </c>
      <c r="AA19"/>
      <c r="AB19" s="79">
        <v>0</v>
      </c>
      <c r="AC19" s="79">
        <v>0</v>
      </c>
      <c r="AD19" s="80">
        <v>0</v>
      </c>
      <c r="AE19" s="150"/>
      <c r="AF19"/>
      <c r="AG19"/>
      <c r="AH19"/>
      <c r="AI19"/>
      <c r="AJ19"/>
      <c r="AK19"/>
      <c r="AL19"/>
    </row>
    <row r="20" spans="1:38" s="13" customFormat="1">
      <c r="A20" s="49">
        <v>410</v>
      </c>
      <c r="B20" s="49">
        <v>410035165</v>
      </c>
      <c r="C20" s="50" t="s">
        <v>10</v>
      </c>
      <c r="D20" s="49">
        <v>35</v>
      </c>
      <c r="E20" s="50" t="s">
        <v>11</v>
      </c>
      <c r="F20" s="49">
        <v>165</v>
      </c>
      <c r="G20" s="50" t="s">
        <v>17</v>
      </c>
      <c r="H20" s="79">
        <v>3</v>
      </c>
      <c r="I20" s="80">
        <v>9529</v>
      </c>
      <c r="J20" s="80">
        <v>520</v>
      </c>
      <c r="K20" s="80">
        <v>0</v>
      </c>
      <c r="L20" s="80">
        <v>893</v>
      </c>
      <c r="M20" s="81">
        <v>10942</v>
      </c>
      <c r="N20"/>
      <c r="O20" s="79">
        <v>0</v>
      </c>
      <c r="P20" s="79">
        <v>0</v>
      </c>
      <c r="Q20" s="55">
        <v>9.8299999999999998E-2</v>
      </c>
      <c r="R20" s="55">
        <v>9.8201070211486718E-2</v>
      </c>
      <c r="S20" s="52">
        <v>0</v>
      </c>
      <c r="T20"/>
      <c r="U20" s="82">
        <v>30147</v>
      </c>
      <c r="V20" s="82">
        <v>0</v>
      </c>
      <c r="W20" s="82">
        <v>0</v>
      </c>
      <c r="X20" s="82">
        <v>2679</v>
      </c>
      <c r="Y20" s="82">
        <v>32826</v>
      </c>
      <c r="Z20" s="83">
        <f ca="1">SUMIF($A$10:$A$938,$A20,$Y$10:$Y$938)+SUMIF('17PJ'!$B$10:$K$889,$A20,'17PJ'!K$10:$K$889)</f>
        <v>16503663.823638581</v>
      </c>
      <c r="AA20"/>
      <c r="AB20" s="79">
        <v>0</v>
      </c>
      <c r="AC20" s="79">
        <v>0</v>
      </c>
      <c r="AD20" s="80">
        <v>0</v>
      </c>
      <c r="AE20" s="150"/>
      <c r="AF20"/>
      <c r="AG20"/>
      <c r="AH20"/>
      <c r="AI20"/>
      <c r="AJ20"/>
      <c r="AK20"/>
      <c r="AL20"/>
    </row>
    <row r="21" spans="1:38" s="13" customFormat="1">
      <c r="A21" s="49">
        <v>410</v>
      </c>
      <c r="B21" s="49">
        <v>410035176</v>
      </c>
      <c r="C21" s="50" t="s">
        <v>10</v>
      </c>
      <c r="D21" s="49">
        <v>35</v>
      </c>
      <c r="E21" s="50" t="s">
        <v>11</v>
      </c>
      <c r="F21" s="49">
        <v>176</v>
      </c>
      <c r="G21" s="50" t="s">
        <v>78</v>
      </c>
      <c r="H21" s="79">
        <v>1</v>
      </c>
      <c r="I21" s="80">
        <v>11288</v>
      </c>
      <c r="J21" s="80">
        <v>3729</v>
      </c>
      <c r="K21" s="80">
        <v>0</v>
      </c>
      <c r="L21" s="80">
        <v>893</v>
      </c>
      <c r="M21" s="81">
        <v>15910</v>
      </c>
      <c r="N21"/>
      <c r="O21" s="79">
        <v>0</v>
      </c>
      <c r="P21" s="79">
        <v>0</v>
      </c>
      <c r="Q21" s="55">
        <v>0.09</v>
      </c>
      <c r="R21" s="55">
        <v>6.645275270560716E-2</v>
      </c>
      <c r="S21" s="52">
        <v>0</v>
      </c>
      <c r="T21"/>
      <c r="U21" s="82">
        <v>15017</v>
      </c>
      <c r="V21" s="82">
        <v>0</v>
      </c>
      <c r="W21" s="82">
        <v>0</v>
      </c>
      <c r="X21" s="82">
        <v>893</v>
      </c>
      <c r="Y21" s="82">
        <v>15910</v>
      </c>
      <c r="Z21" s="83">
        <f ca="1">SUMIF($A$10:$A$938,$A21,$Y$10:$Y$938)+SUMIF('17PJ'!$B$10:$K$889,$A21,'17PJ'!K$10:$K$889)</f>
        <v>16503663.823638581</v>
      </c>
      <c r="AA21"/>
      <c r="AB21" s="79">
        <v>0</v>
      </c>
      <c r="AC21" s="79">
        <v>0</v>
      </c>
      <c r="AD21" s="80">
        <v>0</v>
      </c>
      <c r="AE21" s="150"/>
      <c r="AF21"/>
      <c r="AG21"/>
      <c r="AH21"/>
      <c r="AI21"/>
      <c r="AJ21"/>
      <c r="AK21"/>
      <c r="AL21"/>
    </row>
    <row r="22" spans="1:38" s="13" customFormat="1">
      <c r="A22" s="49">
        <v>410</v>
      </c>
      <c r="B22" s="49">
        <v>410035217</v>
      </c>
      <c r="C22" s="50" t="s">
        <v>10</v>
      </c>
      <c r="D22" s="49">
        <v>35</v>
      </c>
      <c r="E22" s="50" t="s">
        <v>11</v>
      </c>
      <c r="F22" s="49">
        <v>217</v>
      </c>
      <c r="G22" s="50" t="s">
        <v>379</v>
      </c>
      <c r="H22" s="79">
        <v>1</v>
      </c>
      <c r="I22" s="80">
        <v>9876</v>
      </c>
      <c r="J22" s="80">
        <v>4307</v>
      </c>
      <c r="K22" s="80">
        <v>0</v>
      </c>
      <c r="L22" s="80">
        <v>893</v>
      </c>
      <c r="M22" s="81">
        <v>15076</v>
      </c>
      <c r="N22"/>
      <c r="O22" s="79">
        <v>0</v>
      </c>
      <c r="P22" s="79">
        <v>0</v>
      </c>
      <c r="Q22" s="55">
        <v>0.09</v>
      </c>
      <c r="R22" s="55">
        <v>8.1121734679163104E-4</v>
      </c>
      <c r="S22" s="52">
        <v>0</v>
      </c>
      <c r="T22"/>
      <c r="U22" s="82">
        <v>14183</v>
      </c>
      <c r="V22" s="82">
        <v>0</v>
      </c>
      <c r="W22" s="82">
        <v>0</v>
      </c>
      <c r="X22" s="82">
        <v>893</v>
      </c>
      <c r="Y22" s="82">
        <v>15076</v>
      </c>
      <c r="Z22" s="83">
        <f ca="1">SUMIF($A$10:$A$938,$A22,$Y$10:$Y$938)+SUMIF('17PJ'!$B$10:$K$889,$A22,'17PJ'!K$10:$K$889)</f>
        <v>16503663.823638581</v>
      </c>
      <c r="AA22"/>
      <c r="AB22" s="79">
        <v>0</v>
      </c>
      <c r="AC22" s="79">
        <v>0</v>
      </c>
      <c r="AD22" s="80">
        <v>0</v>
      </c>
      <c r="AE22" s="150"/>
      <c r="AF22"/>
      <c r="AG22"/>
      <c r="AH22"/>
      <c r="AI22"/>
      <c r="AJ22"/>
      <c r="AK22"/>
      <c r="AL22"/>
    </row>
    <row r="23" spans="1:38" s="13" customFormat="1">
      <c r="A23" s="49">
        <v>410</v>
      </c>
      <c r="B23" s="49">
        <v>410035248</v>
      </c>
      <c r="C23" s="50" t="s">
        <v>10</v>
      </c>
      <c r="D23" s="49">
        <v>35</v>
      </c>
      <c r="E23" s="50" t="s">
        <v>11</v>
      </c>
      <c r="F23" s="49">
        <v>248</v>
      </c>
      <c r="G23" s="50" t="s">
        <v>18</v>
      </c>
      <c r="H23" s="79">
        <v>23.75</v>
      </c>
      <c r="I23" s="80">
        <v>10628</v>
      </c>
      <c r="J23" s="80">
        <v>1051</v>
      </c>
      <c r="K23" s="80">
        <v>0</v>
      </c>
      <c r="L23" s="80">
        <v>893</v>
      </c>
      <c r="M23" s="81">
        <v>12572</v>
      </c>
      <c r="N23"/>
      <c r="O23" s="79">
        <v>0</v>
      </c>
      <c r="P23" s="79">
        <v>0</v>
      </c>
      <c r="Q23" s="55">
        <v>0.09</v>
      </c>
      <c r="R23" s="55">
        <v>3.9140350816507199E-2</v>
      </c>
      <c r="S23" s="52">
        <v>0</v>
      </c>
      <c r="T23"/>
      <c r="U23" s="82">
        <v>277375</v>
      </c>
      <c r="V23" s="82">
        <v>0</v>
      </c>
      <c r="W23" s="82">
        <v>0</v>
      </c>
      <c r="X23" s="82">
        <v>21210</v>
      </c>
      <c r="Y23" s="82">
        <v>298585</v>
      </c>
      <c r="Z23" s="83">
        <f ca="1">SUMIF($A$10:$A$938,$A23,$Y$10:$Y$938)+SUMIF('17PJ'!$B$10:$K$889,$A23,'17PJ'!K$10:$K$889)</f>
        <v>16503663.823638581</v>
      </c>
      <c r="AA23"/>
      <c r="AB23" s="79">
        <v>0</v>
      </c>
      <c r="AC23" s="79">
        <v>0</v>
      </c>
      <c r="AD23" s="80">
        <v>0</v>
      </c>
      <c r="AE23" s="150"/>
      <c r="AF23"/>
      <c r="AG23"/>
      <c r="AH23"/>
      <c r="AI23"/>
      <c r="AJ23"/>
      <c r="AK23"/>
      <c r="AL23"/>
    </row>
    <row r="24" spans="1:38" s="13" customFormat="1">
      <c r="A24" s="49">
        <v>410</v>
      </c>
      <c r="B24" s="49">
        <v>410035262</v>
      </c>
      <c r="C24" s="50" t="s">
        <v>10</v>
      </c>
      <c r="D24" s="49">
        <v>35</v>
      </c>
      <c r="E24" s="50" t="s">
        <v>11</v>
      </c>
      <c r="F24" s="49">
        <v>262</v>
      </c>
      <c r="G24" s="50" t="s">
        <v>19</v>
      </c>
      <c r="H24" s="79">
        <v>3</v>
      </c>
      <c r="I24" s="80">
        <v>9721</v>
      </c>
      <c r="J24" s="80">
        <v>4482</v>
      </c>
      <c r="K24" s="80">
        <v>0</v>
      </c>
      <c r="L24" s="80">
        <v>893</v>
      </c>
      <c r="M24" s="81">
        <v>15096</v>
      </c>
      <c r="N24"/>
      <c r="O24" s="79">
        <v>0</v>
      </c>
      <c r="P24" s="79">
        <v>0</v>
      </c>
      <c r="Q24" s="55">
        <v>0.09</v>
      </c>
      <c r="R24" s="55">
        <v>5.2966569410615699E-2</v>
      </c>
      <c r="S24" s="52">
        <v>0</v>
      </c>
      <c r="T24"/>
      <c r="U24" s="82">
        <v>42609</v>
      </c>
      <c r="V24" s="82">
        <v>0</v>
      </c>
      <c r="W24" s="82">
        <v>0</v>
      </c>
      <c r="X24" s="82">
        <v>2679</v>
      </c>
      <c r="Y24" s="82">
        <v>45288</v>
      </c>
      <c r="Z24" s="83">
        <f ca="1">SUMIF($A$10:$A$938,$A24,$Y$10:$Y$938)+SUMIF('17PJ'!$B$10:$K$889,$A24,'17PJ'!K$10:$K$889)</f>
        <v>16503663.823638581</v>
      </c>
      <c r="AA24"/>
      <c r="AB24" s="79">
        <v>0</v>
      </c>
      <c r="AC24" s="79">
        <v>0</v>
      </c>
      <c r="AD24" s="80">
        <v>0</v>
      </c>
      <c r="AE24" s="150"/>
      <c r="AF24"/>
      <c r="AG24"/>
      <c r="AH24"/>
      <c r="AI24"/>
      <c r="AJ24"/>
      <c r="AK24"/>
      <c r="AL24"/>
    </row>
    <row r="25" spans="1:38" s="13" customFormat="1">
      <c r="A25" s="49">
        <v>410</v>
      </c>
      <c r="B25" s="49">
        <v>410035274</v>
      </c>
      <c r="C25" s="50" t="s">
        <v>10</v>
      </c>
      <c r="D25" s="49">
        <v>35</v>
      </c>
      <c r="E25" s="50" t="s">
        <v>11</v>
      </c>
      <c r="F25" s="49">
        <v>274</v>
      </c>
      <c r="G25" s="50" t="s">
        <v>60</v>
      </c>
      <c r="H25" s="79">
        <v>0.61</v>
      </c>
      <c r="I25" s="80">
        <v>11980</v>
      </c>
      <c r="J25" s="80">
        <v>5792</v>
      </c>
      <c r="K25" s="80">
        <v>0</v>
      </c>
      <c r="L25" s="80">
        <v>893</v>
      </c>
      <c r="M25" s="81">
        <v>18665</v>
      </c>
      <c r="N25"/>
      <c r="O25" s="79">
        <v>0</v>
      </c>
      <c r="P25" s="79">
        <v>0</v>
      </c>
      <c r="Q25" s="55">
        <v>0.09</v>
      </c>
      <c r="R25" s="55">
        <v>7.8783261750433251E-2</v>
      </c>
      <c r="S25" s="52">
        <v>0</v>
      </c>
      <c r="T25"/>
      <c r="U25" s="82">
        <v>10841</v>
      </c>
      <c r="V25" s="82">
        <v>0</v>
      </c>
      <c r="W25" s="82">
        <v>0</v>
      </c>
      <c r="X25" s="82">
        <v>545</v>
      </c>
      <c r="Y25" s="82">
        <v>11386</v>
      </c>
      <c r="Z25" s="83">
        <f ca="1">SUMIF($A$10:$A$938,$A25,$Y$10:$Y$938)+SUMIF('17PJ'!$B$10:$K$889,$A25,'17PJ'!K$10:$K$889)</f>
        <v>16503663.823638581</v>
      </c>
      <c r="AA25"/>
      <c r="AB25" s="79">
        <v>0</v>
      </c>
      <c r="AC25" s="79">
        <v>0</v>
      </c>
      <c r="AD25" s="80">
        <v>0</v>
      </c>
      <c r="AE25" s="150"/>
      <c r="AF25"/>
      <c r="AG25"/>
      <c r="AH25"/>
      <c r="AI25"/>
      <c r="AJ25"/>
      <c r="AK25"/>
      <c r="AL25"/>
    </row>
    <row r="26" spans="1:38" s="13" customFormat="1">
      <c r="A26" s="49">
        <v>410</v>
      </c>
      <c r="B26" s="49">
        <v>410035308</v>
      </c>
      <c r="C26" s="50" t="s">
        <v>10</v>
      </c>
      <c r="D26" s="49">
        <v>35</v>
      </c>
      <c r="E26" s="50" t="s">
        <v>11</v>
      </c>
      <c r="F26" s="49">
        <v>308</v>
      </c>
      <c r="G26" s="50" t="s">
        <v>20</v>
      </c>
      <c r="H26" s="79">
        <v>0.55000000000000004</v>
      </c>
      <c r="I26" s="80">
        <v>14923</v>
      </c>
      <c r="J26" s="80">
        <v>8660</v>
      </c>
      <c r="K26" s="80">
        <v>0</v>
      </c>
      <c r="L26" s="80">
        <v>893</v>
      </c>
      <c r="M26" s="81">
        <v>24476</v>
      </c>
      <c r="N26"/>
      <c r="O26" s="79">
        <v>0</v>
      </c>
      <c r="P26" s="79">
        <v>0</v>
      </c>
      <c r="Q26" s="55">
        <v>0.09</v>
      </c>
      <c r="R26" s="55">
        <v>2.0352338655245709E-3</v>
      </c>
      <c r="S26" s="52">
        <v>0</v>
      </c>
      <c r="T26"/>
      <c r="U26" s="82">
        <v>12971</v>
      </c>
      <c r="V26" s="82">
        <v>0</v>
      </c>
      <c r="W26" s="82">
        <v>0</v>
      </c>
      <c r="X26" s="82">
        <v>491</v>
      </c>
      <c r="Y26" s="82">
        <v>13462</v>
      </c>
      <c r="Z26" s="83">
        <f ca="1">SUMIF($A$10:$A$938,$A26,$Y$10:$Y$938)+SUMIF('17PJ'!$B$10:$K$889,$A26,'17PJ'!K$10:$K$889)</f>
        <v>16503663.823638581</v>
      </c>
      <c r="AA26"/>
      <c r="AB26" s="79">
        <v>0</v>
      </c>
      <c r="AC26" s="79">
        <v>0</v>
      </c>
      <c r="AD26" s="80">
        <v>0</v>
      </c>
      <c r="AE26" s="150"/>
      <c r="AF26"/>
      <c r="AG26"/>
      <c r="AH26"/>
      <c r="AI26"/>
      <c r="AJ26"/>
      <c r="AK26"/>
      <c r="AL26"/>
    </row>
    <row r="27" spans="1:38" s="13" customFormat="1">
      <c r="A27" s="49">
        <v>410</v>
      </c>
      <c r="B27" s="49">
        <v>410035346</v>
      </c>
      <c r="C27" s="50" t="s">
        <v>10</v>
      </c>
      <c r="D27" s="49">
        <v>35</v>
      </c>
      <c r="E27" s="50" t="s">
        <v>11</v>
      </c>
      <c r="F27" s="49">
        <v>346</v>
      </c>
      <c r="G27" s="50" t="s">
        <v>21</v>
      </c>
      <c r="H27" s="79">
        <v>8.25</v>
      </c>
      <c r="I27" s="80">
        <v>12519</v>
      </c>
      <c r="J27" s="80">
        <v>1393</v>
      </c>
      <c r="K27" s="80">
        <v>0</v>
      </c>
      <c r="L27" s="80">
        <v>893</v>
      </c>
      <c r="M27" s="81">
        <v>14805</v>
      </c>
      <c r="N27"/>
      <c r="O27" s="79">
        <v>0</v>
      </c>
      <c r="P27" s="79">
        <v>0</v>
      </c>
      <c r="Q27" s="55">
        <v>0.09</v>
      </c>
      <c r="R27" s="55">
        <v>9.3572471757987288E-3</v>
      </c>
      <c r="S27" s="52">
        <v>0</v>
      </c>
      <c r="T27"/>
      <c r="U27" s="82">
        <v>114773</v>
      </c>
      <c r="V27" s="82">
        <v>0</v>
      </c>
      <c r="W27" s="82">
        <v>0</v>
      </c>
      <c r="X27" s="82">
        <v>7368</v>
      </c>
      <c r="Y27" s="82">
        <v>122141</v>
      </c>
      <c r="Z27" s="83">
        <f ca="1">SUMIF($A$10:$A$938,$A27,$Y$10:$Y$938)+SUMIF('17PJ'!$B$10:$K$889,$A27,'17PJ'!K$10:$K$889)</f>
        <v>16503663.823638581</v>
      </c>
      <c r="AA27"/>
      <c r="AB27" s="79">
        <v>0</v>
      </c>
      <c r="AC27" s="79">
        <v>0</v>
      </c>
      <c r="AD27" s="80">
        <v>0</v>
      </c>
      <c r="AE27" s="150"/>
      <c r="AF27"/>
      <c r="AG27"/>
      <c r="AH27"/>
      <c r="AI27"/>
      <c r="AJ27"/>
      <c r="AK27"/>
      <c r="AL27"/>
    </row>
    <row r="28" spans="1:38" s="13" customFormat="1">
      <c r="A28" s="49">
        <v>410</v>
      </c>
      <c r="B28" s="49">
        <v>410057035</v>
      </c>
      <c r="C28" s="50" t="s">
        <v>10</v>
      </c>
      <c r="D28" s="49">
        <v>57</v>
      </c>
      <c r="E28" s="50" t="s">
        <v>13</v>
      </c>
      <c r="F28" s="49">
        <v>35</v>
      </c>
      <c r="G28" s="50" t="s">
        <v>11</v>
      </c>
      <c r="H28" s="79">
        <v>10.64</v>
      </c>
      <c r="I28" s="80">
        <v>11884</v>
      </c>
      <c r="J28" s="80">
        <v>4178</v>
      </c>
      <c r="K28" s="80">
        <v>0</v>
      </c>
      <c r="L28" s="80">
        <v>893</v>
      </c>
      <c r="M28" s="81">
        <v>16955</v>
      </c>
      <c r="N28"/>
      <c r="O28" s="79">
        <v>0</v>
      </c>
      <c r="P28" s="79">
        <v>0</v>
      </c>
      <c r="Q28" s="55">
        <v>0.18</v>
      </c>
      <c r="R28" s="55">
        <v>0.14456084490991788</v>
      </c>
      <c r="S28" s="52">
        <v>0</v>
      </c>
      <c r="T28"/>
      <c r="U28" s="82">
        <v>170900</v>
      </c>
      <c r="V28" s="82">
        <v>0</v>
      </c>
      <c r="W28" s="82">
        <v>0</v>
      </c>
      <c r="X28" s="82">
        <v>9502</v>
      </c>
      <c r="Y28" s="82">
        <v>180402</v>
      </c>
      <c r="Z28" s="83">
        <f ca="1">SUMIF($A$10:$A$938,$A28,$Y$10:$Y$938)+SUMIF('17PJ'!$B$10:$K$889,$A28,'17PJ'!K$10:$K$889)</f>
        <v>16503663.823638581</v>
      </c>
      <c r="AA28"/>
      <c r="AB28" s="79">
        <v>0</v>
      </c>
      <c r="AC28" s="79">
        <v>0</v>
      </c>
      <c r="AD28" s="80">
        <v>0</v>
      </c>
      <c r="AE28" s="150"/>
      <c r="AF28"/>
      <c r="AG28"/>
      <c r="AH28"/>
      <c r="AI28"/>
      <c r="AJ28"/>
      <c r="AK28"/>
      <c r="AL28"/>
    </row>
    <row r="29" spans="1:38" s="13" customFormat="1">
      <c r="A29" s="49">
        <v>410</v>
      </c>
      <c r="B29" s="49">
        <v>410057057</v>
      </c>
      <c r="C29" s="50" t="s">
        <v>10</v>
      </c>
      <c r="D29" s="49">
        <v>57</v>
      </c>
      <c r="E29" s="50" t="s">
        <v>13</v>
      </c>
      <c r="F29" s="49">
        <v>57</v>
      </c>
      <c r="G29" s="50" t="s">
        <v>13</v>
      </c>
      <c r="H29" s="79">
        <v>195.11999999999998</v>
      </c>
      <c r="I29" s="80">
        <v>11145</v>
      </c>
      <c r="J29" s="80">
        <v>567</v>
      </c>
      <c r="K29" s="80">
        <v>0</v>
      </c>
      <c r="L29" s="80">
        <v>893</v>
      </c>
      <c r="M29" s="81">
        <v>12605</v>
      </c>
      <c r="N29"/>
      <c r="O29" s="79">
        <v>0</v>
      </c>
      <c r="P29" s="79">
        <v>0</v>
      </c>
      <c r="Q29" s="55">
        <v>0.18</v>
      </c>
      <c r="R29" s="55">
        <v>0.11752257884657875</v>
      </c>
      <c r="S29" s="52">
        <v>0</v>
      </c>
      <c r="T29"/>
      <c r="U29" s="82">
        <v>2285244</v>
      </c>
      <c r="V29" s="82">
        <v>0</v>
      </c>
      <c r="W29" s="82">
        <v>0</v>
      </c>
      <c r="X29" s="82">
        <v>174242</v>
      </c>
      <c r="Y29" s="82">
        <v>2459486</v>
      </c>
      <c r="Z29" s="83">
        <f ca="1">SUMIF($A$10:$A$938,$A29,$Y$10:$Y$938)+SUMIF('17PJ'!$B$10:$K$889,$A29,'17PJ'!K$10:$K$889)</f>
        <v>16503663.823638581</v>
      </c>
      <c r="AA29"/>
      <c r="AB29" s="79">
        <v>0</v>
      </c>
      <c r="AC29" s="79">
        <v>0</v>
      </c>
      <c r="AD29" s="80">
        <v>0</v>
      </c>
      <c r="AE29" s="150"/>
      <c r="AF29"/>
      <c r="AG29"/>
      <c r="AH29"/>
      <c r="AI29"/>
      <c r="AJ29"/>
      <c r="AK29"/>
      <c r="AL29"/>
    </row>
    <row r="30" spans="1:38" s="13" customFormat="1">
      <c r="A30" s="49">
        <v>410</v>
      </c>
      <c r="B30" s="49">
        <v>410057093</v>
      </c>
      <c r="C30" s="50" t="s">
        <v>10</v>
      </c>
      <c r="D30" s="49">
        <v>57</v>
      </c>
      <c r="E30" s="50" t="s">
        <v>13</v>
      </c>
      <c r="F30" s="49">
        <v>93</v>
      </c>
      <c r="G30" s="50" t="s">
        <v>14</v>
      </c>
      <c r="H30" s="79">
        <v>5.7</v>
      </c>
      <c r="I30" s="80">
        <v>12173</v>
      </c>
      <c r="J30" s="80">
        <v>349</v>
      </c>
      <c r="K30" s="80">
        <v>0</v>
      </c>
      <c r="L30" s="80">
        <v>893</v>
      </c>
      <c r="M30" s="81">
        <v>13415</v>
      </c>
      <c r="N30"/>
      <c r="O30" s="79">
        <v>0</v>
      </c>
      <c r="P30" s="79">
        <v>0</v>
      </c>
      <c r="Q30" s="55">
        <v>0.09</v>
      </c>
      <c r="R30" s="55">
        <v>8.9870379446020443E-2</v>
      </c>
      <c r="S30" s="52">
        <v>0</v>
      </c>
      <c r="T30"/>
      <c r="U30" s="82">
        <v>71375</v>
      </c>
      <c r="V30" s="82">
        <v>0</v>
      </c>
      <c r="W30" s="82">
        <v>0</v>
      </c>
      <c r="X30" s="82">
        <v>5090</v>
      </c>
      <c r="Y30" s="82">
        <v>76465</v>
      </c>
      <c r="Z30" s="83">
        <f ca="1">SUMIF($A$10:$A$938,$A30,$Y$10:$Y$938)+SUMIF('17PJ'!$B$10:$K$889,$A30,'17PJ'!K$10:$K$889)</f>
        <v>16503663.823638581</v>
      </c>
      <c r="AA30"/>
      <c r="AB30" s="79">
        <v>2</v>
      </c>
      <c r="AC30" s="79">
        <v>2</v>
      </c>
      <c r="AD30" s="80">
        <v>26830</v>
      </c>
      <c r="AE30" s="150"/>
      <c r="AF30"/>
      <c r="AG30"/>
      <c r="AH30"/>
      <c r="AI30"/>
      <c r="AJ30"/>
      <c r="AK30"/>
      <c r="AL30"/>
    </row>
    <row r="31" spans="1:38" s="13" customFormat="1">
      <c r="A31" s="49">
        <v>410</v>
      </c>
      <c r="B31" s="49">
        <v>410057163</v>
      </c>
      <c r="C31" s="50" t="s">
        <v>10</v>
      </c>
      <c r="D31" s="49">
        <v>57</v>
      </c>
      <c r="E31" s="50" t="s">
        <v>13</v>
      </c>
      <c r="F31" s="49">
        <v>163</v>
      </c>
      <c r="G31" s="50" t="s">
        <v>16</v>
      </c>
      <c r="H31" s="79">
        <v>2.4500000000000002</v>
      </c>
      <c r="I31" s="80">
        <v>10494</v>
      </c>
      <c r="J31" s="80">
        <v>443</v>
      </c>
      <c r="K31" s="80">
        <v>0</v>
      </c>
      <c r="L31" s="80">
        <v>893</v>
      </c>
      <c r="M31" s="81">
        <v>11830</v>
      </c>
      <c r="N31"/>
      <c r="O31" s="79">
        <v>0</v>
      </c>
      <c r="P31" s="79">
        <v>0</v>
      </c>
      <c r="Q31" s="55">
        <v>0.18</v>
      </c>
      <c r="R31" s="55">
        <v>8.6929728917015628E-2</v>
      </c>
      <c r="S31" s="52">
        <v>0</v>
      </c>
      <c r="T31"/>
      <c r="U31" s="82">
        <v>26796</v>
      </c>
      <c r="V31" s="82">
        <v>0</v>
      </c>
      <c r="W31" s="82">
        <v>0</v>
      </c>
      <c r="X31" s="82">
        <v>2188</v>
      </c>
      <c r="Y31" s="82">
        <v>28984</v>
      </c>
      <c r="Z31" s="83">
        <f ca="1">SUMIF($A$10:$A$938,$A31,$Y$10:$Y$938)+SUMIF('17PJ'!$B$10:$K$889,$A31,'17PJ'!K$10:$K$889)</f>
        <v>16503663.823638581</v>
      </c>
      <c r="AA31"/>
      <c r="AB31" s="79">
        <v>0</v>
      </c>
      <c r="AC31" s="79">
        <v>0</v>
      </c>
      <c r="AD31" s="80">
        <v>0</v>
      </c>
      <c r="AE31" s="150"/>
      <c r="AF31"/>
      <c r="AG31"/>
      <c r="AH31"/>
      <c r="AI31"/>
      <c r="AJ31"/>
      <c r="AK31"/>
      <c r="AL31"/>
    </row>
    <row r="32" spans="1:38" s="13" customFormat="1">
      <c r="A32" s="49">
        <v>410</v>
      </c>
      <c r="B32" s="49">
        <v>410057176</v>
      </c>
      <c r="C32" s="50" t="s">
        <v>10</v>
      </c>
      <c r="D32" s="49">
        <v>57</v>
      </c>
      <c r="E32" s="50" t="s">
        <v>13</v>
      </c>
      <c r="F32" s="49">
        <v>176</v>
      </c>
      <c r="G32" s="50" t="s">
        <v>78</v>
      </c>
      <c r="H32" s="79">
        <v>2</v>
      </c>
      <c r="I32" s="80">
        <v>11288</v>
      </c>
      <c r="J32" s="80">
        <v>3729</v>
      </c>
      <c r="K32" s="80">
        <v>0</v>
      </c>
      <c r="L32" s="80">
        <v>893</v>
      </c>
      <c r="M32" s="81">
        <v>15910</v>
      </c>
      <c r="N32"/>
      <c r="O32" s="79">
        <v>0</v>
      </c>
      <c r="P32" s="79">
        <v>0</v>
      </c>
      <c r="Q32" s="55">
        <v>0.09</v>
      </c>
      <c r="R32" s="55">
        <v>6.645275270560716E-2</v>
      </c>
      <c r="S32" s="52">
        <v>0</v>
      </c>
      <c r="T32"/>
      <c r="U32" s="82">
        <v>30034</v>
      </c>
      <c r="V32" s="82">
        <v>0</v>
      </c>
      <c r="W32" s="82">
        <v>0</v>
      </c>
      <c r="X32" s="82">
        <v>1786</v>
      </c>
      <c r="Y32" s="82">
        <v>31820</v>
      </c>
      <c r="Z32" s="83">
        <f ca="1">SUMIF($A$10:$A$938,$A32,$Y$10:$Y$938)+SUMIF('17PJ'!$B$10:$K$889,$A32,'17PJ'!K$10:$K$889)</f>
        <v>16503663.823638581</v>
      </c>
      <c r="AA32"/>
      <c r="AB32" s="79">
        <v>0</v>
      </c>
      <c r="AC32" s="79">
        <v>0</v>
      </c>
      <c r="AD32" s="80">
        <v>0</v>
      </c>
      <c r="AE32" s="150"/>
      <c r="AF32"/>
      <c r="AG32"/>
      <c r="AH32"/>
      <c r="AI32"/>
      <c r="AJ32"/>
      <c r="AK32"/>
      <c r="AL32"/>
    </row>
    <row r="33" spans="1:38" s="13" customFormat="1">
      <c r="A33" s="49">
        <v>410</v>
      </c>
      <c r="B33" s="49">
        <v>410057248</v>
      </c>
      <c r="C33" s="50" t="s">
        <v>10</v>
      </c>
      <c r="D33" s="49">
        <v>57</v>
      </c>
      <c r="E33" s="50" t="s">
        <v>13</v>
      </c>
      <c r="F33" s="49">
        <v>248</v>
      </c>
      <c r="G33" s="50" t="s">
        <v>18</v>
      </c>
      <c r="H33" s="79">
        <v>8</v>
      </c>
      <c r="I33" s="80">
        <v>10317</v>
      </c>
      <c r="J33" s="80">
        <v>1020</v>
      </c>
      <c r="K33" s="80">
        <v>0</v>
      </c>
      <c r="L33" s="80">
        <v>893</v>
      </c>
      <c r="M33" s="81">
        <v>12230</v>
      </c>
      <c r="N33"/>
      <c r="O33" s="79">
        <v>0</v>
      </c>
      <c r="P33" s="79">
        <v>0</v>
      </c>
      <c r="Q33" s="55">
        <v>0.09</v>
      </c>
      <c r="R33" s="55">
        <v>3.9140350816507199E-2</v>
      </c>
      <c r="S33" s="52">
        <v>0</v>
      </c>
      <c r="T33"/>
      <c r="U33" s="82">
        <v>90696</v>
      </c>
      <c r="V33" s="82">
        <v>0</v>
      </c>
      <c r="W33" s="82">
        <v>0</v>
      </c>
      <c r="X33" s="82">
        <v>7144</v>
      </c>
      <c r="Y33" s="82">
        <v>97840</v>
      </c>
      <c r="Z33" s="83">
        <f ca="1">SUMIF($A$10:$A$938,$A33,$Y$10:$Y$938)+SUMIF('17PJ'!$B$10:$K$889,$A33,'17PJ'!K$10:$K$889)</f>
        <v>16503663.823638581</v>
      </c>
      <c r="AA33"/>
      <c r="AB33" s="79">
        <v>0</v>
      </c>
      <c r="AC33" s="79">
        <v>0</v>
      </c>
      <c r="AD33" s="80">
        <v>0</v>
      </c>
      <c r="AE33" s="150"/>
      <c r="AF33"/>
      <c r="AG33"/>
      <c r="AH33"/>
      <c r="AI33"/>
      <c r="AJ33"/>
      <c r="AK33"/>
      <c r="AL33"/>
    </row>
    <row r="34" spans="1:38" s="13" customFormat="1">
      <c r="A34" s="49">
        <v>410</v>
      </c>
      <c r="B34" s="49">
        <v>410057262</v>
      </c>
      <c r="C34" s="50" t="s">
        <v>10</v>
      </c>
      <c r="D34" s="49">
        <v>57</v>
      </c>
      <c r="E34" s="50" t="s">
        <v>13</v>
      </c>
      <c r="F34" s="49">
        <v>262</v>
      </c>
      <c r="G34" s="50" t="s">
        <v>19</v>
      </c>
      <c r="H34" s="79">
        <v>1</v>
      </c>
      <c r="I34" s="80">
        <v>8703</v>
      </c>
      <c r="J34" s="80">
        <v>4012</v>
      </c>
      <c r="K34" s="80">
        <v>0</v>
      </c>
      <c r="L34" s="80">
        <v>893</v>
      </c>
      <c r="M34" s="81">
        <v>13608</v>
      </c>
      <c r="N34"/>
      <c r="O34" s="79">
        <v>0</v>
      </c>
      <c r="P34" s="79">
        <v>0</v>
      </c>
      <c r="Q34" s="55">
        <v>0.09</v>
      </c>
      <c r="R34" s="55">
        <v>5.2966569410615699E-2</v>
      </c>
      <c r="S34" s="52">
        <v>0</v>
      </c>
      <c r="T34"/>
      <c r="U34" s="82">
        <v>12715</v>
      </c>
      <c r="V34" s="82">
        <v>0</v>
      </c>
      <c r="W34" s="82">
        <v>0</v>
      </c>
      <c r="X34" s="82">
        <v>893</v>
      </c>
      <c r="Y34" s="82">
        <v>13608</v>
      </c>
      <c r="Z34" s="83">
        <f ca="1">SUMIF($A$10:$A$938,$A34,$Y$10:$Y$938)+SUMIF('17PJ'!$B$10:$K$889,$A34,'17PJ'!K$10:$K$889)</f>
        <v>16503663.823638581</v>
      </c>
      <c r="AA34"/>
      <c r="AB34" s="79">
        <v>0</v>
      </c>
      <c r="AC34" s="79">
        <v>0</v>
      </c>
      <c r="AD34" s="80">
        <v>0</v>
      </c>
      <c r="AE34" s="150"/>
      <c r="AF34"/>
      <c r="AG34"/>
      <c r="AH34"/>
      <c r="AI34"/>
      <c r="AJ34"/>
      <c r="AK34"/>
      <c r="AL34"/>
    </row>
    <row r="35" spans="1:38" s="13" customFormat="1">
      <c r="A35" s="49">
        <v>410</v>
      </c>
      <c r="B35" s="49">
        <v>410057308</v>
      </c>
      <c r="C35" s="50" t="s">
        <v>10</v>
      </c>
      <c r="D35" s="49">
        <v>57</v>
      </c>
      <c r="E35" s="50" t="s">
        <v>13</v>
      </c>
      <c r="F35" s="49">
        <v>308</v>
      </c>
      <c r="G35" s="50" t="s">
        <v>20</v>
      </c>
      <c r="H35" s="79">
        <v>0.36</v>
      </c>
      <c r="I35" s="80">
        <v>12654</v>
      </c>
      <c r="J35" s="80">
        <v>7343</v>
      </c>
      <c r="K35" s="80">
        <v>0</v>
      </c>
      <c r="L35" s="80">
        <v>893</v>
      </c>
      <c r="M35" s="81">
        <v>20890</v>
      </c>
      <c r="N35"/>
      <c r="O35" s="79">
        <v>0</v>
      </c>
      <c r="P35" s="79">
        <v>0</v>
      </c>
      <c r="Q35" s="55">
        <v>0.09</v>
      </c>
      <c r="R35" s="55">
        <v>2.0352338655245709E-3</v>
      </c>
      <c r="S35" s="52">
        <v>0</v>
      </c>
      <c r="T35"/>
      <c r="U35" s="82">
        <v>7199</v>
      </c>
      <c r="V35" s="82">
        <v>0</v>
      </c>
      <c r="W35" s="82">
        <v>0</v>
      </c>
      <c r="X35" s="82">
        <v>321</v>
      </c>
      <c r="Y35" s="82">
        <v>7520</v>
      </c>
      <c r="Z35" s="83">
        <f ca="1">SUMIF($A$10:$A$938,$A35,$Y$10:$Y$938)+SUMIF('17PJ'!$B$10:$K$889,$A35,'17PJ'!K$10:$K$889)</f>
        <v>16503663.823638581</v>
      </c>
      <c r="AA35"/>
      <c r="AB35" s="79">
        <v>0</v>
      </c>
      <c r="AC35" s="79">
        <v>0</v>
      </c>
      <c r="AD35" s="80">
        <v>0</v>
      </c>
      <c r="AE35" s="150"/>
      <c r="AF35"/>
      <c r="AG35"/>
      <c r="AH35"/>
      <c r="AI35"/>
      <c r="AJ35"/>
      <c r="AK35"/>
      <c r="AL35"/>
    </row>
    <row r="36" spans="1:38" s="13" customFormat="1">
      <c r="A36" s="49">
        <v>412</v>
      </c>
      <c r="B36" s="49">
        <v>412035016</v>
      </c>
      <c r="C36" s="50" t="s">
        <v>22</v>
      </c>
      <c r="D36" s="49">
        <v>35</v>
      </c>
      <c r="E36" s="50" t="s">
        <v>11</v>
      </c>
      <c r="F36" s="49">
        <v>16</v>
      </c>
      <c r="G36" s="50" t="s">
        <v>162</v>
      </c>
      <c r="H36" s="79">
        <v>1.3900000000000001</v>
      </c>
      <c r="I36" s="80">
        <v>11118</v>
      </c>
      <c r="J36" s="80">
        <v>469</v>
      </c>
      <c r="K36" s="80">
        <v>0</v>
      </c>
      <c r="L36" s="80">
        <v>893</v>
      </c>
      <c r="M36" s="81">
        <v>12480</v>
      </c>
      <c r="N36"/>
      <c r="O36" s="79">
        <v>0</v>
      </c>
      <c r="P36" s="79">
        <v>0</v>
      </c>
      <c r="Q36" s="55">
        <v>0.09</v>
      </c>
      <c r="R36" s="55">
        <v>4.4099835533242523E-2</v>
      </c>
      <c r="S36" s="52">
        <v>0</v>
      </c>
      <c r="T36"/>
      <c r="U36" s="82">
        <v>16106</v>
      </c>
      <c r="V36" s="82">
        <v>0</v>
      </c>
      <c r="W36" s="82">
        <v>0</v>
      </c>
      <c r="X36" s="82">
        <v>1241</v>
      </c>
      <c r="Y36" s="82">
        <v>17347</v>
      </c>
      <c r="Z36" s="83">
        <f ca="1">SUMIF($A$10:$A$938,$A36,$Y$10:$Y$938)+SUMIF('17PJ'!$B$10:$K$889,$A36,'17PJ'!K$10:$K$889)</f>
        <v>8589311</v>
      </c>
      <c r="AA36"/>
      <c r="AB36" s="79">
        <v>0</v>
      </c>
      <c r="AC36" s="79">
        <v>0</v>
      </c>
      <c r="AD36" s="80">
        <v>0</v>
      </c>
      <c r="AE36" s="150"/>
      <c r="AF36"/>
      <c r="AG36"/>
      <c r="AH36"/>
      <c r="AI36"/>
      <c r="AJ36"/>
      <c r="AK36"/>
      <c r="AL36"/>
    </row>
    <row r="37" spans="1:38" s="13" customFormat="1">
      <c r="A37" s="49">
        <v>412</v>
      </c>
      <c r="B37" s="49">
        <v>412035035</v>
      </c>
      <c r="C37" s="50" t="s">
        <v>22</v>
      </c>
      <c r="D37" s="49">
        <v>35</v>
      </c>
      <c r="E37" s="50" t="s">
        <v>11</v>
      </c>
      <c r="F37" s="49">
        <v>35</v>
      </c>
      <c r="G37" s="50" t="s">
        <v>11</v>
      </c>
      <c r="H37" s="79">
        <v>481.93999999999994</v>
      </c>
      <c r="I37" s="80">
        <v>11529</v>
      </c>
      <c r="J37" s="80">
        <v>4053</v>
      </c>
      <c r="K37" s="80">
        <v>0</v>
      </c>
      <c r="L37" s="80">
        <v>893</v>
      </c>
      <c r="M37" s="81">
        <v>16475</v>
      </c>
      <c r="N37"/>
      <c r="O37" s="79">
        <v>0</v>
      </c>
      <c r="P37" s="79">
        <v>0</v>
      </c>
      <c r="Q37" s="55">
        <v>0.18</v>
      </c>
      <c r="R37" s="55">
        <v>0.14456084490991788</v>
      </c>
      <c r="S37" s="52">
        <v>0</v>
      </c>
      <c r="T37"/>
      <c r="U37" s="82">
        <v>7509591</v>
      </c>
      <c r="V37" s="82">
        <v>0</v>
      </c>
      <c r="W37" s="82">
        <v>0</v>
      </c>
      <c r="X37" s="82">
        <v>430376</v>
      </c>
      <c r="Y37" s="82">
        <v>7939967</v>
      </c>
      <c r="Z37" s="83">
        <f ca="1">SUMIF($A$10:$A$938,$A37,$Y$10:$Y$938)+SUMIF('17PJ'!$B$10:$K$889,$A37,'17PJ'!K$10:$K$889)</f>
        <v>8589311</v>
      </c>
      <c r="AA37"/>
      <c r="AB37" s="79">
        <v>0</v>
      </c>
      <c r="AC37" s="79">
        <v>0</v>
      </c>
      <c r="AD37" s="80">
        <v>0</v>
      </c>
      <c r="AE37" s="150"/>
      <c r="AF37"/>
      <c r="AG37"/>
      <c r="AH37"/>
      <c r="AI37"/>
      <c r="AJ37"/>
      <c r="AK37"/>
      <c r="AL37"/>
    </row>
    <row r="38" spans="1:38" s="13" customFormat="1">
      <c r="A38" s="49">
        <v>412</v>
      </c>
      <c r="B38" s="49">
        <v>412035044</v>
      </c>
      <c r="C38" s="50" t="s">
        <v>22</v>
      </c>
      <c r="D38" s="49">
        <v>35</v>
      </c>
      <c r="E38" s="50" t="s">
        <v>11</v>
      </c>
      <c r="F38" s="49">
        <v>44</v>
      </c>
      <c r="G38" s="50" t="s">
        <v>12</v>
      </c>
      <c r="H38" s="79">
        <v>6.8599999999999994</v>
      </c>
      <c r="I38" s="80">
        <v>8621</v>
      </c>
      <c r="J38" s="80">
        <v>197</v>
      </c>
      <c r="K38" s="80">
        <v>0</v>
      </c>
      <c r="L38" s="80">
        <v>893</v>
      </c>
      <c r="M38" s="81">
        <v>9711</v>
      </c>
      <c r="N38"/>
      <c r="O38" s="79">
        <v>0</v>
      </c>
      <c r="P38" s="79">
        <v>0</v>
      </c>
      <c r="Q38" s="55">
        <v>0.09</v>
      </c>
      <c r="R38" s="55">
        <v>4.5747299026763673E-2</v>
      </c>
      <c r="S38" s="52">
        <v>0</v>
      </c>
      <c r="T38"/>
      <c r="U38" s="82">
        <v>60491</v>
      </c>
      <c r="V38" s="82">
        <v>0</v>
      </c>
      <c r="W38" s="82">
        <v>0</v>
      </c>
      <c r="X38" s="82">
        <v>6126</v>
      </c>
      <c r="Y38" s="82">
        <v>66617</v>
      </c>
      <c r="Z38" s="83">
        <f ca="1">SUMIF($A$10:$A$938,$A38,$Y$10:$Y$938)+SUMIF('17PJ'!$B$10:$K$889,$A38,'17PJ'!K$10:$K$889)</f>
        <v>8589311</v>
      </c>
      <c r="AA38"/>
      <c r="AB38" s="79">
        <v>0</v>
      </c>
      <c r="AC38" s="79">
        <v>0</v>
      </c>
      <c r="AD38" s="80">
        <v>0</v>
      </c>
      <c r="AE38" s="150"/>
      <c r="AF38"/>
      <c r="AG38"/>
      <c r="AH38"/>
      <c r="AI38"/>
      <c r="AJ38"/>
      <c r="AK38"/>
      <c r="AL38"/>
    </row>
    <row r="39" spans="1:38" s="13" customFormat="1">
      <c r="A39" s="49">
        <v>412</v>
      </c>
      <c r="B39" s="49">
        <v>412035046</v>
      </c>
      <c r="C39" s="50" t="s">
        <v>22</v>
      </c>
      <c r="D39" s="49">
        <v>35</v>
      </c>
      <c r="E39" s="50" t="s">
        <v>11</v>
      </c>
      <c r="F39" s="49">
        <v>46</v>
      </c>
      <c r="G39" s="50" t="s">
        <v>89</v>
      </c>
      <c r="H39" s="79">
        <v>1</v>
      </c>
      <c r="I39" s="80">
        <v>10054</v>
      </c>
      <c r="J39" s="80">
        <v>7641</v>
      </c>
      <c r="K39" s="80">
        <v>0</v>
      </c>
      <c r="L39" s="80">
        <v>893</v>
      </c>
      <c r="M39" s="81">
        <v>18588</v>
      </c>
      <c r="N39"/>
      <c r="O39" s="79">
        <v>0</v>
      </c>
      <c r="P39" s="79">
        <v>0</v>
      </c>
      <c r="Q39" s="55">
        <v>0.09</v>
      </c>
      <c r="R39" s="55">
        <v>4.5721820954575413E-4</v>
      </c>
      <c r="S39" s="52">
        <v>0</v>
      </c>
      <c r="T39"/>
      <c r="U39" s="82">
        <v>17695</v>
      </c>
      <c r="V39" s="82">
        <v>0</v>
      </c>
      <c r="W39" s="82">
        <v>0</v>
      </c>
      <c r="X39" s="82">
        <v>893</v>
      </c>
      <c r="Y39" s="82">
        <v>18588</v>
      </c>
      <c r="Z39" s="83">
        <f ca="1">SUMIF($A$10:$A$938,$A39,$Y$10:$Y$938)+SUMIF('17PJ'!$B$10:$K$889,$A39,'17PJ'!K$10:$K$889)</f>
        <v>8589311</v>
      </c>
      <c r="AA39"/>
      <c r="AB39" s="79">
        <v>0</v>
      </c>
      <c r="AC39" s="79">
        <v>0</v>
      </c>
      <c r="AD39" s="80">
        <v>0</v>
      </c>
      <c r="AE39" s="150"/>
      <c r="AF39"/>
      <c r="AG39"/>
      <c r="AH39"/>
      <c r="AI39"/>
      <c r="AJ39"/>
      <c r="AK39"/>
      <c r="AL39"/>
    </row>
    <row r="40" spans="1:38" s="13" customFormat="1">
      <c r="A40" s="49">
        <v>412</v>
      </c>
      <c r="B40" s="49">
        <v>412035057</v>
      </c>
      <c r="C40" s="50" t="s">
        <v>22</v>
      </c>
      <c r="D40" s="49">
        <v>35</v>
      </c>
      <c r="E40" s="50" t="s">
        <v>11</v>
      </c>
      <c r="F40" s="49">
        <v>57</v>
      </c>
      <c r="G40" s="50" t="s">
        <v>13</v>
      </c>
      <c r="H40" s="79">
        <v>1.52</v>
      </c>
      <c r="I40" s="80">
        <v>12260</v>
      </c>
      <c r="J40" s="80">
        <v>624</v>
      </c>
      <c r="K40" s="80">
        <v>0</v>
      </c>
      <c r="L40" s="80">
        <v>893</v>
      </c>
      <c r="M40" s="81">
        <v>13777</v>
      </c>
      <c r="N40"/>
      <c r="O40" s="79">
        <v>0</v>
      </c>
      <c r="P40" s="79">
        <v>0</v>
      </c>
      <c r="Q40" s="55">
        <v>0.18</v>
      </c>
      <c r="R40" s="55">
        <v>0.11752257884657875</v>
      </c>
      <c r="S40" s="52">
        <v>0</v>
      </c>
      <c r="T40"/>
      <c r="U40" s="82">
        <v>19584</v>
      </c>
      <c r="V40" s="82">
        <v>0</v>
      </c>
      <c r="W40" s="82">
        <v>0</v>
      </c>
      <c r="X40" s="82">
        <v>1357</v>
      </c>
      <c r="Y40" s="82">
        <v>20941</v>
      </c>
      <c r="Z40" s="83">
        <f ca="1">SUMIF($A$10:$A$938,$A40,$Y$10:$Y$938)+SUMIF('17PJ'!$B$10:$K$889,$A40,'17PJ'!K$10:$K$889)</f>
        <v>8589311</v>
      </c>
      <c r="AA40"/>
      <c r="AB40" s="79">
        <v>0</v>
      </c>
      <c r="AC40" s="79">
        <v>0</v>
      </c>
      <c r="AD40" s="80">
        <v>0</v>
      </c>
      <c r="AE40" s="150"/>
      <c r="AF40"/>
      <c r="AG40"/>
      <c r="AH40"/>
      <c r="AI40"/>
      <c r="AJ40"/>
      <c r="AK40"/>
      <c r="AL40"/>
    </row>
    <row r="41" spans="1:38" s="13" customFormat="1">
      <c r="A41" s="49">
        <v>412</v>
      </c>
      <c r="B41" s="49">
        <v>412035073</v>
      </c>
      <c r="C41" s="50" t="s">
        <v>22</v>
      </c>
      <c r="D41" s="49">
        <v>35</v>
      </c>
      <c r="E41" s="50" t="s">
        <v>11</v>
      </c>
      <c r="F41" s="49">
        <v>73</v>
      </c>
      <c r="G41" s="50" t="s">
        <v>23</v>
      </c>
      <c r="H41" s="79">
        <v>2</v>
      </c>
      <c r="I41" s="80">
        <v>10347</v>
      </c>
      <c r="J41" s="80">
        <v>8051</v>
      </c>
      <c r="K41" s="80">
        <v>0</v>
      </c>
      <c r="L41" s="80">
        <v>893</v>
      </c>
      <c r="M41" s="81">
        <v>19291</v>
      </c>
      <c r="N41"/>
      <c r="O41" s="79">
        <v>0</v>
      </c>
      <c r="P41" s="79">
        <v>0</v>
      </c>
      <c r="Q41" s="55">
        <v>0.09</v>
      </c>
      <c r="R41" s="55">
        <v>6.0798101377384835E-3</v>
      </c>
      <c r="S41" s="52">
        <v>0</v>
      </c>
      <c r="T41"/>
      <c r="U41" s="82">
        <v>36796</v>
      </c>
      <c r="V41" s="82">
        <v>0</v>
      </c>
      <c r="W41" s="82">
        <v>0</v>
      </c>
      <c r="X41" s="82">
        <v>1786</v>
      </c>
      <c r="Y41" s="82">
        <v>38582</v>
      </c>
      <c r="Z41" s="83">
        <f ca="1">SUMIF($A$10:$A$938,$A41,$Y$10:$Y$938)+SUMIF('17PJ'!$B$10:$K$889,$A41,'17PJ'!K$10:$K$889)</f>
        <v>8589311</v>
      </c>
      <c r="AA41"/>
      <c r="AB41" s="79">
        <v>0</v>
      </c>
      <c r="AC41" s="79">
        <v>0</v>
      </c>
      <c r="AD41" s="80">
        <v>0</v>
      </c>
      <c r="AE41" s="150"/>
      <c r="AF41"/>
      <c r="AG41"/>
      <c r="AH41"/>
      <c r="AI41"/>
      <c r="AJ41"/>
      <c r="AK41"/>
      <c r="AL41"/>
    </row>
    <row r="42" spans="1:38" s="13" customFormat="1">
      <c r="A42" s="49">
        <v>412</v>
      </c>
      <c r="B42" s="49">
        <v>412035165</v>
      </c>
      <c r="C42" s="50" t="s">
        <v>22</v>
      </c>
      <c r="D42" s="49">
        <v>35</v>
      </c>
      <c r="E42" s="50" t="s">
        <v>11</v>
      </c>
      <c r="F42" s="49">
        <v>165</v>
      </c>
      <c r="G42" s="50" t="s">
        <v>17</v>
      </c>
      <c r="H42" s="79">
        <v>0.93</v>
      </c>
      <c r="I42" s="80">
        <v>11598</v>
      </c>
      <c r="J42" s="80">
        <v>632</v>
      </c>
      <c r="K42" s="80">
        <v>0</v>
      </c>
      <c r="L42" s="80">
        <v>893</v>
      </c>
      <c r="M42" s="81">
        <v>13123</v>
      </c>
      <c r="N42"/>
      <c r="O42" s="79">
        <v>0</v>
      </c>
      <c r="P42" s="79">
        <v>0</v>
      </c>
      <c r="Q42" s="55">
        <v>9.8299999999999998E-2</v>
      </c>
      <c r="R42" s="55">
        <v>9.8201070211486718E-2</v>
      </c>
      <c r="S42" s="52">
        <v>0</v>
      </c>
      <c r="T42"/>
      <c r="U42" s="82">
        <v>11374</v>
      </c>
      <c r="V42" s="82">
        <v>0</v>
      </c>
      <c r="W42" s="82">
        <v>0</v>
      </c>
      <c r="X42" s="82">
        <v>830</v>
      </c>
      <c r="Y42" s="82">
        <v>12204</v>
      </c>
      <c r="Z42" s="83">
        <f ca="1">SUMIF($A$10:$A$938,$A42,$Y$10:$Y$938)+SUMIF('17PJ'!$B$10:$K$889,$A42,'17PJ'!K$10:$K$889)</f>
        <v>8589311</v>
      </c>
      <c r="AA42"/>
      <c r="AB42" s="79">
        <v>0</v>
      </c>
      <c r="AC42" s="79">
        <v>0</v>
      </c>
      <c r="AD42" s="80">
        <v>0</v>
      </c>
      <c r="AE42" s="150"/>
      <c r="AF42"/>
      <c r="AG42"/>
      <c r="AH42"/>
      <c r="AI42"/>
      <c r="AJ42"/>
      <c r="AK42"/>
      <c r="AL42"/>
    </row>
    <row r="43" spans="1:38" s="13" customFormat="1">
      <c r="A43" s="49">
        <v>412</v>
      </c>
      <c r="B43" s="49">
        <v>412035189</v>
      </c>
      <c r="C43" s="50" t="s">
        <v>22</v>
      </c>
      <c r="D43" s="49">
        <v>35</v>
      </c>
      <c r="E43" s="50" t="s">
        <v>11</v>
      </c>
      <c r="F43" s="49">
        <v>189</v>
      </c>
      <c r="G43" s="50" t="s">
        <v>24</v>
      </c>
      <c r="H43" s="79">
        <v>3.56</v>
      </c>
      <c r="I43" s="80">
        <v>9832</v>
      </c>
      <c r="J43" s="80">
        <v>3939</v>
      </c>
      <c r="K43" s="80">
        <v>0</v>
      </c>
      <c r="L43" s="80">
        <v>893</v>
      </c>
      <c r="M43" s="81">
        <v>14664</v>
      </c>
      <c r="N43"/>
      <c r="O43" s="79">
        <v>0</v>
      </c>
      <c r="P43" s="79">
        <v>0</v>
      </c>
      <c r="Q43" s="55">
        <v>0.09</v>
      </c>
      <c r="R43" s="55">
        <v>2.9108240576110694E-3</v>
      </c>
      <c r="S43" s="52">
        <v>0</v>
      </c>
      <c r="T43"/>
      <c r="U43" s="82">
        <v>49025</v>
      </c>
      <c r="V43" s="82">
        <v>0</v>
      </c>
      <c r="W43" s="82">
        <v>0</v>
      </c>
      <c r="X43" s="82">
        <v>3179</v>
      </c>
      <c r="Y43" s="82">
        <v>52204</v>
      </c>
      <c r="Z43" s="83">
        <f ca="1">SUMIF($A$10:$A$938,$A43,$Y$10:$Y$938)+SUMIF('17PJ'!$B$10:$K$889,$A43,'17PJ'!K$10:$K$889)</f>
        <v>8589311</v>
      </c>
      <c r="AA43"/>
      <c r="AB43" s="79">
        <v>0</v>
      </c>
      <c r="AC43" s="79">
        <v>0</v>
      </c>
      <c r="AD43" s="80">
        <v>0</v>
      </c>
      <c r="AE43" s="150"/>
      <c r="AF43"/>
      <c r="AG43"/>
      <c r="AH43"/>
      <c r="AI43"/>
      <c r="AJ43"/>
      <c r="AK43"/>
      <c r="AL43"/>
    </row>
    <row r="44" spans="1:38" s="13" customFormat="1">
      <c r="A44" s="49">
        <v>412</v>
      </c>
      <c r="B44" s="49">
        <v>412035207</v>
      </c>
      <c r="C44" s="50" t="s">
        <v>22</v>
      </c>
      <c r="D44" s="49">
        <v>35</v>
      </c>
      <c r="E44" s="50" t="s">
        <v>11</v>
      </c>
      <c r="F44" s="49">
        <v>207</v>
      </c>
      <c r="G44" s="50" t="s">
        <v>25</v>
      </c>
      <c r="H44" s="79">
        <v>7.0000000000000007E-2</v>
      </c>
      <c r="I44" s="80">
        <v>14923</v>
      </c>
      <c r="J44" s="80">
        <v>9647</v>
      </c>
      <c r="K44" s="80">
        <v>0</v>
      </c>
      <c r="L44" s="80">
        <v>893</v>
      </c>
      <c r="M44" s="81">
        <v>25463</v>
      </c>
      <c r="N44"/>
      <c r="O44" s="79">
        <v>0</v>
      </c>
      <c r="P44" s="79">
        <v>0</v>
      </c>
      <c r="Q44" s="55">
        <v>0.09</v>
      </c>
      <c r="R44" s="55">
        <v>1.0169667554738609E-4</v>
      </c>
      <c r="S44" s="52">
        <v>0</v>
      </c>
      <c r="T44"/>
      <c r="U44" s="82">
        <v>1720</v>
      </c>
      <c r="V44" s="82">
        <v>0</v>
      </c>
      <c r="W44" s="82">
        <v>0</v>
      </c>
      <c r="X44" s="82">
        <v>63</v>
      </c>
      <c r="Y44" s="82">
        <v>1783</v>
      </c>
      <c r="Z44" s="83">
        <f ca="1">SUMIF($A$10:$A$938,$A44,$Y$10:$Y$938)+SUMIF('17PJ'!$B$10:$K$889,$A44,'17PJ'!K$10:$K$889)</f>
        <v>8589311</v>
      </c>
      <c r="AA44"/>
      <c r="AB44" s="79">
        <v>0</v>
      </c>
      <c r="AC44" s="79">
        <v>0</v>
      </c>
      <c r="AD44" s="80">
        <v>0</v>
      </c>
      <c r="AE44" s="150"/>
      <c r="AF44"/>
      <c r="AG44"/>
      <c r="AH44"/>
      <c r="AI44"/>
      <c r="AJ44"/>
      <c r="AK44"/>
      <c r="AL44"/>
    </row>
    <row r="45" spans="1:38" s="13" customFormat="1">
      <c r="A45" s="49">
        <v>412</v>
      </c>
      <c r="B45" s="49">
        <v>412035220</v>
      </c>
      <c r="C45" s="50" t="s">
        <v>22</v>
      </c>
      <c r="D45" s="49">
        <v>35</v>
      </c>
      <c r="E45" s="50" t="s">
        <v>11</v>
      </c>
      <c r="F45" s="49">
        <v>220</v>
      </c>
      <c r="G45" s="50" t="s">
        <v>26</v>
      </c>
      <c r="H45" s="79">
        <v>5</v>
      </c>
      <c r="I45" s="80">
        <v>11904</v>
      </c>
      <c r="J45" s="80">
        <v>4846</v>
      </c>
      <c r="K45" s="80">
        <v>0</v>
      </c>
      <c r="L45" s="80">
        <v>893</v>
      </c>
      <c r="M45" s="81">
        <v>17643</v>
      </c>
      <c r="N45"/>
      <c r="O45" s="79">
        <v>0</v>
      </c>
      <c r="P45" s="79">
        <v>0</v>
      </c>
      <c r="Q45" s="55">
        <v>0.09</v>
      </c>
      <c r="R45" s="55">
        <v>1.1758606395051932E-2</v>
      </c>
      <c r="S45" s="52">
        <v>0</v>
      </c>
      <c r="T45"/>
      <c r="U45" s="82">
        <v>83750</v>
      </c>
      <c r="V45" s="82">
        <v>0</v>
      </c>
      <c r="W45" s="82">
        <v>0</v>
      </c>
      <c r="X45" s="82">
        <v>4465</v>
      </c>
      <c r="Y45" s="82">
        <v>88215</v>
      </c>
      <c r="Z45" s="83">
        <f ca="1">SUMIF($A$10:$A$938,$A45,$Y$10:$Y$938)+SUMIF('17PJ'!$B$10:$K$889,$A45,'17PJ'!K$10:$K$889)</f>
        <v>8589311</v>
      </c>
      <c r="AA45"/>
      <c r="AB45" s="79">
        <v>0</v>
      </c>
      <c r="AC45" s="79">
        <v>0</v>
      </c>
      <c r="AD45" s="80">
        <v>0</v>
      </c>
      <c r="AE45" s="150"/>
      <c r="AF45"/>
      <c r="AG45"/>
      <c r="AH45"/>
      <c r="AI45"/>
      <c r="AJ45"/>
      <c r="AK45"/>
      <c r="AL45"/>
    </row>
    <row r="46" spans="1:38" s="13" customFormat="1">
      <c r="A46" s="49">
        <v>412</v>
      </c>
      <c r="B46" s="49">
        <v>412035244</v>
      </c>
      <c r="C46" s="50" t="s">
        <v>22</v>
      </c>
      <c r="D46" s="49">
        <v>35</v>
      </c>
      <c r="E46" s="50" t="s">
        <v>11</v>
      </c>
      <c r="F46" s="49">
        <v>244</v>
      </c>
      <c r="G46" s="50" t="s">
        <v>27</v>
      </c>
      <c r="H46" s="79">
        <v>8.0599999999999987</v>
      </c>
      <c r="I46" s="80">
        <v>11622</v>
      </c>
      <c r="J46" s="80">
        <v>4709</v>
      </c>
      <c r="K46" s="80">
        <v>0</v>
      </c>
      <c r="L46" s="80">
        <v>893</v>
      </c>
      <c r="M46" s="81">
        <v>17224</v>
      </c>
      <c r="N46"/>
      <c r="O46" s="79">
        <v>0</v>
      </c>
      <c r="P46" s="79">
        <v>0</v>
      </c>
      <c r="Q46" s="55">
        <v>0.18</v>
      </c>
      <c r="R46" s="55">
        <v>9.1081897987744451E-2</v>
      </c>
      <c r="S46" s="52">
        <v>0</v>
      </c>
      <c r="T46"/>
      <c r="U46" s="82">
        <v>131628</v>
      </c>
      <c r="V46" s="82">
        <v>0</v>
      </c>
      <c r="W46" s="82">
        <v>0</v>
      </c>
      <c r="X46" s="82">
        <v>7197</v>
      </c>
      <c r="Y46" s="82">
        <v>138825</v>
      </c>
      <c r="Z46" s="83">
        <f ca="1">SUMIF($A$10:$A$938,$A46,$Y$10:$Y$938)+SUMIF('17PJ'!$B$10:$K$889,$A46,'17PJ'!K$10:$K$889)</f>
        <v>8589311</v>
      </c>
      <c r="AA46"/>
      <c r="AB46" s="79">
        <v>0</v>
      </c>
      <c r="AC46" s="79">
        <v>0</v>
      </c>
      <c r="AD46" s="80">
        <v>0</v>
      </c>
      <c r="AE46" s="150"/>
      <c r="AF46"/>
      <c r="AG46"/>
      <c r="AH46"/>
      <c r="AI46"/>
      <c r="AJ46"/>
      <c r="AK46"/>
      <c r="AL46"/>
    </row>
    <row r="47" spans="1:38" s="13" customFormat="1">
      <c r="A47" s="49">
        <v>412</v>
      </c>
      <c r="B47" s="49">
        <v>412035285</v>
      </c>
      <c r="C47" s="50" t="s">
        <v>22</v>
      </c>
      <c r="D47" s="49">
        <v>35</v>
      </c>
      <c r="E47" s="50" t="s">
        <v>11</v>
      </c>
      <c r="F47" s="49">
        <v>285</v>
      </c>
      <c r="G47" s="50" t="s">
        <v>28</v>
      </c>
      <c r="H47" s="79">
        <v>7</v>
      </c>
      <c r="I47" s="80">
        <v>9625</v>
      </c>
      <c r="J47" s="80">
        <v>2948</v>
      </c>
      <c r="K47" s="80">
        <v>0</v>
      </c>
      <c r="L47" s="80">
        <v>893</v>
      </c>
      <c r="M47" s="81">
        <v>13466</v>
      </c>
      <c r="N47"/>
      <c r="O47" s="79">
        <v>0</v>
      </c>
      <c r="P47" s="79">
        <v>0</v>
      </c>
      <c r="Q47" s="55">
        <v>0.09</v>
      </c>
      <c r="R47" s="55">
        <v>2.9773128157862844E-2</v>
      </c>
      <c r="S47" s="52">
        <v>0</v>
      </c>
      <c r="T47"/>
      <c r="U47" s="82">
        <v>88011</v>
      </c>
      <c r="V47" s="82">
        <v>0</v>
      </c>
      <c r="W47" s="82">
        <v>0</v>
      </c>
      <c r="X47" s="82">
        <v>6251</v>
      </c>
      <c r="Y47" s="82">
        <v>94262</v>
      </c>
      <c r="Z47" s="83">
        <f ca="1">SUMIF($A$10:$A$938,$A47,$Y$10:$Y$938)+SUMIF('17PJ'!$B$10:$K$889,$A47,'17PJ'!K$10:$K$889)</f>
        <v>8589311</v>
      </c>
      <c r="AA47"/>
      <c r="AB47" s="79">
        <v>0</v>
      </c>
      <c r="AC47" s="79">
        <v>0</v>
      </c>
      <c r="AD47" s="80">
        <v>0</v>
      </c>
      <c r="AE47" s="150"/>
      <c r="AF47"/>
      <c r="AG47"/>
      <c r="AH47"/>
      <c r="AI47"/>
      <c r="AJ47"/>
      <c r="AK47"/>
      <c r="AL47"/>
    </row>
    <row r="48" spans="1:38" s="13" customFormat="1">
      <c r="A48" s="49">
        <v>412</v>
      </c>
      <c r="B48" s="49">
        <v>412035293</v>
      </c>
      <c r="C48" s="50" t="s">
        <v>22</v>
      </c>
      <c r="D48" s="49">
        <v>35</v>
      </c>
      <c r="E48" s="50" t="s">
        <v>11</v>
      </c>
      <c r="F48" s="49">
        <v>293</v>
      </c>
      <c r="G48" s="50" t="s">
        <v>171</v>
      </c>
      <c r="H48" s="79">
        <v>0.99</v>
      </c>
      <c r="I48" s="80">
        <v>11386</v>
      </c>
      <c r="J48" s="80">
        <v>978</v>
      </c>
      <c r="K48" s="80">
        <v>0</v>
      </c>
      <c r="L48" s="80">
        <v>893</v>
      </c>
      <c r="M48" s="81">
        <v>13257</v>
      </c>
      <c r="N48"/>
      <c r="O48" s="79">
        <v>0</v>
      </c>
      <c r="P48" s="79">
        <v>0</v>
      </c>
      <c r="Q48" s="55">
        <v>0.18</v>
      </c>
      <c r="R48" s="55">
        <v>3.4719512741899256E-3</v>
      </c>
      <c r="S48" s="52">
        <v>0</v>
      </c>
      <c r="T48"/>
      <c r="U48" s="82">
        <v>12240</v>
      </c>
      <c r="V48" s="82">
        <v>0</v>
      </c>
      <c r="W48" s="82">
        <v>0</v>
      </c>
      <c r="X48" s="82">
        <v>884</v>
      </c>
      <c r="Y48" s="82">
        <v>13124</v>
      </c>
      <c r="Z48" s="83">
        <f ca="1">SUMIF($A$10:$A$938,$A48,$Y$10:$Y$938)+SUMIF('17PJ'!$B$10:$K$889,$A48,'17PJ'!K$10:$K$889)</f>
        <v>8589311</v>
      </c>
      <c r="AA48"/>
      <c r="AB48" s="79">
        <v>0</v>
      </c>
      <c r="AC48" s="79">
        <v>0</v>
      </c>
      <c r="AD48" s="80">
        <v>0</v>
      </c>
      <c r="AE48" s="150"/>
      <c r="AF48"/>
      <c r="AG48"/>
      <c r="AH48"/>
      <c r="AI48"/>
      <c r="AJ48"/>
      <c r="AK48"/>
      <c r="AL48"/>
    </row>
    <row r="49" spans="1:38" s="13" customFormat="1">
      <c r="A49" s="49">
        <v>412</v>
      </c>
      <c r="B49" s="49">
        <v>412035308</v>
      </c>
      <c r="C49" s="50" t="s">
        <v>22</v>
      </c>
      <c r="D49" s="49">
        <v>35</v>
      </c>
      <c r="E49" s="50" t="s">
        <v>11</v>
      </c>
      <c r="F49" s="49">
        <v>308</v>
      </c>
      <c r="G49" s="50" t="s">
        <v>20</v>
      </c>
      <c r="H49" s="79">
        <v>0.4</v>
      </c>
      <c r="I49" s="80">
        <v>11954</v>
      </c>
      <c r="J49" s="80">
        <v>6937</v>
      </c>
      <c r="K49" s="80">
        <v>0</v>
      </c>
      <c r="L49" s="80">
        <v>893</v>
      </c>
      <c r="M49" s="81">
        <v>19784</v>
      </c>
      <c r="N49"/>
      <c r="O49" s="79">
        <v>0</v>
      </c>
      <c r="P49" s="79">
        <v>0</v>
      </c>
      <c r="Q49" s="55">
        <v>0.09</v>
      </c>
      <c r="R49" s="55">
        <v>2.0352338655245709E-3</v>
      </c>
      <c r="S49" s="52">
        <v>0</v>
      </c>
      <c r="T49"/>
      <c r="U49" s="82">
        <v>7556</v>
      </c>
      <c r="V49" s="82">
        <v>0</v>
      </c>
      <c r="W49" s="82">
        <v>0</v>
      </c>
      <c r="X49" s="82">
        <v>357</v>
      </c>
      <c r="Y49" s="82">
        <v>7913</v>
      </c>
      <c r="Z49" s="83">
        <f ca="1">SUMIF($A$10:$A$938,$A49,$Y$10:$Y$938)+SUMIF('17PJ'!$B$10:$K$889,$A49,'17PJ'!K$10:$K$889)</f>
        <v>8589311</v>
      </c>
      <c r="AA49"/>
      <c r="AB49" s="79">
        <v>0</v>
      </c>
      <c r="AC49" s="79">
        <v>0</v>
      </c>
      <c r="AD49" s="80">
        <v>0</v>
      </c>
      <c r="AE49" s="150"/>
      <c r="AF49"/>
      <c r="AG49"/>
      <c r="AH49"/>
      <c r="AI49"/>
      <c r="AJ49"/>
      <c r="AK49"/>
      <c r="AL49"/>
    </row>
    <row r="50" spans="1:38" s="13" customFormat="1">
      <c r="A50" s="49">
        <v>412</v>
      </c>
      <c r="B50" s="49">
        <v>412035314</v>
      </c>
      <c r="C50" s="50" t="s">
        <v>22</v>
      </c>
      <c r="D50" s="49">
        <v>35</v>
      </c>
      <c r="E50" s="50" t="s">
        <v>11</v>
      </c>
      <c r="F50" s="49">
        <v>314</v>
      </c>
      <c r="G50" s="50" t="s">
        <v>29</v>
      </c>
      <c r="H50" s="79">
        <v>1.5</v>
      </c>
      <c r="I50" s="80">
        <v>13106</v>
      </c>
      <c r="J50" s="80">
        <v>10168</v>
      </c>
      <c r="K50" s="80">
        <v>0</v>
      </c>
      <c r="L50" s="80">
        <v>893</v>
      </c>
      <c r="M50" s="81">
        <v>24167</v>
      </c>
      <c r="N50"/>
      <c r="O50" s="79">
        <v>0</v>
      </c>
      <c r="P50" s="79">
        <v>0</v>
      </c>
      <c r="Q50" s="55">
        <v>0.09</v>
      </c>
      <c r="R50" s="55">
        <v>4.7700631071184215E-3</v>
      </c>
      <c r="S50" s="52">
        <v>0</v>
      </c>
      <c r="T50"/>
      <c r="U50" s="82">
        <v>34911</v>
      </c>
      <c r="V50" s="82">
        <v>0</v>
      </c>
      <c r="W50" s="82">
        <v>0</v>
      </c>
      <c r="X50" s="82">
        <v>1340</v>
      </c>
      <c r="Y50" s="82">
        <v>36251</v>
      </c>
      <c r="Z50" s="83">
        <f ca="1">SUMIF($A$10:$A$938,$A50,$Y$10:$Y$938)+SUMIF('17PJ'!$B$10:$K$889,$A50,'17PJ'!K$10:$K$889)</f>
        <v>8589311</v>
      </c>
      <c r="AA50"/>
      <c r="AB50" s="79">
        <v>0</v>
      </c>
      <c r="AC50" s="79">
        <v>0</v>
      </c>
      <c r="AD50" s="80">
        <v>0</v>
      </c>
      <c r="AE50" s="150"/>
      <c r="AF50"/>
      <c r="AG50"/>
      <c r="AH50"/>
      <c r="AI50"/>
      <c r="AJ50"/>
      <c r="AK50"/>
      <c r="AL50"/>
    </row>
    <row r="51" spans="1:38" s="13" customFormat="1">
      <c r="A51" s="49">
        <v>412</v>
      </c>
      <c r="B51" s="49">
        <v>412035335</v>
      </c>
      <c r="C51" s="50" t="s">
        <v>22</v>
      </c>
      <c r="D51" s="49">
        <v>35</v>
      </c>
      <c r="E51" s="50" t="s">
        <v>11</v>
      </c>
      <c r="F51" s="49">
        <v>335</v>
      </c>
      <c r="G51" s="50" t="s">
        <v>312</v>
      </c>
      <c r="H51" s="79">
        <v>1</v>
      </c>
      <c r="I51" s="80">
        <v>9755</v>
      </c>
      <c r="J51" s="80">
        <v>6677</v>
      </c>
      <c r="K51" s="80">
        <v>0</v>
      </c>
      <c r="L51" s="80">
        <v>893</v>
      </c>
      <c r="M51" s="81">
        <v>17325</v>
      </c>
      <c r="N51"/>
      <c r="O51" s="79">
        <v>0</v>
      </c>
      <c r="P51" s="79">
        <v>0</v>
      </c>
      <c r="Q51" s="55">
        <v>0.09</v>
      </c>
      <c r="R51" s="55">
        <v>3.2163345507102306E-4</v>
      </c>
      <c r="S51" s="52">
        <v>0</v>
      </c>
      <c r="T51"/>
      <c r="U51" s="82">
        <v>16432</v>
      </c>
      <c r="V51" s="82">
        <v>0</v>
      </c>
      <c r="W51" s="82">
        <v>0</v>
      </c>
      <c r="X51" s="82">
        <v>893</v>
      </c>
      <c r="Y51" s="82">
        <v>17325</v>
      </c>
      <c r="Z51" s="83">
        <f ca="1">SUMIF($A$10:$A$938,$A51,$Y$10:$Y$938)+SUMIF('17PJ'!$B$10:$K$889,$A51,'17PJ'!K$10:$K$889)</f>
        <v>8589311</v>
      </c>
      <c r="AA51"/>
      <c r="AB51" s="79">
        <v>0</v>
      </c>
      <c r="AC51" s="79">
        <v>0</v>
      </c>
      <c r="AD51" s="80">
        <v>0</v>
      </c>
      <c r="AE51" s="150"/>
      <c r="AF51"/>
      <c r="AG51"/>
      <c r="AH51"/>
      <c r="AI51"/>
      <c r="AJ51"/>
      <c r="AK51"/>
      <c r="AL51"/>
    </row>
    <row r="52" spans="1:38" s="13" customFormat="1">
      <c r="A52" s="49">
        <v>412</v>
      </c>
      <c r="B52" s="49">
        <v>412035336</v>
      </c>
      <c r="C52" s="50" t="s">
        <v>22</v>
      </c>
      <c r="D52" s="49">
        <v>35</v>
      </c>
      <c r="E52" s="50" t="s">
        <v>11</v>
      </c>
      <c r="F52" s="49">
        <v>336</v>
      </c>
      <c r="G52" s="50" t="s">
        <v>30</v>
      </c>
      <c r="H52" s="79">
        <v>1</v>
      </c>
      <c r="I52" s="80">
        <v>11045</v>
      </c>
      <c r="J52" s="80">
        <v>2085</v>
      </c>
      <c r="K52" s="80">
        <v>0</v>
      </c>
      <c r="L52" s="80">
        <v>893</v>
      </c>
      <c r="M52" s="81">
        <v>14023</v>
      </c>
      <c r="N52"/>
      <c r="O52" s="79">
        <v>0</v>
      </c>
      <c r="P52" s="79">
        <v>0</v>
      </c>
      <c r="Q52" s="55">
        <v>0.09</v>
      </c>
      <c r="R52" s="55">
        <v>3.1548327319751546E-2</v>
      </c>
      <c r="S52" s="52">
        <v>0</v>
      </c>
      <c r="T52"/>
      <c r="U52" s="82">
        <v>13130</v>
      </c>
      <c r="V52" s="82">
        <v>0</v>
      </c>
      <c r="W52" s="82">
        <v>0</v>
      </c>
      <c r="X52" s="82">
        <v>893</v>
      </c>
      <c r="Y52" s="82">
        <v>14023</v>
      </c>
      <c r="Z52" s="83">
        <f ca="1">SUMIF($A$10:$A$938,$A52,$Y$10:$Y$938)+SUMIF('17PJ'!$B$10:$K$889,$A52,'17PJ'!K$10:$K$889)</f>
        <v>8589311</v>
      </c>
      <c r="AA52"/>
      <c r="AB52" s="79">
        <v>0</v>
      </c>
      <c r="AC52" s="79">
        <v>0</v>
      </c>
      <c r="AD52" s="80">
        <v>0</v>
      </c>
      <c r="AE52" s="150"/>
      <c r="AF52"/>
      <c r="AG52"/>
      <c r="AH52"/>
      <c r="AI52"/>
      <c r="AJ52"/>
      <c r="AK52"/>
      <c r="AL52"/>
    </row>
    <row r="53" spans="1:38" s="13" customFormat="1">
      <c r="A53" s="49">
        <v>412</v>
      </c>
      <c r="B53" s="49">
        <v>412035625</v>
      </c>
      <c r="C53" s="50" t="s">
        <v>22</v>
      </c>
      <c r="D53" s="49">
        <v>35</v>
      </c>
      <c r="E53" s="50" t="s">
        <v>11</v>
      </c>
      <c r="F53" s="49">
        <v>625</v>
      </c>
      <c r="G53" s="50" t="s">
        <v>92</v>
      </c>
      <c r="H53" s="79">
        <v>0.9</v>
      </c>
      <c r="I53" s="80">
        <v>9709</v>
      </c>
      <c r="J53" s="80">
        <v>1833</v>
      </c>
      <c r="K53" s="80">
        <v>0</v>
      </c>
      <c r="L53" s="80">
        <v>893</v>
      </c>
      <c r="M53" s="81">
        <v>12435</v>
      </c>
      <c r="N53"/>
      <c r="O53" s="79">
        <v>0</v>
      </c>
      <c r="P53" s="79">
        <v>0</v>
      </c>
      <c r="Q53" s="55">
        <v>0.09</v>
      </c>
      <c r="R53" s="55">
        <v>2.5702490583282295E-3</v>
      </c>
      <c r="S53" s="52">
        <v>0</v>
      </c>
      <c r="T53"/>
      <c r="U53" s="82">
        <v>10388</v>
      </c>
      <c r="V53" s="82">
        <v>0</v>
      </c>
      <c r="W53" s="82">
        <v>0</v>
      </c>
      <c r="X53" s="82">
        <v>804</v>
      </c>
      <c r="Y53" s="82">
        <v>11192</v>
      </c>
      <c r="Z53" s="83">
        <f ca="1">SUMIF($A$10:$A$938,$A53,$Y$10:$Y$938)+SUMIF('17PJ'!$B$10:$K$889,$A53,'17PJ'!K$10:$K$889)</f>
        <v>8589311</v>
      </c>
      <c r="AA53"/>
      <c r="AB53" s="79">
        <v>0</v>
      </c>
      <c r="AC53" s="79">
        <v>0</v>
      </c>
      <c r="AD53" s="80">
        <v>0</v>
      </c>
      <c r="AE53" s="150"/>
      <c r="AF53"/>
      <c r="AG53"/>
      <c r="AH53"/>
      <c r="AI53"/>
      <c r="AJ53"/>
      <c r="AK53"/>
      <c r="AL53"/>
    </row>
    <row r="54" spans="1:38" s="13" customFormat="1">
      <c r="A54" s="49">
        <v>413</v>
      </c>
      <c r="B54" s="49">
        <v>413114091</v>
      </c>
      <c r="C54" s="50" t="s">
        <v>31</v>
      </c>
      <c r="D54" s="49">
        <v>114</v>
      </c>
      <c r="E54" s="50" t="s">
        <v>32</v>
      </c>
      <c r="F54" s="49">
        <v>91</v>
      </c>
      <c r="G54" s="50" t="s">
        <v>34</v>
      </c>
      <c r="H54" s="79">
        <v>6</v>
      </c>
      <c r="I54" s="80">
        <v>11346</v>
      </c>
      <c r="J54" s="80">
        <v>14290</v>
      </c>
      <c r="K54" s="80">
        <v>0</v>
      </c>
      <c r="L54" s="80">
        <v>893</v>
      </c>
      <c r="M54" s="81">
        <v>26529</v>
      </c>
      <c r="N54"/>
      <c r="O54" s="79">
        <v>2.8500339289753755E-2</v>
      </c>
      <c r="P54" s="79">
        <v>0</v>
      </c>
      <c r="Q54" s="55">
        <v>0.09</v>
      </c>
      <c r="R54" s="55">
        <v>3.1039532668623158E-2</v>
      </c>
      <c r="S54" s="52">
        <v>0</v>
      </c>
      <c r="T54"/>
      <c r="U54" s="82">
        <v>153084</v>
      </c>
      <c r="V54" s="82">
        <v>0</v>
      </c>
      <c r="W54" s="82">
        <v>0</v>
      </c>
      <c r="X54" s="82">
        <v>5334</v>
      </c>
      <c r="Y54" s="82">
        <v>158418</v>
      </c>
      <c r="Z54" s="83">
        <f ca="1">SUMIF($A$10:$A$938,$A54,$Y$10:$Y$938)+SUMIF('17PJ'!$B$10:$K$889,$A54,'17PJ'!K$10:$K$889)</f>
        <v>3703709</v>
      </c>
      <c r="AA54"/>
      <c r="AB54" s="79">
        <v>0</v>
      </c>
      <c r="AC54" s="79">
        <v>0</v>
      </c>
      <c r="AD54" s="80">
        <v>0</v>
      </c>
      <c r="AE54" s="150"/>
      <c r="AF54"/>
      <c r="AG54"/>
      <c r="AH54"/>
      <c r="AI54"/>
      <c r="AJ54"/>
      <c r="AK54"/>
      <c r="AL54"/>
    </row>
    <row r="55" spans="1:38" s="13" customFormat="1">
      <c r="A55" s="49">
        <v>413</v>
      </c>
      <c r="B55" s="49">
        <v>413114114</v>
      </c>
      <c r="C55" s="50" t="s">
        <v>31</v>
      </c>
      <c r="D55" s="49">
        <v>114</v>
      </c>
      <c r="E55" s="50" t="s">
        <v>32</v>
      </c>
      <c r="F55" s="49">
        <v>114</v>
      </c>
      <c r="G55" s="50" t="s">
        <v>32</v>
      </c>
      <c r="H55" s="79">
        <v>60.74</v>
      </c>
      <c r="I55" s="80">
        <v>10523</v>
      </c>
      <c r="J55" s="80">
        <v>2894</v>
      </c>
      <c r="K55" s="80">
        <v>0</v>
      </c>
      <c r="L55" s="80">
        <v>893</v>
      </c>
      <c r="M55" s="81">
        <v>14310</v>
      </c>
      <c r="N55"/>
      <c r="O55" s="79">
        <v>0.2885184347432741</v>
      </c>
      <c r="P55" s="79">
        <v>0</v>
      </c>
      <c r="Q55" s="55">
        <v>0.18</v>
      </c>
      <c r="R55" s="55">
        <v>4.072189942232763E-2</v>
      </c>
      <c r="S55" s="52">
        <v>0</v>
      </c>
      <c r="T55"/>
      <c r="U55" s="82">
        <v>811066</v>
      </c>
      <c r="V55" s="82">
        <v>0</v>
      </c>
      <c r="W55" s="82">
        <v>0</v>
      </c>
      <c r="X55" s="82">
        <v>53995</v>
      </c>
      <c r="Y55" s="82">
        <v>865061</v>
      </c>
      <c r="Z55" s="83">
        <f ca="1">SUMIF($A$10:$A$938,$A55,$Y$10:$Y$938)+SUMIF('17PJ'!$B$10:$K$889,$A55,'17PJ'!K$10:$K$889)</f>
        <v>3703709</v>
      </c>
      <c r="AA55"/>
      <c r="AB55" s="79">
        <v>0</v>
      </c>
      <c r="AC55" s="79">
        <v>0</v>
      </c>
      <c r="AD55" s="80">
        <v>0</v>
      </c>
      <c r="AE55" s="150"/>
      <c r="AF55"/>
      <c r="AG55"/>
      <c r="AH55"/>
      <c r="AI55"/>
      <c r="AJ55"/>
      <c r="AK55"/>
      <c r="AL55"/>
    </row>
    <row r="56" spans="1:38" s="13" customFormat="1">
      <c r="A56" s="49">
        <v>413</v>
      </c>
      <c r="B56" s="49">
        <v>413114117</v>
      </c>
      <c r="C56" s="50" t="s">
        <v>31</v>
      </c>
      <c r="D56" s="49">
        <v>114</v>
      </c>
      <c r="E56" s="50" t="s">
        <v>32</v>
      </c>
      <c r="F56" s="49">
        <v>117</v>
      </c>
      <c r="G56" s="50" t="s">
        <v>35</v>
      </c>
      <c r="H56" s="79">
        <v>1</v>
      </c>
      <c r="I56" s="80">
        <v>13975</v>
      </c>
      <c r="J56" s="80">
        <v>6531</v>
      </c>
      <c r="K56" s="80">
        <v>0</v>
      </c>
      <c r="L56" s="80">
        <v>893</v>
      </c>
      <c r="M56" s="81">
        <v>21399</v>
      </c>
      <c r="N56"/>
      <c r="O56" s="79">
        <v>4.7500565482922925E-3</v>
      </c>
      <c r="P56" s="79">
        <v>0</v>
      </c>
      <c r="Q56" s="55">
        <v>0.09</v>
      </c>
      <c r="R56" s="55">
        <v>7.9900331202081634E-2</v>
      </c>
      <c r="S56" s="52">
        <v>0</v>
      </c>
      <c r="T56"/>
      <c r="U56" s="82">
        <v>20409</v>
      </c>
      <c r="V56" s="82">
        <v>0</v>
      </c>
      <c r="W56" s="82">
        <v>0</v>
      </c>
      <c r="X56" s="82">
        <v>889</v>
      </c>
      <c r="Y56" s="82">
        <v>21298</v>
      </c>
      <c r="Z56" s="83">
        <f ca="1">SUMIF($A$10:$A$938,$A56,$Y$10:$Y$938)+SUMIF('17PJ'!$B$10:$K$889,$A56,'17PJ'!K$10:$K$889)</f>
        <v>3703709</v>
      </c>
      <c r="AA56"/>
      <c r="AB56" s="79">
        <v>0</v>
      </c>
      <c r="AC56" s="79">
        <v>0</v>
      </c>
      <c r="AD56" s="80">
        <v>0</v>
      </c>
      <c r="AE56" s="150"/>
      <c r="AF56"/>
      <c r="AG56"/>
      <c r="AH56"/>
      <c r="AI56"/>
      <c r="AJ56"/>
      <c r="AK56"/>
      <c r="AL56"/>
    </row>
    <row r="57" spans="1:38" s="13" customFormat="1">
      <c r="A57" s="49">
        <v>413</v>
      </c>
      <c r="B57" s="49">
        <v>413114210</v>
      </c>
      <c r="C57" s="50" t="s">
        <v>31</v>
      </c>
      <c r="D57" s="49">
        <v>114</v>
      </c>
      <c r="E57" s="50" t="s">
        <v>32</v>
      </c>
      <c r="F57" s="49">
        <v>210</v>
      </c>
      <c r="G57" s="50" t="s">
        <v>188</v>
      </c>
      <c r="H57" s="79">
        <v>2.4899999999999998</v>
      </c>
      <c r="I57" s="80">
        <v>9794</v>
      </c>
      <c r="J57" s="80">
        <v>3315</v>
      </c>
      <c r="K57" s="80">
        <v>0</v>
      </c>
      <c r="L57" s="80">
        <v>893</v>
      </c>
      <c r="M57" s="81">
        <v>14002</v>
      </c>
      <c r="N57"/>
      <c r="O57" s="79">
        <v>1.182764080524781E-2</v>
      </c>
      <c r="P57" s="79">
        <v>0</v>
      </c>
      <c r="Q57" s="55">
        <v>0.09</v>
      </c>
      <c r="R57" s="55">
        <v>5.999829214601949E-2</v>
      </c>
      <c r="S57" s="52">
        <v>0</v>
      </c>
      <c r="T57"/>
      <c r="U57" s="82">
        <v>32486</v>
      </c>
      <c r="V57" s="82">
        <v>0</v>
      </c>
      <c r="W57" s="82">
        <v>0</v>
      </c>
      <c r="X57" s="82">
        <v>2213</v>
      </c>
      <c r="Y57" s="82">
        <v>34699</v>
      </c>
      <c r="Z57" s="83">
        <f ca="1">SUMIF($A$10:$A$938,$A57,$Y$10:$Y$938)+SUMIF('17PJ'!$B$10:$K$889,$A57,'17PJ'!K$10:$K$889)</f>
        <v>3703709</v>
      </c>
      <c r="AA57"/>
      <c r="AB57" s="79">
        <v>0</v>
      </c>
      <c r="AC57" s="79">
        <v>0</v>
      </c>
      <c r="AD57" s="80">
        <v>0</v>
      </c>
      <c r="AE57" s="150"/>
      <c r="AF57"/>
      <c r="AG57"/>
      <c r="AH57"/>
      <c r="AI57"/>
      <c r="AJ57"/>
      <c r="AK57"/>
      <c r="AL57"/>
    </row>
    <row r="58" spans="1:38" s="13" customFormat="1">
      <c r="A58" s="49">
        <v>413</v>
      </c>
      <c r="B58" s="49">
        <v>413114253</v>
      </c>
      <c r="C58" s="50" t="s">
        <v>31</v>
      </c>
      <c r="D58" s="49">
        <v>114</v>
      </c>
      <c r="E58" s="50" t="s">
        <v>32</v>
      </c>
      <c r="F58" s="49">
        <v>253</v>
      </c>
      <c r="G58" s="50" t="s">
        <v>36</v>
      </c>
      <c r="H58" s="79">
        <v>2</v>
      </c>
      <c r="I58" s="80">
        <v>10028</v>
      </c>
      <c r="J58" s="80">
        <v>19588</v>
      </c>
      <c r="K58" s="80">
        <v>0</v>
      </c>
      <c r="L58" s="80">
        <v>893</v>
      </c>
      <c r="M58" s="81">
        <v>30509</v>
      </c>
      <c r="N58"/>
      <c r="O58" s="79">
        <v>9.5001130965845851E-3</v>
      </c>
      <c r="P58" s="79">
        <v>0</v>
      </c>
      <c r="Q58" s="55">
        <v>0.09</v>
      </c>
      <c r="R58" s="55">
        <v>3.1230441779294994E-2</v>
      </c>
      <c r="S58" s="52">
        <v>0</v>
      </c>
      <c r="T58"/>
      <c r="U58" s="82">
        <v>58950</v>
      </c>
      <c r="V58" s="82">
        <v>0</v>
      </c>
      <c r="W58" s="82">
        <v>0</v>
      </c>
      <c r="X58" s="82">
        <v>1778</v>
      </c>
      <c r="Y58" s="82">
        <v>60728</v>
      </c>
      <c r="Z58" s="83">
        <f ca="1">SUMIF($A$10:$A$938,$A58,$Y$10:$Y$938)+SUMIF('17PJ'!$B$10:$K$889,$A58,'17PJ'!K$10:$K$889)</f>
        <v>3703709</v>
      </c>
      <c r="AA58"/>
      <c r="AB58" s="79">
        <v>0</v>
      </c>
      <c r="AC58" s="79">
        <v>0</v>
      </c>
      <c r="AD58" s="80">
        <v>0</v>
      </c>
      <c r="AE58" s="150"/>
      <c r="AF58"/>
      <c r="AG58"/>
      <c r="AH58"/>
      <c r="AI58"/>
      <c r="AJ58"/>
      <c r="AK58"/>
      <c r="AL58"/>
    </row>
    <row r="59" spans="1:38" s="13" customFormat="1">
      <c r="A59" s="49">
        <v>413</v>
      </c>
      <c r="B59" s="49">
        <v>413114670</v>
      </c>
      <c r="C59" s="50" t="s">
        <v>31</v>
      </c>
      <c r="D59" s="49">
        <v>114</v>
      </c>
      <c r="E59" s="50" t="s">
        <v>32</v>
      </c>
      <c r="F59" s="49">
        <v>670</v>
      </c>
      <c r="G59" s="50" t="s">
        <v>37</v>
      </c>
      <c r="H59" s="79">
        <v>27.620000000000005</v>
      </c>
      <c r="I59" s="80">
        <v>9217</v>
      </c>
      <c r="J59" s="80">
        <v>8333</v>
      </c>
      <c r="K59" s="80">
        <v>0</v>
      </c>
      <c r="L59" s="80">
        <v>893</v>
      </c>
      <c r="M59" s="81">
        <v>18443</v>
      </c>
      <c r="N59"/>
      <c r="O59" s="79">
        <v>0.13119656186383313</v>
      </c>
      <c r="P59" s="79">
        <v>0</v>
      </c>
      <c r="Q59" s="55">
        <v>0.09</v>
      </c>
      <c r="R59" s="55">
        <v>7.8457056728476374E-2</v>
      </c>
      <c r="S59" s="52">
        <v>0</v>
      </c>
      <c r="T59"/>
      <c r="U59" s="82">
        <v>482434</v>
      </c>
      <c r="V59" s="82">
        <v>0</v>
      </c>
      <c r="W59" s="82">
        <v>0</v>
      </c>
      <c r="X59" s="82">
        <v>24550</v>
      </c>
      <c r="Y59" s="82">
        <v>506984</v>
      </c>
      <c r="Z59" s="83">
        <f ca="1">SUMIF($A$10:$A$938,$A59,$Y$10:$Y$938)+SUMIF('17PJ'!$B$10:$K$889,$A59,'17PJ'!K$10:$K$889)</f>
        <v>3703709</v>
      </c>
      <c r="AA59"/>
      <c r="AB59" s="79">
        <v>0</v>
      </c>
      <c r="AC59" s="79">
        <v>0</v>
      </c>
      <c r="AD59" s="80">
        <v>0</v>
      </c>
      <c r="AE59" s="150"/>
      <c r="AF59"/>
      <c r="AG59"/>
      <c r="AH59"/>
      <c r="AI59"/>
      <c r="AJ59"/>
      <c r="AK59"/>
      <c r="AL59"/>
    </row>
    <row r="60" spans="1:38" s="13" customFormat="1">
      <c r="A60" s="49">
        <v>413</v>
      </c>
      <c r="B60" s="49">
        <v>413114674</v>
      </c>
      <c r="C60" s="50" t="s">
        <v>31</v>
      </c>
      <c r="D60" s="49">
        <v>114</v>
      </c>
      <c r="E60" s="50" t="s">
        <v>32</v>
      </c>
      <c r="F60" s="49">
        <v>674</v>
      </c>
      <c r="G60" s="50" t="s">
        <v>38</v>
      </c>
      <c r="H60" s="79">
        <v>40</v>
      </c>
      <c r="I60" s="80">
        <v>10949</v>
      </c>
      <c r="J60" s="80">
        <v>4868</v>
      </c>
      <c r="K60" s="80">
        <v>0</v>
      </c>
      <c r="L60" s="80">
        <v>893</v>
      </c>
      <c r="M60" s="81">
        <v>16710</v>
      </c>
      <c r="N60"/>
      <c r="O60" s="79">
        <v>0.19000226193169181</v>
      </c>
      <c r="P60" s="79">
        <v>0</v>
      </c>
      <c r="Q60" s="55">
        <v>0.09</v>
      </c>
      <c r="R60" s="55">
        <v>4.7577753757626573E-2</v>
      </c>
      <c r="S60" s="52">
        <v>0</v>
      </c>
      <c r="T60"/>
      <c r="U60" s="82">
        <v>629680</v>
      </c>
      <c r="V60" s="82">
        <v>0</v>
      </c>
      <c r="W60" s="82">
        <v>0</v>
      </c>
      <c r="X60" s="82">
        <v>35558</v>
      </c>
      <c r="Y60" s="82">
        <v>665238</v>
      </c>
      <c r="Z60" s="83">
        <f ca="1">SUMIF($A$10:$A$938,$A60,$Y$10:$Y$938)+SUMIF('17PJ'!$B$10:$K$889,$A60,'17PJ'!K$10:$K$889)</f>
        <v>3703709</v>
      </c>
      <c r="AA60"/>
      <c r="AB60" s="79">
        <v>0</v>
      </c>
      <c r="AC60" s="79">
        <v>0</v>
      </c>
      <c r="AD60" s="80">
        <v>0</v>
      </c>
      <c r="AE60" s="150"/>
      <c r="AF60"/>
      <c r="AG60"/>
      <c r="AH60"/>
      <c r="AI60"/>
      <c r="AJ60"/>
      <c r="AK60"/>
      <c r="AL60"/>
    </row>
    <row r="61" spans="1:38" s="13" customFormat="1">
      <c r="A61" s="49">
        <v>413</v>
      </c>
      <c r="B61" s="49">
        <v>413114683</v>
      </c>
      <c r="C61" s="50" t="s">
        <v>31</v>
      </c>
      <c r="D61" s="49">
        <v>114</v>
      </c>
      <c r="E61" s="50" t="s">
        <v>32</v>
      </c>
      <c r="F61" s="49">
        <v>683</v>
      </c>
      <c r="G61" s="50" t="s">
        <v>39</v>
      </c>
      <c r="H61" s="79">
        <v>4</v>
      </c>
      <c r="I61" s="80">
        <v>9794</v>
      </c>
      <c r="J61" s="80">
        <v>6837</v>
      </c>
      <c r="K61" s="80">
        <v>0</v>
      </c>
      <c r="L61" s="80">
        <v>893</v>
      </c>
      <c r="M61" s="81">
        <v>17524</v>
      </c>
      <c r="N61"/>
      <c r="O61" s="79">
        <v>1.900022619316917E-2</v>
      </c>
      <c r="P61" s="79">
        <v>0</v>
      </c>
      <c r="Q61" s="55">
        <v>0.09</v>
      </c>
      <c r="R61" s="55">
        <v>2.9567276420581011E-2</v>
      </c>
      <c r="S61" s="52">
        <v>0</v>
      </c>
      <c r="T61"/>
      <c r="U61" s="82">
        <v>66208</v>
      </c>
      <c r="V61" s="82">
        <v>0</v>
      </c>
      <c r="W61" s="82">
        <v>0</v>
      </c>
      <c r="X61" s="82">
        <v>3556</v>
      </c>
      <c r="Y61" s="82">
        <v>69764</v>
      </c>
      <c r="Z61" s="83">
        <f ca="1">SUMIF($A$10:$A$938,$A61,$Y$10:$Y$938)+SUMIF('17PJ'!$B$10:$K$889,$A61,'17PJ'!K$10:$K$889)</f>
        <v>3703709</v>
      </c>
      <c r="AA61"/>
      <c r="AB61" s="79">
        <v>0</v>
      </c>
      <c r="AC61" s="79">
        <v>0</v>
      </c>
      <c r="AD61" s="80">
        <v>0</v>
      </c>
      <c r="AE61" s="150"/>
      <c r="AF61"/>
      <c r="AG61"/>
      <c r="AH61"/>
      <c r="AI61"/>
      <c r="AJ61"/>
      <c r="AK61"/>
      <c r="AL61"/>
    </row>
    <row r="62" spans="1:38" s="13" customFormat="1">
      <c r="A62" s="49">
        <v>413</v>
      </c>
      <c r="B62" s="49">
        <v>413114717</v>
      </c>
      <c r="C62" s="50" t="s">
        <v>31</v>
      </c>
      <c r="D62" s="49">
        <v>114</v>
      </c>
      <c r="E62" s="50" t="s">
        <v>32</v>
      </c>
      <c r="F62" s="49">
        <v>717</v>
      </c>
      <c r="G62" s="50" t="s">
        <v>40</v>
      </c>
      <c r="H62" s="79">
        <v>47.440000000000005</v>
      </c>
      <c r="I62" s="80">
        <v>10438</v>
      </c>
      <c r="J62" s="80">
        <v>4968</v>
      </c>
      <c r="K62" s="80">
        <v>0</v>
      </c>
      <c r="L62" s="80">
        <v>893</v>
      </c>
      <c r="M62" s="81">
        <v>16299</v>
      </c>
      <c r="N62"/>
      <c r="O62" s="79">
        <v>0.2253426826509865</v>
      </c>
      <c r="P62" s="79">
        <v>0</v>
      </c>
      <c r="Q62" s="55">
        <v>0.09</v>
      </c>
      <c r="R62" s="55">
        <v>5.1445230338501832E-2</v>
      </c>
      <c r="S62" s="52">
        <v>0</v>
      </c>
      <c r="T62"/>
      <c r="U62" s="82">
        <v>727395</v>
      </c>
      <c r="V62" s="82">
        <v>0</v>
      </c>
      <c r="W62" s="82">
        <v>0</v>
      </c>
      <c r="X62" s="82">
        <v>42172</v>
      </c>
      <c r="Y62" s="82">
        <v>769567</v>
      </c>
      <c r="Z62" s="83">
        <f ca="1">SUMIF($A$10:$A$938,$A62,$Y$10:$Y$938)+SUMIF('17PJ'!$B$10:$K$889,$A62,'17PJ'!K$10:$K$889)</f>
        <v>3703709</v>
      </c>
      <c r="AA62"/>
      <c r="AB62" s="79">
        <v>0</v>
      </c>
      <c r="AC62" s="79">
        <v>0</v>
      </c>
      <c r="AD62" s="80">
        <v>0</v>
      </c>
      <c r="AE62" s="150"/>
      <c r="AF62"/>
      <c r="AG62"/>
      <c r="AH62"/>
      <c r="AI62"/>
      <c r="AJ62"/>
      <c r="AK62"/>
      <c r="AL62"/>
    </row>
    <row r="63" spans="1:38" s="13" customFormat="1">
      <c r="A63" s="49">
        <v>413</v>
      </c>
      <c r="B63" s="49">
        <v>413114720</v>
      </c>
      <c r="C63" s="50" t="s">
        <v>31</v>
      </c>
      <c r="D63" s="49">
        <v>114</v>
      </c>
      <c r="E63" s="50" t="s">
        <v>32</v>
      </c>
      <c r="F63" s="49">
        <v>720</v>
      </c>
      <c r="G63" s="50" t="s">
        <v>230</v>
      </c>
      <c r="H63" s="79">
        <v>1</v>
      </c>
      <c r="I63" s="80">
        <v>9794</v>
      </c>
      <c r="J63" s="80">
        <v>2112</v>
      </c>
      <c r="K63" s="80">
        <v>0</v>
      </c>
      <c r="L63" s="80">
        <v>893</v>
      </c>
      <c r="M63" s="81">
        <v>12799</v>
      </c>
      <c r="N63"/>
      <c r="O63" s="79">
        <v>4.7500565482922925E-3</v>
      </c>
      <c r="P63" s="79">
        <v>0</v>
      </c>
      <c r="Q63" s="55">
        <v>0.09</v>
      </c>
      <c r="R63" s="55">
        <v>8.1675947199993972E-3</v>
      </c>
      <c r="S63" s="52">
        <v>0</v>
      </c>
      <c r="T63"/>
      <c r="U63" s="82">
        <v>11849</v>
      </c>
      <c r="V63" s="82">
        <v>0</v>
      </c>
      <c r="W63" s="82">
        <v>0</v>
      </c>
      <c r="X63" s="82">
        <v>889</v>
      </c>
      <c r="Y63" s="82">
        <v>12738</v>
      </c>
      <c r="Z63" s="83">
        <f ca="1">SUMIF($A$10:$A$938,$A63,$Y$10:$Y$938)+SUMIF('17PJ'!$B$10:$K$889,$A63,'17PJ'!K$10:$K$889)</f>
        <v>3703709</v>
      </c>
      <c r="AA63"/>
      <c r="AB63" s="79">
        <v>0</v>
      </c>
      <c r="AC63" s="79">
        <v>0</v>
      </c>
      <c r="AD63" s="80">
        <v>0</v>
      </c>
      <c r="AE63" s="150"/>
      <c r="AF63"/>
      <c r="AG63"/>
      <c r="AH63"/>
      <c r="AI63"/>
      <c r="AJ63"/>
      <c r="AK63"/>
      <c r="AL63"/>
    </row>
    <row r="64" spans="1:38" s="13" customFormat="1">
      <c r="A64" s="49">
        <v>413</v>
      </c>
      <c r="B64" s="49">
        <v>413114750</v>
      </c>
      <c r="C64" s="50" t="s">
        <v>31</v>
      </c>
      <c r="D64" s="49">
        <v>114</v>
      </c>
      <c r="E64" s="50" t="s">
        <v>32</v>
      </c>
      <c r="F64" s="49">
        <v>750</v>
      </c>
      <c r="G64" s="50" t="s">
        <v>41</v>
      </c>
      <c r="H64" s="79">
        <v>21.759999999999998</v>
      </c>
      <c r="I64" s="80">
        <v>10973</v>
      </c>
      <c r="J64" s="80">
        <v>7981</v>
      </c>
      <c r="K64" s="80">
        <v>0</v>
      </c>
      <c r="L64" s="80">
        <v>893</v>
      </c>
      <c r="M64" s="81">
        <v>19847</v>
      </c>
      <c r="N64"/>
      <c r="O64" s="79">
        <v>0.10336123049084024</v>
      </c>
      <c r="P64" s="79">
        <v>0</v>
      </c>
      <c r="Q64" s="55">
        <v>0.09</v>
      </c>
      <c r="R64" s="55">
        <v>2.90416588148029E-2</v>
      </c>
      <c r="S64" s="52">
        <v>0</v>
      </c>
      <c r="T64"/>
      <c r="U64" s="82">
        <v>410480</v>
      </c>
      <c r="V64" s="82">
        <v>0</v>
      </c>
      <c r="W64" s="82">
        <v>0</v>
      </c>
      <c r="X64" s="82">
        <v>19345</v>
      </c>
      <c r="Y64" s="82">
        <v>429825</v>
      </c>
      <c r="Z64" s="83">
        <f ca="1">SUMIF($A$10:$A$938,$A64,$Y$10:$Y$938)+SUMIF('17PJ'!$B$10:$K$889,$A64,'17PJ'!K$10:$K$889)</f>
        <v>3703709</v>
      </c>
      <c r="AA64"/>
      <c r="AB64" s="79">
        <v>0</v>
      </c>
      <c r="AC64" s="79">
        <v>0</v>
      </c>
      <c r="AD64" s="80">
        <v>0</v>
      </c>
      <c r="AE64" s="150"/>
      <c r="AF64"/>
      <c r="AG64"/>
      <c r="AH64"/>
      <c r="AI64"/>
      <c r="AJ64"/>
      <c r="AK64"/>
      <c r="AL64"/>
    </row>
    <row r="65" spans="1:38" s="13" customFormat="1">
      <c r="A65" s="49">
        <v>413</v>
      </c>
      <c r="B65" s="49">
        <v>413114755</v>
      </c>
      <c r="C65" s="50" t="s">
        <v>31</v>
      </c>
      <c r="D65" s="49">
        <v>114</v>
      </c>
      <c r="E65" s="50" t="s">
        <v>32</v>
      </c>
      <c r="F65" s="49">
        <v>755</v>
      </c>
      <c r="G65" s="50" t="s">
        <v>42</v>
      </c>
      <c r="H65" s="79">
        <v>7</v>
      </c>
      <c r="I65" s="80">
        <v>10344</v>
      </c>
      <c r="J65" s="80">
        <v>4464</v>
      </c>
      <c r="K65" s="80">
        <v>0</v>
      </c>
      <c r="L65" s="80">
        <v>893</v>
      </c>
      <c r="M65" s="81">
        <v>15701</v>
      </c>
      <c r="N65"/>
      <c r="O65" s="79">
        <v>3.3250395838046051E-2</v>
      </c>
      <c r="P65" s="79">
        <v>0</v>
      </c>
      <c r="Q65" s="55">
        <v>0.09</v>
      </c>
      <c r="R65" s="55">
        <v>1.3404904762990362E-2</v>
      </c>
      <c r="S65" s="52">
        <v>0</v>
      </c>
      <c r="T65"/>
      <c r="U65" s="82">
        <v>103166</v>
      </c>
      <c r="V65" s="82">
        <v>0</v>
      </c>
      <c r="W65" s="82">
        <v>0</v>
      </c>
      <c r="X65" s="82">
        <v>6223</v>
      </c>
      <c r="Y65" s="82">
        <v>109389</v>
      </c>
      <c r="Z65" s="83">
        <f ca="1">SUMIF($A$10:$A$938,$A65,$Y$10:$Y$938)+SUMIF('17PJ'!$B$10:$K$889,$A65,'17PJ'!K$10:$K$889)</f>
        <v>3703709</v>
      </c>
      <c r="AA65"/>
      <c r="AB65" s="79">
        <v>0</v>
      </c>
      <c r="AC65" s="79">
        <v>0</v>
      </c>
      <c r="AD65" s="80">
        <v>0</v>
      </c>
      <c r="AE65" s="150"/>
      <c r="AF65"/>
      <c r="AG65"/>
      <c r="AH65"/>
      <c r="AI65"/>
      <c r="AJ65"/>
      <c r="AK65"/>
      <c r="AL65"/>
    </row>
    <row r="66" spans="1:38" s="13" customFormat="1">
      <c r="A66" s="49">
        <v>414</v>
      </c>
      <c r="B66" s="49">
        <v>414603063</v>
      </c>
      <c r="C66" s="50" t="s">
        <v>43</v>
      </c>
      <c r="D66" s="49">
        <v>603</v>
      </c>
      <c r="E66" s="50" t="s">
        <v>44</v>
      </c>
      <c r="F66" s="49">
        <v>63</v>
      </c>
      <c r="G66" s="50" t="s">
        <v>45</v>
      </c>
      <c r="H66" s="79">
        <v>4</v>
      </c>
      <c r="I66" s="80">
        <v>8944</v>
      </c>
      <c r="J66" s="80">
        <v>3607</v>
      </c>
      <c r="K66" s="80">
        <v>0</v>
      </c>
      <c r="L66" s="80">
        <v>893</v>
      </c>
      <c r="M66" s="81">
        <v>13444</v>
      </c>
      <c r="N66"/>
      <c r="O66" s="79">
        <v>0</v>
      </c>
      <c r="P66" s="79">
        <v>0</v>
      </c>
      <c r="Q66" s="55">
        <v>0.18</v>
      </c>
      <c r="R66" s="55">
        <v>1.4120993978880616E-2</v>
      </c>
      <c r="S66" s="52">
        <v>0</v>
      </c>
      <c r="T66"/>
      <c r="U66" s="82">
        <v>50204</v>
      </c>
      <c r="V66" s="82">
        <v>0</v>
      </c>
      <c r="W66" s="82">
        <v>0</v>
      </c>
      <c r="X66" s="82">
        <v>3572</v>
      </c>
      <c r="Y66" s="82">
        <v>53776</v>
      </c>
      <c r="Z66" s="83">
        <f ca="1">SUMIF($A$10:$A$938,$A66,$Y$10:$Y$938)+SUMIF('17PJ'!$B$10:$K$889,$A66,'17PJ'!K$10:$K$889)</f>
        <v>4985225</v>
      </c>
      <c r="AA66"/>
      <c r="AB66" s="79">
        <v>0</v>
      </c>
      <c r="AC66" s="79">
        <v>0</v>
      </c>
      <c r="AD66" s="80">
        <v>0</v>
      </c>
      <c r="AE66" s="150"/>
      <c r="AF66"/>
      <c r="AG66"/>
      <c r="AH66"/>
      <c r="AI66"/>
      <c r="AJ66"/>
      <c r="AK66"/>
      <c r="AL66"/>
    </row>
    <row r="67" spans="1:38" s="13" customFormat="1">
      <c r="A67" s="49">
        <v>414</v>
      </c>
      <c r="B67" s="49">
        <v>414603209</v>
      </c>
      <c r="C67" s="50" t="s">
        <v>43</v>
      </c>
      <c r="D67" s="49">
        <v>603</v>
      </c>
      <c r="E67" s="50" t="s">
        <v>44</v>
      </c>
      <c r="F67" s="49">
        <v>209</v>
      </c>
      <c r="G67" s="50" t="s">
        <v>48</v>
      </c>
      <c r="H67" s="79">
        <v>59.72999999999999</v>
      </c>
      <c r="I67" s="80">
        <v>11069</v>
      </c>
      <c r="J67" s="80">
        <v>2134</v>
      </c>
      <c r="K67" s="80">
        <v>0</v>
      </c>
      <c r="L67" s="80">
        <v>893</v>
      </c>
      <c r="M67" s="81">
        <v>14096</v>
      </c>
      <c r="N67"/>
      <c r="O67" s="79">
        <v>0</v>
      </c>
      <c r="P67" s="79">
        <v>0</v>
      </c>
      <c r="Q67" s="55">
        <v>0.18</v>
      </c>
      <c r="R67" s="55">
        <v>3.8157418347388374E-2</v>
      </c>
      <c r="S67" s="52">
        <v>0</v>
      </c>
      <c r="T67"/>
      <c r="U67" s="82">
        <v>788614</v>
      </c>
      <c r="V67" s="82">
        <v>0</v>
      </c>
      <c r="W67" s="82">
        <v>0</v>
      </c>
      <c r="X67" s="82">
        <v>53339</v>
      </c>
      <c r="Y67" s="82">
        <v>841953</v>
      </c>
      <c r="Z67" s="83">
        <f ca="1">SUMIF($A$10:$A$938,$A67,$Y$10:$Y$938)+SUMIF('17PJ'!$B$10:$K$889,$A67,'17PJ'!K$10:$K$889)</f>
        <v>4985225</v>
      </c>
      <c r="AA67"/>
      <c r="AB67" s="79">
        <v>0</v>
      </c>
      <c r="AC67" s="79">
        <v>0</v>
      </c>
      <c r="AD67" s="80">
        <v>0</v>
      </c>
      <c r="AE67" s="150"/>
      <c r="AF67"/>
      <c r="AG67"/>
      <c r="AH67"/>
      <c r="AI67"/>
      <c r="AJ67"/>
      <c r="AK67"/>
      <c r="AL67"/>
    </row>
    <row r="68" spans="1:38" s="13" customFormat="1">
      <c r="A68" s="49">
        <v>414</v>
      </c>
      <c r="B68" s="49">
        <v>414603236</v>
      </c>
      <c r="C68" s="50" t="s">
        <v>43</v>
      </c>
      <c r="D68" s="49">
        <v>603</v>
      </c>
      <c r="E68" s="50" t="s">
        <v>44</v>
      </c>
      <c r="F68" s="49">
        <v>236</v>
      </c>
      <c r="G68" s="50" t="s">
        <v>49</v>
      </c>
      <c r="H68" s="79">
        <v>155.09000000000003</v>
      </c>
      <c r="I68" s="80">
        <v>10670</v>
      </c>
      <c r="J68" s="80">
        <v>2313</v>
      </c>
      <c r="K68" s="80">
        <v>0</v>
      </c>
      <c r="L68" s="80">
        <v>893</v>
      </c>
      <c r="M68" s="81">
        <v>13876</v>
      </c>
      <c r="N68"/>
      <c r="O68" s="79">
        <v>0</v>
      </c>
      <c r="P68" s="79">
        <v>0</v>
      </c>
      <c r="Q68" s="55">
        <v>0.18</v>
      </c>
      <c r="R68" s="55">
        <v>2.3434880874661897E-2</v>
      </c>
      <c r="S68" s="52">
        <v>0</v>
      </c>
      <c r="T68"/>
      <c r="U68" s="82">
        <v>2013534</v>
      </c>
      <c r="V68" s="82">
        <v>0</v>
      </c>
      <c r="W68" s="82">
        <v>0</v>
      </c>
      <c r="X68" s="82">
        <v>138495</v>
      </c>
      <c r="Y68" s="82">
        <v>2152029</v>
      </c>
      <c r="Z68" s="83">
        <f ca="1">SUMIF($A$10:$A$938,$A68,$Y$10:$Y$938)+SUMIF('17PJ'!$B$10:$K$889,$A68,'17PJ'!K$10:$K$889)</f>
        <v>4985225</v>
      </c>
      <c r="AA68"/>
      <c r="AB68" s="79">
        <v>0</v>
      </c>
      <c r="AC68" s="79">
        <v>0</v>
      </c>
      <c r="AD68" s="80">
        <v>0</v>
      </c>
      <c r="AE68" s="150"/>
      <c r="AF68"/>
      <c r="AG68"/>
      <c r="AH68"/>
      <c r="AI68"/>
      <c r="AJ68"/>
      <c r="AK68"/>
      <c r="AL68"/>
    </row>
    <row r="69" spans="1:38" s="13" customFormat="1">
      <c r="A69" s="49">
        <v>414</v>
      </c>
      <c r="B69" s="49">
        <v>414603249</v>
      </c>
      <c r="C69" s="50" t="s">
        <v>43</v>
      </c>
      <c r="D69" s="49">
        <v>603</v>
      </c>
      <c r="E69" s="50" t="s">
        <v>44</v>
      </c>
      <c r="F69" s="49">
        <v>249</v>
      </c>
      <c r="G69" s="50" t="s">
        <v>343</v>
      </c>
      <c r="H69" s="79">
        <v>0.53</v>
      </c>
      <c r="I69" s="80">
        <v>10314</v>
      </c>
      <c r="J69" s="80">
        <v>18333</v>
      </c>
      <c r="K69" s="80">
        <v>0</v>
      </c>
      <c r="L69" s="80">
        <v>893</v>
      </c>
      <c r="M69" s="81">
        <v>29540</v>
      </c>
      <c r="N69"/>
      <c r="O69" s="79">
        <v>0</v>
      </c>
      <c r="P69" s="79">
        <v>0</v>
      </c>
      <c r="Q69" s="55">
        <v>0.09</v>
      </c>
      <c r="R69" s="55">
        <v>4.4073848297483233E-3</v>
      </c>
      <c r="S69" s="52">
        <v>0</v>
      </c>
      <c r="T69"/>
      <c r="U69" s="82">
        <v>15183</v>
      </c>
      <c r="V69" s="82">
        <v>0</v>
      </c>
      <c r="W69" s="82">
        <v>0</v>
      </c>
      <c r="X69" s="82">
        <v>473</v>
      </c>
      <c r="Y69" s="82">
        <v>15656</v>
      </c>
      <c r="Z69" s="83">
        <f ca="1">SUMIF($A$10:$A$938,$A69,$Y$10:$Y$938)+SUMIF('17PJ'!$B$10:$K$889,$A69,'17PJ'!K$10:$K$889)</f>
        <v>4985225</v>
      </c>
      <c r="AA69"/>
      <c r="AB69" s="79">
        <v>0</v>
      </c>
      <c r="AC69" s="79">
        <v>0</v>
      </c>
      <c r="AD69" s="80">
        <v>0</v>
      </c>
      <c r="AE69" s="150"/>
      <c r="AF69"/>
      <c r="AG69"/>
      <c r="AH69"/>
      <c r="AI69"/>
      <c r="AJ69"/>
      <c r="AK69"/>
      <c r="AL69"/>
    </row>
    <row r="70" spans="1:38" s="13" customFormat="1">
      <c r="A70" s="49">
        <v>414</v>
      </c>
      <c r="B70" s="49">
        <v>414603263</v>
      </c>
      <c r="C70" s="50" t="s">
        <v>43</v>
      </c>
      <c r="D70" s="49">
        <v>603</v>
      </c>
      <c r="E70" s="50" t="s">
        <v>44</v>
      </c>
      <c r="F70" s="49">
        <v>263</v>
      </c>
      <c r="G70" s="50" t="s">
        <v>50</v>
      </c>
      <c r="H70" s="79">
        <v>4.95</v>
      </c>
      <c r="I70" s="80">
        <v>9570</v>
      </c>
      <c r="J70" s="80">
        <v>4758</v>
      </c>
      <c r="K70" s="80">
        <v>0</v>
      </c>
      <c r="L70" s="80">
        <v>893</v>
      </c>
      <c r="M70" s="81">
        <v>15221</v>
      </c>
      <c r="N70"/>
      <c r="O70" s="79">
        <v>0</v>
      </c>
      <c r="P70" s="79">
        <v>0</v>
      </c>
      <c r="Q70" s="55">
        <v>0.09</v>
      </c>
      <c r="R70" s="55">
        <v>7.3107199382168628E-2</v>
      </c>
      <c r="S70" s="52">
        <v>0</v>
      </c>
      <c r="T70"/>
      <c r="U70" s="82">
        <v>70924</v>
      </c>
      <c r="V70" s="82">
        <v>0</v>
      </c>
      <c r="W70" s="82">
        <v>0</v>
      </c>
      <c r="X70" s="82">
        <v>4420</v>
      </c>
      <c r="Y70" s="82">
        <v>75344</v>
      </c>
      <c r="Z70" s="83">
        <f ca="1">SUMIF($A$10:$A$938,$A70,$Y$10:$Y$938)+SUMIF('17PJ'!$B$10:$K$889,$A70,'17PJ'!K$10:$K$889)</f>
        <v>4985225</v>
      </c>
      <c r="AA70"/>
      <c r="AB70" s="79">
        <v>0</v>
      </c>
      <c r="AC70" s="79">
        <v>0</v>
      </c>
      <c r="AD70" s="80">
        <v>0</v>
      </c>
      <c r="AE70" s="150"/>
      <c r="AF70"/>
      <c r="AG70"/>
      <c r="AH70"/>
      <c r="AI70"/>
      <c r="AJ70"/>
      <c r="AK70"/>
      <c r="AL70"/>
    </row>
    <row r="71" spans="1:38" s="13" customFormat="1">
      <c r="A71" s="49">
        <v>414</v>
      </c>
      <c r="B71" s="49">
        <v>414603341</v>
      </c>
      <c r="C71" s="50" t="s">
        <v>43</v>
      </c>
      <c r="D71" s="49">
        <v>603</v>
      </c>
      <c r="E71" s="50" t="s">
        <v>44</v>
      </c>
      <c r="F71" s="49">
        <v>341</v>
      </c>
      <c r="G71" s="50" t="s">
        <v>51</v>
      </c>
      <c r="H71" s="79">
        <v>1.52</v>
      </c>
      <c r="I71" s="80">
        <v>8094</v>
      </c>
      <c r="J71" s="80">
        <v>4416</v>
      </c>
      <c r="K71" s="80">
        <v>0</v>
      </c>
      <c r="L71" s="80">
        <v>893</v>
      </c>
      <c r="M71" s="81">
        <v>13403</v>
      </c>
      <c r="N71"/>
      <c r="O71" s="79">
        <v>0</v>
      </c>
      <c r="P71" s="79">
        <v>0</v>
      </c>
      <c r="Q71" s="55">
        <v>0.09</v>
      </c>
      <c r="R71" s="55">
        <v>3.0945976497112134E-3</v>
      </c>
      <c r="S71" s="52">
        <v>0</v>
      </c>
      <c r="T71"/>
      <c r="U71" s="82">
        <v>19015</v>
      </c>
      <c r="V71" s="82">
        <v>0</v>
      </c>
      <c r="W71" s="82">
        <v>0</v>
      </c>
      <c r="X71" s="82">
        <v>1357</v>
      </c>
      <c r="Y71" s="82">
        <v>20372</v>
      </c>
      <c r="Z71" s="83">
        <f ca="1">SUMIF($A$10:$A$938,$A71,$Y$10:$Y$938)+SUMIF('17PJ'!$B$10:$K$889,$A71,'17PJ'!K$10:$K$889)</f>
        <v>4985225</v>
      </c>
      <c r="AA71"/>
      <c r="AB71" s="79">
        <v>0</v>
      </c>
      <c r="AC71" s="79">
        <v>0</v>
      </c>
      <c r="AD71" s="80">
        <v>0</v>
      </c>
      <c r="AE71" s="150"/>
      <c r="AF71"/>
      <c r="AG71"/>
      <c r="AH71"/>
      <c r="AI71"/>
      <c r="AJ71"/>
      <c r="AK71"/>
      <c r="AL71"/>
    </row>
    <row r="72" spans="1:38" s="13" customFormat="1">
      <c r="A72" s="49">
        <v>414</v>
      </c>
      <c r="B72" s="49">
        <v>414603603</v>
      </c>
      <c r="C72" s="50" t="s">
        <v>43</v>
      </c>
      <c r="D72" s="49">
        <v>603</v>
      </c>
      <c r="E72" s="50" t="s">
        <v>44</v>
      </c>
      <c r="F72" s="49">
        <v>603</v>
      </c>
      <c r="G72" s="50" t="s">
        <v>44</v>
      </c>
      <c r="H72" s="79">
        <v>87.950000000000017</v>
      </c>
      <c r="I72" s="80">
        <v>10774</v>
      </c>
      <c r="J72" s="80">
        <v>1746</v>
      </c>
      <c r="K72" s="80">
        <v>0</v>
      </c>
      <c r="L72" s="80">
        <v>893</v>
      </c>
      <c r="M72" s="81">
        <v>13413</v>
      </c>
      <c r="N72"/>
      <c r="O72" s="79">
        <v>0</v>
      </c>
      <c r="P72" s="79">
        <v>0</v>
      </c>
      <c r="Q72" s="55">
        <v>0.18</v>
      </c>
      <c r="R72" s="55">
        <v>6.0698558423691554E-2</v>
      </c>
      <c r="S72" s="52">
        <v>0</v>
      </c>
      <c r="T72"/>
      <c r="U72" s="82">
        <v>1101135</v>
      </c>
      <c r="V72" s="82">
        <v>0</v>
      </c>
      <c r="W72" s="82">
        <v>0</v>
      </c>
      <c r="X72" s="82">
        <v>78540</v>
      </c>
      <c r="Y72" s="82">
        <v>1179675</v>
      </c>
      <c r="Z72" s="83">
        <f ca="1">SUMIF($A$10:$A$938,$A72,$Y$10:$Y$938)+SUMIF('17PJ'!$B$10:$K$889,$A72,'17PJ'!K$10:$K$889)</f>
        <v>4985225</v>
      </c>
      <c r="AA72"/>
      <c r="AB72" s="79">
        <v>0</v>
      </c>
      <c r="AC72" s="79">
        <v>0</v>
      </c>
      <c r="AD72" s="80">
        <v>0</v>
      </c>
      <c r="AE72" s="150"/>
      <c r="AF72"/>
      <c r="AG72"/>
      <c r="AH72"/>
      <c r="AI72"/>
      <c r="AJ72"/>
      <c r="AK72"/>
      <c r="AL72"/>
    </row>
    <row r="73" spans="1:38" s="13" customFormat="1">
      <c r="A73" s="49">
        <v>414</v>
      </c>
      <c r="B73" s="49">
        <v>414603618</v>
      </c>
      <c r="C73" s="50" t="s">
        <v>43</v>
      </c>
      <c r="D73" s="49">
        <v>603</v>
      </c>
      <c r="E73" s="50" t="s">
        <v>44</v>
      </c>
      <c r="F73" s="49">
        <v>618</v>
      </c>
      <c r="G73" s="50" t="s">
        <v>392</v>
      </c>
      <c r="H73" s="79">
        <v>0.42</v>
      </c>
      <c r="I73" s="80">
        <v>10743</v>
      </c>
      <c r="J73" s="80">
        <v>8539</v>
      </c>
      <c r="K73" s="80">
        <v>0</v>
      </c>
      <c r="L73" s="80">
        <v>893</v>
      </c>
      <c r="M73" s="81">
        <v>20175</v>
      </c>
      <c r="N73"/>
      <c r="O73" s="79">
        <v>0</v>
      </c>
      <c r="P73" s="79">
        <v>0</v>
      </c>
      <c r="Q73" s="55">
        <v>0.09</v>
      </c>
      <c r="R73" s="55">
        <v>3.6876106527958838E-4</v>
      </c>
      <c r="S73" s="52">
        <v>0</v>
      </c>
      <c r="T73"/>
      <c r="U73" s="82">
        <v>8098</v>
      </c>
      <c r="V73" s="82">
        <v>0</v>
      </c>
      <c r="W73" s="82">
        <v>0</v>
      </c>
      <c r="X73" s="82">
        <v>375</v>
      </c>
      <c r="Y73" s="82">
        <v>8473</v>
      </c>
      <c r="Z73" s="83">
        <f ca="1">SUMIF($A$10:$A$938,$A73,$Y$10:$Y$938)+SUMIF('17PJ'!$B$10:$K$889,$A73,'17PJ'!K$10:$K$889)</f>
        <v>4985225</v>
      </c>
      <c r="AA73"/>
      <c r="AB73" s="79">
        <v>0</v>
      </c>
      <c r="AC73" s="79">
        <v>0</v>
      </c>
      <c r="AD73" s="80">
        <v>0</v>
      </c>
      <c r="AE73" s="150"/>
      <c r="AF73"/>
      <c r="AG73"/>
      <c r="AH73"/>
      <c r="AI73"/>
      <c r="AJ73"/>
      <c r="AK73"/>
      <c r="AL73"/>
    </row>
    <row r="74" spans="1:38" s="13" customFormat="1">
      <c r="A74" s="49">
        <v>414</v>
      </c>
      <c r="B74" s="49">
        <v>414603635</v>
      </c>
      <c r="C74" s="50" t="s">
        <v>43</v>
      </c>
      <c r="D74" s="49">
        <v>603</v>
      </c>
      <c r="E74" s="50" t="s">
        <v>44</v>
      </c>
      <c r="F74" s="49">
        <v>635</v>
      </c>
      <c r="G74" s="50" t="s">
        <v>52</v>
      </c>
      <c r="H74" s="79">
        <v>20.64</v>
      </c>
      <c r="I74" s="80">
        <v>10056</v>
      </c>
      <c r="J74" s="80">
        <v>5182</v>
      </c>
      <c r="K74" s="80">
        <v>0</v>
      </c>
      <c r="L74" s="80">
        <v>893</v>
      </c>
      <c r="M74" s="81">
        <v>16131</v>
      </c>
      <c r="N74"/>
      <c r="O74" s="79">
        <v>0</v>
      </c>
      <c r="P74" s="79">
        <v>0</v>
      </c>
      <c r="Q74" s="55">
        <v>0.09</v>
      </c>
      <c r="R74" s="55">
        <v>1.1958555005549754E-2</v>
      </c>
      <c r="S74" s="52">
        <v>0</v>
      </c>
      <c r="T74"/>
      <c r="U74" s="82">
        <v>314512</v>
      </c>
      <c r="V74" s="82">
        <v>0</v>
      </c>
      <c r="W74" s="82">
        <v>0</v>
      </c>
      <c r="X74" s="82">
        <v>18432</v>
      </c>
      <c r="Y74" s="82">
        <v>332944</v>
      </c>
      <c r="Z74" s="83">
        <f ca="1">SUMIF($A$10:$A$938,$A74,$Y$10:$Y$938)+SUMIF('17PJ'!$B$10:$K$889,$A74,'17PJ'!K$10:$K$889)</f>
        <v>4985225</v>
      </c>
      <c r="AA74"/>
      <c r="AB74" s="79">
        <v>0</v>
      </c>
      <c r="AC74" s="79">
        <v>0</v>
      </c>
      <c r="AD74" s="80">
        <v>0</v>
      </c>
      <c r="AE74" s="150"/>
      <c r="AF74"/>
      <c r="AG74"/>
      <c r="AH74"/>
      <c r="AI74"/>
      <c r="AJ74"/>
      <c r="AK74"/>
      <c r="AL74"/>
    </row>
    <row r="75" spans="1:38" s="13" customFormat="1">
      <c r="A75" s="49">
        <v>414</v>
      </c>
      <c r="B75" s="49">
        <v>414603715</v>
      </c>
      <c r="C75" s="50" t="s">
        <v>43</v>
      </c>
      <c r="D75" s="49">
        <v>603</v>
      </c>
      <c r="E75" s="50" t="s">
        <v>44</v>
      </c>
      <c r="F75" s="49">
        <v>715</v>
      </c>
      <c r="G75" s="50" t="s">
        <v>54</v>
      </c>
      <c r="H75" s="79">
        <v>15.85</v>
      </c>
      <c r="I75" s="80">
        <v>10188</v>
      </c>
      <c r="J75" s="80">
        <v>8162</v>
      </c>
      <c r="K75" s="80">
        <v>0</v>
      </c>
      <c r="L75" s="80">
        <v>893</v>
      </c>
      <c r="M75" s="81">
        <v>19243</v>
      </c>
      <c r="N75"/>
      <c r="O75" s="79">
        <v>0</v>
      </c>
      <c r="P75" s="79">
        <v>0</v>
      </c>
      <c r="Q75" s="55">
        <v>0.09</v>
      </c>
      <c r="R75" s="55">
        <v>2.9410283608697452E-2</v>
      </c>
      <c r="S75" s="52">
        <v>0</v>
      </c>
      <c r="T75"/>
      <c r="U75" s="82">
        <v>290848</v>
      </c>
      <c r="V75" s="82">
        <v>0</v>
      </c>
      <c r="W75" s="82">
        <v>0</v>
      </c>
      <c r="X75" s="82">
        <v>14155</v>
      </c>
      <c r="Y75" s="82">
        <v>305003</v>
      </c>
      <c r="Z75" s="83">
        <f ca="1">SUMIF($A$10:$A$938,$A75,$Y$10:$Y$938)+SUMIF('17PJ'!$B$10:$K$889,$A75,'17PJ'!K$10:$K$889)</f>
        <v>4985225</v>
      </c>
      <c r="AA75"/>
      <c r="AB75" s="79">
        <v>0</v>
      </c>
      <c r="AC75" s="79">
        <v>0</v>
      </c>
      <c r="AD75" s="80">
        <v>0</v>
      </c>
      <c r="AE75" s="150"/>
      <c r="AF75"/>
      <c r="AG75"/>
      <c r="AH75"/>
      <c r="AI75"/>
      <c r="AJ75"/>
      <c r="AK75"/>
      <c r="AL75"/>
    </row>
    <row r="76" spans="1:38" s="13" customFormat="1">
      <c r="A76" s="49">
        <v>416</v>
      </c>
      <c r="B76" s="49">
        <v>416035035</v>
      </c>
      <c r="C76" s="50" t="s">
        <v>55</v>
      </c>
      <c r="D76" s="49">
        <v>35</v>
      </c>
      <c r="E76" s="50" t="s">
        <v>11</v>
      </c>
      <c r="F76" s="49">
        <v>35</v>
      </c>
      <c r="G76" s="50" t="s">
        <v>11</v>
      </c>
      <c r="H76" s="79">
        <v>435.95</v>
      </c>
      <c r="I76" s="80">
        <v>12065</v>
      </c>
      <c r="J76" s="80">
        <v>4241</v>
      </c>
      <c r="K76" s="80">
        <v>1223.0007336757153</v>
      </c>
      <c r="L76" s="80">
        <v>893</v>
      </c>
      <c r="M76" s="81">
        <v>18422.000733675715</v>
      </c>
      <c r="N76"/>
      <c r="O76" s="79">
        <v>0</v>
      </c>
      <c r="P76" s="79">
        <v>54.52</v>
      </c>
      <c r="Q76" s="55">
        <v>0.18</v>
      </c>
      <c r="R76" s="55">
        <v>0.14456084490991788</v>
      </c>
      <c r="S76" s="52">
        <v>0</v>
      </c>
      <c r="T76"/>
      <c r="U76" s="82">
        <v>7108600</v>
      </c>
      <c r="V76" s="82">
        <v>66678</v>
      </c>
      <c r="W76" s="82">
        <v>0</v>
      </c>
      <c r="X76" s="82">
        <v>389301</v>
      </c>
      <c r="Y76" s="82">
        <v>7564579</v>
      </c>
      <c r="Z76" s="83">
        <f ca="1">SUMIF($A$10:$A$938,$A76,$Y$10:$Y$938)+SUMIF('17PJ'!$B$10:$K$889,$A76,'17PJ'!K$10:$K$889)</f>
        <v>7931937</v>
      </c>
      <c r="AA76"/>
      <c r="AB76" s="79">
        <v>0</v>
      </c>
      <c r="AC76" s="79">
        <v>0</v>
      </c>
      <c r="AD76" s="80">
        <v>0</v>
      </c>
      <c r="AE76" s="150"/>
      <c r="AF76"/>
      <c r="AG76"/>
      <c r="AH76"/>
      <c r="AI76"/>
      <c r="AJ76"/>
      <c r="AK76"/>
      <c r="AL76"/>
    </row>
    <row r="77" spans="1:38" s="13" customFormat="1">
      <c r="A77" s="49">
        <v>416</v>
      </c>
      <c r="B77" s="49">
        <v>416035044</v>
      </c>
      <c r="C77" s="50" t="s">
        <v>55</v>
      </c>
      <c r="D77" s="49">
        <v>35</v>
      </c>
      <c r="E77" s="50" t="s">
        <v>11</v>
      </c>
      <c r="F77" s="49">
        <v>44</v>
      </c>
      <c r="G77" s="50" t="s">
        <v>12</v>
      </c>
      <c r="H77" s="79">
        <v>4.59</v>
      </c>
      <c r="I77" s="80">
        <v>11776</v>
      </c>
      <c r="J77" s="80">
        <v>270</v>
      </c>
      <c r="K77" s="80">
        <v>0</v>
      </c>
      <c r="L77" s="80">
        <v>893</v>
      </c>
      <c r="M77" s="81">
        <v>12939</v>
      </c>
      <c r="N77"/>
      <c r="O77" s="79">
        <v>0</v>
      </c>
      <c r="P77" s="79">
        <v>0</v>
      </c>
      <c r="Q77" s="55">
        <v>0.09</v>
      </c>
      <c r="R77" s="55">
        <v>4.5747299026763673E-2</v>
      </c>
      <c r="S77" s="52">
        <v>0</v>
      </c>
      <c r="T77"/>
      <c r="U77" s="82">
        <v>55292</v>
      </c>
      <c r="V77" s="82">
        <v>0</v>
      </c>
      <c r="W77" s="82">
        <v>0</v>
      </c>
      <c r="X77" s="82">
        <v>4100</v>
      </c>
      <c r="Y77" s="82">
        <v>59392</v>
      </c>
      <c r="Z77" s="83">
        <f ca="1">SUMIF($A$10:$A$938,$A77,$Y$10:$Y$938)+SUMIF('17PJ'!$B$10:$K$889,$A77,'17PJ'!K$10:$K$889)</f>
        <v>7931937</v>
      </c>
      <c r="AA77"/>
      <c r="AB77" s="79">
        <v>0</v>
      </c>
      <c r="AC77" s="79">
        <v>0</v>
      </c>
      <c r="AD77" s="80">
        <v>0</v>
      </c>
      <c r="AE77" s="150"/>
      <c r="AF77"/>
      <c r="AG77"/>
      <c r="AH77"/>
      <c r="AI77"/>
      <c r="AJ77"/>
      <c r="AK77"/>
      <c r="AL77"/>
    </row>
    <row r="78" spans="1:38" s="13" customFormat="1">
      <c r="A78" s="49">
        <v>416</v>
      </c>
      <c r="B78" s="49">
        <v>416035050</v>
      </c>
      <c r="C78" s="50" t="s">
        <v>55</v>
      </c>
      <c r="D78" s="49">
        <v>35</v>
      </c>
      <c r="E78" s="50" t="s">
        <v>11</v>
      </c>
      <c r="F78" s="49">
        <v>50</v>
      </c>
      <c r="G78" s="50" t="s">
        <v>90</v>
      </c>
      <c r="H78" s="79">
        <v>0.44</v>
      </c>
      <c r="I78" s="80">
        <v>10125</v>
      </c>
      <c r="J78" s="80">
        <v>4770</v>
      </c>
      <c r="K78" s="80">
        <v>0</v>
      </c>
      <c r="L78" s="80">
        <v>893</v>
      </c>
      <c r="M78" s="81">
        <v>15788</v>
      </c>
      <c r="N78"/>
      <c r="O78" s="79">
        <v>0</v>
      </c>
      <c r="P78" s="79">
        <v>0</v>
      </c>
      <c r="Q78" s="55">
        <v>0.09</v>
      </c>
      <c r="R78" s="55">
        <v>2.7567702807502416E-3</v>
      </c>
      <c r="S78" s="52">
        <v>0</v>
      </c>
      <c r="T78"/>
      <c r="U78" s="82">
        <v>6554</v>
      </c>
      <c r="V78" s="82">
        <v>0</v>
      </c>
      <c r="W78" s="82">
        <v>0</v>
      </c>
      <c r="X78" s="82">
        <v>393</v>
      </c>
      <c r="Y78" s="82">
        <v>6947</v>
      </c>
      <c r="Z78" s="83">
        <f ca="1">SUMIF($A$10:$A$938,$A78,$Y$10:$Y$938)+SUMIF('17PJ'!$B$10:$K$889,$A78,'17PJ'!K$10:$K$889)</f>
        <v>7931937</v>
      </c>
      <c r="AA78"/>
      <c r="AB78" s="79">
        <v>0</v>
      </c>
      <c r="AC78" s="79">
        <v>0</v>
      </c>
      <c r="AD78" s="80">
        <v>0</v>
      </c>
      <c r="AE78" s="150"/>
      <c r="AF78"/>
      <c r="AG78"/>
      <c r="AH78"/>
      <c r="AI78"/>
      <c r="AJ78"/>
      <c r="AK78"/>
      <c r="AL78"/>
    </row>
    <row r="79" spans="1:38" s="13" customFormat="1">
      <c r="A79" s="49">
        <v>416</v>
      </c>
      <c r="B79" s="49">
        <v>416035073</v>
      </c>
      <c r="C79" s="50" t="s">
        <v>55</v>
      </c>
      <c r="D79" s="49">
        <v>35</v>
      </c>
      <c r="E79" s="50" t="s">
        <v>11</v>
      </c>
      <c r="F79" s="49">
        <v>73</v>
      </c>
      <c r="G79" s="50" t="s">
        <v>23</v>
      </c>
      <c r="H79" s="79">
        <v>1.1200000000000001</v>
      </c>
      <c r="I79" s="80">
        <v>9529</v>
      </c>
      <c r="J79" s="80">
        <v>7415</v>
      </c>
      <c r="K79" s="80">
        <v>0</v>
      </c>
      <c r="L79" s="80">
        <v>893</v>
      </c>
      <c r="M79" s="81">
        <v>17837</v>
      </c>
      <c r="N79"/>
      <c r="O79" s="79">
        <v>0</v>
      </c>
      <c r="P79" s="79">
        <v>0</v>
      </c>
      <c r="Q79" s="55">
        <v>0.09</v>
      </c>
      <c r="R79" s="55">
        <v>6.0798101377384835E-3</v>
      </c>
      <c r="S79" s="52">
        <v>0</v>
      </c>
      <c r="T79"/>
      <c r="U79" s="82">
        <v>18977</v>
      </c>
      <c r="V79" s="82">
        <v>0</v>
      </c>
      <c r="W79" s="82">
        <v>0</v>
      </c>
      <c r="X79" s="82">
        <v>1000</v>
      </c>
      <c r="Y79" s="82">
        <v>19977</v>
      </c>
      <c r="Z79" s="83">
        <f ca="1">SUMIF($A$10:$A$938,$A79,$Y$10:$Y$938)+SUMIF('17PJ'!$B$10:$K$889,$A79,'17PJ'!K$10:$K$889)</f>
        <v>7931937</v>
      </c>
      <c r="AA79"/>
      <c r="AB79" s="79">
        <v>0</v>
      </c>
      <c r="AC79" s="79">
        <v>0</v>
      </c>
      <c r="AD79" s="80">
        <v>0</v>
      </c>
      <c r="AE79" s="150"/>
      <c r="AF79"/>
      <c r="AG79"/>
      <c r="AH79"/>
      <c r="AI79"/>
      <c r="AJ79"/>
      <c r="AK79"/>
      <c r="AL79"/>
    </row>
    <row r="80" spans="1:38" s="13" customFormat="1">
      <c r="A80" s="49">
        <v>416</v>
      </c>
      <c r="B80" s="49">
        <v>416035133</v>
      </c>
      <c r="C80" s="50" t="s">
        <v>55</v>
      </c>
      <c r="D80" s="49">
        <v>35</v>
      </c>
      <c r="E80" s="50" t="s">
        <v>11</v>
      </c>
      <c r="F80" s="49">
        <v>133</v>
      </c>
      <c r="G80" s="50" t="s">
        <v>59</v>
      </c>
      <c r="H80" s="79">
        <v>0.38</v>
      </c>
      <c r="I80" s="80">
        <v>10840</v>
      </c>
      <c r="J80" s="80">
        <v>3397</v>
      </c>
      <c r="K80" s="80">
        <v>0</v>
      </c>
      <c r="L80" s="80">
        <v>893</v>
      </c>
      <c r="M80" s="81">
        <v>15130</v>
      </c>
      <c r="N80"/>
      <c r="O80" s="79">
        <v>0</v>
      </c>
      <c r="P80" s="79">
        <v>0</v>
      </c>
      <c r="Q80" s="55">
        <v>0.09</v>
      </c>
      <c r="R80" s="55">
        <v>2.5802336413393717E-2</v>
      </c>
      <c r="S80" s="52">
        <v>0</v>
      </c>
      <c r="T80"/>
      <c r="U80" s="82">
        <v>5410</v>
      </c>
      <c r="V80" s="82">
        <v>0</v>
      </c>
      <c r="W80" s="82">
        <v>0</v>
      </c>
      <c r="X80" s="82">
        <v>339</v>
      </c>
      <c r="Y80" s="82">
        <v>5749</v>
      </c>
      <c r="Z80" s="83">
        <f ca="1">SUMIF($A$10:$A$938,$A80,$Y$10:$Y$938)+SUMIF('17PJ'!$B$10:$K$889,$A80,'17PJ'!K$10:$K$889)</f>
        <v>7931937</v>
      </c>
      <c r="AA80"/>
      <c r="AB80" s="79">
        <v>0</v>
      </c>
      <c r="AC80" s="79">
        <v>0</v>
      </c>
      <c r="AD80" s="80">
        <v>0</v>
      </c>
      <c r="AE80" s="150"/>
      <c r="AF80"/>
      <c r="AG80"/>
      <c r="AH80"/>
      <c r="AI80"/>
      <c r="AJ80"/>
      <c r="AK80"/>
      <c r="AL80"/>
    </row>
    <row r="81" spans="1:31" s="13" customFormat="1">
      <c r="A81" s="49">
        <v>416</v>
      </c>
      <c r="B81" s="49">
        <v>416035189</v>
      </c>
      <c r="C81" s="50" t="s">
        <v>55</v>
      </c>
      <c r="D81" s="49">
        <v>35</v>
      </c>
      <c r="E81" s="50" t="s">
        <v>11</v>
      </c>
      <c r="F81" s="49">
        <v>189</v>
      </c>
      <c r="G81" s="50" t="s">
        <v>24</v>
      </c>
      <c r="H81" s="79">
        <v>1</v>
      </c>
      <c r="I81" s="80">
        <v>9699</v>
      </c>
      <c r="J81" s="80">
        <v>3886</v>
      </c>
      <c r="K81" s="80">
        <v>0</v>
      </c>
      <c r="L81" s="80">
        <v>893</v>
      </c>
      <c r="M81" s="81">
        <v>14478</v>
      </c>
      <c r="N81"/>
      <c r="O81" s="79">
        <v>0</v>
      </c>
      <c r="P81" s="79">
        <v>0</v>
      </c>
      <c r="Q81" s="55">
        <v>0.09</v>
      </c>
      <c r="R81" s="55">
        <v>2.9108240576110694E-3</v>
      </c>
      <c r="S81" s="52">
        <v>0</v>
      </c>
      <c r="T81"/>
      <c r="U81" s="82">
        <v>13585</v>
      </c>
      <c r="V81" s="82">
        <v>0</v>
      </c>
      <c r="W81" s="82">
        <v>0</v>
      </c>
      <c r="X81" s="82">
        <v>893</v>
      </c>
      <c r="Y81" s="82">
        <v>14478</v>
      </c>
      <c r="Z81" s="83">
        <f ca="1">SUMIF($A$10:$A$938,$A81,$Y$10:$Y$938)+SUMIF('17PJ'!$B$10:$K$889,$A81,'17PJ'!K$10:$K$889)</f>
        <v>7931937</v>
      </c>
      <c r="AB81" s="79">
        <v>0</v>
      </c>
      <c r="AC81" s="79">
        <v>0</v>
      </c>
      <c r="AD81" s="80">
        <v>0</v>
      </c>
      <c r="AE81" s="150"/>
    </row>
    <row r="82" spans="1:31" s="13" customFormat="1">
      <c r="A82" s="49">
        <v>416</v>
      </c>
      <c r="B82" s="49">
        <v>416035243</v>
      </c>
      <c r="C82" s="50" t="s">
        <v>55</v>
      </c>
      <c r="D82" s="49">
        <v>35</v>
      </c>
      <c r="E82" s="50" t="s">
        <v>11</v>
      </c>
      <c r="F82" s="49">
        <v>243</v>
      </c>
      <c r="G82" s="50" t="s">
        <v>80</v>
      </c>
      <c r="H82" s="79">
        <v>1</v>
      </c>
      <c r="I82" s="80">
        <v>12066</v>
      </c>
      <c r="J82" s="80">
        <v>2848</v>
      </c>
      <c r="K82" s="80">
        <v>0</v>
      </c>
      <c r="L82" s="80">
        <v>893</v>
      </c>
      <c r="M82" s="81">
        <v>15807</v>
      </c>
      <c r="N82"/>
      <c r="O82" s="79">
        <v>0</v>
      </c>
      <c r="P82" s="79">
        <v>0</v>
      </c>
      <c r="Q82" s="55">
        <v>0.09</v>
      </c>
      <c r="R82" s="55">
        <v>5.3763165448022874E-3</v>
      </c>
      <c r="S82" s="52">
        <v>0</v>
      </c>
      <c r="T82"/>
      <c r="U82" s="82">
        <v>14914</v>
      </c>
      <c r="V82" s="82">
        <v>0</v>
      </c>
      <c r="W82" s="82">
        <v>0</v>
      </c>
      <c r="X82" s="82">
        <v>893</v>
      </c>
      <c r="Y82" s="82">
        <v>15807</v>
      </c>
      <c r="Z82" s="83">
        <f ca="1">SUMIF($A$10:$A$938,$A82,$Y$10:$Y$938)+SUMIF('17PJ'!$B$10:$K$889,$A82,'17PJ'!K$10:$K$889)</f>
        <v>7931937</v>
      </c>
      <c r="AB82" s="79">
        <v>0</v>
      </c>
      <c r="AC82" s="79">
        <v>0</v>
      </c>
      <c r="AD82" s="80">
        <v>0</v>
      </c>
      <c r="AE82" s="150"/>
    </row>
    <row r="83" spans="1:31" s="13" customFormat="1">
      <c r="A83" s="49">
        <v>416</v>
      </c>
      <c r="B83" s="49">
        <v>416035244</v>
      </c>
      <c r="C83" s="50" t="s">
        <v>55</v>
      </c>
      <c r="D83" s="49">
        <v>35</v>
      </c>
      <c r="E83" s="50" t="s">
        <v>11</v>
      </c>
      <c r="F83" s="49">
        <v>244</v>
      </c>
      <c r="G83" s="50" t="s">
        <v>27</v>
      </c>
      <c r="H83" s="79">
        <v>9.09</v>
      </c>
      <c r="I83" s="80">
        <v>11163</v>
      </c>
      <c r="J83" s="80">
        <v>4523</v>
      </c>
      <c r="K83" s="80">
        <v>0</v>
      </c>
      <c r="L83" s="80">
        <v>893</v>
      </c>
      <c r="M83" s="81">
        <v>16579</v>
      </c>
      <c r="N83"/>
      <c r="O83" s="79">
        <v>0</v>
      </c>
      <c r="P83" s="79">
        <v>0</v>
      </c>
      <c r="Q83" s="55">
        <v>0.18</v>
      </c>
      <c r="R83" s="55">
        <v>9.1081897987744451E-2</v>
      </c>
      <c r="S83" s="52">
        <v>0</v>
      </c>
      <c r="T83"/>
      <c r="U83" s="82">
        <v>142586</v>
      </c>
      <c r="V83" s="82">
        <v>0</v>
      </c>
      <c r="W83" s="82">
        <v>0</v>
      </c>
      <c r="X83" s="82">
        <v>8117</v>
      </c>
      <c r="Y83" s="82">
        <v>150703</v>
      </c>
      <c r="Z83" s="83">
        <f ca="1">SUMIF($A$10:$A$938,$A83,$Y$10:$Y$938)+SUMIF('17PJ'!$B$10:$K$889,$A83,'17PJ'!K$10:$K$889)</f>
        <v>7931937</v>
      </c>
      <c r="AB83" s="79">
        <v>0</v>
      </c>
      <c r="AC83" s="79">
        <v>0</v>
      </c>
      <c r="AD83" s="80">
        <v>0</v>
      </c>
      <c r="AE83" s="150"/>
    </row>
    <row r="84" spans="1:31" s="13" customFormat="1">
      <c r="A84" s="49">
        <v>416</v>
      </c>
      <c r="B84" s="49">
        <v>416035285</v>
      </c>
      <c r="C84" s="50" t="s">
        <v>55</v>
      </c>
      <c r="D84" s="49">
        <v>35</v>
      </c>
      <c r="E84" s="50" t="s">
        <v>11</v>
      </c>
      <c r="F84" s="49">
        <v>285</v>
      </c>
      <c r="G84" s="50" t="s">
        <v>28</v>
      </c>
      <c r="H84" s="79">
        <v>3</v>
      </c>
      <c r="I84" s="80">
        <v>9529</v>
      </c>
      <c r="J84" s="80">
        <v>2918</v>
      </c>
      <c r="K84" s="80">
        <v>0</v>
      </c>
      <c r="L84" s="80">
        <v>893</v>
      </c>
      <c r="M84" s="81">
        <v>13340</v>
      </c>
      <c r="N84"/>
      <c r="O84" s="79">
        <v>0</v>
      </c>
      <c r="P84" s="79">
        <v>0</v>
      </c>
      <c r="Q84" s="55">
        <v>0.09</v>
      </c>
      <c r="R84" s="55">
        <v>2.9773128157862844E-2</v>
      </c>
      <c r="S84" s="52">
        <v>0</v>
      </c>
      <c r="T84"/>
      <c r="U84" s="82">
        <v>37341</v>
      </c>
      <c r="V84" s="82">
        <v>0</v>
      </c>
      <c r="W84" s="82">
        <v>0</v>
      </c>
      <c r="X84" s="82">
        <v>2679</v>
      </c>
      <c r="Y84" s="82">
        <v>40020</v>
      </c>
      <c r="Z84" s="83">
        <f ca="1">SUMIF($A$10:$A$938,$A84,$Y$10:$Y$938)+SUMIF('17PJ'!$B$10:$K$889,$A84,'17PJ'!K$10:$K$889)</f>
        <v>7931937</v>
      </c>
      <c r="AB84" s="79">
        <v>0</v>
      </c>
      <c r="AC84" s="79">
        <v>0</v>
      </c>
      <c r="AD84" s="80">
        <v>0</v>
      </c>
      <c r="AE84" s="150"/>
    </row>
    <row r="85" spans="1:31" s="13" customFormat="1">
      <c r="A85" s="49">
        <v>416</v>
      </c>
      <c r="B85" s="49">
        <v>416035305</v>
      </c>
      <c r="C85" s="50" t="s">
        <v>55</v>
      </c>
      <c r="D85" s="49">
        <v>35</v>
      </c>
      <c r="E85" s="50" t="s">
        <v>11</v>
      </c>
      <c r="F85" s="49">
        <v>305</v>
      </c>
      <c r="G85" s="50" t="s">
        <v>221</v>
      </c>
      <c r="H85" s="79">
        <v>2</v>
      </c>
      <c r="I85" s="80">
        <v>14014</v>
      </c>
      <c r="J85" s="80">
        <v>4571</v>
      </c>
      <c r="K85" s="80">
        <v>0</v>
      </c>
      <c r="L85" s="80">
        <v>893</v>
      </c>
      <c r="M85" s="81">
        <v>19478</v>
      </c>
      <c r="N85"/>
      <c r="O85" s="79">
        <v>0</v>
      </c>
      <c r="P85" s="79">
        <v>0</v>
      </c>
      <c r="Q85" s="55">
        <v>0.09</v>
      </c>
      <c r="R85" s="55">
        <v>1.3653013876805516E-2</v>
      </c>
      <c r="S85" s="52">
        <v>0</v>
      </c>
      <c r="T85"/>
      <c r="U85" s="82">
        <v>37170</v>
      </c>
      <c r="V85" s="82">
        <v>0</v>
      </c>
      <c r="W85" s="82">
        <v>0</v>
      </c>
      <c r="X85" s="82">
        <v>1786</v>
      </c>
      <c r="Y85" s="82">
        <v>38956</v>
      </c>
      <c r="Z85" s="83">
        <f ca="1">SUMIF($A$10:$A$938,$A85,$Y$10:$Y$938)+SUMIF('17PJ'!$B$10:$K$889,$A85,'17PJ'!K$10:$K$889)</f>
        <v>7931937</v>
      </c>
      <c r="AB85" s="79">
        <v>0</v>
      </c>
      <c r="AC85" s="79">
        <v>0</v>
      </c>
      <c r="AD85" s="80">
        <v>0</v>
      </c>
      <c r="AE85" s="150"/>
    </row>
    <row r="86" spans="1:31" s="13" customFormat="1">
      <c r="A86" s="49">
        <v>416</v>
      </c>
      <c r="B86" s="49">
        <v>416035307</v>
      </c>
      <c r="C86" s="50" t="s">
        <v>55</v>
      </c>
      <c r="D86" s="49">
        <v>35</v>
      </c>
      <c r="E86" s="50" t="s">
        <v>11</v>
      </c>
      <c r="F86" s="49">
        <v>307</v>
      </c>
      <c r="G86" s="50" t="s">
        <v>172</v>
      </c>
      <c r="H86" s="79">
        <v>1</v>
      </c>
      <c r="I86" s="80">
        <v>10438</v>
      </c>
      <c r="J86" s="80">
        <v>3998</v>
      </c>
      <c r="K86" s="80">
        <v>0</v>
      </c>
      <c r="L86" s="80">
        <v>893</v>
      </c>
      <c r="M86" s="81">
        <v>15329</v>
      </c>
      <c r="N86"/>
      <c r="O86" s="79">
        <v>0</v>
      </c>
      <c r="P86" s="79">
        <v>0</v>
      </c>
      <c r="Q86" s="55">
        <v>0.09</v>
      </c>
      <c r="R86" s="55">
        <v>8.7315142483734912E-3</v>
      </c>
      <c r="S86" s="52">
        <v>0</v>
      </c>
      <c r="T86"/>
      <c r="U86" s="82">
        <v>14436</v>
      </c>
      <c r="V86" s="82">
        <v>0</v>
      </c>
      <c r="W86" s="82">
        <v>0</v>
      </c>
      <c r="X86" s="82">
        <v>893</v>
      </c>
      <c r="Y86" s="82">
        <v>15329</v>
      </c>
      <c r="Z86" s="83">
        <f ca="1">SUMIF($A$10:$A$938,$A86,$Y$10:$Y$938)+SUMIF('17PJ'!$B$10:$K$889,$A86,'17PJ'!K$10:$K$889)</f>
        <v>7931937</v>
      </c>
      <c r="AB86" s="79">
        <v>0</v>
      </c>
      <c r="AC86" s="79">
        <v>0</v>
      </c>
      <c r="AD86" s="80">
        <v>0</v>
      </c>
      <c r="AE86" s="150"/>
    </row>
    <row r="87" spans="1:31" s="13" customFormat="1">
      <c r="A87" s="49">
        <v>417</v>
      </c>
      <c r="B87" s="49">
        <v>417035035</v>
      </c>
      <c r="C87" s="50" t="s">
        <v>56</v>
      </c>
      <c r="D87" s="49">
        <v>35</v>
      </c>
      <c r="E87" s="50" t="s">
        <v>11</v>
      </c>
      <c r="F87" s="49">
        <v>35</v>
      </c>
      <c r="G87" s="50" t="s">
        <v>11</v>
      </c>
      <c r="H87" s="79">
        <v>298.85000000000002</v>
      </c>
      <c r="I87" s="80">
        <v>12343</v>
      </c>
      <c r="J87" s="80">
        <v>4339</v>
      </c>
      <c r="K87" s="80">
        <v>0</v>
      </c>
      <c r="L87" s="80">
        <v>893</v>
      </c>
      <c r="M87" s="81">
        <v>17575</v>
      </c>
      <c r="N87"/>
      <c r="O87" s="79">
        <v>0</v>
      </c>
      <c r="P87" s="79">
        <v>0</v>
      </c>
      <c r="Q87" s="55">
        <v>0.18</v>
      </c>
      <c r="R87" s="55">
        <v>0.14456084490991788</v>
      </c>
      <c r="S87" s="52">
        <v>0</v>
      </c>
      <c r="T87"/>
      <c r="U87" s="82">
        <v>4985413</v>
      </c>
      <c r="V87" s="82">
        <v>0</v>
      </c>
      <c r="W87" s="82">
        <v>0</v>
      </c>
      <c r="X87" s="82">
        <v>266872</v>
      </c>
      <c r="Y87" s="82">
        <v>5252285</v>
      </c>
      <c r="Z87" s="83">
        <f ca="1">SUMIF($A$10:$A$938,$A87,$Y$10:$Y$938)+SUMIF('17PJ'!$B$10:$K$889,$A87,'17PJ'!K$10:$K$889)</f>
        <v>5428640</v>
      </c>
      <c r="AB87" s="79">
        <v>0</v>
      </c>
      <c r="AC87" s="79">
        <v>0</v>
      </c>
      <c r="AD87" s="80">
        <v>0</v>
      </c>
      <c r="AE87" s="150"/>
    </row>
    <row r="88" spans="1:31" s="13" customFormat="1">
      <c r="A88" s="49">
        <v>417</v>
      </c>
      <c r="B88" s="49">
        <v>417035100</v>
      </c>
      <c r="C88" s="50" t="s">
        <v>56</v>
      </c>
      <c r="D88" s="49">
        <v>35</v>
      </c>
      <c r="E88" s="50" t="s">
        <v>11</v>
      </c>
      <c r="F88" s="49">
        <v>100</v>
      </c>
      <c r="G88" s="50" t="s">
        <v>58</v>
      </c>
      <c r="H88" s="79">
        <v>3</v>
      </c>
      <c r="I88" s="80">
        <v>11809</v>
      </c>
      <c r="J88" s="80">
        <v>6069</v>
      </c>
      <c r="K88" s="80">
        <v>0</v>
      </c>
      <c r="L88" s="80">
        <v>893</v>
      </c>
      <c r="M88" s="81">
        <v>18771</v>
      </c>
      <c r="N88"/>
      <c r="O88" s="79">
        <v>0</v>
      </c>
      <c r="P88" s="79">
        <v>0</v>
      </c>
      <c r="Q88" s="55">
        <v>0.09</v>
      </c>
      <c r="R88" s="55">
        <v>3.1256891479000334E-2</v>
      </c>
      <c r="S88" s="52">
        <v>0</v>
      </c>
      <c r="T88"/>
      <c r="U88" s="82">
        <v>53634</v>
      </c>
      <c r="V88" s="82">
        <v>0</v>
      </c>
      <c r="W88" s="82">
        <v>0</v>
      </c>
      <c r="X88" s="82">
        <v>2679</v>
      </c>
      <c r="Y88" s="82">
        <v>56313</v>
      </c>
      <c r="Z88" s="83">
        <f ca="1">SUMIF($A$10:$A$938,$A88,$Y$10:$Y$938)+SUMIF('17PJ'!$B$10:$K$889,$A88,'17PJ'!K$10:$K$889)</f>
        <v>5428640</v>
      </c>
      <c r="AB88" s="79">
        <v>0</v>
      </c>
      <c r="AC88" s="79">
        <v>0</v>
      </c>
      <c r="AD88" s="80">
        <v>0</v>
      </c>
      <c r="AE88" s="150"/>
    </row>
    <row r="89" spans="1:31" s="13" customFormat="1">
      <c r="A89" s="49">
        <v>417</v>
      </c>
      <c r="B89" s="49">
        <v>417035133</v>
      </c>
      <c r="C89" s="50" t="s">
        <v>56</v>
      </c>
      <c r="D89" s="49">
        <v>35</v>
      </c>
      <c r="E89" s="50" t="s">
        <v>11</v>
      </c>
      <c r="F89" s="49">
        <v>133</v>
      </c>
      <c r="G89" s="50" t="s">
        <v>59</v>
      </c>
      <c r="H89" s="79">
        <v>1</v>
      </c>
      <c r="I89" s="80">
        <v>9004</v>
      </c>
      <c r="J89" s="80">
        <v>2822</v>
      </c>
      <c r="K89" s="80">
        <v>0</v>
      </c>
      <c r="L89" s="80">
        <v>893</v>
      </c>
      <c r="M89" s="81">
        <v>12719</v>
      </c>
      <c r="N89"/>
      <c r="O89" s="79">
        <v>0</v>
      </c>
      <c r="P89" s="79">
        <v>0</v>
      </c>
      <c r="Q89" s="55">
        <v>0.09</v>
      </c>
      <c r="R89" s="55">
        <v>2.5802336413393717E-2</v>
      </c>
      <c r="S89" s="52">
        <v>0</v>
      </c>
      <c r="T89"/>
      <c r="U89" s="82">
        <v>11826</v>
      </c>
      <c r="V89" s="82">
        <v>0</v>
      </c>
      <c r="W89" s="82">
        <v>0</v>
      </c>
      <c r="X89" s="82">
        <v>893</v>
      </c>
      <c r="Y89" s="82">
        <v>12719</v>
      </c>
      <c r="Z89" s="83">
        <f ca="1">SUMIF($A$10:$A$938,$A89,$Y$10:$Y$938)+SUMIF('17PJ'!$B$10:$K$889,$A89,'17PJ'!K$10:$K$889)</f>
        <v>5428640</v>
      </c>
      <c r="AB89" s="79">
        <v>0</v>
      </c>
      <c r="AC89" s="79">
        <v>0</v>
      </c>
      <c r="AD89" s="80">
        <v>0</v>
      </c>
      <c r="AE89" s="150"/>
    </row>
    <row r="90" spans="1:31" s="13" customFormat="1">
      <c r="A90" s="49">
        <v>417</v>
      </c>
      <c r="B90" s="49">
        <v>417035211</v>
      </c>
      <c r="C90" s="50" t="s">
        <v>56</v>
      </c>
      <c r="D90" s="49">
        <v>35</v>
      </c>
      <c r="E90" s="50" t="s">
        <v>11</v>
      </c>
      <c r="F90" s="49">
        <v>211</v>
      </c>
      <c r="G90" s="50" t="s">
        <v>87</v>
      </c>
      <c r="H90" s="79">
        <v>1</v>
      </c>
      <c r="I90" s="80">
        <v>9627</v>
      </c>
      <c r="J90" s="80">
        <v>1727</v>
      </c>
      <c r="K90" s="80">
        <v>0</v>
      </c>
      <c r="L90" s="80">
        <v>893</v>
      </c>
      <c r="M90" s="81">
        <v>12247</v>
      </c>
      <c r="N90"/>
      <c r="O90" s="79">
        <v>0</v>
      </c>
      <c r="P90" s="79">
        <v>0</v>
      </c>
      <c r="Q90" s="55">
        <v>0.09</v>
      </c>
      <c r="R90" s="55">
        <v>2.0265210906566032E-3</v>
      </c>
      <c r="S90" s="52">
        <v>0</v>
      </c>
      <c r="T90"/>
      <c r="U90" s="82">
        <v>11354</v>
      </c>
      <c r="V90" s="82">
        <v>0</v>
      </c>
      <c r="W90" s="82">
        <v>0</v>
      </c>
      <c r="X90" s="82">
        <v>893</v>
      </c>
      <c r="Y90" s="82">
        <v>12247</v>
      </c>
      <c r="Z90" s="83">
        <f ca="1">SUMIF($A$10:$A$938,$A90,$Y$10:$Y$938)+SUMIF('17PJ'!$B$10:$K$889,$A90,'17PJ'!K$10:$K$889)</f>
        <v>5428640</v>
      </c>
      <c r="AB90" s="79">
        <v>0</v>
      </c>
      <c r="AC90" s="79">
        <v>0</v>
      </c>
      <c r="AD90" s="80">
        <v>0</v>
      </c>
      <c r="AE90" s="150"/>
    </row>
    <row r="91" spans="1:31" s="13" customFormat="1">
      <c r="A91" s="49">
        <v>417</v>
      </c>
      <c r="B91" s="49">
        <v>417035243</v>
      </c>
      <c r="C91" s="50" t="s">
        <v>56</v>
      </c>
      <c r="D91" s="49">
        <v>35</v>
      </c>
      <c r="E91" s="50" t="s">
        <v>11</v>
      </c>
      <c r="F91" s="49">
        <v>243</v>
      </c>
      <c r="G91" s="50" t="s">
        <v>80</v>
      </c>
      <c r="H91" s="79">
        <v>1</v>
      </c>
      <c r="I91" s="80">
        <v>12066</v>
      </c>
      <c r="J91" s="80">
        <v>2848</v>
      </c>
      <c r="K91" s="80">
        <v>0</v>
      </c>
      <c r="L91" s="80">
        <v>893</v>
      </c>
      <c r="M91" s="81">
        <v>15807</v>
      </c>
      <c r="N91"/>
      <c r="O91" s="79">
        <v>0</v>
      </c>
      <c r="P91" s="79">
        <v>0</v>
      </c>
      <c r="Q91" s="55">
        <v>0.09</v>
      </c>
      <c r="R91" s="55">
        <v>5.3763165448022874E-3</v>
      </c>
      <c r="S91" s="52">
        <v>0</v>
      </c>
      <c r="T91"/>
      <c r="U91" s="82">
        <v>14914</v>
      </c>
      <c r="V91" s="82">
        <v>0</v>
      </c>
      <c r="W91" s="82">
        <v>0</v>
      </c>
      <c r="X91" s="82">
        <v>893</v>
      </c>
      <c r="Y91" s="82">
        <v>15807</v>
      </c>
      <c r="Z91" s="83">
        <f ca="1">SUMIF($A$10:$A$938,$A91,$Y$10:$Y$938)+SUMIF('17PJ'!$B$10:$K$889,$A91,'17PJ'!K$10:$K$889)</f>
        <v>5428640</v>
      </c>
      <c r="AB91" s="79">
        <v>0</v>
      </c>
      <c r="AC91" s="79">
        <v>0</v>
      </c>
      <c r="AD91" s="80">
        <v>0</v>
      </c>
      <c r="AE91" s="150"/>
    </row>
    <row r="92" spans="1:31" s="13" customFormat="1">
      <c r="A92" s="49">
        <v>417</v>
      </c>
      <c r="B92" s="49">
        <v>417035244</v>
      </c>
      <c r="C92" s="50" t="s">
        <v>56</v>
      </c>
      <c r="D92" s="49">
        <v>35</v>
      </c>
      <c r="E92" s="50" t="s">
        <v>11</v>
      </c>
      <c r="F92" s="49">
        <v>244</v>
      </c>
      <c r="G92" s="50" t="s">
        <v>27</v>
      </c>
      <c r="H92" s="79">
        <v>4</v>
      </c>
      <c r="I92" s="80">
        <v>11109</v>
      </c>
      <c r="J92" s="80">
        <v>4501</v>
      </c>
      <c r="K92" s="80">
        <v>0</v>
      </c>
      <c r="L92" s="80">
        <v>893</v>
      </c>
      <c r="M92" s="81">
        <v>16503</v>
      </c>
      <c r="N92"/>
      <c r="O92" s="79">
        <v>0</v>
      </c>
      <c r="P92" s="79">
        <v>0</v>
      </c>
      <c r="Q92" s="55">
        <v>0.18</v>
      </c>
      <c r="R92" s="55">
        <v>9.1081897987744451E-2</v>
      </c>
      <c r="S92" s="52">
        <v>0</v>
      </c>
      <c r="T92"/>
      <c r="U92" s="82">
        <v>62440</v>
      </c>
      <c r="V92" s="82">
        <v>0</v>
      </c>
      <c r="W92" s="82">
        <v>0</v>
      </c>
      <c r="X92" s="82">
        <v>3572</v>
      </c>
      <c r="Y92" s="82">
        <v>66012</v>
      </c>
      <c r="Z92" s="83">
        <f ca="1">SUMIF($A$10:$A$938,$A92,$Y$10:$Y$938)+SUMIF('17PJ'!$B$10:$K$889,$A92,'17PJ'!K$10:$K$889)</f>
        <v>5428640</v>
      </c>
      <c r="AB92" s="79">
        <v>0</v>
      </c>
      <c r="AC92" s="79">
        <v>0</v>
      </c>
      <c r="AD92" s="80">
        <v>0</v>
      </c>
      <c r="AE92" s="150"/>
    </row>
    <row r="93" spans="1:31" s="13" customFormat="1">
      <c r="A93" s="49">
        <v>417</v>
      </c>
      <c r="B93" s="49">
        <v>417035293</v>
      </c>
      <c r="C93" s="50" t="s">
        <v>56</v>
      </c>
      <c r="D93" s="49">
        <v>35</v>
      </c>
      <c r="E93" s="50" t="s">
        <v>11</v>
      </c>
      <c r="F93" s="49">
        <v>293</v>
      </c>
      <c r="G93" s="50" t="s">
        <v>171</v>
      </c>
      <c r="H93" s="79">
        <v>1</v>
      </c>
      <c r="I93" s="80">
        <v>11386</v>
      </c>
      <c r="J93" s="80">
        <v>978</v>
      </c>
      <c r="K93" s="80">
        <v>0</v>
      </c>
      <c r="L93" s="80">
        <v>893</v>
      </c>
      <c r="M93" s="81">
        <v>13257</v>
      </c>
      <c r="N93"/>
      <c r="O93" s="79">
        <v>0</v>
      </c>
      <c r="P93" s="79">
        <v>0</v>
      </c>
      <c r="Q93" s="55">
        <v>0.18</v>
      </c>
      <c r="R93" s="55">
        <v>3.4719512741899256E-3</v>
      </c>
      <c r="S93" s="52">
        <v>0</v>
      </c>
      <c r="T93"/>
      <c r="U93" s="82">
        <v>12364</v>
      </c>
      <c r="V93" s="82">
        <v>0</v>
      </c>
      <c r="W93" s="82">
        <v>0</v>
      </c>
      <c r="X93" s="82">
        <v>893</v>
      </c>
      <c r="Y93" s="82">
        <v>13257</v>
      </c>
      <c r="Z93" s="83">
        <f ca="1">SUMIF($A$10:$A$938,$A93,$Y$10:$Y$938)+SUMIF('17PJ'!$B$10:$K$889,$A93,'17PJ'!K$10:$K$889)</f>
        <v>5428640</v>
      </c>
      <c r="AB93" s="79">
        <v>0</v>
      </c>
      <c r="AC93" s="79">
        <v>0</v>
      </c>
      <c r="AD93" s="80">
        <v>0</v>
      </c>
      <c r="AE93" s="150"/>
    </row>
    <row r="94" spans="1:31" s="13" customFormat="1">
      <c r="A94" s="49">
        <v>418</v>
      </c>
      <c r="B94" s="49">
        <v>418100014</v>
      </c>
      <c r="C94" s="50" t="s">
        <v>61</v>
      </c>
      <c r="D94" s="49">
        <v>100</v>
      </c>
      <c r="E94" s="50" t="s">
        <v>58</v>
      </c>
      <c r="F94" s="49">
        <v>14</v>
      </c>
      <c r="G94" s="50" t="s">
        <v>62</v>
      </c>
      <c r="H94" s="79">
        <v>14</v>
      </c>
      <c r="I94" s="80">
        <v>8688</v>
      </c>
      <c r="J94" s="80">
        <v>2897</v>
      </c>
      <c r="K94" s="80">
        <v>0</v>
      </c>
      <c r="L94" s="80">
        <v>893</v>
      </c>
      <c r="M94" s="81">
        <v>12478</v>
      </c>
      <c r="N94"/>
      <c r="O94" s="79">
        <v>2.0122550873742099E-2</v>
      </c>
      <c r="P94" s="79">
        <v>0</v>
      </c>
      <c r="Q94" s="55">
        <v>0.09</v>
      </c>
      <c r="R94" s="55">
        <v>9.6676799766543531E-3</v>
      </c>
      <c r="S94" s="52">
        <v>0</v>
      </c>
      <c r="T94"/>
      <c r="U94" s="82">
        <v>161952</v>
      </c>
      <c r="V94" s="82">
        <v>0</v>
      </c>
      <c r="W94" s="82">
        <v>0</v>
      </c>
      <c r="X94" s="82">
        <v>12488</v>
      </c>
      <c r="Y94" s="82">
        <v>174440</v>
      </c>
      <c r="Z94" s="83">
        <f ca="1">SUMIF($A$10:$A$938,$A94,$Y$10:$Y$938)+SUMIF('17PJ'!$B$10:$K$889,$A94,'17PJ'!K$10:$K$889)</f>
        <v>5869614</v>
      </c>
      <c r="AB94" s="79">
        <v>0</v>
      </c>
      <c r="AC94" s="79">
        <v>0</v>
      </c>
      <c r="AD94" s="80">
        <v>0</v>
      </c>
      <c r="AE94" s="150"/>
    </row>
    <row r="95" spans="1:31" s="13" customFormat="1">
      <c r="A95" s="49">
        <v>418</v>
      </c>
      <c r="B95" s="49">
        <v>418100035</v>
      </c>
      <c r="C95" s="50" t="s">
        <v>61</v>
      </c>
      <c r="D95" s="49">
        <v>100</v>
      </c>
      <c r="E95" s="50" t="s">
        <v>58</v>
      </c>
      <c r="F95" s="49">
        <v>35</v>
      </c>
      <c r="G95" s="50" t="s">
        <v>11</v>
      </c>
      <c r="H95" s="79">
        <v>1</v>
      </c>
      <c r="I95" s="80">
        <v>8368</v>
      </c>
      <c r="J95" s="80">
        <v>2942</v>
      </c>
      <c r="K95" s="80">
        <v>0</v>
      </c>
      <c r="L95" s="80">
        <v>893</v>
      </c>
      <c r="M95" s="81">
        <v>12203</v>
      </c>
      <c r="N95"/>
      <c r="O95" s="79">
        <v>1.4373250624101501E-3</v>
      </c>
      <c r="P95" s="79">
        <v>0</v>
      </c>
      <c r="Q95" s="55">
        <v>0.18</v>
      </c>
      <c r="R95" s="55">
        <v>0.14456084490991788</v>
      </c>
      <c r="S95" s="52">
        <v>0</v>
      </c>
      <c r="T95"/>
      <c r="U95" s="82">
        <v>11294</v>
      </c>
      <c r="V95" s="82">
        <v>0</v>
      </c>
      <c r="W95" s="82">
        <v>0</v>
      </c>
      <c r="X95" s="82">
        <v>892</v>
      </c>
      <c r="Y95" s="82">
        <v>12186</v>
      </c>
      <c r="Z95" s="83">
        <f ca="1">SUMIF($A$10:$A$938,$A95,$Y$10:$Y$938)+SUMIF('17PJ'!$B$10:$K$889,$A95,'17PJ'!K$10:$K$889)</f>
        <v>5869614</v>
      </c>
      <c r="AB95" s="79">
        <v>0</v>
      </c>
      <c r="AC95" s="79">
        <v>0</v>
      </c>
      <c r="AD95" s="80">
        <v>0</v>
      </c>
      <c r="AE95" s="150"/>
    </row>
    <row r="96" spans="1:31" s="13" customFormat="1">
      <c r="A96" s="49">
        <v>418</v>
      </c>
      <c r="B96" s="49">
        <v>418100100</v>
      </c>
      <c r="C96" s="50" t="s">
        <v>61</v>
      </c>
      <c r="D96" s="49">
        <v>100</v>
      </c>
      <c r="E96" s="50" t="s">
        <v>58</v>
      </c>
      <c r="F96" s="49">
        <v>100</v>
      </c>
      <c r="G96" s="50" t="s">
        <v>58</v>
      </c>
      <c r="H96" s="79">
        <v>320.86999999999995</v>
      </c>
      <c r="I96" s="80">
        <v>9524</v>
      </c>
      <c r="J96" s="80">
        <v>4894</v>
      </c>
      <c r="K96" s="80">
        <v>0</v>
      </c>
      <c r="L96" s="80">
        <v>893</v>
      </c>
      <c r="M96" s="81">
        <v>15311</v>
      </c>
      <c r="N96"/>
      <c r="O96" s="79">
        <v>0.4611944927755488</v>
      </c>
      <c r="P96" s="79">
        <v>0</v>
      </c>
      <c r="Q96" s="55">
        <v>0.09</v>
      </c>
      <c r="R96" s="55">
        <v>3.1256891479000334E-2</v>
      </c>
      <c r="S96" s="52">
        <v>0</v>
      </c>
      <c r="T96"/>
      <c r="U96" s="82">
        <v>4619568</v>
      </c>
      <c r="V96" s="82">
        <v>0</v>
      </c>
      <c r="W96" s="82">
        <v>0</v>
      </c>
      <c r="X96" s="82">
        <v>286212</v>
      </c>
      <c r="Y96" s="82">
        <v>4905780</v>
      </c>
      <c r="Z96" s="83">
        <f ca="1">SUMIF($A$10:$A$938,$A96,$Y$10:$Y$938)+SUMIF('17PJ'!$B$10:$K$889,$A96,'17PJ'!K$10:$K$889)</f>
        <v>5869614</v>
      </c>
      <c r="AB96" s="79">
        <v>0</v>
      </c>
      <c r="AC96" s="79">
        <v>0</v>
      </c>
      <c r="AD96" s="80">
        <v>0</v>
      </c>
      <c r="AE96" s="150"/>
    </row>
    <row r="97" spans="1:31" s="13" customFormat="1">
      <c r="A97" s="49">
        <v>418</v>
      </c>
      <c r="B97" s="49">
        <v>418100101</v>
      </c>
      <c r="C97" s="50" t="s">
        <v>61</v>
      </c>
      <c r="D97" s="49">
        <v>100</v>
      </c>
      <c r="E97" s="50" t="s">
        <v>58</v>
      </c>
      <c r="F97" s="49">
        <v>101</v>
      </c>
      <c r="G97" s="50" t="s">
        <v>103</v>
      </c>
      <c r="H97" s="79">
        <v>1</v>
      </c>
      <c r="I97" s="80">
        <v>8368</v>
      </c>
      <c r="J97" s="80">
        <v>1915</v>
      </c>
      <c r="K97" s="80">
        <v>0</v>
      </c>
      <c r="L97" s="80">
        <v>893</v>
      </c>
      <c r="M97" s="81">
        <v>11176</v>
      </c>
      <c r="N97"/>
      <c r="O97" s="79">
        <v>1.4373250624101501E-3</v>
      </c>
      <c r="P97" s="79">
        <v>0</v>
      </c>
      <c r="Q97" s="55">
        <v>0.09</v>
      </c>
      <c r="R97" s="55">
        <v>4.9836865172888503E-2</v>
      </c>
      <c r="S97" s="52">
        <v>0</v>
      </c>
      <c r="T97"/>
      <c r="U97" s="82">
        <v>10268</v>
      </c>
      <c r="V97" s="82">
        <v>0</v>
      </c>
      <c r="W97" s="82">
        <v>0</v>
      </c>
      <c r="X97" s="82">
        <v>892</v>
      </c>
      <c r="Y97" s="82">
        <v>11160</v>
      </c>
      <c r="Z97" s="83">
        <f ca="1">SUMIF($A$10:$A$938,$A97,$Y$10:$Y$938)+SUMIF('17PJ'!$B$10:$K$889,$A97,'17PJ'!K$10:$K$889)</f>
        <v>5869614</v>
      </c>
      <c r="AB97" s="79">
        <v>0</v>
      </c>
      <c r="AC97" s="79">
        <v>0</v>
      </c>
      <c r="AD97" s="80">
        <v>0</v>
      </c>
      <c r="AE97" s="150"/>
    </row>
    <row r="98" spans="1:31" s="13" customFormat="1">
      <c r="A98" s="49">
        <v>418</v>
      </c>
      <c r="B98" s="49">
        <v>418100136</v>
      </c>
      <c r="C98" s="50" t="s">
        <v>61</v>
      </c>
      <c r="D98" s="49">
        <v>100</v>
      </c>
      <c r="E98" s="50" t="s">
        <v>58</v>
      </c>
      <c r="F98" s="49">
        <v>136</v>
      </c>
      <c r="G98" s="50" t="s">
        <v>63</v>
      </c>
      <c r="H98" s="79">
        <v>10</v>
      </c>
      <c r="I98" s="80">
        <v>8945</v>
      </c>
      <c r="J98" s="80">
        <v>2934</v>
      </c>
      <c r="K98" s="80">
        <v>0</v>
      </c>
      <c r="L98" s="80">
        <v>893</v>
      </c>
      <c r="M98" s="81">
        <v>12772</v>
      </c>
      <c r="N98"/>
      <c r="O98" s="79">
        <v>1.4373250624101499E-2</v>
      </c>
      <c r="P98" s="79">
        <v>0</v>
      </c>
      <c r="Q98" s="55">
        <v>0.09</v>
      </c>
      <c r="R98" s="55">
        <v>3.8630420991725041E-3</v>
      </c>
      <c r="S98" s="52">
        <v>0</v>
      </c>
      <c r="T98"/>
      <c r="U98" s="82">
        <v>118620</v>
      </c>
      <c r="V98" s="82">
        <v>0</v>
      </c>
      <c r="W98" s="82">
        <v>0</v>
      </c>
      <c r="X98" s="82">
        <v>8920</v>
      </c>
      <c r="Y98" s="82">
        <v>127540</v>
      </c>
      <c r="Z98" s="83">
        <f ca="1">SUMIF($A$10:$A$938,$A98,$Y$10:$Y$938)+SUMIF('17PJ'!$B$10:$K$889,$A98,'17PJ'!K$10:$K$889)</f>
        <v>5869614</v>
      </c>
      <c r="AB98" s="79">
        <v>0</v>
      </c>
      <c r="AC98" s="79">
        <v>0</v>
      </c>
      <c r="AD98" s="80">
        <v>0</v>
      </c>
      <c r="AE98" s="150"/>
    </row>
    <row r="99" spans="1:31" s="13" customFormat="1">
      <c r="A99" s="49">
        <v>418</v>
      </c>
      <c r="B99" s="49">
        <v>418100139</v>
      </c>
      <c r="C99" s="50" t="s">
        <v>61</v>
      </c>
      <c r="D99" s="49">
        <v>100</v>
      </c>
      <c r="E99" s="50" t="s">
        <v>58</v>
      </c>
      <c r="F99" s="49">
        <v>139</v>
      </c>
      <c r="G99" s="50" t="s">
        <v>64</v>
      </c>
      <c r="H99" s="79">
        <v>4.92</v>
      </c>
      <c r="I99" s="80">
        <v>8368</v>
      </c>
      <c r="J99" s="80">
        <v>3338</v>
      </c>
      <c r="K99" s="80">
        <v>0</v>
      </c>
      <c r="L99" s="80">
        <v>893</v>
      </c>
      <c r="M99" s="81">
        <v>12599</v>
      </c>
      <c r="N99"/>
      <c r="O99" s="79">
        <v>7.0716393070579383E-3</v>
      </c>
      <c r="P99" s="79">
        <v>0</v>
      </c>
      <c r="Q99" s="55">
        <v>0.09</v>
      </c>
      <c r="R99" s="55">
        <v>3.4626982599907357E-3</v>
      </c>
      <c r="S99" s="52">
        <v>0</v>
      </c>
      <c r="T99"/>
      <c r="U99" s="82">
        <v>57510</v>
      </c>
      <c r="V99" s="82">
        <v>0</v>
      </c>
      <c r="W99" s="82">
        <v>0</v>
      </c>
      <c r="X99" s="82">
        <v>4389</v>
      </c>
      <c r="Y99" s="82">
        <v>61899</v>
      </c>
      <c r="Z99" s="83">
        <f ca="1">SUMIF($A$10:$A$938,$A99,$Y$10:$Y$938)+SUMIF('17PJ'!$B$10:$K$889,$A99,'17PJ'!K$10:$K$889)</f>
        <v>5869614</v>
      </c>
      <c r="AB99" s="79">
        <v>0</v>
      </c>
      <c r="AC99" s="79">
        <v>0</v>
      </c>
      <c r="AD99" s="80">
        <v>0</v>
      </c>
      <c r="AE99" s="150"/>
    </row>
    <row r="100" spans="1:31" s="13" customFormat="1">
      <c r="A100" s="49">
        <v>418</v>
      </c>
      <c r="B100" s="49">
        <v>418100170</v>
      </c>
      <c r="C100" s="50" t="s">
        <v>61</v>
      </c>
      <c r="D100" s="49">
        <v>100</v>
      </c>
      <c r="E100" s="50" t="s">
        <v>58</v>
      </c>
      <c r="F100" s="49">
        <v>170</v>
      </c>
      <c r="G100" s="50" t="s">
        <v>65</v>
      </c>
      <c r="H100" s="79">
        <v>4.78</v>
      </c>
      <c r="I100" s="80">
        <v>8368</v>
      </c>
      <c r="J100" s="80">
        <v>3269</v>
      </c>
      <c r="K100" s="80">
        <v>0</v>
      </c>
      <c r="L100" s="80">
        <v>893</v>
      </c>
      <c r="M100" s="81">
        <v>12530</v>
      </c>
      <c r="N100"/>
      <c r="O100" s="79">
        <v>6.8704137983205179E-3</v>
      </c>
      <c r="P100" s="79">
        <v>0</v>
      </c>
      <c r="Q100" s="55">
        <v>0.09</v>
      </c>
      <c r="R100" s="55">
        <v>8.9350920886556662E-2</v>
      </c>
      <c r="S100" s="52">
        <v>0</v>
      </c>
      <c r="T100"/>
      <c r="U100" s="82">
        <v>55544</v>
      </c>
      <c r="V100" s="82">
        <v>0</v>
      </c>
      <c r="W100" s="82">
        <v>0</v>
      </c>
      <c r="X100" s="82">
        <v>4264</v>
      </c>
      <c r="Y100" s="82">
        <v>59808</v>
      </c>
      <c r="Z100" s="83">
        <f ca="1">SUMIF($A$10:$A$938,$A100,$Y$10:$Y$938)+SUMIF('17PJ'!$B$10:$K$889,$A100,'17PJ'!K$10:$K$889)</f>
        <v>5869614</v>
      </c>
      <c r="AB100" s="79">
        <v>0</v>
      </c>
      <c r="AC100" s="79">
        <v>0</v>
      </c>
      <c r="AD100" s="80">
        <v>0</v>
      </c>
      <c r="AE100" s="150"/>
    </row>
    <row r="101" spans="1:31" s="13" customFormat="1">
      <c r="A101" s="49">
        <v>418</v>
      </c>
      <c r="B101" s="49">
        <v>418100185</v>
      </c>
      <c r="C101" s="50" t="s">
        <v>61</v>
      </c>
      <c r="D101" s="49">
        <v>100</v>
      </c>
      <c r="E101" s="50" t="s">
        <v>58</v>
      </c>
      <c r="F101" s="49">
        <v>185</v>
      </c>
      <c r="G101" s="50" t="s">
        <v>180</v>
      </c>
      <c r="H101" s="79">
        <v>4</v>
      </c>
      <c r="I101" s="80">
        <v>8368</v>
      </c>
      <c r="J101" s="80">
        <v>1568</v>
      </c>
      <c r="K101" s="80">
        <v>0</v>
      </c>
      <c r="L101" s="80">
        <v>893</v>
      </c>
      <c r="M101" s="81">
        <v>10829</v>
      </c>
      <c r="N101"/>
      <c r="O101" s="79">
        <v>5.7493002496406004E-3</v>
      </c>
      <c r="P101" s="79">
        <v>0</v>
      </c>
      <c r="Q101" s="55">
        <v>0.09</v>
      </c>
      <c r="R101" s="55">
        <v>5.2702888037423779E-3</v>
      </c>
      <c r="S101" s="52">
        <v>0</v>
      </c>
      <c r="T101"/>
      <c r="U101" s="82">
        <v>39688</v>
      </c>
      <c r="V101" s="82">
        <v>0</v>
      </c>
      <c r="W101" s="82">
        <v>0</v>
      </c>
      <c r="X101" s="82">
        <v>3568</v>
      </c>
      <c r="Y101" s="82">
        <v>43256</v>
      </c>
      <c r="Z101" s="83">
        <f ca="1">SUMIF($A$10:$A$938,$A101,$Y$10:$Y$938)+SUMIF('17PJ'!$B$10:$K$889,$A101,'17PJ'!K$10:$K$889)</f>
        <v>5869614</v>
      </c>
      <c r="AB101" s="79">
        <v>0</v>
      </c>
      <c r="AC101" s="79">
        <v>0</v>
      </c>
      <c r="AD101" s="80">
        <v>0</v>
      </c>
      <c r="AE101" s="150"/>
    </row>
    <row r="102" spans="1:31" s="13" customFormat="1">
      <c r="A102" s="49">
        <v>418</v>
      </c>
      <c r="B102" s="49">
        <v>418100187</v>
      </c>
      <c r="C102" s="50" t="s">
        <v>61</v>
      </c>
      <c r="D102" s="49">
        <v>100</v>
      </c>
      <c r="E102" s="50" t="s">
        <v>58</v>
      </c>
      <c r="F102" s="49">
        <v>187</v>
      </c>
      <c r="G102" s="50" t="s">
        <v>181</v>
      </c>
      <c r="H102" s="79">
        <v>1</v>
      </c>
      <c r="I102" s="80">
        <v>9789</v>
      </c>
      <c r="J102" s="80">
        <v>4658</v>
      </c>
      <c r="K102" s="80">
        <v>0</v>
      </c>
      <c r="L102" s="80">
        <v>893</v>
      </c>
      <c r="M102" s="81">
        <v>15340</v>
      </c>
      <c r="N102"/>
      <c r="O102" s="79">
        <v>1.4373250624101501E-3</v>
      </c>
      <c r="P102" s="79">
        <v>0</v>
      </c>
      <c r="Q102" s="55">
        <v>0.09</v>
      </c>
      <c r="R102" s="55">
        <v>4.0681762582639308E-3</v>
      </c>
      <c r="S102" s="52">
        <v>0</v>
      </c>
      <c r="T102"/>
      <c r="U102" s="82">
        <v>14426</v>
      </c>
      <c r="V102" s="82">
        <v>0</v>
      </c>
      <c r="W102" s="82">
        <v>0</v>
      </c>
      <c r="X102" s="82">
        <v>892</v>
      </c>
      <c r="Y102" s="82">
        <v>15318</v>
      </c>
      <c r="Z102" s="83">
        <f ca="1">SUMIF($A$10:$A$938,$A102,$Y$10:$Y$938)+SUMIF('17PJ'!$B$10:$K$889,$A102,'17PJ'!K$10:$K$889)</f>
        <v>5869614</v>
      </c>
      <c r="AB102" s="79">
        <v>0</v>
      </c>
      <c r="AC102" s="79">
        <v>0</v>
      </c>
      <c r="AD102" s="80">
        <v>0</v>
      </c>
      <c r="AE102" s="150"/>
    </row>
    <row r="103" spans="1:31" s="13" customFormat="1">
      <c r="A103" s="49">
        <v>418</v>
      </c>
      <c r="B103" s="49">
        <v>418100198</v>
      </c>
      <c r="C103" s="50" t="s">
        <v>61</v>
      </c>
      <c r="D103" s="49">
        <v>100</v>
      </c>
      <c r="E103" s="50" t="s">
        <v>58</v>
      </c>
      <c r="F103" s="49">
        <v>198</v>
      </c>
      <c r="G103" s="50" t="s">
        <v>66</v>
      </c>
      <c r="H103" s="79">
        <v>31</v>
      </c>
      <c r="I103" s="80">
        <v>8580</v>
      </c>
      <c r="J103" s="80">
        <v>3450</v>
      </c>
      <c r="K103" s="80">
        <v>0</v>
      </c>
      <c r="L103" s="80">
        <v>893</v>
      </c>
      <c r="M103" s="81">
        <v>12923</v>
      </c>
      <c r="N103"/>
      <c r="O103" s="79">
        <v>4.4557076934714647E-2</v>
      </c>
      <c r="P103" s="79">
        <v>0</v>
      </c>
      <c r="Q103" s="55">
        <v>0.09</v>
      </c>
      <c r="R103" s="55">
        <v>4.8293990632196065E-3</v>
      </c>
      <c r="S103" s="52">
        <v>0</v>
      </c>
      <c r="T103"/>
      <c r="U103" s="82">
        <v>372403</v>
      </c>
      <c r="V103" s="82">
        <v>0</v>
      </c>
      <c r="W103" s="82">
        <v>0</v>
      </c>
      <c r="X103" s="82">
        <v>27652</v>
      </c>
      <c r="Y103" s="82">
        <v>400055</v>
      </c>
      <c r="Z103" s="83">
        <f ca="1">SUMIF($A$10:$A$938,$A103,$Y$10:$Y$938)+SUMIF('17PJ'!$B$10:$K$889,$A103,'17PJ'!K$10:$K$889)</f>
        <v>5869614</v>
      </c>
      <c r="AB103" s="79">
        <v>0</v>
      </c>
      <c r="AC103" s="79">
        <v>0</v>
      </c>
      <c r="AD103" s="80">
        <v>0</v>
      </c>
      <c r="AE103" s="150"/>
    </row>
    <row r="104" spans="1:31" s="13" customFormat="1">
      <c r="A104" s="49">
        <v>418</v>
      </c>
      <c r="B104" s="49">
        <v>418100276</v>
      </c>
      <c r="C104" s="50" t="s">
        <v>61</v>
      </c>
      <c r="D104" s="49">
        <v>100</v>
      </c>
      <c r="E104" s="50" t="s">
        <v>58</v>
      </c>
      <c r="F104" s="49">
        <v>276</v>
      </c>
      <c r="G104" s="50" t="s">
        <v>67</v>
      </c>
      <c r="H104" s="79">
        <v>1</v>
      </c>
      <c r="I104" s="80">
        <v>8368</v>
      </c>
      <c r="J104" s="80">
        <v>7973</v>
      </c>
      <c r="K104" s="80">
        <v>0</v>
      </c>
      <c r="L104" s="80">
        <v>893</v>
      </c>
      <c r="M104" s="81">
        <v>17234</v>
      </c>
      <c r="N104"/>
      <c r="O104" s="79">
        <v>1.4373250624101501E-3</v>
      </c>
      <c r="P104" s="79">
        <v>0</v>
      </c>
      <c r="Q104" s="55">
        <v>0.09</v>
      </c>
      <c r="R104" s="55">
        <v>1.4089716301337093E-3</v>
      </c>
      <c r="S104" s="52">
        <v>0</v>
      </c>
      <c r="T104"/>
      <c r="U104" s="82">
        <v>16318</v>
      </c>
      <c r="V104" s="82">
        <v>0</v>
      </c>
      <c r="W104" s="82">
        <v>0</v>
      </c>
      <c r="X104" s="82">
        <v>892</v>
      </c>
      <c r="Y104" s="82">
        <v>17210</v>
      </c>
      <c r="Z104" s="83">
        <f ca="1">SUMIF($A$10:$A$938,$A104,$Y$10:$Y$938)+SUMIF('17PJ'!$B$10:$K$889,$A104,'17PJ'!K$10:$K$889)</f>
        <v>5869614</v>
      </c>
      <c r="AB104" s="79">
        <v>0</v>
      </c>
      <c r="AC104" s="79">
        <v>0</v>
      </c>
      <c r="AD104" s="80">
        <v>0</v>
      </c>
      <c r="AE104" s="150"/>
    </row>
    <row r="105" spans="1:31" s="13" customFormat="1">
      <c r="A105" s="49">
        <v>418</v>
      </c>
      <c r="B105" s="49">
        <v>418100288</v>
      </c>
      <c r="C105" s="50" t="s">
        <v>61</v>
      </c>
      <c r="D105" s="49">
        <v>100</v>
      </c>
      <c r="E105" s="50" t="s">
        <v>58</v>
      </c>
      <c r="F105" s="49">
        <v>288</v>
      </c>
      <c r="G105" s="50" t="s">
        <v>68</v>
      </c>
      <c r="H105" s="79">
        <v>1</v>
      </c>
      <c r="I105" s="80">
        <v>8368</v>
      </c>
      <c r="J105" s="80">
        <v>5111</v>
      </c>
      <c r="K105" s="80">
        <v>0</v>
      </c>
      <c r="L105" s="80">
        <v>893</v>
      </c>
      <c r="M105" s="81">
        <v>14372</v>
      </c>
      <c r="N105"/>
      <c r="O105" s="79">
        <v>1.4373250624101501E-3</v>
      </c>
      <c r="P105" s="79">
        <v>0</v>
      </c>
      <c r="Q105" s="55">
        <v>0.09</v>
      </c>
      <c r="R105" s="55">
        <v>1.3814430966453072E-3</v>
      </c>
      <c r="S105" s="52">
        <v>0</v>
      </c>
      <c r="T105"/>
      <c r="U105" s="82">
        <v>13460</v>
      </c>
      <c r="V105" s="82">
        <v>0</v>
      </c>
      <c r="W105" s="82">
        <v>0</v>
      </c>
      <c r="X105" s="82">
        <v>892</v>
      </c>
      <c r="Y105" s="82">
        <v>14352</v>
      </c>
      <c r="Z105" s="83">
        <f ca="1">SUMIF($A$10:$A$938,$A105,$Y$10:$Y$938)+SUMIF('17PJ'!$B$10:$K$889,$A105,'17PJ'!K$10:$K$889)</f>
        <v>5869614</v>
      </c>
      <c r="AB105" s="79">
        <v>0</v>
      </c>
      <c r="AC105" s="79">
        <v>0</v>
      </c>
      <c r="AD105" s="80">
        <v>0</v>
      </c>
      <c r="AE105" s="150"/>
    </row>
    <row r="106" spans="1:31" s="13" customFormat="1">
      <c r="A106" s="49">
        <v>418</v>
      </c>
      <c r="B106" s="49">
        <v>418100710</v>
      </c>
      <c r="C106" s="50" t="s">
        <v>61</v>
      </c>
      <c r="D106" s="49">
        <v>100</v>
      </c>
      <c r="E106" s="50" t="s">
        <v>58</v>
      </c>
      <c r="F106" s="49">
        <v>710</v>
      </c>
      <c r="G106" s="50" t="s">
        <v>70</v>
      </c>
      <c r="H106" s="79">
        <v>2</v>
      </c>
      <c r="I106" s="80">
        <v>8368</v>
      </c>
      <c r="J106" s="80">
        <v>4063</v>
      </c>
      <c r="K106" s="80">
        <v>0</v>
      </c>
      <c r="L106" s="80">
        <v>893</v>
      </c>
      <c r="M106" s="81">
        <v>13324</v>
      </c>
      <c r="N106"/>
      <c r="O106" s="79">
        <v>2.8746501248203002E-3</v>
      </c>
      <c r="P106" s="79">
        <v>0</v>
      </c>
      <c r="Q106" s="55">
        <v>0.09</v>
      </c>
      <c r="R106" s="55">
        <v>3.5130030526084664E-3</v>
      </c>
      <c r="S106" s="52">
        <v>0</v>
      </c>
      <c r="T106"/>
      <c r="U106" s="82">
        <v>24826</v>
      </c>
      <c r="V106" s="82">
        <v>0</v>
      </c>
      <c r="W106" s="82">
        <v>0</v>
      </c>
      <c r="X106" s="82">
        <v>1784</v>
      </c>
      <c r="Y106" s="82">
        <v>26610</v>
      </c>
      <c r="Z106" s="83">
        <f ca="1">SUMIF($A$10:$A$938,$A106,$Y$10:$Y$938)+SUMIF('17PJ'!$B$10:$K$889,$A106,'17PJ'!K$10:$K$889)</f>
        <v>5869614</v>
      </c>
      <c r="AB106" s="79">
        <v>0</v>
      </c>
      <c r="AC106" s="79">
        <v>0</v>
      </c>
      <c r="AD106" s="80">
        <v>0</v>
      </c>
      <c r="AE106" s="150"/>
    </row>
    <row r="107" spans="1:31" s="13" customFormat="1">
      <c r="A107" s="49">
        <v>419</v>
      </c>
      <c r="B107" s="49">
        <v>419035035</v>
      </c>
      <c r="C107" s="50" t="s">
        <v>71</v>
      </c>
      <c r="D107" s="49">
        <v>35</v>
      </c>
      <c r="E107" s="50" t="s">
        <v>11</v>
      </c>
      <c r="F107" s="49">
        <v>35</v>
      </c>
      <c r="G107" s="50" t="s">
        <v>11</v>
      </c>
      <c r="H107" s="79">
        <v>192.70999999999998</v>
      </c>
      <c r="I107" s="80">
        <v>11673</v>
      </c>
      <c r="J107" s="80">
        <v>4104</v>
      </c>
      <c r="K107" s="80">
        <v>0</v>
      </c>
      <c r="L107" s="80">
        <v>893</v>
      </c>
      <c r="M107" s="81">
        <v>16670</v>
      </c>
      <c r="N107"/>
      <c r="O107" s="79">
        <v>0</v>
      </c>
      <c r="P107" s="79">
        <v>0</v>
      </c>
      <c r="Q107" s="55">
        <v>0.18</v>
      </c>
      <c r="R107" s="55">
        <v>0.14456084490991788</v>
      </c>
      <c r="S107" s="52">
        <v>0</v>
      </c>
      <c r="T107"/>
      <c r="U107" s="82">
        <v>3040383</v>
      </c>
      <c r="V107" s="82">
        <v>0</v>
      </c>
      <c r="W107" s="82">
        <v>0</v>
      </c>
      <c r="X107" s="82">
        <v>172086</v>
      </c>
      <c r="Y107" s="82">
        <v>3212469</v>
      </c>
      <c r="Z107" s="83">
        <f ca="1">SUMIF($A$10:$A$938,$A107,$Y$10:$Y$938)+SUMIF('17PJ'!$B$10:$K$889,$A107,'17PJ'!K$10:$K$889)</f>
        <v>3529288.8762347386</v>
      </c>
      <c r="AB107" s="79">
        <v>0</v>
      </c>
      <c r="AC107" s="79">
        <v>0</v>
      </c>
      <c r="AD107" s="80">
        <v>0</v>
      </c>
      <c r="AE107" s="150"/>
    </row>
    <row r="108" spans="1:31" s="13" customFormat="1">
      <c r="A108" s="49">
        <v>419</v>
      </c>
      <c r="B108" s="49">
        <v>419035040</v>
      </c>
      <c r="C108" s="50" t="s">
        <v>71</v>
      </c>
      <c r="D108" s="49">
        <v>35</v>
      </c>
      <c r="E108" s="50" t="s">
        <v>11</v>
      </c>
      <c r="F108" s="49">
        <v>40</v>
      </c>
      <c r="G108" s="50" t="s">
        <v>88</v>
      </c>
      <c r="H108" s="79">
        <v>0.94</v>
      </c>
      <c r="I108" s="80">
        <v>10256</v>
      </c>
      <c r="J108" s="80">
        <v>2728</v>
      </c>
      <c r="K108" s="80">
        <v>0</v>
      </c>
      <c r="L108" s="80">
        <v>893</v>
      </c>
      <c r="M108" s="81">
        <v>13877</v>
      </c>
      <c r="N108"/>
      <c r="O108" s="79">
        <v>0</v>
      </c>
      <c r="P108" s="79">
        <v>0</v>
      </c>
      <c r="Q108" s="55">
        <v>0.09</v>
      </c>
      <c r="R108" s="55">
        <v>2.5491470760483671E-3</v>
      </c>
      <c r="S108" s="52">
        <v>0</v>
      </c>
      <c r="T108"/>
      <c r="U108" s="82">
        <v>12205</v>
      </c>
      <c r="V108" s="82">
        <v>0</v>
      </c>
      <c r="W108" s="82">
        <v>0</v>
      </c>
      <c r="X108" s="82">
        <v>839</v>
      </c>
      <c r="Y108" s="82">
        <v>13044</v>
      </c>
      <c r="Z108" s="83">
        <f ca="1">SUMIF($A$10:$A$938,$A108,$Y$10:$Y$938)+SUMIF('17PJ'!$B$10:$K$889,$A108,'17PJ'!K$10:$K$889)</f>
        <v>3529288.8762347386</v>
      </c>
      <c r="AB108" s="79">
        <v>0</v>
      </c>
      <c r="AC108" s="79">
        <v>0</v>
      </c>
      <c r="AD108" s="80">
        <v>0</v>
      </c>
      <c r="AE108" s="150"/>
    </row>
    <row r="109" spans="1:31" s="13" customFormat="1">
      <c r="A109" s="49">
        <v>419</v>
      </c>
      <c r="B109" s="49">
        <v>419035044</v>
      </c>
      <c r="C109" s="50" t="s">
        <v>71</v>
      </c>
      <c r="D109" s="49">
        <v>35</v>
      </c>
      <c r="E109" s="50" t="s">
        <v>11</v>
      </c>
      <c r="F109" s="49">
        <v>44</v>
      </c>
      <c r="G109" s="50" t="s">
        <v>12</v>
      </c>
      <c r="H109" s="79">
        <v>3.74</v>
      </c>
      <c r="I109" s="80">
        <v>10087</v>
      </c>
      <c r="J109" s="80">
        <v>231</v>
      </c>
      <c r="K109" s="80">
        <v>0</v>
      </c>
      <c r="L109" s="80">
        <v>893</v>
      </c>
      <c r="M109" s="81">
        <v>11211</v>
      </c>
      <c r="N109"/>
      <c r="O109" s="79">
        <v>0</v>
      </c>
      <c r="P109" s="79">
        <v>0</v>
      </c>
      <c r="Q109" s="55">
        <v>0.09</v>
      </c>
      <c r="R109" s="55">
        <v>4.5747299026763673E-2</v>
      </c>
      <c r="S109" s="52">
        <v>0</v>
      </c>
      <c r="T109"/>
      <c r="U109" s="82">
        <v>38589</v>
      </c>
      <c r="V109" s="82">
        <v>0</v>
      </c>
      <c r="W109" s="82">
        <v>0</v>
      </c>
      <c r="X109" s="82">
        <v>3340</v>
      </c>
      <c r="Y109" s="82">
        <v>41929</v>
      </c>
      <c r="Z109" s="83">
        <f ca="1">SUMIF($A$10:$A$938,$A109,$Y$10:$Y$938)+SUMIF('17PJ'!$B$10:$K$889,$A109,'17PJ'!K$10:$K$889)</f>
        <v>3529288.8762347386</v>
      </c>
      <c r="AB109" s="79">
        <v>0</v>
      </c>
      <c r="AC109" s="79">
        <v>0</v>
      </c>
      <c r="AD109" s="80">
        <v>0</v>
      </c>
      <c r="AE109" s="150"/>
    </row>
    <row r="110" spans="1:31" s="13" customFormat="1">
      <c r="A110" s="49">
        <v>419</v>
      </c>
      <c r="B110" s="49">
        <v>419035049</v>
      </c>
      <c r="C110" s="50" t="s">
        <v>71</v>
      </c>
      <c r="D110" s="49">
        <v>35</v>
      </c>
      <c r="E110" s="50" t="s">
        <v>11</v>
      </c>
      <c r="F110" s="49">
        <v>49</v>
      </c>
      <c r="G110" s="50" t="s">
        <v>73</v>
      </c>
      <c r="H110" s="79">
        <v>1</v>
      </c>
      <c r="I110" s="80">
        <v>10397</v>
      </c>
      <c r="J110" s="80">
        <v>13158</v>
      </c>
      <c r="K110" s="80">
        <v>0</v>
      </c>
      <c r="L110" s="80">
        <v>893</v>
      </c>
      <c r="M110" s="81">
        <v>24448</v>
      </c>
      <c r="N110"/>
      <c r="O110" s="79">
        <v>0</v>
      </c>
      <c r="P110" s="79">
        <v>0</v>
      </c>
      <c r="Q110" s="55">
        <v>0.09</v>
      </c>
      <c r="R110" s="55">
        <v>6.8189522195801267E-2</v>
      </c>
      <c r="S110" s="52">
        <v>0</v>
      </c>
      <c r="T110"/>
      <c r="U110" s="82">
        <v>23555</v>
      </c>
      <c r="V110" s="82">
        <v>0</v>
      </c>
      <c r="W110" s="82">
        <v>0</v>
      </c>
      <c r="X110" s="82">
        <v>893</v>
      </c>
      <c r="Y110" s="82">
        <v>24448</v>
      </c>
      <c r="Z110" s="83">
        <f ca="1">SUMIF($A$10:$A$938,$A110,$Y$10:$Y$938)+SUMIF('17PJ'!$B$10:$K$889,$A110,'17PJ'!K$10:$K$889)</f>
        <v>3529288.8762347386</v>
      </c>
      <c r="AB110" s="79">
        <v>0</v>
      </c>
      <c r="AC110" s="79">
        <v>0</v>
      </c>
      <c r="AD110" s="80">
        <v>0</v>
      </c>
      <c r="AE110" s="150"/>
    </row>
    <row r="111" spans="1:31" s="13" customFormat="1">
      <c r="A111" s="49">
        <v>419</v>
      </c>
      <c r="B111" s="49">
        <v>419035093</v>
      </c>
      <c r="C111" s="50" t="s">
        <v>71</v>
      </c>
      <c r="D111" s="49">
        <v>35</v>
      </c>
      <c r="E111" s="50" t="s">
        <v>11</v>
      </c>
      <c r="F111" s="49">
        <v>93</v>
      </c>
      <c r="G111" s="50" t="s">
        <v>14</v>
      </c>
      <c r="H111" s="79">
        <v>3.94</v>
      </c>
      <c r="I111" s="80">
        <v>12107</v>
      </c>
      <c r="J111" s="80">
        <v>347</v>
      </c>
      <c r="K111" s="80">
        <v>0</v>
      </c>
      <c r="L111" s="80">
        <v>893</v>
      </c>
      <c r="M111" s="81">
        <v>13347</v>
      </c>
      <c r="N111"/>
      <c r="O111" s="79">
        <v>0</v>
      </c>
      <c r="P111" s="79">
        <v>0</v>
      </c>
      <c r="Q111" s="55">
        <v>0.09</v>
      </c>
      <c r="R111" s="55">
        <v>8.9870379446020443E-2</v>
      </c>
      <c r="S111" s="52">
        <v>0</v>
      </c>
      <c r="T111"/>
      <c r="U111" s="82">
        <v>49069</v>
      </c>
      <c r="V111" s="82">
        <v>0</v>
      </c>
      <c r="W111" s="82">
        <v>0</v>
      </c>
      <c r="X111" s="82">
        <v>3518</v>
      </c>
      <c r="Y111" s="82">
        <v>52587</v>
      </c>
      <c r="Z111" s="83">
        <f ca="1">SUMIF($A$10:$A$938,$A111,$Y$10:$Y$938)+SUMIF('17PJ'!$B$10:$K$889,$A111,'17PJ'!K$10:$K$889)</f>
        <v>3529288.8762347386</v>
      </c>
      <c r="AB111" s="79">
        <v>0</v>
      </c>
      <c r="AC111" s="79">
        <v>0</v>
      </c>
      <c r="AD111" s="80">
        <v>0</v>
      </c>
      <c r="AE111" s="150"/>
    </row>
    <row r="112" spans="1:31" s="13" customFormat="1">
      <c r="A112" s="49">
        <v>419</v>
      </c>
      <c r="B112" s="49">
        <v>419035163</v>
      </c>
      <c r="C112" s="50" t="s">
        <v>71</v>
      </c>
      <c r="D112" s="49">
        <v>35</v>
      </c>
      <c r="E112" s="50" t="s">
        <v>11</v>
      </c>
      <c r="F112" s="49">
        <v>163</v>
      </c>
      <c r="G112" s="50" t="s">
        <v>16</v>
      </c>
      <c r="H112" s="79">
        <v>1</v>
      </c>
      <c r="I112" s="80">
        <v>11960</v>
      </c>
      <c r="J112" s="80">
        <v>505</v>
      </c>
      <c r="K112" s="80">
        <v>0</v>
      </c>
      <c r="L112" s="80">
        <v>893</v>
      </c>
      <c r="M112" s="81">
        <v>13358</v>
      </c>
      <c r="N112"/>
      <c r="O112" s="79">
        <v>0</v>
      </c>
      <c r="P112" s="79">
        <v>0</v>
      </c>
      <c r="Q112" s="55">
        <v>0.18</v>
      </c>
      <c r="R112" s="55">
        <v>8.6929728917015628E-2</v>
      </c>
      <c r="S112" s="52">
        <v>0</v>
      </c>
      <c r="T112"/>
      <c r="U112" s="82">
        <v>12465</v>
      </c>
      <c r="V112" s="82">
        <v>0</v>
      </c>
      <c r="W112" s="82">
        <v>0</v>
      </c>
      <c r="X112" s="82">
        <v>893</v>
      </c>
      <c r="Y112" s="82">
        <v>13358</v>
      </c>
      <c r="Z112" s="83">
        <f ca="1">SUMIF($A$10:$A$938,$A112,$Y$10:$Y$938)+SUMIF('17PJ'!$B$10:$K$889,$A112,'17PJ'!K$10:$K$889)</f>
        <v>3529288.8762347386</v>
      </c>
      <c r="AB112" s="79">
        <v>0</v>
      </c>
      <c r="AC112" s="79">
        <v>0</v>
      </c>
      <c r="AD112" s="80">
        <v>0</v>
      </c>
      <c r="AE112" s="150"/>
    </row>
    <row r="113" spans="1:31" s="13" customFormat="1">
      <c r="A113" s="49">
        <v>419</v>
      </c>
      <c r="B113" s="49">
        <v>419035243</v>
      </c>
      <c r="C113" s="50" t="s">
        <v>71</v>
      </c>
      <c r="D113" s="49">
        <v>35</v>
      </c>
      <c r="E113" s="50" t="s">
        <v>11</v>
      </c>
      <c r="F113" s="49">
        <v>243</v>
      </c>
      <c r="G113" s="50" t="s">
        <v>80</v>
      </c>
      <c r="H113" s="79">
        <v>4</v>
      </c>
      <c r="I113" s="80">
        <v>12706</v>
      </c>
      <c r="J113" s="80">
        <v>2999</v>
      </c>
      <c r="K113" s="80">
        <v>0</v>
      </c>
      <c r="L113" s="80">
        <v>893</v>
      </c>
      <c r="M113" s="81">
        <v>16598</v>
      </c>
      <c r="N113"/>
      <c r="O113" s="79">
        <v>0</v>
      </c>
      <c r="P113" s="79">
        <v>0</v>
      </c>
      <c r="Q113" s="55">
        <v>0.09</v>
      </c>
      <c r="R113" s="55">
        <v>5.3763165448022874E-3</v>
      </c>
      <c r="S113" s="52">
        <v>0</v>
      </c>
      <c r="T113"/>
      <c r="U113" s="82">
        <v>62820</v>
      </c>
      <c r="V113" s="82">
        <v>0</v>
      </c>
      <c r="W113" s="82">
        <v>0</v>
      </c>
      <c r="X113" s="82">
        <v>3572</v>
      </c>
      <c r="Y113" s="82">
        <v>66392</v>
      </c>
      <c r="Z113" s="83">
        <f ca="1">SUMIF($A$10:$A$938,$A113,$Y$10:$Y$938)+SUMIF('17PJ'!$B$10:$K$889,$A113,'17PJ'!K$10:$K$889)</f>
        <v>3529288.8762347386</v>
      </c>
      <c r="AB113" s="79">
        <v>0</v>
      </c>
      <c r="AC113" s="79">
        <v>0</v>
      </c>
      <c r="AD113" s="80">
        <v>0</v>
      </c>
      <c r="AE113" s="150"/>
    </row>
    <row r="114" spans="1:31" s="13" customFormat="1">
      <c r="A114" s="49">
        <v>419</v>
      </c>
      <c r="B114" s="49">
        <v>419035244</v>
      </c>
      <c r="C114" s="50" t="s">
        <v>71</v>
      </c>
      <c r="D114" s="49">
        <v>35</v>
      </c>
      <c r="E114" s="50" t="s">
        <v>11</v>
      </c>
      <c r="F114" s="49">
        <v>244</v>
      </c>
      <c r="G114" s="50" t="s">
        <v>27</v>
      </c>
      <c r="H114" s="79">
        <v>4</v>
      </c>
      <c r="I114" s="80">
        <v>9243</v>
      </c>
      <c r="J114" s="80">
        <v>3745</v>
      </c>
      <c r="K114" s="80">
        <v>0</v>
      </c>
      <c r="L114" s="80">
        <v>893</v>
      </c>
      <c r="M114" s="81">
        <v>13881</v>
      </c>
      <c r="N114"/>
      <c r="O114" s="79">
        <v>0</v>
      </c>
      <c r="P114" s="79">
        <v>0</v>
      </c>
      <c r="Q114" s="55">
        <v>0.18</v>
      </c>
      <c r="R114" s="55">
        <v>9.1081897987744451E-2</v>
      </c>
      <c r="S114" s="52">
        <v>0</v>
      </c>
      <c r="T114"/>
      <c r="U114" s="82">
        <v>51952</v>
      </c>
      <c r="V114" s="82">
        <v>0</v>
      </c>
      <c r="W114" s="82">
        <v>0</v>
      </c>
      <c r="X114" s="82">
        <v>3572</v>
      </c>
      <c r="Y114" s="82">
        <v>55524</v>
      </c>
      <c r="Z114" s="83">
        <f ca="1">SUMIF($A$10:$A$938,$A114,$Y$10:$Y$938)+SUMIF('17PJ'!$B$10:$K$889,$A114,'17PJ'!K$10:$K$889)</f>
        <v>3529288.8762347386</v>
      </c>
      <c r="AB114" s="79">
        <v>0</v>
      </c>
      <c r="AC114" s="79">
        <v>0</v>
      </c>
      <c r="AD114" s="80">
        <v>0</v>
      </c>
      <c r="AE114" s="150"/>
    </row>
    <row r="115" spans="1:31" s="13" customFormat="1">
      <c r="A115" s="49">
        <v>419</v>
      </c>
      <c r="B115" s="49">
        <v>419035258</v>
      </c>
      <c r="C115" s="50" t="s">
        <v>71</v>
      </c>
      <c r="D115" s="49">
        <v>35</v>
      </c>
      <c r="E115" s="50" t="s">
        <v>11</v>
      </c>
      <c r="F115" s="49">
        <v>258</v>
      </c>
      <c r="G115" s="50" t="s">
        <v>98</v>
      </c>
      <c r="H115" s="79">
        <v>1</v>
      </c>
      <c r="I115" s="80">
        <v>8621</v>
      </c>
      <c r="J115" s="80">
        <v>2752</v>
      </c>
      <c r="K115" s="80">
        <v>0</v>
      </c>
      <c r="L115" s="80">
        <v>893</v>
      </c>
      <c r="M115" s="81">
        <v>12266</v>
      </c>
      <c r="N115"/>
      <c r="O115" s="79">
        <v>0</v>
      </c>
      <c r="P115" s="79">
        <v>0</v>
      </c>
      <c r="Q115" s="55">
        <v>0.18</v>
      </c>
      <c r="R115" s="55">
        <v>8.7712818209417828E-2</v>
      </c>
      <c r="S115" s="52">
        <v>0</v>
      </c>
      <c r="T115"/>
      <c r="U115" s="82">
        <v>11373</v>
      </c>
      <c r="V115" s="82">
        <v>0</v>
      </c>
      <c r="W115" s="82">
        <v>0</v>
      </c>
      <c r="X115" s="82">
        <v>893</v>
      </c>
      <c r="Y115" s="82">
        <v>12266</v>
      </c>
      <c r="Z115" s="83">
        <f ca="1">SUMIF($A$10:$A$938,$A115,$Y$10:$Y$938)+SUMIF('17PJ'!$B$10:$K$889,$A115,'17PJ'!K$10:$K$889)</f>
        <v>3529288.8762347386</v>
      </c>
      <c r="AB115" s="79">
        <v>0</v>
      </c>
      <c r="AC115" s="79">
        <v>0</v>
      </c>
      <c r="AD115" s="80">
        <v>0</v>
      </c>
      <c r="AE115" s="150"/>
    </row>
    <row r="116" spans="1:31" s="13" customFormat="1">
      <c r="A116" s="49">
        <v>419</v>
      </c>
      <c r="B116" s="49">
        <v>419035274</v>
      </c>
      <c r="C116" s="50" t="s">
        <v>71</v>
      </c>
      <c r="D116" s="49">
        <v>35</v>
      </c>
      <c r="E116" s="50" t="s">
        <v>11</v>
      </c>
      <c r="F116" s="49">
        <v>274</v>
      </c>
      <c r="G116" s="50" t="s">
        <v>60</v>
      </c>
      <c r="H116" s="79">
        <v>1</v>
      </c>
      <c r="I116" s="80">
        <v>11980</v>
      </c>
      <c r="J116" s="80">
        <v>5792</v>
      </c>
      <c r="K116" s="80">
        <v>0</v>
      </c>
      <c r="L116" s="80">
        <v>893</v>
      </c>
      <c r="M116" s="81">
        <v>18665</v>
      </c>
      <c r="N116"/>
      <c r="O116" s="79">
        <v>0</v>
      </c>
      <c r="P116" s="79">
        <v>0</v>
      </c>
      <c r="Q116" s="55">
        <v>0.09</v>
      </c>
      <c r="R116" s="55">
        <v>7.8783261750433251E-2</v>
      </c>
      <c r="S116" s="52">
        <v>0</v>
      </c>
      <c r="T116"/>
      <c r="U116" s="82">
        <v>17772</v>
      </c>
      <c r="V116" s="82">
        <v>0</v>
      </c>
      <c r="W116" s="82">
        <v>0</v>
      </c>
      <c r="X116" s="82">
        <v>893</v>
      </c>
      <c r="Y116" s="82">
        <v>18665</v>
      </c>
      <c r="Z116" s="83">
        <f ca="1">SUMIF($A$10:$A$938,$A116,$Y$10:$Y$938)+SUMIF('17PJ'!$B$10:$K$889,$A116,'17PJ'!K$10:$K$889)</f>
        <v>3529288.8762347386</v>
      </c>
      <c r="AB116" s="79">
        <v>0</v>
      </c>
      <c r="AC116" s="79">
        <v>0</v>
      </c>
      <c r="AD116" s="80">
        <v>0</v>
      </c>
      <c r="AE116" s="150"/>
    </row>
    <row r="117" spans="1:31" s="13" customFormat="1">
      <c r="A117" s="49">
        <v>419</v>
      </c>
      <c r="B117" s="49">
        <v>419035285</v>
      </c>
      <c r="C117" s="50" t="s">
        <v>71</v>
      </c>
      <c r="D117" s="49">
        <v>35</v>
      </c>
      <c r="E117" s="50" t="s">
        <v>11</v>
      </c>
      <c r="F117" s="49">
        <v>285</v>
      </c>
      <c r="G117" s="50" t="s">
        <v>28</v>
      </c>
      <c r="H117" s="79">
        <v>1</v>
      </c>
      <c r="I117" s="80">
        <v>13106</v>
      </c>
      <c r="J117" s="80">
        <v>4014</v>
      </c>
      <c r="K117" s="80">
        <v>0</v>
      </c>
      <c r="L117" s="80">
        <v>893</v>
      </c>
      <c r="M117" s="81">
        <v>18013</v>
      </c>
      <c r="N117"/>
      <c r="O117" s="79">
        <v>0</v>
      </c>
      <c r="P117" s="79">
        <v>0</v>
      </c>
      <c r="Q117" s="55">
        <v>0.09</v>
      </c>
      <c r="R117" s="55">
        <v>2.9773128157862844E-2</v>
      </c>
      <c r="S117" s="52">
        <v>0</v>
      </c>
      <c r="T117"/>
      <c r="U117" s="82">
        <v>17120</v>
      </c>
      <c r="V117" s="82">
        <v>0</v>
      </c>
      <c r="W117" s="82">
        <v>0</v>
      </c>
      <c r="X117" s="82">
        <v>893</v>
      </c>
      <c r="Y117" s="82">
        <v>18013</v>
      </c>
      <c r="Z117" s="83">
        <f ca="1">SUMIF($A$10:$A$938,$A117,$Y$10:$Y$938)+SUMIF('17PJ'!$B$10:$K$889,$A117,'17PJ'!K$10:$K$889)</f>
        <v>3529288.8762347386</v>
      </c>
      <c r="AB117" s="79">
        <v>0</v>
      </c>
      <c r="AC117" s="79">
        <v>0</v>
      </c>
      <c r="AD117" s="80">
        <v>0</v>
      </c>
      <c r="AE117" s="150"/>
    </row>
    <row r="118" spans="1:31" s="13" customFormat="1">
      <c r="A118" s="49">
        <v>420</v>
      </c>
      <c r="B118" s="49">
        <v>420049010</v>
      </c>
      <c r="C118" s="50" t="s">
        <v>72</v>
      </c>
      <c r="D118" s="49">
        <v>49</v>
      </c>
      <c r="E118" s="50" t="s">
        <v>73</v>
      </c>
      <c r="F118" s="49">
        <v>10</v>
      </c>
      <c r="G118" s="50" t="s">
        <v>74</v>
      </c>
      <c r="H118" s="79">
        <v>5.07</v>
      </c>
      <c r="I118" s="80">
        <v>10855</v>
      </c>
      <c r="J118" s="80">
        <v>3339</v>
      </c>
      <c r="K118" s="80">
        <v>0</v>
      </c>
      <c r="L118" s="80">
        <v>893</v>
      </c>
      <c r="M118" s="81">
        <v>15087</v>
      </c>
      <c r="N118"/>
      <c r="O118" s="79">
        <v>8.6765544780371563E-3</v>
      </c>
      <c r="P118" s="79">
        <v>0</v>
      </c>
      <c r="Q118" s="55">
        <v>0.09</v>
      </c>
      <c r="R118" s="55">
        <v>2.1962775738255291E-3</v>
      </c>
      <c r="S118" s="52">
        <v>0</v>
      </c>
      <c r="T118"/>
      <c r="U118" s="82">
        <v>71842</v>
      </c>
      <c r="V118" s="82">
        <v>0</v>
      </c>
      <c r="W118" s="82">
        <v>0</v>
      </c>
      <c r="X118" s="82">
        <v>4517</v>
      </c>
      <c r="Y118" s="82">
        <v>76359</v>
      </c>
      <c r="Z118" s="83">
        <f ca="1">SUMIF($A$10:$A$938,$A118,$Y$10:$Y$938)+SUMIF('17PJ'!$B$10:$K$889,$A118,'17PJ'!K$10:$K$889)</f>
        <v>7556759.9948985549</v>
      </c>
      <c r="AB118" s="79">
        <v>0</v>
      </c>
      <c r="AC118" s="79">
        <v>0</v>
      </c>
      <c r="AD118" s="80">
        <v>0</v>
      </c>
      <c r="AE118" s="150"/>
    </row>
    <row r="119" spans="1:31" s="13" customFormat="1">
      <c r="A119" s="49">
        <v>420</v>
      </c>
      <c r="B119" s="49">
        <v>420049026</v>
      </c>
      <c r="C119" s="50" t="s">
        <v>72</v>
      </c>
      <c r="D119" s="49">
        <v>49</v>
      </c>
      <c r="E119" s="50" t="s">
        <v>73</v>
      </c>
      <c r="F119" s="49">
        <v>26</v>
      </c>
      <c r="G119" s="50" t="s">
        <v>75</v>
      </c>
      <c r="H119" s="79">
        <v>2</v>
      </c>
      <c r="I119" s="80">
        <v>13695</v>
      </c>
      <c r="J119" s="80">
        <v>3807</v>
      </c>
      <c r="K119" s="80">
        <v>0</v>
      </c>
      <c r="L119" s="80">
        <v>893</v>
      </c>
      <c r="M119" s="81">
        <v>18395</v>
      </c>
      <c r="N119"/>
      <c r="O119" s="79">
        <v>3.4227039361093324E-3</v>
      </c>
      <c r="P119" s="79">
        <v>0</v>
      </c>
      <c r="Q119" s="55">
        <v>0.09</v>
      </c>
      <c r="R119" s="55">
        <v>6.2767539967201061E-4</v>
      </c>
      <c r="S119" s="52">
        <v>0</v>
      </c>
      <c r="T119"/>
      <c r="U119" s="82">
        <v>34944</v>
      </c>
      <c r="V119" s="82">
        <v>0</v>
      </c>
      <c r="W119" s="82">
        <v>0</v>
      </c>
      <c r="X119" s="82">
        <v>1782</v>
      </c>
      <c r="Y119" s="82">
        <v>36726</v>
      </c>
      <c r="Z119" s="83">
        <f ca="1">SUMIF($A$10:$A$938,$A119,$Y$10:$Y$938)+SUMIF('17PJ'!$B$10:$K$889,$A119,'17PJ'!K$10:$K$889)</f>
        <v>7556759.9948985549</v>
      </c>
      <c r="AB119" s="79">
        <v>0</v>
      </c>
      <c r="AC119" s="79">
        <v>0</v>
      </c>
      <c r="AD119" s="80">
        <v>0</v>
      </c>
      <c r="AE119" s="150"/>
    </row>
    <row r="120" spans="1:31" s="13" customFormat="1">
      <c r="A120" s="49">
        <v>420</v>
      </c>
      <c r="B120" s="49">
        <v>420049031</v>
      </c>
      <c r="C120" s="50" t="s">
        <v>72</v>
      </c>
      <c r="D120" s="49">
        <v>49</v>
      </c>
      <c r="E120" s="50" t="s">
        <v>73</v>
      </c>
      <c r="F120" s="49">
        <v>31</v>
      </c>
      <c r="G120" s="50" t="s">
        <v>76</v>
      </c>
      <c r="H120" s="79">
        <v>1</v>
      </c>
      <c r="I120" s="80">
        <v>9137</v>
      </c>
      <c r="J120" s="80">
        <v>4239</v>
      </c>
      <c r="K120" s="80">
        <v>0</v>
      </c>
      <c r="L120" s="80">
        <v>893</v>
      </c>
      <c r="M120" s="81">
        <v>14269</v>
      </c>
      <c r="N120"/>
      <c r="O120" s="79">
        <v>1.7113519680546662E-3</v>
      </c>
      <c r="P120" s="79">
        <v>0</v>
      </c>
      <c r="Q120" s="55">
        <v>0.09</v>
      </c>
      <c r="R120" s="55">
        <v>3.0859245332986639E-2</v>
      </c>
      <c r="S120" s="52">
        <v>0</v>
      </c>
      <c r="T120"/>
      <c r="U120" s="82">
        <v>13353</v>
      </c>
      <c r="V120" s="82">
        <v>0</v>
      </c>
      <c r="W120" s="82">
        <v>0</v>
      </c>
      <c r="X120" s="82">
        <v>891</v>
      </c>
      <c r="Y120" s="82">
        <v>14244</v>
      </c>
      <c r="Z120" s="83">
        <f ca="1">SUMIF($A$10:$A$938,$A120,$Y$10:$Y$938)+SUMIF('17PJ'!$B$10:$K$889,$A120,'17PJ'!K$10:$K$889)</f>
        <v>7556759.9948985549</v>
      </c>
      <c r="AB120" s="79">
        <v>0</v>
      </c>
      <c r="AC120" s="79">
        <v>0</v>
      </c>
      <c r="AD120" s="80">
        <v>0</v>
      </c>
      <c r="AE120" s="150"/>
    </row>
    <row r="121" spans="1:31" s="13" customFormat="1">
      <c r="A121" s="49">
        <v>420</v>
      </c>
      <c r="B121" s="49">
        <v>420049035</v>
      </c>
      <c r="C121" s="50" t="s">
        <v>72</v>
      </c>
      <c r="D121" s="49">
        <v>49</v>
      </c>
      <c r="E121" s="50" t="s">
        <v>73</v>
      </c>
      <c r="F121" s="49">
        <v>35</v>
      </c>
      <c r="G121" s="50" t="s">
        <v>11</v>
      </c>
      <c r="H121" s="79">
        <v>80.439999999999984</v>
      </c>
      <c r="I121" s="80">
        <v>11685</v>
      </c>
      <c r="J121" s="80">
        <v>4108</v>
      </c>
      <c r="K121" s="80">
        <v>0</v>
      </c>
      <c r="L121" s="80">
        <v>893</v>
      </c>
      <c r="M121" s="81">
        <v>16686</v>
      </c>
      <c r="N121"/>
      <c r="O121" s="79">
        <v>0.13766115231031723</v>
      </c>
      <c r="P121" s="79">
        <v>0</v>
      </c>
      <c r="Q121" s="55">
        <v>0.18</v>
      </c>
      <c r="R121" s="55">
        <v>0.14456084490991788</v>
      </c>
      <c r="S121" s="52">
        <v>0</v>
      </c>
      <c r="T121"/>
      <c r="U121" s="82">
        <v>1268216</v>
      </c>
      <c r="V121" s="82">
        <v>0</v>
      </c>
      <c r="W121" s="82">
        <v>0</v>
      </c>
      <c r="X121" s="82">
        <v>71676</v>
      </c>
      <c r="Y121" s="82">
        <v>1339892</v>
      </c>
      <c r="Z121" s="83">
        <f ca="1">SUMIF($A$10:$A$938,$A121,$Y$10:$Y$938)+SUMIF('17PJ'!$B$10:$K$889,$A121,'17PJ'!K$10:$K$889)</f>
        <v>7556759.9948985549</v>
      </c>
      <c r="AB121" s="79">
        <v>0</v>
      </c>
      <c r="AC121" s="79">
        <v>0</v>
      </c>
      <c r="AD121" s="80">
        <v>0</v>
      </c>
      <c r="AE121" s="150"/>
    </row>
    <row r="122" spans="1:31" s="13" customFormat="1">
      <c r="A122" s="49">
        <v>420</v>
      </c>
      <c r="B122" s="49">
        <v>420049044</v>
      </c>
      <c r="C122" s="50" t="s">
        <v>72</v>
      </c>
      <c r="D122" s="49">
        <v>49</v>
      </c>
      <c r="E122" s="50" t="s">
        <v>73</v>
      </c>
      <c r="F122" s="49">
        <v>44</v>
      </c>
      <c r="G122" s="50" t="s">
        <v>12</v>
      </c>
      <c r="H122" s="79">
        <v>2.2999999999999998</v>
      </c>
      <c r="I122" s="80">
        <v>11221</v>
      </c>
      <c r="J122" s="80">
        <v>257</v>
      </c>
      <c r="K122" s="80">
        <v>0</v>
      </c>
      <c r="L122" s="80">
        <v>893</v>
      </c>
      <c r="M122" s="81">
        <v>12371</v>
      </c>
      <c r="N122"/>
      <c r="O122" s="79">
        <v>3.9361095265257329E-3</v>
      </c>
      <c r="P122" s="79">
        <v>0</v>
      </c>
      <c r="Q122" s="55">
        <v>0.09</v>
      </c>
      <c r="R122" s="55">
        <v>4.5747299026763673E-2</v>
      </c>
      <c r="S122" s="52">
        <v>0</v>
      </c>
      <c r="T122"/>
      <c r="U122" s="82">
        <v>26354</v>
      </c>
      <c r="V122" s="82">
        <v>0</v>
      </c>
      <c r="W122" s="82">
        <v>0</v>
      </c>
      <c r="X122" s="82">
        <v>2050</v>
      </c>
      <c r="Y122" s="82">
        <v>28404</v>
      </c>
      <c r="Z122" s="83">
        <f ca="1">SUMIF($A$10:$A$938,$A122,$Y$10:$Y$938)+SUMIF('17PJ'!$B$10:$K$889,$A122,'17PJ'!K$10:$K$889)</f>
        <v>7556759.9948985549</v>
      </c>
      <c r="AB122" s="79">
        <v>0</v>
      </c>
      <c r="AC122" s="79">
        <v>0</v>
      </c>
      <c r="AD122" s="80">
        <v>0</v>
      </c>
      <c r="AE122" s="150"/>
    </row>
    <row r="123" spans="1:31" s="13" customFormat="1">
      <c r="A123" s="49">
        <v>420</v>
      </c>
      <c r="B123" s="49">
        <v>420049049</v>
      </c>
      <c r="C123" s="50" t="s">
        <v>72</v>
      </c>
      <c r="D123" s="49">
        <v>49</v>
      </c>
      <c r="E123" s="50" t="s">
        <v>73</v>
      </c>
      <c r="F123" s="49">
        <v>49</v>
      </c>
      <c r="G123" s="50" t="s">
        <v>73</v>
      </c>
      <c r="H123" s="79">
        <v>164.15</v>
      </c>
      <c r="I123" s="80">
        <v>12346</v>
      </c>
      <c r="J123" s="80">
        <v>15624</v>
      </c>
      <c r="K123" s="80">
        <v>0</v>
      </c>
      <c r="L123" s="80">
        <v>893</v>
      </c>
      <c r="M123" s="81">
        <v>28863</v>
      </c>
      <c r="N123"/>
      <c r="O123" s="79">
        <v>0.28091842555617319</v>
      </c>
      <c r="P123" s="79">
        <v>0</v>
      </c>
      <c r="Q123" s="55">
        <v>0.09</v>
      </c>
      <c r="R123" s="55">
        <v>6.8189522195801267E-2</v>
      </c>
      <c r="S123" s="52">
        <v>0</v>
      </c>
      <c r="T123"/>
      <c r="U123" s="82">
        <v>4583397</v>
      </c>
      <c r="V123" s="82">
        <v>0</v>
      </c>
      <c r="W123" s="82">
        <v>0</v>
      </c>
      <c r="X123" s="82">
        <v>146261</v>
      </c>
      <c r="Y123" s="82">
        <v>4729658</v>
      </c>
      <c r="Z123" s="83">
        <f ca="1">SUMIF($A$10:$A$938,$A123,$Y$10:$Y$938)+SUMIF('17PJ'!$B$10:$K$889,$A123,'17PJ'!K$10:$K$889)</f>
        <v>7556759.9948985549</v>
      </c>
      <c r="AB123" s="79">
        <v>0</v>
      </c>
      <c r="AC123" s="79">
        <v>0</v>
      </c>
      <c r="AD123" s="80">
        <v>0</v>
      </c>
      <c r="AE123" s="150"/>
    </row>
    <row r="124" spans="1:31" s="13" customFormat="1">
      <c r="A124" s="49">
        <v>420</v>
      </c>
      <c r="B124" s="49">
        <v>420049057</v>
      </c>
      <c r="C124" s="50" t="s">
        <v>72</v>
      </c>
      <c r="D124" s="49">
        <v>49</v>
      </c>
      <c r="E124" s="50" t="s">
        <v>73</v>
      </c>
      <c r="F124" s="49">
        <v>57</v>
      </c>
      <c r="G124" s="50" t="s">
        <v>13</v>
      </c>
      <c r="H124" s="79">
        <v>6</v>
      </c>
      <c r="I124" s="80">
        <v>11575</v>
      </c>
      <c r="J124" s="80">
        <v>589</v>
      </c>
      <c r="K124" s="80">
        <v>0</v>
      </c>
      <c r="L124" s="80">
        <v>893</v>
      </c>
      <c r="M124" s="81">
        <v>13057</v>
      </c>
      <c r="N124"/>
      <c r="O124" s="79">
        <v>1.0268111808327996E-2</v>
      </c>
      <c r="P124" s="79">
        <v>0</v>
      </c>
      <c r="Q124" s="55">
        <v>0.18</v>
      </c>
      <c r="R124" s="55">
        <v>0.11752257884657875</v>
      </c>
      <c r="S124" s="52">
        <v>0</v>
      </c>
      <c r="T124"/>
      <c r="U124" s="82">
        <v>72858</v>
      </c>
      <c r="V124" s="82">
        <v>0</v>
      </c>
      <c r="W124" s="82">
        <v>0</v>
      </c>
      <c r="X124" s="82">
        <v>5346</v>
      </c>
      <c r="Y124" s="82">
        <v>78204</v>
      </c>
      <c r="Z124" s="83">
        <f ca="1">SUMIF($A$10:$A$938,$A124,$Y$10:$Y$938)+SUMIF('17PJ'!$B$10:$K$889,$A124,'17PJ'!K$10:$K$889)</f>
        <v>7556759.9948985549</v>
      </c>
      <c r="AB124" s="79">
        <v>0</v>
      </c>
      <c r="AC124" s="79">
        <v>0</v>
      </c>
      <c r="AD124" s="80">
        <v>0</v>
      </c>
      <c r="AE124" s="150"/>
    </row>
    <row r="125" spans="1:31" s="13" customFormat="1">
      <c r="A125" s="49">
        <v>420</v>
      </c>
      <c r="B125" s="49">
        <v>420049067</v>
      </c>
      <c r="C125" s="50" t="s">
        <v>72</v>
      </c>
      <c r="D125" s="49">
        <v>49</v>
      </c>
      <c r="E125" s="50" t="s">
        <v>73</v>
      </c>
      <c r="F125" s="49">
        <v>67</v>
      </c>
      <c r="G125" s="50" t="s">
        <v>234</v>
      </c>
      <c r="H125" s="79">
        <v>1</v>
      </c>
      <c r="I125" s="80">
        <v>9268</v>
      </c>
      <c r="J125" s="80">
        <v>9326</v>
      </c>
      <c r="K125" s="80">
        <v>0</v>
      </c>
      <c r="L125" s="80">
        <v>893</v>
      </c>
      <c r="M125" s="81">
        <v>19487</v>
      </c>
      <c r="N125"/>
      <c r="O125" s="79">
        <v>1.7113519680546662E-3</v>
      </c>
      <c r="P125" s="79">
        <v>0</v>
      </c>
      <c r="Q125" s="55">
        <v>0.09</v>
      </c>
      <c r="R125" s="55">
        <v>4.8212650401027854E-4</v>
      </c>
      <c r="S125" s="52">
        <v>0</v>
      </c>
      <c r="T125"/>
      <c r="U125" s="82">
        <v>18562</v>
      </c>
      <c r="V125" s="82">
        <v>0</v>
      </c>
      <c r="W125" s="82">
        <v>0</v>
      </c>
      <c r="X125" s="82">
        <v>891</v>
      </c>
      <c r="Y125" s="82">
        <v>19453</v>
      </c>
      <c r="Z125" s="83">
        <f ca="1">SUMIF($A$10:$A$938,$A125,$Y$10:$Y$938)+SUMIF('17PJ'!$B$10:$K$889,$A125,'17PJ'!K$10:$K$889)</f>
        <v>7556759.9948985549</v>
      </c>
      <c r="AB125" s="79">
        <v>0</v>
      </c>
      <c r="AC125" s="79">
        <v>0</v>
      </c>
      <c r="AD125" s="80">
        <v>0</v>
      </c>
      <c r="AE125" s="150"/>
    </row>
    <row r="126" spans="1:31" s="13" customFormat="1">
      <c r="A126" s="49">
        <v>420</v>
      </c>
      <c r="B126" s="49">
        <v>420049079</v>
      </c>
      <c r="C126" s="50" t="s">
        <v>72</v>
      </c>
      <c r="D126" s="49">
        <v>49</v>
      </c>
      <c r="E126" s="50" t="s">
        <v>73</v>
      </c>
      <c r="F126" s="49">
        <v>79</v>
      </c>
      <c r="G126" s="50" t="s">
        <v>86</v>
      </c>
      <c r="H126" s="79">
        <v>0.62</v>
      </c>
      <c r="I126" s="80">
        <v>9897</v>
      </c>
      <c r="J126" s="80">
        <v>1003</v>
      </c>
      <c r="K126" s="80">
        <v>0</v>
      </c>
      <c r="L126" s="80">
        <v>893</v>
      </c>
      <c r="M126" s="81">
        <v>11793</v>
      </c>
      <c r="N126"/>
      <c r="O126" s="79">
        <v>1.0610382201938931E-3</v>
      </c>
      <c r="P126" s="79">
        <v>0</v>
      </c>
      <c r="Q126" s="55">
        <v>0.09</v>
      </c>
      <c r="R126" s="55">
        <v>6.132665667844843E-2</v>
      </c>
      <c r="S126" s="52">
        <v>0</v>
      </c>
      <c r="T126"/>
      <c r="U126" s="82">
        <v>6746</v>
      </c>
      <c r="V126" s="82">
        <v>0</v>
      </c>
      <c r="W126" s="82">
        <v>0</v>
      </c>
      <c r="X126" s="82">
        <v>553</v>
      </c>
      <c r="Y126" s="82">
        <v>7299</v>
      </c>
      <c r="Z126" s="83">
        <f ca="1">SUMIF($A$10:$A$938,$A126,$Y$10:$Y$938)+SUMIF('17PJ'!$B$10:$K$889,$A126,'17PJ'!K$10:$K$889)</f>
        <v>7556759.9948985549</v>
      </c>
      <c r="AB126" s="79">
        <v>0</v>
      </c>
      <c r="AC126" s="79">
        <v>0</v>
      </c>
      <c r="AD126" s="80">
        <v>0</v>
      </c>
      <c r="AE126" s="150"/>
    </row>
    <row r="127" spans="1:31" s="13" customFormat="1">
      <c r="A127" s="49">
        <v>420</v>
      </c>
      <c r="B127" s="49">
        <v>420049093</v>
      </c>
      <c r="C127" s="50" t="s">
        <v>72</v>
      </c>
      <c r="D127" s="49">
        <v>49</v>
      </c>
      <c r="E127" s="50" t="s">
        <v>73</v>
      </c>
      <c r="F127" s="49">
        <v>93</v>
      </c>
      <c r="G127" s="50" t="s">
        <v>14</v>
      </c>
      <c r="H127" s="79">
        <v>31.82</v>
      </c>
      <c r="I127" s="80">
        <v>11646</v>
      </c>
      <c r="J127" s="80">
        <v>333</v>
      </c>
      <c r="K127" s="80">
        <v>0</v>
      </c>
      <c r="L127" s="80">
        <v>893</v>
      </c>
      <c r="M127" s="81">
        <v>12872</v>
      </c>
      <c r="N127"/>
      <c r="O127" s="79">
        <v>5.445521962349946E-2</v>
      </c>
      <c r="P127" s="79">
        <v>0</v>
      </c>
      <c r="Q127" s="55">
        <v>0.09</v>
      </c>
      <c r="R127" s="55">
        <v>8.9870379446020443E-2</v>
      </c>
      <c r="S127" s="52">
        <v>0</v>
      </c>
      <c r="T127"/>
      <c r="U127" s="82">
        <v>380505</v>
      </c>
      <c r="V127" s="82">
        <v>0</v>
      </c>
      <c r="W127" s="82">
        <v>0</v>
      </c>
      <c r="X127" s="82">
        <v>28354</v>
      </c>
      <c r="Y127" s="82">
        <v>408859</v>
      </c>
      <c r="Z127" s="83">
        <f ca="1">SUMIF($A$10:$A$938,$A127,$Y$10:$Y$938)+SUMIF('17PJ'!$B$10:$K$889,$A127,'17PJ'!K$10:$K$889)</f>
        <v>7556759.9948985549</v>
      </c>
      <c r="AB127" s="79">
        <v>0</v>
      </c>
      <c r="AC127" s="79">
        <v>0</v>
      </c>
      <c r="AD127" s="80">
        <v>0</v>
      </c>
      <c r="AE127" s="150"/>
    </row>
    <row r="128" spans="1:31" s="13" customFormat="1">
      <c r="A128" s="49">
        <v>420</v>
      </c>
      <c r="B128" s="49">
        <v>420049128</v>
      </c>
      <c r="C128" s="50" t="s">
        <v>72</v>
      </c>
      <c r="D128" s="49">
        <v>49</v>
      </c>
      <c r="E128" s="50" t="s">
        <v>73</v>
      </c>
      <c r="F128" s="49">
        <v>128</v>
      </c>
      <c r="G128" s="50" t="s">
        <v>122</v>
      </c>
      <c r="H128" s="79">
        <v>1.3</v>
      </c>
      <c r="I128" s="80">
        <v>11023</v>
      </c>
      <c r="J128" s="80">
        <v>561</v>
      </c>
      <c r="K128" s="80">
        <v>0</v>
      </c>
      <c r="L128" s="80">
        <v>893</v>
      </c>
      <c r="M128" s="81">
        <v>12477</v>
      </c>
      <c r="N128"/>
      <c r="O128" s="79">
        <v>2.2247575584710662E-3</v>
      </c>
      <c r="P128" s="79">
        <v>0</v>
      </c>
      <c r="Q128" s="55">
        <v>0.18</v>
      </c>
      <c r="R128" s="55">
        <v>3.3692444036885129E-2</v>
      </c>
      <c r="S128" s="52">
        <v>0</v>
      </c>
      <c r="T128"/>
      <c r="U128" s="82">
        <v>15034</v>
      </c>
      <c r="V128" s="82">
        <v>0</v>
      </c>
      <c r="W128" s="82">
        <v>0</v>
      </c>
      <c r="X128" s="82">
        <v>1158</v>
      </c>
      <c r="Y128" s="82">
        <v>16192</v>
      </c>
      <c r="Z128" s="83">
        <f ca="1">SUMIF($A$10:$A$938,$A128,$Y$10:$Y$938)+SUMIF('17PJ'!$B$10:$K$889,$A128,'17PJ'!K$10:$K$889)</f>
        <v>7556759.9948985549</v>
      </c>
      <c r="AB128" s="79">
        <v>0</v>
      </c>
      <c r="AC128" s="79">
        <v>0</v>
      </c>
      <c r="AD128" s="80">
        <v>0</v>
      </c>
      <c r="AE128" s="150"/>
    </row>
    <row r="129" spans="1:31" s="13" customFormat="1">
      <c r="A129" s="49">
        <v>420</v>
      </c>
      <c r="B129" s="49">
        <v>420049149</v>
      </c>
      <c r="C129" s="50" t="s">
        <v>72</v>
      </c>
      <c r="D129" s="49">
        <v>49</v>
      </c>
      <c r="E129" s="50" t="s">
        <v>73</v>
      </c>
      <c r="F129" s="49">
        <v>149</v>
      </c>
      <c r="G129" s="50" t="s">
        <v>77</v>
      </c>
      <c r="H129" s="79">
        <v>1</v>
      </c>
      <c r="I129" s="80">
        <v>9137</v>
      </c>
      <c r="J129" s="80">
        <v>11</v>
      </c>
      <c r="K129" s="80">
        <v>0</v>
      </c>
      <c r="L129" s="80">
        <v>893</v>
      </c>
      <c r="M129" s="81">
        <v>10041</v>
      </c>
      <c r="N129"/>
      <c r="O129" s="79">
        <v>1.7113519680546662E-3</v>
      </c>
      <c r="P129" s="79">
        <v>0</v>
      </c>
      <c r="Q129" s="55">
        <v>0.12985622607830993</v>
      </c>
      <c r="R129" s="55">
        <v>0.10032197054833102</v>
      </c>
      <c r="S129" s="52">
        <v>0</v>
      </c>
      <c r="T129"/>
      <c r="U129" s="82">
        <v>9132</v>
      </c>
      <c r="V129" s="82">
        <v>0</v>
      </c>
      <c r="W129" s="82">
        <v>0</v>
      </c>
      <c r="X129" s="82">
        <v>891</v>
      </c>
      <c r="Y129" s="82">
        <v>10023</v>
      </c>
      <c r="Z129" s="83">
        <f ca="1">SUMIF($A$10:$A$938,$A129,$Y$10:$Y$938)+SUMIF('17PJ'!$B$10:$K$889,$A129,'17PJ'!K$10:$K$889)</f>
        <v>7556759.9948985549</v>
      </c>
      <c r="AB129" s="79">
        <v>0</v>
      </c>
      <c r="AC129" s="79">
        <v>0</v>
      </c>
      <c r="AD129" s="80">
        <v>0</v>
      </c>
      <c r="AE129" s="150"/>
    </row>
    <row r="130" spans="1:31" s="13" customFormat="1">
      <c r="A130" s="49">
        <v>420</v>
      </c>
      <c r="B130" s="49">
        <v>420049160</v>
      </c>
      <c r="C130" s="50" t="s">
        <v>72</v>
      </c>
      <c r="D130" s="49">
        <v>49</v>
      </c>
      <c r="E130" s="50" t="s">
        <v>73</v>
      </c>
      <c r="F130" s="49">
        <v>160</v>
      </c>
      <c r="G130" s="50" t="s">
        <v>134</v>
      </c>
      <c r="H130" s="79">
        <v>1</v>
      </c>
      <c r="I130" s="80">
        <v>9137</v>
      </c>
      <c r="J130" s="80">
        <v>269</v>
      </c>
      <c r="K130" s="80">
        <v>0</v>
      </c>
      <c r="L130" s="80">
        <v>893</v>
      </c>
      <c r="M130" s="81">
        <v>10299</v>
      </c>
      <c r="N130"/>
      <c r="O130" s="79">
        <v>1.7113519680546662E-3</v>
      </c>
      <c r="P130" s="79">
        <v>0</v>
      </c>
      <c r="Q130" s="55">
        <v>0.1273</v>
      </c>
      <c r="R130" s="55">
        <v>0.10201980292645375</v>
      </c>
      <c r="S130" s="52">
        <v>0</v>
      </c>
      <c r="T130"/>
      <c r="U130" s="82">
        <v>9390</v>
      </c>
      <c r="V130" s="82">
        <v>0</v>
      </c>
      <c r="W130" s="82">
        <v>0</v>
      </c>
      <c r="X130" s="82">
        <v>891</v>
      </c>
      <c r="Y130" s="82">
        <v>10281</v>
      </c>
      <c r="Z130" s="83">
        <f ca="1">SUMIF($A$10:$A$938,$A130,$Y$10:$Y$938)+SUMIF('17PJ'!$B$10:$K$889,$A130,'17PJ'!K$10:$K$889)</f>
        <v>7556759.9948985549</v>
      </c>
      <c r="AB130" s="79">
        <v>0</v>
      </c>
      <c r="AC130" s="79">
        <v>0</v>
      </c>
      <c r="AD130" s="80">
        <v>0</v>
      </c>
      <c r="AE130" s="150"/>
    </row>
    <row r="131" spans="1:31" s="13" customFormat="1">
      <c r="A131" s="49">
        <v>420</v>
      </c>
      <c r="B131" s="49">
        <v>420049163</v>
      </c>
      <c r="C131" s="50" t="s">
        <v>72</v>
      </c>
      <c r="D131" s="49">
        <v>49</v>
      </c>
      <c r="E131" s="50" t="s">
        <v>73</v>
      </c>
      <c r="F131" s="49">
        <v>163</v>
      </c>
      <c r="G131" s="50" t="s">
        <v>16</v>
      </c>
      <c r="H131" s="79">
        <v>1</v>
      </c>
      <c r="I131" s="80">
        <v>8877</v>
      </c>
      <c r="J131" s="80">
        <v>375</v>
      </c>
      <c r="K131" s="80">
        <v>0</v>
      </c>
      <c r="L131" s="80">
        <v>893</v>
      </c>
      <c r="M131" s="81">
        <v>10145</v>
      </c>
      <c r="N131"/>
      <c r="O131" s="79">
        <v>1.7113519680546662E-3</v>
      </c>
      <c r="P131" s="79">
        <v>0</v>
      </c>
      <c r="Q131" s="55">
        <v>0.18</v>
      </c>
      <c r="R131" s="55">
        <v>8.6929728917015628E-2</v>
      </c>
      <c r="S131" s="52">
        <v>0</v>
      </c>
      <c r="T131"/>
      <c r="U131" s="82">
        <v>9236</v>
      </c>
      <c r="V131" s="82">
        <v>0</v>
      </c>
      <c r="W131" s="82">
        <v>0</v>
      </c>
      <c r="X131" s="82">
        <v>891</v>
      </c>
      <c r="Y131" s="82">
        <v>10127</v>
      </c>
      <c r="Z131" s="83">
        <f ca="1">SUMIF($A$10:$A$938,$A131,$Y$10:$Y$938)+SUMIF('17PJ'!$B$10:$K$889,$A131,'17PJ'!K$10:$K$889)</f>
        <v>7556759.9948985549</v>
      </c>
      <c r="AB131" s="79">
        <v>0</v>
      </c>
      <c r="AC131" s="79">
        <v>0</v>
      </c>
      <c r="AD131" s="80">
        <v>0</v>
      </c>
      <c r="AE131" s="150"/>
    </row>
    <row r="132" spans="1:31" s="13" customFormat="1">
      <c r="A132" s="49">
        <v>420</v>
      </c>
      <c r="B132" s="49">
        <v>420049165</v>
      </c>
      <c r="C132" s="50" t="s">
        <v>72</v>
      </c>
      <c r="D132" s="49">
        <v>49</v>
      </c>
      <c r="E132" s="50" t="s">
        <v>73</v>
      </c>
      <c r="F132" s="49">
        <v>165</v>
      </c>
      <c r="G132" s="50" t="s">
        <v>17</v>
      </c>
      <c r="H132" s="79">
        <v>9</v>
      </c>
      <c r="I132" s="80">
        <v>13467</v>
      </c>
      <c r="J132" s="80">
        <v>734</v>
      </c>
      <c r="K132" s="80">
        <v>0</v>
      </c>
      <c r="L132" s="80">
        <v>893</v>
      </c>
      <c r="M132" s="81">
        <v>15094</v>
      </c>
      <c r="N132"/>
      <c r="O132" s="79">
        <v>1.5402167712491994E-2</v>
      </c>
      <c r="P132" s="79">
        <v>0</v>
      </c>
      <c r="Q132" s="55">
        <v>9.8299999999999998E-2</v>
      </c>
      <c r="R132" s="55">
        <v>9.8201070211486718E-2</v>
      </c>
      <c r="S132" s="52">
        <v>0</v>
      </c>
      <c r="T132"/>
      <c r="U132" s="82">
        <v>127593</v>
      </c>
      <c r="V132" s="82">
        <v>0</v>
      </c>
      <c r="W132" s="82">
        <v>0</v>
      </c>
      <c r="X132" s="82">
        <v>8019</v>
      </c>
      <c r="Y132" s="82">
        <v>135612</v>
      </c>
      <c r="Z132" s="83">
        <f ca="1">SUMIF($A$10:$A$938,$A132,$Y$10:$Y$938)+SUMIF('17PJ'!$B$10:$K$889,$A132,'17PJ'!K$10:$K$889)</f>
        <v>7556759.9948985549</v>
      </c>
      <c r="AB132" s="79">
        <v>4</v>
      </c>
      <c r="AC132" s="79">
        <v>4</v>
      </c>
      <c r="AD132" s="80">
        <v>60272</v>
      </c>
      <c r="AE132" s="150"/>
    </row>
    <row r="133" spans="1:31" s="13" customFormat="1">
      <c r="A133" s="49">
        <v>420</v>
      </c>
      <c r="B133" s="49">
        <v>420049176</v>
      </c>
      <c r="C133" s="50" t="s">
        <v>72</v>
      </c>
      <c r="D133" s="49">
        <v>49</v>
      </c>
      <c r="E133" s="50" t="s">
        <v>73</v>
      </c>
      <c r="F133" s="49">
        <v>176</v>
      </c>
      <c r="G133" s="50" t="s">
        <v>78</v>
      </c>
      <c r="H133" s="79">
        <v>13.649999999999999</v>
      </c>
      <c r="I133" s="80">
        <v>10425</v>
      </c>
      <c r="J133" s="80">
        <v>3444</v>
      </c>
      <c r="K133" s="80">
        <v>0</v>
      </c>
      <c r="L133" s="80">
        <v>893</v>
      </c>
      <c r="M133" s="81">
        <v>14762</v>
      </c>
      <c r="N133"/>
      <c r="O133" s="79">
        <v>2.3359954363946195E-2</v>
      </c>
      <c r="P133" s="79">
        <v>0</v>
      </c>
      <c r="Q133" s="55">
        <v>0.09</v>
      </c>
      <c r="R133" s="55">
        <v>6.645275270560716E-2</v>
      </c>
      <c r="S133" s="52">
        <v>0</v>
      </c>
      <c r="T133"/>
      <c r="U133" s="82">
        <v>188985</v>
      </c>
      <c r="V133" s="82">
        <v>0</v>
      </c>
      <c r="W133" s="82">
        <v>0</v>
      </c>
      <c r="X133" s="82">
        <v>12163</v>
      </c>
      <c r="Y133" s="82">
        <v>201148</v>
      </c>
      <c r="Z133" s="83">
        <f ca="1">SUMIF($A$10:$A$938,$A133,$Y$10:$Y$938)+SUMIF('17PJ'!$B$10:$K$889,$A133,'17PJ'!K$10:$K$889)</f>
        <v>7556759.9948985549</v>
      </c>
      <c r="AB133" s="79">
        <v>0</v>
      </c>
      <c r="AC133" s="79">
        <v>0</v>
      </c>
      <c r="AD133" s="80">
        <v>0</v>
      </c>
      <c r="AE133" s="150"/>
    </row>
    <row r="134" spans="1:31" s="13" customFormat="1">
      <c r="A134" s="49">
        <v>420</v>
      </c>
      <c r="B134" s="49">
        <v>420049181</v>
      </c>
      <c r="C134" s="50" t="s">
        <v>72</v>
      </c>
      <c r="D134" s="49">
        <v>49</v>
      </c>
      <c r="E134" s="50" t="s">
        <v>73</v>
      </c>
      <c r="F134" s="49">
        <v>181</v>
      </c>
      <c r="G134" s="50" t="s">
        <v>79</v>
      </c>
      <c r="H134" s="79">
        <v>3</v>
      </c>
      <c r="I134" s="80">
        <v>9113</v>
      </c>
      <c r="J134" s="80">
        <v>615</v>
      </c>
      <c r="K134" s="80">
        <v>0</v>
      </c>
      <c r="L134" s="80">
        <v>893</v>
      </c>
      <c r="M134" s="81">
        <v>10621</v>
      </c>
      <c r="N134"/>
      <c r="O134" s="79">
        <v>5.1340559041639991E-3</v>
      </c>
      <c r="P134" s="79">
        <v>0</v>
      </c>
      <c r="Q134" s="55">
        <v>0.09</v>
      </c>
      <c r="R134" s="55">
        <v>1.5623145980024853E-2</v>
      </c>
      <c r="S134" s="52">
        <v>0</v>
      </c>
      <c r="T134"/>
      <c r="U134" s="82">
        <v>29133</v>
      </c>
      <c r="V134" s="82">
        <v>0</v>
      </c>
      <c r="W134" s="82">
        <v>0</v>
      </c>
      <c r="X134" s="82">
        <v>2673</v>
      </c>
      <c r="Y134" s="82">
        <v>31806</v>
      </c>
      <c r="Z134" s="83">
        <f ca="1">SUMIF($A$10:$A$938,$A134,$Y$10:$Y$938)+SUMIF('17PJ'!$B$10:$K$889,$A134,'17PJ'!K$10:$K$889)</f>
        <v>7556759.9948985549</v>
      </c>
      <c r="AB134" s="79">
        <v>0</v>
      </c>
      <c r="AC134" s="79">
        <v>0</v>
      </c>
      <c r="AD134" s="80">
        <v>0</v>
      </c>
      <c r="AE134" s="150"/>
    </row>
    <row r="135" spans="1:31" s="13" customFormat="1">
      <c r="A135" s="49">
        <v>420</v>
      </c>
      <c r="B135" s="49">
        <v>420049207</v>
      </c>
      <c r="C135" s="50" t="s">
        <v>72</v>
      </c>
      <c r="D135" s="49">
        <v>49</v>
      </c>
      <c r="E135" s="50" t="s">
        <v>73</v>
      </c>
      <c r="F135" s="49">
        <v>207</v>
      </c>
      <c r="G135" s="50" t="s">
        <v>25</v>
      </c>
      <c r="H135" s="79">
        <v>2</v>
      </c>
      <c r="I135" s="80">
        <v>11404</v>
      </c>
      <c r="J135" s="80">
        <v>7372</v>
      </c>
      <c r="K135" s="80">
        <v>0</v>
      </c>
      <c r="L135" s="80">
        <v>893</v>
      </c>
      <c r="M135" s="81">
        <v>19669</v>
      </c>
      <c r="N135"/>
      <c r="O135" s="79">
        <v>3.4227039361093324E-3</v>
      </c>
      <c r="P135" s="79">
        <v>0</v>
      </c>
      <c r="Q135" s="55">
        <v>0.09</v>
      </c>
      <c r="R135" s="55">
        <v>1.0169667554738609E-4</v>
      </c>
      <c r="S135" s="52">
        <v>0</v>
      </c>
      <c r="T135"/>
      <c r="U135" s="82">
        <v>37488</v>
      </c>
      <c r="V135" s="82">
        <v>0</v>
      </c>
      <c r="W135" s="82">
        <v>0</v>
      </c>
      <c r="X135" s="82">
        <v>1782</v>
      </c>
      <c r="Y135" s="82">
        <v>39270</v>
      </c>
      <c r="Z135" s="83">
        <f ca="1">SUMIF($A$10:$A$938,$A135,$Y$10:$Y$938)+SUMIF('17PJ'!$B$10:$K$889,$A135,'17PJ'!K$10:$K$889)</f>
        <v>7556759.9948985549</v>
      </c>
      <c r="AB135" s="79">
        <v>0</v>
      </c>
      <c r="AC135" s="79">
        <v>0</v>
      </c>
      <c r="AD135" s="80">
        <v>0</v>
      </c>
      <c r="AE135" s="150"/>
    </row>
    <row r="136" spans="1:31" s="13" customFormat="1">
      <c r="A136" s="49">
        <v>420</v>
      </c>
      <c r="B136" s="49">
        <v>420049243</v>
      </c>
      <c r="C136" s="50" t="s">
        <v>72</v>
      </c>
      <c r="D136" s="49">
        <v>49</v>
      </c>
      <c r="E136" s="50" t="s">
        <v>73</v>
      </c>
      <c r="F136" s="49">
        <v>243</v>
      </c>
      <c r="G136" s="50" t="s">
        <v>80</v>
      </c>
      <c r="H136" s="79">
        <v>1</v>
      </c>
      <c r="I136" s="80">
        <v>13411</v>
      </c>
      <c r="J136" s="80">
        <v>3165</v>
      </c>
      <c r="K136" s="80">
        <v>0</v>
      </c>
      <c r="L136" s="80">
        <v>893</v>
      </c>
      <c r="M136" s="81">
        <v>17469</v>
      </c>
      <c r="N136"/>
      <c r="O136" s="79">
        <v>1.7113519680546662E-3</v>
      </c>
      <c r="P136" s="79">
        <v>0</v>
      </c>
      <c r="Q136" s="55">
        <v>0.09</v>
      </c>
      <c r="R136" s="55">
        <v>5.3763165448022874E-3</v>
      </c>
      <c r="S136" s="52">
        <v>0</v>
      </c>
      <c r="T136"/>
      <c r="U136" s="82">
        <v>16548</v>
      </c>
      <c r="V136" s="82">
        <v>0</v>
      </c>
      <c r="W136" s="82">
        <v>0</v>
      </c>
      <c r="X136" s="82">
        <v>891</v>
      </c>
      <c r="Y136" s="82">
        <v>17439</v>
      </c>
      <c r="Z136" s="83">
        <f ca="1">SUMIF($A$10:$A$938,$A136,$Y$10:$Y$938)+SUMIF('17PJ'!$B$10:$K$889,$A136,'17PJ'!K$10:$K$889)</f>
        <v>7556759.9948985549</v>
      </c>
      <c r="AB136" s="79">
        <v>0</v>
      </c>
      <c r="AC136" s="79">
        <v>0</v>
      </c>
      <c r="AD136" s="80">
        <v>0</v>
      </c>
      <c r="AE136" s="150"/>
    </row>
    <row r="137" spans="1:31" s="13" customFormat="1">
      <c r="A137" s="49">
        <v>420</v>
      </c>
      <c r="B137" s="49">
        <v>420049244</v>
      </c>
      <c r="C137" s="50" t="s">
        <v>72</v>
      </c>
      <c r="D137" s="49">
        <v>49</v>
      </c>
      <c r="E137" s="50" t="s">
        <v>73</v>
      </c>
      <c r="F137" s="49">
        <v>244</v>
      </c>
      <c r="G137" s="50" t="s">
        <v>27</v>
      </c>
      <c r="H137" s="79">
        <v>5.38</v>
      </c>
      <c r="I137" s="80">
        <v>8984</v>
      </c>
      <c r="J137" s="80">
        <v>3640</v>
      </c>
      <c r="K137" s="80">
        <v>0</v>
      </c>
      <c r="L137" s="80">
        <v>893</v>
      </c>
      <c r="M137" s="81">
        <v>13517</v>
      </c>
      <c r="N137"/>
      <c r="O137" s="79">
        <v>9.2070735881341036E-3</v>
      </c>
      <c r="P137" s="79">
        <v>0</v>
      </c>
      <c r="Q137" s="55">
        <v>0.18</v>
      </c>
      <c r="R137" s="55">
        <v>9.1081897987744451E-2</v>
      </c>
      <c r="S137" s="52">
        <v>0</v>
      </c>
      <c r="T137"/>
      <c r="U137" s="82">
        <v>67799</v>
      </c>
      <c r="V137" s="82">
        <v>0</v>
      </c>
      <c r="W137" s="82">
        <v>0</v>
      </c>
      <c r="X137" s="82">
        <v>4794</v>
      </c>
      <c r="Y137" s="82">
        <v>72593</v>
      </c>
      <c r="Z137" s="83">
        <f ca="1">SUMIF($A$10:$A$938,$A137,$Y$10:$Y$938)+SUMIF('17PJ'!$B$10:$K$889,$A137,'17PJ'!K$10:$K$889)</f>
        <v>7556759.9948985549</v>
      </c>
      <c r="AB137" s="79">
        <v>0</v>
      </c>
      <c r="AC137" s="79">
        <v>0</v>
      </c>
      <c r="AD137" s="80">
        <v>0</v>
      </c>
      <c r="AE137" s="150"/>
    </row>
    <row r="138" spans="1:31" s="13" customFormat="1">
      <c r="A138" s="49">
        <v>420</v>
      </c>
      <c r="B138" s="49">
        <v>420049248</v>
      </c>
      <c r="C138" s="50" t="s">
        <v>72</v>
      </c>
      <c r="D138" s="49">
        <v>49</v>
      </c>
      <c r="E138" s="50" t="s">
        <v>73</v>
      </c>
      <c r="F138" s="49">
        <v>248</v>
      </c>
      <c r="G138" s="50" t="s">
        <v>18</v>
      </c>
      <c r="H138" s="79">
        <v>8.620000000000001</v>
      </c>
      <c r="I138" s="80">
        <v>10627</v>
      </c>
      <c r="J138" s="80">
        <v>1051</v>
      </c>
      <c r="K138" s="80">
        <v>0</v>
      </c>
      <c r="L138" s="80">
        <v>893</v>
      </c>
      <c r="M138" s="81">
        <v>12571</v>
      </c>
      <c r="N138"/>
      <c r="O138" s="79">
        <v>1.4751853964631221E-2</v>
      </c>
      <c r="P138" s="79">
        <v>0</v>
      </c>
      <c r="Q138" s="55">
        <v>0.09</v>
      </c>
      <c r="R138" s="55">
        <v>3.9140350816507199E-2</v>
      </c>
      <c r="S138" s="52">
        <v>0</v>
      </c>
      <c r="T138"/>
      <c r="U138" s="82">
        <v>100492</v>
      </c>
      <c r="V138" s="82">
        <v>0</v>
      </c>
      <c r="W138" s="82">
        <v>0</v>
      </c>
      <c r="X138" s="82">
        <v>7681</v>
      </c>
      <c r="Y138" s="82">
        <v>108173</v>
      </c>
      <c r="Z138" s="83">
        <f ca="1">SUMIF($A$10:$A$938,$A138,$Y$10:$Y$938)+SUMIF('17PJ'!$B$10:$K$889,$A138,'17PJ'!K$10:$K$889)</f>
        <v>7556759.9948985549</v>
      </c>
      <c r="AB138" s="79">
        <v>0</v>
      </c>
      <c r="AC138" s="79">
        <v>0</v>
      </c>
      <c r="AD138" s="80">
        <v>0</v>
      </c>
      <c r="AE138" s="150"/>
    </row>
    <row r="139" spans="1:31" s="13" customFormat="1">
      <c r="A139" s="49">
        <v>420</v>
      </c>
      <c r="B139" s="49">
        <v>420049274</v>
      </c>
      <c r="C139" s="50" t="s">
        <v>72</v>
      </c>
      <c r="D139" s="49">
        <v>49</v>
      </c>
      <c r="E139" s="50" t="s">
        <v>73</v>
      </c>
      <c r="F139" s="49">
        <v>274</v>
      </c>
      <c r="G139" s="50" t="s">
        <v>60</v>
      </c>
      <c r="H139" s="79">
        <v>0.55000000000000004</v>
      </c>
      <c r="I139" s="80">
        <v>8942</v>
      </c>
      <c r="J139" s="80">
        <v>4323</v>
      </c>
      <c r="K139" s="80">
        <v>0</v>
      </c>
      <c r="L139" s="80">
        <v>893</v>
      </c>
      <c r="M139" s="81">
        <v>14158</v>
      </c>
      <c r="N139"/>
      <c r="O139" s="79">
        <v>9.4124358243006644E-4</v>
      </c>
      <c r="P139" s="79">
        <v>0</v>
      </c>
      <c r="Q139" s="55">
        <v>0.09</v>
      </c>
      <c r="R139" s="55">
        <v>7.8783261750433251E-2</v>
      </c>
      <c r="S139" s="52">
        <v>0</v>
      </c>
      <c r="T139"/>
      <c r="U139" s="82">
        <v>7283</v>
      </c>
      <c r="V139" s="82">
        <v>0</v>
      </c>
      <c r="W139" s="82">
        <v>0</v>
      </c>
      <c r="X139" s="82">
        <v>491</v>
      </c>
      <c r="Y139" s="82">
        <v>7774</v>
      </c>
      <c r="Z139" s="83">
        <f ca="1">SUMIF($A$10:$A$938,$A139,$Y$10:$Y$938)+SUMIF('17PJ'!$B$10:$K$889,$A139,'17PJ'!K$10:$K$889)</f>
        <v>7556759.9948985549</v>
      </c>
      <c r="AB139" s="79">
        <v>0</v>
      </c>
      <c r="AC139" s="79">
        <v>0</v>
      </c>
      <c r="AD139" s="80">
        <v>0</v>
      </c>
      <c r="AE139" s="150"/>
    </row>
    <row r="140" spans="1:31" s="13" customFormat="1">
      <c r="A140" s="49">
        <v>420</v>
      </c>
      <c r="B140" s="49">
        <v>420049308</v>
      </c>
      <c r="C140" s="50" t="s">
        <v>72</v>
      </c>
      <c r="D140" s="49">
        <v>49</v>
      </c>
      <c r="E140" s="50" t="s">
        <v>73</v>
      </c>
      <c r="F140" s="49">
        <v>308</v>
      </c>
      <c r="G140" s="50" t="s">
        <v>20</v>
      </c>
      <c r="H140" s="79">
        <v>1</v>
      </c>
      <c r="I140" s="80">
        <v>9137</v>
      </c>
      <c r="J140" s="80">
        <v>5302</v>
      </c>
      <c r="K140" s="80">
        <v>0</v>
      </c>
      <c r="L140" s="80">
        <v>893</v>
      </c>
      <c r="M140" s="81">
        <v>15332</v>
      </c>
      <c r="N140"/>
      <c r="O140" s="79">
        <v>1.7113519680546662E-3</v>
      </c>
      <c r="P140" s="79">
        <v>0</v>
      </c>
      <c r="Q140" s="55">
        <v>0.09</v>
      </c>
      <c r="R140" s="55">
        <v>2.0352338655245709E-3</v>
      </c>
      <c r="S140" s="52">
        <v>0</v>
      </c>
      <c r="T140"/>
      <c r="U140" s="82">
        <v>14414</v>
      </c>
      <c r="V140" s="82">
        <v>0</v>
      </c>
      <c r="W140" s="82">
        <v>0</v>
      </c>
      <c r="X140" s="82">
        <v>891</v>
      </c>
      <c r="Y140" s="82">
        <v>15305</v>
      </c>
      <c r="Z140" s="83">
        <f ca="1">SUMIF($A$10:$A$938,$A140,$Y$10:$Y$938)+SUMIF('17PJ'!$B$10:$K$889,$A140,'17PJ'!K$10:$K$889)</f>
        <v>7556759.9948985549</v>
      </c>
      <c r="AB140" s="79">
        <v>0</v>
      </c>
      <c r="AC140" s="79">
        <v>0</v>
      </c>
      <c r="AD140" s="80">
        <v>0</v>
      </c>
      <c r="AE140" s="150"/>
    </row>
    <row r="141" spans="1:31" s="13" customFormat="1">
      <c r="A141" s="49">
        <v>420</v>
      </c>
      <c r="B141" s="49">
        <v>420049314</v>
      </c>
      <c r="C141" s="50" t="s">
        <v>72</v>
      </c>
      <c r="D141" s="49">
        <v>49</v>
      </c>
      <c r="E141" s="50" t="s">
        <v>73</v>
      </c>
      <c r="F141" s="49">
        <v>314</v>
      </c>
      <c r="G141" s="50" t="s">
        <v>29</v>
      </c>
      <c r="H141" s="79">
        <v>1.46</v>
      </c>
      <c r="I141" s="80">
        <v>12605</v>
      </c>
      <c r="J141" s="80">
        <v>9779</v>
      </c>
      <c r="K141" s="80">
        <v>0</v>
      </c>
      <c r="L141" s="80">
        <v>893</v>
      </c>
      <c r="M141" s="81">
        <v>23277</v>
      </c>
      <c r="N141"/>
      <c r="O141" s="79">
        <v>2.4985738733598129E-3</v>
      </c>
      <c r="P141" s="79">
        <v>0</v>
      </c>
      <c r="Q141" s="55">
        <v>0.09</v>
      </c>
      <c r="R141" s="55">
        <v>4.7700631071184215E-3</v>
      </c>
      <c r="S141" s="52">
        <v>0</v>
      </c>
      <c r="T141"/>
      <c r="U141" s="82">
        <v>32625</v>
      </c>
      <c r="V141" s="82">
        <v>0</v>
      </c>
      <c r="W141" s="82">
        <v>0</v>
      </c>
      <c r="X141" s="82">
        <v>1301</v>
      </c>
      <c r="Y141" s="82">
        <v>33926</v>
      </c>
      <c r="Z141" s="83">
        <f ca="1">SUMIF($A$10:$A$938,$A141,$Y$10:$Y$938)+SUMIF('17PJ'!$B$10:$K$889,$A141,'17PJ'!K$10:$K$889)</f>
        <v>7556759.9948985549</v>
      </c>
      <c r="AB141" s="79">
        <v>0</v>
      </c>
      <c r="AC141" s="79">
        <v>0</v>
      </c>
      <c r="AD141" s="80">
        <v>0</v>
      </c>
      <c r="AE141" s="150"/>
    </row>
    <row r="142" spans="1:31" s="13" customFormat="1">
      <c r="A142" s="49">
        <v>420</v>
      </c>
      <c r="B142" s="49">
        <v>420049347</v>
      </c>
      <c r="C142" s="50" t="s">
        <v>72</v>
      </c>
      <c r="D142" s="49">
        <v>49</v>
      </c>
      <c r="E142" s="50" t="s">
        <v>73</v>
      </c>
      <c r="F142" s="49">
        <v>347</v>
      </c>
      <c r="G142" s="50" t="s">
        <v>82</v>
      </c>
      <c r="H142" s="79">
        <v>5.61</v>
      </c>
      <c r="I142" s="80">
        <v>11277</v>
      </c>
      <c r="J142" s="80">
        <v>4885</v>
      </c>
      <c r="K142" s="80">
        <v>0</v>
      </c>
      <c r="L142" s="80">
        <v>893</v>
      </c>
      <c r="M142" s="81">
        <v>17055</v>
      </c>
      <c r="N142"/>
      <c r="O142" s="79">
        <v>9.6006845407866775E-3</v>
      </c>
      <c r="P142" s="79">
        <v>0</v>
      </c>
      <c r="Q142" s="55">
        <v>0.09</v>
      </c>
      <c r="R142" s="55">
        <v>4.4022263711121119E-3</v>
      </c>
      <c r="S142" s="52">
        <v>0</v>
      </c>
      <c r="T142"/>
      <c r="U142" s="82">
        <v>90514</v>
      </c>
      <c r="V142" s="82">
        <v>0</v>
      </c>
      <c r="W142" s="82">
        <v>0</v>
      </c>
      <c r="X142" s="82">
        <v>4999</v>
      </c>
      <c r="Y142" s="82">
        <v>95513</v>
      </c>
      <c r="Z142" s="83">
        <f ca="1">SUMIF($A$10:$A$938,$A142,$Y$10:$Y$938)+SUMIF('17PJ'!$B$10:$K$889,$A142,'17PJ'!K$10:$K$889)</f>
        <v>7556759.9948985549</v>
      </c>
      <c r="AB142" s="79">
        <v>0</v>
      </c>
      <c r="AC142" s="79">
        <v>0</v>
      </c>
      <c r="AD142" s="80">
        <v>0</v>
      </c>
      <c r="AE142" s="150"/>
    </row>
    <row r="143" spans="1:31" s="13" customFormat="1">
      <c r="A143" s="49">
        <v>420</v>
      </c>
      <c r="B143" s="49">
        <v>420049625</v>
      </c>
      <c r="C143" s="50" t="s">
        <v>72</v>
      </c>
      <c r="D143" s="49">
        <v>49</v>
      </c>
      <c r="E143" s="50" t="s">
        <v>73</v>
      </c>
      <c r="F143" s="49">
        <v>625</v>
      </c>
      <c r="G143" s="50" t="s">
        <v>92</v>
      </c>
      <c r="H143" s="79">
        <v>0.63</v>
      </c>
      <c r="I143" s="80">
        <v>9709</v>
      </c>
      <c r="J143" s="80">
        <v>1833</v>
      </c>
      <c r="K143" s="80">
        <v>0</v>
      </c>
      <c r="L143" s="80">
        <v>893</v>
      </c>
      <c r="M143" s="81">
        <v>12435</v>
      </c>
      <c r="N143"/>
      <c r="O143" s="79">
        <v>1.0781517398744398E-3</v>
      </c>
      <c r="P143" s="79">
        <v>0</v>
      </c>
      <c r="Q143" s="55">
        <v>0.09</v>
      </c>
      <c r="R143" s="55">
        <v>2.5702490583282295E-3</v>
      </c>
      <c r="S143" s="52">
        <v>0</v>
      </c>
      <c r="T143"/>
      <c r="U143" s="82">
        <v>7259</v>
      </c>
      <c r="V143" s="82">
        <v>0</v>
      </c>
      <c r="W143" s="82">
        <v>0</v>
      </c>
      <c r="X143" s="82">
        <v>562</v>
      </c>
      <c r="Y143" s="82">
        <v>7821</v>
      </c>
      <c r="Z143" s="83">
        <f ca="1">SUMIF($A$10:$A$938,$A143,$Y$10:$Y$938)+SUMIF('17PJ'!$B$10:$K$889,$A143,'17PJ'!K$10:$K$889)</f>
        <v>7556759.9948985549</v>
      </c>
      <c r="AB143" s="79">
        <v>0</v>
      </c>
      <c r="AC143" s="79">
        <v>0</v>
      </c>
      <c r="AD143" s="80">
        <v>0</v>
      </c>
      <c r="AE143" s="150"/>
    </row>
    <row r="144" spans="1:31" s="13" customFormat="1">
      <c r="A144" s="49">
        <v>426</v>
      </c>
      <c r="B144" s="49">
        <v>426149009</v>
      </c>
      <c r="C144" s="50" t="s">
        <v>84</v>
      </c>
      <c r="D144" s="49">
        <v>149</v>
      </c>
      <c r="E144" s="50" t="s">
        <v>77</v>
      </c>
      <c r="F144" s="49">
        <v>9</v>
      </c>
      <c r="G144" s="50" t="s">
        <v>85</v>
      </c>
      <c r="H144" s="79">
        <v>2.14</v>
      </c>
      <c r="I144" s="80">
        <v>12587</v>
      </c>
      <c r="J144" s="80">
        <v>7130</v>
      </c>
      <c r="K144" s="80">
        <v>0</v>
      </c>
      <c r="L144" s="80">
        <v>893</v>
      </c>
      <c r="M144" s="81">
        <v>20610</v>
      </c>
      <c r="N144"/>
      <c r="O144" s="79">
        <v>0</v>
      </c>
      <c r="P144" s="79">
        <v>0</v>
      </c>
      <c r="Q144" s="55">
        <v>0.09</v>
      </c>
      <c r="R144" s="55">
        <v>2.0759903113485335E-3</v>
      </c>
      <c r="S144" s="52">
        <v>0</v>
      </c>
      <c r="T144"/>
      <c r="U144" s="82">
        <v>42195</v>
      </c>
      <c r="V144" s="82">
        <v>0</v>
      </c>
      <c r="W144" s="82">
        <v>0</v>
      </c>
      <c r="X144" s="82">
        <v>1912</v>
      </c>
      <c r="Y144" s="82">
        <v>44107</v>
      </c>
      <c r="Z144" s="83">
        <f ca="1">SUMIF($A$10:$A$938,$A144,$Y$10:$Y$938)+SUMIF('17PJ'!$B$10:$K$889,$A144,'17PJ'!K$10:$K$889)</f>
        <v>4364084</v>
      </c>
      <c r="AB144" s="79">
        <v>0</v>
      </c>
      <c r="AC144" s="79">
        <v>0</v>
      </c>
      <c r="AD144" s="80">
        <v>0</v>
      </c>
      <c r="AE144" s="150"/>
    </row>
    <row r="145" spans="1:31" s="13" customFormat="1">
      <c r="A145" s="49">
        <v>426</v>
      </c>
      <c r="B145" s="49">
        <v>426149056</v>
      </c>
      <c r="C145" s="50" t="s">
        <v>84</v>
      </c>
      <c r="D145" s="49">
        <v>149</v>
      </c>
      <c r="E145" s="50" t="s">
        <v>77</v>
      </c>
      <c r="F145" s="49">
        <v>56</v>
      </c>
      <c r="G145" s="50" t="s">
        <v>133</v>
      </c>
      <c r="H145" s="79">
        <v>0.17</v>
      </c>
      <c r="I145" s="80">
        <v>9612</v>
      </c>
      <c r="J145" s="80">
        <v>3734</v>
      </c>
      <c r="K145" s="80">
        <v>0</v>
      </c>
      <c r="L145" s="80">
        <v>893</v>
      </c>
      <c r="M145" s="81">
        <v>14239</v>
      </c>
      <c r="N145"/>
      <c r="O145" s="79">
        <v>0</v>
      </c>
      <c r="P145" s="79">
        <v>0</v>
      </c>
      <c r="Q145" s="55">
        <v>0.09</v>
      </c>
      <c r="R145" s="55">
        <v>2.0474156589421796E-2</v>
      </c>
      <c r="S145" s="52">
        <v>0</v>
      </c>
      <c r="T145"/>
      <c r="U145" s="82">
        <v>2269</v>
      </c>
      <c r="V145" s="82">
        <v>0</v>
      </c>
      <c r="W145" s="82">
        <v>0</v>
      </c>
      <c r="X145" s="82">
        <v>152</v>
      </c>
      <c r="Y145" s="82">
        <v>2421</v>
      </c>
      <c r="Z145" s="83">
        <f ca="1">SUMIF($A$10:$A$938,$A145,$Y$10:$Y$938)+SUMIF('17PJ'!$B$10:$K$889,$A145,'17PJ'!K$10:$K$889)</f>
        <v>4364084</v>
      </c>
      <c r="AB145" s="79">
        <v>0</v>
      </c>
      <c r="AC145" s="79">
        <v>0</v>
      </c>
      <c r="AD145" s="80">
        <v>0</v>
      </c>
      <c r="AE145" s="150"/>
    </row>
    <row r="146" spans="1:31" s="13" customFormat="1">
      <c r="A146" s="49">
        <v>426</v>
      </c>
      <c r="B146" s="49">
        <v>426149079</v>
      </c>
      <c r="C146" s="50" t="s">
        <v>84</v>
      </c>
      <c r="D146" s="49">
        <v>149</v>
      </c>
      <c r="E146" s="50" t="s">
        <v>77</v>
      </c>
      <c r="F146" s="49">
        <v>79</v>
      </c>
      <c r="G146" s="50" t="s">
        <v>86</v>
      </c>
      <c r="H146" s="79">
        <v>1</v>
      </c>
      <c r="I146" s="80">
        <v>8450</v>
      </c>
      <c r="J146" s="80">
        <v>856</v>
      </c>
      <c r="K146" s="80">
        <v>0</v>
      </c>
      <c r="L146" s="80">
        <v>893</v>
      </c>
      <c r="M146" s="81">
        <v>10199</v>
      </c>
      <c r="N146"/>
      <c r="O146" s="79">
        <v>0</v>
      </c>
      <c r="P146" s="79">
        <v>0</v>
      </c>
      <c r="Q146" s="55">
        <v>0.09</v>
      </c>
      <c r="R146" s="55">
        <v>6.132665667844843E-2</v>
      </c>
      <c r="S146" s="52">
        <v>0</v>
      </c>
      <c r="T146"/>
      <c r="U146" s="82">
        <v>9306</v>
      </c>
      <c r="V146" s="82">
        <v>0</v>
      </c>
      <c r="W146" s="82">
        <v>0</v>
      </c>
      <c r="X146" s="82">
        <v>893</v>
      </c>
      <c r="Y146" s="82">
        <v>10199</v>
      </c>
      <c r="Z146" s="83">
        <f ca="1">SUMIF($A$10:$A$938,$A146,$Y$10:$Y$938)+SUMIF('17PJ'!$B$10:$K$889,$A146,'17PJ'!K$10:$K$889)</f>
        <v>4364084</v>
      </c>
      <c r="AB146" s="79">
        <v>0</v>
      </c>
      <c r="AC146" s="79">
        <v>0</v>
      </c>
      <c r="AD146" s="80">
        <v>0</v>
      </c>
      <c r="AE146" s="150"/>
    </row>
    <row r="147" spans="1:31" s="13" customFormat="1">
      <c r="A147" s="49">
        <v>426</v>
      </c>
      <c r="B147" s="49">
        <v>426149128</v>
      </c>
      <c r="C147" s="50" t="s">
        <v>84</v>
      </c>
      <c r="D147" s="49">
        <v>149</v>
      </c>
      <c r="E147" s="50" t="s">
        <v>77</v>
      </c>
      <c r="F147" s="49">
        <v>128</v>
      </c>
      <c r="G147" s="50" t="s">
        <v>122</v>
      </c>
      <c r="H147" s="79">
        <v>6</v>
      </c>
      <c r="I147" s="80">
        <v>12587</v>
      </c>
      <c r="J147" s="80">
        <v>640</v>
      </c>
      <c r="K147" s="80">
        <v>0</v>
      </c>
      <c r="L147" s="80">
        <v>893</v>
      </c>
      <c r="M147" s="81">
        <v>14120</v>
      </c>
      <c r="N147"/>
      <c r="O147" s="79">
        <v>0</v>
      </c>
      <c r="P147" s="79">
        <v>0</v>
      </c>
      <c r="Q147" s="55">
        <v>0.18</v>
      </c>
      <c r="R147" s="55">
        <v>3.3692444036885129E-2</v>
      </c>
      <c r="S147" s="52">
        <v>0</v>
      </c>
      <c r="T147"/>
      <c r="U147" s="82">
        <v>79362</v>
      </c>
      <c r="V147" s="82">
        <v>0</v>
      </c>
      <c r="W147" s="82">
        <v>0</v>
      </c>
      <c r="X147" s="82">
        <v>5358</v>
      </c>
      <c r="Y147" s="82">
        <v>84720</v>
      </c>
      <c r="Z147" s="83">
        <f ca="1">SUMIF($A$10:$A$938,$A147,$Y$10:$Y$938)+SUMIF('17PJ'!$B$10:$K$889,$A147,'17PJ'!K$10:$K$889)</f>
        <v>4364084</v>
      </c>
      <c r="AB147" s="79">
        <v>0</v>
      </c>
      <c r="AC147" s="79">
        <v>0</v>
      </c>
      <c r="AD147" s="80">
        <v>0</v>
      </c>
      <c r="AE147" s="150"/>
    </row>
    <row r="148" spans="1:31" s="13" customFormat="1">
      <c r="A148" s="49">
        <v>426</v>
      </c>
      <c r="B148" s="49">
        <v>426149149</v>
      </c>
      <c r="C148" s="50" t="s">
        <v>84</v>
      </c>
      <c r="D148" s="49">
        <v>149</v>
      </c>
      <c r="E148" s="50" t="s">
        <v>77</v>
      </c>
      <c r="F148" s="49">
        <v>149</v>
      </c>
      <c r="G148" s="50" t="s">
        <v>77</v>
      </c>
      <c r="H148" s="79">
        <v>295.02</v>
      </c>
      <c r="I148" s="80">
        <v>11929</v>
      </c>
      <c r="J148" s="80">
        <v>14</v>
      </c>
      <c r="K148" s="80">
        <v>1577.998482653976</v>
      </c>
      <c r="L148" s="80">
        <v>893</v>
      </c>
      <c r="M148" s="81">
        <v>14413.998482653977</v>
      </c>
      <c r="N148"/>
      <c r="O148" s="79">
        <v>0</v>
      </c>
      <c r="P148" s="79">
        <v>144.99</v>
      </c>
      <c r="Q148" s="55">
        <v>0.12985622607830993</v>
      </c>
      <c r="R148" s="55">
        <v>0.10032197054833102</v>
      </c>
      <c r="S148" s="52">
        <v>0</v>
      </c>
      <c r="T148"/>
      <c r="U148" s="82">
        <v>3523424</v>
      </c>
      <c r="V148" s="82">
        <v>228794</v>
      </c>
      <c r="W148" s="82">
        <v>0</v>
      </c>
      <c r="X148" s="82">
        <v>263453</v>
      </c>
      <c r="Y148" s="82">
        <v>4015671</v>
      </c>
      <c r="Z148" s="83">
        <f ca="1">SUMIF($A$10:$A$938,$A148,$Y$10:$Y$938)+SUMIF('17PJ'!$B$10:$K$889,$A148,'17PJ'!K$10:$K$889)</f>
        <v>4364084</v>
      </c>
      <c r="AB148" s="79">
        <v>0</v>
      </c>
      <c r="AC148" s="79">
        <v>0</v>
      </c>
      <c r="AD148" s="80">
        <v>0</v>
      </c>
      <c r="AE148" s="150"/>
    </row>
    <row r="149" spans="1:31" s="13" customFormat="1">
      <c r="A149" s="49">
        <v>426</v>
      </c>
      <c r="B149" s="49">
        <v>426149181</v>
      </c>
      <c r="C149" s="50" t="s">
        <v>84</v>
      </c>
      <c r="D149" s="49">
        <v>149</v>
      </c>
      <c r="E149" s="50" t="s">
        <v>77</v>
      </c>
      <c r="F149" s="49">
        <v>181</v>
      </c>
      <c r="G149" s="50" t="s">
        <v>79</v>
      </c>
      <c r="H149" s="79">
        <v>13</v>
      </c>
      <c r="I149" s="80">
        <v>10989</v>
      </c>
      <c r="J149" s="80">
        <v>741</v>
      </c>
      <c r="K149" s="80">
        <v>0</v>
      </c>
      <c r="L149" s="80">
        <v>893</v>
      </c>
      <c r="M149" s="81">
        <v>12623</v>
      </c>
      <c r="N149"/>
      <c r="O149" s="79">
        <v>0</v>
      </c>
      <c r="P149" s="79">
        <v>0</v>
      </c>
      <c r="Q149" s="55">
        <v>0.09</v>
      </c>
      <c r="R149" s="55">
        <v>1.5623145980024853E-2</v>
      </c>
      <c r="S149" s="52">
        <v>0</v>
      </c>
      <c r="T149"/>
      <c r="U149" s="82">
        <v>152490</v>
      </c>
      <c r="V149" s="82">
        <v>0</v>
      </c>
      <c r="W149" s="82">
        <v>0</v>
      </c>
      <c r="X149" s="82">
        <v>11609</v>
      </c>
      <c r="Y149" s="82">
        <v>164099</v>
      </c>
      <c r="Z149" s="83">
        <f ca="1">SUMIF($A$10:$A$938,$A149,$Y$10:$Y$938)+SUMIF('17PJ'!$B$10:$K$889,$A149,'17PJ'!K$10:$K$889)</f>
        <v>4364084</v>
      </c>
      <c r="AB149" s="79">
        <v>0</v>
      </c>
      <c r="AC149" s="79">
        <v>0</v>
      </c>
      <c r="AD149" s="80">
        <v>0</v>
      </c>
      <c r="AE149" s="150"/>
    </row>
    <row r="150" spans="1:31" s="13" customFormat="1">
      <c r="A150" s="49">
        <v>426</v>
      </c>
      <c r="B150" s="49">
        <v>426149211</v>
      </c>
      <c r="C150" s="50" t="s">
        <v>84</v>
      </c>
      <c r="D150" s="49">
        <v>149</v>
      </c>
      <c r="E150" s="50" t="s">
        <v>77</v>
      </c>
      <c r="F150" s="49">
        <v>211</v>
      </c>
      <c r="G150" s="50" t="s">
        <v>87</v>
      </c>
      <c r="H150" s="79">
        <v>2</v>
      </c>
      <c r="I150" s="80">
        <v>14594</v>
      </c>
      <c r="J150" s="80">
        <v>2618</v>
      </c>
      <c r="K150" s="80">
        <v>0</v>
      </c>
      <c r="L150" s="80">
        <v>893</v>
      </c>
      <c r="M150" s="81">
        <v>18105</v>
      </c>
      <c r="N150"/>
      <c r="O150" s="79">
        <v>0</v>
      </c>
      <c r="P150" s="79">
        <v>0</v>
      </c>
      <c r="Q150" s="55">
        <v>0.09</v>
      </c>
      <c r="R150" s="55">
        <v>2.0265210906566032E-3</v>
      </c>
      <c r="S150" s="52">
        <v>0</v>
      </c>
      <c r="T150"/>
      <c r="U150" s="82">
        <v>34424</v>
      </c>
      <c r="V150" s="82">
        <v>0</v>
      </c>
      <c r="W150" s="82">
        <v>0</v>
      </c>
      <c r="X150" s="82">
        <v>1786</v>
      </c>
      <c r="Y150" s="82">
        <v>36210</v>
      </c>
      <c r="Z150" s="83">
        <f ca="1">SUMIF($A$10:$A$938,$A150,$Y$10:$Y$938)+SUMIF('17PJ'!$B$10:$K$889,$A150,'17PJ'!K$10:$K$889)</f>
        <v>4364084</v>
      </c>
      <c r="AB150" s="79">
        <v>0</v>
      </c>
      <c r="AC150" s="79">
        <v>0</v>
      </c>
      <c r="AD150" s="80">
        <v>0</v>
      </c>
      <c r="AE150" s="150"/>
    </row>
    <row r="151" spans="1:31" s="13" customFormat="1">
      <c r="A151" s="49">
        <v>426</v>
      </c>
      <c r="B151" s="49">
        <v>426149258</v>
      </c>
      <c r="C151" s="50" t="s">
        <v>84</v>
      </c>
      <c r="D151" s="49">
        <v>149</v>
      </c>
      <c r="E151" s="50" t="s">
        <v>77</v>
      </c>
      <c r="F151" s="49">
        <v>258</v>
      </c>
      <c r="G151" s="50" t="s">
        <v>98</v>
      </c>
      <c r="H151" s="79">
        <v>0.41</v>
      </c>
      <c r="I151" s="80">
        <v>11631</v>
      </c>
      <c r="J151" s="80">
        <v>3713</v>
      </c>
      <c r="K151" s="80">
        <v>0</v>
      </c>
      <c r="L151" s="80">
        <v>893</v>
      </c>
      <c r="M151" s="81">
        <v>16237</v>
      </c>
      <c r="N151"/>
      <c r="O151" s="79">
        <v>0</v>
      </c>
      <c r="P151" s="79">
        <v>0</v>
      </c>
      <c r="Q151" s="55">
        <v>0.18</v>
      </c>
      <c r="R151" s="55">
        <v>8.7712818209417828E-2</v>
      </c>
      <c r="S151" s="52">
        <v>0</v>
      </c>
      <c r="T151"/>
      <c r="U151" s="82">
        <v>6291</v>
      </c>
      <c r="V151" s="82">
        <v>0</v>
      </c>
      <c r="W151" s="82">
        <v>0</v>
      </c>
      <c r="X151" s="82">
        <v>366</v>
      </c>
      <c r="Y151" s="82">
        <v>6657</v>
      </c>
      <c r="Z151" s="83">
        <f ca="1">SUMIF($A$10:$A$938,$A151,$Y$10:$Y$938)+SUMIF('17PJ'!$B$10:$K$889,$A151,'17PJ'!K$10:$K$889)</f>
        <v>4364084</v>
      </c>
      <c r="AB151" s="79">
        <v>0</v>
      </c>
      <c r="AC151" s="79">
        <v>0</v>
      </c>
      <c r="AD151" s="80">
        <v>0</v>
      </c>
      <c r="AE151" s="150"/>
    </row>
    <row r="152" spans="1:31" s="13" customFormat="1">
      <c r="A152" s="49">
        <v>428</v>
      </c>
      <c r="B152" s="49">
        <v>428035035</v>
      </c>
      <c r="C152" s="50" t="s">
        <v>318</v>
      </c>
      <c r="D152" s="49">
        <v>35</v>
      </c>
      <c r="E152" s="50" t="s">
        <v>11</v>
      </c>
      <c r="F152" s="49">
        <v>35</v>
      </c>
      <c r="G152" s="50" t="s">
        <v>11</v>
      </c>
      <c r="H152" s="79">
        <v>1500.73</v>
      </c>
      <c r="I152" s="80">
        <v>11455</v>
      </c>
      <c r="J152" s="80">
        <v>4027</v>
      </c>
      <c r="K152" s="80">
        <v>0</v>
      </c>
      <c r="L152" s="80">
        <v>893</v>
      </c>
      <c r="M152" s="81">
        <v>16375</v>
      </c>
      <c r="N152"/>
      <c r="O152" s="79">
        <v>0</v>
      </c>
      <c r="P152" s="79">
        <v>0</v>
      </c>
      <c r="Q152" s="55">
        <v>0.18</v>
      </c>
      <c r="R152" s="55">
        <v>0.14456084490991788</v>
      </c>
      <c r="S152" s="52">
        <v>0</v>
      </c>
      <c r="T152"/>
      <c r="U152" s="82">
        <v>23234303</v>
      </c>
      <c r="V152" s="82">
        <v>0</v>
      </c>
      <c r="W152" s="82">
        <v>0</v>
      </c>
      <c r="X152" s="82">
        <v>1340154</v>
      </c>
      <c r="Y152" s="82">
        <v>24574457</v>
      </c>
      <c r="Z152" s="83">
        <f ca="1">SUMIF($A$10:$A$938,$A152,$Y$10:$Y$938)+SUMIF('17PJ'!$B$10:$K$889,$A152,'17PJ'!K$10:$K$889)</f>
        <v>27973225.735457871</v>
      </c>
      <c r="AB152" s="79">
        <v>0</v>
      </c>
      <c r="AC152" s="79">
        <v>0</v>
      </c>
      <c r="AD152" s="80">
        <v>0</v>
      </c>
      <c r="AE152" s="150"/>
    </row>
    <row r="153" spans="1:31" s="13" customFormat="1">
      <c r="A153" s="49">
        <v>428</v>
      </c>
      <c r="B153" s="49">
        <v>428035044</v>
      </c>
      <c r="C153" s="50" t="s">
        <v>318</v>
      </c>
      <c r="D153" s="49">
        <v>35</v>
      </c>
      <c r="E153" s="50" t="s">
        <v>11</v>
      </c>
      <c r="F153" s="49">
        <v>44</v>
      </c>
      <c r="G153" s="50" t="s">
        <v>12</v>
      </c>
      <c r="H153" s="79">
        <v>13</v>
      </c>
      <c r="I153" s="80">
        <v>9298</v>
      </c>
      <c r="J153" s="80">
        <v>213</v>
      </c>
      <c r="K153" s="80">
        <v>0</v>
      </c>
      <c r="L153" s="80">
        <v>893</v>
      </c>
      <c r="M153" s="81">
        <v>10404</v>
      </c>
      <c r="N153"/>
      <c r="O153" s="79">
        <v>0</v>
      </c>
      <c r="P153" s="79">
        <v>0</v>
      </c>
      <c r="Q153" s="55">
        <v>0.09</v>
      </c>
      <c r="R153" s="55">
        <v>4.5747299026763673E-2</v>
      </c>
      <c r="S153" s="52">
        <v>0</v>
      </c>
      <c r="T153"/>
      <c r="U153" s="82">
        <v>123643</v>
      </c>
      <c r="V153" s="82">
        <v>0</v>
      </c>
      <c r="W153" s="82">
        <v>0</v>
      </c>
      <c r="X153" s="82">
        <v>11609</v>
      </c>
      <c r="Y153" s="82">
        <v>135252</v>
      </c>
      <c r="Z153" s="83">
        <f ca="1">SUMIF($A$10:$A$938,$A153,$Y$10:$Y$938)+SUMIF('17PJ'!$B$10:$K$889,$A153,'17PJ'!K$10:$K$889)</f>
        <v>27973225.735457871</v>
      </c>
      <c r="AB153" s="79">
        <v>0</v>
      </c>
      <c r="AC153" s="79">
        <v>0</v>
      </c>
      <c r="AD153" s="80">
        <v>0</v>
      </c>
      <c r="AE153" s="150"/>
    </row>
    <row r="154" spans="1:31" s="13" customFormat="1">
      <c r="A154" s="49">
        <v>428</v>
      </c>
      <c r="B154" s="49">
        <v>428035050</v>
      </c>
      <c r="C154" s="50" t="s">
        <v>318</v>
      </c>
      <c r="D154" s="49">
        <v>35</v>
      </c>
      <c r="E154" s="50" t="s">
        <v>11</v>
      </c>
      <c r="F154" s="49">
        <v>50</v>
      </c>
      <c r="G154" s="50" t="s">
        <v>90</v>
      </c>
      <c r="H154" s="79">
        <v>1</v>
      </c>
      <c r="I154" s="80">
        <v>13489</v>
      </c>
      <c r="J154" s="80">
        <v>6355</v>
      </c>
      <c r="K154" s="80">
        <v>0</v>
      </c>
      <c r="L154" s="80">
        <v>893</v>
      </c>
      <c r="M154" s="81">
        <v>20737</v>
      </c>
      <c r="N154"/>
      <c r="O154" s="79">
        <v>0</v>
      </c>
      <c r="P154" s="79">
        <v>0</v>
      </c>
      <c r="Q154" s="55">
        <v>0.09</v>
      </c>
      <c r="R154" s="55">
        <v>2.7567702807502416E-3</v>
      </c>
      <c r="S154" s="52">
        <v>0</v>
      </c>
      <c r="T154"/>
      <c r="U154" s="82">
        <v>19844</v>
      </c>
      <c r="V154" s="82">
        <v>0</v>
      </c>
      <c r="W154" s="82">
        <v>0</v>
      </c>
      <c r="X154" s="82">
        <v>893</v>
      </c>
      <c r="Y154" s="82">
        <v>20737</v>
      </c>
      <c r="Z154" s="83">
        <f ca="1">SUMIF($A$10:$A$938,$A154,$Y$10:$Y$938)+SUMIF('17PJ'!$B$10:$K$889,$A154,'17PJ'!K$10:$K$889)</f>
        <v>27973225.735457871</v>
      </c>
      <c r="AB154" s="79">
        <v>0</v>
      </c>
      <c r="AC154" s="79">
        <v>0</v>
      </c>
      <c r="AD154" s="80">
        <v>0</v>
      </c>
      <c r="AE154" s="150"/>
    </row>
    <row r="155" spans="1:31" s="13" customFormat="1">
      <c r="A155" s="49">
        <v>428</v>
      </c>
      <c r="B155" s="49">
        <v>428035057</v>
      </c>
      <c r="C155" s="50" t="s">
        <v>318</v>
      </c>
      <c r="D155" s="49">
        <v>35</v>
      </c>
      <c r="E155" s="50" t="s">
        <v>11</v>
      </c>
      <c r="F155" s="49">
        <v>57</v>
      </c>
      <c r="G155" s="50" t="s">
        <v>13</v>
      </c>
      <c r="H155" s="79">
        <v>154.53</v>
      </c>
      <c r="I155" s="80">
        <v>11671</v>
      </c>
      <c r="J155" s="80">
        <v>594</v>
      </c>
      <c r="K155" s="80">
        <v>0</v>
      </c>
      <c r="L155" s="80">
        <v>893</v>
      </c>
      <c r="M155" s="81">
        <v>13158</v>
      </c>
      <c r="N155"/>
      <c r="O155" s="79">
        <v>0</v>
      </c>
      <c r="P155" s="79">
        <v>0</v>
      </c>
      <c r="Q155" s="55">
        <v>0.18</v>
      </c>
      <c r="R155" s="55">
        <v>0.11752257884657875</v>
      </c>
      <c r="S155" s="52">
        <v>0</v>
      </c>
      <c r="T155"/>
      <c r="U155" s="82">
        <v>1895311</v>
      </c>
      <c r="V155" s="82">
        <v>0</v>
      </c>
      <c r="W155" s="82">
        <v>0</v>
      </c>
      <c r="X155" s="82">
        <v>137995</v>
      </c>
      <c r="Y155" s="82">
        <v>2033306</v>
      </c>
      <c r="Z155" s="83">
        <f ca="1">SUMIF($A$10:$A$938,$A155,$Y$10:$Y$938)+SUMIF('17PJ'!$B$10:$K$889,$A155,'17PJ'!K$10:$K$889)</f>
        <v>27973225.735457871</v>
      </c>
      <c r="AB155" s="79">
        <v>0</v>
      </c>
      <c r="AC155" s="79">
        <v>0</v>
      </c>
      <c r="AD155" s="80">
        <v>0</v>
      </c>
      <c r="AE155" s="150"/>
    </row>
    <row r="156" spans="1:31" s="13" customFormat="1">
      <c r="A156" s="49">
        <v>428</v>
      </c>
      <c r="B156" s="49">
        <v>428035073</v>
      </c>
      <c r="C156" s="50" t="s">
        <v>318</v>
      </c>
      <c r="D156" s="49">
        <v>35</v>
      </c>
      <c r="E156" s="50" t="s">
        <v>11</v>
      </c>
      <c r="F156" s="49">
        <v>73</v>
      </c>
      <c r="G156" s="50" t="s">
        <v>23</v>
      </c>
      <c r="H156" s="79">
        <v>7</v>
      </c>
      <c r="I156" s="80">
        <v>9485</v>
      </c>
      <c r="J156" s="80">
        <v>7380</v>
      </c>
      <c r="K156" s="80">
        <v>0</v>
      </c>
      <c r="L156" s="80">
        <v>893</v>
      </c>
      <c r="M156" s="81">
        <v>17758</v>
      </c>
      <c r="N156"/>
      <c r="O156" s="79">
        <v>0</v>
      </c>
      <c r="P156" s="79">
        <v>0</v>
      </c>
      <c r="Q156" s="55">
        <v>0.09</v>
      </c>
      <c r="R156" s="55">
        <v>6.0798101377384835E-3</v>
      </c>
      <c r="S156" s="52">
        <v>0</v>
      </c>
      <c r="T156"/>
      <c r="U156" s="82">
        <v>118055</v>
      </c>
      <c r="V156" s="82">
        <v>0</v>
      </c>
      <c r="W156" s="82">
        <v>0</v>
      </c>
      <c r="X156" s="82">
        <v>6251</v>
      </c>
      <c r="Y156" s="82">
        <v>124306</v>
      </c>
      <c r="Z156" s="83">
        <f ca="1">SUMIF($A$10:$A$938,$A156,$Y$10:$Y$938)+SUMIF('17PJ'!$B$10:$K$889,$A156,'17PJ'!K$10:$K$889)</f>
        <v>27973225.735457871</v>
      </c>
      <c r="AB156" s="79">
        <v>0</v>
      </c>
      <c r="AC156" s="79">
        <v>0</v>
      </c>
      <c r="AD156" s="80">
        <v>0</v>
      </c>
      <c r="AE156" s="150"/>
    </row>
    <row r="157" spans="1:31" s="13" customFormat="1">
      <c r="A157" s="49">
        <v>428</v>
      </c>
      <c r="B157" s="49">
        <v>428035093</v>
      </c>
      <c r="C157" s="50" t="s">
        <v>318</v>
      </c>
      <c r="D157" s="49">
        <v>35</v>
      </c>
      <c r="E157" s="50" t="s">
        <v>11</v>
      </c>
      <c r="F157" s="49">
        <v>93</v>
      </c>
      <c r="G157" s="50" t="s">
        <v>14</v>
      </c>
      <c r="H157" s="79">
        <v>4</v>
      </c>
      <c r="I157" s="80">
        <v>12439</v>
      </c>
      <c r="J157" s="80">
        <v>356</v>
      </c>
      <c r="K157" s="80">
        <v>0</v>
      </c>
      <c r="L157" s="80">
        <v>893</v>
      </c>
      <c r="M157" s="81">
        <v>13688</v>
      </c>
      <c r="N157"/>
      <c r="O157" s="79">
        <v>0</v>
      </c>
      <c r="P157" s="79">
        <v>0</v>
      </c>
      <c r="Q157" s="55">
        <v>0.09</v>
      </c>
      <c r="R157" s="55">
        <v>8.9870379446020443E-2</v>
      </c>
      <c r="S157" s="52">
        <v>0</v>
      </c>
      <c r="T157"/>
      <c r="U157" s="82">
        <v>51180</v>
      </c>
      <c r="V157" s="82">
        <v>0</v>
      </c>
      <c r="W157" s="82">
        <v>0</v>
      </c>
      <c r="X157" s="82">
        <v>3572</v>
      </c>
      <c r="Y157" s="82">
        <v>54752</v>
      </c>
      <c r="Z157" s="83">
        <f ca="1">SUMIF($A$10:$A$938,$A157,$Y$10:$Y$938)+SUMIF('17PJ'!$B$10:$K$889,$A157,'17PJ'!K$10:$K$889)</f>
        <v>27973225.735457871</v>
      </c>
      <c r="AB157" s="79">
        <v>0</v>
      </c>
      <c r="AC157" s="79">
        <v>0</v>
      </c>
      <c r="AD157" s="80">
        <v>0</v>
      </c>
      <c r="AE157" s="150"/>
    </row>
    <row r="158" spans="1:31" s="13" customFormat="1">
      <c r="A158" s="49">
        <v>428</v>
      </c>
      <c r="B158" s="49">
        <v>428035133</v>
      </c>
      <c r="C158" s="50" t="s">
        <v>318</v>
      </c>
      <c r="D158" s="49">
        <v>35</v>
      </c>
      <c r="E158" s="50" t="s">
        <v>11</v>
      </c>
      <c r="F158" s="49">
        <v>133</v>
      </c>
      <c r="G158" s="50" t="s">
        <v>59</v>
      </c>
      <c r="H158" s="79">
        <v>2</v>
      </c>
      <c r="I158" s="80">
        <v>10840</v>
      </c>
      <c r="J158" s="80">
        <v>3397</v>
      </c>
      <c r="K158" s="80">
        <v>0</v>
      </c>
      <c r="L158" s="80">
        <v>893</v>
      </c>
      <c r="M158" s="81">
        <v>15130</v>
      </c>
      <c r="N158"/>
      <c r="O158" s="79">
        <v>0</v>
      </c>
      <c r="P158" s="79">
        <v>0</v>
      </c>
      <c r="Q158" s="55">
        <v>0.09</v>
      </c>
      <c r="R158" s="55">
        <v>2.5802336413393717E-2</v>
      </c>
      <c r="S158" s="52">
        <v>0</v>
      </c>
      <c r="T158"/>
      <c r="U158" s="82">
        <v>28474</v>
      </c>
      <c r="V158" s="82">
        <v>0</v>
      </c>
      <c r="W158" s="82">
        <v>0</v>
      </c>
      <c r="X158" s="82">
        <v>1786</v>
      </c>
      <c r="Y158" s="82">
        <v>30260</v>
      </c>
      <c r="Z158" s="83">
        <f ca="1">SUMIF($A$10:$A$938,$A158,$Y$10:$Y$938)+SUMIF('17PJ'!$B$10:$K$889,$A158,'17PJ'!K$10:$K$889)</f>
        <v>27973225.735457871</v>
      </c>
      <c r="AB158" s="79">
        <v>0</v>
      </c>
      <c r="AC158" s="79">
        <v>0</v>
      </c>
      <c r="AD158" s="80">
        <v>0</v>
      </c>
      <c r="AE158" s="150"/>
    </row>
    <row r="159" spans="1:31" s="13" customFormat="1">
      <c r="A159" s="49">
        <v>428</v>
      </c>
      <c r="B159" s="49">
        <v>428035163</v>
      </c>
      <c r="C159" s="50" t="s">
        <v>318</v>
      </c>
      <c r="D159" s="49">
        <v>35</v>
      </c>
      <c r="E159" s="50" t="s">
        <v>11</v>
      </c>
      <c r="F159" s="49">
        <v>163</v>
      </c>
      <c r="G159" s="50" t="s">
        <v>16</v>
      </c>
      <c r="H159" s="79">
        <v>11.52</v>
      </c>
      <c r="I159" s="80">
        <v>9738</v>
      </c>
      <c r="J159" s="80">
        <v>411</v>
      </c>
      <c r="K159" s="80">
        <v>0</v>
      </c>
      <c r="L159" s="80">
        <v>893</v>
      </c>
      <c r="M159" s="81">
        <v>11042</v>
      </c>
      <c r="N159"/>
      <c r="O159" s="79">
        <v>0</v>
      </c>
      <c r="P159" s="79">
        <v>0</v>
      </c>
      <c r="Q159" s="55">
        <v>0.18</v>
      </c>
      <c r="R159" s="55">
        <v>8.6929728917015628E-2</v>
      </c>
      <c r="S159" s="52">
        <v>0</v>
      </c>
      <c r="T159"/>
      <c r="U159" s="82">
        <v>116916</v>
      </c>
      <c r="V159" s="82">
        <v>0</v>
      </c>
      <c r="W159" s="82">
        <v>0</v>
      </c>
      <c r="X159" s="82">
        <v>10287</v>
      </c>
      <c r="Y159" s="82">
        <v>127203</v>
      </c>
      <c r="Z159" s="83">
        <f ca="1">SUMIF($A$10:$A$938,$A159,$Y$10:$Y$938)+SUMIF('17PJ'!$B$10:$K$889,$A159,'17PJ'!K$10:$K$889)</f>
        <v>27973225.735457871</v>
      </c>
      <c r="AB159" s="79">
        <v>0</v>
      </c>
      <c r="AC159" s="79">
        <v>0</v>
      </c>
      <c r="AD159" s="80">
        <v>0</v>
      </c>
      <c r="AE159" s="150"/>
    </row>
    <row r="160" spans="1:31" s="13" customFormat="1">
      <c r="A160" s="49">
        <v>428</v>
      </c>
      <c r="B160" s="49">
        <v>428035165</v>
      </c>
      <c r="C160" s="50" t="s">
        <v>318</v>
      </c>
      <c r="D160" s="49">
        <v>35</v>
      </c>
      <c r="E160" s="50" t="s">
        <v>11</v>
      </c>
      <c r="F160" s="49">
        <v>165</v>
      </c>
      <c r="G160" s="50" t="s">
        <v>17</v>
      </c>
      <c r="H160" s="79">
        <v>4</v>
      </c>
      <c r="I160" s="80">
        <v>11739</v>
      </c>
      <c r="J160" s="80">
        <v>640</v>
      </c>
      <c r="K160" s="80">
        <v>0</v>
      </c>
      <c r="L160" s="80">
        <v>893</v>
      </c>
      <c r="M160" s="81">
        <v>13272</v>
      </c>
      <c r="N160"/>
      <c r="O160" s="79">
        <v>0</v>
      </c>
      <c r="P160" s="79">
        <v>0</v>
      </c>
      <c r="Q160" s="55">
        <v>9.8299999999999998E-2</v>
      </c>
      <c r="R160" s="55">
        <v>9.8201070211486718E-2</v>
      </c>
      <c r="S160" s="52">
        <v>0</v>
      </c>
      <c r="T160"/>
      <c r="U160" s="82">
        <v>49516</v>
      </c>
      <c r="V160" s="82">
        <v>0</v>
      </c>
      <c r="W160" s="82">
        <v>0</v>
      </c>
      <c r="X160" s="82">
        <v>3572</v>
      </c>
      <c r="Y160" s="82">
        <v>53088</v>
      </c>
      <c r="Z160" s="83">
        <f ca="1">SUMIF($A$10:$A$938,$A160,$Y$10:$Y$938)+SUMIF('17PJ'!$B$10:$K$889,$A160,'17PJ'!K$10:$K$889)</f>
        <v>27973225.735457871</v>
      </c>
      <c r="AB160" s="79">
        <v>0</v>
      </c>
      <c r="AC160" s="79">
        <v>0</v>
      </c>
      <c r="AD160" s="80">
        <v>0</v>
      </c>
      <c r="AE160" s="150"/>
    </row>
    <row r="161" spans="1:31" s="13" customFormat="1">
      <c r="A161" s="49">
        <v>428</v>
      </c>
      <c r="B161" s="49">
        <v>428035176</v>
      </c>
      <c r="C161" s="50" t="s">
        <v>318</v>
      </c>
      <c r="D161" s="49">
        <v>35</v>
      </c>
      <c r="E161" s="50" t="s">
        <v>11</v>
      </c>
      <c r="F161" s="49">
        <v>176</v>
      </c>
      <c r="G161" s="50" t="s">
        <v>78</v>
      </c>
      <c r="H161" s="79">
        <v>1</v>
      </c>
      <c r="I161" s="80">
        <v>11109</v>
      </c>
      <c r="J161" s="80">
        <v>3670</v>
      </c>
      <c r="K161" s="80">
        <v>0</v>
      </c>
      <c r="L161" s="80">
        <v>893</v>
      </c>
      <c r="M161" s="81">
        <v>15672</v>
      </c>
      <c r="N161"/>
      <c r="O161" s="79">
        <v>0</v>
      </c>
      <c r="P161" s="79">
        <v>0</v>
      </c>
      <c r="Q161" s="55">
        <v>0.09</v>
      </c>
      <c r="R161" s="55">
        <v>6.645275270560716E-2</v>
      </c>
      <c r="S161" s="52">
        <v>0</v>
      </c>
      <c r="T161"/>
      <c r="U161" s="82">
        <v>14779</v>
      </c>
      <c r="V161" s="82">
        <v>0</v>
      </c>
      <c r="W161" s="82">
        <v>0</v>
      </c>
      <c r="X161" s="82">
        <v>893</v>
      </c>
      <c r="Y161" s="82">
        <v>15672</v>
      </c>
      <c r="Z161" s="83">
        <f ca="1">SUMIF($A$10:$A$938,$A161,$Y$10:$Y$938)+SUMIF('17PJ'!$B$10:$K$889,$A161,'17PJ'!K$10:$K$889)</f>
        <v>27973225.735457871</v>
      </c>
      <c r="AB161" s="79">
        <v>0</v>
      </c>
      <c r="AC161" s="79">
        <v>0</v>
      </c>
      <c r="AD161" s="80">
        <v>0</v>
      </c>
      <c r="AE161" s="150"/>
    </row>
    <row r="162" spans="1:31" s="13" customFormat="1">
      <c r="A162" s="49">
        <v>428</v>
      </c>
      <c r="B162" s="49">
        <v>428035189</v>
      </c>
      <c r="C162" s="50" t="s">
        <v>318</v>
      </c>
      <c r="D162" s="49">
        <v>35</v>
      </c>
      <c r="E162" s="50" t="s">
        <v>11</v>
      </c>
      <c r="F162" s="49">
        <v>189</v>
      </c>
      <c r="G162" s="50" t="s">
        <v>24</v>
      </c>
      <c r="H162" s="79">
        <v>2</v>
      </c>
      <c r="I162" s="80">
        <v>10470</v>
      </c>
      <c r="J162" s="80">
        <v>4195</v>
      </c>
      <c r="K162" s="80">
        <v>0</v>
      </c>
      <c r="L162" s="80">
        <v>893</v>
      </c>
      <c r="M162" s="81">
        <v>15558</v>
      </c>
      <c r="N162"/>
      <c r="O162" s="79">
        <v>0</v>
      </c>
      <c r="P162" s="79">
        <v>0</v>
      </c>
      <c r="Q162" s="55">
        <v>0.09</v>
      </c>
      <c r="R162" s="55">
        <v>2.9108240576110694E-3</v>
      </c>
      <c r="S162" s="52">
        <v>0</v>
      </c>
      <c r="T162"/>
      <c r="U162" s="82">
        <v>29330</v>
      </c>
      <c r="V162" s="82">
        <v>0</v>
      </c>
      <c r="W162" s="82">
        <v>0</v>
      </c>
      <c r="X162" s="82">
        <v>1786</v>
      </c>
      <c r="Y162" s="82">
        <v>31116</v>
      </c>
      <c r="Z162" s="83">
        <f ca="1">SUMIF($A$10:$A$938,$A162,$Y$10:$Y$938)+SUMIF('17PJ'!$B$10:$K$889,$A162,'17PJ'!K$10:$K$889)</f>
        <v>27973225.735457871</v>
      </c>
      <c r="AB162" s="79">
        <v>0</v>
      </c>
      <c r="AC162" s="79">
        <v>0</v>
      </c>
      <c r="AD162" s="80">
        <v>0</v>
      </c>
      <c r="AE162" s="150"/>
    </row>
    <row r="163" spans="1:31" s="13" customFormat="1">
      <c r="A163" s="49">
        <v>428</v>
      </c>
      <c r="B163" s="49">
        <v>428035212</v>
      </c>
      <c r="C163" s="50" t="s">
        <v>318</v>
      </c>
      <c r="D163" s="49">
        <v>35</v>
      </c>
      <c r="E163" s="50" t="s">
        <v>11</v>
      </c>
      <c r="F163" s="49">
        <v>212</v>
      </c>
      <c r="G163" s="50" t="s">
        <v>167</v>
      </c>
      <c r="H163" s="79">
        <v>1</v>
      </c>
      <c r="I163" s="80">
        <v>9711</v>
      </c>
      <c r="J163" s="80">
        <v>1607</v>
      </c>
      <c r="K163" s="80">
        <v>0</v>
      </c>
      <c r="L163" s="80">
        <v>893</v>
      </c>
      <c r="M163" s="81">
        <v>12211</v>
      </c>
      <c r="N163"/>
      <c r="O163" s="79">
        <v>0</v>
      </c>
      <c r="P163" s="79">
        <v>0</v>
      </c>
      <c r="Q163" s="55">
        <v>0.09</v>
      </c>
      <c r="R163" s="55">
        <v>2.8285439308904835E-2</v>
      </c>
      <c r="S163" s="52">
        <v>0</v>
      </c>
      <c r="T163"/>
      <c r="U163" s="82">
        <v>11318</v>
      </c>
      <c r="V163" s="82">
        <v>0</v>
      </c>
      <c r="W163" s="82">
        <v>0</v>
      </c>
      <c r="X163" s="82">
        <v>893</v>
      </c>
      <c r="Y163" s="82">
        <v>12211</v>
      </c>
      <c r="Z163" s="83">
        <f ca="1">SUMIF($A$10:$A$938,$A163,$Y$10:$Y$938)+SUMIF('17PJ'!$B$10:$K$889,$A163,'17PJ'!K$10:$K$889)</f>
        <v>27973225.735457871</v>
      </c>
      <c r="AB163" s="79">
        <v>0</v>
      </c>
      <c r="AC163" s="79">
        <v>0</v>
      </c>
      <c r="AD163" s="80">
        <v>0</v>
      </c>
      <c r="AE163" s="150"/>
    </row>
    <row r="164" spans="1:31" s="13" customFormat="1">
      <c r="A164" s="49">
        <v>428</v>
      </c>
      <c r="B164" s="49">
        <v>428035220</v>
      </c>
      <c r="C164" s="50" t="s">
        <v>318</v>
      </c>
      <c r="D164" s="49">
        <v>35</v>
      </c>
      <c r="E164" s="50" t="s">
        <v>11</v>
      </c>
      <c r="F164" s="49">
        <v>220</v>
      </c>
      <c r="G164" s="50" t="s">
        <v>26</v>
      </c>
      <c r="H164" s="79">
        <v>5</v>
      </c>
      <c r="I164" s="80">
        <v>12080</v>
      </c>
      <c r="J164" s="80">
        <v>4917</v>
      </c>
      <c r="K164" s="80">
        <v>0</v>
      </c>
      <c r="L164" s="80">
        <v>893</v>
      </c>
      <c r="M164" s="81">
        <v>17890</v>
      </c>
      <c r="N164"/>
      <c r="O164" s="79">
        <v>0</v>
      </c>
      <c r="P164" s="79">
        <v>0</v>
      </c>
      <c r="Q164" s="55">
        <v>0.09</v>
      </c>
      <c r="R164" s="55">
        <v>1.1758606395051932E-2</v>
      </c>
      <c r="S164" s="52">
        <v>0</v>
      </c>
      <c r="T164"/>
      <c r="U164" s="82">
        <v>84985</v>
      </c>
      <c r="V164" s="82">
        <v>0</v>
      </c>
      <c r="W164" s="82">
        <v>0</v>
      </c>
      <c r="X164" s="82">
        <v>4465</v>
      </c>
      <c r="Y164" s="82">
        <v>89450</v>
      </c>
      <c r="Z164" s="83">
        <f ca="1">SUMIF($A$10:$A$938,$A164,$Y$10:$Y$938)+SUMIF('17PJ'!$B$10:$K$889,$A164,'17PJ'!K$10:$K$889)</f>
        <v>27973225.735457871</v>
      </c>
      <c r="AB164" s="79">
        <v>0</v>
      </c>
      <c r="AC164" s="79">
        <v>0</v>
      </c>
      <c r="AD164" s="80">
        <v>0</v>
      </c>
      <c r="AE164" s="150"/>
    </row>
    <row r="165" spans="1:31" s="13" customFormat="1">
      <c r="A165" s="49">
        <v>428</v>
      </c>
      <c r="B165" s="49">
        <v>428035229</v>
      </c>
      <c r="C165" s="50" t="s">
        <v>318</v>
      </c>
      <c r="D165" s="49">
        <v>35</v>
      </c>
      <c r="E165" s="50" t="s">
        <v>11</v>
      </c>
      <c r="F165" s="49">
        <v>229</v>
      </c>
      <c r="G165" s="50" t="s">
        <v>97</v>
      </c>
      <c r="H165" s="79">
        <v>1</v>
      </c>
      <c r="I165" s="80">
        <v>10820</v>
      </c>
      <c r="J165" s="80">
        <v>1866</v>
      </c>
      <c r="K165" s="80">
        <v>0</v>
      </c>
      <c r="L165" s="80">
        <v>893</v>
      </c>
      <c r="M165" s="81">
        <v>13579</v>
      </c>
      <c r="N165"/>
      <c r="O165" s="79">
        <v>0</v>
      </c>
      <c r="P165" s="79">
        <v>0</v>
      </c>
      <c r="Q165" s="55">
        <v>0.09</v>
      </c>
      <c r="R165" s="55">
        <v>1.1153540828177228E-2</v>
      </c>
      <c r="S165" s="52">
        <v>0</v>
      </c>
      <c r="T165"/>
      <c r="U165" s="82">
        <v>12686</v>
      </c>
      <c r="V165" s="82">
        <v>0</v>
      </c>
      <c r="W165" s="82">
        <v>0</v>
      </c>
      <c r="X165" s="82">
        <v>893</v>
      </c>
      <c r="Y165" s="82">
        <v>13579</v>
      </c>
      <c r="Z165" s="83">
        <f ca="1">SUMIF($A$10:$A$938,$A165,$Y$10:$Y$938)+SUMIF('17PJ'!$B$10:$K$889,$A165,'17PJ'!K$10:$K$889)</f>
        <v>27973225.735457871</v>
      </c>
      <c r="AB165" s="79">
        <v>0</v>
      </c>
      <c r="AC165" s="79">
        <v>0</v>
      </c>
      <c r="AD165" s="80">
        <v>0</v>
      </c>
      <c r="AE165" s="150"/>
    </row>
    <row r="166" spans="1:31" s="13" customFormat="1">
      <c r="A166" s="49">
        <v>428</v>
      </c>
      <c r="B166" s="49">
        <v>428035243</v>
      </c>
      <c r="C166" s="50" t="s">
        <v>318</v>
      </c>
      <c r="D166" s="49">
        <v>35</v>
      </c>
      <c r="E166" s="50" t="s">
        <v>11</v>
      </c>
      <c r="F166" s="49">
        <v>243</v>
      </c>
      <c r="G166" s="50" t="s">
        <v>80</v>
      </c>
      <c r="H166" s="79">
        <v>4</v>
      </c>
      <c r="I166" s="80">
        <v>10694</v>
      </c>
      <c r="J166" s="80">
        <v>2524</v>
      </c>
      <c r="K166" s="80">
        <v>0</v>
      </c>
      <c r="L166" s="80">
        <v>893</v>
      </c>
      <c r="M166" s="81">
        <v>14111</v>
      </c>
      <c r="N166"/>
      <c r="O166" s="79">
        <v>0</v>
      </c>
      <c r="P166" s="79">
        <v>0</v>
      </c>
      <c r="Q166" s="55">
        <v>0.09</v>
      </c>
      <c r="R166" s="55">
        <v>5.3763165448022874E-3</v>
      </c>
      <c r="S166" s="52">
        <v>0</v>
      </c>
      <c r="T166"/>
      <c r="U166" s="82">
        <v>52872</v>
      </c>
      <c r="V166" s="82">
        <v>0</v>
      </c>
      <c r="W166" s="82">
        <v>0</v>
      </c>
      <c r="X166" s="82">
        <v>3572</v>
      </c>
      <c r="Y166" s="82">
        <v>56444</v>
      </c>
      <c r="Z166" s="83">
        <f ca="1">SUMIF($A$10:$A$938,$A166,$Y$10:$Y$938)+SUMIF('17PJ'!$B$10:$K$889,$A166,'17PJ'!K$10:$K$889)</f>
        <v>27973225.735457871</v>
      </c>
      <c r="AB166" s="79">
        <v>0</v>
      </c>
      <c r="AC166" s="79">
        <v>0</v>
      </c>
      <c r="AD166" s="80">
        <v>0</v>
      </c>
      <c r="AE166" s="150"/>
    </row>
    <row r="167" spans="1:31" s="13" customFormat="1">
      <c r="A167" s="49">
        <v>428</v>
      </c>
      <c r="B167" s="49">
        <v>428035244</v>
      </c>
      <c r="C167" s="50" t="s">
        <v>318</v>
      </c>
      <c r="D167" s="49">
        <v>35</v>
      </c>
      <c r="E167" s="50" t="s">
        <v>11</v>
      </c>
      <c r="F167" s="49">
        <v>244</v>
      </c>
      <c r="G167" s="50" t="s">
        <v>27</v>
      </c>
      <c r="H167" s="79">
        <v>14</v>
      </c>
      <c r="I167" s="80">
        <v>11170</v>
      </c>
      <c r="J167" s="80">
        <v>4526</v>
      </c>
      <c r="K167" s="80">
        <v>0</v>
      </c>
      <c r="L167" s="80">
        <v>893</v>
      </c>
      <c r="M167" s="81">
        <v>16589</v>
      </c>
      <c r="N167"/>
      <c r="O167" s="79">
        <v>0</v>
      </c>
      <c r="P167" s="79">
        <v>0</v>
      </c>
      <c r="Q167" s="55">
        <v>0.18</v>
      </c>
      <c r="R167" s="55">
        <v>9.1081897987744451E-2</v>
      </c>
      <c r="S167" s="52">
        <v>0</v>
      </c>
      <c r="T167"/>
      <c r="U167" s="82">
        <v>219744</v>
      </c>
      <c r="V167" s="82">
        <v>0</v>
      </c>
      <c r="W167" s="82">
        <v>0</v>
      </c>
      <c r="X167" s="82">
        <v>12502</v>
      </c>
      <c r="Y167" s="82">
        <v>232246</v>
      </c>
      <c r="Z167" s="83">
        <f ca="1">SUMIF($A$10:$A$938,$A167,$Y$10:$Y$938)+SUMIF('17PJ'!$B$10:$K$889,$A167,'17PJ'!K$10:$K$889)</f>
        <v>27973225.735457871</v>
      </c>
      <c r="AB167" s="79">
        <v>0</v>
      </c>
      <c r="AC167" s="79">
        <v>0</v>
      </c>
      <c r="AD167" s="80">
        <v>0</v>
      </c>
      <c r="AE167" s="150"/>
    </row>
    <row r="168" spans="1:31" s="13" customFormat="1">
      <c r="A168" s="49">
        <v>428</v>
      </c>
      <c r="B168" s="49">
        <v>428035248</v>
      </c>
      <c r="C168" s="50" t="s">
        <v>318</v>
      </c>
      <c r="D168" s="49">
        <v>35</v>
      </c>
      <c r="E168" s="50" t="s">
        <v>11</v>
      </c>
      <c r="F168" s="49">
        <v>248</v>
      </c>
      <c r="G168" s="50" t="s">
        <v>18</v>
      </c>
      <c r="H168" s="79">
        <v>21</v>
      </c>
      <c r="I168" s="80">
        <v>11924</v>
      </c>
      <c r="J168" s="80">
        <v>1179</v>
      </c>
      <c r="K168" s="80">
        <v>0</v>
      </c>
      <c r="L168" s="80">
        <v>893</v>
      </c>
      <c r="M168" s="81">
        <v>13996</v>
      </c>
      <c r="N168"/>
      <c r="O168" s="79">
        <v>0</v>
      </c>
      <c r="P168" s="79">
        <v>0</v>
      </c>
      <c r="Q168" s="55">
        <v>0.09</v>
      </c>
      <c r="R168" s="55">
        <v>3.9140350816507199E-2</v>
      </c>
      <c r="S168" s="52">
        <v>0</v>
      </c>
      <c r="T168"/>
      <c r="U168" s="82">
        <v>275163</v>
      </c>
      <c r="V168" s="82">
        <v>0</v>
      </c>
      <c r="W168" s="82">
        <v>0</v>
      </c>
      <c r="X168" s="82">
        <v>18753</v>
      </c>
      <c r="Y168" s="82">
        <v>293916</v>
      </c>
      <c r="Z168" s="83">
        <f ca="1">SUMIF($A$10:$A$938,$A168,$Y$10:$Y$938)+SUMIF('17PJ'!$B$10:$K$889,$A168,'17PJ'!K$10:$K$889)</f>
        <v>27973225.735457871</v>
      </c>
      <c r="AB168" s="79">
        <v>0</v>
      </c>
      <c r="AC168" s="79">
        <v>0</v>
      </c>
      <c r="AD168" s="80">
        <v>0</v>
      </c>
      <c r="AE168" s="150"/>
    </row>
    <row r="169" spans="1:31" s="13" customFormat="1">
      <c r="A169" s="49">
        <v>428</v>
      </c>
      <c r="B169" s="49">
        <v>428035346</v>
      </c>
      <c r="C169" s="50" t="s">
        <v>318</v>
      </c>
      <c r="D169" s="49">
        <v>35</v>
      </c>
      <c r="E169" s="50" t="s">
        <v>11</v>
      </c>
      <c r="F169" s="49">
        <v>346</v>
      </c>
      <c r="G169" s="50" t="s">
        <v>21</v>
      </c>
      <c r="H169" s="79">
        <v>6</v>
      </c>
      <c r="I169" s="80">
        <v>10215</v>
      </c>
      <c r="J169" s="80">
        <v>1136</v>
      </c>
      <c r="K169" s="80">
        <v>0</v>
      </c>
      <c r="L169" s="80">
        <v>893</v>
      </c>
      <c r="M169" s="81">
        <v>12244</v>
      </c>
      <c r="N169"/>
      <c r="O169" s="79">
        <v>0</v>
      </c>
      <c r="P169" s="79">
        <v>0</v>
      </c>
      <c r="Q169" s="55">
        <v>0.09</v>
      </c>
      <c r="R169" s="55">
        <v>9.3572471757987288E-3</v>
      </c>
      <c r="S169" s="52">
        <v>0</v>
      </c>
      <c r="T169"/>
      <c r="U169" s="82">
        <v>68106</v>
      </c>
      <c r="V169" s="82">
        <v>0</v>
      </c>
      <c r="W169" s="82">
        <v>0</v>
      </c>
      <c r="X169" s="82">
        <v>5358</v>
      </c>
      <c r="Y169" s="82">
        <v>73464</v>
      </c>
      <c r="Z169" s="83">
        <f ca="1">SUMIF($A$10:$A$938,$A169,$Y$10:$Y$938)+SUMIF('17PJ'!$B$10:$K$889,$A169,'17PJ'!K$10:$K$889)</f>
        <v>27973225.735457871</v>
      </c>
      <c r="AB169" s="79">
        <v>0</v>
      </c>
      <c r="AC169" s="79">
        <v>0</v>
      </c>
      <c r="AD169" s="80">
        <v>0</v>
      </c>
      <c r="AE169" s="150"/>
    </row>
    <row r="170" spans="1:31" s="13" customFormat="1">
      <c r="A170" s="49">
        <v>429</v>
      </c>
      <c r="B170" s="49">
        <v>429163030</v>
      </c>
      <c r="C170" s="50" t="s">
        <v>93</v>
      </c>
      <c r="D170" s="49">
        <v>163</v>
      </c>
      <c r="E170" s="50" t="s">
        <v>16</v>
      </c>
      <c r="F170" s="49">
        <v>30</v>
      </c>
      <c r="G170" s="50" t="s">
        <v>94</v>
      </c>
      <c r="H170" s="79">
        <v>7</v>
      </c>
      <c r="I170" s="80">
        <v>13295</v>
      </c>
      <c r="J170" s="80">
        <v>3255</v>
      </c>
      <c r="K170" s="80">
        <v>0</v>
      </c>
      <c r="L170" s="80">
        <v>893</v>
      </c>
      <c r="M170" s="81">
        <v>17443</v>
      </c>
      <c r="N170"/>
      <c r="O170" s="79">
        <v>0</v>
      </c>
      <c r="P170" s="79">
        <v>0</v>
      </c>
      <c r="Q170" s="55">
        <v>0.09</v>
      </c>
      <c r="R170" s="55">
        <v>2.7030013012020672E-3</v>
      </c>
      <c r="S170" s="52">
        <v>0</v>
      </c>
      <c r="T170"/>
      <c r="U170" s="82">
        <v>115850</v>
      </c>
      <c r="V170" s="82">
        <v>0</v>
      </c>
      <c r="W170" s="82">
        <v>0</v>
      </c>
      <c r="X170" s="82">
        <v>6251</v>
      </c>
      <c r="Y170" s="82">
        <v>122101</v>
      </c>
      <c r="Z170" s="83">
        <f ca="1">SUMIF($A$10:$A$938,$A170,$Y$10:$Y$938)+SUMIF('17PJ'!$B$10:$K$889,$A170,'17PJ'!K$10:$K$889)</f>
        <v>18572112</v>
      </c>
      <c r="AB170" s="79">
        <v>0</v>
      </c>
      <c r="AC170" s="79">
        <v>0</v>
      </c>
      <c r="AD170" s="80">
        <v>0</v>
      </c>
      <c r="AE170" s="150"/>
    </row>
    <row r="171" spans="1:31" s="13" customFormat="1">
      <c r="A171" s="49">
        <v>429</v>
      </c>
      <c r="B171" s="49">
        <v>429163035</v>
      </c>
      <c r="C171" s="50" t="s">
        <v>93</v>
      </c>
      <c r="D171" s="49">
        <v>163</v>
      </c>
      <c r="E171" s="50" t="s">
        <v>16</v>
      </c>
      <c r="F171" s="49">
        <v>35</v>
      </c>
      <c r="G171" s="50" t="s">
        <v>11</v>
      </c>
      <c r="H171" s="79">
        <v>2</v>
      </c>
      <c r="I171" s="80">
        <v>14284</v>
      </c>
      <c r="J171" s="80">
        <v>5022</v>
      </c>
      <c r="K171" s="80">
        <v>0</v>
      </c>
      <c r="L171" s="80">
        <v>893</v>
      </c>
      <c r="M171" s="81">
        <v>20199</v>
      </c>
      <c r="N171"/>
      <c r="O171" s="79">
        <v>0</v>
      </c>
      <c r="P171" s="79">
        <v>0</v>
      </c>
      <c r="Q171" s="55">
        <v>0.18</v>
      </c>
      <c r="R171" s="55">
        <v>0.14456084490991788</v>
      </c>
      <c r="S171" s="52">
        <v>0</v>
      </c>
      <c r="T171"/>
      <c r="U171" s="82">
        <v>38612</v>
      </c>
      <c r="V171" s="82">
        <v>0</v>
      </c>
      <c r="W171" s="82">
        <v>0</v>
      </c>
      <c r="X171" s="82">
        <v>1786</v>
      </c>
      <c r="Y171" s="82">
        <v>40398</v>
      </c>
      <c r="Z171" s="83">
        <f ca="1">SUMIF($A$10:$A$938,$A171,$Y$10:$Y$938)+SUMIF('17PJ'!$B$10:$K$889,$A171,'17PJ'!K$10:$K$889)</f>
        <v>18572112</v>
      </c>
      <c r="AB171" s="79">
        <v>0</v>
      </c>
      <c r="AC171" s="79">
        <v>0</v>
      </c>
      <c r="AD171" s="80">
        <v>0</v>
      </c>
      <c r="AE171" s="150"/>
    </row>
    <row r="172" spans="1:31" s="13" customFormat="1">
      <c r="A172" s="49">
        <v>429</v>
      </c>
      <c r="B172" s="49">
        <v>429163057</v>
      </c>
      <c r="C172" s="50" t="s">
        <v>93</v>
      </c>
      <c r="D172" s="49">
        <v>163</v>
      </c>
      <c r="E172" s="50" t="s">
        <v>16</v>
      </c>
      <c r="F172" s="49">
        <v>57</v>
      </c>
      <c r="G172" s="50" t="s">
        <v>13</v>
      </c>
      <c r="H172" s="79">
        <v>1</v>
      </c>
      <c r="I172" s="80">
        <v>14594</v>
      </c>
      <c r="J172" s="80">
        <v>743</v>
      </c>
      <c r="K172" s="80">
        <v>0</v>
      </c>
      <c r="L172" s="80">
        <v>893</v>
      </c>
      <c r="M172" s="81">
        <v>16230</v>
      </c>
      <c r="N172"/>
      <c r="O172" s="79">
        <v>0</v>
      </c>
      <c r="P172" s="79">
        <v>0</v>
      </c>
      <c r="Q172" s="55">
        <v>0.18</v>
      </c>
      <c r="R172" s="55">
        <v>0.11752257884657875</v>
      </c>
      <c r="S172" s="52">
        <v>0</v>
      </c>
      <c r="T172"/>
      <c r="U172" s="82">
        <v>15337</v>
      </c>
      <c r="V172" s="82">
        <v>0</v>
      </c>
      <c r="W172" s="82">
        <v>0</v>
      </c>
      <c r="X172" s="82">
        <v>893</v>
      </c>
      <c r="Y172" s="82">
        <v>16230</v>
      </c>
      <c r="Z172" s="83">
        <f ca="1">SUMIF($A$10:$A$938,$A172,$Y$10:$Y$938)+SUMIF('17PJ'!$B$10:$K$889,$A172,'17PJ'!K$10:$K$889)</f>
        <v>18572112</v>
      </c>
      <c r="AB172" s="79">
        <v>0</v>
      </c>
      <c r="AC172" s="79">
        <v>0</v>
      </c>
      <c r="AD172" s="80">
        <v>0</v>
      </c>
      <c r="AE172" s="150"/>
    </row>
    <row r="173" spans="1:31" s="13" customFormat="1">
      <c r="A173" s="49">
        <v>429</v>
      </c>
      <c r="B173" s="49">
        <v>429163128</v>
      </c>
      <c r="C173" s="50" t="s">
        <v>93</v>
      </c>
      <c r="D173" s="49">
        <v>163</v>
      </c>
      <c r="E173" s="50" t="s">
        <v>16</v>
      </c>
      <c r="F173" s="49">
        <v>128</v>
      </c>
      <c r="G173" s="50" t="s">
        <v>122</v>
      </c>
      <c r="H173" s="79">
        <v>0.55000000000000004</v>
      </c>
      <c r="I173" s="80">
        <v>11023</v>
      </c>
      <c r="J173" s="80">
        <v>561</v>
      </c>
      <c r="K173" s="80">
        <v>0</v>
      </c>
      <c r="L173" s="80">
        <v>893</v>
      </c>
      <c r="M173" s="81">
        <v>12477</v>
      </c>
      <c r="N173"/>
      <c r="O173" s="79">
        <v>0</v>
      </c>
      <c r="P173" s="79">
        <v>0</v>
      </c>
      <c r="Q173" s="55">
        <v>0.18</v>
      </c>
      <c r="R173" s="55">
        <v>3.3692444036885129E-2</v>
      </c>
      <c r="S173" s="52">
        <v>0</v>
      </c>
      <c r="T173"/>
      <c r="U173" s="82">
        <v>6371</v>
      </c>
      <c r="V173" s="82">
        <v>0</v>
      </c>
      <c r="W173" s="82">
        <v>0</v>
      </c>
      <c r="X173" s="82">
        <v>491</v>
      </c>
      <c r="Y173" s="82">
        <v>6862</v>
      </c>
      <c r="Z173" s="83">
        <f ca="1">SUMIF($A$10:$A$938,$A173,$Y$10:$Y$938)+SUMIF('17PJ'!$B$10:$K$889,$A173,'17PJ'!K$10:$K$889)</f>
        <v>18572112</v>
      </c>
      <c r="AB173" s="79">
        <v>0</v>
      </c>
      <c r="AC173" s="79">
        <v>0</v>
      </c>
      <c r="AD173" s="80">
        <v>0</v>
      </c>
      <c r="AE173" s="150"/>
    </row>
    <row r="174" spans="1:31" s="13" customFormat="1">
      <c r="A174" s="49">
        <v>429</v>
      </c>
      <c r="B174" s="49">
        <v>429163149</v>
      </c>
      <c r="C174" s="50" t="s">
        <v>93</v>
      </c>
      <c r="D174" s="49">
        <v>163</v>
      </c>
      <c r="E174" s="50" t="s">
        <v>16</v>
      </c>
      <c r="F174" s="49">
        <v>149</v>
      </c>
      <c r="G174" s="50" t="s">
        <v>77</v>
      </c>
      <c r="H174" s="79">
        <v>1</v>
      </c>
      <c r="I174" s="80">
        <v>12390</v>
      </c>
      <c r="J174" s="80">
        <v>15</v>
      </c>
      <c r="K174" s="80">
        <v>0</v>
      </c>
      <c r="L174" s="80">
        <v>893</v>
      </c>
      <c r="M174" s="81">
        <v>13298</v>
      </c>
      <c r="N174"/>
      <c r="O174" s="79">
        <v>0</v>
      </c>
      <c r="P174" s="79">
        <v>0</v>
      </c>
      <c r="Q174" s="55">
        <v>0.12985622607830993</v>
      </c>
      <c r="R174" s="55">
        <v>0.10032197054833102</v>
      </c>
      <c r="S174" s="52">
        <v>0</v>
      </c>
      <c r="T174"/>
      <c r="U174" s="82">
        <v>12405</v>
      </c>
      <c r="V174" s="82">
        <v>0</v>
      </c>
      <c r="W174" s="82">
        <v>0</v>
      </c>
      <c r="X174" s="82">
        <v>893</v>
      </c>
      <c r="Y174" s="82">
        <v>13298</v>
      </c>
      <c r="Z174" s="83">
        <f ca="1">SUMIF($A$10:$A$938,$A174,$Y$10:$Y$938)+SUMIF('17PJ'!$B$10:$K$889,$A174,'17PJ'!K$10:$K$889)</f>
        <v>18572112</v>
      </c>
      <c r="AB174" s="79">
        <v>0</v>
      </c>
      <c r="AC174" s="79">
        <v>0</v>
      </c>
      <c r="AD174" s="80">
        <v>0</v>
      </c>
      <c r="AE174" s="150"/>
    </row>
    <row r="175" spans="1:31" s="13" customFormat="1">
      <c r="A175" s="49">
        <v>429</v>
      </c>
      <c r="B175" s="49">
        <v>429163163</v>
      </c>
      <c r="C175" s="50" t="s">
        <v>93</v>
      </c>
      <c r="D175" s="49">
        <v>163</v>
      </c>
      <c r="E175" s="50" t="s">
        <v>16</v>
      </c>
      <c r="F175" s="49">
        <v>163</v>
      </c>
      <c r="G175" s="50" t="s">
        <v>16</v>
      </c>
      <c r="H175" s="79">
        <v>1271.0799999999997</v>
      </c>
      <c r="I175" s="80">
        <v>11625</v>
      </c>
      <c r="J175" s="80">
        <v>491</v>
      </c>
      <c r="K175" s="80">
        <v>2179.0031652430303</v>
      </c>
      <c r="L175" s="80">
        <v>893</v>
      </c>
      <c r="M175" s="81">
        <v>15188.00316524303</v>
      </c>
      <c r="N175"/>
      <c r="O175" s="79">
        <v>0</v>
      </c>
      <c r="P175" s="79">
        <v>461.25999999999993</v>
      </c>
      <c r="Q175" s="55">
        <v>0.18</v>
      </c>
      <c r="R175" s="55">
        <v>8.6929728917015628E-2</v>
      </c>
      <c r="S175" s="52">
        <v>0</v>
      </c>
      <c r="T175"/>
      <c r="U175" s="82">
        <v>15400407</v>
      </c>
      <c r="V175" s="82">
        <v>1005087</v>
      </c>
      <c r="W175" s="82">
        <v>0</v>
      </c>
      <c r="X175" s="82">
        <v>1135071</v>
      </c>
      <c r="Y175" s="82">
        <v>17540565</v>
      </c>
      <c r="Z175" s="83">
        <f ca="1">SUMIF($A$10:$A$938,$A175,$Y$10:$Y$938)+SUMIF('17PJ'!$B$10:$K$889,$A175,'17PJ'!K$10:$K$889)</f>
        <v>18572112</v>
      </c>
      <c r="AB175" s="79">
        <v>0</v>
      </c>
      <c r="AC175" s="79">
        <v>0</v>
      </c>
      <c r="AD175" s="80">
        <v>0</v>
      </c>
      <c r="AE175" s="150"/>
    </row>
    <row r="176" spans="1:31" s="13" customFormat="1">
      <c r="A176" s="49">
        <v>429</v>
      </c>
      <c r="B176" s="49">
        <v>429163164</v>
      </c>
      <c r="C176" s="50" t="s">
        <v>93</v>
      </c>
      <c r="D176" s="49">
        <v>163</v>
      </c>
      <c r="E176" s="50" t="s">
        <v>16</v>
      </c>
      <c r="F176" s="49">
        <v>164</v>
      </c>
      <c r="G176" s="50" t="s">
        <v>95</v>
      </c>
      <c r="H176" s="79">
        <v>2</v>
      </c>
      <c r="I176" s="80">
        <v>12194</v>
      </c>
      <c r="J176" s="80">
        <v>5808</v>
      </c>
      <c r="K176" s="80">
        <v>0</v>
      </c>
      <c r="L176" s="80">
        <v>893</v>
      </c>
      <c r="M176" s="81">
        <v>18895</v>
      </c>
      <c r="N176"/>
      <c r="O176" s="79">
        <v>0</v>
      </c>
      <c r="P176" s="79">
        <v>0</v>
      </c>
      <c r="Q176" s="55">
        <v>0.09</v>
      </c>
      <c r="R176" s="55">
        <v>2.0522894520740541E-3</v>
      </c>
      <c r="S176" s="52">
        <v>0</v>
      </c>
      <c r="T176"/>
      <c r="U176" s="82">
        <v>36004</v>
      </c>
      <c r="V176" s="82">
        <v>0</v>
      </c>
      <c r="W176" s="82">
        <v>0</v>
      </c>
      <c r="X176" s="82">
        <v>1786</v>
      </c>
      <c r="Y176" s="82">
        <v>37790</v>
      </c>
      <c r="Z176" s="83">
        <f ca="1">SUMIF($A$10:$A$938,$A176,$Y$10:$Y$938)+SUMIF('17PJ'!$B$10:$K$889,$A176,'17PJ'!K$10:$K$889)</f>
        <v>18572112</v>
      </c>
      <c r="AB176" s="79">
        <v>0</v>
      </c>
      <c r="AC176" s="79">
        <v>0</v>
      </c>
      <c r="AD176" s="80">
        <v>0</v>
      </c>
      <c r="AE176" s="150"/>
    </row>
    <row r="177" spans="1:31" s="13" customFormat="1">
      <c r="A177" s="49">
        <v>429</v>
      </c>
      <c r="B177" s="49">
        <v>429163168</v>
      </c>
      <c r="C177" s="50" t="s">
        <v>93</v>
      </c>
      <c r="D177" s="49">
        <v>163</v>
      </c>
      <c r="E177" s="50" t="s">
        <v>16</v>
      </c>
      <c r="F177" s="49">
        <v>168</v>
      </c>
      <c r="G177" s="50" t="s">
        <v>96</v>
      </c>
      <c r="H177" s="79">
        <v>2</v>
      </c>
      <c r="I177" s="80">
        <v>8944</v>
      </c>
      <c r="J177" s="80">
        <v>4620</v>
      </c>
      <c r="K177" s="80">
        <v>0</v>
      </c>
      <c r="L177" s="80">
        <v>893</v>
      </c>
      <c r="M177" s="81">
        <v>14457</v>
      </c>
      <c r="N177"/>
      <c r="O177" s="79">
        <v>0</v>
      </c>
      <c r="P177" s="79">
        <v>0</v>
      </c>
      <c r="Q177" s="55">
        <v>0.09</v>
      </c>
      <c r="R177" s="55">
        <v>4.5496721082746036E-2</v>
      </c>
      <c r="S177" s="52">
        <v>0</v>
      </c>
      <c r="T177"/>
      <c r="U177" s="82">
        <v>27128</v>
      </c>
      <c r="V177" s="82">
        <v>0</v>
      </c>
      <c r="W177" s="82">
        <v>0</v>
      </c>
      <c r="X177" s="82">
        <v>1786</v>
      </c>
      <c r="Y177" s="82">
        <v>28914</v>
      </c>
      <c r="Z177" s="83">
        <f ca="1">SUMIF($A$10:$A$938,$A177,$Y$10:$Y$938)+SUMIF('17PJ'!$B$10:$K$889,$A177,'17PJ'!K$10:$K$889)</f>
        <v>18572112</v>
      </c>
      <c r="AB177" s="79">
        <v>0</v>
      </c>
      <c r="AC177" s="79">
        <v>0</v>
      </c>
      <c r="AD177" s="80">
        <v>0</v>
      </c>
      <c r="AE177" s="150"/>
    </row>
    <row r="178" spans="1:31" s="13" customFormat="1">
      <c r="A178" s="49">
        <v>429</v>
      </c>
      <c r="B178" s="49">
        <v>429163176</v>
      </c>
      <c r="C178" s="50" t="s">
        <v>93</v>
      </c>
      <c r="D178" s="49">
        <v>163</v>
      </c>
      <c r="E178" s="50" t="s">
        <v>16</v>
      </c>
      <c r="F178" s="49">
        <v>176</v>
      </c>
      <c r="G178" s="50" t="s">
        <v>78</v>
      </c>
      <c r="H178" s="79">
        <v>2</v>
      </c>
      <c r="I178" s="80">
        <v>9794</v>
      </c>
      <c r="J178" s="80">
        <v>3235</v>
      </c>
      <c r="K178" s="80">
        <v>0</v>
      </c>
      <c r="L178" s="80">
        <v>893</v>
      </c>
      <c r="M178" s="81">
        <v>13922</v>
      </c>
      <c r="N178"/>
      <c r="O178" s="79">
        <v>0</v>
      </c>
      <c r="P178" s="79">
        <v>0</v>
      </c>
      <c r="Q178" s="55">
        <v>0.09</v>
      </c>
      <c r="R178" s="55">
        <v>6.645275270560716E-2</v>
      </c>
      <c r="S178" s="52">
        <v>0</v>
      </c>
      <c r="T178"/>
      <c r="U178" s="82">
        <v>26058</v>
      </c>
      <c r="V178" s="82">
        <v>0</v>
      </c>
      <c r="W178" s="82">
        <v>0</v>
      </c>
      <c r="X178" s="82">
        <v>1786</v>
      </c>
      <c r="Y178" s="82">
        <v>27844</v>
      </c>
      <c r="Z178" s="83">
        <f ca="1">SUMIF($A$10:$A$938,$A178,$Y$10:$Y$938)+SUMIF('17PJ'!$B$10:$K$889,$A178,'17PJ'!K$10:$K$889)</f>
        <v>18572112</v>
      </c>
      <c r="AB178" s="79">
        <v>0</v>
      </c>
      <c r="AC178" s="79">
        <v>0</v>
      </c>
      <c r="AD178" s="80">
        <v>0</v>
      </c>
      <c r="AE178" s="150"/>
    </row>
    <row r="179" spans="1:31" s="13" customFormat="1">
      <c r="A179" s="49">
        <v>429</v>
      </c>
      <c r="B179" s="49">
        <v>429163229</v>
      </c>
      <c r="C179" s="50" t="s">
        <v>93</v>
      </c>
      <c r="D179" s="49">
        <v>163</v>
      </c>
      <c r="E179" s="50" t="s">
        <v>16</v>
      </c>
      <c r="F179" s="49">
        <v>229</v>
      </c>
      <c r="G179" s="50" t="s">
        <v>97</v>
      </c>
      <c r="H179" s="79">
        <v>11.07</v>
      </c>
      <c r="I179" s="80">
        <v>13268</v>
      </c>
      <c r="J179" s="80">
        <v>2288</v>
      </c>
      <c r="K179" s="80">
        <v>0</v>
      </c>
      <c r="L179" s="80">
        <v>893</v>
      </c>
      <c r="M179" s="81">
        <v>16449</v>
      </c>
      <c r="N179"/>
      <c r="O179" s="79">
        <v>0</v>
      </c>
      <c r="P179" s="79">
        <v>0</v>
      </c>
      <c r="Q179" s="55">
        <v>0.09</v>
      </c>
      <c r="R179" s="55">
        <v>1.1153540828177228E-2</v>
      </c>
      <c r="S179" s="52">
        <v>0</v>
      </c>
      <c r="T179"/>
      <c r="U179" s="82">
        <v>172205</v>
      </c>
      <c r="V179" s="82">
        <v>0</v>
      </c>
      <c r="W179" s="82">
        <v>0</v>
      </c>
      <c r="X179" s="82">
        <v>9886</v>
      </c>
      <c r="Y179" s="82">
        <v>182091</v>
      </c>
      <c r="Z179" s="83">
        <f ca="1">SUMIF($A$10:$A$938,$A179,$Y$10:$Y$938)+SUMIF('17PJ'!$B$10:$K$889,$A179,'17PJ'!K$10:$K$889)</f>
        <v>18572112</v>
      </c>
      <c r="AB179" s="79">
        <v>0</v>
      </c>
      <c r="AC179" s="79">
        <v>0</v>
      </c>
      <c r="AD179" s="80">
        <v>0</v>
      </c>
      <c r="AE179" s="150"/>
    </row>
    <row r="180" spans="1:31" s="13" customFormat="1">
      <c r="A180" s="49">
        <v>429</v>
      </c>
      <c r="B180" s="49">
        <v>429163248</v>
      </c>
      <c r="C180" s="50" t="s">
        <v>93</v>
      </c>
      <c r="D180" s="49">
        <v>163</v>
      </c>
      <c r="E180" s="50" t="s">
        <v>16</v>
      </c>
      <c r="F180" s="49">
        <v>248</v>
      </c>
      <c r="G180" s="50" t="s">
        <v>18</v>
      </c>
      <c r="H180" s="79">
        <v>4.4000000000000004</v>
      </c>
      <c r="I180" s="80">
        <v>10413</v>
      </c>
      <c r="J180" s="80">
        <v>1029</v>
      </c>
      <c r="K180" s="80">
        <v>0</v>
      </c>
      <c r="L180" s="80">
        <v>893</v>
      </c>
      <c r="M180" s="81">
        <v>12335</v>
      </c>
      <c r="N180"/>
      <c r="O180" s="79">
        <v>0</v>
      </c>
      <c r="P180" s="79">
        <v>0</v>
      </c>
      <c r="Q180" s="55">
        <v>0.09</v>
      </c>
      <c r="R180" s="55">
        <v>3.9140350816507199E-2</v>
      </c>
      <c r="S180" s="52">
        <v>0</v>
      </c>
      <c r="T180"/>
      <c r="U180" s="82">
        <v>50345</v>
      </c>
      <c r="V180" s="82">
        <v>0</v>
      </c>
      <c r="W180" s="82">
        <v>0</v>
      </c>
      <c r="X180" s="82">
        <v>3930</v>
      </c>
      <c r="Y180" s="82">
        <v>54275</v>
      </c>
      <c r="Z180" s="83">
        <f ca="1">SUMIF($A$10:$A$938,$A180,$Y$10:$Y$938)+SUMIF('17PJ'!$B$10:$K$889,$A180,'17PJ'!K$10:$K$889)</f>
        <v>18572112</v>
      </c>
      <c r="AB180" s="79">
        <v>0</v>
      </c>
      <c r="AC180" s="79">
        <v>0</v>
      </c>
      <c r="AD180" s="80">
        <v>0</v>
      </c>
      <c r="AE180" s="150"/>
    </row>
    <row r="181" spans="1:31" s="13" customFormat="1">
      <c r="A181" s="49">
        <v>429</v>
      </c>
      <c r="B181" s="49">
        <v>429163258</v>
      </c>
      <c r="C181" s="50" t="s">
        <v>93</v>
      </c>
      <c r="D181" s="49">
        <v>163</v>
      </c>
      <c r="E181" s="50" t="s">
        <v>16</v>
      </c>
      <c r="F181" s="49">
        <v>258</v>
      </c>
      <c r="G181" s="50" t="s">
        <v>98</v>
      </c>
      <c r="H181" s="79">
        <v>11.59</v>
      </c>
      <c r="I181" s="80">
        <v>12787</v>
      </c>
      <c r="J181" s="80">
        <v>4082</v>
      </c>
      <c r="K181" s="80">
        <v>0</v>
      </c>
      <c r="L181" s="80">
        <v>893</v>
      </c>
      <c r="M181" s="81">
        <v>17762</v>
      </c>
      <c r="N181"/>
      <c r="O181" s="79">
        <v>0</v>
      </c>
      <c r="P181" s="79">
        <v>0</v>
      </c>
      <c r="Q181" s="55">
        <v>0.18</v>
      </c>
      <c r="R181" s="55">
        <v>8.7712818209417828E-2</v>
      </c>
      <c r="S181" s="52">
        <v>0</v>
      </c>
      <c r="T181"/>
      <c r="U181" s="82">
        <v>195512</v>
      </c>
      <c r="V181" s="82">
        <v>0</v>
      </c>
      <c r="W181" s="82">
        <v>0</v>
      </c>
      <c r="X181" s="82">
        <v>10350</v>
      </c>
      <c r="Y181" s="82">
        <v>205862</v>
      </c>
      <c r="Z181" s="83">
        <f ca="1">SUMIF($A$10:$A$938,$A181,$Y$10:$Y$938)+SUMIF('17PJ'!$B$10:$K$889,$A181,'17PJ'!K$10:$K$889)</f>
        <v>18572112</v>
      </c>
      <c r="AB181" s="79">
        <v>0</v>
      </c>
      <c r="AC181" s="79">
        <v>0</v>
      </c>
      <c r="AD181" s="80">
        <v>0</v>
      </c>
      <c r="AE181" s="150"/>
    </row>
    <row r="182" spans="1:31" s="13" customFormat="1">
      <c r="A182" s="49">
        <v>429</v>
      </c>
      <c r="B182" s="49">
        <v>429163262</v>
      </c>
      <c r="C182" s="50" t="s">
        <v>93</v>
      </c>
      <c r="D182" s="49">
        <v>163</v>
      </c>
      <c r="E182" s="50" t="s">
        <v>16</v>
      </c>
      <c r="F182" s="49">
        <v>262</v>
      </c>
      <c r="G182" s="50" t="s">
        <v>19</v>
      </c>
      <c r="H182" s="79">
        <v>6.89</v>
      </c>
      <c r="I182" s="80">
        <v>11746</v>
      </c>
      <c r="J182" s="80">
        <v>5415</v>
      </c>
      <c r="K182" s="80">
        <v>0</v>
      </c>
      <c r="L182" s="80">
        <v>893</v>
      </c>
      <c r="M182" s="81">
        <v>18054</v>
      </c>
      <c r="N182"/>
      <c r="O182" s="79">
        <v>0</v>
      </c>
      <c r="P182" s="79">
        <v>0</v>
      </c>
      <c r="Q182" s="55">
        <v>0.09</v>
      </c>
      <c r="R182" s="55">
        <v>5.2966569410615699E-2</v>
      </c>
      <c r="S182" s="52">
        <v>0</v>
      </c>
      <c r="T182"/>
      <c r="U182" s="82">
        <v>118239</v>
      </c>
      <c r="V182" s="82">
        <v>0</v>
      </c>
      <c r="W182" s="82">
        <v>0</v>
      </c>
      <c r="X182" s="82">
        <v>6153</v>
      </c>
      <c r="Y182" s="82">
        <v>124392</v>
      </c>
      <c r="Z182" s="83">
        <f ca="1">SUMIF($A$10:$A$938,$A182,$Y$10:$Y$938)+SUMIF('17PJ'!$B$10:$K$889,$A182,'17PJ'!K$10:$K$889)</f>
        <v>18572112</v>
      </c>
      <c r="AB182" s="79">
        <v>0</v>
      </c>
      <c r="AC182" s="79">
        <v>0</v>
      </c>
      <c r="AD182" s="80">
        <v>0</v>
      </c>
      <c r="AE182" s="150"/>
    </row>
    <row r="183" spans="1:31" s="13" customFormat="1">
      <c r="A183" s="49">
        <v>429</v>
      </c>
      <c r="B183" s="49">
        <v>429163291</v>
      </c>
      <c r="C183" s="50" t="s">
        <v>93</v>
      </c>
      <c r="D183" s="49">
        <v>163</v>
      </c>
      <c r="E183" s="50" t="s">
        <v>16</v>
      </c>
      <c r="F183" s="49">
        <v>291</v>
      </c>
      <c r="G183" s="50" t="s">
        <v>99</v>
      </c>
      <c r="H183" s="79">
        <v>7.99</v>
      </c>
      <c r="I183" s="80">
        <v>12771</v>
      </c>
      <c r="J183" s="80">
        <v>7799</v>
      </c>
      <c r="K183" s="80">
        <v>0</v>
      </c>
      <c r="L183" s="80">
        <v>893</v>
      </c>
      <c r="M183" s="81">
        <v>21463</v>
      </c>
      <c r="N183"/>
      <c r="O183" s="79">
        <v>0</v>
      </c>
      <c r="P183" s="79">
        <v>0</v>
      </c>
      <c r="Q183" s="55">
        <v>0.09</v>
      </c>
      <c r="R183" s="55">
        <v>1.1070899139685432E-2</v>
      </c>
      <c r="S183" s="52">
        <v>0</v>
      </c>
      <c r="T183"/>
      <c r="U183" s="82">
        <v>164355</v>
      </c>
      <c r="V183" s="82">
        <v>0</v>
      </c>
      <c r="W183" s="82">
        <v>0</v>
      </c>
      <c r="X183" s="82">
        <v>7135</v>
      </c>
      <c r="Y183" s="82">
        <v>171490</v>
      </c>
      <c r="Z183" s="83">
        <f ca="1">SUMIF($A$10:$A$938,$A183,$Y$10:$Y$938)+SUMIF('17PJ'!$B$10:$K$889,$A183,'17PJ'!K$10:$K$889)</f>
        <v>18572112</v>
      </c>
      <c r="AB183" s="79">
        <v>0</v>
      </c>
      <c r="AC183" s="79">
        <v>0</v>
      </c>
      <c r="AD183" s="80">
        <v>0</v>
      </c>
      <c r="AE183" s="150"/>
    </row>
    <row r="184" spans="1:31" s="13" customFormat="1">
      <c r="A184" s="49">
        <v>430</v>
      </c>
      <c r="B184" s="49">
        <v>430170009</v>
      </c>
      <c r="C184" s="50" t="s">
        <v>101</v>
      </c>
      <c r="D184" s="49">
        <v>170</v>
      </c>
      <c r="E184" s="50" t="s">
        <v>65</v>
      </c>
      <c r="F184" s="49">
        <v>9</v>
      </c>
      <c r="G184" s="50" t="s">
        <v>85</v>
      </c>
      <c r="H184" s="79">
        <v>1</v>
      </c>
      <c r="I184" s="80">
        <v>8448</v>
      </c>
      <c r="J184" s="80">
        <v>4785</v>
      </c>
      <c r="K184" s="80">
        <v>0</v>
      </c>
      <c r="L184" s="80">
        <v>893</v>
      </c>
      <c r="M184" s="81">
        <v>14126</v>
      </c>
      <c r="N184"/>
      <c r="O184" s="79">
        <v>2.4390243902439226E-2</v>
      </c>
      <c r="P184" s="79">
        <v>0</v>
      </c>
      <c r="Q184" s="55">
        <v>0.09</v>
      </c>
      <c r="R184" s="55">
        <v>2.0759903113485335E-3</v>
      </c>
      <c r="S184" s="52">
        <v>0</v>
      </c>
      <c r="T184"/>
      <c r="U184" s="82">
        <v>12910</v>
      </c>
      <c r="V184" s="82">
        <v>0</v>
      </c>
      <c r="W184" s="82">
        <v>0</v>
      </c>
      <c r="X184" s="82">
        <v>871</v>
      </c>
      <c r="Y184" s="82">
        <v>13781</v>
      </c>
      <c r="Z184" s="83">
        <f ca="1">SUMIF($A$10:$A$938,$A184,$Y$10:$Y$938)+SUMIF('17PJ'!$B$10:$K$889,$A184,'17PJ'!K$10:$K$889)</f>
        <v>13761650</v>
      </c>
      <c r="AB184" s="79">
        <v>0</v>
      </c>
      <c r="AC184" s="79">
        <v>0</v>
      </c>
      <c r="AD184" s="80">
        <v>0</v>
      </c>
      <c r="AE184" s="150"/>
    </row>
    <row r="185" spans="1:31" s="13" customFormat="1">
      <c r="A185" s="49">
        <v>430</v>
      </c>
      <c r="B185" s="49">
        <v>430170014</v>
      </c>
      <c r="C185" s="50" t="s">
        <v>101</v>
      </c>
      <c r="D185" s="49">
        <v>170</v>
      </c>
      <c r="E185" s="50" t="s">
        <v>65</v>
      </c>
      <c r="F185" s="49">
        <v>14</v>
      </c>
      <c r="G185" s="50" t="s">
        <v>62</v>
      </c>
      <c r="H185" s="79">
        <v>13.5</v>
      </c>
      <c r="I185" s="80">
        <v>10191</v>
      </c>
      <c r="J185" s="80">
        <v>3398</v>
      </c>
      <c r="K185" s="80">
        <v>0</v>
      </c>
      <c r="L185" s="80">
        <v>893</v>
      </c>
      <c r="M185" s="81">
        <v>14482</v>
      </c>
      <c r="N185"/>
      <c r="O185" s="79">
        <v>0.32926829268292945</v>
      </c>
      <c r="P185" s="79">
        <v>0</v>
      </c>
      <c r="Q185" s="55">
        <v>0.09</v>
      </c>
      <c r="R185" s="55">
        <v>9.6676799766543531E-3</v>
      </c>
      <c r="S185" s="52">
        <v>0</v>
      </c>
      <c r="T185"/>
      <c r="U185" s="82">
        <v>178983</v>
      </c>
      <c r="V185" s="82">
        <v>0</v>
      </c>
      <c r="W185" s="82">
        <v>0</v>
      </c>
      <c r="X185" s="82">
        <v>11759</v>
      </c>
      <c r="Y185" s="82">
        <v>190742</v>
      </c>
      <c r="Z185" s="83">
        <f ca="1">SUMIF($A$10:$A$938,$A185,$Y$10:$Y$938)+SUMIF('17PJ'!$B$10:$K$889,$A185,'17PJ'!K$10:$K$889)</f>
        <v>13761650</v>
      </c>
      <c r="AB185" s="79">
        <v>0</v>
      </c>
      <c r="AC185" s="79">
        <v>0</v>
      </c>
      <c r="AD185" s="80">
        <v>0</v>
      </c>
      <c r="AE185" s="150"/>
    </row>
    <row r="186" spans="1:31" s="13" customFormat="1">
      <c r="A186" s="49">
        <v>430</v>
      </c>
      <c r="B186" s="49">
        <v>430170025</v>
      </c>
      <c r="C186" s="50" t="s">
        <v>101</v>
      </c>
      <c r="D186" s="49">
        <v>170</v>
      </c>
      <c r="E186" s="50" t="s">
        <v>65</v>
      </c>
      <c r="F186" s="49">
        <v>25</v>
      </c>
      <c r="G186" s="50" t="s">
        <v>178</v>
      </c>
      <c r="H186" s="79">
        <v>0.98</v>
      </c>
      <c r="I186" s="80">
        <v>9839</v>
      </c>
      <c r="J186" s="80">
        <v>3407</v>
      </c>
      <c r="K186" s="80">
        <v>0</v>
      </c>
      <c r="L186" s="80">
        <v>893</v>
      </c>
      <c r="M186" s="81">
        <v>14139</v>
      </c>
      <c r="N186"/>
      <c r="O186" s="79">
        <v>2.3902439024390442E-2</v>
      </c>
      <c r="P186" s="79">
        <v>0</v>
      </c>
      <c r="Q186" s="55">
        <v>0.09</v>
      </c>
      <c r="R186" s="55">
        <v>1.8266437841881231E-2</v>
      </c>
      <c r="S186" s="52">
        <v>0</v>
      </c>
      <c r="T186"/>
      <c r="U186" s="82">
        <v>12664</v>
      </c>
      <c r="V186" s="82">
        <v>0</v>
      </c>
      <c r="W186" s="82">
        <v>0</v>
      </c>
      <c r="X186" s="82">
        <v>854</v>
      </c>
      <c r="Y186" s="82">
        <v>13518</v>
      </c>
      <c r="Z186" s="83">
        <f ca="1">SUMIF($A$10:$A$938,$A186,$Y$10:$Y$938)+SUMIF('17PJ'!$B$10:$K$889,$A186,'17PJ'!K$10:$K$889)</f>
        <v>13761650</v>
      </c>
      <c r="AB186" s="79">
        <v>0</v>
      </c>
      <c r="AC186" s="79">
        <v>0</v>
      </c>
      <c r="AD186" s="80">
        <v>0</v>
      </c>
      <c r="AE186" s="150"/>
    </row>
    <row r="187" spans="1:31" s="13" customFormat="1">
      <c r="A187" s="49">
        <v>430</v>
      </c>
      <c r="B187" s="49">
        <v>430170031</v>
      </c>
      <c r="C187" s="50" t="s">
        <v>101</v>
      </c>
      <c r="D187" s="49">
        <v>170</v>
      </c>
      <c r="E187" s="50" t="s">
        <v>65</v>
      </c>
      <c r="F187" s="49">
        <v>31</v>
      </c>
      <c r="G187" s="50" t="s">
        <v>76</v>
      </c>
      <c r="H187" s="79">
        <v>1</v>
      </c>
      <c r="I187" s="80">
        <v>10226</v>
      </c>
      <c r="J187" s="80">
        <v>4744</v>
      </c>
      <c r="K187" s="80">
        <v>0</v>
      </c>
      <c r="L187" s="80">
        <v>893</v>
      </c>
      <c r="M187" s="81">
        <v>15863</v>
      </c>
      <c r="N187"/>
      <c r="O187" s="79">
        <v>2.4390243902439226E-2</v>
      </c>
      <c r="P187" s="79">
        <v>0</v>
      </c>
      <c r="Q187" s="55">
        <v>0.09</v>
      </c>
      <c r="R187" s="55">
        <v>3.0859245332986639E-2</v>
      </c>
      <c r="S187" s="52">
        <v>0</v>
      </c>
      <c r="T187"/>
      <c r="U187" s="82">
        <v>14605</v>
      </c>
      <c r="V187" s="82">
        <v>0</v>
      </c>
      <c r="W187" s="82">
        <v>0</v>
      </c>
      <c r="X187" s="82">
        <v>871</v>
      </c>
      <c r="Y187" s="82">
        <v>15476</v>
      </c>
      <c r="Z187" s="83">
        <f ca="1">SUMIF($A$10:$A$938,$A187,$Y$10:$Y$938)+SUMIF('17PJ'!$B$10:$K$889,$A187,'17PJ'!K$10:$K$889)</f>
        <v>13761650</v>
      </c>
      <c r="AB187" s="79">
        <v>0</v>
      </c>
      <c r="AC187" s="79">
        <v>0</v>
      </c>
      <c r="AD187" s="80">
        <v>0</v>
      </c>
      <c r="AE187" s="150"/>
    </row>
    <row r="188" spans="1:31" s="13" customFormat="1">
      <c r="A188" s="49">
        <v>430</v>
      </c>
      <c r="B188" s="49">
        <v>430170064</v>
      </c>
      <c r="C188" s="50" t="s">
        <v>101</v>
      </c>
      <c r="D188" s="49">
        <v>170</v>
      </c>
      <c r="E188" s="50" t="s">
        <v>65</v>
      </c>
      <c r="F188" s="49">
        <v>64</v>
      </c>
      <c r="G188" s="50" t="s">
        <v>102</v>
      </c>
      <c r="H188" s="79">
        <v>57.14</v>
      </c>
      <c r="I188" s="80">
        <v>9519</v>
      </c>
      <c r="J188" s="80">
        <v>1519</v>
      </c>
      <c r="K188" s="80">
        <v>0</v>
      </c>
      <c r="L188" s="80">
        <v>893</v>
      </c>
      <c r="M188" s="81">
        <v>11931</v>
      </c>
      <c r="N188"/>
      <c r="O188" s="79">
        <v>1.3936585365853786</v>
      </c>
      <c r="P188" s="79">
        <v>0</v>
      </c>
      <c r="Q188" s="55">
        <v>0.18</v>
      </c>
      <c r="R188" s="55">
        <v>2.6255390850916226E-2</v>
      </c>
      <c r="S188" s="52">
        <v>0</v>
      </c>
      <c r="T188"/>
      <c r="U188" s="82">
        <v>615340</v>
      </c>
      <c r="V188" s="82">
        <v>0</v>
      </c>
      <c r="W188" s="82">
        <v>0</v>
      </c>
      <c r="X188" s="82">
        <v>49769</v>
      </c>
      <c r="Y188" s="82">
        <v>665109</v>
      </c>
      <c r="Z188" s="83">
        <f ca="1">SUMIF($A$10:$A$938,$A188,$Y$10:$Y$938)+SUMIF('17PJ'!$B$10:$K$889,$A188,'17PJ'!K$10:$K$889)</f>
        <v>13761650</v>
      </c>
      <c r="AB188" s="79">
        <v>0</v>
      </c>
      <c r="AC188" s="79">
        <v>0</v>
      </c>
      <c r="AD188" s="80">
        <v>0</v>
      </c>
      <c r="AE188" s="150"/>
    </row>
    <row r="189" spans="1:31" s="13" customFormat="1">
      <c r="A189" s="49">
        <v>430</v>
      </c>
      <c r="B189" s="49">
        <v>430170100</v>
      </c>
      <c r="C189" s="50" t="s">
        <v>101</v>
      </c>
      <c r="D189" s="49">
        <v>170</v>
      </c>
      <c r="E189" s="50" t="s">
        <v>65</v>
      </c>
      <c r="F189" s="49">
        <v>100</v>
      </c>
      <c r="G189" s="50" t="s">
        <v>58</v>
      </c>
      <c r="H189" s="79">
        <v>24</v>
      </c>
      <c r="I189" s="80">
        <v>9884</v>
      </c>
      <c r="J189" s="80">
        <v>5079</v>
      </c>
      <c r="K189" s="80">
        <v>0</v>
      </c>
      <c r="L189" s="80">
        <v>893</v>
      </c>
      <c r="M189" s="81">
        <v>15856</v>
      </c>
      <c r="N189"/>
      <c r="O189" s="79">
        <v>0.58536585365854144</v>
      </c>
      <c r="P189" s="79">
        <v>0</v>
      </c>
      <c r="Q189" s="55">
        <v>0.09</v>
      </c>
      <c r="R189" s="55">
        <v>3.1256891479000334E-2</v>
      </c>
      <c r="S189" s="52">
        <v>0</v>
      </c>
      <c r="T189"/>
      <c r="U189" s="82">
        <v>350352</v>
      </c>
      <c r="V189" s="82">
        <v>0</v>
      </c>
      <c r="W189" s="82">
        <v>0</v>
      </c>
      <c r="X189" s="82">
        <v>20904</v>
      </c>
      <c r="Y189" s="82">
        <v>371256</v>
      </c>
      <c r="Z189" s="83">
        <f ca="1">SUMIF($A$10:$A$938,$A189,$Y$10:$Y$938)+SUMIF('17PJ'!$B$10:$K$889,$A189,'17PJ'!K$10:$K$889)</f>
        <v>13761650</v>
      </c>
      <c r="AB189" s="79">
        <v>0</v>
      </c>
      <c r="AC189" s="79">
        <v>0</v>
      </c>
      <c r="AD189" s="80">
        <v>0</v>
      </c>
      <c r="AE189" s="150"/>
    </row>
    <row r="190" spans="1:31" s="13" customFormat="1">
      <c r="A190" s="49">
        <v>430</v>
      </c>
      <c r="B190" s="49">
        <v>430170101</v>
      </c>
      <c r="C190" s="50" t="s">
        <v>101</v>
      </c>
      <c r="D190" s="49">
        <v>170</v>
      </c>
      <c r="E190" s="50" t="s">
        <v>65</v>
      </c>
      <c r="F190" s="49">
        <v>101</v>
      </c>
      <c r="G190" s="50" t="s">
        <v>103</v>
      </c>
      <c r="H190" s="79">
        <v>0.5</v>
      </c>
      <c r="I190" s="80">
        <v>8448</v>
      </c>
      <c r="J190" s="80">
        <v>1934</v>
      </c>
      <c r="K190" s="80">
        <v>0</v>
      </c>
      <c r="L190" s="80">
        <v>893</v>
      </c>
      <c r="M190" s="81">
        <v>11275</v>
      </c>
      <c r="N190"/>
      <c r="O190" s="79">
        <v>1.2195121951219613E-2</v>
      </c>
      <c r="P190" s="79">
        <v>0</v>
      </c>
      <c r="Q190" s="55">
        <v>0.09</v>
      </c>
      <c r="R190" s="55">
        <v>4.9836865172888503E-2</v>
      </c>
      <c r="S190" s="52">
        <v>0</v>
      </c>
      <c r="T190"/>
      <c r="U190" s="82">
        <v>5064</v>
      </c>
      <c r="V190" s="82">
        <v>0</v>
      </c>
      <c r="W190" s="82">
        <v>0</v>
      </c>
      <c r="X190" s="82">
        <v>436</v>
      </c>
      <c r="Y190" s="82">
        <v>5500</v>
      </c>
      <c r="Z190" s="83">
        <f ca="1">SUMIF($A$10:$A$938,$A190,$Y$10:$Y$938)+SUMIF('17PJ'!$B$10:$K$889,$A190,'17PJ'!K$10:$K$889)</f>
        <v>13761650</v>
      </c>
      <c r="AB190" s="79">
        <v>0</v>
      </c>
      <c r="AC190" s="79">
        <v>0</v>
      </c>
      <c r="AD190" s="80">
        <v>0</v>
      </c>
      <c r="AE190" s="150"/>
    </row>
    <row r="191" spans="1:31" s="13" customFormat="1">
      <c r="A191" s="49">
        <v>430</v>
      </c>
      <c r="B191" s="49">
        <v>430170110</v>
      </c>
      <c r="C191" s="50" t="s">
        <v>101</v>
      </c>
      <c r="D191" s="49">
        <v>170</v>
      </c>
      <c r="E191" s="50" t="s">
        <v>65</v>
      </c>
      <c r="F191" s="49">
        <v>110</v>
      </c>
      <c r="G191" s="50" t="s">
        <v>104</v>
      </c>
      <c r="H191" s="79">
        <v>23.96</v>
      </c>
      <c r="I191" s="80">
        <v>9929</v>
      </c>
      <c r="J191" s="80">
        <v>1843</v>
      </c>
      <c r="K191" s="80">
        <v>0</v>
      </c>
      <c r="L191" s="80">
        <v>893</v>
      </c>
      <c r="M191" s="81">
        <v>12665</v>
      </c>
      <c r="N191"/>
      <c r="O191" s="79">
        <v>0.58439024390244387</v>
      </c>
      <c r="P191" s="79">
        <v>0</v>
      </c>
      <c r="Q191" s="55">
        <v>0.09</v>
      </c>
      <c r="R191" s="55">
        <v>8.4075756412868678E-3</v>
      </c>
      <c r="S191" s="52">
        <v>0</v>
      </c>
      <c r="T191"/>
      <c r="U191" s="82">
        <v>275180</v>
      </c>
      <c r="V191" s="82">
        <v>0</v>
      </c>
      <c r="W191" s="82">
        <v>0</v>
      </c>
      <c r="X191" s="82">
        <v>20870</v>
      </c>
      <c r="Y191" s="82">
        <v>296050</v>
      </c>
      <c r="Z191" s="83">
        <f ca="1">SUMIF($A$10:$A$938,$A191,$Y$10:$Y$938)+SUMIF('17PJ'!$B$10:$K$889,$A191,'17PJ'!K$10:$K$889)</f>
        <v>13761650</v>
      </c>
      <c r="AB191" s="79">
        <v>0</v>
      </c>
      <c r="AC191" s="79">
        <v>0</v>
      </c>
      <c r="AD191" s="80">
        <v>0</v>
      </c>
      <c r="AE191" s="150"/>
    </row>
    <row r="192" spans="1:31" s="13" customFormat="1">
      <c r="A192" s="49">
        <v>430</v>
      </c>
      <c r="B192" s="49">
        <v>430170136</v>
      </c>
      <c r="C192" s="50" t="s">
        <v>101</v>
      </c>
      <c r="D192" s="49">
        <v>170</v>
      </c>
      <c r="E192" s="50" t="s">
        <v>65</v>
      </c>
      <c r="F192" s="49">
        <v>136</v>
      </c>
      <c r="G192" s="50" t="s">
        <v>63</v>
      </c>
      <c r="H192" s="79">
        <v>1</v>
      </c>
      <c r="I192" s="80">
        <v>10226</v>
      </c>
      <c r="J192" s="80">
        <v>3355</v>
      </c>
      <c r="K192" s="80">
        <v>0</v>
      </c>
      <c r="L192" s="80">
        <v>893</v>
      </c>
      <c r="M192" s="81">
        <v>14474</v>
      </c>
      <c r="N192"/>
      <c r="O192" s="79">
        <v>2.4390243902439226E-2</v>
      </c>
      <c r="P192" s="79">
        <v>0</v>
      </c>
      <c r="Q192" s="55">
        <v>0.09</v>
      </c>
      <c r="R192" s="55">
        <v>3.8630420991725041E-3</v>
      </c>
      <c r="S192" s="52">
        <v>0</v>
      </c>
      <c r="T192"/>
      <c r="U192" s="82">
        <v>13250</v>
      </c>
      <c r="V192" s="82">
        <v>0</v>
      </c>
      <c r="W192" s="82">
        <v>0</v>
      </c>
      <c r="X192" s="82">
        <v>871</v>
      </c>
      <c r="Y192" s="82">
        <v>14121</v>
      </c>
      <c r="Z192" s="83">
        <f ca="1">SUMIF($A$10:$A$938,$A192,$Y$10:$Y$938)+SUMIF('17PJ'!$B$10:$K$889,$A192,'17PJ'!K$10:$K$889)</f>
        <v>13761650</v>
      </c>
      <c r="AB192" s="79">
        <v>0</v>
      </c>
      <c r="AC192" s="79">
        <v>0</v>
      </c>
      <c r="AD192" s="80">
        <v>0</v>
      </c>
      <c r="AE192" s="150"/>
    </row>
    <row r="193" spans="1:31" s="13" customFormat="1">
      <c r="A193" s="49">
        <v>430</v>
      </c>
      <c r="B193" s="49">
        <v>430170139</v>
      </c>
      <c r="C193" s="50" t="s">
        <v>101</v>
      </c>
      <c r="D193" s="49">
        <v>170</v>
      </c>
      <c r="E193" s="50" t="s">
        <v>65</v>
      </c>
      <c r="F193" s="49">
        <v>139</v>
      </c>
      <c r="G193" s="50" t="s">
        <v>64</v>
      </c>
      <c r="H193" s="79">
        <v>8.02</v>
      </c>
      <c r="I193" s="80">
        <v>9972</v>
      </c>
      <c r="J193" s="80">
        <v>3978</v>
      </c>
      <c r="K193" s="80">
        <v>0</v>
      </c>
      <c r="L193" s="80">
        <v>893</v>
      </c>
      <c r="M193" s="81">
        <v>14843</v>
      </c>
      <c r="N193"/>
      <c r="O193" s="79">
        <v>0.19560975609756259</v>
      </c>
      <c r="P193" s="79">
        <v>0</v>
      </c>
      <c r="Q193" s="55">
        <v>0.09</v>
      </c>
      <c r="R193" s="55">
        <v>3.4626982599907357E-3</v>
      </c>
      <c r="S193" s="52">
        <v>0</v>
      </c>
      <c r="T193"/>
      <c r="U193" s="82">
        <v>109152</v>
      </c>
      <c r="V193" s="82">
        <v>0</v>
      </c>
      <c r="W193" s="82">
        <v>0</v>
      </c>
      <c r="X193" s="82">
        <v>6986</v>
      </c>
      <c r="Y193" s="82">
        <v>116138</v>
      </c>
      <c r="Z193" s="83">
        <f ca="1">SUMIF($A$10:$A$938,$A193,$Y$10:$Y$938)+SUMIF('17PJ'!$B$10:$K$889,$A193,'17PJ'!K$10:$K$889)</f>
        <v>13761650</v>
      </c>
      <c r="AB193" s="79">
        <v>0</v>
      </c>
      <c r="AC193" s="79">
        <v>0</v>
      </c>
      <c r="AD193" s="80">
        <v>0</v>
      </c>
      <c r="AE193" s="150"/>
    </row>
    <row r="194" spans="1:31" s="13" customFormat="1">
      <c r="A194" s="49">
        <v>430</v>
      </c>
      <c r="B194" s="49">
        <v>430170141</v>
      </c>
      <c r="C194" s="50" t="s">
        <v>101</v>
      </c>
      <c r="D194" s="49">
        <v>170</v>
      </c>
      <c r="E194" s="50" t="s">
        <v>65</v>
      </c>
      <c r="F194" s="49">
        <v>141</v>
      </c>
      <c r="G194" s="50" t="s">
        <v>106</v>
      </c>
      <c r="H194" s="79">
        <v>119.32999999999998</v>
      </c>
      <c r="I194" s="80">
        <v>9629</v>
      </c>
      <c r="J194" s="80">
        <v>4511</v>
      </c>
      <c r="K194" s="80">
        <v>0</v>
      </c>
      <c r="L194" s="80">
        <v>893</v>
      </c>
      <c r="M194" s="81">
        <v>15033</v>
      </c>
      <c r="N194"/>
      <c r="O194" s="79">
        <v>2.9104878048780685</v>
      </c>
      <c r="P194" s="79">
        <v>0</v>
      </c>
      <c r="Q194" s="55">
        <v>0.09</v>
      </c>
      <c r="R194" s="55">
        <v>3.8689956813139532E-2</v>
      </c>
      <c r="S194" s="52">
        <v>0</v>
      </c>
      <c r="T194"/>
      <c r="U194" s="82">
        <v>1646157</v>
      </c>
      <c r="V194" s="82">
        <v>0</v>
      </c>
      <c r="W194" s="82">
        <v>0</v>
      </c>
      <c r="X194" s="82">
        <v>103940</v>
      </c>
      <c r="Y194" s="82">
        <v>1750097</v>
      </c>
      <c r="Z194" s="83">
        <f ca="1">SUMIF($A$10:$A$938,$A194,$Y$10:$Y$938)+SUMIF('17PJ'!$B$10:$K$889,$A194,'17PJ'!K$10:$K$889)</f>
        <v>13761650</v>
      </c>
      <c r="AB194" s="79">
        <v>0</v>
      </c>
      <c r="AC194" s="79">
        <v>0</v>
      </c>
      <c r="AD194" s="80">
        <v>0</v>
      </c>
      <c r="AE194" s="150"/>
    </row>
    <row r="195" spans="1:31" s="13" customFormat="1">
      <c r="A195" s="49">
        <v>430</v>
      </c>
      <c r="B195" s="49">
        <v>430170153</v>
      </c>
      <c r="C195" s="50" t="s">
        <v>101</v>
      </c>
      <c r="D195" s="49">
        <v>170</v>
      </c>
      <c r="E195" s="50" t="s">
        <v>65</v>
      </c>
      <c r="F195" s="49">
        <v>153</v>
      </c>
      <c r="G195" s="50" t="s">
        <v>107</v>
      </c>
      <c r="H195" s="79">
        <v>2</v>
      </c>
      <c r="I195" s="80">
        <v>11066</v>
      </c>
      <c r="J195" s="80">
        <v>586</v>
      </c>
      <c r="K195" s="80">
        <v>0</v>
      </c>
      <c r="L195" s="80">
        <v>893</v>
      </c>
      <c r="M195" s="81">
        <v>12545</v>
      </c>
      <c r="N195"/>
      <c r="O195" s="79">
        <v>4.8780487804878453E-2</v>
      </c>
      <c r="P195" s="79">
        <v>0</v>
      </c>
      <c r="Q195" s="55">
        <v>0.09</v>
      </c>
      <c r="R195" s="55">
        <v>1.3064621745680596E-2</v>
      </c>
      <c r="S195" s="52">
        <v>0</v>
      </c>
      <c r="T195"/>
      <c r="U195" s="82">
        <v>22736</v>
      </c>
      <c r="V195" s="82">
        <v>0</v>
      </c>
      <c r="W195" s="82">
        <v>0</v>
      </c>
      <c r="X195" s="82">
        <v>1742</v>
      </c>
      <c r="Y195" s="82">
        <v>24478</v>
      </c>
      <c r="Z195" s="83">
        <f ca="1">SUMIF($A$10:$A$938,$A195,$Y$10:$Y$938)+SUMIF('17PJ'!$B$10:$K$889,$A195,'17PJ'!K$10:$K$889)</f>
        <v>13761650</v>
      </c>
      <c r="AB195" s="79">
        <v>0</v>
      </c>
      <c r="AC195" s="79">
        <v>0</v>
      </c>
      <c r="AD195" s="80">
        <v>0</v>
      </c>
      <c r="AE195" s="150"/>
    </row>
    <row r="196" spans="1:31" s="13" customFormat="1">
      <c r="A196" s="49">
        <v>430</v>
      </c>
      <c r="B196" s="49">
        <v>430170158</v>
      </c>
      <c r="C196" s="50" t="s">
        <v>101</v>
      </c>
      <c r="D196" s="49">
        <v>170</v>
      </c>
      <c r="E196" s="50" t="s">
        <v>65</v>
      </c>
      <c r="F196" s="49">
        <v>158</v>
      </c>
      <c r="G196" s="50" t="s">
        <v>108</v>
      </c>
      <c r="H196" s="79">
        <v>2</v>
      </c>
      <c r="I196" s="80">
        <v>9337</v>
      </c>
      <c r="J196" s="80">
        <v>4600</v>
      </c>
      <c r="K196" s="80">
        <v>0</v>
      </c>
      <c r="L196" s="80">
        <v>893</v>
      </c>
      <c r="M196" s="81">
        <v>14830</v>
      </c>
      <c r="N196"/>
      <c r="O196" s="79">
        <v>4.8780487804878453E-2</v>
      </c>
      <c r="P196" s="79">
        <v>0</v>
      </c>
      <c r="Q196" s="55">
        <v>0.09</v>
      </c>
      <c r="R196" s="55">
        <v>3.3372491763020873E-2</v>
      </c>
      <c r="S196" s="52">
        <v>0</v>
      </c>
      <c r="T196"/>
      <c r="U196" s="82">
        <v>27194</v>
      </c>
      <c r="V196" s="82">
        <v>0</v>
      </c>
      <c r="W196" s="82">
        <v>0</v>
      </c>
      <c r="X196" s="82">
        <v>1742</v>
      </c>
      <c r="Y196" s="82">
        <v>28936</v>
      </c>
      <c r="Z196" s="83">
        <f ca="1">SUMIF($A$10:$A$938,$A196,$Y$10:$Y$938)+SUMIF('17PJ'!$B$10:$K$889,$A196,'17PJ'!K$10:$K$889)</f>
        <v>13761650</v>
      </c>
      <c r="AB196" s="79">
        <v>0</v>
      </c>
      <c r="AC196" s="79">
        <v>0</v>
      </c>
      <c r="AD196" s="80">
        <v>0</v>
      </c>
      <c r="AE196" s="150"/>
    </row>
    <row r="197" spans="1:31" s="13" customFormat="1">
      <c r="A197" s="49">
        <v>430</v>
      </c>
      <c r="B197" s="49">
        <v>430170170</v>
      </c>
      <c r="C197" s="50" t="s">
        <v>101</v>
      </c>
      <c r="D197" s="49">
        <v>170</v>
      </c>
      <c r="E197" s="50" t="s">
        <v>65</v>
      </c>
      <c r="F197" s="49">
        <v>170</v>
      </c>
      <c r="G197" s="50" t="s">
        <v>65</v>
      </c>
      <c r="H197" s="79">
        <v>556.90000000000009</v>
      </c>
      <c r="I197" s="80">
        <v>9677</v>
      </c>
      <c r="J197" s="80">
        <v>3780</v>
      </c>
      <c r="K197" s="80">
        <v>0</v>
      </c>
      <c r="L197" s="80">
        <v>893</v>
      </c>
      <c r="M197" s="81">
        <v>14350</v>
      </c>
      <c r="N197"/>
      <c r="O197" s="79">
        <v>13.582926829268523</v>
      </c>
      <c r="P197" s="79">
        <v>0</v>
      </c>
      <c r="Q197" s="55">
        <v>0.09</v>
      </c>
      <c r="R197" s="55">
        <v>8.9350920886556662E-2</v>
      </c>
      <c r="S197" s="52">
        <v>0</v>
      </c>
      <c r="T197"/>
      <c r="U197" s="82">
        <v>7311531</v>
      </c>
      <c r="V197" s="82">
        <v>0</v>
      </c>
      <c r="W197" s="82">
        <v>0</v>
      </c>
      <c r="X197" s="82">
        <v>485069</v>
      </c>
      <c r="Y197" s="82">
        <v>7796600</v>
      </c>
      <c r="Z197" s="83">
        <f ca="1">SUMIF($A$10:$A$938,$A197,$Y$10:$Y$938)+SUMIF('17PJ'!$B$10:$K$889,$A197,'17PJ'!K$10:$K$889)</f>
        <v>13761650</v>
      </c>
      <c r="AB197" s="79">
        <v>32.25</v>
      </c>
      <c r="AC197" s="79">
        <v>0</v>
      </c>
      <c r="AD197" s="80">
        <v>0</v>
      </c>
      <c r="AE197" s="150"/>
    </row>
    <row r="198" spans="1:31" s="13" customFormat="1">
      <c r="A198" s="49">
        <v>430</v>
      </c>
      <c r="B198" s="49">
        <v>430170174</v>
      </c>
      <c r="C198" s="50" t="s">
        <v>101</v>
      </c>
      <c r="D198" s="49">
        <v>170</v>
      </c>
      <c r="E198" s="50" t="s">
        <v>65</v>
      </c>
      <c r="F198" s="49">
        <v>174</v>
      </c>
      <c r="G198" s="50" t="s">
        <v>109</v>
      </c>
      <c r="H198" s="79">
        <v>43.15</v>
      </c>
      <c r="I198" s="80">
        <v>9208</v>
      </c>
      <c r="J198" s="80">
        <v>3654</v>
      </c>
      <c r="K198" s="80">
        <v>0</v>
      </c>
      <c r="L198" s="80">
        <v>893</v>
      </c>
      <c r="M198" s="81">
        <v>13755</v>
      </c>
      <c r="N198"/>
      <c r="O198" s="79">
        <v>1.0524390243902533</v>
      </c>
      <c r="P198" s="79">
        <v>0</v>
      </c>
      <c r="Q198" s="55">
        <v>0.09</v>
      </c>
      <c r="R198" s="55">
        <v>2.8058366023205345E-2</v>
      </c>
      <c r="S198" s="52">
        <v>0</v>
      </c>
      <c r="T198"/>
      <c r="U198" s="82">
        <v>541447</v>
      </c>
      <c r="V198" s="82">
        <v>0</v>
      </c>
      <c r="W198" s="82">
        <v>0</v>
      </c>
      <c r="X198" s="82">
        <v>37584</v>
      </c>
      <c r="Y198" s="82">
        <v>579031</v>
      </c>
      <c r="Z198" s="83">
        <f ca="1">SUMIF($A$10:$A$938,$A198,$Y$10:$Y$938)+SUMIF('17PJ'!$B$10:$K$889,$A198,'17PJ'!K$10:$K$889)</f>
        <v>13761650</v>
      </c>
      <c r="AB198" s="79">
        <v>0</v>
      </c>
      <c r="AC198" s="79">
        <v>0</v>
      </c>
      <c r="AD198" s="80">
        <v>0</v>
      </c>
      <c r="AE198" s="150"/>
    </row>
    <row r="199" spans="1:31" s="13" customFormat="1">
      <c r="A199" s="49">
        <v>430</v>
      </c>
      <c r="B199" s="49">
        <v>430170177</v>
      </c>
      <c r="C199" s="50" t="s">
        <v>101</v>
      </c>
      <c r="D199" s="49">
        <v>170</v>
      </c>
      <c r="E199" s="50" t="s">
        <v>65</v>
      </c>
      <c r="F199" s="49">
        <v>177</v>
      </c>
      <c r="G199" s="50" t="s">
        <v>110</v>
      </c>
      <c r="H199" s="79">
        <v>1</v>
      </c>
      <c r="I199" s="80">
        <v>10226</v>
      </c>
      <c r="J199" s="80">
        <v>3761</v>
      </c>
      <c r="K199" s="80">
        <v>0</v>
      </c>
      <c r="L199" s="80">
        <v>893</v>
      </c>
      <c r="M199" s="81">
        <v>14880</v>
      </c>
      <c r="N199"/>
      <c r="O199" s="79">
        <v>2.4390243902439226E-2</v>
      </c>
      <c r="P199" s="79">
        <v>0</v>
      </c>
      <c r="Q199" s="55">
        <v>0.09</v>
      </c>
      <c r="R199" s="55">
        <v>5.4522435519441101E-3</v>
      </c>
      <c r="S199" s="52">
        <v>0</v>
      </c>
      <c r="T199"/>
      <c r="U199" s="82">
        <v>13646</v>
      </c>
      <c r="V199" s="82">
        <v>0</v>
      </c>
      <c r="W199" s="82">
        <v>0</v>
      </c>
      <c r="X199" s="82">
        <v>871</v>
      </c>
      <c r="Y199" s="82">
        <v>14517</v>
      </c>
      <c r="Z199" s="83">
        <f ca="1">SUMIF($A$10:$A$938,$A199,$Y$10:$Y$938)+SUMIF('17PJ'!$B$10:$K$889,$A199,'17PJ'!K$10:$K$889)</f>
        <v>13761650</v>
      </c>
      <c r="AB199" s="79">
        <v>0</v>
      </c>
      <c r="AC199" s="79">
        <v>0</v>
      </c>
      <c r="AD199" s="80">
        <v>0</v>
      </c>
      <c r="AE199" s="150"/>
    </row>
    <row r="200" spans="1:31" s="13" customFormat="1">
      <c r="A200" s="49">
        <v>430</v>
      </c>
      <c r="B200" s="49">
        <v>430170185</v>
      </c>
      <c r="C200" s="50" t="s">
        <v>101</v>
      </c>
      <c r="D200" s="49">
        <v>170</v>
      </c>
      <c r="E200" s="50" t="s">
        <v>65</v>
      </c>
      <c r="F200" s="49">
        <v>185</v>
      </c>
      <c r="G200" s="50" t="s">
        <v>180</v>
      </c>
      <c r="H200" s="79">
        <v>1</v>
      </c>
      <c r="I200" s="80">
        <v>10930</v>
      </c>
      <c r="J200" s="80">
        <v>2048</v>
      </c>
      <c r="K200" s="80">
        <v>0</v>
      </c>
      <c r="L200" s="80">
        <v>893</v>
      </c>
      <c r="M200" s="81">
        <v>13871</v>
      </c>
      <c r="N200"/>
      <c r="O200" s="79">
        <v>2.4390243902439226E-2</v>
      </c>
      <c r="P200" s="79">
        <v>0</v>
      </c>
      <c r="Q200" s="55">
        <v>0.09</v>
      </c>
      <c r="R200" s="55">
        <v>5.2702888037423779E-3</v>
      </c>
      <c r="S200" s="52">
        <v>0</v>
      </c>
      <c r="T200"/>
      <c r="U200" s="82">
        <v>12661</v>
      </c>
      <c r="V200" s="82">
        <v>0</v>
      </c>
      <c r="W200" s="82">
        <v>0</v>
      </c>
      <c r="X200" s="82">
        <v>871</v>
      </c>
      <c r="Y200" s="82">
        <v>13532</v>
      </c>
      <c r="Z200" s="83">
        <f ca="1">SUMIF($A$10:$A$938,$A200,$Y$10:$Y$938)+SUMIF('17PJ'!$B$10:$K$889,$A200,'17PJ'!K$10:$K$889)</f>
        <v>13761650</v>
      </c>
      <c r="AB200" s="79">
        <v>0</v>
      </c>
      <c r="AC200" s="79">
        <v>0</v>
      </c>
      <c r="AD200" s="80">
        <v>0</v>
      </c>
      <c r="AE200" s="150"/>
    </row>
    <row r="201" spans="1:31" s="13" customFormat="1">
      <c r="A201" s="49">
        <v>430</v>
      </c>
      <c r="B201" s="49">
        <v>430170198</v>
      </c>
      <c r="C201" s="50" t="s">
        <v>101</v>
      </c>
      <c r="D201" s="49">
        <v>170</v>
      </c>
      <c r="E201" s="50" t="s">
        <v>65</v>
      </c>
      <c r="F201" s="49">
        <v>198</v>
      </c>
      <c r="G201" s="50" t="s">
        <v>66</v>
      </c>
      <c r="H201" s="79">
        <v>4</v>
      </c>
      <c r="I201" s="80">
        <v>9781</v>
      </c>
      <c r="J201" s="80">
        <v>3933</v>
      </c>
      <c r="K201" s="80">
        <v>0</v>
      </c>
      <c r="L201" s="80">
        <v>893</v>
      </c>
      <c r="M201" s="81">
        <v>14607</v>
      </c>
      <c r="N201"/>
      <c r="O201" s="79">
        <v>9.7560975609756906E-2</v>
      </c>
      <c r="P201" s="79">
        <v>0</v>
      </c>
      <c r="Q201" s="55">
        <v>0.09</v>
      </c>
      <c r="R201" s="55">
        <v>4.8293990632196065E-3</v>
      </c>
      <c r="S201" s="52">
        <v>0</v>
      </c>
      <c r="T201"/>
      <c r="U201" s="82">
        <v>53520</v>
      </c>
      <c r="V201" s="82">
        <v>0</v>
      </c>
      <c r="W201" s="82">
        <v>0</v>
      </c>
      <c r="X201" s="82">
        <v>3484</v>
      </c>
      <c r="Y201" s="82">
        <v>57004</v>
      </c>
      <c r="Z201" s="83">
        <f ca="1">SUMIF($A$10:$A$938,$A201,$Y$10:$Y$938)+SUMIF('17PJ'!$B$10:$K$889,$A201,'17PJ'!K$10:$K$889)</f>
        <v>13761650</v>
      </c>
      <c r="AB201" s="79">
        <v>0</v>
      </c>
      <c r="AC201" s="79">
        <v>0</v>
      </c>
      <c r="AD201" s="80">
        <v>0</v>
      </c>
      <c r="AE201" s="150"/>
    </row>
    <row r="202" spans="1:31" s="13" customFormat="1">
      <c r="A202" s="49">
        <v>430</v>
      </c>
      <c r="B202" s="49">
        <v>430170213</v>
      </c>
      <c r="C202" s="50" t="s">
        <v>101</v>
      </c>
      <c r="D202" s="49">
        <v>170</v>
      </c>
      <c r="E202" s="50" t="s">
        <v>65</v>
      </c>
      <c r="F202" s="49">
        <v>213</v>
      </c>
      <c r="G202" s="50" t="s">
        <v>344</v>
      </c>
      <c r="H202" s="79">
        <v>2.76</v>
      </c>
      <c r="I202" s="80">
        <v>9145</v>
      </c>
      <c r="J202" s="80">
        <v>7104</v>
      </c>
      <c r="K202" s="80">
        <v>0</v>
      </c>
      <c r="L202" s="80">
        <v>893</v>
      </c>
      <c r="M202" s="81">
        <v>17142</v>
      </c>
      <c r="N202"/>
      <c r="O202" s="79">
        <v>6.7317073170732267E-2</v>
      </c>
      <c r="P202" s="79">
        <v>0</v>
      </c>
      <c r="Q202" s="55">
        <v>0.09</v>
      </c>
      <c r="R202" s="55">
        <v>1.593625380904884E-3</v>
      </c>
      <c r="S202" s="52">
        <v>0</v>
      </c>
      <c r="T202"/>
      <c r="U202" s="82">
        <v>43754</v>
      </c>
      <c r="V202" s="82">
        <v>0</v>
      </c>
      <c r="W202" s="82">
        <v>0</v>
      </c>
      <c r="X202" s="82">
        <v>2404</v>
      </c>
      <c r="Y202" s="82">
        <v>46158</v>
      </c>
      <c r="Z202" s="83">
        <f ca="1">SUMIF($A$10:$A$938,$A202,$Y$10:$Y$938)+SUMIF('17PJ'!$B$10:$K$889,$A202,'17PJ'!K$10:$K$889)</f>
        <v>13761650</v>
      </c>
      <c r="AB202" s="79">
        <v>0</v>
      </c>
      <c r="AC202" s="79">
        <v>0</v>
      </c>
      <c r="AD202" s="80">
        <v>0</v>
      </c>
      <c r="AE202" s="150"/>
    </row>
    <row r="203" spans="1:31" s="13" customFormat="1">
      <c r="A203" s="49">
        <v>430</v>
      </c>
      <c r="B203" s="49">
        <v>430170271</v>
      </c>
      <c r="C203" s="50" t="s">
        <v>101</v>
      </c>
      <c r="D203" s="49">
        <v>170</v>
      </c>
      <c r="E203" s="50" t="s">
        <v>65</v>
      </c>
      <c r="F203" s="49">
        <v>271</v>
      </c>
      <c r="G203" s="50" t="s">
        <v>111</v>
      </c>
      <c r="H203" s="79">
        <v>29.58</v>
      </c>
      <c r="I203" s="80">
        <v>9965</v>
      </c>
      <c r="J203" s="80">
        <v>2791</v>
      </c>
      <c r="K203" s="80">
        <v>0</v>
      </c>
      <c r="L203" s="80">
        <v>893</v>
      </c>
      <c r="M203" s="81">
        <v>13649</v>
      </c>
      <c r="N203"/>
      <c r="O203" s="79">
        <v>0.72146341463415242</v>
      </c>
      <c r="P203" s="79">
        <v>0</v>
      </c>
      <c r="Q203" s="55">
        <v>0.09</v>
      </c>
      <c r="R203" s="55">
        <v>5.5320159227313561E-3</v>
      </c>
      <c r="S203" s="52">
        <v>0</v>
      </c>
      <c r="T203"/>
      <c r="U203" s="82">
        <v>368122</v>
      </c>
      <c r="V203" s="82">
        <v>0</v>
      </c>
      <c r="W203" s="82">
        <v>0</v>
      </c>
      <c r="X203" s="82">
        <v>25766</v>
      </c>
      <c r="Y203" s="82">
        <v>393888</v>
      </c>
      <c r="Z203" s="83">
        <f ca="1">SUMIF($A$10:$A$938,$A203,$Y$10:$Y$938)+SUMIF('17PJ'!$B$10:$K$889,$A203,'17PJ'!K$10:$K$889)</f>
        <v>13761650</v>
      </c>
      <c r="AB203" s="79">
        <v>0</v>
      </c>
      <c r="AC203" s="79">
        <v>0</v>
      </c>
      <c r="AD203" s="80">
        <v>0</v>
      </c>
      <c r="AE203" s="150"/>
    </row>
    <row r="204" spans="1:31" s="13" customFormat="1">
      <c r="A204" s="49">
        <v>430</v>
      </c>
      <c r="B204" s="49">
        <v>430170276</v>
      </c>
      <c r="C204" s="50" t="s">
        <v>101</v>
      </c>
      <c r="D204" s="49">
        <v>170</v>
      </c>
      <c r="E204" s="50" t="s">
        <v>65</v>
      </c>
      <c r="F204" s="49">
        <v>276</v>
      </c>
      <c r="G204" s="50" t="s">
        <v>67</v>
      </c>
      <c r="H204" s="79">
        <v>1</v>
      </c>
      <c r="I204" s="80">
        <v>8448</v>
      </c>
      <c r="J204" s="80">
        <v>8050</v>
      </c>
      <c r="K204" s="80">
        <v>0</v>
      </c>
      <c r="L204" s="80">
        <v>893</v>
      </c>
      <c r="M204" s="81">
        <v>17391</v>
      </c>
      <c r="N204"/>
      <c r="O204" s="79">
        <v>2.4390243902439226E-2</v>
      </c>
      <c r="P204" s="79">
        <v>0</v>
      </c>
      <c r="Q204" s="55">
        <v>0.09</v>
      </c>
      <c r="R204" s="55">
        <v>1.4089716301337093E-3</v>
      </c>
      <c r="S204" s="52">
        <v>0</v>
      </c>
      <c r="T204"/>
      <c r="U204" s="82">
        <v>16096</v>
      </c>
      <c r="V204" s="82">
        <v>0</v>
      </c>
      <c r="W204" s="82">
        <v>0</v>
      </c>
      <c r="X204" s="82">
        <v>871</v>
      </c>
      <c r="Y204" s="82">
        <v>16967</v>
      </c>
      <c r="Z204" s="83">
        <f ca="1">SUMIF($A$10:$A$938,$A204,$Y$10:$Y$938)+SUMIF('17PJ'!$B$10:$K$889,$A204,'17PJ'!K$10:$K$889)</f>
        <v>13761650</v>
      </c>
      <c r="AB204" s="79">
        <v>0</v>
      </c>
      <c r="AC204" s="79">
        <v>0</v>
      </c>
      <c r="AD204" s="80">
        <v>0</v>
      </c>
      <c r="AE204" s="150"/>
    </row>
    <row r="205" spans="1:31" s="13" customFormat="1">
      <c r="A205" s="49">
        <v>430</v>
      </c>
      <c r="B205" s="49">
        <v>430170288</v>
      </c>
      <c r="C205" s="50" t="s">
        <v>101</v>
      </c>
      <c r="D205" s="49">
        <v>170</v>
      </c>
      <c r="E205" s="50" t="s">
        <v>65</v>
      </c>
      <c r="F205" s="49">
        <v>288</v>
      </c>
      <c r="G205" s="50" t="s">
        <v>68</v>
      </c>
      <c r="H205" s="79">
        <v>1</v>
      </c>
      <c r="I205" s="80">
        <v>9137</v>
      </c>
      <c r="J205" s="80">
        <v>5580</v>
      </c>
      <c r="K205" s="80">
        <v>0</v>
      </c>
      <c r="L205" s="80">
        <v>893</v>
      </c>
      <c r="M205" s="81">
        <v>15610</v>
      </c>
      <c r="N205"/>
      <c r="O205" s="79">
        <v>2.4390243902439226E-2</v>
      </c>
      <c r="P205" s="79">
        <v>0</v>
      </c>
      <c r="Q205" s="55">
        <v>0.09</v>
      </c>
      <c r="R205" s="55">
        <v>1.3814430966453072E-3</v>
      </c>
      <c r="S205" s="52">
        <v>0</v>
      </c>
      <c r="T205"/>
      <c r="U205" s="82">
        <v>14358</v>
      </c>
      <c r="V205" s="82">
        <v>0</v>
      </c>
      <c r="W205" s="82">
        <v>0</v>
      </c>
      <c r="X205" s="82">
        <v>871</v>
      </c>
      <c r="Y205" s="82">
        <v>15229</v>
      </c>
      <c r="Z205" s="83">
        <f ca="1">SUMIF($A$10:$A$938,$A205,$Y$10:$Y$938)+SUMIF('17PJ'!$B$10:$K$889,$A205,'17PJ'!K$10:$K$889)</f>
        <v>13761650</v>
      </c>
      <c r="AB205" s="79">
        <v>0</v>
      </c>
      <c r="AC205" s="79">
        <v>0</v>
      </c>
      <c r="AD205" s="80">
        <v>0</v>
      </c>
      <c r="AE205" s="150"/>
    </row>
    <row r="206" spans="1:31" s="13" customFormat="1">
      <c r="A206" s="49">
        <v>430</v>
      </c>
      <c r="B206" s="49">
        <v>430170304</v>
      </c>
      <c r="C206" s="50" t="s">
        <v>101</v>
      </c>
      <c r="D206" s="49">
        <v>170</v>
      </c>
      <c r="E206" s="50" t="s">
        <v>65</v>
      </c>
      <c r="F206" s="49">
        <v>304</v>
      </c>
      <c r="G206" s="50" t="s">
        <v>69</v>
      </c>
      <c r="H206" s="79">
        <v>1</v>
      </c>
      <c r="I206" s="80">
        <v>10226</v>
      </c>
      <c r="J206" s="80">
        <v>3373</v>
      </c>
      <c r="K206" s="80">
        <v>0</v>
      </c>
      <c r="L206" s="80">
        <v>893</v>
      </c>
      <c r="M206" s="81">
        <v>14492</v>
      </c>
      <c r="N206"/>
      <c r="O206" s="79">
        <v>2.4390243902439226E-2</v>
      </c>
      <c r="P206" s="79">
        <v>0</v>
      </c>
      <c r="Q206" s="55">
        <v>0.09</v>
      </c>
      <c r="R206" s="55">
        <v>5.2116329380981973E-4</v>
      </c>
      <c r="S206" s="52">
        <v>0</v>
      </c>
      <c r="T206"/>
      <c r="U206" s="82">
        <v>13267</v>
      </c>
      <c r="V206" s="82">
        <v>0</v>
      </c>
      <c r="W206" s="82">
        <v>0</v>
      </c>
      <c r="X206" s="82">
        <v>871</v>
      </c>
      <c r="Y206" s="82">
        <v>14138</v>
      </c>
      <c r="Z206" s="83">
        <f ca="1">SUMIF($A$10:$A$938,$A206,$Y$10:$Y$938)+SUMIF('17PJ'!$B$10:$K$889,$A206,'17PJ'!K$10:$K$889)</f>
        <v>13761650</v>
      </c>
      <c r="AB206" s="79">
        <v>0</v>
      </c>
      <c r="AC206" s="79">
        <v>0</v>
      </c>
      <c r="AD206" s="80">
        <v>0</v>
      </c>
      <c r="AE206" s="150"/>
    </row>
    <row r="207" spans="1:31" s="13" customFormat="1">
      <c r="A207" s="49">
        <v>430</v>
      </c>
      <c r="B207" s="49">
        <v>430170314</v>
      </c>
      <c r="C207" s="50" t="s">
        <v>101</v>
      </c>
      <c r="D207" s="49">
        <v>170</v>
      </c>
      <c r="E207" s="50" t="s">
        <v>65</v>
      </c>
      <c r="F207" s="49">
        <v>314</v>
      </c>
      <c r="G207" s="50" t="s">
        <v>29</v>
      </c>
      <c r="H207" s="79">
        <v>1</v>
      </c>
      <c r="I207" s="80">
        <v>10226</v>
      </c>
      <c r="J207" s="80">
        <v>7934</v>
      </c>
      <c r="K207" s="80">
        <v>0</v>
      </c>
      <c r="L207" s="80">
        <v>893</v>
      </c>
      <c r="M207" s="81">
        <v>19053</v>
      </c>
      <c r="N207"/>
      <c r="O207" s="79">
        <v>2.4390243902439226E-2</v>
      </c>
      <c r="P207" s="79">
        <v>0</v>
      </c>
      <c r="Q207" s="55">
        <v>0.09</v>
      </c>
      <c r="R207" s="55">
        <v>4.7700631071184215E-3</v>
      </c>
      <c r="S207" s="52">
        <v>0</v>
      </c>
      <c r="T207"/>
      <c r="U207" s="82">
        <v>17717</v>
      </c>
      <c r="V207" s="82">
        <v>0</v>
      </c>
      <c r="W207" s="82">
        <v>0</v>
      </c>
      <c r="X207" s="82">
        <v>871</v>
      </c>
      <c r="Y207" s="82">
        <v>18588</v>
      </c>
      <c r="Z207" s="83">
        <f ca="1">SUMIF($A$10:$A$938,$A207,$Y$10:$Y$938)+SUMIF('17PJ'!$B$10:$K$889,$A207,'17PJ'!K$10:$K$889)</f>
        <v>13761650</v>
      </c>
      <c r="AB207" s="79">
        <v>0</v>
      </c>
      <c r="AC207" s="79">
        <v>0</v>
      </c>
      <c r="AD207" s="80">
        <v>0</v>
      </c>
      <c r="AE207" s="150"/>
    </row>
    <row r="208" spans="1:31" s="13" customFormat="1">
      <c r="A208" s="49">
        <v>430</v>
      </c>
      <c r="B208" s="49">
        <v>430170321</v>
      </c>
      <c r="C208" s="50" t="s">
        <v>101</v>
      </c>
      <c r="D208" s="49">
        <v>170</v>
      </c>
      <c r="E208" s="50" t="s">
        <v>65</v>
      </c>
      <c r="F208" s="49">
        <v>321</v>
      </c>
      <c r="G208" s="50" t="s">
        <v>112</v>
      </c>
      <c r="H208" s="79">
        <v>10</v>
      </c>
      <c r="I208" s="80">
        <v>9337</v>
      </c>
      <c r="J208" s="80">
        <v>4587</v>
      </c>
      <c r="K208" s="80">
        <v>0</v>
      </c>
      <c r="L208" s="80">
        <v>893</v>
      </c>
      <c r="M208" s="81">
        <v>14817</v>
      </c>
      <c r="N208"/>
      <c r="O208" s="79">
        <v>0.24390243902439224</v>
      </c>
      <c r="P208" s="79">
        <v>0</v>
      </c>
      <c r="Q208" s="55">
        <v>0.09</v>
      </c>
      <c r="R208" s="55">
        <v>2.4447422921316797E-3</v>
      </c>
      <c r="S208" s="52">
        <v>0</v>
      </c>
      <c r="T208"/>
      <c r="U208" s="82">
        <v>135840</v>
      </c>
      <c r="V208" s="82">
        <v>0</v>
      </c>
      <c r="W208" s="82">
        <v>0</v>
      </c>
      <c r="X208" s="82">
        <v>8710</v>
      </c>
      <c r="Y208" s="82">
        <v>144550</v>
      </c>
      <c r="Z208" s="83">
        <f ca="1">SUMIF($A$10:$A$938,$A208,$Y$10:$Y$938)+SUMIF('17PJ'!$B$10:$K$889,$A208,'17PJ'!K$10:$K$889)</f>
        <v>13761650</v>
      </c>
      <c r="AB208" s="79">
        <v>0</v>
      </c>
      <c r="AC208" s="79">
        <v>0</v>
      </c>
      <c r="AD208" s="80">
        <v>0</v>
      </c>
      <c r="AE208" s="150"/>
    </row>
    <row r="209" spans="1:31" s="13" customFormat="1">
      <c r="A209" s="49">
        <v>430</v>
      </c>
      <c r="B209" s="49">
        <v>430170322</v>
      </c>
      <c r="C209" s="50" t="s">
        <v>101</v>
      </c>
      <c r="D209" s="49">
        <v>170</v>
      </c>
      <c r="E209" s="50" t="s">
        <v>65</v>
      </c>
      <c r="F209" s="49">
        <v>322</v>
      </c>
      <c r="G209" s="50" t="s">
        <v>113</v>
      </c>
      <c r="H209" s="79">
        <v>7.4399999999999995</v>
      </c>
      <c r="I209" s="80">
        <v>9903</v>
      </c>
      <c r="J209" s="80">
        <v>4870</v>
      </c>
      <c r="K209" s="80">
        <v>0</v>
      </c>
      <c r="L209" s="80">
        <v>893</v>
      </c>
      <c r="M209" s="81">
        <v>15666</v>
      </c>
      <c r="N209"/>
      <c r="O209" s="79">
        <v>0.18146341463414783</v>
      </c>
      <c r="P209" s="79">
        <v>0</v>
      </c>
      <c r="Q209" s="55">
        <v>0.09</v>
      </c>
      <c r="R209" s="55">
        <v>8.9361873139157718E-3</v>
      </c>
      <c r="S209" s="52">
        <v>0</v>
      </c>
      <c r="T209"/>
      <c r="U209" s="82">
        <v>107233</v>
      </c>
      <c r="V209" s="82">
        <v>0</v>
      </c>
      <c r="W209" s="82">
        <v>0</v>
      </c>
      <c r="X209" s="82">
        <v>6481</v>
      </c>
      <c r="Y209" s="82">
        <v>113714</v>
      </c>
      <c r="Z209" s="83">
        <f ca="1">SUMIF($A$10:$A$938,$A209,$Y$10:$Y$938)+SUMIF('17PJ'!$B$10:$K$889,$A209,'17PJ'!K$10:$K$889)</f>
        <v>13761650</v>
      </c>
      <c r="AB209" s="79">
        <v>0</v>
      </c>
      <c r="AC209" s="79">
        <v>0</v>
      </c>
      <c r="AD209" s="80">
        <v>0</v>
      </c>
      <c r="AE209" s="150"/>
    </row>
    <row r="210" spans="1:31" s="13" customFormat="1">
      <c r="A210" s="49">
        <v>430</v>
      </c>
      <c r="B210" s="49">
        <v>430170348</v>
      </c>
      <c r="C210" s="50" t="s">
        <v>101</v>
      </c>
      <c r="D210" s="49">
        <v>170</v>
      </c>
      <c r="E210" s="50" t="s">
        <v>65</v>
      </c>
      <c r="F210" s="49">
        <v>348</v>
      </c>
      <c r="G210" s="50" t="s">
        <v>100</v>
      </c>
      <c r="H210" s="79">
        <v>21</v>
      </c>
      <c r="I210" s="80">
        <v>10541</v>
      </c>
      <c r="J210" s="80">
        <v>88</v>
      </c>
      <c r="K210" s="80">
        <v>0</v>
      </c>
      <c r="L210" s="80">
        <v>893</v>
      </c>
      <c r="M210" s="81">
        <v>11522</v>
      </c>
      <c r="N210"/>
      <c r="O210" s="79">
        <v>0.51219512195122363</v>
      </c>
      <c r="P210" s="79">
        <v>0</v>
      </c>
      <c r="Q210" s="55">
        <v>0.09</v>
      </c>
      <c r="R210" s="55">
        <v>6.4403312359116588E-2</v>
      </c>
      <c r="S210" s="52">
        <v>0</v>
      </c>
      <c r="T210"/>
      <c r="U210" s="82">
        <v>217770</v>
      </c>
      <c r="V210" s="82">
        <v>0</v>
      </c>
      <c r="W210" s="82">
        <v>0</v>
      </c>
      <c r="X210" s="82">
        <v>18291</v>
      </c>
      <c r="Y210" s="82">
        <v>236061</v>
      </c>
      <c r="Z210" s="83">
        <f ca="1">SUMIF($A$10:$A$938,$A210,$Y$10:$Y$938)+SUMIF('17PJ'!$B$10:$K$889,$A210,'17PJ'!K$10:$K$889)</f>
        <v>13761650</v>
      </c>
      <c r="AB210" s="79">
        <v>0</v>
      </c>
      <c r="AC210" s="79">
        <v>0</v>
      </c>
      <c r="AD210" s="80">
        <v>0</v>
      </c>
      <c r="AE210" s="150"/>
    </row>
    <row r="211" spans="1:31" s="13" customFormat="1">
      <c r="A211" s="49">
        <v>430</v>
      </c>
      <c r="B211" s="49">
        <v>430170616</v>
      </c>
      <c r="C211" s="50" t="s">
        <v>101</v>
      </c>
      <c r="D211" s="49">
        <v>170</v>
      </c>
      <c r="E211" s="50" t="s">
        <v>65</v>
      </c>
      <c r="F211" s="49">
        <v>616</v>
      </c>
      <c r="G211" s="50" t="s">
        <v>83</v>
      </c>
      <c r="H211" s="79">
        <v>1</v>
      </c>
      <c r="I211" s="80">
        <v>10226</v>
      </c>
      <c r="J211" s="80">
        <v>3450</v>
      </c>
      <c r="K211" s="80">
        <v>0</v>
      </c>
      <c r="L211" s="80">
        <v>893</v>
      </c>
      <c r="M211" s="81">
        <v>14569</v>
      </c>
      <c r="N211"/>
      <c r="O211" s="79">
        <v>2.4390243902439226E-2</v>
      </c>
      <c r="P211" s="79">
        <v>0</v>
      </c>
      <c r="Q211" s="55">
        <v>0.09</v>
      </c>
      <c r="R211" s="55">
        <v>3.6936632904566308E-2</v>
      </c>
      <c r="S211" s="52">
        <v>0</v>
      </c>
      <c r="T211"/>
      <c r="U211" s="82">
        <v>13342</v>
      </c>
      <c r="V211" s="82">
        <v>0</v>
      </c>
      <c r="W211" s="82">
        <v>0</v>
      </c>
      <c r="X211" s="82">
        <v>871</v>
      </c>
      <c r="Y211" s="82">
        <v>14213</v>
      </c>
      <c r="Z211" s="83">
        <f ca="1">SUMIF($A$10:$A$938,$A211,$Y$10:$Y$938)+SUMIF('17PJ'!$B$10:$K$889,$A211,'17PJ'!K$10:$K$889)</f>
        <v>13761650</v>
      </c>
      <c r="AB211" s="79">
        <v>0</v>
      </c>
      <c r="AC211" s="79">
        <v>0</v>
      </c>
      <c r="AD211" s="80">
        <v>0</v>
      </c>
      <c r="AE211" s="150"/>
    </row>
    <row r="212" spans="1:31" s="13" customFormat="1">
      <c r="A212" s="49">
        <v>430</v>
      </c>
      <c r="B212" s="49">
        <v>430170620</v>
      </c>
      <c r="C212" s="50" t="s">
        <v>101</v>
      </c>
      <c r="D212" s="49">
        <v>170</v>
      </c>
      <c r="E212" s="50" t="s">
        <v>65</v>
      </c>
      <c r="F212" s="49">
        <v>620</v>
      </c>
      <c r="G212" s="50" t="s">
        <v>115</v>
      </c>
      <c r="H212" s="79">
        <v>12.399999999999999</v>
      </c>
      <c r="I212" s="80">
        <v>10766</v>
      </c>
      <c r="J212" s="80">
        <v>4618</v>
      </c>
      <c r="K212" s="80">
        <v>0</v>
      </c>
      <c r="L212" s="80">
        <v>893</v>
      </c>
      <c r="M212" s="81">
        <v>16277</v>
      </c>
      <c r="N212"/>
      <c r="O212" s="79">
        <v>0.30243902439024639</v>
      </c>
      <c r="P212" s="79">
        <v>0</v>
      </c>
      <c r="Q212" s="55">
        <v>0.09</v>
      </c>
      <c r="R212" s="55">
        <v>2.9038079192480512E-2</v>
      </c>
      <c r="S212" s="52">
        <v>0</v>
      </c>
      <c r="T212"/>
      <c r="U212" s="82">
        <v>186111</v>
      </c>
      <c r="V212" s="82">
        <v>0</v>
      </c>
      <c r="W212" s="82">
        <v>0</v>
      </c>
      <c r="X212" s="82">
        <v>10802</v>
      </c>
      <c r="Y212" s="82">
        <v>196913</v>
      </c>
      <c r="Z212" s="83">
        <f ca="1">SUMIF($A$10:$A$938,$A212,$Y$10:$Y$938)+SUMIF('17PJ'!$B$10:$K$889,$A212,'17PJ'!K$10:$K$889)</f>
        <v>13761650</v>
      </c>
      <c r="AB212" s="79">
        <v>0</v>
      </c>
      <c r="AC212" s="79">
        <v>0</v>
      </c>
      <c r="AD212" s="80">
        <v>0</v>
      </c>
      <c r="AE212" s="150"/>
    </row>
    <row r="213" spans="1:31" s="13" customFormat="1">
      <c r="A213" s="49">
        <v>430</v>
      </c>
      <c r="B213" s="49">
        <v>430170695</v>
      </c>
      <c r="C213" s="50" t="s">
        <v>101</v>
      </c>
      <c r="D213" s="49">
        <v>170</v>
      </c>
      <c r="E213" s="50" t="s">
        <v>65</v>
      </c>
      <c r="F213" s="49">
        <v>695</v>
      </c>
      <c r="G213" s="50" t="s">
        <v>116</v>
      </c>
      <c r="H213" s="79">
        <v>1</v>
      </c>
      <c r="I213" s="80">
        <v>10226</v>
      </c>
      <c r="J213" s="80">
        <v>5771</v>
      </c>
      <c r="K213" s="80">
        <v>0</v>
      </c>
      <c r="L213" s="80">
        <v>893</v>
      </c>
      <c r="M213" s="81">
        <v>16890</v>
      </c>
      <c r="N213"/>
      <c r="O213" s="79">
        <v>2.4390243902439226E-2</v>
      </c>
      <c r="P213" s="79">
        <v>0</v>
      </c>
      <c r="Q213" s="55">
        <v>0.09</v>
      </c>
      <c r="R213" s="55">
        <v>5.3983430300238425E-4</v>
      </c>
      <c r="S213" s="52">
        <v>0</v>
      </c>
      <c r="T213"/>
      <c r="U213" s="82">
        <v>15607</v>
      </c>
      <c r="V213" s="82">
        <v>0</v>
      </c>
      <c r="W213" s="82">
        <v>0</v>
      </c>
      <c r="X213" s="82">
        <v>871</v>
      </c>
      <c r="Y213" s="82">
        <v>16478</v>
      </c>
      <c r="Z213" s="83">
        <f ca="1">SUMIF($A$10:$A$938,$A213,$Y$10:$Y$938)+SUMIF('17PJ'!$B$10:$K$889,$A213,'17PJ'!K$10:$K$889)</f>
        <v>13761650</v>
      </c>
      <c r="AB213" s="79">
        <v>0</v>
      </c>
      <c r="AC213" s="79">
        <v>0</v>
      </c>
      <c r="AD213" s="80">
        <v>0</v>
      </c>
      <c r="AE213" s="150"/>
    </row>
    <row r="214" spans="1:31" s="13" customFormat="1">
      <c r="A214" s="49">
        <v>430</v>
      </c>
      <c r="B214" s="49">
        <v>430170710</v>
      </c>
      <c r="C214" s="50" t="s">
        <v>101</v>
      </c>
      <c r="D214" s="49">
        <v>170</v>
      </c>
      <c r="E214" s="50" t="s">
        <v>65</v>
      </c>
      <c r="F214" s="49">
        <v>710</v>
      </c>
      <c r="G214" s="50" t="s">
        <v>70</v>
      </c>
      <c r="H214" s="79">
        <v>6</v>
      </c>
      <c r="I214" s="80">
        <v>9515</v>
      </c>
      <c r="J214" s="80">
        <v>4620</v>
      </c>
      <c r="K214" s="80">
        <v>0</v>
      </c>
      <c r="L214" s="80">
        <v>893</v>
      </c>
      <c r="M214" s="81">
        <v>15028</v>
      </c>
      <c r="N214"/>
      <c r="O214" s="79">
        <v>0.14634146341463536</v>
      </c>
      <c r="P214" s="79">
        <v>0</v>
      </c>
      <c r="Q214" s="55">
        <v>0.09</v>
      </c>
      <c r="R214" s="55">
        <v>3.5130030526084664E-3</v>
      </c>
      <c r="S214" s="52">
        <v>0</v>
      </c>
      <c r="T214"/>
      <c r="U214" s="82">
        <v>82740</v>
      </c>
      <c r="V214" s="82">
        <v>0</v>
      </c>
      <c r="W214" s="82">
        <v>0</v>
      </c>
      <c r="X214" s="82">
        <v>5226</v>
      </c>
      <c r="Y214" s="82">
        <v>87966</v>
      </c>
      <c r="Z214" s="83">
        <f ca="1">SUMIF($A$10:$A$938,$A214,$Y$10:$Y$938)+SUMIF('17PJ'!$B$10:$K$889,$A214,'17PJ'!K$10:$K$889)</f>
        <v>13761650</v>
      </c>
      <c r="AB214" s="79">
        <v>0</v>
      </c>
      <c r="AC214" s="79">
        <v>0</v>
      </c>
      <c r="AD214" s="80">
        <v>0</v>
      </c>
      <c r="AE214" s="150"/>
    </row>
    <row r="215" spans="1:31" s="13" customFormat="1">
      <c r="A215" s="49">
        <v>430</v>
      </c>
      <c r="B215" s="49">
        <v>430170725</v>
      </c>
      <c r="C215" s="50" t="s">
        <v>101</v>
      </c>
      <c r="D215" s="49">
        <v>170</v>
      </c>
      <c r="E215" s="50" t="s">
        <v>65</v>
      </c>
      <c r="F215" s="49">
        <v>725</v>
      </c>
      <c r="G215" s="50" t="s">
        <v>117</v>
      </c>
      <c r="H215" s="79">
        <v>12.28</v>
      </c>
      <c r="I215" s="80">
        <v>10226</v>
      </c>
      <c r="J215" s="80">
        <v>2934</v>
      </c>
      <c r="K215" s="80">
        <v>0</v>
      </c>
      <c r="L215" s="80">
        <v>893</v>
      </c>
      <c r="M215" s="81">
        <v>14053</v>
      </c>
      <c r="N215"/>
      <c r="O215" s="79">
        <v>0.29951219512195359</v>
      </c>
      <c r="P215" s="79">
        <v>0</v>
      </c>
      <c r="Q215" s="55">
        <v>0.09</v>
      </c>
      <c r="R215" s="55">
        <v>9.9651934238605307E-3</v>
      </c>
      <c r="S215" s="52">
        <v>0</v>
      </c>
      <c r="T215"/>
      <c r="U215" s="82">
        <v>157663</v>
      </c>
      <c r="V215" s="82">
        <v>0</v>
      </c>
      <c r="W215" s="82">
        <v>0</v>
      </c>
      <c r="X215" s="82">
        <v>10697</v>
      </c>
      <c r="Y215" s="82">
        <v>168360</v>
      </c>
      <c r="Z215" s="83">
        <f ca="1">SUMIF($A$10:$A$938,$A215,$Y$10:$Y$938)+SUMIF('17PJ'!$B$10:$K$889,$A215,'17PJ'!K$10:$K$889)</f>
        <v>13761650</v>
      </c>
      <c r="AB215" s="79">
        <v>0</v>
      </c>
      <c r="AC215" s="79">
        <v>0</v>
      </c>
      <c r="AD215" s="80">
        <v>0</v>
      </c>
      <c r="AE215" s="150"/>
    </row>
    <row r="216" spans="1:31" s="13" customFormat="1">
      <c r="A216" s="49">
        <v>430</v>
      </c>
      <c r="B216" s="49">
        <v>430170730</v>
      </c>
      <c r="C216" s="50" t="s">
        <v>101</v>
      </c>
      <c r="D216" s="49">
        <v>170</v>
      </c>
      <c r="E216" s="50" t="s">
        <v>65</v>
      </c>
      <c r="F216" s="49">
        <v>730</v>
      </c>
      <c r="G216" s="50" t="s">
        <v>118</v>
      </c>
      <c r="H216" s="79">
        <v>16.670000000000002</v>
      </c>
      <c r="I216" s="80">
        <v>10226</v>
      </c>
      <c r="J216" s="80">
        <v>3575</v>
      </c>
      <c r="K216" s="80">
        <v>0</v>
      </c>
      <c r="L216" s="80">
        <v>893</v>
      </c>
      <c r="M216" s="81">
        <v>14694</v>
      </c>
      <c r="N216"/>
      <c r="O216" s="79">
        <v>0.40658536585366178</v>
      </c>
      <c r="P216" s="79">
        <v>0</v>
      </c>
      <c r="Q216" s="55">
        <v>0.09</v>
      </c>
      <c r="R216" s="55">
        <v>1.2704587340535221E-2</v>
      </c>
      <c r="S216" s="52">
        <v>0</v>
      </c>
      <c r="T216"/>
      <c r="U216" s="82">
        <v>224445</v>
      </c>
      <c r="V216" s="82">
        <v>0</v>
      </c>
      <c r="W216" s="82">
        <v>0</v>
      </c>
      <c r="X216" s="82">
        <v>14520</v>
      </c>
      <c r="Y216" s="82">
        <v>238965</v>
      </c>
      <c r="Z216" s="83">
        <f ca="1">SUMIF($A$10:$A$938,$A216,$Y$10:$Y$938)+SUMIF('17PJ'!$B$10:$K$889,$A216,'17PJ'!K$10:$K$889)</f>
        <v>13761650</v>
      </c>
      <c r="AB216" s="79">
        <v>0</v>
      </c>
      <c r="AC216" s="79">
        <v>0</v>
      </c>
      <c r="AD216" s="80">
        <v>0</v>
      </c>
      <c r="AE216" s="150"/>
    </row>
    <row r="217" spans="1:31" s="13" customFormat="1">
      <c r="A217" s="49">
        <v>430</v>
      </c>
      <c r="B217" s="49">
        <v>430170735</v>
      </c>
      <c r="C217" s="50" t="s">
        <v>101</v>
      </c>
      <c r="D217" s="49">
        <v>170</v>
      </c>
      <c r="E217" s="50" t="s">
        <v>65</v>
      </c>
      <c r="F217" s="49">
        <v>735</v>
      </c>
      <c r="G217" s="50" t="s">
        <v>119</v>
      </c>
      <c r="H217" s="79">
        <v>3</v>
      </c>
      <c r="I217" s="80">
        <v>9337</v>
      </c>
      <c r="J217" s="80">
        <v>3737</v>
      </c>
      <c r="K217" s="80">
        <v>0</v>
      </c>
      <c r="L217" s="80">
        <v>893</v>
      </c>
      <c r="M217" s="81">
        <v>13967</v>
      </c>
      <c r="N217"/>
      <c r="O217" s="79">
        <v>7.3170731707317679E-2</v>
      </c>
      <c r="P217" s="79">
        <v>0</v>
      </c>
      <c r="Q217" s="55">
        <v>0.09</v>
      </c>
      <c r="R217" s="55">
        <v>2.0288207025652885E-2</v>
      </c>
      <c r="S217" s="52">
        <v>0</v>
      </c>
      <c r="T217"/>
      <c r="U217" s="82">
        <v>38265</v>
      </c>
      <c r="V217" s="82">
        <v>0</v>
      </c>
      <c r="W217" s="82">
        <v>0</v>
      </c>
      <c r="X217" s="82">
        <v>2613</v>
      </c>
      <c r="Y217" s="82">
        <v>40878</v>
      </c>
      <c r="Z217" s="83">
        <f ca="1">SUMIF($A$10:$A$938,$A217,$Y$10:$Y$938)+SUMIF('17PJ'!$B$10:$K$889,$A217,'17PJ'!K$10:$K$889)</f>
        <v>13761650</v>
      </c>
      <c r="AB217" s="79">
        <v>0</v>
      </c>
      <c r="AC217" s="79">
        <v>0</v>
      </c>
      <c r="AD217" s="80">
        <v>0</v>
      </c>
      <c r="AE217" s="150"/>
    </row>
    <row r="218" spans="1:31" s="13" customFormat="1">
      <c r="A218" s="49">
        <v>430</v>
      </c>
      <c r="B218" s="49">
        <v>430170775</v>
      </c>
      <c r="C218" s="50" t="s">
        <v>101</v>
      </c>
      <c r="D218" s="49">
        <v>170</v>
      </c>
      <c r="E218" s="50" t="s">
        <v>65</v>
      </c>
      <c r="F218" s="49">
        <v>775</v>
      </c>
      <c r="G218" s="50" t="s">
        <v>120</v>
      </c>
      <c r="H218" s="79">
        <v>2.54</v>
      </c>
      <c r="I218" s="80">
        <v>10226</v>
      </c>
      <c r="J218" s="80">
        <v>1940</v>
      </c>
      <c r="K218" s="80">
        <v>0</v>
      </c>
      <c r="L218" s="80">
        <v>893</v>
      </c>
      <c r="M218" s="81">
        <v>13059</v>
      </c>
      <c r="N218"/>
      <c r="O218" s="79">
        <v>6.1951219512195635E-2</v>
      </c>
      <c r="P218" s="79">
        <v>0</v>
      </c>
      <c r="Q218" s="55">
        <v>0.09</v>
      </c>
      <c r="R218" s="55">
        <v>5.9447349443697431E-3</v>
      </c>
      <c r="S218" s="52">
        <v>0</v>
      </c>
      <c r="T218"/>
      <c r="U218" s="82">
        <v>30147</v>
      </c>
      <c r="V218" s="82">
        <v>0</v>
      </c>
      <c r="W218" s="82">
        <v>0</v>
      </c>
      <c r="X218" s="82">
        <v>2212</v>
      </c>
      <c r="Y218" s="82">
        <v>32359</v>
      </c>
      <c r="Z218" s="83">
        <f ca="1">SUMIF($A$10:$A$938,$A218,$Y$10:$Y$938)+SUMIF('17PJ'!$B$10:$K$889,$A218,'17PJ'!K$10:$K$889)</f>
        <v>13761650</v>
      </c>
      <c r="AB218" s="79">
        <v>0</v>
      </c>
      <c r="AC218" s="79">
        <v>0</v>
      </c>
      <c r="AD218" s="80">
        <v>0</v>
      </c>
      <c r="AE218" s="150"/>
    </row>
    <row r="219" spans="1:31" s="13" customFormat="1">
      <c r="A219" s="49">
        <v>431</v>
      </c>
      <c r="B219" s="49">
        <v>431149100</v>
      </c>
      <c r="C219" s="50" t="s">
        <v>121</v>
      </c>
      <c r="D219" s="49">
        <v>149</v>
      </c>
      <c r="E219" s="50" t="s">
        <v>77</v>
      </c>
      <c r="F219" s="49">
        <v>100</v>
      </c>
      <c r="G219" s="50" t="s">
        <v>58</v>
      </c>
      <c r="H219" s="79">
        <v>0.08</v>
      </c>
      <c r="I219" s="80">
        <v>11116</v>
      </c>
      <c r="J219" s="80">
        <v>5713</v>
      </c>
      <c r="K219" s="80">
        <v>0</v>
      </c>
      <c r="L219" s="80">
        <v>893</v>
      </c>
      <c r="M219" s="81">
        <v>17722</v>
      </c>
      <c r="N219"/>
      <c r="O219" s="79">
        <v>0</v>
      </c>
      <c r="P219" s="79">
        <v>0</v>
      </c>
      <c r="Q219" s="55">
        <v>0.09</v>
      </c>
      <c r="R219" s="55">
        <v>3.1256891479000334E-2</v>
      </c>
      <c r="S219" s="52">
        <v>0</v>
      </c>
      <c r="T219"/>
      <c r="U219" s="82">
        <v>1346</v>
      </c>
      <c r="V219" s="82">
        <v>0</v>
      </c>
      <c r="W219" s="82">
        <v>0</v>
      </c>
      <c r="X219" s="82">
        <v>71</v>
      </c>
      <c r="Y219" s="82">
        <v>1417</v>
      </c>
      <c r="Z219" s="83">
        <f ca="1">SUMIF($A$10:$A$938,$A219,$Y$10:$Y$938)+SUMIF('17PJ'!$B$10:$K$889,$A219,'17PJ'!K$10:$K$889)</f>
        <v>4218750</v>
      </c>
      <c r="AB219" s="79">
        <v>0</v>
      </c>
      <c r="AC219" s="79">
        <v>0</v>
      </c>
      <c r="AD219" s="80">
        <v>0</v>
      </c>
      <c r="AE219" s="150"/>
    </row>
    <row r="220" spans="1:31" s="13" customFormat="1">
      <c r="A220" s="49">
        <v>431</v>
      </c>
      <c r="B220" s="49">
        <v>431149128</v>
      </c>
      <c r="C220" s="50" t="s">
        <v>121</v>
      </c>
      <c r="D220" s="49">
        <v>149</v>
      </c>
      <c r="E220" s="50" t="s">
        <v>77</v>
      </c>
      <c r="F220" s="49">
        <v>128</v>
      </c>
      <c r="G220" s="50" t="s">
        <v>122</v>
      </c>
      <c r="H220" s="79">
        <v>4</v>
      </c>
      <c r="I220" s="80">
        <v>8450</v>
      </c>
      <c r="J220" s="80">
        <v>430</v>
      </c>
      <c r="K220" s="80">
        <v>0</v>
      </c>
      <c r="L220" s="80">
        <v>893</v>
      </c>
      <c r="M220" s="81">
        <v>9773</v>
      </c>
      <c r="N220"/>
      <c r="O220" s="79">
        <v>0</v>
      </c>
      <c r="P220" s="79">
        <v>0</v>
      </c>
      <c r="Q220" s="55">
        <v>0.18</v>
      </c>
      <c r="R220" s="55">
        <v>3.3692444036885129E-2</v>
      </c>
      <c r="S220" s="52">
        <v>0</v>
      </c>
      <c r="T220"/>
      <c r="U220" s="82">
        <v>35520</v>
      </c>
      <c r="V220" s="82">
        <v>0</v>
      </c>
      <c r="W220" s="82">
        <v>0</v>
      </c>
      <c r="X220" s="82">
        <v>3572</v>
      </c>
      <c r="Y220" s="82">
        <v>39092</v>
      </c>
      <c r="Z220" s="83">
        <f ca="1">SUMIF($A$10:$A$938,$A220,$Y$10:$Y$938)+SUMIF('17PJ'!$B$10:$K$889,$A220,'17PJ'!K$10:$K$889)</f>
        <v>4218750</v>
      </c>
      <c r="AB220" s="79">
        <v>0</v>
      </c>
      <c r="AC220" s="79">
        <v>0</v>
      </c>
      <c r="AD220" s="80">
        <v>0</v>
      </c>
      <c r="AE220" s="150"/>
    </row>
    <row r="221" spans="1:31" s="13" customFormat="1">
      <c r="A221" s="49">
        <v>431</v>
      </c>
      <c r="B221" s="49">
        <v>431149149</v>
      </c>
      <c r="C221" s="50" t="s">
        <v>121</v>
      </c>
      <c r="D221" s="49">
        <v>149</v>
      </c>
      <c r="E221" s="50" t="s">
        <v>77</v>
      </c>
      <c r="F221" s="49">
        <v>149</v>
      </c>
      <c r="G221" s="50" t="s">
        <v>77</v>
      </c>
      <c r="H221" s="79">
        <v>300.06</v>
      </c>
      <c r="I221" s="80">
        <v>11657</v>
      </c>
      <c r="J221" s="80">
        <v>14</v>
      </c>
      <c r="K221" s="80">
        <v>1676.990049751244</v>
      </c>
      <c r="L221" s="80">
        <v>893</v>
      </c>
      <c r="M221" s="81">
        <v>14240.990049751244</v>
      </c>
      <c r="N221"/>
      <c r="O221" s="79">
        <v>0</v>
      </c>
      <c r="P221" s="79">
        <v>136.67999999999998</v>
      </c>
      <c r="Q221" s="55">
        <v>0.12985622607830993</v>
      </c>
      <c r="R221" s="55">
        <v>0.10032197054833102</v>
      </c>
      <c r="S221" s="52">
        <v>0</v>
      </c>
      <c r="T221"/>
      <c r="U221" s="82">
        <v>3501998</v>
      </c>
      <c r="V221" s="82">
        <v>229211</v>
      </c>
      <c r="W221" s="82">
        <v>0</v>
      </c>
      <c r="X221" s="82">
        <v>267960</v>
      </c>
      <c r="Y221" s="82">
        <v>3999169</v>
      </c>
      <c r="Z221" s="83">
        <f ca="1">SUMIF($A$10:$A$938,$A221,$Y$10:$Y$938)+SUMIF('17PJ'!$B$10:$K$889,$A221,'17PJ'!K$10:$K$889)</f>
        <v>4218750</v>
      </c>
      <c r="AB221" s="79">
        <v>0</v>
      </c>
      <c r="AC221" s="79">
        <v>0</v>
      </c>
      <c r="AD221" s="80">
        <v>0</v>
      </c>
      <c r="AE221" s="150"/>
    </row>
    <row r="222" spans="1:31" s="13" customFormat="1">
      <c r="A222" s="49">
        <v>431</v>
      </c>
      <c r="B222" s="49">
        <v>431149181</v>
      </c>
      <c r="C222" s="50" t="s">
        <v>121</v>
      </c>
      <c r="D222" s="49">
        <v>149</v>
      </c>
      <c r="E222" s="50" t="s">
        <v>77</v>
      </c>
      <c r="F222" s="49">
        <v>181</v>
      </c>
      <c r="G222" s="50" t="s">
        <v>79</v>
      </c>
      <c r="H222" s="79">
        <v>15.66</v>
      </c>
      <c r="I222" s="80">
        <v>9876</v>
      </c>
      <c r="J222" s="80">
        <v>666</v>
      </c>
      <c r="K222" s="80">
        <v>0</v>
      </c>
      <c r="L222" s="80">
        <v>893</v>
      </c>
      <c r="M222" s="81">
        <v>11435</v>
      </c>
      <c r="N222"/>
      <c r="O222" s="79">
        <v>0</v>
      </c>
      <c r="P222" s="79">
        <v>0</v>
      </c>
      <c r="Q222" s="55">
        <v>0.09</v>
      </c>
      <c r="R222" s="55">
        <v>1.5623145980024853E-2</v>
      </c>
      <c r="S222" s="52">
        <v>0</v>
      </c>
      <c r="T222"/>
      <c r="U222" s="82">
        <v>165088</v>
      </c>
      <c r="V222" s="82">
        <v>0</v>
      </c>
      <c r="W222" s="82">
        <v>0</v>
      </c>
      <c r="X222" s="82">
        <v>13984</v>
      </c>
      <c r="Y222" s="82">
        <v>179072</v>
      </c>
      <c r="Z222" s="83">
        <f ca="1">SUMIF($A$10:$A$938,$A222,$Y$10:$Y$938)+SUMIF('17PJ'!$B$10:$K$889,$A222,'17PJ'!K$10:$K$889)</f>
        <v>4218750</v>
      </c>
      <c r="AB222" s="79">
        <v>0</v>
      </c>
      <c r="AC222" s="79">
        <v>0</v>
      </c>
      <c r="AD222" s="80">
        <v>0</v>
      </c>
      <c r="AE222" s="150"/>
    </row>
    <row r="223" spans="1:31" s="13" customFormat="1">
      <c r="A223" s="49">
        <v>432</v>
      </c>
      <c r="B223" s="49">
        <v>432712020</v>
      </c>
      <c r="C223" s="50" t="s">
        <v>123</v>
      </c>
      <c r="D223" s="49">
        <v>712</v>
      </c>
      <c r="E223" s="50" t="s">
        <v>124</v>
      </c>
      <c r="F223" s="49">
        <v>20</v>
      </c>
      <c r="G223" s="50" t="s">
        <v>125</v>
      </c>
      <c r="H223" s="79">
        <v>57.92</v>
      </c>
      <c r="I223" s="80">
        <v>8427</v>
      </c>
      <c r="J223" s="80">
        <v>2437</v>
      </c>
      <c r="K223" s="80">
        <v>0</v>
      </c>
      <c r="L223" s="80">
        <v>893</v>
      </c>
      <c r="M223" s="81">
        <v>11757</v>
      </c>
      <c r="N223"/>
      <c r="O223" s="79">
        <v>0</v>
      </c>
      <c r="P223" s="79">
        <v>0</v>
      </c>
      <c r="Q223" s="55">
        <v>0.09</v>
      </c>
      <c r="R223" s="55">
        <v>3.557826066077191E-2</v>
      </c>
      <c r="S223" s="52">
        <v>0</v>
      </c>
      <c r="T223"/>
      <c r="U223" s="82">
        <v>629243</v>
      </c>
      <c r="V223" s="82">
        <v>0</v>
      </c>
      <c r="W223" s="82">
        <v>0</v>
      </c>
      <c r="X223" s="82">
        <v>51723</v>
      </c>
      <c r="Y223" s="82">
        <v>680966</v>
      </c>
      <c r="Z223" s="83">
        <f ca="1">SUMIF($A$10:$A$938,$A223,$Y$10:$Y$938)+SUMIF('17PJ'!$B$10:$K$889,$A223,'17PJ'!K$10:$K$889)</f>
        <v>3622604</v>
      </c>
      <c r="AB223" s="79">
        <v>0</v>
      </c>
      <c r="AC223" s="79">
        <v>0</v>
      </c>
      <c r="AD223" s="80">
        <v>0</v>
      </c>
      <c r="AE223" s="150"/>
    </row>
    <row r="224" spans="1:31" s="13" customFormat="1">
      <c r="A224" s="49">
        <v>432</v>
      </c>
      <c r="B224" s="49">
        <v>432712036</v>
      </c>
      <c r="C224" s="50" t="s">
        <v>123</v>
      </c>
      <c r="D224" s="49">
        <v>712</v>
      </c>
      <c r="E224" s="50" t="s">
        <v>124</v>
      </c>
      <c r="F224" s="49">
        <v>36</v>
      </c>
      <c r="G224" s="50" t="s">
        <v>126</v>
      </c>
      <c r="H224" s="79">
        <v>1</v>
      </c>
      <c r="I224" s="80">
        <v>8094</v>
      </c>
      <c r="J224" s="80">
        <v>3564</v>
      </c>
      <c r="K224" s="80">
        <v>0</v>
      </c>
      <c r="L224" s="80">
        <v>893</v>
      </c>
      <c r="M224" s="81">
        <v>12551</v>
      </c>
      <c r="N224"/>
      <c r="O224" s="79">
        <v>0</v>
      </c>
      <c r="P224" s="79">
        <v>0</v>
      </c>
      <c r="Q224" s="55">
        <v>0.09</v>
      </c>
      <c r="R224" s="55">
        <v>6.4194127397029788E-2</v>
      </c>
      <c r="S224" s="52">
        <v>0</v>
      </c>
      <c r="T224"/>
      <c r="U224" s="82">
        <v>11658</v>
      </c>
      <c r="V224" s="82">
        <v>0</v>
      </c>
      <c r="W224" s="82">
        <v>0</v>
      </c>
      <c r="X224" s="82">
        <v>893</v>
      </c>
      <c r="Y224" s="82">
        <v>12551</v>
      </c>
      <c r="Z224" s="83">
        <f ca="1">SUMIF($A$10:$A$938,$A224,$Y$10:$Y$938)+SUMIF('17PJ'!$B$10:$K$889,$A224,'17PJ'!K$10:$K$889)</f>
        <v>3622604</v>
      </c>
      <c r="AB224" s="79">
        <v>0</v>
      </c>
      <c r="AC224" s="79">
        <v>0</v>
      </c>
      <c r="AD224" s="80">
        <v>0</v>
      </c>
      <c r="AE224" s="150"/>
    </row>
    <row r="225" spans="1:31" s="13" customFormat="1">
      <c r="A225" s="49">
        <v>432</v>
      </c>
      <c r="B225" s="49">
        <v>432712172</v>
      </c>
      <c r="C225" s="50" t="s">
        <v>123</v>
      </c>
      <c r="D225" s="49">
        <v>712</v>
      </c>
      <c r="E225" s="50" t="s">
        <v>124</v>
      </c>
      <c r="F225" s="49">
        <v>172</v>
      </c>
      <c r="G225" s="50" t="s">
        <v>256</v>
      </c>
      <c r="H225" s="79">
        <v>1</v>
      </c>
      <c r="I225" s="80">
        <v>10334</v>
      </c>
      <c r="J225" s="80">
        <v>6771</v>
      </c>
      <c r="K225" s="80">
        <v>0</v>
      </c>
      <c r="L225" s="80">
        <v>893</v>
      </c>
      <c r="M225" s="81">
        <v>17998</v>
      </c>
      <c r="N225"/>
      <c r="O225" s="79">
        <v>0</v>
      </c>
      <c r="P225" s="79">
        <v>0</v>
      </c>
      <c r="Q225" s="55">
        <v>0.09</v>
      </c>
      <c r="R225" s="55">
        <v>2.9410648906522629E-2</v>
      </c>
      <c r="S225" s="52">
        <v>0</v>
      </c>
      <c r="T225"/>
      <c r="U225" s="82">
        <v>17105</v>
      </c>
      <c r="V225" s="82">
        <v>0</v>
      </c>
      <c r="W225" s="82">
        <v>0</v>
      </c>
      <c r="X225" s="82">
        <v>893</v>
      </c>
      <c r="Y225" s="82">
        <v>17998</v>
      </c>
      <c r="Z225" s="83">
        <f ca="1">SUMIF($A$10:$A$938,$A225,$Y$10:$Y$938)+SUMIF('17PJ'!$B$10:$K$889,$A225,'17PJ'!K$10:$K$889)</f>
        <v>3622604</v>
      </c>
      <c r="AB225" s="79">
        <v>0</v>
      </c>
      <c r="AC225" s="79">
        <v>0</v>
      </c>
      <c r="AD225" s="80">
        <v>0</v>
      </c>
      <c r="AE225" s="150"/>
    </row>
    <row r="226" spans="1:31" s="13" customFormat="1">
      <c r="A226" s="49">
        <v>432</v>
      </c>
      <c r="B226" s="49">
        <v>432712242</v>
      </c>
      <c r="C226" s="50" t="s">
        <v>123</v>
      </c>
      <c r="D226" s="49">
        <v>712</v>
      </c>
      <c r="E226" s="50" t="s">
        <v>124</v>
      </c>
      <c r="F226" s="49">
        <v>242</v>
      </c>
      <c r="G226" s="50" t="s">
        <v>277</v>
      </c>
      <c r="H226" s="79">
        <v>1</v>
      </c>
      <c r="I226" s="80">
        <v>11309</v>
      </c>
      <c r="J226" s="80">
        <v>30836</v>
      </c>
      <c r="K226" s="80">
        <v>0</v>
      </c>
      <c r="L226" s="80">
        <v>893</v>
      </c>
      <c r="M226" s="81">
        <v>43038</v>
      </c>
      <c r="N226"/>
      <c r="O226" s="79">
        <v>0</v>
      </c>
      <c r="P226" s="79">
        <v>0</v>
      </c>
      <c r="Q226" s="55">
        <v>0.09</v>
      </c>
      <c r="R226" s="55">
        <v>3.0921138289995299E-2</v>
      </c>
      <c r="S226" s="52">
        <v>0</v>
      </c>
      <c r="T226"/>
      <c r="U226" s="82">
        <v>42145</v>
      </c>
      <c r="V226" s="82">
        <v>0</v>
      </c>
      <c r="W226" s="82">
        <v>0</v>
      </c>
      <c r="X226" s="82">
        <v>893</v>
      </c>
      <c r="Y226" s="82">
        <v>43038</v>
      </c>
      <c r="Z226" s="83">
        <f ca="1">SUMIF($A$10:$A$938,$A226,$Y$10:$Y$938)+SUMIF('17PJ'!$B$10:$K$889,$A226,'17PJ'!K$10:$K$889)</f>
        <v>3622604</v>
      </c>
      <c r="AB226" s="79">
        <v>0</v>
      </c>
      <c r="AC226" s="79">
        <v>0</v>
      </c>
      <c r="AD226" s="80">
        <v>0</v>
      </c>
      <c r="AE226" s="150"/>
    </row>
    <row r="227" spans="1:31" s="13" customFormat="1">
      <c r="A227" s="49">
        <v>432</v>
      </c>
      <c r="B227" s="49">
        <v>432712261</v>
      </c>
      <c r="C227" s="50" t="s">
        <v>123</v>
      </c>
      <c r="D227" s="49">
        <v>712</v>
      </c>
      <c r="E227" s="50" t="s">
        <v>124</v>
      </c>
      <c r="F227" s="49">
        <v>261</v>
      </c>
      <c r="G227" s="50" t="s">
        <v>127</v>
      </c>
      <c r="H227" s="79">
        <v>15</v>
      </c>
      <c r="I227" s="80">
        <v>8480</v>
      </c>
      <c r="J227" s="80">
        <v>4507</v>
      </c>
      <c r="K227" s="80">
        <v>0</v>
      </c>
      <c r="L227" s="80">
        <v>893</v>
      </c>
      <c r="M227" s="81">
        <v>13880</v>
      </c>
      <c r="N227"/>
      <c r="O227" s="79">
        <v>0</v>
      </c>
      <c r="P227" s="79">
        <v>0</v>
      </c>
      <c r="Q227" s="55">
        <v>0.09</v>
      </c>
      <c r="R227" s="55">
        <v>6.8857387860706928E-2</v>
      </c>
      <c r="S227" s="52">
        <v>0</v>
      </c>
      <c r="T227"/>
      <c r="U227" s="82">
        <v>194805</v>
      </c>
      <c r="V227" s="82">
        <v>0</v>
      </c>
      <c r="W227" s="82">
        <v>0</v>
      </c>
      <c r="X227" s="82">
        <v>13395</v>
      </c>
      <c r="Y227" s="82">
        <v>208200</v>
      </c>
      <c r="Z227" s="83">
        <f ca="1">SUMIF($A$10:$A$938,$A227,$Y$10:$Y$938)+SUMIF('17PJ'!$B$10:$K$889,$A227,'17PJ'!K$10:$K$889)</f>
        <v>3622604</v>
      </c>
      <c r="AB227" s="79">
        <v>0</v>
      </c>
      <c r="AC227" s="79">
        <v>0</v>
      </c>
      <c r="AD227" s="80">
        <v>0</v>
      </c>
      <c r="AE227" s="150"/>
    </row>
    <row r="228" spans="1:31" s="13" customFormat="1">
      <c r="A228" s="49">
        <v>432</v>
      </c>
      <c r="B228" s="49">
        <v>432712300</v>
      </c>
      <c r="C228" s="50" t="s">
        <v>123</v>
      </c>
      <c r="D228" s="49">
        <v>712</v>
      </c>
      <c r="E228" s="50" t="s">
        <v>124</v>
      </c>
      <c r="F228" s="49">
        <v>300</v>
      </c>
      <c r="G228" s="50" t="s">
        <v>128</v>
      </c>
      <c r="H228" s="79">
        <v>2.5</v>
      </c>
      <c r="I228" s="80">
        <v>9099</v>
      </c>
      <c r="J228" s="80">
        <v>18812</v>
      </c>
      <c r="K228" s="80">
        <v>0</v>
      </c>
      <c r="L228" s="80">
        <v>893</v>
      </c>
      <c r="M228" s="81">
        <v>28804</v>
      </c>
      <c r="N228"/>
      <c r="O228" s="79">
        <v>0</v>
      </c>
      <c r="P228" s="79">
        <v>0</v>
      </c>
      <c r="Q228" s="55">
        <v>0.09</v>
      </c>
      <c r="R228" s="55">
        <v>2.0636412181967833E-2</v>
      </c>
      <c r="S228" s="52">
        <v>0</v>
      </c>
      <c r="T228"/>
      <c r="U228" s="82">
        <v>69778</v>
      </c>
      <c r="V228" s="82">
        <v>0</v>
      </c>
      <c r="W228" s="82">
        <v>0</v>
      </c>
      <c r="X228" s="82">
        <v>2233</v>
      </c>
      <c r="Y228" s="82">
        <v>72011</v>
      </c>
      <c r="Z228" s="83">
        <f ca="1">SUMIF($A$10:$A$938,$A228,$Y$10:$Y$938)+SUMIF('17PJ'!$B$10:$K$889,$A228,'17PJ'!K$10:$K$889)</f>
        <v>3622604</v>
      </c>
      <c r="AB228" s="79">
        <v>0</v>
      </c>
      <c r="AC228" s="79">
        <v>0</v>
      </c>
      <c r="AD228" s="80">
        <v>0</v>
      </c>
      <c r="AE228" s="150"/>
    </row>
    <row r="229" spans="1:31" s="13" customFormat="1">
      <c r="A229" s="49">
        <v>432</v>
      </c>
      <c r="B229" s="49">
        <v>432712645</v>
      </c>
      <c r="C229" s="50" t="s">
        <v>123</v>
      </c>
      <c r="D229" s="49">
        <v>712</v>
      </c>
      <c r="E229" s="50" t="s">
        <v>124</v>
      </c>
      <c r="F229" s="49">
        <v>645</v>
      </c>
      <c r="G229" s="50" t="s">
        <v>129</v>
      </c>
      <c r="H229" s="79">
        <v>59.300000000000004</v>
      </c>
      <c r="I229" s="80">
        <v>9202</v>
      </c>
      <c r="J229" s="80">
        <v>3900</v>
      </c>
      <c r="K229" s="80">
        <v>0</v>
      </c>
      <c r="L229" s="80">
        <v>893</v>
      </c>
      <c r="M229" s="81">
        <v>13995</v>
      </c>
      <c r="N229"/>
      <c r="O229" s="79">
        <v>0</v>
      </c>
      <c r="P229" s="79">
        <v>0</v>
      </c>
      <c r="Q229" s="55">
        <v>0.09</v>
      </c>
      <c r="R229" s="55">
        <v>3.3577529375790865E-2</v>
      </c>
      <c r="S229" s="52">
        <v>0</v>
      </c>
      <c r="T229"/>
      <c r="U229" s="82">
        <v>776949</v>
      </c>
      <c r="V229" s="82">
        <v>0</v>
      </c>
      <c r="W229" s="82">
        <v>0</v>
      </c>
      <c r="X229" s="82">
        <v>52955</v>
      </c>
      <c r="Y229" s="82">
        <v>829904</v>
      </c>
      <c r="Z229" s="83">
        <f ca="1">SUMIF($A$10:$A$938,$A229,$Y$10:$Y$938)+SUMIF('17PJ'!$B$10:$K$889,$A229,'17PJ'!K$10:$K$889)</f>
        <v>3622604</v>
      </c>
      <c r="AB229" s="79">
        <v>0</v>
      </c>
      <c r="AC229" s="79">
        <v>0</v>
      </c>
      <c r="AD229" s="80">
        <v>0</v>
      </c>
      <c r="AE229" s="150"/>
    </row>
    <row r="230" spans="1:31" s="13" customFormat="1">
      <c r="A230" s="49">
        <v>432</v>
      </c>
      <c r="B230" s="49">
        <v>432712660</v>
      </c>
      <c r="C230" s="50" t="s">
        <v>123</v>
      </c>
      <c r="D230" s="49">
        <v>712</v>
      </c>
      <c r="E230" s="50" t="s">
        <v>124</v>
      </c>
      <c r="F230" s="49">
        <v>660</v>
      </c>
      <c r="G230" s="50" t="s">
        <v>130</v>
      </c>
      <c r="H230" s="79">
        <v>67.95</v>
      </c>
      <c r="I230" s="80">
        <v>8335</v>
      </c>
      <c r="J230" s="80">
        <v>7635</v>
      </c>
      <c r="K230" s="80">
        <v>0</v>
      </c>
      <c r="L230" s="80">
        <v>893</v>
      </c>
      <c r="M230" s="81">
        <v>16863</v>
      </c>
      <c r="N230"/>
      <c r="O230" s="79">
        <v>0</v>
      </c>
      <c r="P230" s="79">
        <v>0</v>
      </c>
      <c r="Q230" s="55">
        <v>0.09</v>
      </c>
      <c r="R230" s="55">
        <v>5.6496471990371312E-2</v>
      </c>
      <c r="S230" s="52">
        <v>0</v>
      </c>
      <c r="T230"/>
      <c r="U230" s="82">
        <v>1085162</v>
      </c>
      <c r="V230" s="82">
        <v>0</v>
      </c>
      <c r="W230" s="82">
        <v>0</v>
      </c>
      <c r="X230" s="82">
        <v>60681</v>
      </c>
      <c r="Y230" s="82">
        <v>1145843</v>
      </c>
      <c r="Z230" s="83">
        <f ca="1">SUMIF($A$10:$A$938,$A230,$Y$10:$Y$938)+SUMIF('17PJ'!$B$10:$K$889,$A230,'17PJ'!K$10:$K$889)</f>
        <v>3622604</v>
      </c>
      <c r="AB230" s="79">
        <v>0</v>
      </c>
      <c r="AC230" s="79">
        <v>0</v>
      </c>
      <c r="AD230" s="80">
        <v>0</v>
      </c>
      <c r="AE230" s="150"/>
    </row>
    <row r="231" spans="1:31" s="13" customFormat="1">
      <c r="A231" s="49">
        <v>432</v>
      </c>
      <c r="B231" s="49">
        <v>432712712</v>
      </c>
      <c r="C231" s="50" t="s">
        <v>123</v>
      </c>
      <c r="D231" s="49">
        <v>712</v>
      </c>
      <c r="E231" s="50" t="s">
        <v>124</v>
      </c>
      <c r="F231" s="49">
        <v>712</v>
      </c>
      <c r="G231" s="50" t="s">
        <v>124</v>
      </c>
      <c r="H231" s="79">
        <v>36.46</v>
      </c>
      <c r="I231" s="80">
        <v>9194</v>
      </c>
      <c r="J231" s="80">
        <v>6701</v>
      </c>
      <c r="K231" s="80">
        <v>0</v>
      </c>
      <c r="L231" s="80">
        <v>893</v>
      </c>
      <c r="M231" s="81">
        <v>16788</v>
      </c>
      <c r="N231"/>
      <c r="O231" s="79">
        <v>0</v>
      </c>
      <c r="P231" s="79">
        <v>0</v>
      </c>
      <c r="Q231" s="55">
        <v>0.09</v>
      </c>
      <c r="R231" s="55">
        <v>3.1785196308491345E-2</v>
      </c>
      <c r="S231" s="52">
        <v>0</v>
      </c>
      <c r="T231"/>
      <c r="U231" s="82">
        <v>579533</v>
      </c>
      <c r="V231" s="82">
        <v>0</v>
      </c>
      <c r="W231" s="82">
        <v>0</v>
      </c>
      <c r="X231" s="82">
        <v>32560</v>
      </c>
      <c r="Y231" s="82">
        <v>612093</v>
      </c>
      <c r="Z231" s="83">
        <f ca="1">SUMIF($A$10:$A$938,$A231,$Y$10:$Y$938)+SUMIF('17PJ'!$B$10:$K$889,$A231,'17PJ'!K$10:$K$889)</f>
        <v>3622604</v>
      </c>
      <c r="AB231" s="79">
        <v>0</v>
      </c>
      <c r="AC231" s="79">
        <v>0</v>
      </c>
      <c r="AD231" s="80">
        <v>0</v>
      </c>
      <c r="AE231" s="150"/>
    </row>
    <row r="232" spans="1:31" s="13" customFormat="1">
      <c r="A232" s="49">
        <v>435</v>
      </c>
      <c r="B232" s="49">
        <v>435301031</v>
      </c>
      <c r="C232" s="50" t="s">
        <v>131</v>
      </c>
      <c r="D232" s="49">
        <v>301</v>
      </c>
      <c r="E232" s="50" t="s">
        <v>132</v>
      </c>
      <c r="F232" s="49">
        <v>31</v>
      </c>
      <c r="G232" s="50" t="s">
        <v>76</v>
      </c>
      <c r="H232" s="79">
        <v>138.84</v>
      </c>
      <c r="I232" s="80">
        <v>9466</v>
      </c>
      <c r="J232" s="80">
        <v>4391</v>
      </c>
      <c r="K232" s="80">
        <v>0</v>
      </c>
      <c r="L232" s="80">
        <v>893</v>
      </c>
      <c r="M232" s="81">
        <v>14750</v>
      </c>
      <c r="N232"/>
      <c r="O232" s="79">
        <v>0.14389720664810979</v>
      </c>
      <c r="P232" s="79">
        <v>0</v>
      </c>
      <c r="Q232" s="55">
        <v>0.09</v>
      </c>
      <c r="R232" s="55">
        <v>3.0859245332986639E-2</v>
      </c>
      <c r="S232" s="52">
        <v>0</v>
      </c>
      <c r="T232"/>
      <c r="U232" s="82">
        <v>1921961</v>
      </c>
      <c r="V232" s="82">
        <v>0</v>
      </c>
      <c r="W232" s="82">
        <v>0</v>
      </c>
      <c r="X232" s="82">
        <v>123845</v>
      </c>
      <c r="Y232" s="82">
        <v>2045806</v>
      </c>
      <c r="Z232" s="83">
        <f ca="1">SUMIF($A$10:$A$938,$A232,$Y$10:$Y$938)+SUMIF('17PJ'!$B$10:$K$889,$A232,'17PJ'!K$10:$K$889)</f>
        <v>10160084</v>
      </c>
      <c r="AB232" s="79">
        <v>0</v>
      </c>
      <c r="AC232" s="79">
        <v>0</v>
      </c>
      <c r="AD232" s="80">
        <v>0</v>
      </c>
      <c r="AE232" s="150"/>
    </row>
    <row r="233" spans="1:31" s="13" customFormat="1">
      <c r="A233" s="49">
        <v>435</v>
      </c>
      <c r="B233" s="49">
        <v>435301048</v>
      </c>
      <c r="C233" s="50" t="s">
        <v>131</v>
      </c>
      <c r="D233" s="49">
        <v>301</v>
      </c>
      <c r="E233" s="50" t="s">
        <v>132</v>
      </c>
      <c r="F233" s="49">
        <v>48</v>
      </c>
      <c r="G233" s="50" t="s">
        <v>217</v>
      </c>
      <c r="H233" s="79">
        <v>1</v>
      </c>
      <c r="I233" s="80">
        <v>9794</v>
      </c>
      <c r="J233" s="80">
        <v>7783</v>
      </c>
      <c r="K233" s="80">
        <v>0</v>
      </c>
      <c r="L233" s="80">
        <v>893</v>
      </c>
      <c r="M233" s="81">
        <v>18470</v>
      </c>
      <c r="N233"/>
      <c r="O233" s="79">
        <v>1.0364247093640859E-3</v>
      </c>
      <c r="P233" s="79">
        <v>0</v>
      </c>
      <c r="Q233" s="55">
        <v>0.09</v>
      </c>
      <c r="R233" s="55">
        <v>8.0187235395095288E-4</v>
      </c>
      <c r="S233" s="52">
        <v>0</v>
      </c>
      <c r="T233"/>
      <c r="U233" s="82">
        <v>17559</v>
      </c>
      <c r="V233" s="82">
        <v>0</v>
      </c>
      <c r="W233" s="82">
        <v>0</v>
      </c>
      <c r="X233" s="82">
        <v>892</v>
      </c>
      <c r="Y233" s="82">
        <v>18451</v>
      </c>
      <c r="Z233" s="83">
        <f ca="1">SUMIF($A$10:$A$938,$A233,$Y$10:$Y$938)+SUMIF('17PJ'!$B$10:$K$889,$A233,'17PJ'!K$10:$K$889)</f>
        <v>10160084</v>
      </c>
      <c r="AB233" s="79">
        <v>0</v>
      </c>
      <c r="AC233" s="79">
        <v>0</v>
      </c>
      <c r="AD233" s="80">
        <v>0</v>
      </c>
      <c r="AE233" s="150"/>
    </row>
    <row r="234" spans="1:31" s="13" customFormat="1">
      <c r="A234" s="49">
        <v>435</v>
      </c>
      <c r="B234" s="49">
        <v>435301056</v>
      </c>
      <c r="C234" s="50" t="s">
        <v>131</v>
      </c>
      <c r="D234" s="49">
        <v>301</v>
      </c>
      <c r="E234" s="50" t="s">
        <v>132</v>
      </c>
      <c r="F234" s="49">
        <v>56</v>
      </c>
      <c r="G234" s="50" t="s">
        <v>133</v>
      </c>
      <c r="H234" s="79">
        <v>99.43</v>
      </c>
      <c r="I234" s="80">
        <v>9158</v>
      </c>
      <c r="J234" s="80">
        <v>3558</v>
      </c>
      <c r="K234" s="80">
        <v>0</v>
      </c>
      <c r="L234" s="80">
        <v>893</v>
      </c>
      <c r="M234" s="81">
        <v>13609</v>
      </c>
      <c r="N234"/>
      <c r="O234" s="79">
        <v>0.10305170885207129</v>
      </c>
      <c r="P234" s="79">
        <v>0</v>
      </c>
      <c r="Q234" s="55">
        <v>0.09</v>
      </c>
      <c r="R234" s="55">
        <v>2.0474156589421796E-2</v>
      </c>
      <c r="S234" s="52">
        <v>0</v>
      </c>
      <c r="T234"/>
      <c r="U234" s="82">
        <v>1263058</v>
      </c>
      <c r="V234" s="82">
        <v>0</v>
      </c>
      <c r="W234" s="82">
        <v>0</v>
      </c>
      <c r="X234" s="82">
        <v>88691</v>
      </c>
      <c r="Y234" s="82">
        <v>1351749</v>
      </c>
      <c r="Z234" s="83">
        <f ca="1">SUMIF($A$10:$A$938,$A234,$Y$10:$Y$938)+SUMIF('17PJ'!$B$10:$K$889,$A234,'17PJ'!K$10:$K$889)</f>
        <v>10160084</v>
      </c>
      <c r="AB234" s="79">
        <v>0</v>
      </c>
      <c r="AC234" s="79">
        <v>0</v>
      </c>
      <c r="AD234" s="80">
        <v>0</v>
      </c>
      <c r="AE234" s="150"/>
    </row>
    <row r="235" spans="1:31" s="13" customFormat="1">
      <c r="A235" s="49">
        <v>435</v>
      </c>
      <c r="B235" s="49">
        <v>435301079</v>
      </c>
      <c r="C235" s="50" t="s">
        <v>131</v>
      </c>
      <c r="D235" s="49">
        <v>301</v>
      </c>
      <c r="E235" s="50" t="s">
        <v>132</v>
      </c>
      <c r="F235" s="49">
        <v>79</v>
      </c>
      <c r="G235" s="50" t="s">
        <v>86</v>
      </c>
      <c r="H235" s="79">
        <v>153</v>
      </c>
      <c r="I235" s="80">
        <v>9182</v>
      </c>
      <c r="J235" s="80">
        <v>930</v>
      </c>
      <c r="K235" s="80">
        <v>0</v>
      </c>
      <c r="L235" s="80">
        <v>893</v>
      </c>
      <c r="M235" s="81">
        <v>11005</v>
      </c>
      <c r="N235"/>
      <c r="O235" s="79">
        <v>0.1585729805327051</v>
      </c>
      <c r="P235" s="79">
        <v>0</v>
      </c>
      <c r="Q235" s="55">
        <v>0.09</v>
      </c>
      <c r="R235" s="55">
        <v>6.132665667844843E-2</v>
      </c>
      <c r="S235" s="52">
        <v>0</v>
      </c>
      <c r="T235"/>
      <c r="U235" s="82">
        <v>1545606</v>
      </c>
      <c r="V235" s="82">
        <v>0</v>
      </c>
      <c r="W235" s="82">
        <v>0</v>
      </c>
      <c r="X235" s="82">
        <v>136476</v>
      </c>
      <c r="Y235" s="82">
        <v>1682082</v>
      </c>
      <c r="Z235" s="83">
        <f ca="1">SUMIF($A$10:$A$938,$A235,$Y$10:$Y$938)+SUMIF('17PJ'!$B$10:$K$889,$A235,'17PJ'!K$10:$K$889)</f>
        <v>10160084</v>
      </c>
      <c r="AB235" s="79">
        <v>0</v>
      </c>
      <c r="AC235" s="79">
        <v>0</v>
      </c>
      <c r="AD235" s="80">
        <v>0</v>
      </c>
      <c r="AE235" s="150"/>
    </row>
    <row r="236" spans="1:31" s="13" customFormat="1">
      <c r="A236" s="49">
        <v>435</v>
      </c>
      <c r="B236" s="49">
        <v>435301125</v>
      </c>
      <c r="C236" s="50" t="s">
        <v>131</v>
      </c>
      <c r="D236" s="49">
        <v>301</v>
      </c>
      <c r="E236" s="50" t="s">
        <v>132</v>
      </c>
      <c r="F236" s="49">
        <v>125</v>
      </c>
      <c r="G236" s="50" t="s">
        <v>105</v>
      </c>
      <c r="H236" s="79">
        <v>1</v>
      </c>
      <c r="I236" s="80">
        <v>9794</v>
      </c>
      <c r="J236" s="80">
        <v>4820</v>
      </c>
      <c r="K236" s="80">
        <v>0</v>
      </c>
      <c r="L236" s="80">
        <v>893</v>
      </c>
      <c r="M236" s="81">
        <v>15507</v>
      </c>
      <c r="N236"/>
      <c r="O236" s="79">
        <v>1.0364247093640859E-3</v>
      </c>
      <c r="P236" s="79">
        <v>0</v>
      </c>
      <c r="Q236" s="55">
        <v>0.09</v>
      </c>
      <c r="R236" s="55">
        <v>1.7320717990667586E-2</v>
      </c>
      <c r="S236" s="52">
        <v>0</v>
      </c>
      <c r="T236"/>
      <c r="U236" s="82">
        <v>14599</v>
      </c>
      <c r="V236" s="82">
        <v>0</v>
      </c>
      <c r="W236" s="82">
        <v>0</v>
      </c>
      <c r="X236" s="82">
        <v>892</v>
      </c>
      <c r="Y236" s="82">
        <v>15491</v>
      </c>
      <c r="Z236" s="83">
        <f ca="1">SUMIF($A$10:$A$938,$A236,$Y$10:$Y$938)+SUMIF('17PJ'!$B$10:$K$889,$A236,'17PJ'!K$10:$K$889)</f>
        <v>10160084</v>
      </c>
      <c r="AB236" s="79">
        <v>0</v>
      </c>
      <c r="AC236" s="79">
        <v>0</v>
      </c>
      <c r="AD236" s="80">
        <v>0</v>
      </c>
      <c r="AE236" s="150"/>
    </row>
    <row r="237" spans="1:31" s="13" customFormat="1">
      <c r="A237" s="49">
        <v>435</v>
      </c>
      <c r="B237" s="49">
        <v>435301128</v>
      </c>
      <c r="C237" s="50" t="s">
        <v>131</v>
      </c>
      <c r="D237" s="49">
        <v>301</v>
      </c>
      <c r="E237" s="50" t="s">
        <v>132</v>
      </c>
      <c r="F237" s="49">
        <v>128</v>
      </c>
      <c r="G237" s="50" t="s">
        <v>122</v>
      </c>
      <c r="H237" s="79">
        <v>1</v>
      </c>
      <c r="I237" s="80">
        <v>11023</v>
      </c>
      <c r="J237" s="80">
        <v>561</v>
      </c>
      <c r="K237" s="80">
        <v>0</v>
      </c>
      <c r="L237" s="80">
        <v>893</v>
      </c>
      <c r="M237" s="81">
        <v>12477</v>
      </c>
      <c r="N237"/>
      <c r="O237" s="79">
        <v>1.0364247093640859E-3</v>
      </c>
      <c r="P237" s="79">
        <v>0</v>
      </c>
      <c r="Q237" s="55">
        <v>0.18</v>
      </c>
      <c r="R237" s="55">
        <v>3.3692444036885129E-2</v>
      </c>
      <c r="S237" s="52">
        <v>0</v>
      </c>
      <c r="T237"/>
      <c r="U237" s="82">
        <v>11572</v>
      </c>
      <c r="V237" s="82">
        <v>0</v>
      </c>
      <c r="W237" s="82">
        <v>0</v>
      </c>
      <c r="X237" s="82">
        <v>892</v>
      </c>
      <c r="Y237" s="82">
        <v>12464</v>
      </c>
      <c r="Z237" s="83">
        <f ca="1">SUMIF($A$10:$A$938,$A237,$Y$10:$Y$938)+SUMIF('17PJ'!$B$10:$K$889,$A237,'17PJ'!K$10:$K$889)</f>
        <v>10160084</v>
      </c>
      <c r="AB237" s="79">
        <v>0</v>
      </c>
      <c r="AC237" s="79">
        <v>0</v>
      </c>
      <c r="AD237" s="80">
        <v>0</v>
      </c>
      <c r="AE237" s="150"/>
    </row>
    <row r="238" spans="1:31" s="13" customFormat="1">
      <c r="A238" s="49">
        <v>435</v>
      </c>
      <c r="B238" s="49">
        <v>435301160</v>
      </c>
      <c r="C238" s="50" t="s">
        <v>131</v>
      </c>
      <c r="D238" s="49">
        <v>301</v>
      </c>
      <c r="E238" s="50" t="s">
        <v>132</v>
      </c>
      <c r="F238" s="49">
        <v>160</v>
      </c>
      <c r="G238" s="50" t="s">
        <v>134</v>
      </c>
      <c r="H238" s="79">
        <v>233.81000000000003</v>
      </c>
      <c r="I238" s="80">
        <v>9865</v>
      </c>
      <c r="J238" s="80">
        <v>290</v>
      </c>
      <c r="K238" s="80">
        <v>0</v>
      </c>
      <c r="L238" s="80">
        <v>893</v>
      </c>
      <c r="M238" s="81">
        <v>11048</v>
      </c>
      <c r="N238"/>
      <c r="O238" s="79">
        <v>0.24232646129641608</v>
      </c>
      <c r="P238" s="79">
        <v>0</v>
      </c>
      <c r="Q238" s="55">
        <v>0.1273</v>
      </c>
      <c r="R238" s="55">
        <v>0.10201980292645375</v>
      </c>
      <c r="S238" s="52">
        <v>0</v>
      </c>
      <c r="T238"/>
      <c r="U238" s="82">
        <v>2371771</v>
      </c>
      <c r="V238" s="82">
        <v>0</v>
      </c>
      <c r="W238" s="82">
        <v>0</v>
      </c>
      <c r="X238" s="82">
        <v>208558</v>
      </c>
      <c r="Y238" s="82">
        <v>2580329</v>
      </c>
      <c r="Z238" s="83">
        <f ca="1">SUMIF($A$10:$A$938,$A238,$Y$10:$Y$938)+SUMIF('17PJ'!$B$10:$K$889,$A238,'17PJ'!K$10:$K$889)</f>
        <v>10160084</v>
      </c>
      <c r="AB238" s="79">
        <v>0</v>
      </c>
      <c r="AC238" s="79">
        <v>0</v>
      </c>
      <c r="AD238" s="80">
        <v>0</v>
      </c>
      <c r="AE238" s="150"/>
    </row>
    <row r="239" spans="1:31" s="13" customFormat="1">
      <c r="A239" s="49">
        <v>435</v>
      </c>
      <c r="B239" s="49">
        <v>435301181</v>
      </c>
      <c r="C239" s="50" t="s">
        <v>131</v>
      </c>
      <c r="D239" s="49">
        <v>301</v>
      </c>
      <c r="E239" s="50" t="s">
        <v>132</v>
      </c>
      <c r="F239" s="49">
        <v>181</v>
      </c>
      <c r="G239" s="50" t="s">
        <v>79</v>
      </c>
      <c r="H239" s="79">
        <v>1</v>
      </c>
      <c r="I239" s="80">
        <v>9794</v>
      </c>
      <c r="J239" s="80">
        <v>661</v>
      </c>
      <c r="K239" s="80">
        <v>0</v>
      </c>
      <c r="L239" s="80">
        <v>893</v>
      </c>
      <c r="M239" s="81">
        <v>11348</v>
      </c>
      <c r="N239"/>
      <c r="O239" s="79">
        <v>1.0364247093640859E-3</v>
      </c>
      <c r="P239" s="79">
        <v>0</v>
      </c>
      <c r="Q239" s="55">
        <v>0.09</v>
      </c>
      <c r="R239" s="55">
        <v>1.5623145980024853E-2</v>
      </c>
      <c r="S239" s="52">
        <v>0</v>
      </c>
      <c r="T239"/>
      <c r="U239" s="82">
        <v>10444</v>
      </c>
      <c r="V239" s="82">
        <v>0</v>
      </c>
      <c r="W239" s="82">
        <v>0</v>
      </c>
      <c r="X239" s="82">
        <v>892</v>
      </c>
      <c r="Y239" s="82">
        <v>11336</v>
      </c>
      <c r="Z239" s="83">
        <f ca="1">SUMIF($A$10:$A$938,$A239,$Y$10:$Y$938)+SUMIF('17PJ'!$B$10:$K$889,$A239,'17PJ'!K$10:$K$889)</f>
        <v>10160084</v>
      </c>
      <c r="AB239" s="79">
        <v>0</v>
      </c>
      <c r="AC239" s="79">
        <v>0</v>
      </c>
      <c r="AD239" s="80">
        <v>0</v>
      </c>
      <c r="AE239" s="150"/>
    </row>
    <row r="240" spans="1:31" s="13" customFormat="1">
      <c r="A240" s="49">
        <v>435</v>
      </c>
      <c r="B240" s="49">
        <v>435301211</v>
      </c>
      <c r="C240" s="50" t="s">
        <v>131</v>
      </c>
      <c r="D240" s="49">
        <v>301</v>
      </c>
      <c r="E240" s="50" t="s">
        <v>132</v>
      </c>
      <c r="F240" s="49">
        <v>211</v>
      </c>
      <c r="G240" s="50" t="s">
        <v>87</v>
      </c>
      <c r="H240" s="79">
        <v>2</v>
      </c>
      <c r="I240" s="80">
        <v>8094</v>
      </c>
      <c r="J240" s="80">
        <v>1452</v>
      </c>
      <c r="K240" s="80">
        <v>0</v>
      </c>
      <c r="L240" s="80">
        <v>893</v>
      </c>
      <c r="M240" s="81">
        <v>10439</v>
      </c>
      <c r="N240"/>
      <c r="O240" s="79">
        <v>2.0728494187281718E-3</v>
      </c>
      <c r="P240" s="79">
        <v>0</v>
      </c>
      <c r="Q240" s="55">
        <v>0.09</v>
      </c>
      <c r="R240" s="55">
        <v>2.0265210906566032E-3</v>
      </c>
      <c r="S240" s="52">
        <v>0</v>
      </c>
      <c r="T240"/>
      <c r="U240" s="82">
        <v>19072</v>
      </c>
      <c r="V240" s="82">
        <v>0</v>
      </c>
      <c r="W240" s="82">
        <v>0</v>
      </c>
      <c r="X240" s="82">
        <v>1784</v>
      </c>
      <c r="Y240" s="82">
        <v>20856</v>
      </c>
      <c r="Z240" s="83">
        <f ca="1">SUMIF($A$10:$A$938,$A240,$Y$10:$Y$938)+SUMIF('17PJ'!$B$10:$K$889,$A240,'17PJ'!K$10:$K$889)</f>
        <v>10160084</v>
      </c>
      <c r="AB240" s="79">
        <v>0</v>
      </c>
      <c r="AC240" s="79">
        <v>0</v>
      </c>
      <c r="AD240" s="80">
        <v>0</v>
      </c>
      <c r="AE240" s="150"/>
    </row>
    <row r="241" spans="1:31" s="13" customFormat="1">
      <c r="A241" s="49">
        <v>435</v>
      </c>
      <c r="B241" s="49">
        <v>435301295</v>
      </c>
      <c r="C241" s="50" t="s">
        <v>131</v>
      </c>
      <c r="D241" s="49">
        <v>301</v>
      </c>
      <c r="E241" s="50" t="s">
        <v>132</v>
      </c>
      <c r="F241" s="49">
        <v>295</v>
      </c>
      <c r="G241" s="50" t="s">
        <v>135</v>
      </c>
      <c r="H241" s="79">
        <v>67.77</v>
      </c>
      <c r="I241" s="80">
        <v>9203</v>
      </c>
      <c r="J241" s="80">
        <v>4401</v>
      </c>
      <c r="K241" s="80">
        <v>0</v>
      </c>
      <c r="L241" s="80">
        <v>893</v>
      </c>
      <c r="M241" s="81">
        <v>14497</v>
      </c>
      <c r="N241"/>
      <c r="O241" s="79">
        <v>7.0238502553604212E-2</v>
      </c>
      <c r="P241" s="79">
        <v>0</v>
      </c>
      <c r="Q241" s="55">
        <v>0.09</v>
      </c>
      <c r="R241" s="55">
        <v>2.037690193406954E-2</v>
      </c>
      <c r="S241" s="52">
        <v>0</v>
      </c>
      <c r="T241"/>
      <c r="U241" s="82">
        <v>920993</v>
      </c>
      <c r="V241" s="82">
        <v>0</v>
      </c>
      <c r="W241" s="82">
        <v>0</v>
      </c>
      <c r="X241" s="82">
        <v>60451</v>
      </c>
      <c r="Y241" s="82">
        <v>981444</v>
      </c>
      <c r="Z241" s="83">
        <f ca="1">SUMIF($A$10:$A$938,$A241,$Y$10:$Y$938)+SUMIF('17PJ'!$B$10:$K$889,$A241,'17PJ'!K$10:$K$889)</f>
        <v>10160084</v>
      </c>
      <c r="AB241" s="79">
        <v>0</v>
      </c>
      <c r="AC241" s="79">
        <v>0</v>
      </c>
      <c r="AD241" s="80">
        <v>0</v>
      </c>
      <c r="AE241" s="150"/>
    </row>
    <row r="242" spans="1:31" s="13" customFormat="1">
      <c r="A242" s="49">
        <v>435</v>
      </c>
      <c r="B242" s="49">
        <v>435301301</v>
      </c>
      <c r="C242" s="50" t="s">
        <v>131</v>
      </c>
      <c r="D242" s="49">
        <v>301</v>
      </c>
      <c r="E242" s="50" t="s">
        <v>132</v>
      </c>
      <c r="F242" s="49">
        <v>301</v>
      </c>
      <c r="G242" s="50" t="s">
        <v>132</v>
      </c>
      <c r="H242" s="79">
        <v>71.460000000000008</v>
      </c>
      <c r="I242" s="80">
        <v>9691</v>
      </c>
      <c r="J242" s="80">
        <v>3496</v>
      </c>
      <c r="K242" s="80">
        <v>0</v>
      </c>
      <c r="L242" s="80">
        <v>893</v>
      </c>
      <c r="M242" s="81">
        <v>14080</v>
      </c>
      <c r="N242"/>
      <c r="O242" s="79">
        <v>7.4062909731157714E-2</v>
      </c>
      <c r="P242" s="79">
        <v>0</v>
      </c>
      <c r="Q242" s="55">
        <v>0.09</v>
      </c>
      <c r="R242" s="55">
        <v>4.5744125016378152E-2</v>
      </c>
      <c r="S242" s="52">
        <v>0</v>
      </c>
      <c r="T242"/>
      <c r="U242" s="82">
        <v>941344</v>
      </c>
      <c r="V242" s="82">
        <v>0</v>
      </c>
      <c r="W242" s="82">
        <v>0</v>
      </c>
      <c r="X242" s="82">
        <v>63742</v>
      </c>
      <c r="Y242" s="82">
        <v>1005086</v>
      </c>
      <c r="Z242" s="83">
        <f ca="1">SUMIF($A$10:$A$938,$A242,$Y$10:$Y$938)+SUMIF('17PJ'!$B$10:$K$889,$A242,'17PJ'!K$10:$K$889)</f>
        <v>10160084</v>
      </c>
      <c r="AB242" s="79">
        <v>0</v>
      </c>
      <c r="AC242" s="79">
        <v>0</v>
      </c>
      <c r="AD242" s="80">
        <v>0</v>
      </c>
      <c r="AE242" s="150"/>
    </row>
    <row r="243" spans="1:31" s="13" customFormat="1">
      <c r="A243" s="49">
        <v>435</v>
      </c>
      <c r="B243" s="49">
        <v>435301326</v>
      </c>
      <c r="C243" s="50" t="s">
        <v>131</v>
      </c>
      <c r="D243" s="49">
        <v>301</v>
      </c>
      <c r="E243" s="50" t="s">
        <v>132</v>
      </c>
      <c r="F243" s="49">
        <v>326</v>
      </c>
      <c r="G243" s="50" t="s">
        <v>114</v>
      </c>
      <c r="H243" s="79">
        <v>9</v>
      </c>
      <c r="I243" s="80">
        <v>10105</v>
      </c>
      <c r="J243" s="80">
        <v>3823</v>
      </c>
      <c r="K243" s="80">
        <v>0</v>
      </c>
      <c r="L243" s="80">
        <v>893</v>
      </c>
      <c r="M243" s="81">
        <v>14821</v>
      </c>
      <c r="N243"/>
      <c r="O243" s="79">
        <v>9.3278223842767731E-3</v>
      </c>
      <c r="P243" s="79">
        <v>0</v>
      </c>
      <c r="Q243" s="55">
        <v>0.09</v>
      </c>
      <c r="R243" s="55">
        <v>2.6561635241591154E-3</v>
      </c>
      <c r="S243" s="52">
        <v>0</v>
      </c>
      <c r="T243"/>
      <c r="U243" s="82">
        <v>125226</v>
      </c>
      <c r="V243" s="82">
        <v>0</v>
      </c>
      <c r="W243" s="82">
        <v>0</v>
      </c>
      <c r="X243" s="82">
        <v>8028</v>
      </c>
      <c r="Y243" s="82">
        <v>133254</v>
      </c>
      <c r="Z243" s="83">
        <f ca="1">SUMIF($A$10:$A$938,$A243,$Y$10:$Y$938)+SUMIF('17PJ'!$B$10:$K$889,$A243,'17PJ'!K$10:$K$889)</f>
        <v>10160084</v>
      </c>
      <c r="AB243" s="79">
        <v>0</v>
      </c>
      <c r="AC243" s="79">
        <v>0</v>
      </c>
      <c r="AD243" s="80">
        <v>0</v>
      </c>
      <c r="AE243" s="150"/>
    </row>
    <row r="244" spans="1:31" s="13" customFormat="1">
      <c r="A244" s="49">
        <v>435</v>
      </c>
      <c r="B244" s="49">
        <v>435301600</v>
      </c>
      <c r="C244" s="50" t="s">
        <v>131</v>
      </c>
      <c r="D244" s="49">
        <v>301</v>
      </c>
      <c r="E244" s="50" t="s">
        <v>132</v>
      </c>
      <c r="F244" s="49">
        <v>600</v>
      </c>
      <c r="G244" s="50" t="s">
        <v>136</v>
      </c>
      <c r="H244" s="79">
        <v>1</v>
      </c>
      <c r="I244" s="80">
        <v>8944</v>
      </c>
      <c r="J244" s="80">
        <v>3658</v>
      </c>
      <c r="K244" s="80">
        <v>0</v>
      </c>
      <c r="L244" s="80">
        <v>893</v>
      </c>
      <c r="M244" s="81">
        <v>13495</v>
      </c>
      <c r="N244"/>
      <c r="O244" s="79">
        <v>1.0364247093640859E-3</v>
      </c>
      <c r="P244" s="79">
        <v>0</v>
      </c>
      <c r="Q244" s="55">
        <v>0.09</v>
      </c>
      <c r="R244" s="55">
        <v>3.9656273462126863E-3</v>
      </c>
      <c r="S244" s="52">
        <v>0</v>
      </c>
      <c r="T244"/>
      <c r="U244" s="82">
        <v>12589</v>
      </c>
      <c r="V244" s="82">
        <v>0</v>
      </c>
      <c r="W244" s="82">
        <v>0</v>
      </c>
      <c r="X244" s="82">
        <v>892</v>
      </c>
      <c r="Y244" s="82">
        <v>13481</v>
      </c>
      <c r="Z244" s="83">
        <f ca="1">SUMIF($A$10:$A$938,$A244,$Y$10:$Y$938)+SUMIF('17PJ'!$B$10:$K$889,$A244,'17PJ'!K$10:$K$889)</f>
        <v>10160084</v>
      </c>
      <c r="AB244" s="79">
        <v>0</v>
      </c>
      <c r="AC244" s="79">
        <v>0</v>
      </c>
      <c r="AD244" s="80">
        <v>0</v>
      </c>
      <c r="AE244" s="150"/>
    </row>
    <row r="245" spans="1:31" s="13" customFormat="1">
      <c r="A245" s="49">
        <v>435</v>
      </c>
      <c r="B245" s="49">
        <v>435301673</v>
      </c>
      <c r="C245" s="50" t="s">
        <v>131</v>
      </c>
      <c r="D245" s="49">
        <v>301</v>
      </c>
      <c r="E245" s="50" t="s">
        <v>132</v>
      </c>
      <c r="F245" s="49">
        <v>673</v>
      </c>
      <c r="G245" s="50" t="s">
        <v>137</v>
      </c>
      <c r="H245" s="79">
        <v>16.52</v>
      </c>
      <c r="I245" s="80">
        <v>8940</v>
      </c>
      <c r="J245" s="80">
        <v>4244</v>
      </c>
      <c r="K245" s="80">
        <v>0</v>
      </c>
      <c r="L245" s="80">
        <v>893</v>
      </c>
      <c r="M245" s="81">
        <v>14077</v>
      </c>
      <c r="N245"/>
      <c r="O245" s="79">
        <v>1.7121736198694698E-2</v>
      </c>
      <c r="P245" s="79">
        <v>0</v>
      </c>
      <c r="Q245" s="55">
        <v>0.09</v>
      </c>
      <c r="R245" s="55">
        <v>1.7919692828210827E-2</v>
      </c>
      <c r="S245" s="52">
        <v>0</v>
      </c>
      <c r="T245"/>
      <c r="U245" s="82">
        <v>217569</v>
      </c>
      <c r="V245" s="82">
        <v>0</v>
      </c>
      <c r="W245" s="82">
        <v>0</v>
      </c>
      <c r="X245" s="82">
        <v>14736</v>
      </c>
      <c r="Y245" s="82">
        <v>232305</v>
      </c>
      <c r="Z245" s="83">
        <f ca="1">SUMIF($A$10:$A$938,$A245,$Y$10:$Y$938)+SUMIF('17PJ'!$B$10:$K$889,$A245,'17PJ'!K$10:$K$889)</f>
        <v>10160084</v>
      </c>
      <c r="AB245" s="79">
        <v>0</v>
      </c>
      <c r="AC245" s="79">
        <v>0</v>
      </c>
      <c r="AD245" s="80">
        <v>0</v>
      </c>
      <c r="AE245" s="150"/>
    </row>
    <row r="246" spans="1:31" s="13" customFormat="1">
      <c r="A246" s="49">
        <v>435</v>
      </c>
      <c r="B246" s="49">
        <v>435301725</v>
      </c>
      <c r="C246" s="50" t="s">
        <v>131</v>
      </c>
      <c r="D246" s="49">
        <v>301</v>
      </c>
      <c r="E246" s="50" t="s">
        <v>132</v>
      </c>
      <c r="F246" s="49">
        <v>725</v>
      </c>
      <c r="G246" s="50" t="s">
        <v>117</v>
      </c>
      <c r="H246" s="79">
        <v>1</v>
      </c>
      <c r="I246" s="80">
        <v>9704</v>
      </c>
      <c r="J246" s="80">
        <v>2785</v>
      </c>
      <c r="K246" s="80">
        <v>0</v>
      </c>
      <c r="L246" s="80">
        <v>893</v>
      </c>
      <c r="M246" s="81">
        <v>13382</v>
      </c>
      <c r="N246"/>
      <c r="O246" s="79">
        <v>1.0364247093640859E-3</v>
      </c>
      <c r="P246" s="79">
        <v>0</v>
      </c>
      <c r="Q246" s="55">
        <v>0.09</v>
      </c>
      <c r="R246" s="55">
        <v>9.9651934238605307E-3</v>
      </c>
      <c r="S246" s="52">
        <v>0</v>
      </c>
      <c r="T246"/>
      <c r="U246" s="82">
        <v>12476</v>
      </c>
      <c r="V246" s="82">
        <v>0</v>
      </c>
      <c r="W246" s="82">
        <v>0</v>
      </c>
      <c r="X246" s="82">
        <v>892</v>
      </c>
      <c r="Y246" s="82">
        <v>13368</v>
      </c>
      <c r="Z246" s="83">
        <f ca="1">SUMIF($A$10:$A$938,$A246,$Y$10:$Y$938)+SUMIF('17PJ'!$B$10:$K$889,$A246,'17PJ'!K$10:$K$889)</f>
        <v>10160084</v>
      </c>
      <c r="AB246" s="79">
        <v>0</v>
      </c>
      <c r="AC246" s="79">
        <v>0</v>
      </c>
      <c r="AD246" s="80">
        <v>0</v>
      </c>
      <c r="AE246" s="150"/>
    </row>
    <row r="247" spans="1:31" s="13" customFormat="1">
      <c r="A247" s="49">
        <v>435</v>
      </c>
      <c r="B247" s="49">
        <v>435301735</v>
      </c>
      <c r="C247" s="50" t="s">
        <v>131</v>
      </c>
      <c r="D247" s="49">
        <v>301</v>
      </c>
      <c r="E247" s="50" t="s">
        <v>132</v>
      </c>
      <c r="F247" s="49">
        <v>735</v>
      </c>
      <c r="G247" s="50" t="s">
        <v>119</v>
      </c>
      <c r="H247" s="79">
        <v>3</v>
      </c>
      <c r="I247" s="80">
        <v>9510</v>
      </c>
      <c r="J247" s="80">
        <v>3806</v>
      </c>
      <c r="K247" s="80">
        <v>0</v>
      </c>
      <c r="L247" s="80">
        <v>893</v>
      </c>
      <c r="M247" s="81">
        <v>14209</v>
      </c>
      <c r="N247"/>
      <c r="O247" s="79">
        <v>3.1092741280922577E-3</v>
      </c>
      <c r="P247" s="79">
        <v>0</v>
      </c>
      <c r="Q247" s="55">
        <v>0.09</v>
      </c>
      <c r="R247" s="55">
        <v>2.0288207025652885E-2</v>
      </c>
      <c r="S247" s="52">
        <v>0</v>
      </c>
      <c r="T247"/>
      <c r="U247" s="82">
        <v>39906</v>
      </c>
      <c r="V247" s="82">
        <v>0</v>
      </c>
      <c r="W247" s="82">
        <v>0</v>
      </c>
      <c r="X247" s="82">
        <v>2676</v>
      </c>
      <c r="Y247" s="82">
        <v>42582</v>
      </c>
      <c r="Z247" s="83">
        <f ca="1">SUMIF($A$10:$A$938,$A247,$Y$10:$Y$938)+SUMIF('17PJ'!$B$10:$K$889,$A247,'17PJ'!K$10:$K$889)</f>
        <v>10160084</v>
      </c>
      <c r="AB247" s="79">
        <v>0</v>
      </c>
      <c r="AC247" s="79">
        <v>0</v>
      </c>
      <c r="AD247" s="80">
        <v>0</v>
      </c>
      <c r="AE247" s="150"/>
    </row>
    <row r="248" spans="1:31" s="13" customFormat="1">
      <c r="A248" s="49">
        <v>436</v>
      </c>
      <c r="B248" s="49">
        <v>436049001</v>
      </c>
      <c r="C248" s="50" t="s">
        <v>138</v>
      </c>
      <c r="D248" s="49">
        <v>49</v>
      </c>
      <c r="E248" s="50" t="s">
        <v>73</v>
      </c>
      <c r="F248" s="49">
        <v>1</v>
      </c>
      <c r="G248" s="50" t="s">
        <v>57</v>
      </c>
      <c r="H248" s="79">
        <v>1</v>
      </c>
      <c r="I248" s="80">
        <v>10593</v>
      </c>
      <c r="J248" s="80">
        <v>3000</v>
      </c>
      <c r="K248" s="80">
        <v>0</v>
      </c>
      <c r="L248" s="80">
        <v>893</v>
      </c>
      <c r="M248" s="81">
        <v>14486</v>
      </c>
      <c r="N248"/>
      <c r="O248" s="79">
        <v>0</v>
      </c>
      <c r="P248" s="79">
        <v>0</v>
      </c>
      <c r="Q248" s="55">
        <v>0.09</v>
      </c>
      <c r="R248" s="55">
        <v>1.2500801014553014E-2</v>
      </c>
      <c r="S248" s="52">
        <v>0</v>
      </c>
      <c r="T248"/>
      <c r="U248" s="82">
        <v>13593</v>
      </c>
      <c r="V248" s="82">
        <v>0</v>
      </c>
      <c r="W248" s="82">
        <v>0</v>
      </c>
      <c r="X248" s="82">
        <v>893</v>
      </c>
      <c r="Y248" s="82">
        <v>14486</v>
      </c>
      <c r="Z248" s="83">
        <f ca="1">SUMIF($A$10:$A$938,$A248,$Y$10:$Y$938)+SUMIF('17PJ'!$B$10:$K$889,$A248,'17PJ'!K$10:$K$889)</f>
        <v>7870938.5140090957</v>
      </c>
      <c r="AB248" s="79">
        <v>0</v>
      </c>
      <c r="AC248" s="79">
        <v>0</v>
      </c>
      <c r="AD248" s="80">
        <v>0</v>
      </c>
      <c r="AE248" s="150"/>
    </row>
    <row r="249" spans="1:31" s="13" customFormat="1">
      <c r="A249" s="49">
        <v>436</v>
      </c>
      <c r="B249" s="49">
        <v>436049010</v>
      </c>
      <c r="C249" s="50" t="s">
        <v>138</v>
      </c>
      <c r="D249" s="49">
        <v>49</v>
      </c>
      <c r="E249" s="50" t="s">
        <v>73</v>
      </c>
      <c r="F249" s="49">
        <v>10</v>
      </c>
      <c r="G249" s="50" t="s">
        <v>74</v>
      </c>
      <c r="H249" s="79">
        <v>6</v>
      </c>
      <c r="I249" s="80">
        <v>8747</v>
      </c>
      <c r="J249" s="80">
        <v>2691</v>
      </c>
      <c r="K249" s="80">
        <v>0</v>
      </c>
      <c r="L249" s="80">
        <v>893</v>
      </c>
      <c r="M249" s="81">
        <v>12331</v>
      </c>
      <c r="N249"/>
      <c r="O249" s="79">
        <v>0</v>
      </c>
      <c r="P249" s="79">
        <v>0</v>
      </c>
      <c r="Q249" s="55">
        <v>0.09</v>
      </c>
      <c r="R249" s="55">
        <v>2.1962775738255291E-3</v>
      </c>
      <c r="S249" s="52">
        <v>0</v>
      </c>
      <c r="T249"/>
      <c r="U249" s="82">
        <v>68628</v>
      </c>
      <c r="V249" s="82">
        <v>0</v>
      </c>
      <c r="W249" s="82">
        <v>0</v>
      </c>
      <c r="X249" s="82">
        <v>5358</v>
      </c>
      <c r="Y249" s="82">
        <v>73986</v>
      </c>
      <c r="Z249" s="83">
        <f ca="1">SUMIF($A$10:$A$938,$A249,$Y$10:$Y$938)+SUMIF('17PJ'!$B$10:$K$889,$A249,'17PJ'!K$10:$K$889)</f>
        <v>7870938.5140090957</v>
      </c>
      <c r="AB249" s="79">
        <v>2</v>
      </c>
      <c r="AC249" s="79">
        <v>0</v>
      </c>
      <c r="AD249" s="80">
        <v>0</v>
      </c>
      <c r="AE249" s="150"/>
    </row>
    <row r="250" spans="1:31" s="13" customFormat="1">
      <c r="A250" s="49">
        <v>436</v>
      </c>
      <c r="B250" s="49">
        <v>436049035</v>
      </c>
      <c r="C250" s="50" t="s">
        <v>138</v>
      </c>
      <c r="D250" s="49">
        <v>49</v>
      </c>
      <c r="E250" s="50" t="s">
        <v>73</v>
      </c>
      <c r="F250" s="49">
        <v>35</v>
      </c>
      <c r="G250" s="50" t="s">
        <v>11</v>
      </c>
      <c r="H250" s="79">
        <v>74.56</v>
      </c>
      <c r="I250" s="80">
        <v>11948</v>
      </c>
      <c r="J250" s="80">
        <v>4200</v>
      </c>
      <c r="K250" s="80">
        <v>0</v>
      </c>
      <c r="L250" s="80">
        <v>893</v>
      </c>
      <c r="M250" s="81">
        <v>17041</v>
      </c>
      <c r="N250"/>
      <c r="O250" s="79">
        <v>0</v>
      </c>
      <c r="P250" s="79">
        <v>0</v>
      </c>
      <c r="Q250" s="55">
        <v>0.18</v>
      </c>
      <c r="R250" s="55">
        <v>0.14456084490991788</v>
      </c>
      <c r="S250" s="52">
        <v>0</v>
      </c>
      <c r="T250"/>
      <c r="U250" s="82">
        <v>1203994</v>
      </c>
      <c r="V250" s="82">
        <v>0</v>
      </c>
      <c r="W250" s="82">
        <v>0</v>
      </c>
      <c r="X250" s="82">
        <v>66582</v>
      </c>
      <c r="Y250" s="82">
        <v>1270576</v>
      </c>
      <c r="Z250" s="83">
        <f ca="1">SUMIF($A$10:$A$938,$A250,$Y$10:$Y$938)+SUMIF('17PJ'!$B$10:$K$889,$A250,'17PJ'!K$10:$K$889)</f>
        <v>7870938.5140090957</v>
      </c>
      <c r="AB250" s="79">
        <v>4</v>
      </c>
      <c r="AC250" s="79">
        <v>0</v>
      </c>
      <c r="AD250" s="80">
        <v>0</v>
      </c>
      <c r="AE250" s="150"/>
    </row>
    <row r="251" spans="1:31" s="13" customFormat="1">
      <c r="A251" s="49">
        <v>436</v>
      </c>
      <c r="B251" s="49">
        <v>436049044</v>
      </c>
      <c r="C251" s="50" t="s">
        <v>138</v>
      </c>
      <c r="D251" s="49">
        <v>49</v>
      </c>
      <c r="E251" s="50" t="s">
        <v>73</v>
      </c>
      <c r="F251" s="49">
        <v>44</v>
      </c>
      <c r="G251" s="50" t="s">
        <v>12</v>
      </c>
      <c r="H251" s="79">
        <v>3.79</v>
      </c>
      <c r="I251" s="80">
        <v>10593</v>
      </c>
      <c r="J251" s="80">
        <v>243</v>
      </c>
      <c r="K251" s="80">
        <v>0</v>
      </c>
      <c r="L251" s="80">
        <v>893</v>
      </c>
      <c r="M251" s="81">
        <v>11729</v>
      </c>
      <c r="N251"/>
      <c r="O251" s="79">
        <v>0</v>
      </c>
      <c r="P251" s="79">
        <v>0</v>
      </c>
      <c r="Q251" s="55">
        <v>0.09</v>
      </c>
      <c r="R251" s="55">
        <v>4.5747299026763673E-2</v>
      </c>
      <c r="S251" s="52">
        <v>0</v>
      </c>
      <c r="T251"/>
      <c r="U251" s="82">
        <v>41068</v>
      </c>
      <c r="V251" s="82">
        <v>0</v>
      </c>
      <c r="W251" s="82">
        <v>0</v>
      </c>
      <c r="X251" s="82">
        <v>3384</v>
      </c>
      <c r="Y251" s="82">
        <v>44452</v>
      </c>
      <c r="Z251" s="83">
        <f ca="1">SUMIF($A$10:$A$938,$A251,$Y$10:$Y$938)+SUMIF('17PJ'!$B$10:$K$889,$A251,'17PJ'!K$10:$K$889)</f>
        <v>7870938.5140090957</v>
      </c>
      <c r="AB251" s="79">
        <v>0</v>
      </c>
      <c r="AC251" s="79">
        <v>0</v>
      </c>
      <c r="AD251" s="80">
        <v>0</v>
      </c>
      <c r="AE251" s="150"/>
    </row>
    <row r="252" spans="1:31" s="13" customFormat="1">
      <c r="A252" s="49">
        <v>436</v>
      </c>
      <c r="B252" s="49">
        <v>436049046</v>
      </c>
      <c r="C252" s="50" t="s">
        <v>138</v>
      </c>
      <c r="D252" s="49">
        <v>49</v>
      </c>
      <c r="E252" s="50" t="s">
        <v>73</v>
      </c>
      <c r="F252" s="49">
        <v>46</v>
      </c>
      <c r="G252" s="50" t="s">
        <v>89</v>
      </c>
      <c r="H252" s="79">
        <v>0.27</v>
      </c>
      <c r="I252" s="80">
        <v>8747</v>
      </c>
      <c r="J252" s="80">
        <v>6648</v>
      </c>
      <c r="K252" s="80">
        <v>0</v>
      </c>
      <c r="L252" s="80">
        <v>893</v>
      </c>
      <c r="M252" s="81">
        <v>16288</v>
      </c>
      <c r="N252"/>
      <c r="O252" s="79">
        <v>0</v>
      </c>
      <c r="P252" s="79">
        <v>0</v>
      </c>
      <c r="Q252" s="55">
        <v>0.09</v>
      </c>
      <c r="R252" s="55">
        <v>4.5721820954575413E-4</v>
      </c>
      <c r="S252" s="52">
        <v>0</v>
      </c>
      <c r="T252"/>
      <c r="U252" s="82">
        <v>4157</v>
      </c>
      <c r="V252" s="82">
        <v>0</v>
      </c>
      <c r="W252" s="82">
        <v>0</v>
      </c>
      <c r="X252" s="82">
        <v>241</v>
      </c>
      <c r="Y252" s="82">
        <v>4398</v>
      </c>
      <c r="Z252" s="83">
        <f ca="1">SUMIF($A$10:$A$938,$A252,$Y$10:$Y$938)+SUMIF('17PJ'!$B$10:$K$889,$A252,'17PJ'!K$10:$K$889)</f>
        <v>7870938.5140090957</v>
      </c>
      <c r="AB252" s="79">
        <v>0</v>
      </c>
      <c r="AC252" s="79">
        <v>0</v>
      </c>
      <c r="AD252" s="80">
        <v>0</v>
      </c>
      <c r="AE252" s="150"/>
    </row>
    <row r="253" spans="1:31" s="13" customFormat="1">
      <c r="A253" s="49">
        <v>436</v>
      </c>
      <c r="B253" s="49">
        <v>436049049</v>
      </c>
      <c r="C253" s="50" t="s">
        <v>138</v>
      </c>
      <c r="D253" s="49">
        <v>49</v>
      </c>
      <c r="E253" s="50" t="s">
        <v>73</v>
      </c>
      <c r="F253" s="49">
        <v>49</v>
      </c>
      <c r="G253" s="50" t="s">
        <v>73</v>
      </c>
      <c r="H253" s="79">
        <v>172.33</v>
      </c>
      <c r="I253" s="80">
        <v>12352</v>
      </c>
      <c r="J253" s="80">
        <v>15632</v>
      </c>
      <c r="K253" s="80">
        <v>0</v>
      </c>
      <c r="L253" s="80">
        <v>893</v>
      </c>
      <c r="M253" s="81">
        <v>28877</v>
      </c>
      <c r="N253"/>
      <c r="O253" s="79">
        <v>0</v>
      </c>
      <c r="P253" s="79">
        <v>0</v>
      </c>
      <c r="Q253" s="55">
        <v>0.09</v>
      </c>
      <c r="R253" s="55">
        <v>6.8189522195801267E-2</v>
      </c>
      <c r="S253" s="52">
        <v>0</v>
      </c>
      <c r="T253"/>
      <c r="U253" s="82">
        <v>4822483</v>
      </c>
      <c r="V253" s="82">
        <v>0</v>
      </c>
      <c r="W253" s="82">
        <v>0</v>
      </c>
      <c r="X253" s="82">
        <v>153890</v>
      </c>
      <c r="Y253" s="82">
        <v>4976373</v>
      </c>
      <c r="Z253" s="83">
        <f ca="1">SUMIF($A$10:$A$938,$A253,$Y$10:$Y$938)+SUMIF('17PJ'!$B$10:$K$889,$A253,'17PJ'!K$10:$K$889)</f>
        <v>7870938.5140090957</v>
      </c>
      <c r="AB253" s="79">
        <v>6</v>
      </c>
      <c r="AC253" s="79">
        <v>0</v>
      </c>
      <c r="AD253" s="80">
        <v>0</v>
      </c>
      <c r="AE253" s="150"/>
    </row>
    <row r="254" spans="1:31" s="13" customFormat="1">
      <c r="A254" s="49">
        <v>436</v>
      </c>
      <c r="B254" s="49">
        <v>436049056</v>
      </c>
      <c r="C254" s="50" t="s">
        <v>138</v>
      </c>
      <c r="D254" s="49">
        <v>49</v>
      </c>
      <c r="E254" s="50" t="s">
        <v>73</v>
      </c>
      <c r="F254" s="49">
        <v>56</v>
      </c>
      <c r="G254" s="50" t="s">
        <v>133</v>
      </c>
      <c r="H254" s="79">
        <v>0.97</v>
      </c>
      <c r="I254" s="80">
        <v>9612</v>
      </c>
      <c r="J254" s="80">
        <v>3734</v>
      </c>
      <c r="K254" s="80">
        <v>0</v>
      </c>
      <c r="L254" s="80">
        <v>893</v>
      </c>
      <c r="M254" s="81">
        <v>14239</v>
      </c>
      <c r="N254"/>
      <c r="O254" s="79">
        <v>0</v>
      </c>
      <c r="P254" s="79">
        <v>0</v>
      </c>
      <c r="Q254" s="55">
        <v>0.09</v>
      </c>
      <c r="R254" s="55">
        <v>2.0474156589421796E-2</v>
      </c>
      <c r="S254" s="52">
        <v>0</v>
      </c>
      <c r="T254"/>
      <c r="U254" s="82">
        <v>12946</v>
      </c>
      <c r="V254" s="82">
        <v>0</v>
      </c>
      <c r="W254" s="82">
        <v>0</v>
      </c>
      <c r="X254" s="82">
        <v>866</v>
      </c>
      <c r="Y254" s="82">
        <v>13812</v>
      </c>
      <c r="Z254" s="83">
        <f ca="1">SUMIF($A$10:$A$938,$A254,$Y$10:$Y$938)+SUMIF('17PJ'!$B$10:$K$889,$A254,'17PJ'!K$10:$K$889)</f>
        <v>7870938.5140090957</v>
      </c>
      <c r="AB254" s="79">
        <v>0</v>
      </c>
      <c r="AC254" s="79">
        <v>0</v>
      </c>
      <c r="AD254" s="80">
        <v>0</v>
      </c>
      <c r="AE254" s="150"/>
    </row>
    <row r="255" spans="1:31" s="13" customFormat="1">
      <c r="A255" s="49">
        <v>436</v>
      </c>
      <c r="B255" s="49">
        <v>436049057</v>
      </c>
      <c r="C255" s="50" t="s">
        <v>138</v>
      </c>
      <c r="D255" s="49">
        <v>49</v>
      </c>
      <c r="E255" s="50" t="s">
        <v>73</v>
      </c>
      <c r="F255" s="49">
        <v>57</v>
      </c>
      <c r="G255" s="50" t="s">
        <v>13</v>
      </c>
      <c r="H255" s="79">
        <v>5</v>
      </c>
      <c r="I255" s="80">
        <v>13870</v>
      </c>
      <c r="J255" s="80">
        <v>706</v>
      </c>
      <c r="K255" s="80">
        <v>0</v>
      </c>
      <c r="L255" s="80">
        <v>893</v>
      </c>
      <c r="M255" s="81">
        <v>15469</v>
      </c>
      <c r="N255"/>
      <c r="O255" s="79">
        <v>0</v>
      </c>
      <c r="P255" s="79">
        <v>0</v>
      </c>
      <c r="Q255" s="55">
        <v>0.18</v>
      </c>
      <c r="R255" s="55">
        <v>0.11752257884657875</v>
      </c>
      <c r="S255" s="52">
        <v>0</v>
      </c>
      <c r="T255"/>
      <c r="U255" s="82">
        <v>72880</v>
      </c>
      <c r="V255" s="82">
        <v>0</v>
      </c>
      <c r="W255" s="82">
        <v>0</v>
      </c>
      <c r="X255" s="82">
        <v>4465</v>
      </c>
      <c r="Y255" s="82">
        <v>77345</v>
      </c>
      <c r="Z255" s="83">
        <f ca="1">SUMIF($A$10:$A$938,$A255,$Y$10:$Y$938)+SUMIF('17PJ'!$B$10:$K$889,$A255,'17PJ'!K$10:$K$889)</f>
        <v>7870938.5140090957</v>
      </c>
      <c r="AB255" s="79">
        <v>0</v>
      </c>
      <c r="AC255" s="79">
        <v>0</v>
      </c>
      <c r="AD255" s="80">
        <v>0</v>
      </c>
      <c r="AE255" s="150"/>
    </row>
    <row r="256" spans="1:31" s="13" customFormat="1">
      <c r="A256" s="49">
        <v>436</v>
      </c>
      <c r="B256" s="49">
        <v>436049073</v>
      </c>
      <c r="C256" s="50" t="s">
        <v>138</v>
      </c>
      <c r="D256" s="49">
        <v>49</v>
      </c>
      <c r="E256" s="50" t="s">
        <v>73</v>
      </c>
      <c r="F256" s="49">
        <v>73</v>
      </c>
      <c r="G256" s="50" t="s">
        <v>23</v>
      </c>
      <c r="H256" s="79">
        <v>1</v>
      </c>
      <c r="I256" s="80">
        <v>10347</v>
      </c>
      <c r="J256" s="80">
        <v>8051</v>
      </c>
      <c r="K256" s="80">
        <v>0</v>
      </c>
      <c r="L256" s="80">
        <v>893</v>
      </c>
      <c r="M256" s="81">
        <v>19291</v>
      </c>
      <c r="N256"/>
      <c r="O256" s="79">
        <v>0</v>
      </c>
      <c r="P256" s="79">
        <v>0</v>
      </c>
      <c r="Q256" s="55">
        <v>0.09</v>
      </c>
      <c r="R256" s="55">
        <v>6.0798101377384835E-3</v>
      </c>
      <c r="S256" s="52">
        <v>0</v>
      </c>
      <c r="T256"/>
      <c r="U256" s="82">
        <v>18398</v>
      </c>
      <c r="V256" s="82">
        <v>0</v>
      </c>
      <c r="W256" s="82">
        <v>0</v>
      </c>
      <c r="X256" s="82">
        <v>893</v>
      </c>
      <c r="Y256" s="82">
        <v>19291</v>
      </c>
      <c r="Z256" s="83">
        <f ca="1">SUMIF($A$10:$A$938,$A256,$Y$10:$Y$938)+SUMIF('17PJ'!$B$10:$K$889,$A256,'17PJ'!K$10:$K$889)</f>
        <v>7870938.5140090957</v>
      </c>
      <c r="AB256" s="79">
        <v>0</v>
      </c>
      <c r="AC256" s="79">
        <v>0</v>
      </c>
      <c r="AD256" s="80">
        <v>0</v>
      </c>
      <c r="AE256" s="150"/>
    </row>
    <row r="257" spans="1:31" s="13" customFormat="1">
      <c r="A257" s="49">
        <v>436</v>
      </c>
      <c r="B257" s="49">
        <v>436049093</v>
      </c>
      <c r="C257" s="50" t="s">
        <v>138</v>
      </c>
      <c r="D257" s="49">
        <v>49</v>
      </c>
      <c r="E257" s="50" t="s">
        <v>73</v>
      </c>
      <c r="F257" s="49">
        <v>93</v>
      </c>
      <c r="G257" s="50" t="s">
        <v>14</v>
      </c>
      <c r="H257" s="79">
        <v>12.18</v>
      </c>
      <c r="I257" s="80">
        <v>10545</v>
      </c>
      <c r="J257" s="80">
        <v>302</v>
      </c>
      <c r="K257" s="80">
        <v>0</v>
      </c>
      <c r="L257" s="80">
        <v>893</v>
      </c>
      <c r="M257" s="81">
        <v>11740</v>
      </c>
      <c r="N257"/>
      <c r="O257" s="79">
        <v>0</v>
      </c>
      <c r="P257" s="79">
        <v>0</v>
      </c>
      <c r="Q257" s="55">
        <v>0.09</v>
      </c>
      <c r="R257" s="55">
        <v>8.9870379446020443E-2</v>
      </c>
      <c r="S257" s="52">
        <v>0</v>
      </c>
      <c r="T257"/>
      <c r="U257" s="82">
        <v>132116</v>
      </c>
      <c r="V257" s="82">
        <v>0</v>
      </c>
      <c r="W257" s="82">
        <v>0</v>
      </c>
      <c r="X257" s="82">
        <v>10876</v>
      </c>
      <c r="Y257" s="82">
        <v>142992</v>
      </c>
      <c r="Z257" s="83">
        <f ca="1">SUMIF($A$10:$A$938,$A257,$Y$10:$Y$938)+SUMIF('17PJ'!$B$10:$K$889,$A257,'17PJ'!K$10:$K$889)</f>
        <v>7870938.5140090957</v>
      </c>
      <c r="AB257" s="79">
        <v>1</v>
      </c>
      <c r="AC257" s="79">
        <v>1</v>
      </c>
      <c r="AD257" s="80">
        <v>11740</v>
      </c>
      <c r="AE257" s="150"/>
    </row>
    <row r="258" spans="1:31" s="13" customFormat="1">
      <c r="A258" s="49">
        <v>436</v>
      </c>
      <c r="B258" s="49">
        <v>436049133</v>
      </c>
      <c r="C258" s="50" t="s">
        <v>138</v>
      </c>
      <c r="D258" s="49">
        <v>49</v>
      </c>
      <c r="E258" s="50" t="s">
        <v>73</v>
      </c>
      <c r="F258" s="49">
        <v>133</v>
      </c>
      <c r="G258" s="50" t="s">
        <v>59</v>
      </c>
      <c r="H258" s="79">
        <v>2</v>
      </c>
      <c r="I258" s="80">
        <v>8747</v>
      </c>
      <c r="J258" s="80">
        <v>2741</v>
      </c>
      <c r="K258" s="80">
        <v>0</v>
      </c>
      <c r="L258" s="80">
        <v>893</v>
      </c>
      <c r="M258" s="81">
        <v>12381</v>
      </c>
      <c r="N258"/>
      <c r="O258" s="79">
        <v>0</v>
      </c>
      <c r="P258" s="79">
        <v>0</v>
      </c>
      <c r="Q258" s="55">
        <v>0.09</v>
      </c>
      <c r="R258" s="55">
        <v>2.5802336413393717E-2</v>
      </c>
      <c r="S258" s="52">
        <v>0</v>
      </c>
      <c r="T258"/>
      <c r="U258" s="82">
        <v>22976</v>
      </c>
      <c r="V258" s="82">
        <v>0</v>
      </c>
      <c r="W258" s="82">
        <v>0</v>
      </c>
      <c r="X258" s="82">
        <v>1786</v>
      </c>
      <c r="Y258" s="82">
        <v>24762</v>
      </c>
      <c r="Z258" s="83">
        <f ca="1">SUMIF($A$10:$A$938,$A258,$Y$10:$Y$938)+SUMIF('17PJ'!$B$10:$K$889,$A258,'17PJ'!K$10:$K$889)</f>
        <v>7870938.5140090957</v>
      </c>
      <c r="AB258" s="79">
        <v>0</v>
      </c>
      <c r="AC258" s="79">
        <v>0</v>
      </c>
      <c r="AD258" s="80">
        <v>0</v>
      </c>
      <c r="AE258" s="150"/>
    </row>
    <row r="259" spans="1:31" s="13" customFormat="1">
      <c r="A259" s="49">
        <v>436</v>
      </c>
      <c r="B259" s="49">
        <v>436049149</v>
      </c>
      <c r="C259" s="50" t="s">
        <v>138</v>
      </c>
      <c r="D259" s="49">
        <v>49</v>
      </c>
      <c r="E259" s="50" t="s">
        <v>73</v>
      </c>
      <c r="F259" s="49">
        <v>149</v>
      </c>
      <c r="G259" s="50" t="s">
        <v>77</v>
      </c>
      <c r="H259" s="79">
        <v>2</v>
      </c>
      <c r="I259" s="80">
        <v>9670</v>
      </c>
      <c r="J259" s="80">
        <v>12</v>
      </c>
      <c r="K259" s="80">
        <v>0</v>
      </c>
      <c r="L259" s="80">
        <v>893</v>
      </c>
      <c r="M259" s="81">
        <v>10575</v>
      </c>
      <c r="N259"/>
      <c r="O259" s="79">
        <v>0</v>
      </c>
      <c r="P259" s="79">
        <v>0</v>
      </c>
      <c r="Q259" s="55">
        <v>0.12985622607830993</v>
      </c>
      <c r="R259" s="55">
        <v>0.10032197054833102</v>
      </c>
      <c r="S259" s="52">
        <v>0</v>
      </c>
      <c r="T259"/>
      <c r="U259" s="82">
        <v>19364</v>
      </c>
      <c r="V259" s="82">
        <v>0</v>
      </c>
      <c r="W259" s="82">
        <v>0</v>
      </c>
      <c r="X259" s="82">
        <v>1786</v>
      </c>
      <c r="Y259" s="82">
        <v>21150</v>
      </c>
      <c r="Z259" s="83">
        <f ca="1">SUMIF($A$10:$A$938,$A259,$Y$10:$Y$938)+SUMIF('17PJ'!$B$10:$K$889,$A259,'17PJ'!K$10:$K$889)</f>
        <v>7870938.5140090957</v>
      </c>
      <c r="AB259" s="79">
        <v>0</v>
      </c>
      <c r="AC259" s="79">
        <v>0</v>
      </c>
      <c r="AD259" s="80">
        <v>0</v>
      </c>
      <c r="AE259" s="150"/>
    </row>
    <row r="260" spans="1:31" s="13" customFormat="1">
      <c r="A260" s="49">
        <v>436</v>
      </c>
      <c r="B260" s="49">
        <v>436049163</v>
      </c>
      <c r="C260" s="50" t="s">
        <v>138</v>
      </c>
      <c r="D260" s="49">
        <v>49</v>
      </c>
      <c r="E260" s="50" t="s">
        <v>73</v>
      </c>
      <c r="F260" s="49">
        <v>163</v>
      </c>
      <c r="G260" s="50" t="s">
        <v>16</v>
      </c>
      <c r="H260" s="79">
        <v>1.97</v>
      </c>
      <c r="I260" s="80">
        <v>11960</v>
      </c>
      <c r="J260" s="80">
        <v>505</v>
      </c>
      <c r="K260" s="80">
        <v>0</v>
      </c>
      <c r="L260" s="80">
        <v>893</v>
      </c>
      <c r="M260" s="81">
        <v>13358</v>
      </c>
      <c r="N260"/>
      <c r="O260" s="79">
        <v>0</v>
      </c>
      <c r="P260" s="79">
        <v>0</v>
      </c>
      <c r="Q260" s="55">
        <v>0.18</v>
      </c>
      <c r="R260" s="55">
        <v>8.6929728917015628E-2</v>
      </c>
      <c r="S260" s="52">
        <v>0</v>
      </c>
      <c r="T260"/>
      <c r="U260" s="82">
        <v>24556</v>
      </c>
      <c r="V260" s="82">
        <v>0</v>
      </c>
      <c r="W260" s="82">
        <v>0</v>
      </c>
      <c r="X260" s="82">
        <v>1759</v>
      </c>
      <c r="Y260" s="82">
        <v>26315</v>
      </c>
      <c r="Z260" s="83">
        <f ca="1">SUMIF($A$10:$A$938,$A260,$Y$10:$Y$938)+SUMIF('17PJ'!$B$10:$K$889,$A260,'17PJ'!K$10:$K$889)</f>
        <v>7870938.5140090957</v>
      </c>
      <c r="AB260" s="79">
        <v>0</v>
      </c>
      <c r="AC260" s="79">
        <v>0</v>
      </c>
      <c r="AD260" s="80">
        <v>0</v>
      </c>
      <c r="AE260" s="150"/>
    </row>
    <row r="261" spans="1:31" s="13" customFormat="1">
      <c r="A261" s="49">
        <v>436</v>
      </c>
      <c r="B261" s="49">
        <v>436049165</v>
      </c>
      <c r="C261" s="50" t="s">
        <v>138</v>
      </c>
      <c r="D261" s="49">
        <v>49</v>
      </c>
      <c r="E261" s="50" t="s">
        <v>73</v>
      </c>
      <c r="F261" s="49">
        <v>165</v>
      </c>
      <c r="G261" s="50" t="s">
        <v>17</v>
      </c>
      <c r="H261" s="79">
        <v>29.08</v>
      </c>
      <c r="I261" s="80">
        <v>11045</v>
      </c>
      <c r="J261" s="80">
        <v>602</v>
      </c>
      <c r="K261" s="80">
        <v>0</v>
      </c>
      <c r="L261" s="80">
        <v>893</v>
      </c>
      <c r="M261" s="81">
        <v>12540</v>
      </c>
      <c r="N261"/>
      <c r="O261" s="79">
        <v>0</v>
      </c>
      <c r="P261" s="79">
        <v>0</v>
      </c>
      <c r="Q261" s="55">
        <v>9.8299999999999998E-2</v>
      </c>
      <c r="R261" s="55">
        <v>9.8201070211486718E-2</v>
      </c>
      <c r="S261" s="52">
        <v>0</v>
      </c>
      <c r="T261"/>
      <c r="U261" s="82">
        <v>338694</v>
      </c>
      <c r="V261" s="82">
        <v>0</v>
      </c>
      <c r="W261" s="82">
        <v>0</v>
      </c>
      <c r="X261" s="82">
        <v>25969</v>
      </c>
      <c r="Y261" s="82">
        <v>364663</v>
      </c>
      <c r="Z261" s="83">
        <f ca="1">SUMIF($A$10:$A$938,$A261,$Y$10:$Y$938)+SUMIF('17PJ'!$B$10:$K$889,$A261,'17PJ'!K$10:$K$889)</f>
        <v>7870938.5140090957</v>
      </c>
      <c r="AB261" s="79">
        <v>14</v>
      </c>
      <c r="AC261" s="79">
        <v>14</v>
      </c>
      <c r="AD261" s="80">
        <v>175560</v>
      </c>
      <c r="AE261" s="150"/>
    </row>
    <row r="262" spans="1:31" s="13" customFormat="1">
      <c r="A262" s="49">
        <v>436</v>
      </c>
      <c r="B262" s="49">
        <v>436049176</v>
      </c>
      <c r="C262" s="50" t="s">
        <v>138</v>
      </c>
      <c r="D262" s="49">
        <v>49</v>
      </c>
      <c r="E262" s="50" t="s">
        <v>73</v>
      </c>
      <c r="F262" s="49">
        <v>176</v>
      </c>
      <c r="G262" s="50" t="s">
        <v>78</v>
      </c>
      <c r="H262" s="79">
        <v>13</v>
      </c>
      <c r="I262" s="80">
        <v>10891</v>
      </c>
      <c r="J262" s="80">
        <v>3597</v>
      </c>
      <c r="K262" s="80">
        <v>0</v>
      </c>
      <c r="L262" s="80">
        <v>893</v>
      </c>
      <c r="M262" s="81">
        <v>15381</v>
      </c>
      <c r="N262"/>
      <c r="O262" s="79">
        <v>0</v>
      </c>
      <c r="P262" s="79">
        <v>0</v>
      </c>
      <c r="Q262" s="55">
        <v>0.09</v>
      </c>
      <c r="R262" s="55">
        <v>6.645275270560716E-2</v>
      </c>
      <c r="S262" s="52">
        <v>0</v>
      </c>
      <c r="T262"/>
      <c r="U262" s="82">
        <v>188344</v>
      </c>
      <c r="V262" s="82">
        <v>0</v>
      </c>
      <c r="W262" s="82">
        <v>0</v>
      </c>
      <c r="X262" s="82">
        <v>11609</v>
      </c>
      <c r="Y262" s="82">
        <v>199953</v>
      </c>
      <c r="Z262" s="83">
        <f ca="1">SUMIF($A$10:$A$938,$A262,$Y$10:$Y$938)+SUMIF('17PJ'!$B$10:$K$889,$A262,'17PJ'!K$10:$K$889)</f>
        <v>7870938.5140090957</v>
      </c>
      <c r="AB262" s="79">
        <v>0</v>
      </c>
      <c r="AC262" s="79">
        <v>0</v>
      </c>
      <c r="AD262" s="80">
        <v>0</v>
      </c>
      <c r="AE262" s="150"/>
    </row>
    <row r="263" spans="1:31" s="13" customFormat="1">
      <c r="A263" s="49">
        <v>436</v>
      </c>
      <c r="B263" s="49">
        <v>436049199</v>
      </c>
      <c r="C263" s="50" t="s">
        <v>138</v>
      </c>
      <c r="D263" s="49">
        <v>49</v>
      </c>
      <c r="E263" s="50" t="s">
        <v>73</v>
      </c>
      <c r="F263" s="49">
        <v>199</v>
      </c>
      <c r="G263" s="50" t="s">
        <v>139</v>
      </c>
      <c r="H263" s="79">
        <v>1</v>
      </c>
      <c r="I263" s="80">
        <v>9914</v>
      </c>
      <c r="J263" s="80">
        <v>6359</v>
      </c>
      <c r="K263" s="80">
        <v>0</v>
      </c>
      <c r="L263" s="80">
        <v>893</v>
      </c>
      <c r="M263" s="81">
        <v>17166</v>
      </c>
      <c r="N263"/>
      <c r="O263" s="79">
        <v>0</v>
      </c>
      <c r="P263" s="79">
        <v>0</v>
      </c>
      <c r="Q263" s="55">
        <v>0.09</v>
      </c>
      <c r="R263" s="55">
        <v>5.3669586853901296E-4</v>
      </c>
      <c r="S263" s="52">
        <v>0</v>
      </c>
      <c r="T263"/>
      <c r="U263" s="82">
        <v>16273</v>
      </c>
      <c r="V263" s="82">
        <v>0</v>
      </c>
      <c r="W263" s="82">
        <v>0</v>
      </c>
      <c r="X263" s="82">
        <v>893</v>
      </c>
      <c r="Y263" s="82">
        <v>17166</v>
      </c>
      <c r="Z263" s="83">
        <f ca="1">SUMIF($A$10:$A$938,$A263,$Y$10:$Y$938)+SUMIF('17PJ'!$B$10:$K$889,$A263,'17PJ'!K$10:$K$889)</f>
        <v>7870938.5140090957</v>
      </c>
      <c r="AB263" s="79">
        <v>0</v>
      </c>
      <c r="AC263" s="79">
        <v>0</v>
      </c>
      <c r="AD263" s="80">
        <v>0</v>
      </c>
      <c r="AE263" s="150"/>
    </row>
    <row r="264" spans="1:31" s="13" customFormat="1">
      <c r="A264" s="49">
        <v>436</v>
      </c>
      <c r="B264" s="49">
        <v>436049244</v>
      </c>
      <c r="C264" s="50" t="s">
        <v>138</v>
      </c>
      <c r="D264" s="49">
        <v>49</v>
      </c>
      <c r="E264" s="50" t="s">
        <v>73</v>
      </c>
      <c r="F264" s="49">
        <v>244</v>
      </c>
      <c r="G264" s="50" t="s">
        <v>27</v>
      </c>
      <c r="H264" s="79">
        <v>11.21</v>
      </c>
      <c r="I264" s="80">
        <v>11594</v>
      </c>
      <c r="J264" s="80">
        <v>4698</v>
      </c>
      <c r="K264" s="80">
        <v>0</v>
      </c>
      <c r="L264" s="80">
        <v>893</v>
      </c>
      <c r="M264" s="81">
        <v>17185</v>
      </c>
      <c r="N264"/>
      <c r="O264" s="79">
        <v>0</v>
      </c>
      <c r="P264" s="79">
        <v>0</v>
      </c>
      <c r="Q264" s="55">
        <v>0.18</v>
      </c>
      <c r="R264" s="55">
        <v>9.1081897987744451E-2</v>
      </c>
      <c r="S264" s="52">
        <v>0</v>
      </c>
      <c r="T264"/>
      <c r="U264" s="82">
        <v>182633</v>
      </c>
      <c r="V264" s="82">
        <v>0</v>
      </c>
      <c r="W264" s="82">
        <v>0</v>
      </c>
      <c r="X264" s="82">
        <v>10011</v>
      </c>
      <c r="Y264" s="82">
        <v>192644</v>
      </c>
      <c r="Z264" s="83">
        <f ca="1">SUMIF($A$10:$A$938,$A264,$Y$10:$Y$938)+SUMIF('17PJ'!$B$10:$K$889,$A264,'17PJ'!K$10:$K$889)</f>
        <v>7870938.5140090957</v>
      </c>
      <c r="AB264" s="79">
        <v>0</v>
      </c>
      <c r="AC264" s="79">
        <v>0</v>
      </c>
      <c r="AD264" s="80">
        <v>0</v>
      </c>
      <c r="AE264" s="150"/>
    </row>
    <row r="265" spans="1:31" s="13" customFormat="1">
      <c r="A265" s="49">
        <v>436</v>
      </c>
      <c r="B265" s="49">
        <v>436049248</v>
      </c>
      <c r="C265" s="50" t="s">
        <v>138</v>
      </c>
      <c r="D265" s="49">
        <v>49</v>
      </c>
      <c r="E265" s="50" t="s">
        <v>73</v>
      </c>
      <c r="F265" s="49">
        <v>248</v>
      </c>
      <c r="G265" s="50" t="s">
        <v>18</v>
      </c>
      <c r="H265" s="79">
        <v>4</v>
      </c>
      <c r="I265" s="80">
        <v>11091</v>
      </c>
      <c r="J265" s="80">
        <v>1096</v>
      </c>
      <c r="K265" s="80">
        <v>0</v>
      </c>
      <c r="L265" s="80">
        <v>893</v>
      </c>
      <c r="M265" s="81">
        <v>13080</v>
      </c>
      <c r="N265"/>
      <c r="O265" s="79">
        <v>0</v>
      </c>
      <c r="P265" s="79">
        <v>0</v>
      </c>
      <c r="Q265" s="55">
        <v>0.09</v>
      </c>
      <c r="R265" s="55">
        <v>3.9140350816507199E-2</v>
      </c>
      <c r="S265" s="52">
        <v>0</v>
      </c>
      <c r="T265"/>
      <c r="U265" s="82">
        <v>48748</v>
      </c>
      <c r="V265" s="82">
        <v>0</v>
      </c>
      <c r="W265" s="82">
        <v>0</v>
      </c>
      <c r="X265" s="82">
        <v>3572</v>
      </c>
      <c r="Y265" s="82">
        <v>52320</v>
      </c>
      <c r="Z265" s="83">
        <f ca="1">SUMIF($A$10:$A$938,$A265,$Y$10:$Y$938)+SUMIF('17PJ'!$B$10:$K$889,$A265,'17PJ'!K$10:$K$889)</f>
        <v>7870938.5140090957</v>
      </c>
      <c r="AB265" s="79">
        <v>1</v>
      </c>
      <c r="AC265" s="79">
        <v>0</v>
      </c>
      <c r="AD265" s="80">
        <v>0</v>
      </c>
      <c r="AE265" s="150"/>
    </row>
    <row r="266" spans="1:31" s="13" customFormat="1">
      <c r="A266" s="49">
        <v>436</v>
      </c>
      <c r="B266" s="49">
        <v>436049258</v>
      </c>
      <c r="C266" s="50" t="s">
        <v>138</v>
      </c>
      <c r="D266" s="49">
        <v>49</v>
      </c>
      <c r="E266" s="50" t="s">
        <v>73</v>
      </c>
      <c r="F266" s="49">
        <v>258</v>
      </c>
      <c r="G266" s="50" t="s">
        <v>98</v>
      </c>
      <c r="H266" s="79">
        <v>1</v>
      </c>
      <c r="I266" s="80">
        <v>10593</v>
      </c>
      <c r="J266" s="80">
        <v>3382</v>
      </c>
      <c r="K266" s="80">
        <v>0</v>
      </c>
      <c r="L266" s="80">
        <v>893</v>
      </c>
      <c r="M266" s="81">
        <v>14868</v>
      </c>
      <c r="N266"/>
      <c r="O266" s="79">
        <v>0</v>
      </c>
      <c r="P266" s="79">
        <v>0</v>
      </c>
      <c r="Q266" s="55">
        <v>0.18</v>
      </c>
      <c r="R266" s="55">
        <v>8.7712818209417828E-2</v>
      </c>
      <c r="S266" s="52">
        <v>0</v>
      </c>
      <c r="T266"/>
      <c r="U266" s="82">
        <v>13975</v>
      </c>
      <c r="V266" s="82">
        <v>0</v>
      </c>
      <c r="W266" s="82">
        <v>0</v>
      </c>
      <c r="X266" s="82">
        <v>893</v>
      </c>
      <c r="Y266" s="82">
        <v>14868</v>
      </c>
      <c r="Z266" s="83">
        <f ca="1">SUMIF($A$10:$A$938,$A266,$Y$10:$Y$938)+SUMIF('17PJ'!$B$10:$K$889,$A266,'17PJ'!K$10:$K$889)</f>
        <v>7870938.5140090957</v>
      </c>
      <c r="AB266" s="79">
        <v>0</v>
      </c>
      <c r="AC266" s="79">
        <v>0</v>
      </c>
      <c r="AD266" s="80">
        <v>0</v>
      </c>
      <c r="AE266" s="150"/>
    </row>
    <row r="267" spans="1:31" s="13" customFormat="1">
      <c r="A267" s="49">
        <v>436</v>
      </c>
      <c r="B267" s="49">
        <v>436049262</v>
      </c>
      <c r="C267" s="50" t="s">
        <v>138</v>
      </c>
      <c r="D267" s="49">
        <v>49</v>
      </c>
      <c r="E267" s="50" t="s">
        <v>73</v>
      </c>
      <c r="F267" s="49">
        <v>262</v>
      </c>
      <c r="G267" s="50" t="s">
        <v>19</v>
      </c>
      <c r="H267" s="79">
        <v>2</v>
      </c>
      <c r="I267" s="80">
        <v>11949</v>
      </c>
      <c r="J267" s="80">
        <v>5509</v>
      </c>
      <c r="K267" s="80">
        <v>0</v>
      </c>
      <c r="L267" s="80">
        <v>893</v>
      </c>
      <c r="M267" s="81">
        <v>18351</v>
      </c>
      <c r="N267"/>
      <c r="O267" s="79">
        <v>0</v>
      </c>
      <c r="P267" s="79">
        <v>0</v>
      </c>
      <c r="Q267" s="55">
        <v>0.09</v>
      </c>
      <c r="R267" s="55">
        <v>5.2966569410615699E-2</v>
      </c>
      <c r="S267" s="52">
        <v>0</v>
      </c>
      <c r="T267"/>
      <c r="U267" s="82">
        <v>34916</v>
      </c>
      <c r="V267" s="82">
        <v>0</v>
      </c>
      <c r="W267" s="82">
        <v>0</v>
      </c>
      <c r="X267" s="82">
        <v>1786</v>
      </c>
      <c r="Y267" s="82">
        <v>36702</v>
      </c>
      <c r="Z267" s="83">
        <f ca="1">SUMIF($A$10:$A$938,$A267,$Y$10:$Y$938)+SUMIF('17PJ'!$B$10:$K$889,$A267,'17PJ'!K$10:$K$889)</f>
        <v>7870938.5140090957</v>
      </c>
      <c r="AB267" s="79">
        <v>0</v>
      </c>
      <c r="AC267" s="79">
        <v>0</v>
      </c>
      <c r="AD267" s="80">
        <v>0</v>
      </c>
      <c r="AE267" s="150"/>
    </row>
    <row r="268" spans="1:31" s="13" customFormat="1">
      <c r="A268" s="49">
        <v>436</v>
      </c>
      <c r="B268" s="49">
        <v>436049274</v>
      </c>
      <c r="C268" s="50" t="s">
        <v>138</v>
      </c>
      <c r="D268" s="49">
        <v>49</v>
      </c>
      <c r="E268" s="50" t="s">
        <v>73</v>
      </c>
      <c r="F268" s="49">
        <v>274</v>
      </c>
      <c r="G268" s="50" t="s">
        <v>60</v>
      </c>
      <c r="H268" s="79">
        <v>6.38</v>
      </c>
      <c r="I268" s="80">
        <v>9209</v>
      </c>
      <c r="J268" s="80">
        <v>4452</v>
      </c>
      <c r="K268" s="80">
        <v>0</v>
      </c>
      <c r="L268" s="80">
        <v>893</v>
      </c>
      <c r="M268" s="81">
        <v>14554</v>
      </c>
      <c r="N268"/>
      <c r="O268" s="79">
        <v>0</v>
      </c>
      <c r="P268" s="79">
        <v>0</v>
      </c>
      <c r="Q268" s="55">
        <v>0.09</v>
      </c>
      <c r="R268" s="55">
        <v>7.8783261750433251E-2</v>
      </c>
      <c r="S268" s="52">
        <v>0</v>
      </c>
      <c r="T268"/>
      <c r="U268" s="82">
        <v>87157</v>
      </c>
      <c r="V268" s="82">
        <v>0</v>
      </c>
      <c r="W268" s="82">
        <v>0</v>
      </c>
      <c r="X268" s="82">
        <v>5697</v>
      </c>
      <c r="Y268" s="82">
        <v>92854</v>
      </c>
      <c r="Z268" s="83">
        <f ca="1">SUMIF($A$10:$A$938,$A268,$Y$10:$Y$938)+SUMIF('17PJ'!$B$10:$K$889,$A268,'17PJ'!K$10:$K$889)</f>
        <v>7870938.5140090957</v>
      </c>
      <c r="AB268" s="79">
        <v>0</v>
      </c>
      <c r="AC268" s="79">
        <v>0</v>
      </c>
      <c r="AD268" s="80">
        <v>0</v>
      </c>
      <c r="AE268" s="150"/>
    </row>
    <row r="269" spans="1:31" s="13" customFormat="1">
      <c r="A269" s="49">
        <v>436</v>
      </c>
      <c r="B269" s="49">
        <v>436049284</v>
      </c>
      <c r="C269" s="50" t="s">
        <v>138</v>
      </c>
      <c r="D269" s="49">
        <v>49</v>
      </c>
      <c r="E269" s="50" t="s">
        <v>73</v>
      </c>
      <c r="F269" s="49">
        <v>284</v>
      </c>
      <c r="G269" s="50" t="s">
        <v>140</v>
      </c>
      <c r="H269" s="79">
        <v>1.95</v>
      </c>
      <c r="I269" s="80">
        <v>10593</v>
      </c>
      <c r="J269" s="80">
        <v>3606</v>
      </c>
      <c r="K269" s="80">
        <v>0</v>
      </c>
      <c r="L269" s="80">
        <v>893</v>
      </c>
      <c r="M269" s="81">
        <v>15092</v>
      </c>
      <c r="N269"/>
      <c r="O269" s="79">
        <v>0</v>
      </c>
      <c r="P269" s="79">
        <v>0</v>
      </c>
      <c r="Q269" s="55">
        <v>0.09</v>
      </c>
      <c r="R269" s="55">
        <v>2.6974727649085161E-2</v>
      </c>
      <c r="S269" s="52">
        <v>0</v>
      </c>
      <c r="T269"/>
      <c r="U269" s="82">
        <v>27688</v>
      </c>
      <c r="V269" s="82">
        <v>0</v>
      </c>
      <c r="W269" s="82">
        <v>0</v>
      </c>
      <c r="X269" s="82">
        <v>1741</v>
      </c>
      <c r="Y269" s="82">
        <v>29429</v>
      </c>
      <c r="Z269" s="83">
        <f ca="1">SUMIF($A$10:$A$938,$A269,$Y$10:$Y$938)+SUMIF('17PJ'!$B$10:$K$889,$A269,'17PJ'!K$10:$K$889)</f>
        <v>7870938.5140090957</v>
      </c>
      <c r="AB269" s="79">
        <v>0</v>
      </c>
      <c r="AC269" s="79">
        <v>0</v>
      </c>
      <c r="AD269" s="80">
        <v>0</v>
      </c>
      <c r="AE269" s="150"/>
    </row>
    <row r="270" spans="1:31" s="13" customFormat="1">
      <c r="A270" s="49">
        <v>436</v>
      </c>
      <c r="B270" s="49">
        <v>436049308</v>
      </c>
      <c r="C270" s="50" t="s">
        <v>138</v>
      </c>
      <c r="D270" s="49">
        <v>49</v>
      </c>
      <c r="E270" s="50" t="s">
        <v>73</v>
      </c>
      <c r="F270" s="49">
        <v>308</v>
      </c>
      <c r="G270" s="50" t="s">
        <v>20</v>
      </c>
      <c r="H270" s="79">
        <v>4</v>
      </c>
      <c r="I270" s="80">
        <v>11227</v>
      </c>
      <c r="J270" s="80">
        <v>6515</v>
      </c>
      <c r="K270" s="80">
        <v>0</v>
      </c>
      <c r="L270" s="80">
        <v>893</v>
      </c>
      <c r="M270" s="81">
        <v>18635</v>
      </c>
      <c r="N270"/>
      <c r="O270" s="79">
        <v>0</v>
      </c>
      <c r="P270" s="79">
        <v>0</v>
      </c>
      <c r="Q270" s="55">
        <v>0.09</v>
      </c>
      <c r="R270" s="55">
        <v>2.0352338655245709E-3</v>
      </c>
      <c r="S270" s="52">
        <v>0</v>
      </c>
      <c r="T270"/>
      <c r="U270" s="82">
        <v>70968</v>
      </c>
      <c r="V270" s="82">
        <v>0</v>
      </c>
      <c r="W270" s="82">
        <v>0</v>
      </c>
      <c r="X270" s="82">
        <v>3572</v>
      </c>
      <c r="Y270" s="82">
        <v>74540</v>
      </c>
      <c r="Z270" s="83">
        <f ca="1">SUMIF($A$10:$A$938,$A270,$Y$10:$Y$938)+SUMIF('17PJ'!$B$10:$K$889,$A270,'17PJ'!K$10:$K$889)</f>
        <v>7870938.5140090957</v>
      </c>
      <c r="AB270" s="79">
        <v>0</v>
      </c>
      <c r="AC270" s="79">
        <v>0</v>
      </c>
      <c r="AD270" s="80">
        <v>0</v>
      </c>
      <c r="AE270" s="150"/>
    </row>
    <row r="271" spans="1:31" s="13" customFormat="1">
      <c r="A271" s="49">
        <v>436</v>
      </c>
      <c r="B271" s="49">
        <v>436049336</v>
      </c>
      <c r="C271" s="50" t="s">
        <v>138</v>
      </c>
      <c r="D271" s="49">
        <v>49</v>
      </c>
      <c r="E271" s="50" t="s">
        <v>73</v>
      </c>
      <c r="F271" s="49">
        <v>336</v>
      </c>
      <c r="G271" s="50" t="s">
        <v>30</v>
      </c>
      <c r="H271" s="79">
        <v>2</v>
      </c>
      <c r="I271" s="80">
        <v>10593</v>
      </c>
      <c r="J271" s="80">
        <v>2000</v>
      </c>
      <c r="K271" s="80">
        <v>0</v>
      </c>
      <c r="L271" s="80">
        <v>893</v>
      </c>
      <c r="M271" s="81">
        <v>13486</v>
      </c>
      <c r="N271"/>
      <c r="O271" s="79">
        <v>0</v>
      </c>
      <c r="P271" s="79">
        <v>0</v>
      </c>
      <c r="Q271" s="55">
        <v>0.09</v>
      </c>
      <c r="R271" s="55">
        <v>3.1548327319751546E-2</v>
      </c>
      <c r="S271" s="52">
        <v>0</v>
      </c>
      <c r="T271"/>
      <c r="U271" s="82">
        <v>25186</v>
      </c>
      <c r="V271" s="82">
        <v>0</v>
      </c>
      <c r="W271" s="82">
        <v>0</v>
      </c>
      <c r="X271" s="82">
        <v>1786</v>
      </c>
      <c r="Y271" s="82">
        <v>26972</v>
      </c>
      <c r="Z271" s="83">
        <f ca="1">SUMIF($A$10:$A$938,$A271,$Y$10:$Y$938)+SUMIF('17PJ'!$B$10:$K$889,$A271,'17PJ'!K$10:$K$889)</f>
        <v>7870938.5140090957</v>
      </c>
      <c r="AB271" s="79">
        <v>0</v>
      </c>
      <c r="AC271" s="79">
        <v>0</v>
      </c>
      <c r="AD271" s="80">
        <v>0</v>
      </c>
      <c r="AE271" s="150"/>
    </row>
    <row r="272" spans="1:31" s="13" customFormat="1">
      <c r="A272" s="49">
        <v>436</v>
      </c>
      <c r="B272" s="49">
        <v>436049346</v>
      </c>
      <c r="C272" s="50" t="s">
        <v>138</v>
      </c>
      <c r="D272" s="49">
        <v>49</v>
      </c>
      <c r="E272" s="50" t="s">
        <v>73</v>
      </c>
      <c r="F272" s="49">
        <v>346</v>
      </c>
      <c r="G272" s="50" t="s">
        <v>21</v>
      </c>
      <c r="H272" s="79">
        <v>1</v>
      </c>
      <c r="I272" s="80">
        <v>10593</v>
      </c>
      <c r="J272" s="80">
        <v>1179</v>
      </c>
      <c r="K272" s="80">
        <v>0</v>
      </c>
      <c r="L272" s="80">
        <v>893</v>
      </c>
      <c r="M272" s="81">
        <v>12665</v>
      </c>
      <c r="N272"/>
      <c r="O272" s="79">
        <v>0</v>
      </c>
      <c r="P272" s="79">
        <v>0</v>
      </c>
      <c r="Q272" s="55">
        <v>0.09</v>
      </c>
      <c r="R272" s="55">
        <v>9.3572471757987288E-3</v>
      </c>
      <c r="S272" s="52">
        <v>0</v>
      </c>
      <c r="T272"/>
      <c r="U272" s="82">
        <v>11772</v>
      </c>
      <c r="V272" s="82">
        <v>0</v>
      </c>
      <c r="W272" s="82">
        <v>0</v>
      </c>
      <c r="X272" s="82">
        <v>893</v>
      </c>
      <c r="Y272" s="82">
        <v>12665</v>
      </c>
      <c r="Z272" s="83">
        <f ca="1">SUMIF($A$10:$A$938,$A272,$Y$10:$Y$938)+SUMIF('17PJ'!$B$10:$K$889,$A272,'17PJ'!K$10:$K$889)</f>
        <v>7870938.5140090957</v>
      </c>
      <c r="AB272" s="79">
        <v>0</v>
      </c>
      <c r="AC272" s="79">
        <v>0</v>
      </c>
      <c r="AD272" s="80">
        <v>0</v>
      </c>
      <c r="AE272" s="150"/>
    </row>
    <row r="273" spans="1:31" s="13" customFormat="1">
      <c r="A273" s="49">
        <v>436</v>
      </c>
      <c r="B273" s="49">
        <v>436049347</v>
      </c>
      <c r="C273" s="50" t="s">
        <v>138</v>
      </c>
      <c r="D273" s="49">
        <v>49</v>
      </c>
      <c r="E273" s="50" t="s">
        <v>73</v>
      </c>
      <c r="F273" s="49">
        <v>347</v>
      </c>
      <c r="G273" s="50" t="s">
        <v>82</v>
      </c>
      <c r="H273" s="79">
        <v>1</v>
      </c>
      <c r="I273" s="80">
        <v>10754</v>
      </c>
      <c r="J273" s="80">
        <v>4659</v>
      </c>
      <c r="K273" s="80">
        <v>0</v>
      </c>
      <c r="L273" s="80">
        <v>893</v>
      </c>
      <c r="M273" s="81">
        <v>16306</v>
      </c>
      <c r="N273"/>
      <c r="O273" s="79">
        <v>0</v>
      </c>
      <c r="P273" s="79">
        <v>0</v>
      </c>
      <c r="Q273" s="55">
        <v>0.09</v>
      </c>
      <c r="R273" s="55">
        <v>4.4022263711121119E-3</v>
      </c>
      <c r="S273" s="52">
        <v>0</v>
      </c>
      <c r="T273"/>
      <c r="U273" s="82">
        <v>15413</v>
      </c>
      <c r="V273" s="82">
        <v>0</v>
      </c>
      <c r="W273" s="82">
        <v>0</v>
      </c>
      <c r="X273" s="82">
        <v>893</v>
      </c>
      <c r="Y273" s="82">
        <v>16306</v>
      </c>
      <c r="Z273" s="83">
        <f ca="1">SUMIF($A$10:$A$938,$A273,$Y$10:$Y$938)+SUMIF('17PJ'!$B$10:$K$889,$A273,'17PJ'!K$10:$K$889)</f>
        <v>7870938.5140090957</v>
      </c>
      <c r="AB273" s="79">
        <v>0</v>
      </c>
      <c r="AC273" s="79">
        <v>0</v>
      </c>
      <c r="AD273" s="80">
        <v>0</v>
      </c>
      <c r="AE273" s="150"/>
    </row>
    <row r="274" spans="1:31" s="13" customFormat="1">
      <c r="A274" s="49">
        <v>436</v>
      </c>
      <c r="B274" s="49">
        <v>436049730</v>
      </c>
      <c r="C274" s="50" t="s">
        <v>138</v>
      </c>
      <c r="D274" s="49">
        <v>49</v>
      </c>
      <c r="E274" s="50" t="s">
        <v>73</v>
      </c>
      <c r="F274" s="49">
        <v>730</v>
      </c>
      <c r="G274" s="50" t="s">
        <v>118</v>
      </c>
      <c r="H274" s="79">
        <v>1</v>
      </c>
      <c r="I274" s="80">
        <v>10593</v>
      </c>
      <c r="J274" s="80">
        <v>3703</v>
      </c>
      <c r="K274" s="80">
        <v>0</v>
      </c>
      <c r="L274" s="80">
        <v>893</v>
      </c>
      <c r="M274" s="81">
        <v>15189</v>
      </c>
      <c r="N274"/>
      <c r="O274" s="79">
        <v>0</v>
      </c>
      <c r="P274" s="79">
        <v>0</v>
      </c>
      <c r="Q274" s="55">
        <v>0.09</v>
      </c>
      <c r="R274" s="55">
        <v>1.2704587340535221E-2</v>
      </c>
      <c r="S274" s="52">
        <v>0</v>
      </c>
      <c r="T274"/>
      <c r="U274" s="82">
        <v>14296</v>
      </c>
      <c r="V274" s="82">
        <v>0</v>
      </c>
      <c r="W274" s="82">
        <v>0</v>
      </c>
      <c r="X274" s="82">
        <v>893</v>
      </c>
      <c r="Y274" s="82">
        <v>15189</v>
      </c>
      <c r="Z274" s="83">
        <f ca="1">SUMIF($A$10:$A$938,$A274,$Y$10:$Y$938)+SUMIF('17PJ'!$B$10:$K$889,$A274,'17PJ'!K$10:$K$889)</f>
        <v>7870938.5140090957</v>
      </c>
      <c r="AB274" s="79">
        <v>0</v>
      </c>
      <c r="AC274" s="79">
        <v>0</v>
      </c>
      <c r="AD274" s="80">
        <v>0</v>
      </c>
      <c r="AE274" s="150"/>
    </row>
    <row r="275" spans="1:31" s="13" customFormat="1">
      <c r="A275" s="49">
        <v>437</v>
      </c>
      <c r="B275" s="49">
        <v>437035035</v>
      </c>
      <c r="C275" s="50" t="s">
        <v>141</v>
      </c>
      <c r="D275" s="49">
        <v>35</v>
      </c>
      <c r="E275" s="50" t="s">
        <v>11</v>
      </c>
      <c r="F275" s="49">
        <v>35</v>
      </c>
      <c r="G275" s="50" t="s">
        <v>11</v>
      </c>
      <c r="H275" s="79">
        <v>271.65999999999997</v>
      </c>
      <c r="I275" s="80">
        <v>13263</v>
      </c>
      <c r="J275" s="80">
        <v>4663</v>
      </c>
      <c r="K275" s="80">
        <v>991.01123595505635</v>
      </c>
      <c r="L275" s="80">
        <v>893</v>
      </c>
      <c r="M275" s="81">
        <v>19810.011235955055</v>
      </c>
      <c r="N275"/>
      <c r="O275" s="79">
        <v>0</v>
      </c>
      <c r="P275" s="79">
        <v>188.67999999999998</v>
      </c>
      <c r="Q275" s="55">
        <v>0.18</v>
      </c>
      <c r="R275" s="55">
        <v>0.14456084490991788</v>
      </c>
      <c r="S275" s="52">
        <v>0</v>
      </c>
      <c r="T275"/>
      <c r="U275" s="82">
        <v>4869779</v>
      </c>
      <c r="V275" s="82">
        <v>186984</v>
      </c>
      <c r="W275" s="82">
        <v>0</v>
      </c>
      <c r="X275" s="82">
        <v>242592</v>
      </c>
      <c r="Y275" s="82">
        <v>5299355</v>
      </c>
      <c r="Z275" s="83">
        <f ca="1">SUMIF($A$10:$A$938,$A275,$Y$10:$Y$938)+SUMIF('17PJ'!$B$10:$K$889,$A275,'17PJ'!K$10:$K$889)</f>
        <v>5384047</v>
      </c>
      <c r="AB275" s="79">
        <v>0</v>
      </c>
      <c r="AC275" s="79">
        <v>0</v>
      </c>
      <c r="AD275" s="80">
        <v>0</v>
      </c>
      <c r="AE275" s="150"/>
    </row>
    <row r="276" spans="1:31" s="13" customFormat="1">
      <c r="A276" s="49">
        <v>437</v>
      </c>
      <c r="B276" s="49">
        <v>437035093</v>
      </c>
      <c r="C276" s="50" t="s">
        <v>141</v>
      </c>
      <c r="D276" s="49">
        <v>35</v>
      </c>
      <c r="E276" s="50" t="s">
        <v>11</v>
      </c>
      <c r="F276" s="49">
        <v>93</v>
      </c>
      <c r="G276" s="50" t="s">
        <v>14</v>
      </c>
      <c r="H276" s="79">
        <v>1</v>
      </c>
      <c r="I276" s="80">
        <v>11861</v>
      </c>
      <c r="J276" s="80">
        <v>340</v>
      </c>
      <c r="K276" s="80">
        <v>0</v>
      </c>
      <c r="L276" s="80">
        <v>893</v>
      </c>
      <c r="M276" s="81">
        <v>13094</v>
      </c>
      <c r="N276"/>
      <c r="O276" s="79">
        <v>0</v>
      </c>
      <c r="P276" s="79">
        <v>0</v>
      </c>
      <c r="Q276" s="55">
        <v>0.09</v>
      </c>
      <c r="R276" s="55">
        <v>8.9870379446020443E-2</v>
      </c>
      <c r="S276" s="52">
        <v>0</v>
      </c>
      <c r="T276"/>
      <c r="U276" s="82">
        <v>12201</v>
      </c>
      <c r="V276" s="82">
        <v>0</v>
      </c>
      <c r="W276" s="82">
        <v>0</v>
      </c>
      <c r="X276" s="82">
        <v>893</v>
      </c>
      <c r="Y276" s="82">
        <v>13094</v>
      </c>
      <c r="Z276" s="83">
        <f ca="1">SUMIF($A$10:$A$938,$A276,$Y$10:$Y$938)+SUMIF('17PJ'!$B$10:$K$889,$A276,'17PJ'!K$10:$K$889)</f>
        <v>5384047</v>
      </c>
      <c r="AB276" s="79">
        <v>0</v>
      </c>
      <c r="AC276" s="79">
        <v>0</v>
      </c>
      <c r="AD276" s="80">
        <v>0</v>
      </c>
      <c r="AE276" s="150"/>
    </row>
    <row r="277" spans="1:31" s="13" customFormat="1">
      <c r="A277" s="49">
        <v>437</v>
      </c>
      <c r="B277" s="49">
        <v>437035100</v>
      </c>
      <c r="C277" s="50" t="s">
        <v>141</v>
      </c>
      <c r="D277" s="49">
        <v>35</v>
      </c>
      <c r="E277" s="50" t="s">
        <v>11</v>
      </c>
      <c r="F277" s="49">
        <v>100</v>
      </c>
      <c r="G277" s="50" t="s">
        <v>58</v>
      </c>
      <c r="H277" s="79">
        <v>1</v>
      </c>
      <c r="I277" s="80">
        <v>14923</v>
      </c>
      <c r="J277" s="80">
        <v>7669</v>
      </c>
      <c r="K277" s="80">
        <v>0</v>
      </c>
      <c r="L277" s="80">
        <v>893</v>
      </c>
      <c r="M277" s="81">
        <v>23485</v>
      </c>
      <c r="N277"/>
      <c r="O277" s="79">
        <v>0</v>
      </c>
      <c r="P277" s="79">
        <v>0</v>
      </c>
      <c r="Q277" s="55">
        <v>0.09</v>
      </c>
      <c r="R277" s="55">
        <v>3.1256891479000334E-2</v>
      </c>
      <c r="S277" s="52">
        <v>0</v>
      </c>
      <c r="T277"/>
      <c r="U277" s="82">
        <v>22592</v>
      </c>
      <c r="V277" s="82">
        <v>0</v>
      </c>
      <c r="W277" s="82">
        <v>0</v>
      </c>
      <c r="X277" s="82">
        <v>893</v>
      </c>
      <c r="Y277" s="82">
        <v>23485</v>
      </c>
      <c r="Z277" s="83">
        <f ca="1">SUMIF($A$10:$A$938,$A277,$Y$10:$Y$938)+SUMIF('17PJ'!$B$10:$K$889,$A277,'17PJ'!K$10:$K$889)</f>
        <v>5384047</v>
      </c>
      <c r="AB277" s="79">
        <v>0</v>
      </c>
      <c r="AC277" s="79">
        <v>0</v>
      </c>
      <c r="AD277" s="80">
        <v>0</v>
      </c>
      <c r="AE277" s="150"/>
    </row>
    <row r="278" spans="1:31" s="13" customFormat="1">
      <c r="A278" s="49">
        <v>437</v>
      </c>
      <c r="B278" s="49">
        <v>437035163</v>
      </c>
      <c r="C278" s="50" t="s">
        <v>141</v>
      </c>
      <c r="D278" s="49">
        <v>35</v>
      </c>
      <c r="E278" s="50" t="s">
        <v>11</v>
      </c>
      <c r="F278" s="49">
        <v>163</v>
      </c>
      <c r="G278" s="50" t="s">
        <v>16</v>
      </c>
      <c r="H278" s="79">
        <v>1</v>
      </c>
      <c r="I278" s="80">
        <v>10438</v>
      </c>
      <c r="J278" s="80">
        <v>441</v>
      </c>
      <c r="K278" s="80">
        <v>0</v>
      </c>
      <c r="L278" s="80">
        <v>893</v>
      </c>
      <c r="M278" s="81">
        <v>11772</v>
      </c>
      <c r="N278"/>
      <c r="O278" s="79">
        <v>0</v>
      </c>
      <c r="P278" s="79">
        <v>0</v>
      </c>
      <c r="Q278" s="55">
        <v>0.18</v>
      </c>
      <c r="R278" s="55">
        <v>8.6929728917015628E-2</v>
      </c>
      <c r="S278" s="52">
        <v>0</v>
      </c>
      <c r="T278"/>
      <c r="U278" s="82">
        <v>10879</v>
      </c>
      <c r="V278" s="82">
        <v>0</v>
      </c>
      <c r="W278" s="82">
        <v>0</v>
      </c>
      <c r="X278" s="82">
        <v>893</v>
      </c>
      <c r="Y278" s="82">
        <v>11772</v>
      </c>
      <c r="Z278" s="83">
        <f ca="1">SUMIF($A$10:$A$938,$A278,$Y$10:$Y$938)+SUMIF('17PJ'!$B$10:$K$889,$A278,'17PJ'!K$10:$K$889)</f>
        <v>5384047</v>
      </c>
      <c r="AB278" s="79">
        <v>0</v>
      </c>
      <c r="AC278" s="79">
        <v>0</v>
      </c>
      <c r="AD278" s="80">
        <v>0</v>
      </c>
      <c r="AE278" s="150"/>
    </row>
    <row r="279" spans="1:31" s="13" customFormat="1">
      <c r="A279" s="49">
        <v>437</v>
      </c>
      <c r="B279" s="49">
        <v>437035189</v>
      </c>
      <c r="C279" s="50" t="s">
        <v>141</v>
      </c>
      <c r="D279" s="49">
        <v>35</v>
      </c>
      <c r="E279" s="50" t="s">
        <v>11</v>
      </c>
      <c r="F279" s="49">
        <v>189</v>
      </c>
      <c r="G279" s="50" t="s">
        <v>24</v>
      </c>
      <c r="H279" s="79">
        <v>1</v>
      </c>
      <c r="I279" s="80">
        <v>9699</v>
      </c>
      <c r="J279" s="80">
        <v>3886</v>
      </c>
      <c r="K279" s="80">
        <v>0</v>
      </c>
      <c r="L279" s="80">
        <v>893</v>
      </c>
      <c r="M279" s="81">
        <v>14478</v>
      </c>
      <c r="N279"/>
      <c r="O279" s="79">
        <v>0</v>
      </c>
      <c r="P279" s="79">
        <v>0</v>
      </c>
      <c r="Q279" s="55">
        <v>0.09</v>
      </c>
      <c r="R279" s="55">
        <v>2.9108240576110694E-3</v>
      </c>
      <c r="S279" s="52">
        <v>0</v>
      </c>
      <c r="T279"/>
      <c r="U279" s="82">
        <v>13585</v>
      </c>
      <c r="V279" s="82">
        <v>0</v>
      </c>
      <c r="W279" s="82">
        <v>0</v>
      </c>
      <c r="X279" s="82">
        <v>893</v>
      </c>
      <c r="Y279" s="82">
        <v>14478</v>
      </c>
      <c r="Z279" s="83">
        <f ca="1">SUMIF($A$10:$A$938,$A279,$Y$10:$Y$938)+SUMIF('17PJ'!$B$10:$K$889,$A279,'17PJ'!K$10:$K$889)</f>
        <v>5384047</v>
      </c>
      <c r="AB279" s="79">
        <v>0</v>
      </c>
      <c r="AC279" s="79">
        <v>0</v>
      </c>
      <c r="AD279" s="80">
        <v>0</v>
      </c>
      <c r="AE279" s="150"/>
    </row>
    <row r="280" spans="1:31" s="13" customFormat="1">
      <c r="A280" s="49">
        <v>437</v>
      </c>
      <c r="B280" s="49">
        <v>437035244</v>
      </c>
      <c r="C280" s="50" t="s">
        <v>141</v>
      </c>
      <c r="D280" s="49">
        <v>35</v>
      </c>
      <c r="E280" s="50" t="s">
        <v>11</v>
      </c>
      <c r="F280" s="49">
        <v>244</v>
      </c>
      <c r="G280" s="50" t="s">
        <v>27</v>
      </c>
      <c r="H280" s="79">
        <v>1</v>
      </c>
      <c r="I280" s="80">
        <v>14923</v>
      </c>
      <c r="J280" s="80">
        <v>6047</v>
      </c>
      <c r="K280" s="80">
        <v>0</v>
      </c>
      <c r="L280" s="80">
        <v>893</v>
      </c>
      <c r="M280" s="81">
        <v>21863</v>
      </c>
      <c r="N280"/>
      <c r="O280" s="79">
        <v>0</v>
      </c>
      <c r="P280" s="79">
        <v>0</v>
      </c>
      <c r="Q280" s="55">
        <v>0.18</v>
      </c>
      <c r="R280" s="55">
        <v>9.1081897987744451E-2</v>
      </c>
      <c r="S280" s="52">
        <v>0</v>
      </c>
      <c r="T280"/>
      <c r="U280" s="82">
        <v>20970</v>
      </c>
      <c r="V280" s="82">
        <v>0</v>
      </c>
      <c r="W280" s="82">
        <v>0</v>
      </c>
      <c r="X280" s="82">
        <v>893</v>
      </c>
      <c r="Y280" s="82">
        <v>21863</v>
      </c>
      <c r="Z280" s="83">
        <f ca="1">SUMIF($A$10:$A$938,$A280,$Y$10:$Y$938)+SUMIF('17PJ'!$B$10:$K$889,$A280,'17PJ'!K$10:$K$889)</f>
        <v>5384047</v>
      </c>
      <c r="AB280" s="79">
        <v>0</v>
      </c>
      <c r="AC280" s="79">
        <v>0</v>
      </c>
      <c r="AD280" s="80">
        <v>0</v>
      </c>
      <c r="AE280" s="150"/>
    </row>
    <row r="281" spans="1:31" s="13" customFormat="1">
      <c r="A281" s="49">
        <v>438</v>
      </c>
      <c r="B281" s="49">
        <v>438035018</v>
      </c>
      <c r="C281" s="50" t="s">
        <v>142</v>
      </c>
      <c r="D281" s="49">
        <v>35</v>
      </c>
      <c r="E281" s="50" t="s">
        <v>11</v>
      </c>
      <c r="F281" s="49">
        <v>18</v>
      </c>
      <c r="G281" s="50" t="s">
        <v>163</v>
      </c>
      <c r="H281" s="79">
        <v>0.55000000000000004</v>
      </c>
      <c r="I281" s="80">
        <v>10473</v>
      </c>
      <c r="J281" s="80">
        <v>9957</v>
      </c>
      <c r="K281" s="80">
        <v>0</v>
      </c>
      <c r="L281" s="80">
        <v>893</v>
      </c>
      <c r="M281" s="81">
        <v>21323</v>
      </c>
      <c r="N281"/>
      <c r="O281" s="79">
        <v>0</v>
      </c>
      <c r="P281" s="79">
        <v>0</v>
      </c>
      <c r="Q281" s="55">
        <v>0.09</v>
      </c>
      <c r="R281" s="55">
        <v>1.8053926595395651E-2</v>
      </c>
      <c r="S281" s="52">
        <v>0</v>
      </c>
      <c r="T281"/>
      <c r="U281" s="82">
        <v>11237</v>
      </c>
      <c r="V281" s="82">
        <v>0</v>
      </c>
      <c r="W281" s="82">
        <v>0</v>
      </c>
      <c r="X281" s="82">
        <v>491</v>
      </c>
      <c r="Y281" s="82">
        <v>11728</v>
      </c>
      <c r="Z281" s="83">
        <f ca="1">SUMIF($A$10:$A$938,$A281,$Y$10:$Y$938)+SUMIF('17PJ'!$B$10:$K$889,$A281,'17PJ'!K$10:$K$889)</f>
        <v>6000119</v>
      </c>
      <c r="AB281" s="79">
        <v>0</v>
      </c>
      <c r="AC281" s="79">
        <v>0</v>
      </c>
      <c r="AD281" s="80">
        <v>0</v>
      </c>
      <c r="AE281" s="150"/>
    </row>
    <row r="282" spans="1:31" s="13" customFormat="1">
      <c r="A282" s="49">
        <v>438</v>
      </c>
      <c r="B282" s="49">
        <v>438035035</v>
      </c>
      <c r="C282" s="50" t="s">
        <v>142</v>
      </c>
      <c r="D282" s="49">
        <v>35</v>
      </c>
      <c r="E282" s="50" t="s">
        <v>11</v>
      </c>
      <c r="F282" s="49">
        <v>35</v>
      </c>
      <c r="G282" s="50" t="s">
        <v>11</v>
      </c>
      <c r="H282" s="79">
        <v>333.22</v>
      </c>
      <c r="I282" s="80">
        <v>12236</v>
      </c>
      <c r="J282" s="80">
        <v>4302</v>
      </c>
      <c r="K282" s="80">
        <v>354.99375180236467</v>
      </c>
      <c r="L282" s="80">
        <v>893</v>
      </c>
      <c r="M282" s="81">
        <v>17785.993751802365</v>
      </c>
      <c r="N282"/>
      <c r="O282" s="79">
        <v>0</v>
      </c>
      <c r="P282" s="79">
        <v>104.03</v>
      </c>
      <c r="Q282" s="55">
        <v>0.18</v>
      </c>
      <c r="R282" s="55">
        <v>0.14456084490991788</v>
      </c>
      <c r="S282" s="52">
        <v>0</v>
      </c>
      <c r="T282"/>
      <c r="U282" s="82">
        <v>5510794</v>
      </c>
      <c r="V282" s="82">
        <v>36930</v>
      </c>
      <c r="W282" s="82">
        <v>0</v>
      </c>
      <c r="X282" s="82">
        <v>297562</v>
      </c>
      <c r="Y282" s="82">
        <v>5845286</v>
      </c>
      <c r="Z282" s="83">
        <f ca="1">SUMIF($A$10:$A$938,$A282,$Y$10:$Y$938)+SUMIF('17PJ'!$B$10:$K$889,$A282,'17PJ'!K$10:$K$889)</f>
        <v>6000119</v>
      </c>
      <c r="AB282" s="79">
        <v>0</v>
      </c>
      <c r="AC282" s="79">
        <v>0</v>
      </c>
      <c r="AD282" s="80">
        <v>0</v>
      </c>
      <c r="AE282" s="150"/>
    </row>
    <row r="283" spans="1:31" s="13" customFormat="1">
      <c r="A283" s="49">
        <v>438</v>
      </c>
      <c r="B283" s="49">
        <v>438035057</v>
      </c>
      <c r="C283" s="50" t="s">
        <v>142</v>
      </c>
      <c r="D283" s="49">
        <v>35</v>
      </c>
      <c r="E283" s="50" t="s">
        <v>11</v>
      </c>
      <c r="F283" s="49">
        <v>57</v>
      </c>
      <c r="G283" s="50" t="s">
        <v>13</v>
      </c>
      <c r="H283" s="79">
        <v>2</v>
      </c>
      <c r="I283" s="80">
        <v>3965</v>
      </c>
      <c r="J283" s="80">
        <v>202</v>
      </c>
      <c r="K283" s="80">
        <v>0</v>
      </c>
      <c r="L283" s="80">
        <v>893</v>
      </c>
      <c r="M283" s="81">
        <v>5060</v>
      </c>
      <c r="N283"/>
      <c r="O283" s="79">
        <v>0</v>
      </c>
      <c r="P283" s="79">
        <v>0</v>
      </c>
      <c r="Q283" s="55">
        <v>0.18</v>
      </c>
      <c r="R283" s="55">
        <v>0.11752257884657875</v>
      </c>
      <c r="S283" s="52">
        <v>0</v>
      </c>
      <c r="T283"/>
      <c r="U283" s="82">
        <v>8334</v>
      </c>
      <c r="V283" s="82">
        <v>0</v>
      </c>
      <c r="W283" s="82">
        <v>0</v>
      </c>
      <c r="X283" s="82">
        <v>1786</v>
      </c>
      <c r="Y283" s="82">
        <v>10120</v>
      </c>
      <c r="Z283" s="83">
        <f ca="1">SUMIF($A$10:$A$938,$A283,$Y$10:$Y$938)+SUMIF('17PJ'!$B$10:$K$889,$A283,'17PJ'!K$10:$K$889)</f>
        <v>6000119</v>
      </c>
      <c r="AB283" s="79">
        <v>0</v>
      </c>
      <c r="AC283" s="79">
        <v>0</v>
      </c>
      <c r="AD283" s="80">
        <v>0</v>
      </c>
      <c r="AE283" s="150"/>
    </row>
    <row r="284" spans="1:31" s="13" customFormat="1">
      <c r="A284" s="49">
        <v>438</v>
      </c>
      <c r="B284" s="49">
        <v>438035220</v>
      </c>
      <c r="C284" s="50" t="s">
        <v>142</v>
      </c>
      <c r="D284" s="49">
        <v>35</v>
      </c>
      <c r="E284" s="50" t="s">
        <v>11</v>
      </c>
      <c r="F284" s="49">
        <v>220</v>
      </c>
      <c r="G284" s="50" t="s">
        <v>26</v>
      </c>
      <c r="H284" s="79">
        <v>0.36</v>
      </c>
      <c r="I284" s="80">
        <v>13489</v>
      </c>
      <c r="J284" s="80">
        <v>5491</v>
      </c>
      <c r="K284" s="80">
        <v>0</v>
      </c>
      <c r="L284" s="80">
        <v>893</v>
      </c>
      <c r="M284" s="81">
        <v>19873</v>
      </c>
      <c r="N284"/>
      <c r="O284" s="79">
        <v>0</v>
      </c>
      <c r="P284" s="79">
        <v>0</v>
      </c>
      <c r="Q284" s="55">
        <v>0.09</v>
      </c>
      <c r="R284" s="55">
        <v>1.1758606395051932E-2</v>
      </c>
      <c r="S284" s="52">
        <v>0</v>
      </c>
      <c r="T284"/>
      <c r="U284" s="82">
        <v>6832</v>
      </c>
      <c r="V284" s="82">
        <v>0</v>
      </c>
      <c r="W284" s="82">
        <v>0</v>
      </c>
      <c r="X284" s="82">
        <v>322</v>
      </c>
      <c r="Y284" s="82">
        <v>7154</v>
      </c>
      <c r="Z284" s="83">
        <f ca="1">SUMIF($A$10:$A$938,$A284,$Y$10:$Y$938)+SUMIF('17PJ'!$B$10:$K$889,$A284,'17PJ'!K$10:$K$889)</f>
        <v>6000119</v>
      </c>
      <c r="AB284" s="79">
        <v>0</v>
      </c>
      <c r="AC284" s="79">
        <v>0</v>
      </c>
      <c r="AD284" s="80">
        <v>0</v>
      </c>
      <c r="AE284" s="150"/>
    </row>
    <row r="285" spans="1:31" s="13" customFormat="1">
      <c r="A285" s="49">
        <v>438</v>
      </c>
      <c r="B285" s="49">
        <v>438035244</v>
      </c>
      <c r="C285" s="50" t="s">
        <v>142</v>
      </c>
      <c r="D285" s="49">
        <v>35</v>
      </c>
      <c r="E285" s="50" t="s">
        <v>11</v>
      </c>
      <c r="F285" s="49">
        <v>244</v>
      </c>
      <c r="G285" s="50" t="s">
        <v>27</v>
      </c>
      <c r="H285" s="79">
        <v>6</v>
      </c>
      <c r="I285" s="80">
        <v>11662</v>
      </c>
      <c r="J285" s="80">
        <v>4725</v>
      </c>
      <c r="K285" s="80">
        <v>0</v>
      </c>
      <c r="L285" s="80">
        <v>893</v>
      </c>
      <c r="M285" s="81">
        <v>17280</v>
      </c>
      <c r="N285"/>
      <c r="O285" s="79">
        <v>0</v>
      </c>
      <c r="P285" s="79">
        <v>0</v>
      </c>
      <c r="Q285" s="55">
        <v>0.18</v>
      </c>
      <c r="R285" s="55">
        <v>9.1081897987744451E-2</v>
      </c>
      <c r="S285" s="52">
        <v>0</v>
      </c>
      <c r="T285"/>
      <c r="U285" s="82">
        <v>98322</v>
      </c>
      <c r="V285" s="82">
        <v>0</v>
      </c>
      <c r="W285" s="82">
        <v>0</v>
      </c>
      <c r="X285" s="82">
        <v>5358</v>
      </c>
      <c r="Y285" s="82">
        <v>103680</v>
      </c>
      <c r="Z285" s="83">
        <f ca="1">SUMIF($A$10:$A$938,$A285,$Y$10:$Y$938)+SUMIF('17PJ'!$B$10:$K$889,$A285,'17PJ'!K$10:$K$889)</f>
        <v>6000119</v>
      </c>
      <c r="AB285" s="79">
        <v>0</v>
      </c>
      <c r="AC285" s="79">
        <v>0</v>
      </c>
      <c r="AD285" s="80">
        <v>0</v>
      </c>
      <c r="AE285" s="150"/>
    </row>
    <row r="286" spans="1:31" s="13" customFormat="1">
      <c r="A286" s="49">
        <v>438</v>
      </c>
      <c r="B286" s="49">
        <v>438035248</v>
      </c>
      <c r="C286" s="50" t="s">
        <v>142</v>
      </c>
      <c r="D286" s="49">
        <v>35</v>
      </c>
      <c r="E286" s="50" t="s">
        <v>11</v>
      </c>
      <c r="F286" s="49">
        <v>248</v>
      </c>
      <c r="G286" s="50" t="s">
        <v>18</v>
      </c>
      <c r="H286" s="79">
        <v>1</v>
      </c>
      <c r="I286" s="80">
        <v>9004</v>
      </c>
      <c r="J286" s="80">
        <v>890</v>
      </c>
      <c r="K286" s="80">
        <v>0</v>
      </c>
      <c r="L286" s="80">
        <v>893</v>
      </c>
      <c r="M286" s="81">
        <v>10787</v>
      </c>
      <c r="N286"/>
      <c r="O286" s="79">
        <v>0</v>
      </c>
      <c r="P286" s="79">
        <v>0</v>
      </c>
      <c r="Q286" s="55">
        <v>0.09</v>
      </c>
      <c r="R286" s="55">
        <v>3.9140350816507199E-2</v>
      </c>
      <c r="S286" s="52">
        <v>0</v>
      </c>
      <c r="T286"/>
      <c r="U286" s="82">
        <v>9894</v>
      </c>
      <c r="V286" s="82">
        <v>0</v>
      </c>
      <c r="W286" s="82">
        <v>0</v>
      </c>
      <c r="X286" s="82">
        <v>893</v>
      </c>
      <c r="Y286" s="82">
        <v>10787</v>
      </c>
      <c r="Z286" s="83">
        <f ca="1">SUMIF($A$10:$A$938,$A286,$Y$10:$Y$938)+SUMIF('17PJ'!$B$10:$K$889,$A286,'17PJ'!K$10:$K$889)</f>
        <v>6000119</v>
      </c>
      <c r="AB286" s="79">
        <v>0</v>
      </c>
      <c r="AC286" s="79">
        <v>0</v>
      </c>
      <c r="AD286" s="80">
        <v>0</v>
      </c>
      <c r="AE286" s="150"/>
    </row>
    <row r="287" spans="1:31" s="13" customFormat="1">
      <c r="A287" s="49">
        <v>438</v>
      </c>
      <c r="B287" s="49">
        <v>438035336</v>
      </c>
      <c r="C287" s="50" t="s">
        <v>142</v>
      </c>
      <c r="D287" s="49">
        <v>35</v>
      </c>
      <c r="E287" s="50" t="s">
        <v>11</v>
      </c>
      <c r="F287" s="49">
        <v>336</v>
      </c>
      <c r="G287" s="50" t="s">
        <v>30</v>
      </c>
      <c r="H287" s="79">
        <v>1</v>
      </c>
      <c r="I287" s="80">
        <v>9004</v>
      </c>
      <c r="J287" s="80">
        <v>1700</v>
      </c>
      <c r="K287" s="80">
        <v>0</v>
      </c>
      <c r="L287" s="80">
        <v>893</v>
      </c>
      <c r="M287" s="81">
        <v>11597</v>
      </c>
      <c r="N287"/>
      <c r="O287" s="79">
        <v>0</v>
      </c>
      <c r="P287" s="79">
        <v>0</v>
      </c>
      <c r="Q287" s="55">
        <v>0.09</v>
      </c>
      <c r="R287" s="55">
        <v>3.1548327319751546E-2</v>
      </c>
      <c r="S287" s="52">
        <v>0</v>
      </c>
      <c r="T287"/>
      <c r="U287" s="82">
        <v>10704</v>
      </c>
      <c r="V287" s="82">
        <v>0</v>
      </c>
      <c r="W287" s="82">
        <v>0</v>
      </c>
      <c r="X287" s="82">
        <v>893</v>
      </c>
      <c r="Y287" s="82">
        <v>11597</v>
      </c>
      <c r="Z287" s="83">
        <f ca="1">SUMIF($A$10:$A$938,$A287,$Y$10:$Y$938)+SUMIF('17PJ'!$B$10:$K$889,$A287,'17PJ'!K$10:$K$889)</f>
        <v>6000119</v>
      </c>
      <c r="AB287" s="79">
        <v>0</v>
      </c>
      <c r="AC287" s="79">
        <v>0</v>
      </c>
      <c r="AD287" s="80">
        <v>0</v>
      </c>
      <c r="AE287" s="150"/>
    </row>
    <row r="288" spans="1:31" s="13" customFormat="1">
      <c r="A288" s="49">
        <v>439</v>
      </c>
      <c r="B288" s="49">
        <v>439035035</v>
      </c>
      <c r="C288" s="50" t="s">
        <v>143</v>
      </c>
      <c r="D288" s="49">
        <v>35</v>
      </c>
      <c r="E288" s="50" t="s">
        <v>11</v>
      </c>
      <c r="F288" s="49">
        <v>35</v>
      </c>
      <c r="G288" s="50" t="s">
        <v>11</v>
      </c>
      <c r="H288" s="79">
        <v>441.34999999999997</v>
      </c>
      <c r="I288" s="80">
        <v>11279</v>
      </c>
      <c r="J288" s="80">
        <v>3965</v>
      </c>
      <c r="K288" s="80">
        <v>0</v>
      </c>
      <c r="L288" s="80">
        <v>893</v>
      </c>
      <c r="M288" s="81">
        <v>16137</v>
      </c>
      <c r="N288"/>
      <c r="O288" s="79">
        <v>2.1957711442785826</v>
      </c>
      <c r="P288" s="79">
        <v>0</v>
      </c>
      <c r="Q288" s="55">
        <v>0.18</v>
      </c>
      <c r="R288" s="55">
        <v>0.14456084490991788</v>
      </c>
      <c r="S288" s="52">
        <v>0</v>
      </c>
      <c r="T288"/>
      <c r="U288" s="82">
        <v>6694394</v>
      </c>
      <c r="V288" s="82">
        <v>0</v>
      </c>
      <c r="W288" s="82">
        <v>0</v>
      </c>
      <c r="X288" s="82">
        <v>392341</v>
      </c>
      <c r="Y288" s="82">
        <v>7086735</v>
      </c>
      <c r="Z288" s="83">
        <f ca="1">SUMIF($A$10:$A$938,$A288,$Y$10:$Y$938)+SUMIF('17PJ'!$B$10:$K$889,$A288,'17PJ'!K$10:$K$889)</f>
        <v>7162915</v>
      </c>
      <c r="AB288" s="79">
        <v>0</v>
      </c>
      <c r="AC288" s="79">
        <v>0</v>
      </c>
      <c r="AD288" s="80">
        <v>0</v>
      </c>
      <c r="AE288" s="150"/>
    </row>
    <row r="289" spans="1:31" s="13" customFormat="1">
      <c r="A289" s="49">
        <v>439</v>
      </c>
      <c r="B289" s="49">
        <v>439035044</v>
      </c>
      <c r="C289" s="50" t="s">
        <v>143</v>
      </c>
      <c r="D289" s="49">
        <v>35</v>
      </c>
      <c r="E289" s="50" t="s">
        <v>11</v>
      </c>
      <c r="F289" s="49">
        <v>44</v>
      </c>
      <c r="G289" s="50" t="s">
        <v>12</v>
      </c>
      <c r="H289" s="79">
        <v>1</v>
      </c>
      <c r="I289" s="80">
        <v>11776</v>
      </c>
      <c r="J289" s="80">
        <v>270</v>
      </c>
      <c r="K289" s="80">
        <v>0</v>
      </c>
      <c r="L289" s="80">
        <v>893</v>
      </c>
      <c r="M289" s="81">
        <v>12939</v>
      </c>
      <c r="N289"/>
      <c r="O289" s="79">
        <v>4.9751243781093867E-3</v>
      </c>
      <c r="P289" s="79">
        <v>0</v>
      </c>
      <c r="Q289" s="55">
        <v>0.09</v>
      </c>
      <c r="R289" s="55">
        <v>4.5747299026763673E-2</v>
      </c>
      <c r="S289" s="52">
        <v>0</v>
      </c>
      <c r="T289"/>
      <c r="U289" s="82">
        <v>11986</v>
      </c>
      <c r="V289" s="82">
        <v>0</v>
      </c>
      <c r="W289" s="82">
        <v>0</v>
      </c>
      <c r="X289" s="82">
        <v>889</v>
      </c>
      <c r="Y289" s="82">
        <v>12875</v>
      </c>
      <c r="Z289" s="83">
        <f ca="1">SUMIF($A$10:$A$938,$A289,$Y$10:$Y$938)+SUMIF('17PJ'!$B$10:$K$889,$A289,'17PJ'!K$10:$K$889)</f>
        <v>7162915</v>
      </c>
      <c r="AB289" s="79">
        <v>0</v>
      </c>
      <c r="AC289" s="79">
        <v>0</v>
      </c>
      <c r="AD289" s="80">
        <v>0</v>
      </c>
      <c r="AE289" s="150"/>
    </row>
    <row r="290" spans="1:31" s="13" customFormat="1">
      <c r="A290" s="49">
        <v>439</v>
      </c>
      <c r="B290" s="49">
        <v>439035133</v>
      </c>
      <c r="C290" s="50" t="s">
        <v>143</v>
      </c>
      <c r="D290" s="49">
        <v>35</v>
      </c>
      <c r="E290" s="50" t="s">
        <v>11</v>
      </c>
      <c r="F290" s="49">
        <v>133</v>
      </c>
      <c r="G290" s="50" t="s">
        <v>59</v>
      </c>
      <c r="H290" s="79">
        <v>1</v>
      </c>
      <c r="I290" s="80">
        <v>13297</v>
      </c>
      <c r="J290" s="80">
        <v>4167</v>
      </c>
      <c r="K290" s="80">
        <v>0</v>
      </c>
      <c r="L290" s="80">
        <v>893</v>
      </c>
      <c r="M290" s="81">
        <v>18357</v>
      </c>
      <c r="N290"/>
      <c r="O290" s="79">
        <v>4.9751243781093867E-3</v>
      </c>
      <c r="P290" s="79">
        <v>0</v>
      </c>
      <c r="Q290" s="55">
        <v>0.09</v>
      </c>
      <c r="R290" s="55">
        <v>2.5802336413393717E-2</v>
      </c>
      <c r="S290" s="52">
        <v>0</v>
      </c>
      <c r="T290"/>
      <c r="U290" s="82">
        <v>17377</v>
      </c>
      <c r="V290" s="82">
        <v>0</v>
      </c>
      <c r="W290" s="82">
        <v>0</v>
      </c>
      <c r="X290" s="82">
        <v>889</v>
      </c>
      <c r="Y290" s="82">
        <v>18266</v>
      </c>
      <c r="Z290" s="83">
        <f ca="1">SUMIF($A$10:$A$938,$A290,$Y$10:$Y$938)+SUMIF('17PJ'!$B$10:$K$889,$A290,'17PJ'!K$10:$K$889)</f>
        <v>7162915</v>
      </c>
      <c r="AB290" s="79">
        <v>0</v>
      </c>
      <c r="AC290" s="79">
        <v>0</v>
      </c>
      <c r="AD290" s="80">
        <v>0</v>
      </c>
      <c r="AE290" s="150"/>
    </row>
    <row r="291" spans="1:31" s="13" customFormat="1">
      <c r="A291" s="49">
        <v>439</v>
      </c>
      <c r="B291" s="49">
        <v>439035243</v>
      </c>
      <c r="C291" s="50" t="s">
        <v>143</v>
      </c>
      <c r="D291" s="49">
        <v>35</v>
      </c>
      <c r="E291" s="50" t="s">
        <v>11</v>
      </c>
      <c r="F291" s="49">
        <v>243</v>
      </c>
      <c r="G291" s="50" t="s">
        <v>80</v>
      </c>
      <c r="H291" s="79">
        <v>1</v>
      </c>
      <c r="I291" s="80">
        <v>8621</v>
      </c>
      <c r="J291" s="80">
        <v>2035</v>
      </c>
      <c r="K291" s="80">
        <v>0</v>
      </c>
      <c r="L291" s="80">
        <v>893</v>
      </c>
      <c r="M291" s="81">
        <v>11549</v>
      </c>
      <c r="N291"/>
      <c r="O291" s="79">
        <v>4.9751243781093867E-3</v>
      </c>
      <c r="P291" s="79">
        <v>0</v>
      </c>
      <c r="Q291" s="55">
        <v>0.09</v>
      </c>
      <c r="R291" s="55">
        <v>5.3763165448022874E-3</v>
      </c>
      <c r="S291" s="52">
        <v>0</v>
      </c>
      <c r="T291"/>
      <c r="U291" s="82">
        <v>10603</v>
      </c>
      <c r="V291" s="82">
        <v>0</v>
      </c>
      <c r="W291" s="82">
        <v>0</v>
      </c>
      <c r="X291" s="82">
        <v>889</v>
      </c>
      <c r="Y291" s="82">
        <v>11492</v>
      </c>
      <c r="Z291" s="83">
        <f ca="1">SUMIF($A$10:$A$938,$A291,$Y$10:$Y$938)+SUMIF('17PJ'!$B$10:$K$889,$A291,'17PJ'!K$10:$K$889)</f>
        <v>7162915</v>
      </c>
      <c r="AB291" s="79">
        <v>0</v>
      </c>
      <c r="AC291" s="79">
        <v>0</v>
      </c>
      <c r="AD291" s="80">
        <v>0</v>
      </c>
      <c r="AE291" s="150"/>
    </row>
    <row r="292" spans="1:31" s="13" customFormat="1">
      <c r="A292" s="49">
        <v>439</v>
      </c>
      <c r="B292" s="49">
        <v>439035244</v>
      </c>
      <c r="C292" s="50" t="s">
        <v>143</v>
      </c>
      <c r="D292" s="49">
        <v>35</v>
      </c>
      <c r="E292" s="50" t="s">
        <v>11</v>
      </c>
      <c r="F292" s="49">
        <v>244</v>
      </c>
      <c r="G292" s="50" t="s">
        <v>27</v>
      </c>
      <c r="H292" s="79">
        <v>1</v>
      </c>
      <c r="I292" s="80">
        <v>11109</v>
      </c>
      <c r="J292" s="80">
        <v>4501</v>
      </c>
      <c r="K292" s="80">
        <v>0</v>
      </c>
      <c r="L292" s="80">
        <v>893</v>
      </c>
      <c r="M292" s="81">
        <v>16503</v>
      </c>
      <c r="N292"/>
      <c r="O292" s="79">
        <v>4.9751243781093867E-3</v>
      </c>
      <c r="P292" s="79">
        <v>0</v>
      </c>
      <c r="Q292" s="55">
        <v>0.18</v>
      </c>
      <c r="R292" s="55">
        <v>9.1081897987744451E-2</v>
      </c>
      <c r="S292" s="52">
        <v>0</v>
      </c>
      <c r="T292"/>
      <c r="U292" s="82">
        <v>15532</v>
      </c>
      <c r="V292" s="82">
        <v>0</v>
      </c>
      <c r="W292" s="82">
        <v>0</v>
      </c>
      <c r="X292" s="82">
        <v>889</v>
      </c>
      <c r="Y292" s="82">
        <v>16421</v>
      </c>
      <c r="Z292" s="83">
        <f ca="1">SUMIF($A$10:$A$938,$A292,$Y$10:$Y$938)+SUMIF('17PJ'!$B$10:$K$889,$A292,'17PJ'!K$10:$K$889)</f>
        <v>7162915</v>
      </c>
      <c r="AB292" s="79">
        <v>0</v>
      </c>
      <c r="AC292" s="79">
        <v>0</v>
      </c>
      <c r="AD292" s="80">
        <v>0</v>
      </c>
      <c r="AE292" s="150"/>
    </row>
    <row r="293" spans="1:31" s="13" customFormat="1">
      <c r="A293" s="49">
        <v>439</v>
      </c>
      <c r="B293" s="49">
        <v>439035308</v>
      </c>
      <c r="C293" s="50" t="s">
        <v>143</v>
      </c>
      <c r="D293" s="49">
        <v>35</v>
      </c>
      <c r="E293" s="50" t="s">
        <v>11</v>
      </c>
      <c r="F293" s="49">
        <v>308</v>
      </c>
      <c r="G293" s="50" t="s">
        <v>20</v>
      </c>
      <c r="H293" s="79">
        <v>0.87</v>
      </c>
      <c r="I293" s="80">
        <v>11954</v>
      </c>
      <c r="J293" s="80">
        <v>6937</v>
      </c>
      <c r="K293" s="80">
        <v>0</v>
      </c>
      <c r="L293" s="80">
        <v>893</v>
      </c>
      <c r="M293" s="81">
        <v>19784</v>
      </c>
      <c r="N293"/>
      <c r="O293" s="79">
        <v>4.3283582089551666E-3</v>
      </c>
      <c r="P293" s="79">
        <v>0</v>
      </c>
      <c r="Q293" s="55">
        <v>0.09</v>
      </c>
      <c r="R293" s="55">
        <v>2.0352338655245709E-3</v>
      </c>
      <c r="S293" s="52">
        <v>0</v>
      </c>
      <c r="T293"/>
      <c r="U293" s="82">
        <v>16353</v>
      </c>
      <c r="V293" s="82">
        <v>0</v>
      </c>
      <c r="W293" s="82">
        <v>0</v>
      </c>
      <c r="X293" s="82">
        <v>773</v>
      </c>
      <c r="Y293" s="82">
        <v>17126</v>
      </c>
      <c r="Z293" s="83">
        <f ca="1">SUMIF($A$10:$A$938,$A293,$Y$10:$Y$938)+SUMIF('17PJ'!$B$10:$K$889,$A293,'17PJ'!K$10:$K$889)</f>
        <v>7162915</v>
      </c>
      <c r="AB293" s="79">
        <v>0</v>
      </c>
      <c r="AC293" s="79">
        <v>0</v>
      </c>
      <c r="AD293" s="80">
        <v>0</v>
      </c>
      <c r="AE293" s="150"/>
    </row>
    <row r="294" spans="1:31" s="13" customFormat="1">
      <c r="A294" s="49">
        <v>440</v>
      </c>
      <c r="B294" s="49">
        <v>440149009</v>
      </c>
      <c r="C294" s="50" t="s">
        <v>144</v>
      </c>
      <c r="D294" s="49">
        <v>149</v>
      </c>
      <c r="E294" s="50" t="s">
        <v>77</v>
      </c>
      <c r="F294" s="49">
        <v>9</v>
      </c>
      <c r="G294" s="50" t="s">
        <v>85</v>
      </c>
      <c r="H294" s="79">
        <v>2</v>
      </c>
      <c r="I294" s="80">
        <v>10018</v>
      </c>
      <c r="J294" s="80">
        <v>5675</v>
      </c>
      <c r="K294" s="80">
        <v>0</v>
      </c>
      <c r="L294" s="80">
        <v>893</v>
      </c>
      <c r="M294" s="81">
        <v>16586</v>
      </c>
      <c r="N294"/>
      <c r="O294" s="79">
        <v>0</v>
      </c>
      <c r="P294" s="79">
        <v>0</v>
      </c>
      <c r="Q294" s="55">
        <v>0.09</v>
      </c>
      <c r="R294" s="55">
        <v>2.0759903113485335E-3</v>
      </c>
      <c r="S294" s="52">
        <v>0</v>
      </c>
      <c r="T294"/>
      <c r="U294" s="82">
        <v>31386</v>
      </c>
      <c r="V294" s="82">
        <v>0</v>
      </c>
      <c r="W294" s="82">
        <v>0</v>
      </c>
      <c r="X294" s="82">
        <v>1786</v>
      </c>
      <c r="Y294" s="82">
        <v>33172</v>
      </c>
      <c r="Z294" s="83">
        <f ca="1">SUMIF($A$10:$A$938,$A294,$Y$10:$Y$938)+SUMIF('17PJ'!$B$10:$K$889,$A294,'17PJ'!K$10:$K$889)</f>
        <v>5071705</v>
      </c>
      <c r="AB294" s="79">
        <v>0</v>
      </c>
      <c r="AC294" s="79">
        <v>0</v>
      </c>
      <c r="AD294" s="80">
        <v>0</v>
      </c>
      <c r="AE294" s="150"/>
    </row>
    <row r="295" spans="1:31" s="13" customFormat="1">
      <c r="A295" s="49">
        <v>440</v>
      </c>
      <c r="B295" s="49">
        <v>440149128</v>
      </c>
      <c r="C295" s="50" t="s">
        <v>144</v>
      </c>
      <c r="D295" s="49">
        <v>149</v>
      </c>
      <c r="E295" s="50" t="s">
        <v>77</v>
      </c>
      <c r="F295" s="49">
        <v>128</v>
      </c>
      <c r="G295" s="50" t="s">
        <v>122</v>
      </c>
      <c r="H295" s="79">
        <v>0.35</v>
      </c>
      <c r="I295" s="80">
        <v>12275</v>
      </c>
      <c r="J295" s="80">
        <v>625</v>
      </c>
      <c r="K295" s="80">
        <v>0</v>
      </c>
      <c r="L295" s="80">
        <v>893</v>
      </c>
      <c r="M295" s="81">
        <v>13793</v>
      </c>
      <c r="N295"/>
      <c r="O295" s="79">
        <v>0</v>
      </c>
      <c r="P295" s="79">
        <v>0</v>
      </c>
      <c r="Q295" s="55">
        <v>0.18</v>
      </c>
      <c r="R295" s="55">
        <v>3.3692444036885129E-2</v>
      </c>
      <c r="S295" s="52">
        <v>0</v>
      </c>
      <c r="T295"/>
      <c r="U295" s="82">
        <v>4515</v>
      </c>
      <c r="V295" s="82">
        <v>0</v>
      </c>
      <c r="W295" s="82">
        <v>0</v>
      </c>
      <c r="X295" s="82">
        <v>313</v>
      </c>
      <c r="Y295" s="82">
        <v>4828</v>
      </c>
      <c r="Z295" s="83">
        <f ca="1">SUMIF($A$10:$A$938,$A295,$Y$10:$Y$938)+SUMIF('17PJ'!$B$10:$K$889,$A295,'17PJ'!K$10:$K$889)</f>
        <v>5071705</v>
      </c>
      <c r="AB295" s="79">
        <v>0</v>
      </c>
      <c r="AC295" s="79">
        <v>0</v>
      </c>
      <c r="AD295" s="80">
        <v>0</v>
      </c>
      <c r="AE295" s="150"/>
    </row>
    <row r="296" spans="1:31" s="13" customFormat="1">
      <c r="A296" s="49">
        <v>440</v>
      </c>
      <c r="B296" s="49">
        <v>440149149</v>
      </c>
      <c r="C296" s="50" t="s">
        <v>144</v>
      </c>
      <c r="D296" s="49">
        <v>149</v>
      </c>
      <c r="E296" s="50" t="s">
        <v>77</v>
      </c>
      <c r="F296" s="49">
        <v>149</v>
      </c>
      <c r="G296" s="50" t="s">
        <v>77</v>
      </c>
      <c r="H296" s="79">
        <v>377.91</v>
      </c>
      <c r="I296" s="80">
        <v>11534</v>
      </c>
      <c r="J296" s="80">
        <v>14</v>
      </c>
      <c r="K296" s="80">
        <v>1875.0085999312005</v>
      </c>
      <c r="L296" s="80">
        <v>893</v>
      </c>
      <c r="M296" s="81">
        <v>14316.0085999312</v>
      </c>
      <c r="N296"/>
      <c r="O296" s="79">
        <v>0</v>
      </c>
      <c r="P296" s="79">
        <v>58.14</v>
      </c>
      <c r="Q296" s="55">
        <v>0.12985622607830993</v>
      </c>
      <c r="R296" s="55">
        <v>0.10032197054833102</v>
      </c>
      <c r="S296" s="52">
        <v>0</v>
      </c>
      <c r="T296"/>
      <c r="U296" s="82">
        <v>4364104</v>
      </c>
      <c r="V296" s="82">
        <v>109013</v>
      </c>
      <c r="W296" s="82">
        <v>0</v>
      </c>
      <c r="X296" s="82">
        <v>337473</v>
      </c>
      <c r="Y296" s="82">
        <v>4810590</v>
      </c>
      <c r="Z296" s="83">
        <f ca="1">SUMIF($A$10:$A$938,$A296,$Y$10:$Y$938)+SUMIF('17PJ'!$B$10:$K$889,$A296,'17PJ'!K$10:$K$889)</f>
        <v>5071705</v>
      </c>
      <c r="AB296" s="79">
        <v>0</v>
      </c>
      <c r="AC296" s="79">
        <v>0</v>
      </c>
      <c r="AD296" s="80">
        <v>0</v>
      </c>
      <c r="AE296" s="150"/>
    </row>
    <row r="297" spans="1:31" s="13" customFormat="1">
      <c r="A297" s="49">
        <v>440</v>
      </c>
      <c r="B297" s="49">
        <v>440149160</v>
      </c>
      <c r="C297" s="50" t="s">
        <v>144</v>
      </c>
      <c r="D297" s="49">
        <v>149</v>
      </c>
      <c r="E297" s="50" t="s">
        <v>77</v>
      </c>
      <c r="F297" s="49">
        <v>160</v>
      </c>
      <c r="G297" s="50" t="s">
        <v>134</v>
      </c>
      <c r="H297" s="79">
        <v>0.65</v>
      </c>
      <c r="I297" s="80">
        <v>11850</v>
      </c>
      <c r="J297" s="80">
        <v>348</v>
      </c>
      <c r="K297" s="80">
        <v>0</v>
      </c>
      <c r="L297" s="80">
        <v>893</v>
      </c>
      <c r="M297" s="81">
        <v>13091</v>
      </c>
      <c r="N297"/>
      <c r="O297" s="79">
        <v>0</v>
      </c>
      <c r="P297" s="79">
        <v>0</v>
      </c>
      <c r="Q297" s="55">
        <v>0.1273</v>
      </c>
      <c r="R297" s="55">
        <v>0.10201980292645375</v>
      </c>
      <c r="S297" s="52">
        <v>0</v>
      </c>
      <c r="T297"/>
      <c r="U297" s="82">
        <v>7929</v>
      </c>
      <c r="V297" s="82">
        <v>0</v>
      </c>
      <c r="W297" s="82">
        <v>0</v>
      </c>
      <c r="X297" s="82">
        <v>580</v>
      </c>
      <c r="Y297" s="82">
        <v>8509</v>
      </c>
      <c r="Z297" s="83">
        <f ca="1">SUMIF($A$10:$A$938,$A297,$Y$10:$Y$938)+SUMIF('17PJ'!$B$10:$K$889,$A297,'17PJ'!K$10:$K$889)</f>
        <v>5071705</v>
      </c>
      <c r="AB297" s="79">
        <v>0</v>
      </c>
      <c r="AC297" s="79">
        <v>0</v>
      </c>
      <c r="AD297" s="80">
        <v>0</v>
      </c>
      <c r="AE297" s="150"/>
    </row>
    <row r="298" spans="1:31" s="13" customFormat="1">
      <c r="A298" s="49">
        <v>440</v>
      </c>
      <c r="B298" s="49">
        <v>440149181</v>
      </c>
      <c r="C298" s="50" t="s">
        <v>144</v>
      </c>
      <c r="D298" s="49">
        <v>149</v>
      </c>
      <c r="E298" s="50" t="s">
        <v>77</v>
      </c>
      <c r="F298" s="49">
        <v>181</v>
      </c>
      <c r="G298" s="50" t="s">
        <v>79</v>
      </c>
      <c r="H298" s="79">
        <v>18</v>
      </c>
      <c r="I298" s="80">
        <v>10058</v>
      </c>
      <c r="J298" s="80">
        <v>678</v>
      </c>
      <c r="K298" s="80">
        <v>0</v>
      </c>
      <c r="L298" s="80">
        <v>893</v>
      </c>
      <c r="M298" s="81">
        <v>11629</v>
      </c>
      <c r="N298"/>
      <c r="O298" s="79">
        <v>0</v>
      </c>
      <c r="P298" s="79">
        <v>0</v>
      </c>
      <c r="Q298" s="55">
        <v>0.09</v>
      </c>
      <c r="R298" s="55">
        <v>1.5623145980024853E-2</v>
      </c>
      <c r="S298" s="52">
        <v>0</v>
      </c>
      <c r="T298"/>
      <c r="U298" s="82">
        <v>193248</v>
      </c>
      <c r="V298" s="82">
        <v>0</v>
      </c>
      <c r="W298" s="82">
        <v>0</v>
      </c>
      <c r="X298" s="82">
        <v>16074</v>
      </c>
      <c r="Y298" s="82">
        <v>209322</v>
      </c>
      <c r="Z298" s="83">
        <f ca="1">SUMIF($A$10:$A$938,$A298,$Y$10:$Y$938)+SUMIF('17PJ'!$B$10:$K$889,$A298,'17PJ'!K$10:$K$889)</f>
        <v>5071705</v>
      </c>
      <c r="AB298" s="79">
        <v>0</v>
      </c>
      <c r="AC298" s="79">
        <v>0</v>
      </c>
      <c r="AD298" s="80">
        <v>0</v>
      </c>
      <c r="AE298" s="150"/>
    </row>
    <row r="299" spans="1:31" s="13" customFormat="1">
      <c r="A299" s="49">
        <v>440</v>
      </c>
      <c r="B299" s="49">
        <v>440149211</v>
      </c>
      <c r="C299" s="50" t="s">
        <v>144</v>
      </c>
      <c r="D299" s="49">
        <v>149</v>
      </c>
      <c r="E299" s="50" t="s">
        <v>77</v>
      </c>
      <c r="F299" s="49">
        <v>211</v>
      </c>
      <c r="G299" s="50" t="s">
        <v>87</v>
      </c>
      <c r="H299" s="79">
        <v>1</v>
      </c>
      <c r="I299" s="80">
        <v>3723</v>
      </c>
      <c r="J299" s="80">
        <v>668</v>
      </c>
      <c r="K299" s="80">
        <v>0</v>
      </c>
      <c r="L299" s="80">
        <v>893</v>
      </c>
      <c r="M299" s="81">
        <v>5284</v>
      </c>
      <c r="N299"/>
      <c r="O299" s="79">
        <v>0</v>
      </c>
      <c r="P299" s="79">
        <v>0</v>
      </c>
      <c r="Q299" s="55">
        <v>0.09</v>
      </c>
      <c r="R299" s="55">
        <v>2.0265210906566032E-3</v>
      </c>
      <c r="S299" s="52">
        <v>0</v>
      </c>
      <c r="T299"/>
      <c r="U299" s="82">
        <v>4391</v>
      </c>
      <c r="V299" s="82">
        <v>0</v>
      </c>
      <c r="W299" s="82">
        <v>0</v>
      </c>
      <c r="X299" s="82">
        <v>893</v>
      </c>
      <c r="Y299" s="82">
        <v>5284</v>
      </c>
      <c r="Z299" s="83">
        <f ca="1">SUMIF($A$10:$A$938,$A299,$Y$10:$Y$938)+SUMIF('17PJ'!$B$10:$K$889,$A299,'17PJ'!K$10:$K$889)</f>
        <v>5071705</v>
      </c>
      <c r="AB299" s="79">
        <v>0</v>
      </c>
      <c r="AC299" s="79">
        <v>0</v>
      </c>
      <c r="AD299" s="80">
        <v>0</v>
      </c>
      <c r="AE299" s="150"/>
    </row>
    <row r="300" spans="1:31" s="13" customFormat="1">
      <c r="A300" s="49">
        <v>441</v>
      </c>
      <c r="B300" s="49">
        <v>441281005</v>
      </c>
      <c r="C300" s="50" t="s">
        <v>145</v>
      </c>
      <c r="D300" s="49">
        <v>281</v>
      </c>
      <c r="E300" s="50" t="s">
        <v>146</v>
      </c>
      <c r="F300" s="49">
        <v>5</v>
      </c>
      <c r="G300" s="50" t="s">
        <v>147</v>
      </c>
      <c r="H300" s="79">
        <v>0.94</v>
      </c>
      <c r="I300" s="80">
        <v>9794</v>
      </c>
      <c r="J300" s="80">
        <v>3941</v>
      </c>
      <c r="K300" s="80">
        <v>0</v>
      </c>
      <c r="L300" s="80">
        <v>893</v>
      </c>
      <c r="M300" s="81">
        <v>14628</v>
      </c>
      <c r="N300"/>
      <c r="O300" s="79">
        <v>0</v>
      </c>
      <c r="P300" s="79">
        <v>0</v>
      </c>
      <c r="Q300" s="55">
        <v>0.09</v>
      </c>
      <c r="R300" s="55">
        <v>4.1027118156097744E-3</v>
      </c>
      <c r="S300" s="52">
        <v>0</v>
      </c>
      <c r="T300"/>
      <c r="U300" s="82">
        <v>12910</v>
      </c>
      <c r="V300" s="82">
        <v>0</v>
      </c>
      <c r="W300" s="82">
        <v>0</v>
      </c>
      <c r="X300" s="82">
        <v>840</v>
      </c>
      <c r="Y300" s="82">
        <v>13750</v>
      </c>
      <c r="Z300" s="83">
        <f ca="1">SUMIF($A$10:$A$938,$A300,$Y$10:$Y$938)+SUMIF('17PJ'!$B$10:$K$889,$A300,'17PJ'!K$10:$K$889)</f>
        <v>18122129</v>
      </c>
      <c r="AB300" s="79">
        <v>0</v>
      </c>
      <c r="AC300" s="79">
        <v>0</v>
      </c>
      <c r="AD300" s="80">
        <v>0</v>
      </c>
      <c r="AE300" s="150"/>
    </row>
    <row r="301" spans="1:31" s="13" customFormat="1">
      <c r="A301" s="49">
        <v>441</v>
      </c>
      <c r="B301" s="49">
        <v>441281061</v>
      </c>
      <c r="C301" s="50" t="s">
        <v>145</v>
      </c>
      <c r="D301" s="49">
        <v>281</v>
      </c>
      <c r="E301" s="50" t="s">
        <v>146</v>
      </c>
      <c r="F301" s="49">
        <v>61</v>
      </c>
      <c r="G301" s="50" t="s">
        <v>148</v>
      </c>
      <c r="H301" s="79">
        <v>3</v>
      </c>
      <c r="I301" s="80">
        <v>9817</v>
      </c>
      <c r="J301" s="80">
        <v>410</v>
      </c>
      <c r="K301" s="80">
        <v>0</v>
      </c>
      <c r="L301" s="80">
        <v>893</v>
      </c>
      <c r="M301" s="81">
        <v>11120</v>
      </c>
      <c r="N301"/>
      <c r="O301" s="79">
        <v>0</v>
      </c>
      <c r="P301" s="79">
        <v>0</v>
      </c>
      <c r="Q301" s="55">
        <v>0.09</v>
      </c>
      <c r="R301" s="55">
        <v>3.1614984004721104E-2</v>
      </c>
      <c r="S301" s="52">
        <v>0</v>
      </c>
      <c r="T301"/>
      <c r="U301" s="82">
        <v>30682</v>
      </c>
      <c r="V301" s="82">
        <v>0</v>
      </c>
      <c r="W301" s="82">
        <v>0</v>
      </c>
      <c r="X301" s="82">
        <v>2680</v>
      </c>
      <c r="Y301" s="82">
        <v>33362</v>
      </c>
      <c r="Z301" s="83">
        <f ca="1">SUMIF($A$10:$A$938,$A301,$Y$10:$Y$938)+SUMIF('17PJ'!$B$10:$K$889,$A301,'17PJ'!K$10:$K$889)</f>
        <v>18122129</v>
      </c>
      <c r="AB301" s="79">
        <v>0</v>
      </c>
      <c r="AC301" s="79">
        <v>0</v>
      </c>
      <c r="AD301" s="80">
        <v>0</v>
      </c>
      <c r="AE301" s="150"/>
    </row>
    <row r="302" spans="1:31" s="13" customFormat="1">
      <c r="A302" s="49">
        <v>441</v>
      </c>
      <c r="B302" s="49">
        <v>441281087</v>
      </c>
      <c r="C302" s="50" t="s">
        <v>145</v>
      </c>
      <c r="D302" s="49">
        <v>281</v>
      </c>
      <c r="E302" s="50" t="s">
        <v>146</v>
      </c>
      <c r="F302" s="49">
        <v>87</v>
      </c>
      <c r="G302" s="50" t="s">
        <v>149</v>
      </c>
      <c r="H302" s="79">
        <v>3</v>
      </c>
      <c r="I302" s="80">
        <v>9346</v>
      </c>
      <c r="J302" s="80">
        <v>3578</v>
      </c>
      <c r="K302" s="80">
        <v>0</v>
      </c>
      <c r="L302" s="80">
        <v>893</v>
      </c>
      <c r="M302" s="81">
        <v>13817</v>
      </c>
      <c r="N302"/>
      <c r="O302" s="79">
        <v>0</v>
      </c>
      <c r="P302" s="79">
        <v>0</v>
      </c>
      <c r="Q302" s="55">
        <v>0.09</v>
      </c>
      <c r="R302" s="55">
        <v>3.152550546413484E-3</v>
      </c>
      <c r="S302" s="52">
        <v>0</v>
      </c>
      <c r="T302"/>
      <c r="U302" s="82">
        <v>38772</v>
      </c>
      <c r="V302" s="82">
        <v>0</v>
      </c>
      <c r="W302" s="82">
        <v>0</v>
      </c>
      <c r="X302" s="82">
        <v>2679</v>
      </c>
      <c r="Y302" s="82">
        <v>41451</v>
      </c>
      <c r="Z302" s="83">
        <f ca="1">SUMIF($A$10:$A$938,$A302,$Y$10:$Y$938)+SUMIF('17PJ'!$B$10:$K$889,$A302,'17PJ'!K$10:$K$889)</f>
        <v>18122129</v>
      </c>
      <c r="AB302" s="79">
        <v>0</v>
      </c>
      <c r="AC302" s="79">
        <v>0</v>
      </c>
      <c r="AD302" s="80">
        <v>0</v>
      </c>
      <c r="AE302" s="150"/>
    </row>
    <row r="303" spans="1:31" s="13" customFormat="1">
      <c r="A303" s="49">
        <v>441</v>
      </c>
      <c r="B303" s="49">
        <v>441281137</v>
      </c>
      <c r="C303" s="50" t="s">
        <v>145</v>
      </c>
      <c r="D303" s="49">
        <v>281</v>
      </c>
      <c r="E303" s="50" t="s">
        <v>146</v>
      </c>
      <c r="F303" s="49">
        <v>137</v>
      </c>
      <c r="G303" s="50" t="s">
        <v>196</v>
      </c>
      <c r="H303" s="79">
        <v>0.79</v>
      </c>
      <c r="I303" s="80">
        <v>12685</v>
      </c>
      <c r="J303" s="80">
        <v>21</v>
      </c>
      <c r="K303" s="80">
        <v>0</v>
      </c>
      <c r="L303" s="80">
        <v>893</v>
      </c>
      <c r="M303" s="81">
        <v>13599</v>
      </c>
      <c r="N303"/>
      <c r="O303" s="79">
        <v>0</v>
      </c>
      <c r="P303" s="79">
        <v>0</v>
      </c>
      <c r="Q303" s="55">
        <v>0.18</v>
      </c>
      <c r="R303" s="55">
        <v>0.11736259389397866</v>
      </c>
      <c r="S303" s="52">
        <v>0</v>
      </c>
      <c r="T303"/>
      <c r="U303" s="82">
        <v>10038</v>
      </c>
      <c r="V303" s="82">
        <v>0</v>
      </c>
      <c r="W303" s="82">
        <v>0</v>
      </c>
      <c r="X303" s="82">
        <v>705</v>
      </c>
      <c r="Y303" s="82">
        <v>10743</v>
      </c>
      <c r="Z303" s="83">
        <f ca="1">SUMIF($A$10:$A$938,$A303,$Y$10:$Y$938)+SUMIF('17PJ'!$B$10:$K$889,$A303,'17PJ'!K$10:$K$889)</f>
        <v>18122129</v>
      </c>
      <c r="AB303" s="79">
        <v>0</v>
      </c>
      <c r="AC303" s="79">
        <v>0</v>
      </c>
      <c r="AD303" s="80">
        <v>0</v>
      </c>
      <c r="AE303" s="150"/>
    </row>
    <row r="304" spans="1:31" s="13" customFormat="1">
      <c r="A304" s="49">
        <v>441</v>
      </c>
      <c r="B304" s="49">
        <v>441281159</v>
      </c>
      <c r="C304" s="50" t="s">
        <v>145</v>
      </c>
      <c r="D304" s="49">
        <v>281</v>
      </c>
      <c r="E304" s="50" t="s">
        <v>146</v>
      </c>
      <c r="F304" s="49">
        <v>159</v>
      </c>
      <c r="G304" s="50" t="s">
        <v>150</v>
      </c>
      <c r="H304" s="79">
        <v>1</v>
      </c>
      <c r="I304" s="80">
        <v>12631</v>
      </c>
      <c r="J304" s="80">
        <v>5971</v>
      </c>
      <c r="K304" s="80">
        <v>0</v>
      </c>
      <c r="L304" s="80">
        <v>893</v>
      </c>
      <c r="M304" s="81">
        <v>19495</v>
      </c>
      <c r="N304"/>
      <c r="O304" s="79">
        <v>0</v>
      </c>
      <c r="P304" s="79">
        <v>0</v>
      </c>
      <c r="Q304" s="55">
        <v>0.09</v>
      </c>
      <c r="R304" s="55">
        <v>3.576752299294854E-3</v>
      </c>
      <c r="S304" s="52">
        <v>0</v>
      </c>
      <c r="T304"/>
      <c r="U304" s="82">
        <v>18602</v>
      </c>
      <c r="V304" s="82">
        <v>0</v>
      </c>
      <c r="W304" s="82">
        <v>0</v>
      </c>
      <c r="X304" s="82">
        <v>893</v>
      </c>
      <c r="Y304" s="82">
        <v>19495</v>
      </c>
      <c r="Z304" s="83">
        <f ca="1">SUMIF($A$10:$A$938,$A304,$Y$10:$Y$938)+SUMIF('17PJ'!$B$10:$K$889,$A304,'17PJ'!K$10:$K$889)</f>
        <v>18122129</v>
      </c>
      <c r="AB304" s="79">
        <v>0</v>
      </c>
      <c r="AC304" s="79">
        <v>0</v>
      </c>
      <c r="AD304" s="80">
        <v>0</v>
      </c>
      <c r="AE304" s="150"/>
    </row>
    <row r="305" spans="1:31" s="13" customFormat="1">
      <c r="A305" s="49">
        <v>441</v>
      </c>
      <c r="B305" s="49">
        <v>441281161</v>
      </c>
      <c r="C305" s="50" t="s">
        <v>145</v>
      </c>
      <c r="D305" s="49">
        <v>281</v>
      </c>
      <c r="E305" s="50" t="s">
        <v>146</v>
      </c>
      <c r="F305" s="49">
        <v>161</v>
      </c>
      <c r="G305" s="50" t="s">
        <v>151</v>
      </c>
      <c r="H305" s="79">
        <v>2.5</v>
      </c>
      <c r="I305" s="80">
        <v>12631</v>
      </c>
      <c r="J305" s="80">
        <v>5389</v>
      </c>
      <c r="K305" s="80">
        <v>0</v>
      </c>
      <c r="L305" s="80">
        <v>893</v>
      </c>
      <c r="M305" s="81">
        <v>18913</v>
      </c>
      <c r="N305"/>
      <c r="O305" s="79">
        <v>0</v>
      </c>
      <c r="P305" s="79">
        <v>0</v>
      </c>
      <c r="Q305" s="55">
        <v>0.09</v>
      </c>
      <c r="R305" s="55">
        <v>7.7765115411764256E-3</v>
      </c>
      <c r="S305" s="52">
        <v>0</v>
      </c>
      <c r="T305"/>
      <c r="U305" s="82">
        <v>45050</v>
      </c>
      <c r="V305" s="82">
        <v>0</v>
      </c>
      <c r="W305" s="82">
        <v>0</v>
      </c>
      <c r="X305" s="82">
        <v>2233</v>
      </c>
      <c r="Y305" s="82">
        <v>47283</v>
      </c>
      <c r="Z305" s="83">
        <f ca="1">SUMIF($A$10:$A$938,$A305,$Y$10:$Y$938)+SUMIF('17PJ'!$B$10:$K$889,$A305,'17PJ'!K$10:$K$889)</f>
        <v>18122129</v>
      </c>
      <c r="AB305" s="79">
        <v>0</v>
      </c>
      <c r="AC305" s="79">
        <v>0</v>
      </c>
      <c r="AD305" s="80">
        <v>0</v>
      </c>
      <c r="AE305" s="150"/>
    </row>
    <row r="306" spans="1:31" s="13" customFormat="1">
      <c r="A306" s="49">
        <v>441</v>
      </c>
      <c r="B306" s="49">
        <v>441281281</v>
      </c>
      <c r="C306" s="50" t="s">
        <v>145</v>
      </c>
      <c r="D306" s="49">
        <v>281</v>
      </c>
      <c r="E306" s="50" t="s">
        <v>146</v>
      </c>
      <c r="F306" s="49">
        <v>281</v>
      </c>
      <c r="G306" s="50" t="s">
        <v>146</v>
      </c>
      <c r="H306" s="79">
        <v>1558.2099999999998</v>
      </c>
      <c r="I306" s="80">
        <v>10602</v>
      </c>
      <c r="J306" s="80">
        <v>17</v>
      </c>
      <c r="K306" s="80">
        <v>0</v>
      </c>
      <c r="L306" s="80">
        <v>893</v>
      </c>
      <c r="M306" s="81">
        <v>11512</v>
      </c>
      <c r="N306"/>
      <c r="O306" s="79">
        <v>0</v>
      </c>
      <c r="P306" s="79">
        <v>0</v>
      </c>
      <c r="Q306" s="55">
        <v>0.18</v>
      </c>
      <c r="R306" s="55">
        <v>0.11309545177303622</v>
      </c>
      <c r="S306" s="52">
        <v>0</v>
      </c>
      <c r="T306"/>
      <c r="U306" s="82">
        <v>16546643</v>
      </c>
      <c r="V306" s="82">
        <v>0</v>
      </c>
      <c r="W306" s="82">
        <v>0</v>
      </c>
      <c r="X306" s="82">
        <v>1391478</v>
      </c>
      <c r="Y306" s="82">
        <v>17938121</v>
      </c>
      <c r="Z306" s="83">
        <f ca="1">SUMIF($A$10:$A$938,$A306,$Y$10:$Y$938)+SUMIF('17PJ'!$B$10:$K$889,$A306,'17PJ'!K$10:$K$889)</f>
        <v>18122129</v>
      </c>
      <c r="AB306" s="79">
        <v>0</v>
      </c>
      <c r="AC306" s="79">
        <v>0</v>
      </c>
      <c r="AD306" s="80">
        <v>0</v>
      </c>
      <c r="AE306" s="150"/>
    </row>
    <row r="307" spans="1:31" s="13" customFormat="1">
      <c r="A307" s="49">
        <v>441</v>
      </c>
      <c r="B307" s="49">
        <v>441281680</v>
      </c>
      <c r="C307" s="50" t="s">
        <v>145</v>
      </c>
      <c r="D307" s="49">
        <v>281</v>
      </c>
      <c r="E307" s="50" t="s">
        <v>146</v>
      </c>
      <c r="F307" s="49">
        <v>680</v>
      </c>
      <c r="G307" s="50" t="s">
        <v>152</v>
      </c>
      <c r="H307" s="79">
        <v>1</v>
      </c>
      <c r="I307" s="80">
        <v>12631</v>
      </c>
      <c r="J307" s="80">
        <v>4400</v>
      </c>
      <c r="K307" s="80">
        <v>0</v>
      </c>
      <c r="L307" s="80">
        <v>893</v>
      </c>
      <c r="M307" s="81">
        <v>17924</v>
      </c>
      <c r="N307"/>
      <c r="O307" s="79">
        <v>0</v>
      </c>
      <c r="P307" s="79">
        <v>0</v>
      </c>
      <c r="Q307" s="55">
        <v>0.09</v>
      </c>
      <c r="R307" s="55">
        <v>1.697890887136493E-3</v>
      </c>
      <c r="S307" s="52">
        <v>0</v>
      </c>
      <c r="T307"/>
      <c r="U307" s="82">
        <v>17031</v>
      </c>
      <c r="V307" s="82">
        <v>0</v>
      </c>
      <c r="W307" s="82">
        <v>0</v>
      </c>
      <c r="X307" s="82">
        <v>893</v>
      </c>
      <c r="Y307" s="82">
        <v>17924</v>
      </c>
      <c r="Z307" s="83">
        <f ca="1">SUMIF($A$10:$A$938,$A307,$Y$10:$Y$938)+SUMIF('17PJ'!$B$10:$K$889,$A307,'17PJ'!K$10:$K$889)</f>
        <v>18122129</v>
      </c>
      <c r="AB307" s="79">
        <v>0</v>
      </c>
      <c r="AC307" s="79">
        <v>0</v>
      </c>
      <c r="AD307" s="80">
        <v>0</v>
      </c>
      <c r="AE307" s="150"/>
    </row>
    <row r="308" spans="1:31" s="13" customFormat="1">
      <c r="A308" s="49">
        <v>444</v>
      </c>
      <c r="B308" s="49">
        <v>444035001</v>
      </c>
      <c r="C308" s="50" t="s">
        <v>153</v>
      </c>
      <c r="D308" s="49">
        <v>35</v>
      </c>
      <c r="E308" s="50" t="s">
        <v>11</v>
      </c>
      <c r="F308" s="49">
        <v>1</v>
      </c>
      <c r="G308" s="50" t="s">
        <v>57</v>
      </c>
      <c r="H308" s="79">
        <v>1</v>
      </c>
      <c r="I308" s="80">
        <v>9004</v>
      </c>
      <c r="J308" s="80">
        <v>2550</v>
      </c>
      <c r="K308" s="80">
        <v>0</v>
      </c>
      <c r="L308" s="80">
        <v>893</v>
      </c>
      <c r="M308" s="81">
        <v>12447</v>
      </c>
      <c r="N308"/>
      <c r="O308" s="79">
        <v>0</v>
      </c>
      <c r="P308" s="79">
        <v>0</v>
      </c>
      <c r="Q308" s="55">
        <v>0.09</v>
      </c>
      <c r="R308" s="55">
        <v>1.2500801014553014E-2</v>
      </c>
      <c r="S308" s="52">
        <v>0</v>
      </c>
      <c r="T308"/>
      <c r="U308" s="82">
        <v>11554</v>
      </c>
      <c r="V308" s="82">
        <v>0</v>
      </c>
      <c r="W308" s="82">
        <v>0</v>
      </c>
      <c r="X308" s="82">
        <v>893</v>
      </c>
      <c r="Y308" s="82">
        <v>12447</v>
      </c>
      <c r="Z308" s="83">
        <f ca="1">SUMIF($A$10:$A$938,$A308,$Y$10:$Y$938)+SUMIF('17PJ'!$B$10:$K$889,$A308,'17PJ'!K$10:$K$889)</f>
        <v>8472610</v>
      </c>
      <c r="AB308" s="79">
        <v>0</v>
      </c>
      <c r="AC308" s="79">
        <v>0</v>
      </c>
      <c r="AD308" s="80">
        <v>0</v>
      </c>
      <c r="AE308" s="150"/>
    </row>
    <row r="309" spans="1:31" s="13" customFormat="1">
      <c r="A309" s="49">
        <v>444</v>
      </c>
      <c r="B309" s="49">
        <v>444035035</v>
      </c>
      <c r="C309" s="50" t="s">
        <v>153</v>
      </c>
      <c r="D309" s="49">
        <v>35</v>
      </c>
      <c r="E309" s="50" t="s">
        <v>11</v>
      </c>
      <c r="F309" s="49">
        <v>35</v>
      </c>
      <c r="G309" s="50" t="s">
        <v>11</v>
      </c>
      <c r="H309" s="79">
        <v>538.82999999999993</v>
      </c>
      <c r="I309" s="80">
        <v>10741</v>
      </c>
      <c r="J309" s="80">
        <v>3776</v>
      </c>
      <c r="K309" s="80">
        <v>0</v>
      </c>
      <c r="L309" s="80">
        <v>893</v>
      </c>
      <c r="M309" s="81">
        <v>15410</v>
      </c>
      <c r="N309"/>
      <c r="O309" s="79">
        <v>0</v>
      </c>
      <c r="P309" s="79">
        <v>0</v>
      </c>
      <c r="Q309" s="55">
        <v>0.18</v>
      </c>
      <c r="R309" s="55">
        <v>0.14456084490991788</v>
      </c>
      <c r="S309" s="52">
        <v>0</v>
      </c>
      <c r="T309"/>
      <c r="U309" s="82">
        <v>7822194</v>
      </c>
      <c r="V309" s="82">
        <v>0</v>
      </c>
      <c r="W309" s="82">
        <v>0</v>
      </c>
      <c r="X309" s="82">
        <v>481171</v>
      </c>
      <c r="Y309" s="82">
        <v>8303365</v>
      </c>
      <c r="Z309" s="83">
        <f ca="1">SUMIF($A$10:$A$938,$A309,$Y$10:$Y$938)+SUMIF('17PJ'!$B$10:$K$889,$A309,'17PJ'!K$10:$K$889)</f>
        <v>8472610</v>
      </c>
      <c r="AB309" s="79">
        <v>0</v>
      </c>
      <c r="AC309" s="79">
        <v>0</v>
      </c>
      <c r="AD309" s="80">
        <v>0</v>
      </c>
      <c r="AE309" s="150"/>
    </row>
    <row r="310" spans="1:31" s="13" customFormat="1">
      <c r="A310" s="49">
        <v>444</v>
      </c>
      <c r="B310" s="49">
        <v>444035040</v>
      </c>
      <c r="C310" s="50" t="s">
        <v>153</v>
      </c>
      <c r="D310" s="49">
        <v>35</v>
      </c>
      <c r="E310" s="50" t="s">
        <v>11</v>
      </c>
      <c r="F310" s="49">
        <v>40</v>
      </c>
      <c r="G310" s="50" t="s">
        <v>88</v>
      </c>
      <c r="H310" s="79">
        <v>1.04</v>
      </c>
      <c r="I310" s="80">
        <v>9865</v>
      </c>
      <c r="J310" s="80">
        <v>2624</v>
      </c>
      <c r="K310" s="80">
        <v>0</v>
      </c>
      <c r="L310" s="80">
        <v>893</v>
      </c>
      <c r="M310" s="81">
        <v>13382</v>
      </c>
      <c r="N310"/>
      <c r="O310" s="79">
        <v>0</v>
      </c>
      <c r="P310" s="79">
        <v>0</v>
      </c>
      <c r="Q310" s="55">
        <v>0.09</v>
      </c>
      <c r="R310" s="55">
        <v>2.5491470760483671E-3</v>
      </c>
      <c r="S310" s="52">
        <v>0</v>
      </c>
      <c r="T310"/>
      <c r="U310" s="82">
        <v>12989</v>
      </c>
      <c r="V310" s="82">
        <v>0</v>
      </c>
      <c r="W310" s="82">
        <v>0</v>
      </c>
      <c r="X310" s="82">
        <v>929</v>
      </c>
      <c r="Y310" s="82">
        <v>13918</v>
      </c>
      <c r="Z310" s="83">
        <f ca="1">SUMIF($A$10:$A$938,$A310,$Y$10:$Y$938)+SUMIF('17PJ'!$B$10:$K$889,$A310,'17PJ'!K$10:$K$889)</f>
        <v>8472610</v>
      </c>
      <c r="AB310" s="79">
        <v>0</v>
      </c>
      <c r="AC310" s="79">
        <v>0</v>
      </c>
      <c r="AD310" s="80">
        <v>0</v>
      </c>
      <c r="AE310" s="150"/>
    </row>
    <row r="311" spans="1:31" s="13" customFormat="1">
      <c r="A311" s="49">
        <v>444</v>
      </c>
      <c r="B311" s="49">
        <v>444035044</v>
      </c>
      <c r="C311" s="50" t="s">
        <v>153</v>
      </c>
      <c r="D311" s="49">
        <v>35</v>
      </c>
      <c r="E311" s="50" t="s">
        <v>11</v>
      </c>
      <c r="F311" s="49">
        <v>44</v>
      </c>
      <c r="G311" s="50" t="s">
        <v>12</v>
      </c>
      <c r="H311" s="79">
        <v>3</v>
      </c>
      <c r="I311" s="80">
        <v>11172</v>
      </c>
      <c r="J311" s="80">
        <v>256</v>
      </c>
      <c r="K311" s="80">
        <v>0</v>
      </c>
      <c r="L311" s="80">
        <v>893</v>
      </c>
      <c r="M311" s="81">
        <v>12321</v>
      </c>
      <c r="N311"/>
      <c r="O311" s="79">
        <v>0</v>
      </c>
      <c r="P311" s="79">
        <v>0</v>
      </c>
      <c r="Q311" s="55">
        <v>0.09</v>
      </c>
      <c r="R311" s="55">
        <v>4.5747299026763673E-2</v>
      </c>
      <c r="S311" s="52">
        <v>0</v>
      </c>
      <c r="T311"/>
      <c r="U311" s="82">
        <v>34284</v>
      </c>
      <c r="V311" s="82">
        <v>0</v>
      </c>
      <c r="W311" s="82">
        <v>0</v>
      </c>
      <c r="X311" s="82">
        <v>2679</v>
      </c>
      <c r="Y311" s="82">
        <v>36963</v>
      </c>
      <c r="Z311" s="83">
        <f ca="1">SUMIF($A$10:$A$938,$A311,$Y$10:$Y$938)+SUMIF('17PJ'!$B$10:$K$889,$A311,'17PJ'!K$10:$K$889)</f>
        <v>8472610</v>
      </c>
      <c r="AB311" s="79">
        <v>0</v>
      </c>
      <c r="AC311" s="79">
        <v>0</v>
      </c>
      <c r="AD311" s="80">
        <v>0</v>
      </c>
      <c r="AE311" s="150"/>
    </row>
    <row r="312" spans="1:31" s="13" customFormat="1">
      <c r="A312" s="49">
        <v>444</v>
      </c>
      <c r="B312" s="49">
        <v>444035141</v>
      </c>
      <c r="C312" s="50" t="s">
        <v>153</v>
      </c>
      <c r="D312" s="49">
        <v>35</v>
      </c>
      <c r="E312" s="50" t="s">
        <v>11</v>
      </c>
      <c r="F312" s="49">
        <v>141</v>
      </c>
      <c r="G312" s="50" t="s">
        <v>106</v>
      </c>
      <c r="H312" s="79">
        <v>0.04</v>
      </c>
      <c r="I312" s="80">
        <v>10361</v>
      </c>
      <c r="J312" s="80">
        <v>4854</v>
      </c>
      <c r="K312" s="80">
        <v>0</v>
      </c>
      <c r="L312" s="80">
        <v>893</v>
      </c>
      <c r="M312" s="81">
        <v>16108</v>
      </c>
      <c r="N312"/>
      <c r="O312" s="79">
        <v>0</v>
      </c>
      <c r="P312" s="79">
        <v>0</v>
      </c>
      <c r="Q312" s="55">
        <v>0.09</v>
      </c>
      <c r="R312" s="55">
        <v>3.8689956813139532E-2</v>
      </c>
      <c r="S312" s="52">
        <v>0</v>
      </c>
      <c r="T312"/>
      <c r="U312" s="82">
        <v>609</v>
      </c>
      <c r="V312" s="82">
        <v>0</v>
      </c>
      <c r="W312" s="82">
        <v>0</v>
      </c>
      <c r="X312" s="82">
        <v>36</v>
      </c>
      <c r="Y312" s="82">
        <v>645</v>
      </c>
      <c r="Z312" s="83">
        <f ca="1">SUMIF($A$10:$A$938,$A312,$Y$10:$Y$938)+SUMIF('17PJ'!$B$10:$K$889,$A312,'17PJ'!K$10:$K$889)</f>
        <v>8472610</v>
      </c>
      <c r="AB312" s="79">
        <v>0</v>
      </c>
      <c r="AC312" s="79">
        <v>0</v>
      </c>
      <c r="AD312" s="80">
        <v>0</v>
      </c>
      <c r="AE312" s="150"/>
    </row>
    <row r="313" spans="1:31" s="13" customFormat="1">
      <c r="A313" s="49">
        <v>444</v>
      </c>
      <c r="B313" s="49">
        <v>444035198</v>
      </c>
      <c r="C313" s="50" t="s">
        <v>153</v>
      </c>
      <c r="D313" s="49">
        <v>35</v>
      </c>
      <c r="E313" s="50" t="s">
        <v>11</v>
      </c>
      <c r="F313" s="49">
        <v>198</v>
      </c>
      <c r="G313" s="50" t="s">
        <v>66</v>
      </c>
      <c r="H313" s="79">
        <v>0.19</v>
      </c>
      <c r="I313" s="80">
        <v>9705</v>
      </c>
      <c r="J313" s="80">
        <v>3902</v>
      </c>
      <c r="K313" s="80">
        <v>0</v>
      </c>
      <c r="L313" s="80">
        <v>893</v>
      </c>
      <c r="M313" s="81">
        <v>14500</v>
      </c>
      <c r="N313"/>
      <c r="O313" s="79">
        <v>0</v>
      </c>
      <c r="P313" s="79">
        <v>0</v>
      </c>
      <c r="Q313" s="55">
        <v>0.09</v>
      </c>
      <c r="R313" s="55">
        <v>4.8293990632196065E-3</v>
      </c>
      <c r="S313" s="52">
        <v>0</v>
      </c>
      <c r="T313"/>
      <c r="U313" s="82">
        <v>2585</v>
      </c>
      <c r="V313" s="82">
        <v>0</v>
      </c>
      <c r="W313" s="82">
        <v>0</v>
      </c>
      <c r="X313" s="82">
        <v>170</v>
      </c>
      <c r="Y313" s="82">
        <v>2755</v>
      </c>
      <c r="Z313" s="83">
        <f ca="1">SUMIF($A$10:$A$938,$A313,$Y$10:$Y$938)+SUMIF('17PJ'!$B$10:$K$889,$A313,'17PJ'!K$10:$K$889)</f>
        <v>8472610</v>
      </c>
      <c r="AB313" s="79">
        <v>0</v>
      </c>
      <c r="AC313" s="79">
        <v>0</v>
      </c>
      <c r="AD313" s="80">
        <v>0</v>
      </c>
      <c r="AE313" s="150"/>
    </row>
    <row r="314" spans="1:31" s="13" customFormat="1">
      <c r="A314" s="49">
        <v>444</v>
      </c>
      <c r="B314" s="49">
        <v>444035244</v>
      </c>
      <c r="C314" s="50" t="s">
        <v>153</v>
      </c>
      <c r="D314" s="49">
        <v>35</v>
      </c>
      <c r="E314" s="50" t="s">
        <v>11</v>
      </c>
      <c r="F314" s="49">
        <v>244</v>
      </c>
      <c r="G314" s="50" t="s">
        <v>27</v>
      </c>
      <c r="H314" s="79">
        <v>4.58</v>
      </c>
      <c r="I314" s="80">
        <v>9004</v>
      </c>
      <c r="J314" s="80">
        <v>3648</v>
      </c>
      <c r="K314" s="80">
        <v>0</v>
      </c>
      <c r="L314" s="80">
        <v>893</v>
      </c>
      <c r="M314" s="81">
        <v>13545</v>
      </c>
      <c r="N314"/>
      <c r="O314" s="79">
        <v>0</v>
      </c>
      <c r="P314" s="79">
        <v>0</v>
      </c>
      <c r="Q314" s="55">
        <v>0.18</v>
      </c>
      <c r="R314" s="55">
        <v>9.1081897987744451E-2</v>
      </c>
      <c r="S314" s="52">
        <v>0</v>
      </c>
      <c r="T314"/>
      <c r="U314" s="82">
        <v>57946</v>
      </c>
      <c r="V314" s="82">
        <v>0</v>
      </c>
      <c r="W314" s="82">
        <v>0</v>
      </c>
      <c r="X314" s="82">
        <v>4090</v>
      </c>
      <c r="Y314" s="82">
        <v>62036</v>
      </c>
      <c r="Z314" s="83">
        <f ca="1">SUMIF($A$10:$A$938,$A314,$Y$10:$Y$938)+SUMIF('17PJ'!$B$10:$K$889,$A314,'17PJ'!K$10:$K$889)</f>
        <v>8472610</v>
      </c>
      <c r="AB314" s="79">
        <v>0</v>
      </c>
      <c r="AC314" s="79">
        <v>0</v>
      </c>
      <c r="AD314" s="80">
        <v>0</v>
      </c>
      <c r="AE314" s="150"/>
    </row>
    <row r="315" spans="1:31" s="13" customFormat="1">
      <c r="A315" s="49">
        <v>444</v>
      </c>
      <c r="B315" s="49">
        <v>444035285</v>
      </c>
      <c r="C315" s="50" t="s">
        <v>153</v>
      </c>
      <c r="D315" s="49">
        <v>35</v>
      </c>
      <c r="E315" s="50" t="s">
        <v>11</v>
      </c>
      <c r="F315" s="49">
        <v>285</v>
      </c>
      <c r="G315" s="50" t="s">
        <v>28</v>
      </c>
      <c r="H315" s="79">
        <v>1</v>
      </c>
      <c r="I315" s="80">
        <v>10636</v>
      </c>
      <c r="J315" s="80">
        <v>3258</v>
      </c>
      <c r="K315" s="80">
        <v>0</v>
      </c>
      <c r="L315" s="80">
        <v>893</v>
      </c>
      <c r="M315" s="81">
        <v>14787</v>
      </c>
      <c r="N315"/>
      <c r="O315" s="79">
        <v>0</v>
      </c>
      <c r="P315" s="79">
        <v>0</v>
      </c>
      <c r="Q315" s="55">
        <v>0.09</v>
      </c>
      <c r="R315" s="55">
        <v>2.9773128157862844E-2</v>
      </c>
      <c r="S315" s="52">
        <v>0</v>
      </c>
      <c r="T315"/>
      <c r="U315" s="82">
        <v>13894</v>
      </c>
      <c r="V315" s="82">
        <v>0</v>
      </c>
      <c r="W315" s="82">
        <v>0</v>
      </c>
      <c r="X315" s="82">
        <v>893</v>
      </c>
      <c r="Y315" s="82">
        <v>14787</v>
      </c>
      <c r="Z315" s="83">
        <f ca="1">SUMIF($A$10:$A$938,$A315,$Y$10:$Y$938)+SUMIF('17PJ'!$B$10:$K$889,$A315,'17PJ'!K$10:$K$889)</f>
        <v>8472610</v>
      </c>
      <c r="AB315" s="79">
        <v>0</v>
      </c>
      <c r="AC315" s="79">
        <v>0</v>
      </c>
      <c r="AD315" s="80">
        <v>0</v>
      </c>
      <c r="AE315" s="150"/>
    </row>
    <row r="316" spans="1:31" s="13" customFormat="1">
      <c r="A316" s="49">
        <v>444</v>
      </c>
      <c r="B316" s="49">
        <v>444035336</v>
      </c>
      <c r="C316" s="50" t="s">
        <v>153</v>
      </c>
      <c r="D316" s="49">
        <v>35</v>
      </c>
      <c r="E316" s="50" t="s">
        <v>11</v>
      </c>
      <c r="F316" s="49">
        <v>336</v>
      </c>
      <c r="G316" s="50" t="s">
        <v>30</v>
      </c>
      <c r="H316" s="79">
        <v>2</v>
      </c>
      <c r="I316" s="80">
        <v>10056</v>
      </c>
      <c r="J316" s="80">
        <v>1898</v>
      </c>
      <c r="K316" s="80">
        <v>0</v>
      </c>
      <c r="L316" s="80">
        <v>893</v>
      </c>
      <c r="M316" s="81">
        <v>12847</v>
      </c>
      <c r="N316"/>
      <c r="O316" s="79">
        <v>0</v>
      </c>
      <c r="P316" s="79">
        <v>0</v>
      </c>
      <c r="Q316" s="55">
        <v>0.09</v>
      </c>
      <c r="R316" s="55">
        <v>3.1548327319751546E-2</v>
      </c>
      <c r="S316" s="52">
        <v>0</v>
      </c>
      <c r="T316"/>
      <c r="U316" s="82">
        <v>23908</v>
      </c>
      <c r="V316" s="82">
        <v>0</v>
      </c>
      <c r="W316" s="82">
        <v>0</v>
      </c>
      <c r="X316" s="82">
        <v>1786</v>
      </c>
      <c r="Y316" s="82">
        <v>25694</v>
      </c>
      <c r="Z316" s="83">
        <f ca="1">SUMIF($A$10:$A$938,$A316,$Y$10:$Y$938)+SUMIF('17PJ'!$B$10:$K$889,$A316,'17PJ'!K$10:$K$889)</f>
        <v>8472610</v>
      </c>
      <c r="AB316" s="79">
        <v>0</v>
      </c>
      <c r="AC316" s="79">
        <v>0</v>
      </c>
      <c r="AD316" s="80">
        <v>0</v>
      </c>
      <c r="AE316" s="150"/>
    </row>
    <row r="317" spans="1:31" s="13" customFormat="1">
      <c r="A317" s="49">
        <v>445</v>
      </c>
      <c r="B317" s="49">
        <v>445348017</v>
      </c>
      <c r="C317" s="50" t="s">
        <v>154</v>
      </c>
      <c r="D317" s="49">
        <v>348</v>
      </c>
      <c r="E317" s="50" t="s">
        <v>100</v>
      </c>
      <c r="F317" s="49">
        <v>17</v>
      </c>
      <c r="G317" s="50" t="s">
        <v>155</v>
      </c>
      <c r="H317" s="79">
        <v>15.56</v>
      </c>
      <c r="I317" s="80">
        <v>10749</v>
      </c>
      <c r="J317" s="80">
        <v>3095</v>
      </c>
      <c r="K317" s="80">
        <v>0</v>
      </c>
      <c r="L317" s="80">
        <v>893</v>
      </c>
      <c r="M317" s="81">
        <v>14737</v>
      </c>
      <c r="N317"/>
      <c r="O317" s="79">
        <v>0</v>
      </c>
      <c r="P317" s="79">
        <v>0</v>
      </c>
      <c r="Q317" s="55">
        <v>0.09</v>
      </c>
      <c r="R317" s="55">
        <v>7.0803584211473966E-3</v>
      </c>
      <c r="S317" s="52">
        <v>0</v>
      </c>
      <c r="T317"/>
      <c r="U317" s="82">
        <v>215411</v>
      </c>
      <c r="V317" s="82">
        <v>0</v>
      </c>
      <c r="W317" s="82">
        <v>0</v>
      </c>
      <c r="X317" s="82">
        <v>13895</v>
      </c>
      <c r="Y317" s="82">
        <v>229306</v>
      </c>
      <c r="Z317" s="83">
        <f ca="1">SUMIF($A$10:$A$938,$A317,$Y$10:$Y$938)+SUMIF('17PJ'!$B$10:$K$889,$A317,'17PJ'!K$10:$K$889)</f>
        <v>17766504</v>
      </c>
      <c r="AB317" s="79">
        <v>0</v>
      </c>
      <c r="AC317" s="79">
        <v>0</v>
      </c>
      <c r="AD317" s="80">
        <v>0</v>
      </c>
      <c r="AE317" s="150"/>
    </row>
    <row r="318" spans="1:31" s="13" customFormat="1">
      <c r="A318" s="49">
        <v>445</v>
      </c>
      <c r="B318" s="49">
        <v>445348064</v>
      </c>
      <c r="C318" s="50" t="s">
        <v>154</v>
      </c>
      <c r="D318" s="49">
        <v>348</v>
      </c>
      <c r="E318" s="50" t="s">
        <v>100</v>
      </c>
      <c r="F318" s="49">
        <v>64</v>
      </c>
      <c r="G318" s="50" t="s">
        <v>102</v>
      </c>
      <c r="H318" s="79">
        <v>2</v>
      </c>
      <c r="I318" s="80">
        <v>8944</v>
      </c>
      <c r="J318" s="80">
        <v>1427</v>
      </c>
      <c r="K318" s="80">
        <v>0</v>
      </c>
      <c r="L318" s="80">
        <v>893</v>
      </c>
      <c r="M318" s="81">
        <v>11264</v>
      </c>
      <c r="N318"/>
      <c r="O318" s="79">
        <v>0</v>
      </c>
      <c r="P318" s="79">
        <v>0</v>
      </c>
      <c r="Q318" s="55">
        <v>0.18</v>
      </c>
      <c r="R318" s="55">
        <v>2.6255390850916226E-2</v>
      </c>
      <c r="S318" s="52">
        <v>0</v>
      </c>
      <c r="T318"/>
      <c r="U318" s="82">
        <v>20742</v>
      </c>
      <c r="V318" s="82">
        <v>0</v>
      </c>
      <c r="W318" s="82">
        <v>0</v>
      </c>
      <c r="X318" s="82">
        <v>1786</v>
      </c>
      <c r="Y318" s="82">
        <v>22528</v>
      </c>
      <c r="Z318" s="83">
        <f ca="1">SUMIF($A$10:$A$938,$A318,$Y$10:$Y$938)+SUMIF('17PJ'!$B$10:$K$889,$A318,'17PJ'!K$10:$K$889)</f>
        <v>17766504</v>
      </c>
      <c r="AB318" s="79">
        <v>0</v>
      </c>
      <c r="AC318" s="79">
        <v>0</v>
      </c>
      <c r="AD318" s="80">
        <v>0</v>
      </c>
      <c r="AE318" s="150"/>
    </row>
    <row r="319" spans="1:31" s="13" customFormat="1">
      <c r="A319" s="49">
        <v>445</v>
      </c>
      <c r="B319" s="49">
        <v>445348110</v>
      </c>
      <c r="C319" s="50" t="s">
        <v>154</v>
      </c>
      <c r="D319" s="49">
        <v>348</v>
      </c>
      <c r="E319" s="50" t="s">
        <v>100</v>
      </c>
      <c r="F319" s="49">
        <v>110</v>
      </c>
      <c r="G319" s="50" t="s">
        <v>104</v>
      </c>
      <c r="H319" s="79">
        <v>2</v>
      </c>
      <c r="I319" s="80">
        <v>9523</v>
      </c>
      <c r="J319" s="80">
        <v>1768</v>
      </c>
      <c r="K319" s="80">
        <v>0</v>
      </c>
      <c r="L319" s="80">
        <v>893</v>
      </c>
      <c r="M319" s="81">
        <v>12184</v>
      </c>
      <c r="N319"/>
      <c r="O319" s="79">
        <v>0</v>
      </c>
      <c r="P319" s="79">
        <v>0</v>
      </c>
      <c r="Q319" s="55">
        <v>0.09</v>
      </c>
      <c r="R319" s="55">
        <v>8.4075756412868678E-3</v>
      </c>
      <c r="S319" s="52">
        <v>0</v>
      </c>
      <c r="T319"/>
      <c r="U319" s="82">
        <v>22583</v>
      </c>
      <c r="V319" s="82">
        <v>0</v>
      </c>
      <c r="W319" s="82">
        <v>0</v>
      </c>
      <c r="X319" s="82">
        <v>1787</v>
      </c>
      <c r="Y319" s="82">
        <v>24370</v>
      </c>
      <c r="Z319" s="83">
        <f ca="1">SUMIF($A$10:$A$938,$A319,$Y$10:$Y$938)+SUMIF('17PJ'!$B$10:$K$889,$A319,'17PJ'!K$10:$K$889)</f>
        <v>17766504</v>
      </c>
      <c r="AB319" s="79">
        <v>0</v>
      </c>
      <c r="AC319" s="79">
        <v>0</v>
      </c>
      <c r="AD319" s="80">
        <v>0</v>
      </c>
      <c r="AE319" s="150"/>
    </row>
    <row r="320" spans="1:31" s="13" customFormat="1">
      <c r="A320" s="49">
        <v>445</v>
      </c>
      <c r="B320" s="49">
        <v>445348151</v>
      </c>
      <c r="C320" s="50" t="s">
        <v>154</v>
      </c>
      <c r="D320" s="49">
        <v>348</v>
      </c>
      <c r="E320" s="50" t="s">
        <v>100</v>
      </c>
      <c r="F320" s="49">
        <v>151</v>
      </c>
      <c r="G320" s="50" t="s">
        <v>156</v>
      </c>
      <c r="H320" s="79">
        <v>12.219999999999999</v>
      </c>
      <c r="I320" s="80">
        <v>9813</v>
      </c>
      <c r="J320" s="80">
        <v>2099</v>
      </c>
      <c r="K320" s="80">
        <v>0</v>
      </c>
      <c r="L320" s="80">
        <v>893</v>
      </c>
      <c r="M320" s="81">
        <v>12805</v>
      </c>
      <c r="N320"/>
      <c r="O320" s="79">
        <v>0</v>
      </c>
      <c r="P320" s="79">
        <v>0</v>
      </c>
      <c r="Q320" s="55">
        <v>0.09</v>
      </c>
      <c r="R320" s="55">
        <v>8.4259435941243053E-3</v>
      </c>
      <c r="S320" s="52">
        <v>0</v>
      </c>
      <c r="T320"/>
      <c r="U320" s="82">
        <v>145564</v>
      </c>
      <c r="V320" s="82">
        <v>0</v>
      </c>
      <c r="W320" s="82">
        <v>0</v>
      </c>
      <c r="X320" s="82">
        <v>10913</v>
      </c>
      <c r="Y320" s="82">
        <v>156477</v>
      </c>
      <c r="Z320" s="83">
        <f ca="1">SUMIF($A$10:$A$938,$A320,$Y$10:$Y$938)+SUMIF('17PJ'!$B$10:$K$889,$A320,'17PJ'!K$10:$K$889)</f>
        <v>17766504</v>
      </c>
      <c r="AB320" s="79">
        <v>0</v>
      </c>
      <c r="AC320" s="79">
        <v>0</v>
      </c>
      <c r="AD320" s="80">
        <v>0</v>
      </c>
      <c r="AE320" s="150"/>
    </row>
    <row r="321" spans="1:31" s="13" customFormat="1">
      <c r="A321" s="49">
        <v>445</v>
      </c>
      <c r="B321" s="49">
        <v>445348153</v>
      </c>
      <c r="C321" s="50" t="s">
        <v>154</v>
      </c>
      <c r="D321" s="49">
        <v>348</v>
      </c>
      <c r="E321" s="50" t="s">
        <v>100</v>
      </c>
      <c r="F321" s="49">
        <v>153</v>
      </c>
      <c r="G321" s="50" t="s">
        <v>107</v>
      </c>
      <c r="H321" s="79">
        <v>1</v>
      </c>
      <c r="I321" s="80">
        <v>8944</v>
      </c>
      <c r="J321" s="80">
        <v>473</v>
      </c>
      <c r="K321" s="80">
        <v>0</v>
      </c>
      <c r="L321" s="80">
        <v>893</v>
      </c>
      <c r="M321" s="81">
        <v>10310</v>
      </c>
      <c r="N321"/>
      <c r="O321" s="79">
        <v>0</v>
      </c>
      <c r="P321" s="79">
        <v>0</v>
      </c>
      <c r="Q321" s="55">
        <v>0.09</v>
      </c>
      <c r="R321" s="55">
        <v>1.3064621745680596E-2</v>
      </c>
      <c r="S321" s="52">
        <v>0</v>
      </c>
      <c r="T321"/>
      <c r="U321" s="82">
        <v>9417</v>
      </c>
      <c r="V321" s="82">
        <v>0</v>
      </c>
      <c r="W321" s="82">
        <v>0</v>
      </c>
      <c r="X321" s="82">
        <v>893</v>
      </c>
      <c r="Y321" s="82">
        <v>10310</v>
      </c>
      <c r="Z321" s="83">
        <f ca="1">SUMIF($A$10:$A$938,$A321,$Y$10:$Y$938)+SUMIF('17PJ'!$B$10:$K$889,$A321,'17PJ'!K$10:$K$889)</f>
        <v>17766504</v>
      </c>
      <c r="AB321" s="79">
        <v>0</v>
      </c>
      <c r="AC321" s="79">
        <v>0</v>
      </c>
      <c r="AD321" s="80">
        <v>0</v>
      </c>
      <c r="AE321" s="150"/>
    </row>
    <row r="322" spans="1:31" s="13" customFormat="1">
      <c r="A322" s="49">
        <v>445</v>
      </c>
      <c r="B322" s="49">
        <v>445348162</v>
      </c>
      <c r="C322" s="50" t="s">
        <v>154</v>
      </c>
      <c r="D322" s="49">
        <v>348</v>
      </c>
      <c r="E322" s="50" t="s">
        <v>100</v>
      </c>
      <c r="F322" s="49">
        <v>162</v>
      </c>
      <c r="G322" s="50" t="s">
        <v>226</v>
      </c>
      <c r="H322" s="79">
        <v>1</v>
      </c>
      <c r="I322" s="80">
        <v>9122</v>
      </c>
      <c r="J322" s="80">
        <v>2412</v>
      </c>
      <c r="K322" s="80">
        <v>0</v>
      </c>
      <c r="L322" s="80">
        <v>893</v>
      </c>
      <c r="M322" s="81">
        <v>12427</v>
      </c>
      <c r="N322"/>
      <c r="O322" s="79">
        <v>0</v>
      </c>
      <c r="P322" s="79">
        <v>0</v>
      </c>
      <c r="Q322" s="55">
        <v>0.09</v>
      </c>
      <c r="R322" s="55">
        <v>1.4344769244499985E-2</v>
      </c>
      <c r="S322" s="52">
        <v>0</v>
      </c>
      <c r="T322"/>
      <c r="U322" s="82">
        <v>11534</v>
      </c>
      <c r="V322" s="82">
        <v>0</v>
      </c>
      <c r="W322" s="82">
        <v>0</v>
      </c>
      <c r="X322" s="82">
        <v>893</v>
      </c>
      <c r="Y322" s="82">
        <v>12427</v>
      </c>
      <c r="Z322" s="83">
        <f ca="1">SUMIF($A$10:$A$938,$A322,$Y$10:$Y$938)+SUMIF('17PJ'!$B$10:$K$889,$A322,'17PJ'!K$10:$K$889)</f>
        <v>17766504</v>
      </c>
      <c r="AB322" s="79">
        <v>0</v>
      </c>
      <c r="AC322" s="79">
        <v>0</v>
      </c>
      <c r="AD322" s="80">
        <v>0</v>
      </c>
      <c r="AE322" s="150"/>
    </row>
    <row r="323" spans="1:31" s="13" customFormat="1">
      <c r="A323" s="49">
        <v>445</v>
      </c>
      <c r="B323" s="49">
        <v>445348186</v>
      </c>
      <c r="C323" s="50" t="s">
        <v>154</v>
      </c>
      <c r="D323" s="49">
        <v>348</v>
      </c>
      <c r="E323" s="50" t="s">
        <v>100</v>
      </c>
      <c r="F323" s="49">
        <v>186</v>
      </c>
      <c r="G323" s="50" t="s">
        <v>157</v>
      </c>
      <c r="H323" s="79">
        <v>5.34</v>
      </c>
      <c r="I323" s="80">
        <v>9794</v>
      </c>
      <c r="J323" s="80">
        <v>4279</v>
      </c>
      <c r="K323" s="80">
        <v>0</v>
      </c>
      <c r="L323" s="80">
        <v>893</v>
      </c>
      <c r="M323" s="81">
        <v>14966</v>
      </c>
      <c r="N323"/>
      <c r="O323" s="79">
        <v>0</v>
      </c>
      <c r="P323" s="79">
        <v>0</v>
      </c>
      <c r="Q323" s="55">
        <v>0.09</v>
      </c>
      <c r="R323" s="55">
        <v>3.6886226487267072E-3</v>
      </c>
      <c r="S323" s="52">
        <v>0</v>
      </c>
      <c r="T323"/>
      <c r="U323" s="82">
        <v>75150</v>
      </c>
      <c r="V323" s="82">
        <v>0</v>
      </c>
      <c r="W323" s="82">
        <v>0</v>
      </c>
      <c r="X323" s="82">
        <v>4768</v>
      </c>
      <c r="Y323" s="82">
        <v>79918</v>
      </c>
      <c r="Z323" s="83">
        <f ca="1">SUMIF($A$10:$A$938,$A323,$Y$10:$Y$938)+SUMIF('17PJ'!$B$10:$K$889,$A323,'17PJ'!K$10:$K$889)</f>
        <v>17766504</v>
      </c>
      <c r="AB323" s="79">
        <v>0</v>
      </c>
      <c r="AC323" s="79">
        <v>0</v>
      </c>
      <c r="AD323" s="80">
        <v>0</v>
      </c>
      <c r="AE323" s="150"/>
    </row>
    <row r="324" spans="1:31" s="13" customFormat="1">
      <c r="A324" s="49">
        <v>445</v>
      </c>
      <c r="B324" s="49">
        <v>445348226</v>
      </c>
      <c r="C324" s="50" t="s">
        <v>154</v>
      </c>
      <c r="D324" s="49">
        <v>348</v>
      </c>
      <c r="E324" s="50" t="s">
        <v>100</v>
      </c>
      <c r="F324" s="49">
        <v>226</v>
      </c>
      <c r="G324" s="50" t="s">
        <v>158</v>
      </c>
      <c r="H324" s="79">
        <v>28.98</v>
      </c>
      <c r="I324" s="80">
        <v>10536</v>
      </c>
      <c r="J324" s="80">
        <v>647</v>
      </c>
      <c r="K324" s="80">
        <v>0</v>
      </c>
      <c r="L324" s="80">
        <v>893</v>
      </c>
      <c r="M324" s="81">
        <v>12076</v>
      </c>
      <c r="N324"/>
      <c r="O324" s="79">
        <v>0</v>
      </c>
      <c r="P324" s="79">
        <v>0</v>
      </c>
      <c r="Q324" s="55">
        <v>0.09</v>
      </c>
      <c r="R324" s="55">
        <v>1.6286989259487166E-2</v>
      </c>
      <c r="S324" s="52">
        <v>0</v>
      </c>
      <c r="T324"/>
      <c r="U324" s="82">
        <v>324083</v>
      </c>
      <c r="V324" s="82">
        <v>0</v>
      </c>
      <c r="W324" s="82">
        <v>0</v>
      </c>
      <c r="X324" s="82">
        <v>25879</v>
      </c>
      <c r="Y324" s="82">
        <v>349962</v>
      </c>
      <c r="Z324" s="83">
        <f ca="1">SUMIF($A$10:$A$938,$A324,$Y$10:$Y$938)+SUMIF('17PJ'!$B$10:$K$889,$A324,'17PJ'!K$10:$K$889)</f>
        <v>17766504</v>
      </c>
      <c r="AB324" s="79">
        <v>0</v>
      </c>
      <c r="AC324" s="79">
        <v>0</v>
      </c>
      <c r="AD324" s="80">
        <v>0</v>
      </c>
      <c r="AE324" s="150"/>
    </row>
    <row r="325" spans="1:31" s="13" customFormat="1">
      <c r="A325" s="49">
        <v>445</v>
      </c>
      <c r="B325" s="49">
        <v>445348271</v>
      </c>
      <c r="C325" s="50" t="s">
        <v>154</v>
      </c>
      <c r="D325" s="49">
        <v>348</v>
      </c>
      <c r="E325" s="50" t="s">
        <v>100</v>
      </c>
      <c r="F325" s="49">
        <v>271</v>
      </c>
      <c r="G325" s="50" t="s">
        <v>111</v>
      </c>
      <c r="H325" s="79">
        <v>2.2199999999999998</v>
      </c>
      <c r="I325" s="80">
        <v>8910</v>
      </c>
      <c r="J325" s="80">
        <v>2495</v>
      </c>
      <c r="K325" s="80">
        <v>0</v>
      </c>
      <c r="L325" s="80">
        <v>893</v>
      </c>
      <c r="M325" s="81">
        <v>12298</v>
      </c>
      <c r="N325"/>
      <c r="O325" s="79">
        <v>0</v>
      </c>
      <c r="P325" s="79">
        <v>0</v>
      </c>
      <c r="Q325" s="55">
        <v>0.09</v>
      </c>
      <c r="R325" s="55">
        <v>5.5320159227313561E-3</v>
      </c>
      <c r="S325" s="52">
        <v>0</v>
      </c>
      <c r="T325"/>
      <c r="U325" s="82">
        <v>25320</v>
      </c>
      <c r="V325" s="82">
        <v>0</v>
      </c>
      <c r="W325" s="82">
        <v>0</v>
      </c>
      <c r="X325" s="82">
        <v>1982</v>
      </c>
      <c r="Y325" s="82">
        <v>27302</v>
      </c>
      <c r="Z325" s="83">
        <f ca="1">SUMIF($A$10:$A$938,$A325,$Y$10:$Y$938)+SUMIF('17PJ'!$B$10:$K$889,$A325,'17PJ'!K$10:$K$889)</f>
        <v>17766504</v>
      </c>
      <c r="AB325" s="79">
        <v>0</v>
      </c>
      <c r="AC325" s="79">
        <v>0</v>
      </c>
      <c r="AD325" s="80">
        <v>0</v>
      </c>
      <c r="AE325" s="150"/>
    </row>
    <row r="326" spans="1:31" s="13" customFormat="1">
      <c r="A326" s="49">
        <v>445</v>
      </c>
      <c r="B326" s="49">
        <v>445348316</v>
      </c>
      <c r="C326" s="50" t="s">
        <v>154</v>
      </c>
      <c r="D326" s="49">
        <v>348</v>
      </c>
      <c r="E326" s="50" t="s">
        <v>100</v>
      </c>
      <c r="F326" s="49">
        <v>316</v>
      </c>
      <c r="G326" s="50" t="s">
        <v>159</v>
      </c>
      <c r="H326" s="79">
        <v>6</v>
      </c>
      <c r="I326" s="80">
        <v>10167</v>
      </c>
      <c r="J326" s="80">
        <v>1392</v>
      </c>
      <c r="K326" s="80">
        <v>0</v>
      </c>
      <c r="L326" s="80">
        <v>893</v>
      </c>
      <c r="M326" s="81">
        <v>12452</v>
      </c>
      <c r="N326"/>
      <c r="O326" s="79">
        <v>0</v>
      </c>
      <c r="P326" s="79">
        <v>0</v>
      </c>
      <c r="Q326" s="55">
        <v>0.18</v>
      </c>
      <c r="R326" s="55">
        <v>7.0521518055106872E-3</v>
      </c>
      <c r="S326" s="52">
        <v>0</v>
      </c>
      <c r="T326"/>
      <c r="U326" s="82">
        <v>69354</v>
      </c>
      <c r="V326" s="82">
        <v>0</v>
      </c>
      <c r="W326" s="82">
        <v>0</v>
      </c>
      <c r="X326" s="82">
        <v>5358</v>
      </c>
      <c r="Y326" s="82">
        <v>74712</v>
      </c>
      <c r="Z326" s="83">
        <f ca="1">SUMIF($A$10:$A$938,$A326,$Y$10:$Y$938)+SUMIF('17PJ'!$B$10:$K$889,$A326,'17PJ'!K$10:$K$889)</f>
        <v>17766504</v>
      </c>
      <c r="AB326" s="79">
        <v>0</v>
      </c>
      <c r="AC326" s="79">
        <v>0</v>
      </c>
      <c r="AD326" s="80">
        <v>0</v>
      </c>
      <c r="AE326" s="150"/>
    </row>
    <row r="327" spans="1:31" s="13" customFormat="1">
      <c r="A327" s="49">
        <v>445</v>
      </c>
      <c r="B327" s="49">
        <v>445348322</v>
      </c>
      <c r="C327" s="50" t="s">
        <v>154</v>
      </c>
      <c r="D327" s="49">
        <v>348</v>
      </c>
      <c r="E327" s="50" t="s">
        <v>100</v>
      </c>
      <c r="F327" s="49">
        <v>322</v>
      </c>
      <c r="G327" s="50" t="s">
        <v>113</v>
      </c>
      <c r="H327" s="79">
        <v>1</v>
      </c>
      <c r="I327" s="80">
        <v>9248</v>
      </c>
      <c r="J327" s="80">
        <v>4548</v>
      </c>
      <c r="K327" s="80">
        <v>0</v>
      </c>
      <c r="L327" s="80">
        <v>893</v>
      </c>
      <c r="M327" s="81">
        <v>14689</v>
      </c>
      <c r="N327"/>
      <c r="O327" s="79">
        <v>0</v>
      </c>
      <c r="P327" s="79">
        <v>0</v>
      </c>
      <c r="Q327" s="55">
        <v>0.09</v>
      </c>
      <c r="R327" s="55">
        <v>8.9361873139157718E-3</v>
      </c>
      <c r="S327" s="52">
        <v>0</v>
      </c>
      <c r="T327"/>
      <c r="U327" s="82">
        <v>13796</v>
      </c>
      <c r="V327" s="82">
        <v>0</v>
      </c>
      <c r="W327" s="82">
        <v>0</v>
      </c>
      <c r="X327" s="82">
        <v>893</v>
      </c>
      <c r="Y327" s="82">
        <v>14689</v>
      </c>
      <c r="Z327" s="83">
        <f ca="1">SUMIF($A$10:$A$938,$A327,$Y$10:$Y$938)+SUMIF('17PJ'!$B$10:$K$889,$A327,'17PJ'!K$10:$K$889)</f>
        <v>17766504</v>
      </c>
      <c r="AB327" s="79">
        <v>0</v>
      </c>
      <c r="AC327" s="79">
        <v>0</v>
      </c>
      <c r="AD327" s="80">
        <v>0</v>
      </c>
      <c r="AE327" s="150"/>
    </row>
    <row r="328" spans="1:31" s="13" customFormat="1">
      <c r="A328" s="49">
        <v>445</v>
      </c>
      <c r="B328" s="49">
        <v>445348348</v>
      </c>
      <c r="C328" s="50" t="s">
        <v>154</v>
      </c>
      <c r="D328" s="49">
        <v>348</v>
      </c>
      <c r="E328" s="50" t="s">
        <v>100</v>
      </c>
      <c r="F328" s="49">
        <v>348</v>
      </c>
      <c r="G328" s="50" t="s">
        <v>100</v>
      </c>
      <c r="H328" s="79">
        <v>1321.2200000000003</v>
      </c>
      <c r="I328" s="80">
        <v>10754</v>
      </c>
      <c r="J328" s="80">
        <v>89</v>
      </c>
      <c r="K328" s="80">
        <v>923.02486905761475</v>
      </c>
      <c r="L328" s="80">
        <v>893</v>
      </c>
      <c r="M328" s="81">
        <v>12659.024869057615</v>
      </c>
      <c r="N328"/>
      <c r="O328" s="79">
        <v>0</v>
      </c>
      <c r="P328" s="79">
        <v>1000.4399999999999</v>
      </c>
      <c r="Q328" s="55">
        <v>0.09</v>
      </c>
      <c r="R328" s="55">
        <v>6.4403312359116588E-2</v>
      </c>
      <c r="S328" s="52">
        <v>0</v>
      </c>
      <c r="T328"/>
      <c r="U328" s="82">
        <v>14326019</v>
      </c>
      <c r="V328" s="82">
        <v>923431</v>
      </c>
      <c r="W328" s="82">
        <v>0</v>
      </c>
      <c r="X328" s="82">
        <v>1179880</v>
      </c>
      <c r="Y328" s="82">
        <v>16429330</v>
      </c>
      <c r="Z328" s="83">
        <f ca="1">SUMIF($A$10:$A$938,$A328,$Y$10:$Y$938)+SUMIF('17PJ'!$B$10:$K$889,$A328,'17PJ'!K$10:$K$889)</f>
        <v>17766504</v>
      </c>
      <c r="AB328" s="79">
        <v>0</v>
      </c>
      <c r="AC328" s="79">
        <v>0</v>
      </c>
      <c r="AD328" s="80">
        <v>0</v>
      </c>
      <c r="AE328" s="150"/>
    </row>
    <row r="329" spans="1:31" s="13" customFormat="1">
      <c r="A329" s="49">
        <v>445</v>
      </c>
      <c r="B329" s="49">
        <v>445348616</v>
      </c>
      <c r="C329" s="50" t="s">
        <v>154</v>
      </c>
      <c r="D329" s="49">
        <v>348</v>
      </c>
      <c r="E329" s="50" t="s">
        <v>100</v>
      </c>
      <c r="F329" s="49">
        <v>616</v>
      </c>
      <c r="G329" s="50" t="s">
        <v>83</v>
      </c>
      <c r="H329" s="79">
        <v>1</v>
      </c>
      <c r="I329" s="80">
        <v>10085</v>
      </c>
      <c r="J329" s="80">
        <v>3402</v>
      </c>
      <c r="K329" s="80">
        <v>0</v>
      </c>
      <c r="L329" s="80">
        <v>893</v>
      </c>
      <c r="M329" s="81">
        <v>14380</v>
      </c>
      <c r="N329"/>
      <c r="O329" s="79">
        <v>0</v>
      </c>
      <c r="P329" s="79">
        <v>0</v>
      </c>
      <c r="Q329" s="55">
        <v>0.09</v>
      </c>
      <c r="R329" s="55">
        <v>3.6936632904566308E-2</v>
      </c>
      <c r="S329" s="52">
        <v>0</v>
      </c>
      <c r="T329"/>
      <c r="U329" s="82">
        <v>13487</v>
      </c>
      <c r="V329" s="82">
        <v>0</v>
      </c>
      <c r="W329" s="82">
        <v>0</v>
      </c>
      <c r="X329" s="82">
        <v>893</v>
      </c>
      <c r="Y329" s="82">
        <v>14380</v>
      </c>
      <c r="Z329" s="83">
        <f ca="1">SUMIF($A$10:$A$938,$A329,$Y$10:$Y$938)+SUMIF('17PJ'!$B$10:$K$889,$A329,'17PJ'!K$10:$K$889)</f>
        <v>17766504</v>
      </c>
      <c r="AB329" s="79">
        <v>0</v>
      </c>
      <c r="AC329" s="79">
        <v>0</v>
      </c>
      <c r="AD329" s="80">
        <v>0</v>
      </c>
      <c r="AE329" s="150"/>
    </row>
    <row r="330" spans="1:31" s="13" customFormat="1">
      <c r="A330" s="49">
        <v>445</v>
      </c>
      <c r="B330" s="49">
        <v>445348658</v>
      </c>
      <c r="C330" s="50" t="s">
        <v>154</v>
      </c>
      <c r="D330" s="49">
        <v>348</v>
      </c>
      <c r="E330" s="50" t="s">
        <v>100</v>
      </c>
      <c r="F330" s="49">
        <v>658</v>
      </c>
      <c r="G330" s="50" t="s">
        <v>345</v>
      </c>
      <c r="H330" s="79">
        <v>1.92</v>
      </c>
      <c r="I330" s="80">
        <v>9921</v>
      </c>
      <c r="J330" s="80">
        <v>1251</v>
      </c>
      <c r="K330" s="80">
        <v>0</v>
      </c>
      <c r="L330" s="80">
        <v>893</v>
      </c>
      <c r="M330" s="81">
        <v>12065</v>
      </c>
      <c r="N330"/>
      <c r="O330" s="79">
        <v>0</v>
      </c>
      <c r="P330" s="79">
        <v>0</v>
      </c>
      <c r="Q330" s="55">
        <v>0.09</v>
      </c>
      <c r="R330" s="55">
        <v>1.7704157014904131E-3</v>
      </c>
      <c r="S330" s="52">
        <v>0</v>
      </c>
      <c r="T330"/>
      <c r="U330" s="82">
        <v>21450</v>
      </c>
      <c r="V330" s="82">
        <v>0</v>
      </c>
      <c r="W330" s="82">
        <v>0</v>
      </c>
      <c r="X330" s="82">
        <v>1715</v>
      </c>
      <c r="Y330" s="82">
        <v>23165</v>
      </c>
      <c r="Z330" s="83">
        <f ca="1">SUMIF($A$10:$A$938,$A330,$Y$10:$Y$938)+SUMIF('17PJ'!$B$10:$K$889,$A330,'17PJ'!K$10:$K$889)</f>
        <v>17766504</v>
      </c>
      <c r="AB330" s="79">
        <v>0</v>
      </c>
      <c r="AC330" s="79">
        <v>0</v>
      </c>
      <c r="AD330" s="80">
        <v>0</v>
      </c>
      <c r="AE330" s="150"/>
    </row>
    <row r="331" spans="1:31" s="13" customFormat="1">
      <c r="A331" s="49">
        <v>445</v>
      </c>
      <c r="B331" s="49">
        <v>445348735</v>
      </c>
      <c r="C331" s="50" t="s">
        <v>154</v>
      </c>
      <c r="D331" s="49">
        <v>348</v>
      </c>
      <c r="E331" s="50" t="s">
        <v>100</v>
      </c>
      <c r="F331" s="49">
        <v>735</v>
      </c>
      <c r="G331" s="50" t="s">
        <v>119</v>
      </c>
      <c r="H331" s="79">
        <v>2</v>
      </c>
      <c r="I331" s="80">
        <v>9799</v>
      </c>
      <c r="J331" s="80">
        <v>3921</v>
      </c>
      <c r="K331" s="80">
        <v>0</v>
      </c>
      <c r="L331" s="80">
        <v>893</v>
      </c>
      <c r="M331" s="81">
        <v>14613</v>
      </c>
      <c r="N331"/>
      <c r="O331" s="79">
        <v>0</v>
      </c>
      <c r="P331" s="79">
        <v>0</v>
      </c>
      <c r="Q331" s="55">
        <v>0.09</v>
      </c>
      <c r="R331" s="55">
        <v>2.0288207025652885E-2</v>
      </c>
      <c r="S331" s="52">
        <v>0</v>
      </c>
      <c r="T331"/>
      <c r="U331" s="82">
        <v>27440</v>
      </c>
      <c r="V331" s="82">
        <v>0</v>
      </c>
      <c r="W331" s="82">
        <v>0</v>
      </c>
      <c r="X331" s="82">
        <v>1786</v>
      </c>
      <c r="Y331" s="82">
        <v>29226</v>
      </c>
      <c r="Z331" s="83">
        <f ca="1">SUMIF($A$10:$A$938,$A331,$Y$10:$Y$938)+SUMIF('17PJ'!$B$10:$K$889,$A331,'17PJ'!K$10:$K$889)</f>
        <v>17766504</v>
      </c>
      <c r="AB331" s="79">
        <v>0</v>
      </c>
      <c r="AC331" s="79">
        <v>0</v>
      </c>
      <c r="AD331" s="80">
        <v>0</v>
      </c>
      <c r="AE331" s="150"/>
    </row>
    <row r="332" spans="1:31" s="13" customFormat="1">
      <c r="A332" s="49">
        <v>445</v>
      </c>
      <c r="B332" s="49">
        <v>445348753</v>
      </c>
      <c r="C332" s="50" t="s">
        <v>154</v>
      </c>
      <c r="D332" s="49">
        <v>348</v>
      </c>
      <c r="E332" s="50" t="s">
        <v>100</v>
      </c>
      <c r="F332" s="49">
        <v>753</v>
      </c>
      <c r="G332" s="50" t="s">
        <v>231</v>
      </c>
      <c r="H332" s="79">
        <v>0.5</v>
      </c>
      <c r="I332" s="80">
        <v>10224</v>
      </c>
      <c r="J332" s="80">
        <v>3994</v>
      </c>
      <c r="K332" s="80">
        <v>0</v>
      </c>
      <c r="L332" s="80">
        <v>893</v>
      </c>
      <c r="M332" s="81">
        <v>15111</v>
      </c>
      <c r="N332"/>
      <c r="O332" s="79">
        <v>0</v>
      </c>
      <c r="P332" s="79">
        <v>0</v>
      </c>
      <c r="Q332" s="55">
        <v>0.09</v>
      </c>
      <c r="R332" s="55">
        <v>9.5686212069053308E-3</v>
      </c>
      <c r="S332" s="52">
        <v>0</v>
      </c>
      <c r="T332"/>
      <c r="U332" s="82">
        <v>7109</v>
      </c>
      <c r="V332" s="82">
        <v>0</v>
      </c>
      <c r="W332" s="82">
        <v>0</v>
      </c>
      <c r="X332" s="82">
        <v>447</v>
      </c>
      <c r="Y332" s="82">
        <v>7556</v>
      </c>
      <c r="Z332" s="83">
        <f ca="1">SUMIF($A$10:$A$938,$A332,$Y$10:$Y$938)+SUMIF('17PJ'!$B$10:$K$889,$A332,'17PJ'!K$10:$K$889)</f>
        <v>17766504</v>
      </c>
      <c r="AB332" s="79">
        <v>0</v>
      </c>
      <c r="AC332" s="79">
        <v>0</v>
      </c>
      <c r="AD332" s="80">
        <v>0</v>
      </c>
      <c r="AE332" s="150"/>
    </row>
    <row r="333" spans="1:31" s="13" customFormat="1">
      <c r="A333" s="49">
        <v>445</v>
      </c>
      <c r="B333" s="49">
        <v>445348767</v>
      </c>
      <c r="C333" s="50" t="s">
        <v>154</v>
      </c>
      <c r="D333" s="49">
        <v>348</v>
      </c>
      <c r="E333" s="50" t="s">
        <v>100</v>
      </c>
      <c r="F333" s="49">
        <v>767</v>
      </c>
      <c r="G333" s="50" t="s">
        <v>267</v>
      </c>
      <c r="H333" s="79">
        <v>4</v>
      </c>
      <c r="I333" s="80">
        <v>8883</v>
      </c>
      <c r="J333" s="80">
        <v>2051</v>
      </c>
      <c r="K333" s="80">
        <v>0</v>
      </c>
      <c r="L333" s="80">
        <v>893</v>
      </c>
      <c r="M333" s="81">
        <v>11827</v>
      </c>
      <c r="N333"/>
      <c r="O333" s="79">
        <v>0</v>
      </c>
      <c r="P333" s="79">
        <v>0</v>
      </c>
      <c r="Q333" s="55">
        <v>0.09</v>
      </c>
      <c r="R333" s="55">
        <v>2.2695074711172835E-2</v>
      </c>
      <c r="S333" s="52">
        <v>0</v>
      </c>
      <c r="T333"/>
      <c r="U333" s="82">
        <v>43736</v>
      </c>
      <c r="V333" s="82">
        <v>0</v>
      </c>
      <c r="W333" s="82">
        <v>0</v>
      </c>
      <c r="X333" s="82">
        <v>3572</v>
      </c>
      <c r="Y333" s="82">
        <v>47308</v>
      </c>
      <c r="Z333" s="83">
        <f ca="1">SUMIF($A$10:$A$938,$A333,$Y$10:$Y$938)+SUMIF('17PJ'!$B$10:$K$889,$A333,'17PJ'!K$10:$K$889)</f>
        <v>17766504</v>
      </c>
      <c r="AB333" s="79">
        <v>0</v>
      </c>
      <c r="AC333" s="79">
        <v>0</v>
      </c>
      <c r="AD333" s="80">
        <v>0</v>
      </c>
      <c r="AE333" s="150"/>
    </row>
    <row r="334" spans="1:31" s="13" customFormat="1">
      <c r="A334" s="49">
        <v>445</v>
      </c>
      <c r="B334" s="49">
        <v>445348775</v>
      </c>
      <c r="C334" s="50" t="s">
        <v>154</v>
      </c>
      <c r="D334" s="49">
        <v>348</v>
      </c>
      <c r="E334" s="50" t="s">
        <v>100</v>
      </c>
      <c r="F334" s="49">
        <v>775</v>
      </c>
      <c r="G334" s="50" t="s">
        <v>120</v>
      </c>
      <c r="H334" s="79">
        <v>16.95</v>
      </c>
      <c r="I334" s="80">
        <v>9839</v>
      </c>
      <c r="J334" s="80">
        <v>1866</v>
      </c>
      <c r="K334" s="80">
        <v>0</v>
      </c>
      <c r="L334" s="80">
        <v>893</v>
      </c>
      <c r="M334" s="81">
        <v>12598</v>
      </c>
      <c r="N334"/>
      <c r="O334" s="79">
        <v>0</v>
      </c>
      <c r="P334" s="79">
        <v>0</v>
      </c>
      <c r="Q334" s="55">
        <v>0.09</v>
      </c>
      <c r="R334" s="55">
        <v>5.9447349443697431E-3</v>
      </c>
      <c r="S334" s="52">
        <v>0</v>
      </c>
      <c r="T334"/>
      <c r="U334" s="82">
        <v>198401</v>
      </c>
      <c r="V334" s="82">
        <v>0</v>
      </c>
      <c r="W334" s="82">
        <v>0</v>
      </c>
      <c r="X334" s="82">
        <v>15137</v>
      </c>
      <c r="Y334" s="82">
        <v>213538</v>
      </c>
      <c r="Z334" s="83">
        <f ca="1">SUMIF($A$10:$A$938,$A334,$Y$10:$Y$938)+SUMIF('17PJ'!$B$10:$K$889,$A334,'17PJ'!K$10:$K$889)</f>
        <v>17766504</v>
      </c>
      <c r="AB334" s="79">
        <v>0</v>
      </c>
      <c r="AC334" s="79">
        <v>0</v>
      </c>
      <c r="AD334" s="80">
        <v>0</v>
      </c>
      <c r="AE334" s="150"/>
    </row>
    <row r="335" spans="1:31" s="13" customFormat="1">
      <c r="A335" s="49">
        <v>446</v>
      </c>
      <c r="B335" s="49">
        <v>446099016</v>
      </c>
      <c r="C335" s="50" t="s">
        <v>160</v>
      </c>
      <c r="D335" s="49">
        <v>99</v>
      </c>
      <c r="E335" s="50" t="s">
        <v>161</v>
      </c>
      <c r="F335" s="49">
        <v>16</v>
      </c>
      <c r="G335" s="50" t="s">
        <v>162</v>
      </c>
      <c r="H335" s="79">
        <v>319.66999999999996</v>
      </c>
      <c r="I335" s="80">
        <v>9602</v>
      </c>
      <c r="J335" s="80">
        <v>405</v>
      </c>
      <c r="K335" s="80">
        <v>0</v>
      </c>
      <c r="L335" s="80">
        <v>893</v>
      </c>
      <c r="M335" s="81">
        <v>10900</v>
      </c>
      <c r="N335"/>
      <c r="O335" s="79">
        <v>0</v>
      </c>
      <c r="P335" s="79">
        <v>0</v>
      </c>
      <c r="Q335" s="55">
        <v>0.09</v>
      </c>
      <c r="R335" s="55">
        <v>4.4099835533242523E-2</v>
      </c>
      <c r="S335" s="52">
        <v>0</v>
      </c>
      <c r="T335"/>
      <c r="U335" s="82">
        <v>3198937</v>
      </c>
      <c r="V335" s="82">
        <v>0</v>
      </c>
      <c r="W335" s="82">
        <v>0</v>
      </c>
      <c r="X335" s="82">
        <v>285466</v>
      </c>
      <c r="Y335" s="82">
        <v>3484403</v>
      </c>
      <c r="Z335" s="83">
        <f ca="1">SUMIF($A$10:$A$938,$A335,$Y$10:$Y$938)+SUMIF('17PJ'!$B$10:$K$889,$A335,'17PJ'!K$10:$K$889)</f>
        <v>19061620</v>
      </c>
      <c r="AB335" s="79">
        <v>0</v>
      </c>
      <c r="AC335" s="79">
        <v>0</v>
      </c>
      <c r="AD335" s="80">
        <v>0</v>
      </c>
      <c r="AE335" s="150"/>
    </row>
    <row r="336" spans="1:31" s="13" customFormat="1">
      <c r="A336" s="49">
        <v>446</v>
      </c>
      <c r="B336" s="49">
        <v>446099018</v>
      </c>
      <c r="C336" s="50" t="s">
        <v>160</v>
      </c>
      <c r="D336" s="49">
        <v>99</v>
      </c>
      <c r="E336" s="50" t="s">
        <v>161</v>
      </c>
      <c r="F336" s="49">
        <v>18</v>
      </c>
      <c r="G336" s="50" t="s">
        <v>163</v>
      </c>
      <c r="H336" s="79">
        <v>9</v>
      </c>
      <c r="I336" s="80">
        <v>11045</v>
      </c>
      <c r="J336" s="80">
        <v>10501</v>
      </c>
      <c r="K336" s="80">
        <v>0</v>
      </c>
      <c r="L336" s="80">
        <v>893</v>
      </c>
      <c r="M336" s="81">
        <v>22439</v>
      </c>
      <c r="N336"/>
      <c r="O336" s="79">
        <v>0</v>
      </c>
      <c r="P336" s="79">
        <v>0</v>
      </c>
      <c r="Q336" s="55">
        <v>0.09</v>
      </c>
      <c r="R336" s="55">
        <v>1.8053926595395651E-2</v>
      </c>
      <c r="S336" s="52">
        <v>0</v>
      </c>
      <c r="T336"/>
      <c r="U336" s="82">
        <v>193914</v>
      </c>
      <c r="V336" s="82">
        <v>0</v>
      </c>
      <c r="W336" s="82">
        <v>0</v>
      </c>
      <c r="X336" s="82">
        <v>8037</v>
      </c>
      <c r="Y336" s="82">
        <v>201951</v>
      </c>
      <c r="Z336" s="83">
        <f ca="1">SUMIF($A$10:$A$938,$A336,$Y$10:$Y$938)+SUMIF('17PJ'!$B$10:$K$889,$A336,'17PJ'!K$10:$K$889)</f>
        <v>19061620</v>
      </c>
      <c r="AB336" s="79">
        <v>0</v>
      </c>
      <c r="AC336" s="79">
        <v>0</v>
      </c>
      <c r="AD336" s="80">
        <v>0</v>
      </c>
      <c r="AE336" s="150"/>
    </row>
    <row r="337" spans="1:31" s="13" customFormat="1">
      <c r="A337" s="49">
        <v>446</v>
      </c>
      <c r="B337" s="49">
        <v>446099035</v>
      </c>
      <c r="C337" s="50" t="s">
        <v>160</v>
      </c>
      <c r="D337" s="49">
        <v>99</v>
      </c>
      <c r="E337" s="50" t="s">
        <v>161</v>
      </c>
      <c r="F337" s="49">
        <v>35</v>
      </c>
      <c r="G337" s="50" t="s">
        <v>11</v>
      </c>
      <c r="H337" s="79">
        <v>4.9800000000000004</v>
      </c>
      <c r="I337" s="80">
        <v>15277</v>
      </c>
      <c r="J337" s="80">
        <v>5371</v>
      </c>
      <c r="K337" s="80">
        <v>0</v>
      </c>
      <c r="L337" s="80">
        <v>893</v>
      </c>
      <c r="M337" s="81">
        <v>21541</v>
      </c>
      <c r="N337"/>
      <c r="O337" s="79">
        <v>0</v>
      </c>
      <c r="P337" s="79">
        <v>0</v>
      </c>
      <c r="Q337" s="55">
        <v>0.18</v>
      </c>
      <c r="R337" s="55">
        <v>0.14456084490991788</v>
      </c>
      <c r="S337" s="52">
        <v>0</v>
      </c>
      <c r="T337"/>
      <c r="U337" s="82">
        <v>102827</v>
      </c>
      <c r="V337" s="82">
        <v>0</v>
      </c>
      <c r="W337" s="82">
        <v>0</v>
      </c>
      <c r="X337" s="82">
        <v>4447</v>
      </c>
      <c r="Y337" s="82">
        <v>107274</v>
      </c>
      <c r="Z337" s="83">
        <f ca="1">SUMIF($A$10:$A$938,$A337,$Y$10:$Y$938)+SUMIF('17PJ'!$B$10:$K$889,$A337,'17PJ'!K$10:$K$889)</f>
        <v>19061620</v>
      </c>
      <c r="AB337" s="79">
        <v>0</v>
      </c>
      <c r="AC337" s="79">
        <v>0</v>
      </c>
      <c r="AD337" s="80">
        <v>0</v>
      </c>
      <c r="AE337" s="150"/>
    </row>
    <row r="338" spans="1:31" s="13" customFormat="1">
      <c r="A338" s="49">
        <v>446</v>
      </c>
      <c r="B338" s="49">
        <v>446099044</v>
      </c>
      <c r="C338" s="50" t="s">
        <v>160</v>
      </c>
      <c r="D338" s="49">
        <v>99</v>
      </c>
      <c r="E338" s="50" t="s">
        <v>161</v>
      </c>
      <c r="F338" s="49">
        <v>44</v>
      </c>
      <c r="G338" s="50" t="s">
        <v>12</v>
      </c>
      <c r="H338" s="79">
        <v>434.66999999999996</v>
      </c>
      <c r="I338" s="80">
        <v>11012</v>
      </c>
      <c r="J338" s="80">
        <v>252</v>
      </c>
      <c r="K338" s="80">
        <v>0</v>
      </c>
      <c r="L338" s="80">
        <v>893</v>
      </c>
      <c r="M338" s="81">
        <v>12157</v>
      </c>
      <c r="N338"/>
      <c r="O338" s="79">
        <v>0</v>
      </c>
      <c r="P338" s="79">
        <v>0</v>
      </c>
      <c r="Q338" s="55">
        <v>0.09</v>
      </c>
      <c r="R338" s="55">
        <v>4.5747299026763673E-2</v>
      </c>
      <c r="S338" s="52">
        <v>0</v>
      </c>
      <c r="T338"/>
      <c r="U338" s="82">
        <v>4896125</v>
      </c>
      <c r="V338" s="82">
        <v>0</v>
      </c>
      <c r="W338" s="82">
        <v>0</v>
      </c>
      <c r="X338" s="82">
        <v>388161</v>
      </c>
      <c r="Y338" s="82">
        <v>5284286</v>
      </c>
      <c r="Z338" s="83">
        <f ca="1">SUMIF($A$10:$A$938,$A338,$Y$10:$Y$938)+SUMIF('17PJ'!$B$10:$K$889,$A338,'17PJ'!K$10:$K$889)</f>
        <v>19061620</v>
      </c>
      <c r="AB338" s="79">
        <v>0</v>
      </c>
      <c r="AC338" s="79">
        <v>0</v>
      </c>
      <c r="AD338" s="80">
        <v>0</v>
      </c>
      <c r="AE338" s="150"/>
    </row>
    <row r="339" spans="1:31" s="13" customFormat="1">
      <c r="A339" s="49">
        <v>446</v>
      </c>
      <c r="B339" s="49">
        <v>446099050</v>
      </c>
      <c r="C339" s="50" t="s">
        <v>160</v>
      </c>
      <c r="D339" s="49">
        <v>99</v>
      </c>
      <c r="E339" s="50" t="s">
        <v>161</v>
      </c>
      <c r="F339" s="49">
        <v>50</v>
      </c>
      <c r="G339" s="50" t="s">
        <v>90</v>
      </c>
      <c r="H339" s="79">
        <v>4.13</v>
      </c>
      <c r="I339" s="80">
        <v>9655</v>
      </c>
      <c r="J339" s="80">
        <v>4549</v>
      </c>
      <c r="K339" s="80">
        <v>0</v>
      </c>
      <c r="L339" s="80">
        <v>893</v>
      </c>
      <c r="M339" s="81">
        <v>15097</v>
      </c>
      <c r="N339"/>
      <c r="O339" s="79">
        <v>0</v>
      </c>
      <c r="P339" s="79">
        <v>0</v>
      </c>
      <c r="Q339" s="55">
        <v>0.09</v>
      </c>
      <c r="R339" s="55">
        <v>2.7567702807502416E-3</v>
      </c>
      <c r="S339" s="52">
        <v>0</v>
      </c>
      <c r="T339"/>
      <c r="U339" s="82">
        <v>58663</v>
      </c>
      <c r="V339" s="82">
        <v>0</v>
      </c>
      <c r="W339" s="82">
        <v>0</v>
      </c>
      <c r="X339" s="82">
        <v>3688</v>
      </c>
      <c r="Y339" s="82">
        <v>62351</v>
      </c>
      <c r="Z339" s="83">
        <f ca="1">SUMIF($A$10:$A$938,$A339,$Y$10:$Y$938)+SUMIF('17PJ'!$B$10:$K$889,$A339,'17PJ'!K$10:$K$889)</f>
        <v>19061620</v>
      </c>
      <c r="AB339" s="79">
        <v>0</v>
      </c>
      <c r="AC339" s="79">
        <v>0</v>
      </c>
      <c r="AD339" s="80">
        <v>0</v>
      </c>
      <c r="AE339" s="150"/>
    </row>
    <row r="340" spans="1:31" s="13" customFormat="1">
      <c r="A340" s="49">
        <v>446</v>
      </c>
      <c r="B340" s="49">
        <v>446099073</v>
      </c>
      <c r="C340" s="50" t="s">
        <v>160</v>
      </c>
      <c r="D340" s="49">
        <v>99</v>
      </c>
      <c r="E340" s="50" t="s">
        <v>161</v>
      </c>
      <c r="F340" s="49">
        <v>73</v>
      </c>
      <c r="G340" s="50" t="s">
        <v>23</v>
      </c>
      <c r="H340" s="79">
        <v>3</v>
      </c>
      <c r="I340" s="80">
        <v>10347</v>
      </c>
      <c r="J340" s="80">
        <v>8051</v>
      </c>
      <c r="K340" s="80">
        <v>0</v>
      </c>
      <c r="L340" s="80">
        <v>893</v>
      </c>
      <c r="M340" s="81">
        <v>19291</v>
      </c>
      <c r="N340"/>
      <c r="O340" s="79">
        <v>0</v>
      </c>
      <c r="P340" s="79">
        <v>0</v>
      </c>
      <c r="Q340" s="55">
        <v>0.09</v>
      </c>
      <c r="R340" s="55">
        <v>6.0798101377384835E-3</v>
      </c>
      <c r="S340" s="52">
        <v>0</v>
      </c>
      <c r="T340"/>
      <c r="U340" s="82">
        <v>55194</v>
      </c>
      <c r="V340" s="82">
        <v>0</v>
      </c>
      <c r="W340" s="82">
        <v>0</v>
      </c>
      <c r="X340" s="82">
        <v>2679</v>
      </c>
      <c r="Y340" s="82">
        <v>57873</v>
      </c>
      <c r="Z340" s="83">
        <f ca="1">SUMIF($A$10:$A$938,$A340,$Y$10:$Y$938)+SUMIF('17PJ'!$B$10:$K$889,$A340,'17PJ'!K$10:$K$889)</f>
        <v>19061620</v>
      </c>
      <c r="AB340" s="79">
        <v>0</v>
      </c>
      <c r="AC340" s="79">
        <v>0</v>
      </c>
      <c r="AD340" s="80">
        <v>0</v>
      </c>
      <c r="AE340" s="150"/>
    </row>
    <row r="341" spans="1:31" s="13" customFormat="1">
      <c r="A341" s="49">
        <v>446</v>
      </c>
      <c r="B341" s="49">
        <v>446099083</v>
      </c>
      <c r="C341" s="50" t="s">
        <v>160</v>
      </c>
      <c r="D341" s="49">
        <v>99</v>
      </c>
      <c r="E341" s="50" t="s">
        <v>161</v>
      </c>
      <c r="F341" s="49">
        <v>83</v>
      </c>
      <c r="G341" s="50" t="s">
        <v>253</v>
      </c>
      <c r="H341" s="79">
        <v>2.92</v>
      </c>
      <c r="I341" s="80">
        <v>9803</v>
      </c>
      <c r="J341" s="80">
        <v>1696</v>
      </c>
      <c r="K341" s="80">
        <v>0</v>
      </c>
      <c r="L341" s="80">
        <v>893</v>
      </c>
      <c r="M341" s="81">
        <v>12392</v>
      </c>
      <c r="N341"/>
      <c r="O341" s="79">
        <v>0</v>
      </c>
      <c r="P341" s="79">
        <v>0</v>
      </c>
      <c r="Q341" s="55">
        <v>0.09</v>
      </c>
      <c r="R341" s="55">
        <v>3.9675313185430425E-3</v>
      </c>
      <c r="S341" s="52">
        <v>0</v>
      </c>
      <c r="T341"/>
      <c r="U341" s="82">
        <v>33577</v>
      </c>
      <c r="V341" s="82">
        <v>0</v>
      </c>
      <c r="W341" s="82">
        <v>0</v>
      </c>
      <c r="X341" s="82">
        <v>2608</v>
      </c>
      <c r="Y341" s="82">
        <v>36185</v>
      </c>
      <c r="Z341" s="83">
        <f ca="1">SUMIF($A$10:$A$938,$A341,$Y$10:$Y$938)+SUMIF('17PJ'!$B$10:$K$889,$A341,'17PJ'!K$10:$K$889)</f>
        <v>19061620</v>
      </c>
      <c r="AB341" s="79">
        <v>0</v>
      </c>
      <c r="AC341" s="79">
        <v>0</v>
      </c>
      <c r="AD341" s="80">
        <v>0</v>
      </c>
      <c r="AE341" s="150"/>
    </row>
    <row r="342" spans="1:31" s="13" customFormat="1">
      <c r="A342" s="49">
        <v>446</v>
      </c>
      <c r="B342" s="49">
        <v>446099088</v>
      </c>
      <c r="C342" s="50" t="s">
        <v>160</v>
      </c>
      <c r="D342" s="49">
        <v>99</v>
      </c>
      <c r="E342" s="50" t="s">
        <v>161</v>
      </c>
      <c r="F342" s="49">
        <v>88</v>
      </c>
      <c r="G342" s="50" t="s">
        <v>91</v>
      </c>
      <c r="H342" s="79">
        <v>18.18</v>
      </c>
      <c r="I342" s="80">
        <v>9969</v>
      </c>
      <c r="J342" s="80">
        <v>2998</v>
      </c>
      <c r="K342" s="80">
        <v>0</v>
      </c>
      <c r="L342" s="80">
        <v>893</v>
      </c>
      <c r="M342" s="81">
        <v>13860</v>
      </c>
      <c r="N342"/>
      <c r="O342" s="79">
        <v>0</v>
      </c>
      <c r="P342" s="79">
        <v>0</v>
      </c>
      <c r="Q342" s="55">
        <v>0.09</v>
      </c>
      <c r="R342" s="55">
        <v>5.0751465023331672E-3</v>
      </c>
      <c r="S342" s="52">
        <v>0</v>
      </c>
      <c r="T342"/>
      <c r="U342" s="82">
        <v>235740</v>
      </c>
      <c r="V342" s="82">
        <v>0</v>
      </c>
      <c r="W342" s="82">
        <v>0</v>
      </c>
      <c r="X342" s="82">
        <v>16234</v>
      </c>
      <c r="Y342" s="82">
        <v>251974</v>
      </c>
      <c r="Z342" s="83">
        <f ca="1">SUMIF($A$10:$A$938,$A342,$Y$10:$Y$938)+SUMIF('17PJ'!$B$10:$K$889,$A342,'17PJ'!K$10:$K$889)</f>
        <v>19061620</v>
      </c>
      <c r="AB342" s="79">
        <v>0</v>
      </c>
      <c r="AC342" s="79">
        <v>0</v>
      </c>
      <c r="AD342" s="80">
        <v>0</v>
      </c>
      <c r="AE342" s="150"/>
    </row>
    <row r="343" spans="1:31" s="13" customFormat="1">
      <c r="A343" s="49">
        <v>446</v>
      </c>
      <c r="B343" s="49">
        <v>446099099</v>
      </c>
      <c r="C343" s="50" t="s">
        <v>160</v>
      </c>
      <c r="D343" s="49">
        <v>99</v>
      </c>
      <c r="E343" s="50" t="s">
        <v>161</v>
      </c>
      <c r="F343" s="49">
        <v>99</v>
      </c>
      <c r="G343" s="50" t="s">
        <v>161</v>
      </c>
      <c r="H343" s="79">
        <v>117.12</v>
      </c>
      <c r="I343" s="80">
        <v>9745</v>
      </c>
      <c r="J343" s="80">
        <v>5619</v>
      </c>
      <c r="K343" s="80">
        <v>0</v>
      </c>
      <c r="L343" s="80">
        <v>893</v>
      </c>
      <c r="M343" s="81">
        <v>16257</v>
      </c>
      <c r="N343"/>
      <c r="O343" s="79">
        <v>0</v>
      </c>
      <c r="P343" s="79">
        <v>0</v>
      </c>
      <c r="Q343" s="55">
        <v>0.09</v>
      </c>
      <c r="R343" s="55">
        <v>4.2363257387113468E-2</v>
      </c>
      <c r="S343" s="52">
        <v>0</v>
      </c>
      <c r="T343"/>
      <c r="U343" s="82">
        <v>1799432</v>
      </c>
      <c r="V343" s="82">
        <v>0</v>
      </c>
      <c r="W343" s="82">
        <v>0</v>
      </c>
      <c r="X343" s="82">
        <v>104587</v>
      </c>
      <c r="Y343" s="82">
        <v>1904019</v>
      </c>
      <c r="Z343" s="83">
        <f ca="1">SUMIF($A$10:$A$938,$A343,$Y$10:$Y$938)+SUMIF('17PJ'!$B$10:$K$889,$A343,'17PJ'!K$10:$K$889)</f>
        <v>19061620</v>
      </c>
      <c r="AB343" s="79">
        <v>0</v>
      </c>
      <c r="AC343" s="79">
        <v>0</v>
      </c>
      <c r="AD343" s="80">
        <v>0</v>
      </c>
      <c r="AE343" s="150"/>
    </row>
    <row r="344" spans="1:31" s="13" customFormat="1">
      <c r="A344" s="49">
        <v>446</v>
      </c>
      <c r="B344" s="49">
        <v>446099133</v>
      </c>
      <c r="C344" s="50" t="s">
        <v>160</v>
      </c>
      <c r="D344" s="49">
        <v>99</v>
      </c>
      <c r="E344" s="50" t="s">
        <v>161</v>
      </c>
      <c r="F344" s="49">
        <v>133</v>
      </c>
      <c r="G344" s="50" t="s">
        <v>59</v>
      </c>
      <c r="H344" s="79">
        <v>3.95</v>
      </c>
      <c r="I344" s="80">
        <v>8454</v>
      </c>
      <c r="J344" s="80">
        <v>2650</v>
      </c>
      <c r="K344" s="80">
        <v>0</v>
      </c>
      <c r="L344" s="80">
        <v>893</v>
      </c>
      <c r="M344" s="81">
        <v>11997</v>
      </c>
      <c r="N344"/>
      <c r="O344" s="79">
        <v>0</v>
      </c>
      <c r="P344" s="79">
        <v>0</v>
      </c>
      <c r="Q344" s="55">
        <v>0.09</v>
      </c>
      <c r="R344" s="55">
        <v>2.5802336413393717E-2</v>
      </c>
      <c r="S344" s="52">
        <v>0</v>
      </c>
      <c r="T344"/>
      <c r="U344" s="82">
        <v>43861</v>
      </c>
      <c r="V344" s="82">
        <v>0</v>
      </c>
      <c r="W344" s="82">
        <v>0</v>
      </c>
      <c r="X344" s="82">
        <v>3527</v>
      </c>
      <c r="Y344" s="82">
        <v>47388</v>
      </c>
      <c r="Z344" s="83">
        <f ca="1">SUMIF($A$10:$A$938,$A344,$Y$10:$Y$938)+SUMIF('17PJ'!$B$10:$K$889,$A344,'17PJ'!K$10:$K$889)</f>
        <v>19061620</v>
      </c>
      <c r="AB344" s="79">
        <v>0</v>
      </c>
      <c r="AC344" s="79">
        <v>0</v>
      </c>
      <c r="AD344" s="80">
        <v>0</v>
      </c>
      <c r="AE344" s="150"/>
    </row>
    <row r="345" spans="1:31" s="13" customFormat="1">
      <c r="A345" s="49">
        <v>446</v>
      </c>
      <c r="B345" s="49">
        <v>446099167</v>
      </c>
      <c r="C345" s="50" t="s">
        <v>160</v>
      </c>
      <c r="D345" s="49">
        <v>99</v>
      </c>
      <c r="E345" s="50" t="s">
        <v>161</v>
      </c>
      <c r="F345" s="49">
        <v>167</v>
      </c>
      <c r="G345" s="50" t="s">
        <v>164</v>
      </c>
      <c r="H345" s="79">
        <v>81.559999999999988</v>
      </c>
      <c r="I345" s="80">
        <v>9950</v>
      </c>
      <c r="J345" s="80">
        <v>3678</v>
      </c>
      <c r="K345" s="80">
        <v>0</v>
      </c>
      <c r="L345" s="80">
        <v>893</v>
      </c>
      <c r="M345" s="81">
        <v>14521</v>
      </c>
      <c r="N345"/>
      <c r="O345" s="79">
        <v>0</v>
      </c>
      <c r="P345" s="79">
        <v>0</v>
      </c>
      <c r="Q345" s="55">
        <v>0.09</v>
      </c>
      <c r="R345" s="55">
        <v>1.9277546607946845E-2</v>
      </c>
      <c r="S345" s="52">
        <v>0</v>
      </c>
      <c r="T345"/>
      <c r="U345" s="82">
        <v>1111498</v>
      </c>
      <c r="V345" s="82">
        <v>0</v>
      </c>
      <c r="W345" s="82">
        <v>0</v>
      </c>
      <c r="X345" s="82">
        <v>72831</v>
      </c>
      <c r="Y345" s="82">
        <v>1184329</v>
      </c>
      <c r="Z345" s="83">
        <f ca="1">SUMIF($A$10:$A$938,$A345,$Y$10:$Y$938)+SUMIF('17PJ'!$B$10:$K$889,$A345,'17PJ'!K$10:$K$889)</f>
        <v>19061620</v>
      </c>
      <c r="AB345" s="79">
        <v>0</v>
      </c>
      <c r="AC345" s="79">
        <v>0</v>
      </c>
      <c r="AD345" s="80">
        <v>0</v>
      </c>
      <c r="AE345" s="150"/>
    </row>
    <row r="346" spans="1:31" s="13" customFormat="1">
      <c r="A346" s="49">
        <v>446</v>
      </c>
      <c r="B346" s="49">
        <v>446099170</v>
      </c>
      <c r="C346" s="50" t="s">
        <v>160</v>
      </c>
      <c r="D346" s="49">
        <v>99</v>
      </c>
      <c r="E346" s="50" t="s">
        <v>161</v>
      </c>
      <c r="F346" s="49">
        <v>170</v>
      </c>
      <c r="G346" s="50" t="s">
        <v>65</v>
      </c>
      <c r="H346" s="79">
        <v>1</v>
      </c>
      <c r="I346" s="80">
        <v>11171</v>
      </c>
      <c r="J346" s="80">
        <v>4364</v>
      </c>
      <c r="K346" s="80">
        <v>0</v>
      </c>
      <c r="L346" s="80">
        <v>893</v>
      </c>
      <c r="M346" s="81">
        <v>16428</v>
      </c>
      <c r="N346"/>
      <c r="O346" s="79">
        <v>0</v>
      </c>
      <c r="P346" s="79">
        <v>0</v>
      </c>
      <c r="Q346" s="55">
        <v>0.09</v>
      </c>
      <c r="R346" s="55">
        <v>8.9350920886556662E-2</v>
      </c>
      <c r="S346" s="52">
        <v>0</v>
      </c>
      <c r="T346"/>
      <c r="U346" s="82">
        <v>15535</v>
      </c>
      <c r="V346" s="82">
        <v>0</v>
      </c>
      <c r="W346" s="82">
        <v>0</v>
      </c>
      <c r="X346" s="82">
        <v>893</v>
      </c>
      <c r="Y346" s="82">
        <v>16428</v>
      </c>
      <c r="Z346" s="83">
        <f ca="1">SUMIF($A$10:$A$938,$A346,$Y$10:$Y$938)+SUMIF('17PJ'!$B$10:$K$889,$A346,'17PJ'!K$10:$K$889)</f>
        <v>19061620</v>
      </c>
      <c r="AB346" s="79">
        <v>0</v>
      </c>
      <c r="AC346" s="79">
        <v>0</v>
      </c>
      <c r="AD346" s="80">
        <v>0</v>
      </c>
      <c r="AE346" s="150"/>
    </row>
    <row r="347" spans="1:31" s="13" customFormat="1">
      <c r="A347" s="49">
        <v>446</v>
      </c>
      <c r="B347" s="49">
        <v>446099175</v>
      </c>
      <c r="C347" s="50" t="s">
        <v>160</v>
      </c>
      <c r="D347" s="49">
        <v>99</v>
      </c>
      <c r="E347" s="50" t="s">
        <v>161</v>
      </c>
      <c r="F347" s="49">
        <v>175</v>
      </c>
      <c r="G347" s="50" t="s">
        <v>165</v>
      </c>
      <c r="H347" s="79">
        <v>0.03</v>
      </c>
      <c r="I347" s="80">
        <v>15277</v>
      </c>
      <c r="J347" s="80">
        <v>7632</v>
      </c>
      <c r="K347" s="80">
        <v>0</v>
      </c>
      <c r="L347" s="80">
        <v>893</v>
      </c>
      <c r="M347" s="81">
        <v>23802</v>
      </c>
      <c r="N347"/>
      <c r="O347" s="79">
        <v>0</v>
      </c>
      <c r="P347" s="79">
        <v>0</v>
      </c>
      <c r="Q347" s="55">
        <v>0.09</v>
      </c>
      <c r="R347" s="55">
        <v>1.8873585182855603E-5</v>
      </c>
      <c r="S347" s="52">
        <v>0</v>
      </c>
      <c r="T347"/>
      <c r="U347" s="82">
        <v>687</v>
      </c>
      <c r="V347" s="82">
        <v>0</v>
      </c>
      <c r="W347" s="82">
        <v>0</v>
      </c>
      <c r="X347" s="82">
        <v>27</v>
      </c>
      <c r="Y347" s="82">
        <v>714</v>
      </c>
      <c r="Z347" s="83">
        <f ca="1">SUMIF($A$10:$A$938,$A347,$Y$10:$Y$938)+SUMIF('17PJ'!$B$10:$K$889,$A347,'17PJ'!K$10:$K$889)</f>
        <v>19061620</v>
      </c>
      <c r="AB347" s="79">
        <v>0</v>
      </c>
      <c r="AC347" s="79">
        <v>0</v>
      </c>
      <c r="AD347" s="80">
        <v>0</v>
      </c>
      <c r="AE347" s="150"/>
    </row>
    <row r="348" spans="1:31" s="13" customFormat="1">
      <c r="A348" s="49">
        <v>446</v>
      </c>
      <c r="B348" s="49">
        <v>446099177</v>
      </c>
      <c r="C348" s="50" t="s">
        <v>160</v>
      </c>
      <c r="D348" s="49">
        <v>99</v>
      </c>
      <c r="E348" s="50" t="s">
        <v>161</v>
      </c>
      <c r="F348" s="49">
        <v>177</v>
      </c>
      <c r="G348" s="50" t="s">
        <v>110</v>
      </c>
      <c r="H348" s="79">
        <v>5</v>
      </c>
      <c r="I348" s="80">
        <v>9166</v>
      </c>
      <c r="J348" s="80">
        <v>3371</v>
      </c>
      <c r="K348" s="80">
        <v>0</v>
      </c>
      <c r="L348" s="80">
        <v>893</v>
      </c>
      <c r="M348" s="81">
        <v>13430</v>
      </c>
      <c r="N348"/>
      <c r="O348" s="79">
        <v>0</v>
      </c>
      <c r="P348" s="79">
        <v>0</v>
      </c>
      <c r="Q348" s="55">
        <v>0.09</v>
      </c>
      <c r="R348" s="55">
        <v>5.4522435519441101E-3</v>
      </c>
      <c r="S348" s="52">
        <v>0</v>
      </c>
      <c r="T348"/>
      <c r="U348" s="82">
        <v>62685</v>
      </c>
      <c r="V348" s="82">
        <v>0</v>
      </c>
      <c r="W348" s="82">
        <v>0</v>
      </c>
      <c r="X348" s="82">
        <v>4465</v>
      </c>
      <c r="Y348" s="82">
        <v>67150</v>
      </c>
      <c r="Z348" s="83">
        <f ca="1">SUMIF($A$10:$A$938,$A348,$Y$10:$Y$938)+SUMIF('17PJ'!$B$10:$K$889,$A348,'17PJ'!K$10:$K$889)</f>
        <v>19061620</v>
      </c>
      <c r="AB348" s="79">
        <v>0</v>
      </c>
      <c r="AC348" s="79">
        <v>0</v>
      </c>
      <c r="AD348" s="80">
        <v>0</v>
      </c>
      <c r="AE348" s="150"/>
    </row>
    <row r="349" spans="1:31" s="13" customFormat="1">
      <c r="A349" s="49">
        <v>446</v>
      </c>
      <c r="B349" s="49">
        <v>446099208</v>
      </c>
      <c r="C349" s="50" t="s">
        <v>160</v>
      </c>
      <c r="D349" s="49">
        <v>99</v>
      </c>
      <c r="E349" s="50" t="s">
        <v>161</v>
      </c>
      <c r="F349" s="49">
        <v>208</v>
      </c>
      <c r="G349" s="50" t="s">
        <v>166</v>
      </c>
      <c r="H349" s="79">
        <v>2</v>
      </c>
      <c r="I349" s="80">
        <v>8454</v>
      </c>
      <c r="J349" s="80">
        <v>5224</v>
      </c>
      <c r="K349" s="80">
        <v>0</v>
      </c>
      <c r="L349" s="80">
        <v>893</v>
      </c>
      <c r="M349" s="81">
        <v>14571</v>
      </c>
      <c r="N349"/>
      <c r="O349" s="79">
        <v>0</v>
      </c>
      <c r="P349" s="79">
        <v>0</v>
      </c>
      <c r="Q349" s="55">
        <v>0.09</v>
      </c>
      <c r="R349" s="55">
        <v>2.0271151474912266E-3</v>
      </c>
      <c r="S349" s="52">
        <v>0</v>
      </c>
      <c r="T349"/>
      <c r="U349" s="82">
        <v>27356</v>
      </c>
      <c r="V349" s="82">
        <v>0</v>
      </c>
      <c r="W349" s="82">
        <v>0</v>
      </c>
      <c r="X349" s="82">
        <v>1786</v>
      </c>
      <c r="Y349" s="82">
        <v>29142</v>
      </c>
      <c r="Z349" s="83">
        <f ca="1">SUMIF($A$10:$A$938,$A349,$Y$10:$Y$938)+SUMIF('17PJ'!$B$10:$K$889,$A349,'17PJ'!K$10:$K$889)</f>
        <v>19061620</v>
      </c>
      <c r="AB349" s="79">
        <v>0</v>
      </c>
      <c r="AC349" s="79">
        <v>0</v>
      </c>
      <c r="AD349" s="80">
        <v>0</v>
      </c>
      <c r="AE349" s="150"/>
    </row>
    <row r="350" spans="1:31" s="13" customFormat="1">
      <c r="A350" s="49">
        <v>446</v>
      </c>
      <c r="B350" s="49">
        <v>446099212</v>
      </c>
      <c r="C350" s="50" t="s">
        <v>160</v>
      </c>
      <c r="D350" s="49">
        <v>99</v>
      </c>
      <c r="E350" s="50" t="s">
        <v>161</v>
      </c>
      <c r="F350" s="49">
        <v>212</v>
      </c>
      <c r="G350" s="50" t="s">
        <v>167</v>
      </c>
      <c r="H350" s="79">
        <v>123.21000000000002</v>
      </c>
      <c r="I350" s="80">
        <v>9616</v>
      </c>
      <c r="J350" s="80">
        <v>1591</v>
      </c>
      <c r="K350" s="80">
        <v>0</v>
      </c>
      <c r="L350" s="80">
        <v>893</v>
      </c>
      <c r="M350" s="81">
        <v>12100</v>
      </c>
      <c r="N350"/>
      <c r="O350" s="79">
        <v>0</v>
      </c>
      <c r="P350" s="79">
        <v>0</v>
      </c>
      <c r="Q350" s="55">
        <v>0.09</v>
      </c>
      <c r="R350" s="55">
        <v>2.8285439308904835E-2</v>
      </c>
      <c r="S350" s="52">
        <v>0</v>
      </c>
      <c r="T350"/>
      <c r="U350" s="82">
        <v>1380814</v>
      </c>
      <c r="V350" s="82">
        <v>0</v>
      </c>
      <c r="W350" s="82">
        <v>0</v>
      </c>
      <c r="X350" s="82">
        <v>110027</v>
      </c>
      <c r="Y350" s="82">
        <v>1490841</v>
      </c>
      <c r="Z350" s="83">
        <f ca="1">SUMIF($A$10:$A$938,$A350,$Y$10:$Y$938)+SUMIF('17PJ'!$B$10:$K$889,$A350,'17PJ'!K$10:$K$889)</f>
        <v>19061620</v>
      </c>
      <c r="AB350" s="79">
        <v>0</v>
      </c>
      <c r="AC350" s="79">
        <v>0</v>
      </c>
      <c r="AD350" s="80">
        <v>0</v>
      </c>
      <c r="AE350" s="150"/>
    </row>
    <row r="351" spans="1:31" s="13" customFormat="1">
      <c r="A351" s="49">
        <v>446</v>
      </c>
      <c r="B351" s="49">
        <v>446099218</v>
      </c>
      <c r="C351" s="50" t="s">
        <v>160</v>
      </c>
      <c r="D351" s="49">
        <v>99</v>
      </c>
      <c r="E351" s="50" t="s">
        <v>161</v>
      </c>
      <c r="F351" s="49">
        <v>218</v>
      </c>
      <c r="G351" s="50" t="s">
        <v>168</v>
      </c>
      <c r="H351" s="79">
        <v>109.21000000000002</v>
      </c>
      <c r="I351" s="80">
        <v>9347</v>
      </c>
      <c r="J351" s="80">
        <v>3088</v>
      </c>
      <c r="K351" s="80">
        <v>0</v>
      </c>
      <c r="L351" s="80">
        <v>893</v>
      </c>
      <c r="M351" s="81">
        <v>13328</v>
      </c>
      <c r="N351"/>
      <c r="O351" s="79">
        <v>0</v>
      </c>
      <c r="P351" s="79">
        <v>0</v>
      </c>
      <c r="Q351" s="55">
        <v>0.09</v>
      </c>
      <c r="R351" s="55">
        <v>4.0541296305223004E-2</v>
      </c>
      <c r="S351" s="52">
        <v>0</v>
      </c>
      <c r="T351"/>
      <c r="U351" s="82">
        <v>1358027</v>
      </c>
      <c r="V351" s="82">
        <v>0</v>
      </c>
      <c r="W351" s="82">
        <v>0</v>
      </c>
      <c r="X351" s="82">
        <v>97526</v>
      </c>
      <c r="Y351" s="82">
        <v>1455553</v>
      </c>
      <c r="Z351" s="83">
        <f ca="1">SUMIF($A$10:$A$938,$A351,$Y$10:$Y$938)+SUMIF('17PJ'!$B$10:$K$889,$A351,'17PJ'!K$10:$K$889)</f>
        <v>19061620</v>
      </c>
      <c r="AB351" s="79">
        <v>0</v>
      </c>
      <c r="AC351" s="79">
        <v>0</v>
      </c>
      <c r="AD351" s="80">
        <v>0</v>
      </c>
      <c r="AE351" s="150"/>
    </row>
    <row r="352" spans="1:31" s="13" customFormat="1">
      <c r="A352" s="49">
        <v>446</v>
      </c>
      <c r="B352" s="49">
        <v>446099220</v>
      </c>
      <c r="C352" s="50" t="s">
        <v>160</v>
      </c>
      <c r="D352" s="49">
        <v>99</v>
      </c>
      <c r="E352" s="50" t="s">
        <v>161</v>
      </c>
      <c r="F352" s="49">
        <v>220</v>
      </c>
      <c r="G352" s="50" t="s">
        <v>26</v>
      </c>
      <c r="H352" s="79">
        <v>22</v>
      </c>
      <c r="I352" s="80">
        <v>11730</v>
      </c>
      <c r="J352" s="80">
        <v>4775</v>
      </c>
      <c r="K352" s="80">
        <v>0</v>
      </c>
      <c r="L352" s="80">
        <v>893</v>
      </c>
      <c r="M352" s="81">
        <v>17398</v>
      </c>
      <c r="N352"/>
      <c r="O352" s="79">
        <v>0</v>
      </c>
      <c r="P352" s="79">
        <v>0</v>
      </c>
      <c r="Q352" s="55">
        <v>0.09</v>
      </c>
      <c r="R352" s="55">
        <v>1.1758606395051932E-2</v>
      </c>
      <c r="S352" s="52">
        <v>0</v>
      </c>
      <c r="T352"/>
      <c r="U352" s="82">
        <v>363110</v>
      </c>
      <c r="V352" s="82">
        <v>0</v>
      </c>
      <c r="W352" s="82">
        <v>0</v>
      </c>
      <c r="X352" s="82">
        <v>19646</v>
      </c>
      <c r="Y352" s="82">
        <v>382756</v>
      </c>
      <c r="Z352" s="83">
        <f ca="1">SUMIF($A$10:$A$938,$A352,$Y$10:$Y$938)+SUMIF('17PJ'!$B$10:$K$889,$A352,'17PJ'!K$10:$K$889)</f>
        <v>19061620</v>
      </c>
      <c r="AB352" s="79">
        <v>0</v>
      </c>
      <c r="AC352" s="79">
        <v>0</v>
      </c>
      <c r="AD352" s="80">
        <v>0</v>
      </c>
      <c r="AE352" s="150"/>
    </row>
    <row r="353" spans="1:31" s="13" customFormat="1">
      <c r="A353" s="49">
        <v>446</v>
      </c>
      <c r="B353" s="49">
        <v>446099238</v>
      </c>
      <c r="C353" s="50" t="s">
        <v>160</v>
      </c>
      <c r="D353" s="49">
        <v>99</v>
      </c>
      <c r="E353" s="50" t="s">
        <v>161</v>
      </c>
      <c r="F353" s="49">
        <v>238</v>
      </c>
      <c r="G353" s="50" t="s">
        <v>169</v>
      </c>
      <c r="H353" s="79">
        <v>19.790000000000003</v>
      </c>
      <c r="I353" s="80">
        <v>10737</v>
      </c>
      <c r="J353" s="80">
        <v>6671</v>
      </c>
      <c r="K353" s="80">
        <v>0</v>
      </c>
      <c r="L353" s="80">
        <v>893</v>
      </c>
      <c r="M353" s="81">
        <v>18301</v>
      </c>
      <c r="N353"/>
      <c r="O353" s="79">
        <v>0</v>
      </c>
      <c r="P353" s="79">
        <v>0</v>
      </c>
      <c r="Q353" s="55">
        <v>0.09</v>
      </c>
      <c r="R353" s="55">
        <v>3.9682413776474898E-2</v>
      </c>
      <c r="S353" s="52">
        <v>0</v>
      </c>
      <c r="T353"/>
      <c r="U353" s="82">
        <v>344505</v>
      </c>
      <c r="V353" s="82">
        <v>0</v>
      </c>
      <c r="W353" s="82">
        <v>0</v>
      </c>
      <c r="X353" s="82">
        <v>17672</v>
      </c>
      <c r="Y353" s="82">
        <v>362177</v>
      </c>
      <c r="Z353" s="83">
        <f ca="1">SUMIF($A$10:$A$938,$A353,$Y$10:$Y$938)+SUMIF('17PJ'!$B$10:$K$889,$A353,'17PJ'!K$10:$K$889)</f>
        <v>19061620</v>
      </c>
      <c r="AB353" s="79">
        <v>0</v>
      </c>
      <c r="AC353" s="79">
        <v>0</v>
      </c>
      <c r="AD353" s="80">
        <v>0</v>
      </c>
      <c r="AE353" s="150"/>
    </row>
    <row r="354" spans="1:31" s="13" customFormat="1">
      <c r="A354" s="49">
        <v>446</v>
      </c>
      <c r="B354" s="49">
        <v>446099244</v>
      </c>
      <c r="C354" s="50" t="s">
        <v>160</v>
      </c>
      <c r="D354" s="49">
        <v>99</v>
      </c>
      <c r="E354" s="50" t="s">
        <v>161</v>
      </c>
      <c r="F354" s="49">
        <v>244</v>
      </c>
      <c r="G354" s="50" t="s">
        <v>27</v>
      </c>
      <c r="H354" s="79">
        <v>11.95</v>
      </c>
      <c r="I354" s="80">
        <v>11710</v>
      </c>
      <c r="J354" s="80">
        <v>4745</v>
      </c>
      <c r="K354" s="80">
        <v>0</v>
      </c>
      <c r="L354" s="80">
        <v>893</v>
      </c>
      <c r="M354" s="81">
        <v>17348</v>
      </c>
      <c r="N354"/>
      <c r="O354" s="79">
        <v>0</v>
      </c>
      <c r="P354" s="79">
        <v>0</v>
      </c>
      <c r="Q354" s="55">
        <v>0.18</v>
      </c>
      <c r="R354" s="55">
        <v>9.1081897987744451E-2</v>
      </c>
      <c r="S354" s="52">
        <v>0</v>
      </c>
      <c r="T354"/>
      <c r="U354" s="82">
        <v>196637</v>
      </c>
      <c r="V354" s="82">
        <v>0</v>
      </c>
      <c r="W354" s="82">
        <v>0</v>
      </c>
      <c r="X354" s="82">
        <v>10671</v>
      </c>
      <c r="Y354" s="82">
        <v>207308</v>
      </c>
      <c r="Z354" s="83">
        <f ca="1">SUMIF($A$10:$A$938,$A354,$Y$10:$Y$938)+SUMIF('17PJ'!$B$10:$K$889,$A354,'17PJ'!K$10:$K$889)</f>
        <v>19061620</v>
      </c>
      <c r="AB354" s="79">
        <v>0</v>
      </c>
      <c r="AC354" s="79">
        <v>0</v>
      </c>
      <c r="AD354" s="80">
        <v>0</v>
      </c>
      <c r="AE354" s="150"/>
    </row>
    <row r="355" spans="1:31" s="13" customFormat="1">
      <c r="A355" s="49">
        <v>446</v>
      </c>
      <c r="B355" s="49">
        <v>446099266</v>
      </c>
      <c r="C355" s="50" t="s">
        <v>160</v>
      </c>
      <c r="D355" s="49">
        <v>99</v>
      </c>
      <c r="E355" s="50" t="s">
        <v>161</v>
      </c>
      <c r="F355" s="49">
        <v>266</v>
      </c>
      <c r="G355" s="50" t="s">
        <v>170</v>
      </c>
      <c r="H355" s="79">
        <v>5.34</v>
      </c>
      <c r="I355" s="80">
        <v>9194</v>
      </c>
      <c r="J355" s="80">
        <v>4863</v>
      </c>
      <c r="K355" s="80">
        <v>0</v>
      </c>
      <c r="L355" s="80">
        <v>893</v>
      </c>
      <c r="M355" s="81">
        <v>14950</v>
      </c>
      <c r="N355"/>
      <c r="O355" s="79">
        <v>0</v>
      </c>
      <c r="P355" s="79">
        <v>0</v>
      </c>
      <c r="Q355" s="55">
        <v>0.09</v>
      </c>
      <c r="R355" s="55">
        <v>1.461187858852963E-3</v>
      </c>
      <c r="S355" s="52">
        <v>0</v>
      </c>
      <c r="T355"/>
      <c r="U355" s="82">
        <v>75064</v>
      </c>
      <c r="V355" s="82">
        <v>0</v>
      </c>
      <c r="W355" s="82">
        <v>0</v>
      </c>
      <c r="X355" s="82">
        <v>4769</v>
      </c>
      <c r="Y355" s="82">
        <v>79833</v>
      </c>
      <c r="Z355" s="83">
        <f ca="1">SUMIF($A$10:$A$938,$A355,$Y$10:$Y$938)+SUMIF('17PJ'!$B$10:$K$889,$A355,'17PJ'!K$10:$K$889)</f>
        <v>19061620</v>
      </c>
      <c r="AB355" s="79">
        <v>0</v>
      </c>
      <c r="AC355" s="79">
        <v>0</v>
      </c>
      <c r="AD355" s="80">
        <v>0</v>
      </c>
      <c r="AE355" s="150"/>
    </row>
    <row r="356" spans="1:31" s="13" customFormat="1">
      <c r="A356" s="49">
        <v>446</v>
      </c>
      <c r="B356" s="49">
        <v>446099285</v>
      </c>
      <c r="C356" s="50" t="s">
        <v>160</v>
      </c>
      <c r="D356" s="49">
        <v>99</v>
      </c>
      <c r="E356" s="50" t="s">
        <v>161</v>
      </c>
      <c r="F356" s="49">
        <v>285</v>
      </c>
      <c r="G356" s="50" t="s">
        <v>28</v>
      </c>
      <c r="H356" s="79">
        <v>97.050000000000011</v>
      </c>
      <c r="I356" s="80">
        <v>9953</v>
      </c>
      <c r="J356" s="80">
        <v>3048</v>
      </c>
      <c r="K356" s="80">
        <v>0</v>
      </c>
      <c r="L356" s="80">
        <v>893</v>
      </c>
      <c r="M356" s="81">
        <v>13894</v>
      </c>
      <c r="N356"/>
      <c r="O356" s="79">
        <v>0</v>
      </c>
      <c r="P356" s="79">
        <v>0</v>
      </c>
      <c r="Q356" s="55">
        <v>0.09</v>
      </c>
      <c r="R356" s="55">
        <v>2.9773128157862844E-2</v>
      </c>
      <c r="S356" s="52">
        <v>0</v>
      </c>
      <c r="T356"/>
      <c r="U356" s="82">
        <v>1261747</v>
      </c>
      <c r="V356" s="82">
        <v>0</v>
      </c>
      <c r="W356" s="82">
        <v>0</v>
      </c>
      <c r="X356" s="82">
        <v>86667</v>
      </c>
      <c r="Y356" s="82">
        <v>1348414</v>
      </c>
      <c r="Z356" s="83">
        <f ca="1">SUMIF($A$10:$A$938,$A356,$Y$10:$Y$938)+SUMIF('17PJ'!$B$10:$K$889,$A356,'17PJ'!K$10:$K$889)</f>
        <v>19061620</v>
      </c>
      <c r="AB356" s="79">
        <v>0</v>
      </c>
      <c r="AC356" s="79">
        <v>0</v>
      </c>
      <c r="AD356" s="80">
        <v>0</v>
      </c>
      <c r="AE356" s="150"/>
    </row>
    <row r="357" spans="1:31" s="13" customFormat="1">
      <c r="A357" s="49">
        <v>446</v>
      </c>
      <c r="B357" s="49">
        <v>446099293</v>
      </c>
      <c r="C357" s="50" t="s">
        <v>160</v>
      </c>
      <c r="D357" s="49">
        <v>99</v>
      </c>
      <c r="E357" s="50" t="s">
        <v>161</v>
      </c>
      <c r="F357" s="49">
        <v>293</v>
      </c>
      <c r="G357" s="50" t="s">
        <v>171</v>
      </c>
      <c r="H357" s="79">
        <v>11.89</v>
      </c>
      <c r="I357" s="80">
        <v>10317</v>
      </c>
      <c r="J357" s="80">
        <v>886</v>
      </c>
      <c r="K357" s="80">
        <v>0</v>
      </c>
      <c r="L357" s="80">
        <v>893</v>
      </c>
      <c r="M357" s="81">
        <v>12096</v>
      </c>
      <c r="N357"/>
      <c r="O357" s="79">
        <v>0</v>
      </c>
      <c r="P357" s="79">
        <v>0</v>
      </c>
      <c r="Q357" s="55">
        <v>0.18</v>
      </c>
      <c r="R357" s="55">
        <v>3.4719512741899256E-3</v>
      </c>
      <c r="S357" s="52">
        <v>0</v>
      </c>
      <c r="T357"/>
      <c r="U357" s="82">
        <v>133204</v>
      </c>
      <c r="V357" s="82">
        <v>0</v>
      </c>
      <c r="W357" s="82">
        <v>0</v>
      </c>
      <c r="X357" s="82">
        <v>10618</v>
      </c>
      <c r="Y357" s="82">
        <v>143822</v>
      </c>
      <c r="Z357" s="83">
        <f ca="1">SUMIF($A$10:$A$938,$A357,$Y$10:$Y$938)+SUMIF('17PJ'!$B$10:$K$889,$A357,'17PJ'!K$10:$K$889)</f>
        <v>19061620</v>
      </c>
      <c r="AB357" s="79">
        <v>0</v>
      </c>
      <c r="AC357" s="79">
        <v>0</v>
      </c>
      <c r="AD357" s="80">
        <v>0</v>
      </c>
      <c r="AE357" s="150"/>
    </row>
    <row r="358" spans="1:31" s="13" customFormat="1">
      <c r="A358" s="49">
        <v>446</v>
      </c>
      <c r="B358" s="49">
        <v>446099307</v>
      </c>
      <c r="C358" s="50" t="s">
        <v>160</v>
      </c>
      <c r="D358" s="49">
        <v>99</v>
      </c>
      <c r="E358" s="50" t="s">
        <v>161</v>
      </c>
      <c r="F358" s="49">
        <v>307</v>
      </c>
      <c r="G358" s="50" t="s">
        <v>172</v>
      </c>
      <c r="H358" s="79">
        <v>25</v>
      </c>
      <c r="I358" s="80">
        <v>10311</v>
      </c>
      <c r="J358" s="80">
        <v>3950</v>
      </c>
      <c r="K358" s="80">
        <v>0</v>
      </c>
      <c r="L358" s="80">
        <v>893</v>
      </c>
      <c r="M358" s="81">
        <v>15154</v>
      </c>
      <c r="N358"/>
      <c r="O358" s="79">
        <v>0</v>
      </c>
      <c r="P358" s="79">
        <v>0</v>
      </c>
      <c r="Q358" s="55">
        <v>0.09</v>
      </c>
      <c r="R358" s="55">
        <v>8.7315142483734912E-3</v>
      </c>
      <c r="S358" s="52">
        <v>0</v>
      </c>
      <c r="T358"/>
      <c r="U358" s="82">
        <v>356525</v>
      </c>
      <c r="V358" s="82">
        <v>0</v>
      </c>
      <c r="W358" s="82">
        <v>0</v>
      </c>
      <c r="X358" s="82">
        <v>22325</v>
      </c>
      <c r="Y358" s="82">
        <v>378850</v>
      </c>
      <c r="Z358" s="83">
        <f ca="1">SUMIF($A$10:$A$938,$A358,$Y$10:$Y$938)+SUMIF('17PJ'!$B$10:$K$889,$A358,'17PJ'!K$10:$K$889)</f>
        <v>19061620</v>
      </c>
      <c r="AB358" s="79">
        <v>0</v>
      </c>
      <c r="AC358" s="79">
        <v>0</v>
      </c>
      <c r="AD358" s="80">
        <v>0</v>
      </c>
      <c r="AE358" s="150"/>
    </row>
    <row r="359" spans="1:31" s="13" customFormat="1">
      <c r="A359" s="49">
        <v>446</v>
      </c>
      <c r="B359" s="49">
        <v>446099323</v>
      </c>
      <c r="C359" s="50" t="s">
        <v>160</v>
      </c>
      <c r="D359" s="49">
        <v>99</v>
      </c>
      <c r="E359" s="50" t="s">
        <v>161</v>
      </c>
      <c r="F359" s="49">
        <v>323</v>
      </c>
      <c r="G359" s="50" t="s">
        <v>173</v>
      </c>
      <c r="H359" s="79">
        <v>3</v>
      </c>
      <c r="I359" s="80">
        <v>12301</v>
      </c>
      <c r="J359" s="80">
        <v>4390</v>
      </c>
      <c r="K359" s="80">
        <v>0</v>
      </c>
      <c r="L359" s="80">
        <v>893</v>
      </c>
      <c r="M359" s="81">
        <v>17584</v>
      </c>
      <c r="N359"/>
      <c r="O359" s="79">
        <v>0</v>
      </c>
      <c r="P359" s="79">
        <v>0</v>
      </c>
      <c r="Q359" s="55">
        <v>0.09</v>
      </c>
      <c r="R359" s="55">
        <v>3.4794408910612412E-3</v>
      </c>
      <c r="S359" s="52">
        <v>0</v>
      </c>
      <c r="T359"/>
      <c r="U359" s="82">
        <v>50073</v>
      </c>
      <c r="V359" s="82">
        <v>0</v>
      </c>
      <c r="W359" s="82">
        <v>0</v>
      </c>
      <c r="X359" s="82">
        <v>2679</v>
      </c>
      <c r="Y359" s="82">
        <v>52752</v>
      </c>
      <c r="Z359" s="83">
        <f ca="1">SUMIF($A$10:$A$938,$A359,$Y$10:$Y$938)+SUMIF('17PJ'!$B$10:$K$889,$A359,'17PJ'!K$10:$K$889)</f>
        <v>19061620</v>
      </c>
      <c r="AB359" s="79">
        <v>0</v>
      </c>
      <c r="AC359" s="79">
        <v>0</v>
      </c>
      <c r="AD359" s="80">
        <v>0</v>
      </c>
      <c r="AE359" s="150"/>
    </row>
    <row r="360" spans="1:31" s="13" customFormat="1">
      <c r="A360" s="49">
        <v>446</v>
      </c>
      <c r="B360" s="49">
        <v>446099336</v>
      </c>
      <c r="C360" s="50" t="s">
        <v>160</v>
      </c>
      <c r="D360" s="49">
        <v>99</v>
      </c>
      <c r="E360" s="50" t="s">
        <v>161</v>
      </c>
      <c r="F360" s="49">
        <v>336</v>
      </c>
      <c r="G360" s="50" t="s">
        <v>30</v>
      </c>
      <c r="H360" s="79">
        <v>2</v>
      </c>
      <c r="I360" s="80">
        <v>11045</v>
      </c>
      <c r="J360" s="80">
        <v>2085</v>
      </c>
      <c r="K360" s="80">
        <v>0</v>
      </c>
      <c r="L360" s="80">
        <v>893</v>
      </c>
      <c r="M360" s="81">
        <v>14023</v>
      </c>
      <c r="N360"/>
      <c r="O360" s="79">
        <v>0</v>
      </c>
      <c r="P360" s="79">
        <v>0</v>
      </c>
      <c r="Q360" s="55">
        <v>0.09</v>
      </c>
      <c r="R360" s="55">
        <v>3.1548327319751546E-2</v>
      </c>
      <c r="S360" s="52">
        <v>0</v>
      </c>
      <c r="T360"/>
      <c r="U360" s="82">
        <v>26260</v>
      </c>
      <c r="V360" s="82">
        <v>0</v>
      </c>
      <c r="W360" s="82">
        <v>0</v>
      </c>
      <c r="X360" s="82">
        <v>1786</v>
      </c>
      <c r="Y360" s="82">
        <v>28046</v>
      </c>
      <c r="Z360" s="83">
        <f ca="1">SUMIF($A$10:$A$938,$A360,$Y$10:$Y$938)+SUMIF('17PJ'!$B$10:$K$889,$A360,'17PJ'!K$10:$K$889)</f>
        <v>19061620</v>
      </c>
      <c r="AB360" s="79">
        <v>0</v>
      </c>
      <c r="AC360" s="79">
        <v>0</v>
      </c>
      <c r="AD360" s="80">
        <v>0</v>
      </c>
      <c r="AE360" s="150"/>
    </row>
    <row r="361" spans="1:31" s="13" customFormat="1">
      <c r="A361" s="49">
        <v>446</v>
      </c>
      <c r="B361" s="49">
        <v>446099350</v>
      </c>
      <c r="C361" s="50" t="s">
        <v>160</v>
      </c>
      <c r="D361" s="49">
        <v>99</v>
      </c>
      <c r="E361" s="50" t="s">
        <v>161</v>
      </c>
      <c r="F361" s="49">
        <v>350</v>
      </c>
      <c r="G361" s="50" t="s">
        <v>174</v>
      </c>
      <c r="H361" s="79">
        <v>5.39</v>
      </c>
      <c r="I361" s="80">
        <v>12097</v>
      </c>
      <c r="J361" s="80">
        <v>7092</v>
      </c>
      <c r="K361" s="80">
        <v>0</v>
      </c>
      <c r="L361" s="80">
        <v>893</v>
      </c>
      <c r="M361" s="81">
        <v>20082</v>
      </c>
      <c r="N361"/>
      <c r="O361" s="79">
        <v>0</v>
      </c>
      <c r="P361" s="79">
        <v>0</v>
      </c>
      <c r="Q361" s="55">
        <v>0.09</v>
      </c>
      <c r="R361" s="55">
        <v>2.3892725026822693E-2</v>
      </c>
      <c r="S361" s="52">
        <v>0</v>
      </c>
      <c r="T361"/>
      <c r="U361" s="82">
        <v>103429</v>
      </c>
      <c r="V361" s="82">
        <v>0</v>
      </c>
      <c r="W361" s="82">
        <v>0</v>
      </c>
      <c r="X361" s="82">
        <v>4814</v>
      </c>
      <c r="Y361" s="82">
        <v>108243</v>
      </c>
      <c r="Z361" s="83">
        <f ca="1">SUMIF($A$10:$A$938,$A361,$Y$10:$Y$938)+SUMIF('17PJ'!$B$10:$K$889,$A361,'17PJ'!K$10:$K$889)</f>
        <v>19061620</v>
      </c>
      <c r="AB361" s="79">
        <v>0</v>
      </c>
      <c r="AC361" s="79">
        <v>0</v>
      </c>
      <c r="AD361" s="80">
        <v>0</v>
      </c>
      <c r="AE361" s="150"/>
    </row>
    <row r="362" spans="1:31" s="13" customFormat="1">
      <c r="A362" s="49">
        <v>446</v>
      </c>
      <c r="B362" s="49">
        <v>446099625</v>
      </c>
      <c r="C362" s="50" t="s">
        <v>160</v>
      </c>
      <c r="D362" s="49">
        <v>99</v>
      </c>
      <c r="E362" s="50" t="s">
        <v>161</v>
      </c>
      <c r="F362" s="49">
        <v>625</v>
      </c>
      <c r="G362" s="50" t="s">
        <v>92</v>
      </c>
      <c r="H362" s="79">
        <v>9.17</v>
      </c>
      <c r="I362" s="80">
        <v>11387</v>
      </c>
      <c r="J362" s="80">
        <v>2150</v>
      </c>
      <c r="K362" s="80">
        <v>0</v>
      </c>
      <c r="L362" s="80">
        <v>893</v>
      </c>
      <c r="M362" s="81">
        <v>14430</v>
      </c>
      <c r="N362"/>
      <c r="O362" s="79">
        <v>0</v>
      </c>
      <c r="P362" s="79">
        <v>0</v>
      </c>
      <c r="Q362" s="55">
        <v>0.09</v>
      </c>
      <c r="R362" s="55">
        <v>2.5702490583282295E-3</v>
      </c>
      <c r="S362" s="52">
        <v>0</v>
      </c>
      <c r="T362"/>
      <c r="U362" s="82">
        <v>124134</v>
      </c>
      <c r="V362" s="82">
        <v>0</v>
      </c>
      <c r="W362" s="82">
        <v>0</v>
      </c>
      <c r="X362" s="82">
        <v>8189</v>
      </c>
      <c r="Y362" s="82">
        <v>132323</v>
      </c>
      <c r="Z362" s="83">
        <f ca="1">SUMIF($A$10:$A$938,$A362,$Y$10:$Y$938)+SUMIF('17PJ'!$B$10:$K$889,$A362,'17PJ'!K$10:$K$889)</f>
        <v>19061620</v>
      </c>
      <c r="AB362" s="79">
        <v>0</v>
      </c>
      <c r="AC362" s="79">
        <v>0</v>
      </c>
      <c r="AD362" s="80">
        <v>0</v>
      </c>
      <c r="AE362" s="150"/>
    </row>
    <row r="363" spans="1:31" s="13" customFormat="1">
      <c r="A363" s="49">
        <v>446</v>
      </c>
      <c r="B363" s="49">
        <v>446099650</v>
      </c>
      <c r="C363" s="50" t="s">
        <v>160</v>
      </c>
      <c r="D363" s="49">
        <v>99</v>
      </c>
      <c r="E363" s="50" t="s">
        <v>161</v>
      </c>
      <c r="F363" s="49">
        <v>650</v>
      </c>
      <c r="G363" s="50" t="s">
        <v>175</v>
      </c>
      <c r="H363" s="79">
        <v>1</v>
      </c>
      <c r="I363" s="80">
        <v>10004</v>
      </c>
      <c r="J363" s="80">
        <v>2825</v>
      </c>
      <c r="K363" s="80">
        <v>0</v>
      </c>
      <c r="L363" s="80">
        <v>893</v>
      </c>
      <c r="M363" s="81">
        <v>13722</v>
      </c>
      <c r="N363"/>
      <c r="O363" s="79">
        <v>0</v>
      </c>
      <c r="P363" s="79">
        <v>0</v>
      </c>
      <c r="Q363" s="55">
        <v>0.09</v>
      </c>
      <c r="R363" s="55">
        <v>7.7792918397568257E-4</v>
      </c>
      <c r="S363" s="52">
        <v>0</v>
      </c>
      <c r="T363"/>
      <c r="U363" s="82">
        <v>12829</v>
      </c>
      <c r="V363" s="82">
        <v>0</v>
      </c>
      <c r="W363" s="82">
        <v>0</v>
      </c>
      <c r="X363" s="82">
        <v>893</v>
      </c>
      <c r="Y363" s="82">
        <v>13722</v>
      </c>
      <c r="Z363" s="83">
        <f ca="1">SUMIF($A$10:$A$938,$A363,$Y$10:$Y$938)+SUMIF('17PJ'!$B$10:$K$889,$A363,'17PJ'!K$10:$K$889)</f>
        <v>19061620</v>
      </c>
      <c r="AB363" s="79">
        <v>0</v>
      </c>
      <c r="AC363" s="79">
        <v>0</v>
      </c>
      <c r="AD363" s="80">
        <v>0</v>
      </c>
      <c r="AE363" s="150"/>
    </row>
    <row r="364" spans="1:31" s="13" customFormat="1">
      <c r="A364" s="49">
        <v>446</v>
      </c>
      <c r="B364" s="49">
        <v>446099690</v>
      </c>
      <c r="C364" s="50" t="s">
        <v>160</v>
      </c>
      <c r="D364" s="49">
        <v>99</v>
      </c>
      <c r="E364" s="50" t="s">
        <v>161</v>
      </c>
      <c r="F364" s="49">
        <v>690</v>
      </c>
      <c r="G364" s="50" t="s">
        <v>176</v>
      </c>
      <c r="H364" s="79">
        <v>9</v>
      </c>
      <c r="I364" s="80">
        <v>11439</v>
      </c>
      <c r="J364" s="80">
        <v>3326</v>
      </c>
      <c r="K364" s="80">
        <v>0</v>
      </c>
      <c r="L364" s="80">
        <v>893</v>
      </c>
      <c r="M364" s="81">
        <v>15658</v>
      </c>
      <c r="N364"/>
      <c r="O364" s="79">
        <v>0</v>
      </c>
      <c r="P364" s="79">
        <v>0</v>
      </c>
      <c r="Q364" s="55">
        <v>0.09</v>
      </c>
      <c r="R364" s="55">
        <v>7.2871509600509424E-3</v>
      </c>
      <c r="S364" s="52">
        <v>0</v>
      </c>
      <c r="T364"/>
      <c r="U364" s="82">
        <v>132885</v>
      </c>
      <c r="V364" s="82">
        <v>0</v>
      </c>
      <c r="W364" s="82">
        <v>0</v>
      </c>
      <c r="X364" s="82">
        <v>8037</v>
      </c>
      <c r="Y364" s="82">
        <v>140922</v>
      </c>
      <c r="Z364" s="83">
        <f ca="1">SUMIF($A$10:$A$938,$A364,$Y$10:$Y$938)+SUMIF('17PJ'!$B$10:$K$889,$A364,'17PJ'!K$10:$K$889)</f>
        <v>19061620</v>
      </c>
      <c r="AB364" s="79">
        <v>0</v>
      </c>
      <c r="AC364" s="79">
        <v>0</v>
      </c>
      <c r="AD364" s="80">
        <v>0</v>
      </c>
      <c r="AE364" s="150"/>
    </row>
    <row r="365" spans="1:31" s="13" customFormat="1">
      <c r="A365" s="49">
        <v>447</v>
      </c>
      <c r="B365" s="49">
        <v>447101016</v>
      </c>
      <c r="C365" s="50" t="s">
        <v>177</v>
      </c>
      <c r="D365" s="49">
        <v>101</v>
      </c>
      <c r="E365" s="50" t="s">
        <v>103</v>
      </c>
      <c r="F365" s="49">
        <v>16</v>
      </c>
      <c r="G365" s="50" t="s">
        <v>162</v>
      </c>
      <c r="H365" s="79">
        <v>1</v>
      </c>
      <c r="I365" s="80">
        <v>11118</v>
      </c>
      <c r="J365" s="80">
        <v>469</v>
      </c>
      <c r="K365" s="80">
        <v>0</v>
      </c>
      <c r="L365" s="80">
        <v>893</v>
      </c>
      <c r="M365" s="81">
        <v>12480</v>
      </c>
      <c r="N365"/>
      <c r="O365" s="79">
        <v>0</v>
      </c>
      <c r="P365" s="79">
        <v>0</v>
      </c>
      <c r="Q365" s="55">
        <v>0.09</v>
      </c>
      <c r="R365" s="55">
        <v>4.4099835533242523E-2</v>
      </c>
      <c r="S365" s="52">
        <v>0</v>
      </c>
      <c r="T365"/>
      <c r="U365" s="82">
        <v>11587</v>
      </c>
      <c r="V365" s="82">
        <v>0</v>
      </c>
      <c r="W365" s="82">
        <v>0</v>
      </c>
      <c r="X365" s="82">
        <v>893</v>
      </c>
      <c r="Y365" s="82">
        <v>12480</v>
      </c>
      <c r="Z365" s="83">
        <f ca="1">SUMIF($A$10:$A$938,$A365,$Y$10:$Y$938)+SUMIF('17PJ'!$B$10:$K$889,$A365,'17PJ'!K$10:$K$889)</f>
        <v>5486921</v>
      </c>
      <c r="AB365" s="79">
        <v>0</v>
      </c>
      <c r="AC365" s="79">
        <v>0</v>
      </c>
      <c r="AD365" s="80">
        <v>0</v>
      </c>
      <c r="AE365" s="150"/>
    </row>
    <row r="366" spans="1:31" s="13" customFormat="1">
      <c r="A366" s="49">
        <v>447</v>
      </c>
      <c r="B366" s="49">
        <v>447101020</v>
      </c>
      <c r="C366" s="50" t="s">
        <v>177</v>
      </c>
      <c r="D366" s="49">
        <v>101</v>
      </c>
      <c r="E366" s="50" t="s">
        <v>103</v>
      </c>
      <c r="F366" s="49">
        <v>20</v>
      </c>
      <c r="G366" s="50" t="s">
        <v>125</v>
      </c>
      <c r="H366" s="79">
        <v>0.42</v>
      </c>
      <c r="I366" s="80">
        <v>10594</v>
      </c>
      <c r="J366" s="80">
        <v>3064</v>
      </c>
      <c r="K366" s="80">
        <v>0</v>
      </c>
      <c r="L366" s="80">
        <v>893</v>
      </c>
      <c r="M366" s="81">
        <v>14551</v>
      </c>
      <c r="N366"/>
      <c r="O366" s="79">
        <v>0</v>
      </c>
      <c r="P366" s="79">
        <v>0</v>
      </c>
      <c r="Q366" s="55">
        <v>0.09</v>
      </c>
      <c r="R366" s="55">
        <v>3.557826066077191E-2</v>
      </c>
      <c r="S366" s="52">
        <v>0</v>
      </c>
      <c r="T366"/>
      <c r="U366" s="82">
        <v>5736</v>
      </c>
      <c r="V366" s="82">
        <v>0</v>
      </c>
      <c r="W366" s="82">
        <v>0</v>
      </c>
      <c r="X366" s="82">
        <v>375</v>
      </c>
      <c r="Y366" s="82">
        <v>6111</v>
      </c>
      <c r="Z366" s="83">
        <f ca="1">SUMIF($A$10:$A$938,$A366,$Y$10:$Y$938)+SUMIF('17PJ'!$B$10:$K$889,$A366,'17PJ'!K$10:$K$889)</f>
        <v>5486921</v>
      </c>
      <c r="AB366" s="79">
        <v>0</v>
      </c>
      <c r="AC366" s="79">
        <v>0</v>
      </c>
      <c r="AD366" s="80">
        <v>0</v>
      </c>
      <c r="AE366" s="150"/>
    </row>
    <row r="367" spans="1:31" s="13" customFormat="1">
      <c r="A367" s="49">
        <v>447</v>
      </c>
      <c r="B367" s="49">
        <v>447101025</v>
      </c>
      <c r="C367" s="50" t="s">
        <v>177</v>
      </c>
      <c r="D367" s="49">
        <v>101</v>
      </c>
      <c r="E367" s="50" t="s">
        <v>103</v>
      </c>
      <c r="F367" s="49">
        <v>25</v>
      </c>
      <c r="G367" s="50" t="s">
        <v>178</v>
      </c>
      <c r="H367" s="79">
        <v>43.069999999999993</v>
      </c>
      <c r="I367" s="80">
        <v>9673</v>
      </c>
      <c r="J367" s="80">
        <v>3350</v>
      </c>
      <c r="K367" s="80">
        <v>0</v>
      </c>
      <c r="L367" s="80">
        <v>893</v>
      </c>
      <c r="M367" s="81">
        <v>13916</v>
      </c>
      <c r="N367"/>
      <c r="O367" s="79">
        <v>0</v>
      </c>
      <c r="P367" s="79">
        <v>0</v>
      </c>
      <c r="Q367" s="55">
        <v>0.09</v>
      </c>
      <c r="R367" s="55">
        <v>1.8266437841881231E-2</v>
      </c>
      <c r="S367" s="52">
        <v>0</v>
      </c>
      <c r="T367"/>
      <c r="U367" s="82">
        <v>560901</v>
      </c>
      <c r="V367" s="82">
        <v>0</v>
      </c>
      <c r="W367" s="82">
        <v>0</v>
      </c>
      <c r="X367" s="82">
        <v>38461</v>
      </c>
      <c r="Y367" s="82">
        <v>599362</v>
      </c>
      <c r="Z367" s="83">
        <f ca="1">SUMIF($A$10:$A$938,$A367,$Y$10:$Y$938)+SUMIF('17PJ'!$B$10:$K$889,$A367,'17PJ'!K$10:$K$889)</f>
        <v>5486921</v>
      </c>
      <c r="AB367" s="79">
        <v>0</v>
      </c>
      <c r="AC367" s="79">
        <v>0</v>
      </c>
      <c r="AD367" s="80">
        <v>0</v>
      </c>
      <c r="AE367" s="150"/>
    </row>
    <row r="368" spans="1:31" s="13" customFormat="1">
      <c r="A368" s="49">
        <v>447</v>
      </c>
      <c r="B368" s="49">
        <v>447101101</v>
      </c>
      <c r="C368" s="50" t="s">
        <v>177</v>
      </c>
      <c r="D368" s="49">
        <v>101</v>
      </c>
      <c r="E368" s="50" t="s">
        <v>103</v>
      </c>
      <c r="F368" s="49">
        <v>101</v>
      </c>
      <c r="G368" s="50" t="s">
        <v>103</v>
      </c>
      <c r="H368" s="79">
        <v>322.79000000000002</v>
      </c>
      <c r="I368" s="80">
        <v>8926</v>
      </c>
      <c r="J368" s="80">
        <v>2043</v>
      </c>
      <c r="K368" s="80">
        <v>0</v>
      </c>
      <c r="L368" s="80">
        <v>893</v>
      </c>
      <c r="M368" s="81">
        <v>11862</v>
      </c>
      <c r="N368"/>
      <c r="O368" s="79">
        <v>0</v>
      </c>
      <c r="P368" s="79">
        <v>0</v>
      </c>
      <c r="Q368" s="55">
        <v>0.09</v>
      </c>
      <c r="R368" s="55">
        <v>4.9836865172888503E-2</v>
      </c>
      <c r="S368" s="52">
        <v>0</v>
      </c>
      <c r="T368"/>
      <c r="U368" s="82">
        <v>3540692</v>
      </c>
      <c r="V368" s="82">
        <v>0</v>
      </c>
      <c r="W368" s="82">
        <v>0</v>
      </c>
      <c r="X368" s="82">
        <v>288261</v>
      </c>
      <c r="Y368" s="82">
        <v>3828953</v>
      </c>
      <c r="Z368" s="83">
        <f ca="1">SUMIF($A$10:$A$938,$A368,$Y$10:$Y$938)+SUMIF('17PJ'!$B$10:$K$889,$A368,'17PJ'!K$10:$K$889)</f>
        <v>5486921</v>
      </c>
      <c r="AB368" s="79">
        <v>0</v>
      </c>
      <c r="AC368" s="79">
        <v>0</v>
      </c>
      <c r="AD368" s="80">
        <v>0</v>
      </c>
      <c r="AE368" s="150"/>
    </row>
    <row r="369" spans="1:31" s="13" customFormat="1">
      <c r="A369" s="49">
        <v>447</v>
      </c>
      <c r="B369" s="49">
        <v>447101138</v>
      </c>
      <c r="C369" s="50" t="s">
        <v>177</v>
      </c>
      <c r="D369" s="49">
        <v>101</v>
      </c>
      <c r="E369" s="50" t="s">
        <v>103</v>
      </c>
      <c r="F369" s="49">
        <v>138</v>
      </c>
      <c r="G369" s="50" t="s">
        <v>179</v>
      </c>
      <c r="H369" s="79">
        <v>4</v>
      </c>
      <c r="I369" s="80">
        <v>8836</v>
      </c>
      <c r="J369" s="80">
        <v>3855</v>
      </c>
      <c r="K369" s="80">
        <v>0</v>
      </c>
      <c r="L369" s="80">
        <v>893</v>
      </c>
      <c r="M369" s="81">
        <v>13584</v>
      </c>
      <c r="N369"/>
      <c r="O369" s="79">
        <v>0</v>
      </c>
      <c r="P369" s="79">
        <v>0</v>
      </c>
      <c r="Q369" s="55">
        <v>0.09</v>
      </c>
      <c r="R369" s="55">
        <v>3.5416314637876957E-3</v>
      </c>
      <c r="S369" s="52">
        <v>0</v>
      </c>
      <c r="T369"/>
      <c r="U369" s="82">
        <v>50764</v>
      </c>
      <c r="V369" s="82">
        <v>0</v>
      </c>
      <c r="W369" s="82">
        <v>0</v>
      </c>
      <c r="X369" s="82">
        <v>3572</v>
      </c>
      <c r="Y369" s="82">
        <v>54336</v>
      </c>
      <c r="Z369" s="83">
        <f ca="1">SUMIF($A$10:$A$938,$A369,$Y$10:$Y$938)+SUMIF('17PJ'!$B$10:$K$889,$A369,'17PJ'!K$10:$K$889)</f>
        <v>5486921</v>
      </c>
      <c r="AB369" s="79">
        <v>0</v>
      </c>
      <c r="AC369" s="79">
        <v>0</v>
      </c>
      <c r="AD369" s="80">
        <v>0</v>
      </c>
      <c r="AE369" s="150"/>
    </row>
    <row r="370" spans="1:31" s="13" customFormat="1">
      <c r="A370" s="49">
        <v>447</v>
      </c>
      <c r="B370" s="49">
        <v>447101177</v>
      </c>
      <c r="C370" s="50" t="s">
        <v>177</v>
      </c>
      <c r="D370" s="49">
        <v>101</v>
      </c>
      <c r="E370" s="50" t="s">
        <v>103</v>
      </c>
      <c r="F370" s="49">
        <v>177</v>
      </c>
      <c r="G370" s="50" t="s">
        <v>110</v>
      </c>
      <c r="H370" s="79">
        <v>7</v>
      </c>
      <c r="I370" s="80">
        <v>9338</v>
      </c>
      <c r="J370" s="80">
        <v>3434</v>
      </c>
      <c r="K370" s="80">
        <v>0</v>
      </c>
      <c r="L370" s="80">
        <v>893</v>
      </c>
      <c r="M370" s="81">
        <v>13665</v>
      </c>
      <c r="N370"/>
      <c r="O370" s="79">
        <v>0</v>
      </c>
      <c r="P370" s="79">
        <v>0</v>
      </c>
      <c r="Q370" s="55">
        <v>0.09</v>
      </c>
      <c r="R370" s="55">
        <v>5.4522435519441101E-3</v>
      </c>
      <c r="S370" s="52">
        <v>0</v>
      </c>
      <c r="T370"/>
      <c r="U370" s="82">
        <v>89404</v>
      </c>
      <c r="V370" s="82">
        <v>0</v>
      </c>
      <c r="W370" s="82">
        <v>0</v>
      </c>
      <c r="X370" s="82">
        <v>6251</v>
      </c>
      <c r="Y370" s="82">
        <v>95655</v>
      </c>
      <c r="Z370" s="83">
        <f ca="1">SUMIF($A$10:$A$938,$A370,$Y$10:$Y$938)+SUMIF('17PJ'!$B$10:$K$889,$A370,'17PJ'!K$10:$K$889)</f>
        <v>5486921</v>
      </c>
      <c r="AB370" s="79">
        <v>0</v>
      </c>
      <c r="AC370" s="79">
        <v>0</v>
      </c>
      <c r="AD370" s="80">
        <v>0</v>
      </c>
      <c r="AE370" s="150"/>
    </row>
    <row r="371" spans="1:31" s="13" customFormat="1">
      <c r="A371" s="49">
        <v>447</v>
      </c>
      <c r="B371" s="49">
        <v>447101185</v>
      </c>
      <c r="C371" s="50" t="s">
        <v>177</v>
      </c>
      <c r="D371" s="49">
        <v>101</v>
      </c>
      <c r="E371" s="50" t="s">
        <v>103</v>
      </c>
      <c r="F371" s="49">
        <v>185</v>
      </c>
      <c r="G371" s="50" t="s">
        <v>180</v>
      </c>
      <c r="H371" s="79">
        <v>24.62</v>
      </c>
      <c r="I371" s="80">
        <v>9351</v>
      </c>
      <c r="J371" s="80">
        <v>1752</v>
      </c>
      <c r="K371" s="80">
        <v>0</v>
      </c>
      <c r="L371" s="80">
        <v>893</v>
      </c>
      <c r="M371" s="81">
        <v>11996</v>
      </c>
      <c r="N371"/>
      <c r="O371" s="79">
        <v>0</v>
      </c>
      <c r="P371" s="79">
        <v>0</v>
      </c>
      <c r="Q371" s="55">
        <v>0.09</v>
      </c>
      <c r="R371" s="55">
        <v>5.2702888037423779E-3</v>
      </c>
      <c r="S371" s="52">
        <v>0</v>
      </c>
      <c r="T371"/>
      <c r="U371" s="82">
        <v>273356</v>
      </c>
      <c r="V371" s="82">
        <v>0</v>
      </c>
      <c r="W371" s="82">
        <v>0</v>
      </c>
      <c r="X371" s="82">
        <v>21985</v>
      </c>
      <c r="Y371" s="82">
        <v>295341</v>
      </c>
      <c r="Z371" s="83">
        <f ca="1">SUMIF($A$10:$A$938,$A371,$Y$10:$Y$938)+SUMIF('17PJ'!$B$10:$K$889,$A371,'17PJ'!K$10:$K$889)</f>
        <v>5486921</v>
      </c>
      <c r="AB371" s="79">
        <v>0</v>
      </c>
      <c r="AC371" s="79">
        <v>0</v>
      </c>
      <c r="AD371" s="80">
        <v>0</v>
      </c>
      <c r="AE371" s="150"/>
    </row>
    <row r="372" spans="1:31" s="13" customFormat="1">
      <c r="A372" s="49">
        <v>447</v>
      </c>
      <c r="B372" s="49">
        <v>447101187</v>
      </c>
      <c r="C372" s="50" t="s">
        <v>177</v>
      </c>
      <c r="D372" s="49">
        <v>101</v>
      </c>
      <c r="E372" s="50" t="s">
        <v>103</v>
      </c>
      <c r="F372" s="49">
        <v>187</v>
      </c>
      <c r="G372" s="50" t="s">
        <v>181</v>
      </c>
      <c r="H372" s="79">
        <v>4</v>
      </c>
      <c r="I372" s="80">
        <v>9610</v>
      </c>
      <c r="J372" s="80">
        <v>4573</v>
      </c>
      <c r="K372" s="80">
        <v>0</v>
      </c>
      <c r="L372" s="80">
        <v>893</v>
      </c>
      <c r="M372" s="81">
        <v>15076</v>
      </c>
      <c r="N372"/>
      <c r="O372" s="79">
        <v>0</v>
      </c>
      <c r="P372" s="79">
        <v>0</v>
      </c>
      <c r="Q372" s="55">
        <v>0.09</v>
      </c>
      <c r="R372" s="55">
        <v>4.0681762582639308E-3</v>
      </c>
      <c r="S372" s="52">
        <v>0</v>
      </c>
      <c r="T372"/>
      <c r="U372" s="82">
        <v>56732</v>
      </c>
      <c r="V372" s="82">
        <v>0</v>
      </c>
      <c r="W372" s="82">
        <v>0</v>
      </c>
      <c r="X372" s="82">
        <v>3572</v>
      </c>
      <c r="Y372" s="82">
        <v>60304</v>
      </c>
      <c r="Z372" s="83">
        <f ca="1">SUMIF($A$10:$A$938,$A372,$Y$10:$Y$938)+SUMIF('17PJ'!$B$10:$K$889,$A372,'17PJ'!K$10:$K$889)</f>
        <v>5486921</v>
      </c>
      <c r="AB372" s="79">
        <v>0</v>
      </c>
      <c r="AC372" s="79">
        <v>0</v>
      </c>
      <c r="AD372" s="80">
        <v>0</v>
      </c>
      <c r="AE372" s="150"/>
    </row>
    <row r="373" spans="1:31" s="13" customFormat="1">
      <c r="A373" s="49">
        <v>447</v>
      </c>
      <c r="B373" s="49">
        <v>447101212</v>
      </c>
      <c r="C373" s="50" t="s">
        <v>177</v>
      </c>
      <c r="D373" s="49">
        <v>101</v>
      </c>
      <c r="E373" s="50" t="s">
        <v>103</v>
      </c>
      <c r="F373" s="49">
        <v>212</v>
      </c>
      <c r="G373" s="50" t="s">
        <v>167</v>
      </c>
      <c r="H373" s="79">
        <v>1</v>
      </c>
      <c r="I373" s="80">
        <v>8461</v>
      </c>
      <c r="J373" s="80">
        <v>1400</v>
      </c>
      <c r="K373" s="80">
        <v>0</v>
      </c>
      <c r="L373" s="80">
        <v>893</v>
      </c>
      <c r="M373" s="81">
        <v>10754</v>
      </c>
      <c r="N373"/>
      <c r="O373" s="79">
        <v>0</v>
      </c>
      <c r="P373" s="79">
        <v>0</v>
      </c>
      <c r="Q373" s="55">
        <v>0.09</v>
      </c>
      <c r="R373" s="55">
        <v>2.8285439308904835E-2</v>
      </c>
      <c r="S373" s="52">
        <v>0</v>
      </c>
      <c r="T373"/>
      <c r="U373" s="82">
        <v>9861</v>
      </c>
      <c r="V373" s="82">
        <v>0</v>
      </c>
      <c r="W373" s="82">
        <v>0</v>
      </c>
      <c r="X373" s="82">
        <v>893</v>
      </c>
      <c r="Y373" s="82">
        <v>10754</v>
      </c>
      <c r="Z373" s="83">
        <f ca="1">SUMIF($A$10:$A$938,$A373,$Y$10:$Y$938)+SUMIF('17PJ'!$B$10:$K$889,$A373,'17PJ'!K$10:$K$889)</f>
        <v>5486921</v>
      </c>
      <c r="AB373" s="79">
        <v>0</v>
      </c>
      <c r="AC373" s="79">
        <v>0</v>
      </c>
      <c r="AD373" s="80">
        <v>0</v>
      </c>
      <c r="AE373" s="150"/>
    </row>
    <row r="374" spans="1:31" s="13" customFormat="1">
      <c r="A374" s="49">
        <v>447</v>
      </c>
      <c r="B374" s="49">
        <v>447101214</v>
      </c>
      <c r="C374" s="50" t="s">
        <v>177</v>
      </c>
      <c r="D374" s="49">
        <v>101</v>
      </c>
      <c r="E374" s="50" t="s">
        <v>103</v>
      </c>
      <c r="F374" s="49">
        <v>214</v>
      </c>
      <c r="G374" s="50" t="s">
        <v>266</v>
      </c>
      <c r="H374" s="79">
        <v>1</v>
      </c>
      <c r="I374" s="80">
        <v>8461</v>
      </c>
      <c r="J374" s="80">
        <v>1556</v>
      </c>
      <c r="K374" s="80">
        <v>0</v>
      </c>
      <c r="L374" s="80">
        <v>893</v>
      </c>
      <c r="M374" s="81">
        <v>10910</v>
      </c>
      <c r="N374"/>
      <c r="O374" s="79">
        <v>0</v>
      </c>
      <c r="P374" s="79">
        <v>0</v>
      </c>
      <c r="Q374" s="55">
        <v>0.09</v>
      </c>
      <c r="R374" s="55">
        <v>7.0634958211383575E-4</v>
      </c>
      <c r="S374" s="52">
        <v>0</v>
      </c>
      <c r="T374"/>
      <c r="U374" s="82">
        <v>10017</v>
      </c>
      <c r="V374" s="82">
        <v>0</v>
      </c>
      <c r="W374" s="82">
        <v>0</v>
      </c>
      <c r="X374" s="82">
        <v>893</v>
      </c>
      <c r="Y374" s="82">
        <v>10910</v>
      </c>
      <c r="Z374" s="83">
        <f ca="1">SUMIF($A$10:$A$938,$A374,$Y$10:$Y$938)+SUMIF('17PJ'!$B$10:$K$889,$A374,'17PJ'!K$10:$K$889)</f>
        <v>5486921</v>
      </c>
      <c r="AB374" s="79">
        <v>0</v>
      </c>
      <c r="AC374" s="79">
        <v>0</v>
      </c>
      <c r="AD374" s="80">
        <v>0</v>
      </c>
      <c r="AE374" s="150"/>
    </row>
    <row r="375" spans="1:31" s="13" customFormat="1">
      <c r="A375" s="49">
        <v>447</v>
      </c>
      <c r="B375" s="49">
        <v>447101218</v>
      </c>
      <c r="C375" s="50" t="s">
        <v>177</v>
      </c>
      <c r="D375" s="49">
        <v>101</v>
      </c>
      <c r="E375" s="50" t="s">
        <v>103</v>
      </c>
      <c r="F375" s="49">
        <v>218</v>
      </c>
      <c r="G375" s="50" t="s">
        <v>168</v>
      </c>
      <c r="H375" s="79">
        <v>1</v>
      </c>
      <c r="I375" s="80">
        <v>12853</v>
      </c>
      <c r="J375" s="80">
        <v>4247</v>
      </c>
      <c r="K375" s="80">
        <v>0</v>
      </c>
      <c r="L375" s="80">
        <v>893</v>
      </c>
      <c r="M375" s="81">
        <v>17993</v>
      </c>
      <c r="N375"/>
      <c r="O375" s="79">
        <v>0</v>
      </c>
      <c r="P375" s="79">
        <v>0</v>
      </c>
      <c r="Q375" s="55">
        <v>0.09</v>
      </c>
      <c r="R375" s="55">
        <v>4.0541296305223004E-2</v>
      </c>
      <c r="S375" s="52">
        <v>0</v>
      </c>
      <c r="T375"/>
      <c r="U375" s="82">
        <v>17100</v>
      </c>
      <c r="V375" s="82">
        <v>0</v>
      </c>
      <c r="W375" s="82">
        <v>0</v>
      </c>
      <c r="X375" s="82">
        <v>893</v>
      </c>
      <c r="Y375" s="82">
        <v>17993</v>
      </c>
      <c r="Z375" s="83">
        <f ca="1">SUMIF($A$10:$A$938,$A375,$Y$10:$Y$938)+SUMIF('17PJ'!$B$10:$K$889,$A375,'17PJ'!K$10:$K$889)</f>
        <v>5486921</v>
      </c>
      <c r="AB375" s="79">
        <v>0</v>
      </c>
      <c r="AC375" s="79">
        <v>0</v>
      </c>
      <c r="AD375" s="80">
        <v>0</v>
      </c>
      <c r="AE375" s="150"/>
    </row>
    <row r="376" spans="1:31" s="13" customFormat="1">
      <c r="A376" s="49">
        <v>447</v>
      </c>
      <c r="B376" s="49">
        <v>447101220</v>
      </c>
      <c r="C376" s="50" t="s">
        <v>177</v>
      </c>
      <c r="D376" s="49">
        <v>101</v>
      </c>
      <c r="E376" s="50" t="s">
        <v>103</v>
      </c>
      <c r="F376" s="49">
        <v>220</v>
      </c>
      <c r="G376" s="50" t="s">
        <v>26</v>
      </c>
      <c r="H376" s="79">
        <v>1</v>
      </c>
      <c r="I376" s="80">
        <v>10633</v>
      </c>
      <c r="J376" s="80">
        <v>4328</v>
      </c>
      <c r="K376" s="80">
        <v>0</v>
      </c>
      <c r="L376" s="80">
        <v>893</v>
      </c>
      <c r="M376" s="81">
        <v>15854</v>
      </c>
      <c r="N376"/>
      <c r="O376" s="79">
        <v>0</v>
      </c>
      <c r="P376" s="79">
        <v>0</v>
      </c>
      <c r="Q376" s="55">
        <v>0.09</v>
      </c>
      <c r="R376" s="55">
        <v>1.1758606395051932E-2</v>
      </c>
      <c r="S376" s="52">
        <v>0</v>
      </c>
      <c r="T376"/>
      <c r="U376" s="82">
        <v>14961</v>
      </c>
      <c r="V376" s="82">
        <v>0</v>
      </c>
      <c r="W376" s="82">
        <v>0</v>
      </c>
      <c r="X376" s="82">
        <v>893</v>
      </c>
      <c r="Y376" s="82">
        <v>15854</v>
      </c>
      <c r="Z376" s="83">
        <f ca="1">SUMIF($A$10:$A$938,$A376,$Y$10:$Y$938)+SUMIF('17PJ'!$B$10:$K$889,$A376,'17PJ'!K$10:$K$889)</f>
        <v>5486921</v>
      </c>
      <c r="AB376" s="79">
        <v>0</v>
      </c>
      <c r="AC376" s="79">
        <v>0</v>
      </c>
      <c r="AD376" s="80">
        <v>0</v>
      </c>
      <c r="AE376" s="150"/>
    </row>
    <row r="377" spans="1:31" s="13" customFormat="1">
      <c r="A377" s="49">
        <v>447</v>
      </c>
      <c r="B377" s="49">
        <v>447101238</v>
      </c>
      <c r="C377" s="50" t="s">
        <v>177</v>
      </c>
      <c r="D377" s="49">
        <v>101</v>
      </c>
      <c r="E377" s="50" t="s">
        <v>103</v>
      </c>
      <c r="F377" s="49">
        <v>238</v>
      </c>
      <c r="G377" s="50" t="s">
        <v>169</v>
      </c>
      <c r="H377" s="79">
        <v>6</v>
      </c>
      <c r="I377" s="80">
        <v>9569</v>
      </c>
      <c r="J377" s="80">
        <v>5945</v>
      </c>
      <c r="K377" s="80">
        <v>0</v>
      </c>
      <c r="L377" s="80">
        <v>893</v>
      </c>
      <c r="M377" s="81">
        <v>16407</v>
      </c>
      <c r="N377"/>
      <c r="O377" s="79">
        <v>0</v>
      </c>
      <c r="P377" s="79">
        <v>0</v>
      </c>
      <c r="Q377" s="55">
        <v>0.09</v>
      </c>
      <c r="R377" s="55">
        <v>3.9682413776474898E-2</v>
      </c>
      <c r="S377" s="52">
        <v>0</v>
      </c>
      <c r="T377"/>
      <c r="U377" s="82">
        <v>93084</v>
      </c>
      <c r="V377" s="82">
        <v>0</v>
      </c>
      <c r="W377" s="82">
        <v>0</v>
      </c>
      <c r="X377" s="82">
        <v>5358</v>
      </c>
      <c r="Y377" s="82">
        <v>98442</v>
      </c>
      <c r="Z377" s="83">
        <f ca="1">SUMIF($A$10:$A$938,$A377,$Y$10:$Y$938)+SUMIF('17PJ'!$B$10:$K$889,$A377,'17PJ'!K$10:$K$889)</f>
        <v>5486921</v>
      </c>
      <c r="AB377" s="79">
        <v>0</v>
      </c>
      <c r="AC377" s="79">
        <v>0</v>
      </c>
      <c r="AD377" s="80">
        <v>0</v>
      </c>
      <c r="AE377" s="150"/>
    </row>
    <row r="378" spans="1:31" s="13" customFormat="1">
      <c r="A378" s="49">
        <v>447</v>
      </c>
      <c r="B378" s="49">
        <v>447101307</v>
      </c>
      <c r="C378" s="50" t="s">
        <v>177</v>
      </c>
      <c r="D378" s="49">
        <v>101</v>
      </c>
      <c r="E378" s="50" t="s">
        <v>103</v>
      </c>
      <c r="F378" s="49">
        <v>307</v>
      </c>
      <c r="G378" s="50" t="s">
        <v>172</v>
      </c>
      <c r="H378" s="79">
        <v>6.31</v>
      </c>
      <c r="I378" s="80">
        <v>8578</v>
      </c>
      <c r="J378" s="80">
        <v>3286</v>
      </c>
      <c r="K378" s="80">
        <v>0</v>
      </c>
      <c r="L378" s="80">
        <v>893</v>
      </c>
      <c r="M378" s="81">
        <v>12757</v>
      </c>
      <c r="N378"/>
      <c r="O378" s="79">
        <v>0</v>
      </c>
      <c r="P378" s="79">
        <v>0</v>
      </c>
      <c r="Q378" s="55">
        <v>0.09</v>
      </c>
      <c r="R378" s="55">
        <v>8.7315142483734912E-3</v>
      </c>
      <c r="S378" s="52">
        <v>0</v>
      </c>
      <c r="T378"/>
      <c r="U378" s="82">
        <v>74862</v>
      </c>
      <c r="V378" s="82">
        <v>0</v>
      </c>
      <c r="W378" s="82">
        <v>0</v>
      </c>
      <c r="X378" s="82">
        <v>5635</v>
      </c>
      <c r="Y378" s="82">
        <v>80497</v>
      </c>
      <c r="Z378" s="83">
        <f ca="1">SUMIF($A$10:$A$938,$A378,$Y$10:$Y$938)+SUMIF('17PJ'!$B$10:$K$889,$A378,'17PJ'!K$10:$K$889)</f>
        <v>5486921</v>
      </c>
      <c r="AB378" s="79">
        <v>0</v>
      </c>
      <c r="AC378" s="79">
        <v>0</v>
      </c>
      <c r="AD378" s="80">
        <v>0</v>
      </c>
      <c r="AE378" s="150"/>
    </row>
    <row r="379" spans="1:31" s="13" customFormat="1">
      <c r="A379" s="49">
        <v>447</v>
      </c>
      <c r="B379" s="49">
        <v>447101350</v>
      </c>
      <c r="C379" s="50" t="s">
        <v>177</v>
      </c>
      <c r="D379" s="49">
        <v>101</v>
      </c>
      <c r="E379" s="50" t="s">
        <v>103</v>
      </c>
      <c r="F379" s="49">
        <v>350</v>
      </c>
      <c r="G379" s="50" t="s">
        <v>174</v>
      </c>
      <c r="H379" s="79">
        <v>12.61</v>
      </c>
      <c r="I379" s="80">
        <v>8971</v>
      </c>
      <c r="J379" s="80">
        <v>5259</v>
      </c>
      <c r="K379" s="80">
        <v>0</v>
      </c>
      <c r="L379" s="80">
        <v>893</v>
      </c>
      <c r="M379" s="81">
        <v>15123</v>
      </c>
      <c r="N379"/>
      <c r="O379" s="79">
        <v>0</v>
      </c>
      <c r="P379" s="79">
        <v>0</v>
      </c>
      <c r="Q379" s="55">
        <v>0.09</v>
      </c>
      <c r="R379" s="55">
        <v>2.3892725026822693E-2</v>
      </c>
      <c r="S379" s="52">
        <v>0</v>
      </c>
      <c r="T379"/>
      <c r="U379" s="82">
        <v>179440</v>
      </c>
      <c r="V379" s="82">
        <v>0</v>
      </c>
      <c r="W379" s="82">
        <v>0</v>
      </c>
      <c r="X379" s="82">
        <v>11260</v>
      </c>
      <c r="Y379" s="82">
        <v>190700</v>
      </c>
      <c r="Z379" s="83">
        <f ca="1">SUMIF($A$10:$A$938,$A379,$Y$10:$Y$938)+SUMIF('17PJ'!$B$10:$K$889,$A379,'17PJ'!K$10:$K$889)</f>
        <v>5486921</v>
      </c>
      <c r="AB379" s="79">
        <v>0</v>
      </c>
      <c r="AC379" s="79">
        <v>0</v>
      </c>
      <c r="AD379" s="80">
        <v>0</v>
      </c>
      <c r="AE379" s="150"/>
    </row>
    <row r="380" spans="1:31" s="13" customFormat="1">
      <c r="A380" s="49">
        <v>447</v>
      </c>
      <c r="B380" s="49">
        <v>447101622</v>
      </c>
      <c r="C380" s="50" t="s">
        <v>177</v>
      </c>
      <c r="D380" s="49">
        <v>101</v>
      </c>
      <c r="E380" s="50" t="s">
        <v>103</v>
      </c>
      <c r="F380" s="49">
        <v>622</v>
      </c>
      <c r="G380" s="50" t="s">
        <v>182</v>
      </c>
      <c r="H380" s="79">
        <v>2</v>
      </c>
      <c r="I380" s="80">
        <v>8789</v>
      </c>
      <c r="J380" s="80">
        <v>1634</v>
      </c>
      <c r="K380" s="80">
        <v>0</v>
      </c>
      <c r="L380" s="80">
        <v>893</v>
      </c>
      <c r="M380" s="81">
        <v>11316</v>
      </c>
      <c r="N380"/>
      <c r="O380" s="79">
        <v>0</v>
      </c>
      <c r="P380" s="79">
        <v>0</v>
      </c>
      <c r="Q380" s="55">
        <v>0.09</v>
      </c>
      <c r="R380" s="55">
        <v>9.8284430044808901E-4</v>
      </c>
      <c r="S380" s="52">
        <v>0</v>
      </c>
      <c r="T380"/>
      <c r="U380" s="82">
        <v>20846</v>
      </c>
      <c r="V380" s="82">
        <v>0</v>
      </c>
      <c r="W380" s="82">
        <v>0</v>
      </c>
      <c r="X380" s="82">
        <v>1786</v>
      </c>
      <c r="Y380" s="82">
        <v>22632</v>
      </c>
      <c r="Z380" s="83">
        <f ca="1">SUMIF($A$10:$A$938,$A380,$Y$10:$Y$938)+SUMIF('17PJ'!$B$10:$K$889,$A380,'17PJ'!K$10:$K$889)</f>
        <v>5486921</v>
      </c>
      <c r="AB380" s="79">
        <v>0</v>
      </c>
      <c r="AC380" s="79">
        <v>0</v>
      </c>
      <c r="AD380" s="80">
        <v>0</v>
      </c>
      <c r="AE380" s="150"/>
    </row>
    <row r="381" spans="1:31" s="13" customFormat="1">
      <c r="A381" s="49">
        <v>447</v>
      </c>
      <c r="B381" s="49">
        <v>447101690</v>
      </c>
      <c r="C381" s="50" t="s">
        <v>177</v>
      </c>
      <c r="D381" s="49">
        <v>101</v>
      </c>
      <c r="E381" s="50" t="s">
        <v>103</v>
      </c>
      <c r="F381" s="49">
        <v>690</v>
      </c>
      <c r="G381" s="50" t="s">
        <v>176</v>
      </c>
      <c r="H381" s="79">
        <v>7.33</v>
      </c>
      <c r="I381" s="80">
        <v>8461</v>
      </c>
      <c r="J381" s="80">
        <v>2460</v>
      </c>
      <c r="K381" s="80">
        <v>0</v>
      </c>
      <c r="L381" s="80">
        <v>893</v>
      </c>
      <c r="M381" s="81">
        <v>11814</v>
      </c>
      <c r="N381"/>
      <c r="O381" s="79">
        <v>0</v>
      </c>
      <c r="P381" s="79">
        <v>0</v>
      </c>
      <c r="Q381" s="55">
        <v>0.09</v>
      </c>
      <c r="R381" s="55">
        <v>7.2871509600509424E-3</v>
      </c>
      <c r="S381" s="52">
        <v>0</v>
      </c>
      <c r="T381"/>
      <c r="U381" s="82">
        <v>80051</v>
      </c>
      <c r="V381" s="82">
        <v>0</v>
      </c>
      <c r="W381" s="82">
        <v>0</v>
      </c>
      <c r="X381" s="82">
        <v>6546</v>
      </c>
      <c r="Y381" s="82">
        <v>86597</v>
      </c>
      <c r="Z381" s="83">
        <f ca="1">SUMIF($A$10:$A$938,$A381,$Y$10:$Y$938)+SUMIF('17PJ'!$B$10:$K$889,$A381,'17PJ'!K$10:$K$889)</f>
        <v>5486921</v>
      </c>
      <c r="AB381" s="79">
        <v>0</v>
      </c>
      <c r="AC381" s="79">
        <v>0</v>
      </c>
      <c r="AD381" s="80">
        <v>0</v>
      </c>
      <c r="AE381" s="150"/>
    </row>
    <row r="382" spans="1:31" s="13" customFormat="1">
      <c r="A382" s="49">
        <v>449</v>
      </c>
      <c r="B382" s="49">
        <v>449035016</v>
      </c>
      <c r="C382" s="50" t="s">
        <v>183</v>
      </c>
      <c r="D382" s="49">
        <v>35</v>
      </c>
      <c r="E382" s="50" t="s">
        <v>11</v>
      </c>
      <c r="F382" s="49">
        <v>16</v>
      </c>
      <c r="G382" s="50" t="s">
        <v>162</v>
      </c>
      <c r="H382" s="79">
        <v>0.14000000000000001</v>
      </c>
      <c r="I382" s="80">
        <v>11118</v>
      </c>
      <c r="J382" s="80">
        <v>469</v>
      </c>
      <c r="K382" s="80">
        <v>0</v>
      </c>
      <c r="L382" s="80">
        <v>893</v>
      </c>
      <c r="M382" s="81">
        <v>12480</v>
      </c>
      <c r="N382"/>
      <c r="O382" s="79">
        <v>0</v>
      </c>
      <c r="P382" s="79">
        <v>0</v>
      </c>
      <c r="Q382" s="55">
        <v>0.09</v>
      </c>
      <c r="R382" s="55">
        <v>4.4099835533242523E-2</v>
      </c>
      <c r="S382" s="52">
        <v>0</v>
      </c>
      <c r="T382"/>
      <c r="U382" s="82">
        <v>1622</v>
      </c>
      <c r="V382" s="82">
        <v>0</v>
      </c>
      <c r="W382" s="82">
        <v>0</v>
      </c>
      <c r="X382" s="82">
        <v>125</v>
      </c>
      <c r="Y382" s="82">
        <v>1747</v>
      </c>
      <c r="Z382" s="83">
        <f ca="1">SUMIF($A$10:$A$938,$A382,$Y$10:$Y$938)+SUMIF('17PJ'!$B$10:$K$889,$A382,'17PJ'!K$10:$K$889)</f>
        <v>10922235.35917558</v>
      </c>
      <c r="AB382" s="79">
        <v>0</v>
      </c>
      <c r="AC382" s="79">
        <v>0</v>
      </c>
      <c r="AD382" s="80">
        <v>0</v>
      </c>
      <c r="AE382" s="150"/>
    </row>
    <row r="383" spans="1:31" s="13" customFormat="1">
      <c r="A383" s="49">
        <v>449</v>
      </c>
      <c r="B383" s="49">
        <v>449035035</v>
      </c>
      <c r="C383" s="50" t="s">
        <v>183</v>
      </c>
      <c r="D383" s="49">
        <v>35</v>
      </c>
      <c r="E383" s="50" t="s">
        <v>11</v>
      </c>
      <c r="F383" s="49">
        <v>35</v>
      </c>
      <c r="G383" s="50" t="s">
        <v>11</v>
      </c>
      <c r="H383" s="79">
        <v>678.87000000000023</v>
      </c>
      <c r="I383" s="80">
        <v>10944</v>
      </c>
      <c r="J383" s="80">
        <v>3847</v>
      </c>
      <c r="K383" s="80">
        <v>0</v>
      </c>
      <c r="L383" s="80">
        <v>893</v>
      </c>
      <c r="M383" s="81">
        <v>15684</v>
      </c>
      <c r="N383"/>
      <c r="O383" s="79">
        <v>0</v>
      </c>
      <c r="P383" s="79">
        <v>0</v>
      </c>
      <c r="Q383" s="55">
        <v>0.18</v>
      </c>
      <c r="R383" s="55">
        <v>0.14456084490991788</v>
      </c>
      <c r="S383" s="52">
        <v>0</v>
      </c>
      <c r="T383"/>
      <c r="U383" s="82">
        <v>10041160</v>
      </c>
      <c r="V383" s="82">
        <v>0</v>
      </c>
      <c r="W383" s="82">
        <v>0</v>
      </c>
      <c r="X383" s="82">
        <v>606230</v>
      </c>
      <c r="Y383" s="82">
        <v>10647390</v>
      </c>
      <c r="Z383" s="83">
        <f ca="1">SUMIF($A$10:$A$938,$A383,$Y$10:$Y$938)+SUMIF('17PJ'!$B$10:$K$889,$A383,'17PJ'!K$10:$K$889)</f>
        <v>10922235.35917558</v>
      </c>
      <c r="AB383" s="79">
        <v>0</v>
      </c>
      <c r="AC383" s="79">
        <v>0</v>
      </c>
      <c r="AD383" s="80">
        <v>0</v>
      </c>
      <c r="AE383" s="150"/>
    </row>
    <row r="384" spans="1:31" s="13" customFormat="1">
      <c r="A384" s="49">
        <v>449</v>
      </c>
      <c r="B384" s="49">
        <v>449035044</v>
      </c>
      <c r="C384" s="50" t="s">
        <v>183</v>
      </c>
      <c r="D384" s="49">
        <v>35</v>
      </c>
      <c r="E384" s="50" t="s">
        <v>11</v>
      </c>
      <c r="F384" s="49">
        <v>44</v>
      </c>
      <c r="G384" s="50" t="s">
        <v>12</v>
      </c>
      <c r="H384" s="79">
        <v>0.78</v>
      </c>
      <c r="I384" s="80">
        <v>15594</v>
      </c>
      <c r="J384" s="80">
        <v>357</v>
      </c>
      <c r="K384" s="80">
        <v>0</v>
      </c>
      <c r="L384" s="80">
        <v>893</v>
      </c>
      <c r="M384" s="81">
        <v>16844</v>
      </c>
      <c r="N384"/>
      <c r="O384" s="79">
        <v>0</v>
      </c>
      <c r="P384" s="79">
        <v>0</v>
      </c>
      <c r="Q384" s="55">
        <v>0.09</v>
      </c>
      <c r="R384" s="55">
        <v>4.5747299026763673E-2</v>
      </c>
      <c r="S384" s="52">
        <v>0</v>
      </c>
      <c r="T384"/>
      <c r="U384" s="82">
        <v>12442</v>
      </c>
      <c r="V384" s="82">
        <v>0</v>
      </c>
      <c r="W384" s="82">
        <v>0</v>
      </c>
      <c r="X384" s="82">
        <v>697</v>
      </c>
      <c r="Y384" s="82">
        <v>13139</v>
      </c>
      <c r="Z384" s="83">
        <f ca="1">SUMIF($A$10:$A$938,$A384,$Y$10:$Y$938)+SUMIF('17PJ'!$B$10:$K$889,$A384,'17PJ'!K$10:$K$889)</f>
        <v>10922235.35917558</v>
      </c>
      <c r="AB384" s="79">
        <v>0</v>
      </c>
      <c r="AC384" s="79">
        <v>0</v>
      </c>
      <c r="AD384" s="80">
        <v>0</v>
      </c>
      <c r="AE384" s="150"/>
    </row>
    <row r="385" spans="1:31" s="13" customFormat="1">
      <c r="A385" s="49">
        <v>449</v>
      </c>
      <c r="B385" s="49">
        <v>449035243</v>
      </c>
      <c r="C385" s="50" t="s">
        <v>183</v>
      </c>
      <c r="D385" s="49">
        <v>35</v>
      </c>
      <c r="E385" s="50" t="s">
        <v>11</v>
      </c>
      <c r="F385" s="49">
        <v>243</v>
      </c>
      <c r="G385" s="50" t="s">
        <v>80</v>
      </c>
      <c r="H385" s="79">
        <v>6</v>
      </c>
      <c r="I385" s="80">
        <v>12139</v>
      </c>
      <c r="J385" s="80">
        <v>2865</v>
      </c>
      <c r="K385" s="80">
        <v>0</v>
      </c>
      <c r="L385" s="80">
        <v>893</v>
      </c>
      <c r="M385" s="81">
        <v>15897</v>
      </c>
      <c r="N385"/>
      <c r="O385" s="79">
        <v>0</v>
      </c>
      <c r="P385" s="79">
        <v>0</v>
      </c>
      <c r="Q385" s="55">
        <v>0.09</v>
      </c>
      <c r="R385" s="55">
        <v>5.3763165448022874E-3</v>
      </c>
      <c r="S385" s="52">
        <v>0</v>
      </c>
      <c r="T385"/>
      <c r="U385" s="82">
        <v>90024</v>
      </c>
      <c r="V385" s="82">
        <v>0</v>
      </c>
      <c r="W385" s="82">
        <v>0</v>
      </c>
      <c r="X385" s="82">
        <v>5358</v>
      </c>
      <c r="Y385" s="82">
        <v>95382</v>
      </c>
      <c r="Z385" s="83">
        <f ca="1">SUMIF($A$10:$A$938,$A385,$Y$10:$Y$938)+SUMIF('17PJ'!$B$10:$K$889,$A385,'17PJ'!K$10:$K$889)</f>
        <v>10922235.35917558</v>
      </c>
      <c r="AB385" s="79">
        <v>0</v>
      </c>
      <c r="AC385" s="79">
        <v>0</v>
      </c>
      <c r="AD385" s="80">
        <v>0</v>
      </c>
      <c r="AE385" s="150"/>
    </row>
    <row r="386" spans="1:31" s="13" customFormat="1">
      <c r="A386" s="49">
        <v>449</v>
      </c>
      <c r="B386" s="49">
        <v>449035244</v>
      </c>
      <c r="C386" s="50" t="s">
        <v>183</v>
      </c>
      <c r="D386" s="49">
        <v>35</v>
      </c>
      <c r="E386" s="50" t="s">
        <v>11</v>
      </c>
      <c r="F386" s="49">
        <v>244</v>
      </c>
      <c r="G386" s="50" t="s">
        <v>27</v>
      </c>
      <c r="H386" s="79">
        <v>4</v>
      </c>
      <c r="I386" s="80">
        <v>9354</v>
      </c>
      <c r="J386" s="80">
        <v>3790</v>
      </c>
      <c r="K386" s="80">
        <v>0</v>
      </c>
      <c r="L386" s="80">
        <v>893</v>
      </c>
      <c r="M386" s="81">
        <v>14037</v>
      </c>
      <c r="N386"/>
      <c r="O386" s="79">
        <v>0</v>
      </c>
      <c r="P386" s="79">
        <v>0</v>
      </c>
      <c r="Q386" s="55">
        <v>0.18</v>
      </c>
      <c r="R386" s="55">
        <v>9.1081897987744451E-2</v>
      </c>
      <c r="S386" s="52">
        <v>0</v>
      </c>
      <c r="T386"/>
      <c r="U386" s="82">
        <v>52576</v>
      </c>
      <c r="V386" s="82">
        <v>0</v>
      </c>
      <c r="W386" s="82">
        <v>0</v>
      </c>
      <c r="X386" s="82">
        <v>3572</v>
      </c>
      <c r="Y386" s="82">
        <v>56148</v>
      </c>
      <c r="Z386" s="83">
        <f ca="1">SUMIF($A$10:$A$938,$A386,$Y$10:$Y$938)+SUMIF('17PJ'!$B$10:$K$889,$A386,'17PJ'!K$10:$K$889)</f>
        <v>10922235.35917558</v>
      </c>
      <c r="AB386" s="79">
        <v>0</v>
      </c>
      <c r="AC386" s="79">
        <v>0</v>
      </c>
      <c r="AD386" s="80">
        <v>0</v>
      </c>
      <c r="AE386" s="150"/>
    </row>
    <row r="387" spans="1:31" s="13" customFormat="1">
      <c r="A387" s="49">
        <v>449</v>
      </c>
      <c r="B387" s="49">
        <v>449035248</v>
      </c>
      <c r="C387" s="50" t="s">
        <v>183</v>
      </c>
      <c r="D387" s="49">
        <v>35</v>
      </c>
      <c r="E387" s="50" t="s">
        <v>11</v>
      </c>
      <c r="F387" s="49">
        <v>248</v>
      </c>
      <c r="G387" s="50" t="s">
        <v>18</v>
      </c>
      <c r="H387" s="79">
        <v>1</v>
      </c>
      <c r="I387" s="80">
        <v>11521</v>
      </c>
      <c r="J387" s="80">
        <v>1139</v>
      </c>
      <c r="K387" s="80">
        <v>0</v>
      </c>
      <c r="L387" s="80">
        <v>893</v>
      </c>
      <c r="M387" s="81">
        <v>13553</v>
      </c>
      <c r="N387"/>
      <c r="O387" s="79">
        <v>0</v>
      </c>
      <c r="P387" s="79">
        <v>0</v>
      </c>
      <c r="Q387" s="55">
        <v>0.09</v>
      </c>
      <c r="R387" s="55">
        <v>3.9140350816507199E-2</v>
      </c>
      <c r="S387" s="52">
        <v>0</v>
      </c>
      <c r="T387"/>
      <c r="U387" s="82">
        <v>12660</v>
      </c>
      <c r="V387" s="82">
        <v>0</v>
      </c>
      <c r="W387" s="82">
        <v>0</v>
      </c>
      <c r="X387" s="82">
        <v>893</v>
      </c>
      <c r="Y387" s="82">
        <v>13553</v>
      </c>
      <c r="Z387" s="83">
        <f ca="1">SUMIF($A$10:$A$938,$A387,$Y$10:$Y$938)+SUMIF('17PJ'!$B$10:$K$889,$A387,'17PJ'!K$10:$K$889)</f>
        <v>10922235.35917558</v>
      </c>
      <c r="AB387" s="79">
        <v>0</v>
      </c>
      <c r="AC387" s="79">
        <v>0</v>
      </c>
      <c r="AD387" s="80">
        <v>0</v>
      </c>
      <c r="AE387" s="150"/>
    </row>
    <row r="388" spans="1:31" s="13" customFormat="1">
      <c r="A388" s="49">
        <v>449</v>
      </c>
      <c r="B388" s="49">
        <v>449035285</v>
      </c>
      <c r="C388" s="50" t="s">
        <v>183</v>
      </c>
      <c r="D388" s="49">
        <v>35</v>
      </c>
      <c r="E388" s="50" t="s">
        <v>11</v>
      </c>
      <c r="F388" s="49">
        <v>285</v>
      </c>
      <c r="G388" s="50" t="s">
        <v>28</v>
      </c>
      <c r="H388" s="79">
        <v>5.4399999999999995</v>
      </c>
      <c r="I388" s="80">
        <v>9960</v>
      </c>
      <c r="J388" s="80">
        <v>3050</v>
      </c>
      <c r="K388" s="80">
        <v>0</v>
      </c>
      <c r="L388" s="80">
        <v>893</v>
      </c>
      <c r="M388" s="81">
        <v>13903</v>
      </c>
      <c r="N388"/>
      <c r="O388" s="79">
        <v>0</v>
      </c>
      <c r="P388" s="79">
        <v>0</v>
      </c>
      <c r="Q388" s="55">
        <v>0.09</v>
      </c>
      <c r="R388" s="55">
        <v>2.9773128157862844E-2</v>
      </c>
      <c r="S388" s="52">
        <v>0</v>
      </c>
      <c r="T388"/>
      <c r="U388" s="82">
        <v>70775</v>
      </c>
      <c r="V388" s="82">
        <v>0</v>
      </c>
      <c r="W388" s="82">
        <v>0</v>
      </c>
      <c r="X388" s="82">
        <v>4859</v>
      </c>
      <c r="Y388" s="82">
        <v>75634</v>
      </c>
      <c r="Z388" s="83">
        <f ca="1">SUMIF($A$10:$A$938,$A388,$Y$10:$Y$938)+SUMIF('17PJ'!$B$10:$K$889,$A388,'17PJ'!K$10:$K$889)</f>
        <v>10922235.35917558</v>
      </c>
      <c r="AB388" s="79">
        <v>0</v>
      </c>
      <c r="AC388" s="79">
        <v>0</v>
      </c>
      <c r="AD388" s="80">
        <v>0</v>
      </c>
      <c r="AE388" s="150"/>
    </row>
    <row r="389" spans="1:31" s="13" customFormat="1">
      <c r="A389" s="49">
        <v>449</v>
      </c>
      <c r="B389" s="49">
        <v>449035336</v>
      </c>
      <c r="C389" s="50" t="s">
        <v>183</v>
      </c>
      <c r="D389" s="49">
        <v>35</v>
      </c>
      <c r="E389" s="50" t="s">
        <v>11</v>
      </c>
      <c r="F389" s="49">
        <v>336</v>
      </c>
      <c r="G389" s="50" t="s">
        <v>30</v>
      </c>
      <c r="H389" s="79">
        <v>1</v>
      </c>
      <c r="I389" s="80">
        <v>14923</v>
      </c>
      <c r="J389" s="80">
        <v>2817</v>
      </c>
      <c r="K389" s="80">
        <v>0</v>
      </c>
      <c r="L389" s="80">
        <v>893</v>
      </c>
      <c r="M389" s="81">
        <v>18633</v>
      </c>
      <c r="N389"/>
      <c r="O389" s="79">
        <v>0</v>
      </c>
      <c r="P389" s="79">
        <v>0</v>
      </c>
      <c r="Q389" s="55">
        <v>0.09</v>
      </c>
      <c r="R389" s="55">
        <v>3.1548327319751546E-2</v>
      </c>
      <c r="S389" s="52">
        <v>0</v>
      </c>
      <c r="T389"/>
      <c r="U389" s="82">
        <v>17740</v>
      </c>
      <c r="V389" s="82">
        <v>0</v>
      </c>
      <c r="W389" s="82">
        <v>0</v>
      </c>
      <c r="X389" s="82">
        <v>893</v>
      </c>
      <c r="Y389" s="82">
        <v>18633</v>
      </c>
      <c r="Z389" s="83">
        <f ca="1">SUMIF($A$10:$A$938,$A389,$Y$10:$Y$938)+SUMIF('17PJ'!$B$10:$K$889,$A389,'17PJ'!K$10:$K$889)</f>
        <v>10922235.35917558</v>
      </c>
      <c r="AB389" s="79">
        <v>0</v>
      </c>
      <c r="AC389" s="79">
        <v>0</v>
      </c>
      <c r="AD389" s="80">
        <v>0</v>
      </c>
      <c r="AE389" s="150"/>
    </row>
    <row r="390" spans="1:31" s="13" customFormat="1">
      <c r="A390" s="49">
        <v>450</v>
      </c>
      <c r="B390" s="49">
        <v>450086008</v>
      </c>
      <c r="C390" s="50" t="s">
        <v>184</v>
      </c>
      <c r="D390" s="49">
        <v>86</v>
      </c>
      <c r="E390" s="50" t="s">
        <v>185</v>
      </c>
      <c r="F390" s="49">
        <v>8</v>
      </c>
      <c r="G390" s="50" t="s">
        <v>186</v>
      </c>
      <c r="H390" s="79">
        <v>7</v>
      </c>
      <c r="I390" s="80">
        <v>8379</v>
      </c>
      <c r="J390" s="80">
        <v>8524</v>
      </c>
      <c r="K390" s="80">
        <v>0</v>
      </c>
      <c r="L390" s="80">
        <v>893</v>
      </c>
      <c r="M390" s="81">
        <v>17796</v>
      </c>
      <c r="N390"/>
      <c r="O390" s="79">
        <v>0</v>
      </c>
      <c r="P390" s="79">
        <v>0</v>
      </c>
      <c r="Q390" s="55">
        <v>0.09</v>
      </c>
      <c r="R390" s="55">
        <v>6.1643466154284135E-2</v>
      </c>
      <c r="S390" s="52">
        <v>0</v>
      </c>
      <c r="T390"/>
      <c r="U390" s="82">
        <v>118321</v>
      </c>
      <c r="V390" s="82">
        <v>0</v>
      </c>
      <c r="W390" s="82">
        <v>0</v>
      </c>
      <c r="X390" s="82">
        <v>6251</v>
      </c>
      <c r="Y390" s="82">
        <v>124572</v>
      </c>
      <c r="Z390" s="83">
        <f ca="1">SUMIF($A$10:$A$938,$A390,$Y$10:$Y$938)+SUMIF('17PJ'!$B$10:$K$889,$A390,'17PJ'!K$10:$K$889)</f>
        <v>2787900</v>
      </c>
      <c r="AB390" s="79">
        <v>0</v>
      </c>
      <c r="AC390" s="79">
        <v>0</v>
      </c>
      <c r="AD390" s="80">
        <v>0</v>
      </c>
      <c r="AE390" s="150"/>
    </row>
    <row r="391" spans="1:31" s="13" customFormat="1">
      <c r="A391" s="49">
        <v>450</v>
      </c>
      <c r="B391" s="49">
        <v>450086086</v>
      </c>
      <c r="C391" s="50" t="s">
        <v>184</v>
      </c>
      <c r="D391" s="49">
        <v>86</v>
      </c>
      <c r="E391" s="50" t="s">
        <v>185</v>
      </c>
      <c r="F391" s="49">
        <v>86</v>
      </c>
      <c r="G391" s="50" t="s">
        <v>185</v>
      </c>
      <c r="H391" s="79">
        <v>57.99</v>
      </c>
      <c r="I391" s="80">
        <v>8872</v>
      </c>
      <c r="J391" s="80">
        <v>1375</v>
      </c>
      <c r="K391" s="80">
        <v>0</v>
      </c>
      <c r="L391" s="80">
        <v>893</v>
      </c>
      <c r="M391" s="81">
        <v>11140</v>
      </c>
      <c r="N391"/>
      <c r="O391" s="79">
        <v>0</v>
      </c>
      <c r="P391" s="79">
        <v>0</v>
      </c>
      <c r="Q391" s="55">
        <v>0.09</v>
      </c>
      <c r="R391" s="55">
        <v>4.9078426676073761E-2</v>
      </c>
      <c r="S391" s="52">
        <v>0</v>
      </c>
      <c r="T391"/>
      <c r="U391" s="82">
        <v>594229</v>
      </c>
      <c r="V391" s="82">
        <v>0</v>
      </c>
      <c r="W391" s="82">
        <v>0</v>
      </c>
      <c r="X391" s="82">
        <v>51791</v>
      </c>
      <c r="Y391" s="82">
        <v>646020</v>
      </c>
      <c r="Z391" s="83">
        <f ca="1">SUMIF($A$10:$A$938,$A391,$Y$10:$Y$938)+SUMIF('17PJ'!$B$10:$K$889,$A391,'17PJ'!K$10:$K$889)</f>
        <v>2787900</v>
      </c>
      <c r="AB391" s="79">
        <v>0</v>
      </c>
      <c r="AC391" s="79">
        <v>0</v>
      </c>
      <c r="AD391" s="80">
        <v>0</v>
      </c>
      <c r="AE391" s="150"/>
    </row>
    <row r="392" spans="1:31" s="13" customFormat="1">
      <c r="A392" s="49">
        <v>450</v>
      </c>
      <c r="B392" s="49">
        <v>450086117</v>
      </c>
      <c r="C392" s="50" t="s">
        <v>184</v>
      </c>
      <c r="D392" s="49">
        <v>86</v>
      </c>
      <c r="E392" s="50" t="s">
        <v>185</v>
      </c>
      <c r="F392" s="49">
        <v>117</v>
      </c>
      <c r="G392" s="50" t="s">
        <v>35</v>
      </c>
      <c r="H392" s="79">
        <v>2</v>
      </c>
      <c r="I392" s="80">
        <v>9964</v>
      </c>
      <c r="J392" s="80">
        <v>4656</v>
      </c>
      <c r="K392" s="80">
        <v>0</v>
      </c>
      <c r="L392" s="80">
        <v>893</v>
      </c>
      <c r="M392" s="81">
        <v>15513</v>
      </c>
      <c r="N392"/>
      <c r="O392" s="79">
        <v>0</v>
      </c>
      <c r="P392" s="79">
        <v>0</v>
      </c>
      <c r="Q392" s="55">
        <v>0.09</v>
      </c>
      <c r="R392" s="55">
        <v>7.9900331202081634E-2</v>
      </c>
      <c r="S392" s="52">
        <v>0</v>
      </c>
      <c r="T392"/>
      <c r="U392" s="82">
        <v>29240</v>
      </c>
      <c r="V392" s="82">
        <v>0</v>
      </c>
      <c r="W392" s="82">
        <v>0</v>
      </c>
      <c r="X392" s="82">
        <v>1786</v>
      </c>
      <c r="Y392" s="82">
        <v>31026</v>
      </c>
      <c r="Z392" s="83">
        <f ca="1">SUMIF($A$10:$A$938,$A392,$Y$10:$Y$938)+SUMIF('17PJ'!$B$10:$K$889,$A392,'17PJ'!K$10:$K$889)</f>
        <v>2787900</v>
      </c>
      <c r="AB392" s="79">
        <v>0</v>
      </c>
      <c r="AC392" s="79">
        <v>0</v>
      </c>
      <c r="AD392" s="80">
        <v>0</v>
      </c>
      <c r="AE392" s="150"/>
    </row>
    <row r="393" spans="1:31" s="13" customFormat="1">
      <c r="A393" s="49">
        <v>450</v>
      </c>
      <c r="B393" s="49">
        <v>450086127</v>
      </c>
      <c r="C393" s="50" t="s">
        <v>184</v>
      </c>
      <c r="D393" s="49">
        <v>86</v>
      </c>
      <c r="E393" s="50" t="s">
        <v>185</v>
      </c>
      <c r="F393" s="49">
        <v>127</v>
      </c>
      <c r="G393" s="50" t="s">
        <v>187</v>
      </c>
      <c r="H393" s="79">
        <v>8</v>
      </c>
      <c r="I393" s="80">
        <v>8400</v>
      </c>
      <c r="J393" s="80">
        <v>3531</v>
      </c>
      <c r="K393" s="80">
        <v>0</v>
      </c>
      <c r="L393" s="80">
        <v>893</v>
      </c>
      <c r="M393" s="81">
        <v>12824</v>
      </c>
      <c r="N393"/>
      <c r="O393" s="79">
        <v>0</v>
      </c>
      <c r="P393" s="79">
        <v>0</v>
      </c>
      <c r="Q393" s="55">
        <v>0.09</v>
      </c>
      <c r="R393" s="55">
        <v>2.210048407482948E-2</v>
      </c>
      <c r="S393" s="52">
        <v>0</v>
      </c>
      <c r="T393"/>
      <c r="U393" s="82">
        <v>95448</v>
      </c>
      <c r="V393" s="82">
        <v>0</v>
      </c>
      <c r="W393" s="82">
        <v>0</v>
      </c>
      <c r="X393" s="82">
        <v>7144</v>
      </c>
      <c r="Y393" s="82">
        <v>102592</v>
      </c>
      <c r="Z393" s="83">
        <f ca="1">SUMIF($A$10:$A$938,$A393,$Y$10:$Y$938)+SUMIF('17PJ'!$B$10:$K$889,$A393,'17PJ'!K$10:$K$889)</f>
        <v>2787900</v>
      </c>
      <c r="AB393" s="79">
        <v>0</v>
      </c>
      <c r="AC393" s="79">
        <v>0</v>
      </c>
      <c r="AD393" s="80">
        <v>0</v>
      </c>
      <c r="AE393" s="150"/>
    </row>
    <row r="394" spans="1:31" s="13" customFormat="1">
      <c r="A394" s="49">
        <v>450</v>
      </c>
      <c r="B394" s="49">
        <v>450086137</v>
      </c>
      <c r="C394" s="50" t="s">
        <v>184</v>
      </c>
      <c r="D394" s="49">
        <v>86</v>
      </c>
      <c r="E394" s="50" t="s">
        <v>185</v>
      </c>
      <c r="F394" s="49">
        <v>137</v>
      </c>
      <c r="G394" s="50" t="s">
        <v>196</v>
      </c>
      <c r="H394" s="79">
        <v>1</v>
      </c>
      <c r="I394" s="80">
        <v>12685</v>
      </c>
      <c r="J394" s="80">
        <v>21</v>
      </c>
      <c r="K394" s="80">
        <v>0</v>
      </c>
      <c r="L394" s="80">
        <v>893</v>
      </c>
      <c r="M394" s="81">
        <v>13599</v>
      </c>
      <c r="N394"/>
      <c r="O394" s="79">
        <v>0</v>
      </c>
      <c r="P394" s="79">
        <v>0</v>
      </c>
      <c r="Q394" s="55">
        <v>0.18</v>
      </c>
      <c r="R394" s="55">
        <v>0.11736259389397866</v>
      </c>
      <c r="S394" s="52">
        <v>0</v>
      </c>
      <c r="T394"/>
      <c r="U394" s="82">
        <v>12706</v>
      </c>
      <c r="V394" s="82">
        <v>0</v>
      </c>
      <c r="W394" s="82">
        <v>0</v>
      </c>
      <c r="X394" s="82">
        <v>894</v>
      </c>
      <c r="Y394" s="82">
        <v>13600</v>
      </c>
      <c r="Z394" s="83">
        <f ca="1">SUMIF($A$10:$A$938,$A394,$Y$10:$Y$938)+SUMIF('17PJ'!$B$10:$K$889,$A394,'17PJ'!K$10:$K$889)</f>
        <v>2787900</v>
      </c>
      <c r="AB394" s="79">
        <v>0</v>
      </c>
      <c r="AC394" s="79">
        <v>0</v>
      </c>
      <c r="AD394" s="80">
        <v>0</v>
      </c>
      <c r="AE394" s="150"/>
    </row>
    <row r="395" spans="1:31" s="13" customFormat="1">
      <c r="A395" s="49">
        <v>450</v>
      </c>
      <c r="B395" s="49">
        <v>450086210</v>
      </c>
      <c r="C395" s="50" t="s">
        <v>184</v>
      </c>
      <c r="D395" s="49">
        <v>86</v>
      </c>
      <c r="E395" s="50" t="s">
        <v>185</v>
      </c>
      <c r="F395" s="49">
        <v>210</v>
      </c>
      <c r="G395" s="50" t="s">
        <v>188</v>
      </c>
      <c r="H395" s="79">
        <v>99.5</v>
      </c>
      <c r="I395" s="80">
        <v>8599</v>
      </c>
      <c r="J395" s="80">
        <v>2911</v>
      </c>
      <c r="K395" s="80">
        <v>0</v>
      </c>
      <c r="L395" s="80">
        <v>893</v>
      </c>
      <c r="M395" s="81">
        <v>12403</v>
      </c>
      <c r="N395"/>
      <c r="O395" s="79">
        <v>0</v>
      </c>
      <c r="P395" s="79">
        <v>0</v>
      </c>
      <c r="Q395" s="55">
        <v>0.09</v>
      </c>
      <c r="R395" s="55">
        <v>5.999829214601949E-2</v>
      </c>
      <c r="S395" s="52">
        <v>0</v>
      </c>
      <c r="T395"/>
      <c r="U395" s="82">
        <v>1145245</v>
      </c>
      <c r="V395" s="82">
        <v>0</v>
      </c>
      <c r="W395" s="82">
        <v>0</v>
      </c>
      <c r="X395" s="82">
        <v>88869</v>
      </c>
      <c r="Y395" s="82">
        <v>1234114</v>
      </c>
      <c r="Z395" s="83">
        <f ca="1">SUMIF($A$10:$A$938,$A395,$Y$10:$Y$938)+SUMIF('17PJ'!$B$10:$K$889,$A395,'17PJ'!K$10:$K$889)</f>
        <v>2787900</v>
      </c>
      <c r="AB395" s="79">
        <v>0</v>
      </c>
      <c r="AC395" s="79">
        <v>0</v>
      </c>
      <c r="AD395" s="80">
        <v>0</v>
      </c>
      <c r="AE395" s="150"/>
    </row>
    <row r="396" spans="1:31" s="13" customFormat="1">
      <c r="A396" s="49">
        <v>450</v>
      </c>
      <c r="B396" s="49">
        <v>450086275</v>
      </c>
      <c r="C396" s="50" t="s">
        <v>184</v>
      </c>
      <c r="D396" s="49">
        <v>86</v>
      </c>
      <c r="E396" s="50" t="s">
        <v>185</v>
      </c>
      <c r="F396" s="49">
        <v>275</v>
      </c>
      <c r="G396" s="50" t="s">
        <v>189</v>
      </c>
      <c r="H396" s="79">
        <v>3.5</v>
      </c>
      <c r="I396" s="80">
        <v>8213</v>
      </c>
      <c r="J396" s="80">
        <v>1856</v>
      </c>
      <c r="K396" s="80">
        <v>0</v>
      </c>
      <c r="L396" s="80">
        <v>893</v>
      </c>
      <c r="M396" s="81">
        <v>10962</v>
      </c>
      <c r="N396"/>
      <c r="O396" s="79">
        <v>0</v>
      </c>
      <c r="P396" s="79">
        <v>0</v>
      </c>
      <c r="Q396" s="55">
        <v>0.09</v>
      </c>
      <c r="R396" s="55">
        <v>5.8980081571049217E-3</v>
      </c>
      <c r="S396" s="52">
        <v>0</v>
      </c>
      <c r="T396"/>
      <c r="U396" s="82">
        <v>35242</v>
      </c>
      <c r="V396" s="82">
        <v>0</v>
      </c>
      <c r="W396" s="82">
        <v>0</v>
      </c>
      <c r="X396" s="82">
        <v>3126</v>
      </c>
      <c r="Y396" s="82">
        <v>38368</v>
      </c>
      <c r="Z396" s="83">
        <f ca="1">SUMIF($A$10:$A$938,$A396,$Y$10:$Y$938)+SUMIF('17PJ'!$B$10:$K$889,$A396,'17PJ'!K$10:$K$889)</f>
        <v>2787900</v>
      </c>
      <c r="AB396" s="79">
        <v>0</v>
      </c>
      <c r="AC396" s="79">
        <v>0</v>
      </c>
      <c r="AD396" s="80">
        <v>0</v>
      </c>
      <c r="AE396" s="150"/>
    </row>
    <row r="397" spans="1:31" s="13" customFormat="1">
      <c r="A397" s="49">
        <v>450</v>
      </c>
      <c r="B397" s="49">
        <v>450086278</v>
      </c>
      <c r="C397" s="50" t="s">
        <v>184</v>
      </c>
      <c r="D397" s="49">
        <v>86</v>
      </c>
      <c r="E397" s="50" t="s">
        <v>185</v>
      </c>
      <c r="F397" s="49">
        <v>278</v>
      </c>
      <c r="G397" s="50" t="s">
        <v>190</v>
      </c>
      <c r="H397" s="79">
        <v>7</v>
      </c>
      <c r="I397" s="80">
        <v>9132</v>
      </c>
      <c r="J397" s="80">
        <v>2631</v>
      </c>
      <c r="K397" s="80">
        <v>0</v>
      </c>
      <c r="L397" s="80">
        <v>893</v>
      </c>
      <c r="M397" s="81">
        <v>12656</v>
      </c>
      <c r="N397"/>
      <c r="O397" s="79">
        <v>0</v>
      </c>
      <c r="P397" s="79">
        <v>0</v>
      </c>
      <c r="Q397" s="55">
        <v>0.09</v>
      </c>
      <c r="R397" s="55">
        <v>4.4371064609889412E-2</v>
      </c>
      <c r="S397" s="52">
        <v>0</v>
      </c>
      <c r="T397"/>
      <c r="U397" s="82">
        <v>82341</v>
      </c>
      <c r="V397" s="82">
        <v>0</v>
      </c>
      <c r="W397" s="82">
        <v>0</v>
      </c>
      <c r="X397" s="82">
        <v>6251</v>
      </c>
      <c r="Y397" s="82">
        <v>88592</v>
      </c>
      <c r="Z397" s="83">
        <f ca="1">SUMIF($A$10:$A$938,$A397,$Y$10:$Y$938)+SUMIF('17PJ'!$B$10:$K$889,$A397,'17PJ'!K$10:$K$889)</f>
        <v>2787900</v>
      </c>
      <c r="AB397" s="79">
        <v>0</v>
      </c>
      <c r="AC397" s="79">
        <v>0</v>
      </c>
      <c r="AD397" s="80">
        <v>0</v>
      </c>
      <c r="AE397" s="150"/>
    </row>
    <row r="398" spans="1:31" s="13" customFormat="1">
      <c r="A398" s="49">
        <v>450</v>
      </c>
      <c r="B398" s="49">
        <v>450086327</v>
      </c>
      <c r="C398" s="50" t="s">
        <v>184</v>
      </c>
      <c r="D398" s="49">
        <v>86</v>
      </c>
      <c r="E398" s="50" t="s">
        <v>185</v>
      </c>
      <c r="F398" s="49">
        <v>327</v>
      </c>
      <c r="G398" s="50" t="s">
        <v>191</v>
      </c>
      <c r="H398" s="79">
        <v>4</v>
      </c>
      <c r="I398" s="80">
        <v>8436</v>
      </c>
      <c r="J398" s="80">
        <v>6949</v>
      </c>
      <c r="K398" s="80">
        <v>0</v>
      </c>
      <c r="L398" s="80">
        <v>893</v>
      </c>
      <c r="M398" s="81">
        <v>16278</v>
      </c>
      <c r="N398"/>
      <c r="O398" s="79">
        <v>0</v>
      </c>
      <c r="P398" s="79">
        <v>0</v>
      </c>
      <c r="Q398" s="55">
        <v>0.09</v>
      </c>
      <c r="R398" s="55">
        <v>4.1565808140733559E-2</v>
      </c>
      <c r="S398" s="52">
        <v>0</v>
      </c>
      <c r="T398"/>
      <c r="U398" s="82">
        <v>61541</v>
      </c>
      <c r="V398" s="82">
        <v>0</v>
      </c>
      <c r="W398" s="82">
        <v>0</v>
      </c>
      <c r="X398" s="82">
        <v>3573</v>
      </c>
      <c r="Y398" s="82">
        <v>65114</v>
      </c>
      <c r="Z398" s="83">
        <f ca="1">SUMIF($A$10:$A$938,$A398,$Y$10:$Y$938)+SUMIF('17PJ'!$B$10:$K$889,$A398,'17PJ'!K$10:$K$889)</f>
        <v>2787900</v>
      </c>
      <c r="AB398" s="79">
        <v>0</v>
      </c>
      <c r="AC398" s="79">
        <v>0</v>
      </c>
      <c r="AD398" s="80">
        <v>0</v>
      </c>
      <c r="AE398" s="150"/>
    </row>
    <row r="399" spans="1:31" s="13" customFormat="1">
      <c r="A399" s="49">
        <v>450</v>
      </c>
      <c r="B399" s="49">
        <v>450086337</v>
      </c>
      <c r="C399" s="50" t="s">
        <v>184</v>
      </c>
      <c r="D399" s="49">
        <v>86</v>
      </c>
      <c r="E399" s="50" t="s">
        <v>185</v>
      </c>
      <c r="F399" s="49">
        <v>337</v>
      </c>
      <c r="G399" s="50" t="s">
        <v>311</v>
      </c>
      <c r="H399" s="79">
        <v>1</v>
      </c>
      <c r="I399" s="80">
        <v>8406</v>
      </c>
      <c r="J399" s="80">
        <v>10525</v>
      </c>
      <c r="K399" s="80">
        <v>0</v>
      </c>
      <c r="L399" s="80">
        <v>893</v>
      </c>
      <c r="M399" s="81">
        <v>19824</v>
      </c>
      <c r="N399"/>
      <c r="O399" s="79">
        <v>0</v>
      </c>
      <c r="P399" s="79">
        <v>0</v>
      </c>
      <c r="Q399" s="55">
        <v>0.09</v>
      </c>
      <c r="R399" s="55">
        <v>9.626293198012276E-3</v>
      </c>
      <c r="S399" s="52">
        <v>0</v>
      </c>
      <c r="T399"/>
      <c r="U399" s="82">
        <v>18931</v>
      </c>
      <c r="V399" s="82">
        <v>0</v>
      </c>
      <c r="W399" s="82">
        <v>0</v>
      </c>
      <c r="X399" s="82">
        <v>893</v>
      </c>
      <c r="Y399" s="82">
        <v>19824</v>
      </c>
      <c r="Z399" s="83">
        <f ca="1">SUMIF($A$10:$A$938,$A399,$Y$10:$Y$938)+SUMIF('17PJ'!$B$10:$K$889,$A399,'17PJ'!K$10:$K$889)</f>
        <v>2787900</v>
      </c>
      <c r="AB399" s="79">
        <v>0</v>
      </c>
      <c r="AC399" s="79">
        <v>0</v>
      </c>
      <c r="AD399" s="80">
        <v>0</v>
      </c>
      <c r="AE399" s="150"/>
    </row>
    <row r="400" spans="1:31" s="13" customFormat="1">
      <c r="A400" s="49">
        <v>450</v>
      </c>
      <c r="B400" s="49">
        <v>450086340</v>
      </c>
      <c r="C400" s="50" t="s">
        <v>184</v>
      </c>
      <c r="D400" s="49">
        <v>86</v>
      </c>
      <c r="E400" s="50" t="s">
        <v>185</v>
      </c>
      <c r="F400" s="49">
        <v>340</v>
      </c>
      <c r="G400" s="50" t="s">
        <v>192</v>
      </c>
      <c r="H400" s="79">
        <v>11.5</v>
      </c>
      <c r="I400" s="80">
        <v>8396</v>
      </c>
      <c r="J400" s="80">
        <v>6735</v>
      </c>
      <c r="K400" s="80">
        <v>0</v>
      </c>
      <c r="L400" s="80">
        <v>893</v>
      </c>
      <c r="M400" s="81">
        <v>16024</v>
      </c>
      <c r="N400"/>
      <c r="O400" s="79">
        <v>0</v>
      </c>
      <c r="P400" s="79">
        <v>0</v>
      </c>
      <c r="Q400" s="55">
        <v>0.09</v>
      </c>
      <c r="R400" s="55">
        <v>7.6316850404809192E-2</v>
      </c>
      <c r="S400" s="52">
        <v>0</v>
      </c>
      <c r="T400"/>
      <c r="U400" s="82">
        <v>174008</v>
      </c>
      <c r="V400" s="82">
        <v>0</v>
      </c>
      <c r="W400" s="82">
        <v>0</v>
      </c>
      <c r="X400" s="82">
        <v>10271</v>
      </c>
      <c r="Y400" s="82">
        <v>184279</v>
      </c>
      <c r="Z400" s="83">
        <f ca="1">SUMIF($A$10:$A$938,$A400,$Y$10:$Y$938)+SUMIF('17PJ'!$B$10:$K$889,$A400,'17PJ'!K$10:$K$889)</f>
        <v>2787900</v>
      </c>
      <c r="AB400" s="79">
        <v>0</v>
      </c>
      <c r="AC400" s="79">
        <v>0</v>
      </c>
      <c r="AD400" s="80">
        <v>0</v>
      </c>
      <c r="AE400" s="150"/>
    </row>
    <row r="401" spans="1:31" s="13" customFormat="1">
      <c r="A401" s="49">
        <v>450</v>
      </c>
      <c r="B401" s="49">
        <v>450086605</v>
      </c>
      <c r="C401" s="50" t="s">
        <v>184</v>
      </c>
      <c r="D401" s="49">
        <v>86</v>
      </c>
      <c r="E401" s="50" t="s">
        <v>185</v>
      </c>
      <c r="F401" s="49">
        <v>605</v>
      </c>
      <c r="G401" s="50" t="s">
        <v>193</v>
      </c>
      <c r="H401" s="79">
        <v>1</v>
      </c>
      <c r="I401" s="80">
        <v>10185</v>
      </c>
      <c r="J401" s="80">
        <v>7599</v>
      </c>
      <c r="K401" s="80">
        <v>0</v>
      </c>
      <c r="L401" s="80">
        <v>893</v>
      </c>
      <c r="M401" s="81">
        <v>18677</v>
      </c>
      <c r="N401"/>
      <c r="O401" s="79">
        <v>0</v>
      </c>
      <c r="P401" s="79">
        <v>0</v>
      </c>
      <c r="Q401" s="55">
        <v>0.09</v>
      </c>
      <c r="R401" s="55">
        <v>5.1759282375459084E-2</v>
      </c>
      <c r="S401" s="52">
        <v>0</v>
      </c>
      <c r="T401"/>
      <c r="U401" s="82">
        <v>17784</v>
      </c>
      <c r="V401" s="82">
        <v>0</v>
      </c>
      <c r="W401" s="82">
        <v>0</v>
      </c>
      <c r="X401" s="82">
        <v>893</v>
      </c>
      <c r="Y401" s="82">
        <v>18677</v>
      </c>
      <c r="Z401" s="83">
        <f ca="1">SUMIF($A$10:$A$938,$A401,$Y$10:$Y$938)+SUMIF('17PJ'!$B$10:$K$889,$A401,'17PJ'!K$10:$K$889)</f>
        <v>2787900</v>
      </c>
      <c r="AB401" s="79">
        <v>0</v>
      </c>
      <c r="AC401" s="79">
        <v>0</v>
      </c>
      <c r="AD401" s="80">
        <v>0</v>
      </c>
      <c r="AE401" s="150"/>
    </row>
    <row r="402" spans="1:31" s="13" customFormat="1">
      <c r="A402" s="49">
        <v>450</v>
      </c>
      <c r="B402" s="49">
        <v>450086632</v>
      </c>
      <c r="C402" s="50" t="s">
        <v>184</v>
      </c>
      <c r="D402" s="49">
        <v>86</v>
      </c>
      <c r="E402" s="50" t="s">
        <v>185</v>
      </c>
      <c r="F402" s="49">
        <v>632</v>
      </c>
      <c r="G402" s="50" t="s">
        <v>194</v>
      </c>
      <c r="H402" s="79">
        <v>2</v>
      </c>
      <c r="I402" s="80">
        <v>8332</v>
      </c>
      <c r="J402" s="80">
        <v>8008</v>
      </c>
      <c r="K402" s="80">
        <v>0</v>
      </c>
      <c r="L402" s="80">
        <v>893</v>
      </c>
      <c r="M402" s="81">
        <v>17233</v>
      </c>
      <c r="N402"/>
      <c r="O402" s="79">
        <v>0</v>
      </c>
      <c r="P402" s="79">
        <v>0</v>
      </c>
      <c r="Q402" s="55">
        <v>0.09</v>
      </c>
      <c r="R402" s="55">
        <v>1.3759501761199383E-2</v>
      </c>
      <c r="S402" s="52">
        <v>0</v>
      </c>
      <c r="T402"/>
      <c r="U402" s="82">
        <v>32680</v>
      </c>
      <c r="V402" s="82">
        <v>0</v>
      </c>
      <c r="W402" s="82">
        <v>0</v>
      </c>
      <c r="X402" s="82">
        <v>1786</v>
      </c>
      <c r="Y402" s="82">
        <v>34466</v>
      </c>
      <c r="Z402" s="83">
        <f ca="1">SUMIF($A$10:$A$938,$A402,$Y$10:$Y$938)+SUMIF('17PJ'!$B$10:$K$889,$A402,'17PJ'!K$10:$K$889)</f>
        <v>2787900</v>
      </c>
      <c r="AB402" s="79">
        <v>0</v>
      </c>
      <c r="AC402" s="79">
        <v>0</v>
      </c>
      <c r="AD402" s="80">
        <v>0</v>
      </c>
      <c r="AE402" s="150"/>
    </row>
    <row r="403" spans="1:31" s="13" customFormat="1">
      <c r="A403" s="49">
        <v>450</v>
      </c>
      <c r="B403" s="49">
        <v>450086674</v>
      </c>
      <c r="C403" s="50" t="s">
        <v>184</v>
      </c>
      <c r="D403" s="49">
        <v>86</v>
      </c>
      <c r="E403" s="50" t="s">
        <v>185</v>
      </c>
      <c r="F403" s="49">
        <v>674</v>
      </c>
      <c r="G403" s="50" t="s">
        <v>38</v>
      </c>
      <c r="H403" s="79">
        <v>1</v>
      </c>
      <c r="I403" s="80">
        <v>10765</v>
      </c>
      <c r="J403" s="80">
        <v>4787</v>
      </c>
      <c r="K403" s="80">
        <v>0</v>
      </c>
      <c r="L403" s="80">
        <v>893</v>
      </c>
      <c r="M403" s="81">
        <v>16445</v>
      </c>
      <c r="N403"/>
      <c r="O403" s="79">
        <v>0</v>
      </c>
      <c r="P403" s="79">
        <v>0</v>
      </c>
      <c r="Q403" s="55">
        <v>0.09</v>
      </c>
      <c r="R403" s="55">
        <v>4.7577753757626573E-2</v>
      </c>
      <c r="S403" s="52">
        <v>0</v>
      </c>
      <c r="T403"/>
      <c r="U403" s="82">
        <v>15552</v>
      </c>
      <c r="V403" s="82">
        <v>0</v>
      </c>
      <c r="W403" s="82">
        <v>0</v>
      </c>
      <c r="X403" s="82">
        <v>894</v>
      </c>
      <c r="Y403" s="82">
        <v>16446</v>
      </c>
      <c r="Z403" s="83">
        <f ca="1">SUMIF($A$10:$A$938,$A403,$Y$10:$Y$938)+SUMIF('17PJ'!$B$10:$K$889,$A403,'17PJ'!K$10:$K$889)</f>
        <v>2787900</v>
      </c>
      <c r="AB403" s="79">
        <v>0</v>
      </c>
      <c r="AC403" s="79">
        <v>0</v>
      </c>
      <c r="AD403" s="80">
        <v>0</v>
      </c>
      <c r="AE403" s="150"/>
    </row>
    <row r="404" spans="1:31" s="13" customFormat="1">
      <c r="A404" s="49">
        <v>450</v>
      </c>
      <c r="B404" s="49">
        <v>450086683</v>
      </c>
      <c r="C404" s="50" t="s">
        <v>184</v>
      </c>
      <c r="D404" s="49">
        <v>86</v>
      </c>
      <c r="E404" s="50" t="s">
        <v>185</v>
      </c>
      <c r="F404" s="49">
        <v>683</v>
      </c>
      <c r="G404" s="50" t="s">
        <v>39</v>
      </c>
      <c r="H404" s="79">
        <v>10.5</v>
      </c>
      <c r="I404" s="80">
        <v>8094</v>
      </c>
      <c r="J404" s="80">
        <v>5650</v>
      </c>
      <c r="K404" s="80">
        <v>0</v>
      </c>
      <c r="L404" s="80">
        <v>893</v>
      </c>
      <c r="M404" s="81">
        <v>14637</v>
      </c>
      <c r="N404"/>
      <c r="O404" s="79">
        <v>0</v>
      </c>
      <c r="P404" s="79">
        <v>0</v>
      </c>
      <c r="Q404" s="55">
        <v>0.09</v>
      </c>
      <c r="R404" s="55">
        <v>2.9567276420581011E-2</v>
      </c>
      <c r="S404" s="52">
        <v>0</v>
      </c>
      <c r="T404"/>
      <c r="U404" s="82">
        <v>144312</v>
      </c>
      <c r="V404" s="82">
        <v>0</v>
      </c>
      <c r="W404" s="82">
        <v>0</v>
      </c>
      <c r="X404" s="82">
        <v>9378</v>
      </c>
      <c r="Y404" s="82">
        <v>153690</v>
      </c>
      <c r="Z404" s="83">
        <f ca="1">SUMIF($A$10:$A$938,$A404,$Y$10:$Y$938)+SUMIF('17PJ'!$B$10:$K$889,$A404,'17PJ'!K$10:$K$889)</f>
        <v>2787900</v>
      </c>
      <c r="AB404" s="79">
        <v>0</v>
      </c>
      <c r="AC404" s="79">
        <v>0</v>
      </c>
      <c r="AD404" s="80">
        <v>0</v>
      </c>
      <c r="AE404" s="150"/>
    </row>
    <row r="405" spans="1:31" s="13" customFormat="1">
      <c r="A405" s="49">
        <v>450</v>
      </c>
      <c r="B405" s="49">
        <v>450086717</v>
      </c>
      <c r="C405" s="50" t="s">
        <v>184</v>
      </c>
      <c r="D405" s="49">
        <v>86</v>
      </c>
      <c r="E405" s="50" t="s">
        <v>185</v>
      </c>
      <c r="F405" s="49">
        <v>717</v>
      </c>
      <c r="G405" s="50" t="s">
        <v>40</v>
      </c>
      <c r="H405" s="79">
        <v>1</v>
      </c>
      <c r="I405" s="80">
        <v>10533</v>
      </c>
      <c r="J405" s="80">
        <v>5013</v>
      </c>
      <c r="K405" s="80">
        <v>0</v>
      </c>
      <c r="L405" s="80">
        <v>893</v>
      </c>
      <c r="M405" s="81">
        <v>16439</v>
      </c>
      <c r="N405"/>
      <c r="O405" s="79">
        <v>0</v>
      </c>
      <c r="P405" s="79">
        <v>0</v>
      </c>
      <c r="Q405" s="55">
        <v>0.09</v>
      </c>
      <c r="R405" s="55">
        <v>5.1445230338501832E-2</v>
      </c>
      <c r="S405" s="52">
        <v>0</v>
      </c>
      <c r="T405"/>
      <c r="U405" s="82">
        <v>15546</v>
      </c>
      <c r="V405" s="82">
        <v>0</v>
      </c>
      <c r="W405" s="82">
        <v>0</v>
      </c>
      <c r="X405" s="82">
        <v>894</v>
      </c>
      <c r="Y405" s="82">
        <v>16440</v>
      </c>
      <c r="Z405" s="83">
        <f ca="1">SUMIF($A$10:$A$938,$A405,$Y$10:$Y$938)+SUMIF('17PJ'!$B$10:$K$889,$A405,'17PJ'!K$10:$K$889)</f>
        <v>2787900</v>
      </c>
      <c r="AB405" s="79">
        <v>0</v>
      </c>
      <c r="AC405" s="79">
        <v>0</v>
      </c>
      <c r="AD405" s="80">
        <v>0</v>
      </c>
      <c r="AE405" s="150"/>
    </row>
    <row r="406" spans="1:31" s="13" customFormat="1">
      <c r="A406" s="49">
        <v>453</v>
      </c>
      <c r="B406" s="49">
        <v>453137005</v>
      </c>
      <c r="C406" s="50" t="s">
        <v>195</v>
      </c>
      <c r="D406" s="49">
        <v>137</v>
      </c>
      <c r="E406" s="50" t="s">
        <v>196</v>
      </c>
      <c r="F406" s="49">
        <v>5</v>
      </c>
      <c r="G406" s="50" t="s">
        <v>147</v>
      </c>
      <c r="H406" s="79">
        <v>1</v>
      </c>
      <c r="I406" s="80">
        <v>10585</v>
      </c>
      <c r="J406" s="80">
        <v>4260</v>
      </c>
      <c r="K406" s="80">
        <v>0</v>
      </c>
      <c r="L406" s="80">
        <v>893</v>
      </c>
      <c r="M406" s="81">
        <v>15738</v>
      </c>
      <c r="N406"/>
      <c r="O406" s="79">
        <v>6.8329347454718222E-4</v>
      </c>
      <c r="P406" s="79">
        <v>0</v>
      </c>
      <c r="Q406" s="55">
        <v>0.09</v>
      </c>
      <c r="R406" s="55">
        <v>4.1027118156097744E-3</v>
      </c>
      <c r="S406" s="52">
        <v>0</v>
      </c>
      <c r="T406"/>
      <c r="U406" s="82">
        <v>14835</v>
      </c>
      <c r="V406" s="82">
        <v>0</v>
      </c>
      <c r="W406" s="82">
        <v>0</v>
      </c>
      <c r="X406" s="82">
        <v>892</v>
      </c>
      <c r="Y406" s="82">
        <v>15727</v>
      </c>
      <c r="Z406" s="83">
        <f ca="1">SUMIF($A$10:$A$938,$A406,$Y$10:$Y$938)+SUMIF('17PJ'!$B$10:$K$889,$A406,'17PJ'!K$10:$K$889)</f>
        <v>9407809</v>
      </c>
      <c r="AB406" s="79">
        <v>0</v>
      </c>
      <c r="AC406" s="79">
        <v>0</v>
      </c>
      <c r="AD406" s="80">
        <v>0</v>
      </c>
      <c r="AE406" s="150"/>
    </row>
    <row r="407" spans="1:31" s="13" customFormat="1">
      <c r="A407" s="49">
        <v>453</v>
      </c>
      <c r="B407" s="49">
        <v>453137061</v>
      </c>
      <c r="C407" s="50" t="s">
        <v>195</v>
      </c>
      <c r="D407" s="49">
        <v>137</v>
      </c>
      <c r="E407" s="50" t="s">
        <v>196</v>
      </c>
      <c r="F407" s="49">
        <v>61</v>
      </c>
      <c r="G407" s="50" t="s">
        <v>148</v>
      </c>
      <c r="H407" s="79">
        <v>55.91</v>
      </c>
      <c r="I407" s="80">
        <v>11825</v>
      </c>
      <c r="J407" s="80">
        <v>494</v>
      </c>
      <c r="K407" s="80">
        <v>0</v>
      </c>
      <c r="L407" s="80">
        <v>893</v>
      </c>
      <c r="M407" s="81">
        <v>13212</v>
      </c>
      <c r="N407"/>
      <c r="O407" s="79">
        <v>3.820293816193291E-2</v>
      </c>
      <c r="P407" s="79">
        <v>0</v>
      </c>
      <c r="Q407" s="55">
        <v>0.09</v>
      </c>
      <c r="R407" s="55">
        <v>3.1614984004721104E-2</v>
      </c>
      <c r="S407" s="52">
        <v>0</v>
      </c>
      <c r="T407"/>
      <c r="U407" s="82">
        <v>688305</v>
      </c>
      <c r="V407" s="82">
        <v>0</v>
      </c>
      <c r="W407" s="82">
        <v>0</v>
      </c>
      <c r="X407" s="82">
        <v>49874</v>
      </c>
      <c r="Y407" s="82">
        <v>738179</v>
      </c>
      <c r="Z407" s="83">
        <f ca="1">SUMIF($A$10:$A$938,$A407,$Y$10:$Y$938)+SUMIF('17PJ'!$B$10:$K$889,$A407,'17PJ'!K$10:$K$889)</f>
        <v>9407809</v>
      </c>
      <c r="AB407" s="79">
        <v>0</v>
      </c>
      <c r="AC407" s="79">
        <v>0</v>
      </c>
      <c r="AD407" s="80">
        <v>0</v>
      </c>
      <c r="AE407" s="150"/>
    </row>
    <row r="408" spans="1:31" s="13" customFormat="1">
      <c r="A408" s="49">
        <v>453</v>
      </c>
      <c r="B408" s="49">
        <v>453137086</v>
      </c>
      <c r="C408" s="50" t="s">
        <v>195</v>
      </c>
      <c r="D408" s="49">
        <v>137</v>
      </c>
      <c r="E408" s="50" t="s">
        <v>196</v>
      </c>
      <c r="F408" s="49">
        <v>86</v>
      </c>
      <c r="G408" s="50" t="s">
        <v>185</v>
      </c>
      <c r="H408" s="79">
        <v>4</v>
      </c>
      <c r="I408" s="80">
        <v>10466</v>
      </c>
      <c r="J408" s="80">
        <v>1622</v>
      </c>
      <c r="K408" s="80">
        <v>0</v>
      </c>
      <c r="L408" s="80">
        <v>893</v>
      </c>
      <c r="M408" s="81">
        <v>12981</v>
      </c>
      <c r="N408"/>
      <c r="O408" s="79">
        <v>2.7331738981887289E-3</v>
      </c>
      <c r="P408" s="79">
        <v>0</v>
      </c>
      <c r="Q408" s="55">
        <v>0.09</v>
      </c>
      <c r="R408" s="55">
        <v>4.9078426676073761E-2</v>
      </c>
      <c r="S408" s="52">
        <v>0</v>
      </c>
      <c r="T408"/>
      <c r="U408" s="82">
        <v>48320</v>
      </c>
      <c r="V408" s="82">
        <v>0</v>
      </c>
      <c r="W408" s="82">
        <v>0</v>
      </c>
      <c r="X408" s="82">
        <v>3568</v>
      </c>
      <c r="Y408" s="82">
        <v>51888</v>
      </c>
      <c r="Z408" s="83">
        <f ca="1">SUMIF($A$10:$A$938,$A408,$Y$10:$Y$938)+SUMIF('17PJ'!$B$10:$K$889,$A408,'17PJ'!K$10:$K$889)</f>
        <v>9407809</v>
      </c>
      <c r="AB408" s="79">
        <v>0</v>
      </c>
      <c r="AC408" s="79">
        <v>0</v>
      </c>
      <c r="AD408" s="80">
        <v>0</v>
      </c>
      <c r="AE408" s="150"/>
    </row>
    <row r="409" spans="1:31" s="13" customFormat="1">
      <c r="A409" s="49">
        <v>453</v>
      </c>
      <c r="B409" s="49">
        <v>453137137</v>
      </c>
      <c r="C409" s="50" t="s">
        <v>195</v>
      </c>
      <c r="D409" s="49">
        <v>137</v>
      </c>
      <c r="E409" s="50" t="s">
        <v>196</v>
      </c>
      <c r="F409" s="49">
        <v>137</v>
      </c>
      <c r="G409" s="50" t="s">
        <v>196</v>
      </c>
      <c r="H409" s="79">
        <v>545.23999999999978</v>
      </c>
      <c r="I409" s="80">
        <v>11738</v>
      </c>
      <c r="J409" s="80">
        <v>19</v>
      </c>
      <c r="K409" s="80">
        <v>957.9991030865524</v>
      </c>
      <c r="L409" s="80">
        <v>893</v>
      </c>
      <c r="M409" s="81">
        <v>13607.999103086553</v>
      </c>
      <c r="N409"/>
      <c r="O409" s="79">
        <v>0.37255893406210933</v>
      </c>
      <c r="P409" s="79">
        <v>512.86999999999989</v>
      </c>
      <c r="Q409" s="55">
        <v>0.18</v>
      </c>
      <c r="R409" s="55">
        <v>0.11736259389397866</v>
      </c>
      <c r="S409" s="52">
        <v>0</v>
      </c>
      <c r="T409"/>
      <c r="U409" s="82">
        <v>6406017</v>
      </c>
      <c r="V409" s="82">
        <v>491329</v>
      </c>
      <c r="W409" s="82">
        <v>0</v>
      </c>
      <c r="X409" s="82">
        <v>486369</v>
      </c>
      <c r="Y409" s="82">
        <v>7383715</v>
      </c>
      <c r="Z409" s="83">
        <f ca="1">SUMIF($A$10:$A$938,$A409,$Y$10:$Y$938)+SUMIF('17PJ'!$B$10:$K$889,$A409,'17PJ'!K$10:$K$889)</f>
        <v>9407809</v>
      </c>
      <c r="AB409" s="79">
        <v>0</v>
      </c>
      <c r="AC409" s="79">
        <v>0</v>
      </c>
      <c r="AD409" s="80">
        <v>0</v>
      </c>
      <c r="AE409" s="150"/>
    </row>
    <row r="410" spans="1:31" s="13" customFormat="1">
      <c r="A410" s="49">
        <v>453</v>
      </c>
      <c r="B410" s="49">
        <v>453137161</v>
      </c>
      <c r="C410" s="50" t="s">
        <v>195</v>
      </c>
      <c r="D410" s="49">
        <v>137</v>
      </c>
      <c r="E410" s="50" t="s">
        <v>196</v>
      </c>
      <c r="F410" s="49">
        <v>161</v>
      </c>
      <c r="G410" s="50" t="s">
        <v>151</v>
      </c>
      <c r="H410" s="79">
        <v>0.5</v>
      </c>
      <c r="I410" s="80">
        <v>10418</v>
      </c>
      <c r="J410" s="80">
        <v>4444</v>
      </c>
      <c r="K410" s="80">
        <v>0</v>
      </c>
      <c r="L410" s="80">
        <v>893</v>
      </c>
      <c r="M410" s="81">
        <v>15755</v>
      </c>
      <c r="N410"/>
      <c r="O410" s="79">
        <v>3.4164673727359111E-4</v>
      </c>
      <c r="P410" s="79">
        <v>0</v>
      </c>
      <c r="Q410" s="55">
        <v>0.09</v>
      </c>
      <c r="R410" s="55">
        <v>7.7765115411764256E-3</v>
      </c>
      <c r="S410" s="52">
        <v>0</v>
      </c>
      <c r="T410"/>
      <c r="U410" s="82">
        <v>7426</v>
      </c>
      <c r="V410" s="82">
        <v>0</v>
      </c>
      <c r="W410" s="82">
        <v>0</v>
      </c>
      <c r="X410" s="82">
        <v>446</v>
      </c>
      <c r="Y410" s="82">
        <v>7872</v>
      </c>
      <c r="Z410" s="83">
        <f ca="1">SUMIF($A$10:$A$938,$A410,$Y$10:$Y$938)+SUMIF('17PJ'!$B$10:$K$889,$A410,'17PJ'!K$10:$K$889)</f>
        <v>9407809</v>
      </c>
      <c r="AB410" s="79">
        <v>0</v>
      </c>
      <c r="AC410" s="79">
        <v>0</v>
      </c>
      <c r="AD410" s="80">
        <v>0</v>
      </c>
      <c r="AE410" s="150"/>
    </row>
    <row r="411" spans="1:31" s="13" customFormat="1">
      <c r="A411" s="49">
        <v>453</v>
      </c>
      <c r="B411" s="49">
        <v>453137210</v>
      </c>
      <c r="C411" s="50" t="s">
        <v>195</v>
      </c>
      <c r="D411" s="49">
        <v>137</v>
      </c>
      <c r="E411" s="50" t="s">
        <v>196</v>
      </c>
      <c r="F411" s="49">
        <v>210</v>
      </c>
      <c r="G411" s="50" t="s">
        <v>188</v>
      </c>
      <c r="H411" s="79">
        <v>3.23</v>
      </c>
      <c r="I411" s="80">
        <v>11223</v>
      </c>
      <c r="J411" s="80">
        <v>3799</v>
      </c>
      <c r="K411" s="80">
        <v>0</v>
      </c>
      <c r="L411" s="80">
        <v>893</v>
      </c>
      <c r="M411" s="81">
        <v>15915</v>
      </c>
      <c r="N411"/>
      <c r="O411" s="79">
        <v>2.2070379227873984E-3</v>
      </c>
      <c r="P411" s="79">
        <v>0</v>
      </c>
      <c r="Q411" s="55">
        <v>0.09</v>
      </c>
      <c r="R411" s="55">
        <v>5.999829214601949E-2</v>
      </c>
      <c r="S411" s="52">
        <v>0</v>
      </c>
      <c r="T411"/>
      <c r="U411" s="82">
        <v>48489</v>
      </c>
      <c r="V411" s="82">
        <v>0</v>
      </c>
      <c r="W411" s="82">
        <v>0</v>
      </c>
      <c r="X411" s="82">
        <v>2881</v>
      </c>
      <c r="Y411" s="82">
        <v>51370</v>
      </c>
      <c r="Z411" s="83">
        <f ca="1">SUMIF($A$10:$A$938,$A411,$Y$10:$Y$938)+SUMIF('17PJ'!$B$10:$K$889,$A411,'17PJ'!K$10:$K$889)</f>
        <v>9407809</v>
      </c>
      <c r="AB411" s="79">
        <v>0</v>
      </c>
      <c r="AC411" s="79">
        <v>0</v>
      </c>
      <c r="AD411" s="80">
        <v>0</v>
      </c>
      <c r="AE411" s="150"/>
    </row>
    <row r="412" spans="1:31" s="13" customFormat="1">
      <c r="A412" s="49">
        <v>453</v>
      </c>
      <c r="B412" s="49">
        <v>453137227</v>
      </c>
      <c r="C412" s="50" t="s">
        <v>195</v>
      </c>
      <c r="D412" s="49">
        <v>137</v>
      </c>
      <c r="E412" s="50" t="s">
        <v>196</v>
      </c>
      <c r="F412" s="49">
        <v>227</v>
      </c>
      <c r="G412" s="50" t="s">
        <v>239</v>
      </c>
      <c r="H412" s="79">
        <v>2.19</v>
      </c>
      <c r="I412" s="80">
        <v>10660</v>
      </c>
      <c r="J412" s="80">
        <v>2385</v>
      </c>
      <c r="K412" s="80">
        <v>0</v>
      </c>
      <c r="L412" s="80">
        <v>893</v>
      </c>
      <c r="M412" s="81">
        <v>13938</v>
      </c>
      <c r="N412"/>
      <c r="O412" s="79">
        <v>1.4964127092583291E-3</v>
      </c>
      <c r="P412" s="79">
        <v>0</v>
      </c>
      <c r="Q412" s="55">
        <v>0.18</v>
      </c>
      <c r="R412" s="55">
        <v>8.0374804757263659E-3</v>
      </c>
      <c r="S412" s="52">
        <v>0</v>
      </c>
      <c r="T412"/>
      <c r="U412" s="82">
        <v>28548</v>
      </c>
      <c r="V412" s="82">
        <v>0</v>
      </c>
      <c r="W412" s="82">
        <v>0</v>
      </c>
      <c r="X412" s="82">
        <v>1953</v>
      </c>
      <c r="Y412" s="82">
        <v>30501</v>
      </c>
      <c r="Z412" s="83">
        <f ca="1">SUMIF($A$10:$A$938,$A412,$Y$10:$Y$938)+SUMIF('17PJ'!$B$10:$K$889,$A412,'17PJ'!K$10:$K$889)</f>
        <v>9407809</v>
      </c>
      <c r="AB412" s="79">
        <v>0</v>
      </c>
      <c r="AC412" s="79">
        <v>0</v>
      </c>
      <c r="AD412" s="80">
        <v>0</v>
      </c>
      <c r="AE412" s="150"/>
    </row>
    <row r="413" spans="1:31" s="13" customFormat="1">
      <c r="A413" s="49">
        <v>453</v>
      </c>
      <c r="B413" s="49">
        <v>453137278</v>
      </c>
      <c r="C413" s="50" t="s">
        <v>195</v>
      </c>
      <c r="D413" s="49">
        <v>137</v>
      </c>
      <c r="E413" s="50" t="s">
        <v>196</v>
      </c>
      <c r="F413" s="49">
        <v>278</v>
      </c>
      <c r="G413" s="50" t="s">
        <v>190</v>
      </c>
      <c r="H413" s="79">
        <v>6.5799999999999992</v>
      </c>
      <c r="I413" s="80">
        <v>9366</v>
      </c>
      <c r="J413" s="80">
        <v>2698</v>
      </c>
      <c r="K413" s="80">
        <v>0</v>
      </c>
      <c r="L413" s="80">
        <v>893</v>
      </c>
      <c r="M413" s="81">
        <v>12957</v>
      </c>
      <c r="N413"/>
      <c r="O413" s="79">
        <v>4.4960710625204592E-3</v>
      </c>
      <c r="P413" s="79">
        <v>0</v>
      </c>
      <c r="Q413" s="55">
        <v>0.09</v>
      </c>
      <c r="R413" s="55">
        <v>4.4371064609889412E-2</v>
      </c>
      <c r="S413" s="52">
        <v>0</v>
      </c>
      <c r="T413"/>
      <c r="U413" s="82">
        <v>79327</v>
      </c>
      <c r="V413" s="82">
        <v>0</v>
      </c>
      <c r="W413" s="82">
        <v>0</v>
      </c>
      <c r="X413" s="82">
        <v>5872</v>
      </c>
      <c r="Y413" s="82">
        <v>85199</v>
      </c>
      <c r="Z413" s="83">
        <f ca="1">SUMIF($A$10:$A$938,$A413,$Y$10:$Y$938)+SUMIF('17PJ'!$B$10:$K$889,$A413,'17PJ'!K$10:$K$889)</f>
        <v>9407809</v>
      </c>
      <c r="AB413" s="79">
        <v>0</v>
      </c>
      <c r="AC413" s="79">
        <v>0</v>
      </c>
      <c r="AD413" s="80">
        <v>0</v>
      </c>
      <c r="AE413" s="150"/>
    </row>
    <row r="414" spans="1:31" s="13" customFormat="1">
      <c r="A414" s="49">
        <v>453</v>
      </c>
      <c r="B414" s="49">
        <v>453137281</v>
      </c>
      <c r="C414" s="50" t="s">
        <v>195</v>
      </c>
      <c r="D414" s="49">
        <v>137</v>
      </c>
      <c r="E414" s="50" t="s">
        <v>196</v>
      </c>
      <c r="F414" s="49">
        <v>281</v>
      </c>
      <c r="G414" s="50" t="s">
        <v>146</v>
      </c>
      <c r="H414" s="79">
        <v>74.97</v>
      </c>
      <c r="I414" s="80">
        <v>11591</v>
      </c>
      <c r="J414" s="80">
        <v>18</v>
      </c>
      <c r="K414" s="80">
        <v>0</v>
      </c>
      <c r="L414" s="80">
        <v>893</v>
      </c>
      <c r="M414" s="81">
        <v>12502</v>
      </c>
      <c r="N414"/>
      <c r="O414" s="79">
        <v>5.1226511786802188E-2</v>
      </c>
      <c r="P414" s="79">
        <v>0</v>
      </c>
      <c r="Q414" s="55">
        <v>0.18</v>
      </c>
      <c r="R414" s="55">
        <v>0.11309545177303622</v>
      </c>
      <c r="S414" s="52">
        <v>0</v>
      </c>
      <c r="T414"/>
      <c r="U414" s="82">
        <v>869730</v>
      </c>
      <c r="V414" s="82">
        <v>0</v>
      </c>
      <c r="W414" s="82">
        <v>0</v>
      </c>
      <c r="X414" s="82">
        <v>66875</v>
      </c>
      <c r="Y414" s="82">
        <v>936605</v>
      </c>
      <c r="Z414" s="83">
        <f ca="1">SUMIF($A$10:$A$938,$A414,$Y$10:$Y$938)+SUMIF('17PJ'!$B$10:$K$889,$A414,'17PJ'!K$10:$K$889)</f>
        <v>9407809</v>
      </c>
      <c r="AB414" s="79">
        <v>0</v>
      </c>
      <c r="AC414" s="79">
        <v>0</v>
      </c>
      <c r="AD414" s="80">
        <v>0</v>
      </c>
      <c r="AE414" s="150"/>
    </row>
    <row r="415" spans="1:31" s="13" customFormat="1">
      <c r="A415" s="49">
        <v>453</v>
      </c>
      <c r="B415" s="49">
        <v>453137325</v>
      </c>
      <c r="C415" s="50" t="s">
        <v>195</v>
      </c>
      <c r="D415" s="49">
        <v>137</v>
      </c>
      <c r="E415" s="50" t="s">
        <v>196</v>
      </c>
      <c r="F415" s="49">
        <v>325</v>
      </c>
      <c r="G415" s="50" t="s">
        <v>198</v>
      </c>
      <c r="H415" s="79">
        <v>1</v>
      </c>
      <c r="I415" s="80">
        <v>8406</v>
      </c>
      <c r="J415" s="80">
        <v>1051</v>
      </c>
      <c r="K415" s="80">
        <v>0</v>
      </c>
      <c r="L415" s="80">
        <v>893</v>
      </c>
      <c r="M415" s="81">
        <v>10350</v>
      </c>
      <c r="N415"/>
      <c r="O415" s="79">
        <v>6.8329347454718222E-4</v>
      </c>
      <c r="P415" s="79">
        <v>0</v>
      </c>
      <c r="Q415" s="55">
        <v>0.09</v>
      </c>
      <c r="R415" s="55">
        <v>1.9282665189815937E-3</v>
      </c>
      <c r="S415" s="52">
        <v>0</v>
      </c>
      <c r="T415"/>
      <c r="U415" s="82">
        <v>9451</v>
      </c>
      <c r="V415" s="82">
        <v>0</v>
      </c>
      <c r="W415" s="82">
        <v>0</v>
      </c>
      <c r="X415" s="82">
        <v>892</v>
      </c>
      <c r="Y415" s="82">
        <v>10343</v>
      </c>
      <c r="Z415" s="83">
        <f ca="1">SUMIF($A$10:$A$938,$A415,$Y$10:$Y$938)+SUMIF('17PJ'!$B$10:$K$889,$A415,'17PJ'!K$10:$K$889)</f>
        <v>9407809</v>
      </c>
      <c r="AB415" s="79">
        <v>0</v>
      </c>
      <c r="AC415" s="79">
        <v>0</v>
      </c>
      <c r="AD415" s="80">
        <v>0</v>
      </c>
      <c r="AE415" s="150"/>
    </row>
    <row r="416" spans="1:31" s="13" customFormat="1">
      <c r="A416" s="49">
        <v>453</v>
      </c>
      <c r="B416" s="49">
        <v>453137332</v>
      </c>
      <c r="C416" s="50" t="s">
        <v>195</v>
      </c>
      <c r="D416" s="49">
        <v>137</v>
      </c>
      <c r="E416" s="50" t="s">
        <v>196</v>
      </c>
      <c r="F416" s="49">
        <v>332</v>
      </c>
      <c r="G416" s="50" t="s">
        <v>199</v>
      </c>
      <c r="H416" s="79">
        <v>7.86</v>
      </c>
      <c r="I416" s="80">
        <v>10428</v>
      </c>
      <c r="J416" s="80">
        <v>954</v>
      </c>
      <c r="K416" s="80">
        <v>0</v>
      </c>
      <c r="L416" s="80">
        <v>893</v>
      </c>
      <c r="M416" s="81">
        <v>12275</v>
      </c>
      <c r="N416"/>
      <c r="O416" s="79">
        <v>5.370686709940853E-3</v>
      </c>
      <c r="P416" s="79">
        <v>0</v>
      </c>
      <c r="Q416" s="55">
        <v>0.09</v>
      </c>
      <c r="R416" s="55">
        <v>1.2210003560942382E-2</v>
      </c>
      <c r="S416" s="52">
        <v>0</v>
      </c>
      <c r="T416"/>
      <c r="U416" s="82">
        <v>89399</v>
      </c>
      <c r="V416" s="82">
        <v>0</v>
      </c>
      <c r="W416" s="82">
        <v>0</v>
      </c>
      <c r="X416" s="82">
        <v>7011</v>
      </c>
      <c r="Y416" s="82">
        <v>96410</v>
      </c>
      <c r="Z416" s="83">
        <f ca="1">SUMIF($A$10:$A$938,$A416,$Y$10:$Y$938)+SUMIF('17PJ'!$B$10:$K$889,$A416,'17PJ'!K$10:$K$889)</f>
        <v>9407809</v>
      </c>
      <c r="AB416" s="79">
        <v>0</v>
      </c>
      <c r="AC416" s="79">
        <v>0</v>
      </c>
      <c r="AD416" s="80">
        <v>0</v>
      </c>
      <c r="AE416" s="150"/>
    </row>
    <row r="417" spans="1:31" s="13" customFormat="1">
      <c r="A417" s="49">
        <v>454</v>
      </c>
      <c r="B417" s="49">
        <v>454149009</v>
      </c>
      <c r="C417" s="50" t="s">
        <v>200</v>
      </c>
      <c r="D417" s="49">
        <v>149</v>
      </c>
      <c r="E417" s="50" t="s">
        <v>77</v>
      </c>
      <c r="F417" s="49">
        <v>9</v>
      </c>
      <c r="G417" s="50" t="s">
        <v>85</v>
      </c>
      <c r="H417" s="79">
        <v>3</v>
      </c>
      <c r="I417" s="80">
        <v>12364</v>
      </c>
      <c r="J417" s="80">
        <v>7003</v>
      </c>
      <c r="K417" s="80">
        <v>0</v>
      </c>
      <c r="L417" s="80">
        <v>893</v>
      </c>
      <c r="M417" s="81">
        <v>20260</v>
      </c>
      <c r="N417"/>
      <c r="O417" s="79">
        <v>0</v>
      </c>
      <c r="P417" s="79">
        <v>0</v>
      </c>
      <c r="Q417" s="55">
        <v>0.09</v>
      </c>
      <c r="R417" s="55">
        <v>2.0759903113485335E-3</v>
      </c>
      <c r="S417" s="52">
        <v>0</v>
      </c>
      <c r="T417"/>
      <c r="U417" s="82">
        <v>58101</v>
      </c>
      <c r="V417" s="82">
        <v>0</v>
      </c>
      <c r="W417" s="82">
        <v>0</v>
      </c>
      <c r="X417" s="82">
        <v>2679</v>
      </c>
      <c r="Y417" s="82">
        <v>60780</v>
      </c>
      <c r="Z417" s="83">
        <f ca="1">SUMIF($A$10:$A$938,$A417,$Y$10:$Y$938)+SUMIF('17PJ'!$B$10:$K$889,$A417,'17PJ'!K$10:$K$889)</f>
        <v>9251804</v>
      </c>
      <c r="AB417" s="79">
        <v>0</v>
      </c>
      <c r="AC417" s="79">
        <v>0</v>
      </c>
      <c r="AD417" s="80">
        <v>0</v>
      </c>
      <c r="AE417" s="150"/>
    </row>
    <row r="418" spans="1:31" s="13" customFormat="1">
      <c r="A418" s="49">
        <v>454</v>
      </c>
      <c r="B418" s="49">
        <v>454149128</v>
      </c>
      <c r="C418" s="50" t="s">
        <v>200</v>
      </c>
      <c r="D418" s="49">
        <v>149</v>
      </c>
      <c r="E418" s="50" t="s">
        <v>77</v>
      </c>
      <c r="F418" s="49">
        <v>128</v>
      </c>
      <c r="G418" s="50" t="s">
        <v>122</v>
      </c>
      <c r="H418" s="79">
        <v>17</v>
      </c>
      <c r="I418" s="80">
        <v>10117</v>
      </c>
      <c r="J418" s="80">
        <v>515</v>
      </c>
      <c r="K418" s="80">
        <v>0</v>
      </c>
      <c r="L418" s="80">
        <v>893</v>
      </c>
      <c r="M418" s="81">
        <v>11525</v>
      </c>
      <c r="N418"/>
      <c r="O418" s="79">
        <v>0</v>
      </c>
      <c r="P418" s="79">
        <v>0</v>
      </c>
      <c r="Q418" s="55">
        <v>0.18</v>
      </c>
      <c r="R418" s="55">
        <v>3.3692444036885129E-2</v>
      </c>
      <c r="S418" s="52">
        <v>0</v>
      </c>
      <c r="T418"/>
      <c r="U418" s="82">
        <v>180744</v>
      </c>
      <c r="V418" s="82">
        <v>0</v>
      </c>
      <c r="W418" s="82">
        <v>0</v>
      </c>
      <c r="X418" s="82">
        <v>15181</v>
      </c>
      <c r="Y418" s="82">
        <v>195925</v>
      </c>
      <c r="Z418" s="83">
        <f ca="1">SUMIF($A$10:$A$938,$A418,$Y$10:$Y$938)+SUMIF('17PJ'!$B$10:$K$889,$A418,'17PJ'!K$10:$K$889)</f>
        <v>9251804</v>
      </c>
      <c r="AB418" s="79">
        <v>0</v>
      </c>
      <c r="AC418" s="79">
        <v>0</v>
      </c>
      <c r="AD418" s="80">
        <v>0</v>
      </c>
      <c r="AE418" s="150"/>
    </row>
    <row r="419" spans="1:31" s="13" customFormat="1">
      <c r="A419" s="49">
        <v>454</v>
      </c>
      <c r="B419" s="49">
        <v>454149149</v>
      </c>
      <c r="C419" s="50" t="s">
        <v>200</v>
      </c>
      <c r="D419" s="49">
        <v>149</v>
      </c>
      <c r="E419" s="50" t="s">
        <v>77</v>
      </c>
      <c r="F419" s="49">
        <v>149</v>
      </c>
      <c r="G419" s="50" t="s">
        <v>77</v>
      </c>
      <c r="H419" s="79">
        <v>657.7399999999999</v>
      </c>
      <c r="I419" s="80">
        <v>11389</v>
      </c>
      <c r="J419" s="80">
        <v>14</v>
      </c>
      <c r="K419" s="80">
        <v>629.00152290210463</v>
      </c>
      <c r="L419" s="80">
        <v>893</v>
      </c>
      <c r="M419" s="81">
        <v>12925.001522902105</v>
      </c>
      <c r="N419"/>
      <c r="O419" s="79">
        <v>0</v>
      </c>
      <c r="P419" s="79">
        <v>256.09000000000003</v>
      </c>
      <c r="Q419" s="55">
        <v>0.12985622607830993</v>
      </c>
      <c r="R419" s="55">
        <v>0.10032197054833102</v>
      </c>
      <c r="S419" s="52">
        <v>0</v>
      </c>
      <c r="T419"/>
      <c r="U419" s="82">
        <v>7500210</v>
      </c>
      <c r="V419" s="82">
        <v>161081</v>
      </c>
      <c r="W419" s="82">
        <v>0</v>
      </c>
      <c r="X419" s="82">
        <v>587361</v>
      </c>
      <c r="Y419" s="82">
        <v>8248652</v>
      </c>
      <c r="Z419" s="83">
        <f ca="1">SUMIF($A$10:$A$938,$A419,$Y$10:$Y$938)+SUMIF('17PJ'!$B$10:$K$889,$A419,'17PJ'!K$10:$K$889)</f>
        <v>9251804</v>
      </c>
      <c r="AB419" s="79">
        <v>0</v>
      </c>
      <c r="AC419" s="79">
        <v>0</v>
      </c>
      <c r="AD419" s="80">
        <v>0</v>
      </c>
      <c r="AE419" s="150"/>
    </row>
    <row r="420" spans="1:31" s="13" customFormat="1">
      <c r="A420" s="49">
        <v>454</v>
      </c>
      <c r="B420" s="49">
        <v>454149160</v>
      </c>
      <c r="C420" s="50" t="s">
        <v>200</v>
      </c>
      <c r="D420" s="49">
        <v>149</v>
      </c>
      <c r="E420" s="50" t="s">
        <v>77</v>
      </c>
      <c r="F420" s="49">
        <v>160</v>
      </c>
      <c r="G420" s="50" t="s">
        <v>134</v>
      </c>
      <c r="H420" s="79">
        <v>1</v>
      </c>
      <c r="I420" s="80">
        <v>11850</v>
      </c>
      <c r="J420" s="80">
        <v>348</v>
      </c>
      <c r="K420" s="80">
        <v>0</v>
      </c>
      <c r="L420" s="80">
        <v>893</v>
      </c>
      <c r="M420" s="81">
        <v>13091</v>
      </c>
      <c r="N420"/>
      <c r="O420" s="79">
        <v>0</v>
      </c>
      <c r="P420" s="79">
        <v>0</v>
      </c>
      <c r="Q420" s="55">
        <v>0.1273</v>
      </c>
      <c r="R420" s="55">
        <v>0.10201980292645375</v>
      </c>
      <c r="S420" s="52">
        <v>0</v>
      </c>
      <c r="T420"/>
      <c r="U420" s="82">
        <v>12198</v>
      </c>
      <c r="V420" s="82">
        <v>0</v>
      </c>
      <c r="W420" s="82">
        <v>0</v>
      </c>
      <c r="X420" s="82">
        <v>893</v>
      </c>
      <c r="Y420" s="82">
        <v>13091</v>
      </c>
      <c r="Z420" s="83">
        <f ca="1">SUMIF($A$10:$A$938,$A420,$Y$10:$Y$938)+SUMIF('17PJ'!$B$10:$K$889,$A420,'17PJ'!K$10:$K$889)</f>
        <v>9251804</v>
      </c>
      <c r="AB420" s="79">
        <v>0</v>
      </c>
      <c r="AC420" s="79">
        <v>0</v>
      </c>
      <c r="AD420" s="80">
        <v>0</v>
      </c>
      <c r="AE420" s="150"/>
    </row>
    <row r="421" spans="1:31" s="13" customFormat="1">
      <c r="A421" s="49">
        <v>454</v>
      </c>
      <c r="B421" s="49">
        <v>454149181</v>
      </c>
      <c r="C421" s="50" t="s">
        <v>200</v>
      </c>
      <c r="D421" s="49">
        <v>149</v>
      </c>
      <c r="E421" s="50" t="s">
        <v>77</v>
      </c>
      <c r="F421" s="49">
        <v>181</v>
      </c>
      <c r="G421" s="50" t="s">
        <v>79</v>
      </c>
      <c r="H421" s="79">
        <v>57.29</v>
      </c>
      <c r="I421" s="80">
        <v>10955</v>
      </c>
      <c r="J421" s="80">
        <v>739</v>
      </c>
      <c r="K421" s="80">
        <v>0</v>
      </c>
      <c r="L421" s="80">
        <v>893</v>
      </c>
      <c r="M421" s="81">
        <v>12587</v>
      </c>
      <c r="N421"/>
      <c r="O421" s="79">
        <v>0</v>
      </c>
      <c r="P421" s="79">
        <v>0</v>
      </c>
      <c r="Q421" s="55">
        <v>0.09</v>
      </c>
      <c r="R421" s="55">
        <v>1.5623145980024853E-2</v>
      </c>
      <c r="S421" s="52">
        <v>0</v>
      </c>
      <c r="T421"/>
      <c r="U421" s="82">
        <v>669949</v>
      </c>
      <c r="V421" s="82">
        <v>0</v>
      </c>
      <c r="W421" s="82">
        <v>0</v>
      </c>
      <c r="X421" s="82">
        <v>51160</v>
      </c>
      <c r="Y421" s="82">
        <v>721109</v>
      </c>
      <c r="Z421" s="83">
        <f ca="1">SUMIF($A$10:$A$938,$A421,$Y$10:$Y$938)+SUMIF('17PJ'!$B$10:$K$889,$A421,'17PJ'!K$10:$K$889)</f>
        <v>9251804</v>
      </c>
      <c r="AB421" s="79">
        <v>0</v>
      </c>
      <c r="AC421" s="79">
        <v>0</v>
      </c>
      <c r="AD421" s="80">
        <v>0</v>
      </c>
      <c r="AE421" s="150"/>
    </row>
    <row r="422" spans="1:31" s="13" customFormat="1">
      <c r="A422" s="49">
        <v>454</v>
      </c>
      <c r="B422" s="49">
        <v>454149211</v>
      </c>
      <c r="C422" s="50" t="s">
        <v>200</v>
      </c>
      <c r="D422" s="49">
        <v>149</v>
      </c>
      <c r="E422" s="50" t="s">
        <v>77</v>
      </c>
      <c r="F422" s="49">
        <v>211</v>
      </c>
      <c r="G422" s="50" t="s">
        <v>87</v>
      </c>
      <c r="H422" s="79">
        <v>1</v>
      </c>
      <c r="I422" s="80">
        <v>9627</v>
      </c>
      <c r="J422" s="80">
        <v>1727</v>
      </c>
      <c r="K422" s="80">
        <v>0</v>
      </c>
      <c r="L422" s="80">
        <v>893</v>
      </c>
      <c r="M422" s="81">
        <v>12247</v>
      </c>
      <c r="N422"/>
      <c r="O422" s="79">
        <v>0</v>
      </c>
      <c r="P422" s="79">
        <v>0</v>
      </c>
      <c r="Q422" s="55">
        <v>0.09</v>
      </c>
      <c r="R422" s="55">
        <v>2.0265210906566032E-3</v>
      </c>
      <c r="S422" s="52">
        <v>0</v>
      </c>
      <c r="T422"/>
      <c r="U422" s="82">
        <v>11354</v>
      </c>
      <c r="V422" s="82">
        <v>0</v>
      </c>
      <c r="W422" s="82">
        <v>0</v>
      </c>
      <c r="X422" s="82">
        <v>893</v>
      </c>
      <c r="Y422" s="82">
        <v>12247</v>
      </c>
      <c r="Z422" s="83">
        <f ca="1">SUMIF($A$10:$A$938,$A422,$Y$10:$Y$938)+SUMIF('17PJ'!$B$10:$K$889,$A422,'17PJ'!K$10:$K$889)</f>
        <v>9251804</v>
      </c>
      <c r="AB422" s="79">
        <v>0</v>
      </c>
      <c r="AC422" s="79">
        <v>0</v>
      </c>
      <c r="AD422" s="80">
        <v>0</v>
      </c>
      <c r="AE422" s="150"/>
    </row>
    <row r="423" spans="1:31" s="13" customFormat="1">
      <c r="A423" s="49">
        <v>455</v>
      </c>
      <c r="B423" s="49">
        <v>455128007</v>
      </c>
      <c r="C423" s="50" t="s">
        <v>201</v>
      </c>
      <c r="D423" s="49">
        <v>128</v>
      </c>
      <c r="E423" s="50" t="s">
        <v>122</v>
      </c>
      <c r="F423" s="49">
        <v>7</v>
      </c>
      <c r="G423" s="50" t="s">
        <v>202</v>
      </c>
      <c r="H423" s="79">
        <v>2</v>
      </c>
      <c r="I423" s="80">
        <v>8332</v>
      </c>
      <c r="J423" s="80">
        <v>3244</v>
      </c>
      <c r="K423" s="80">
        <v>0</v>
      </c>
      <c r="L423" s="80">
        <v>893</v>
      </c>
      <c r="M423" s="81">
        <v>12469</v>
      </c>
      <c r="N423"/>
      <c r="O423" s="79">
        <v>0</v>
      </c>
      <c r="P423" s="79">
        <v>0</v>
      </c>
      <c r="Q423" s="55">
        <v>0.09</v>
      </c>
      <c r="R423" s="55">
        <v>1.6182902834597335E-2</v>
      </c>
      <c r="S423" s="52">
        <v>0</v>
      </c>
      <c r="T423"/>
      <c r="U423" s="82">
        <v>23152</v>
      </c>
      <c r="V423" s="82">
        <v>0</v>
      </c>
      <c r="W423" s="82">
        <v>0</v>
      </c>
      <c r="X423" s="82">
        <v>1786</v>
      </c>
      <c r="Y423" s="82">
        <v>24938</v>
      </c>
      <c r="Z423" s="83">
        <f ca="1">SUMIF($A$10:$A$938,$A423,$Y$10:$Y$938)+SUMIF('17PJ'!$B$10:$K$889,$A423,'17PJ'!K$10:$K$889)</f>
        <v>3190818</v>
      </c>
      <c r="AB423" s="79">
        <v>0</v>
      </c>
      <c r="AC423" s="79">
        <v>0</v>
      </c>
      <c r="AD423" s="80">
        <v>0</v>
      </c>
      <c r="AE423" s="150"/>
    </row>
    <row r="424" spans="1:31" s="13" customFormat="1">
      <c r="A424" s="49">
        <v>455</v>
      </c>
      <c r="B424" s="49">
        <v>455128128</v>
      </c>
      <c r="C424" s="50" t="s">
        <v>201</v>
      </c>
      <c r="D424" s="49">
        <v>128</v>
      </c>
      <c r="E424" s="50" t="s">
        <v>122</v>
      </c>
      <c r="F424" s="49">
        <v>128</v>
      </c>
      <c r="G424" s="50" t="s">
        <v>122</v>
      </c>
      <c r="H424" s="79">
        <v>297.66999999999996</v>
      </c>
      <c r="I424" s="80">
        <v>9164</v>
      </c>
      <c r="J424" s="80">
        <v>466</v>
      </c>
      <c r="K424" s="80">
        <v>0</v>
      </c>
      <c r="L424" s="80">
        <v>893</v>
      </c>
      <c r="M424" s="81">
        <v>10523</v>
      </c>
      <c r="N424"/>
      <c r="O424" s="79">
        <v>0</v>
      </c>
      <c r="P424" s="79">
        <v>0</v>
      </c>
      <c r="Q424" s="55">
        <v>0.18</v>
      </c>
      <c r="R424" s="55">
        <v>3.3692444036885129E-2</v>
      </c>
      <c r="S424" s="52">
        <v>0</v>
      </c>
      <c r="T424"/>
      <c r="U424" s="82">
        <v>2866564</v>
      </c>
      <c r="V424" s="82">
        <v>0</v>
      </c>
      <c r="W424" s="82">
        <v>0</v>
      </c>
      <c r="X424" s="82">
        <v>265818</v>
      </c>
      <c r="Y424" s="82">
        <v>3132382</v>
      </c>
      <c r="Z424" s="83">
        <f ca="1">SUMIF($A$10:$A$938,$A424,$Y$10:$Y$938)+SUMIF('17PJ'!$B$10:$K$889,$A424,'17PJ'!K$10:$K$889)</f>
        <v>3190818</v>
      </c>
      <c r="AB424" s="79">
        <v>0</v>
      </c>
      <c r="AC424" s="79">
        <v>0</v>
      </c>
      <c r="AD424" s="80">
        <v>0</v>
      </c>
      <c r="AE424" s="150"/>
    </row>
    <row r="425" spans="1:31" s="13" customFormat="1">
      <c r="A425" s="49">
        <v>455</v>
      </c>
      <c r="B425" s="49">
        <v>455128181</v>
      </c>
      <c r="C425" s="50" t="s">
        <v>201</v>
      </c>
      <c r="D425" s="49">
        <v>128</v>
      </c>
      <c r="E425" s="50" t="s">
        <v>122</v>
      </c>
      <c r="F425" s="49">
        <v>181</v>
      </c>
      <c r="G425" s="50" t="s">
        <v>79</v>
      </c>
      <c r="H425" s="79">
        <v>0.2</v>
      </c>
      <c r="I425" s="80">
        <v>8450</v>
      </c>
      <c r="J425" s="80">
        <v>570</v>
      </c>
      <c r="K425" s="80">
        <v>0</v>
      </c>
      <c r="L425" s="80">
        <v>893</v>
      </c>
      <c r="M425" s="81">
        <v>9913</v>
      </c>
      <c r="N425"/>
      <c r="O425" s="79">
        <v>0</v>
      </c>
      <c r="P425" s="79">
        <v>0</v>
      </c>
      <c r="Q425" s="55">
        <v>0.09</v>
      </c>
      <c r="R425" s="55">
        <v>1.5623145980024853E-2</v>
      </c>
      <c r="S425" s="52">
        <v>0</v>
      </c>
      <c r="T425"/>
      <c r="U425" s="82">
        <v>1804</v>
      </c>
      <c r="V425" s="82">
        <v>0</v>
      </c>
      <c r="W425" s="82">
        <v>0</v>
      </c>
      <c r="X425" s="82">
        <v>178</v>
      </c>
      <c r="Y425" s="82">
        <v>1982</v>
      </c>
      <c r="Z425" s="83">
        <f ca="1">SUMIF($A$10:$A$938,$A425,$Y$10:$Y$938)+SUMIF('17PJ'!$B$10:$K$889,$A425,'17PJ'!K$10:$K$889)</f>
        <v>3190818</v>
      </c>
      <c r="AB425" s="79">
        <v>0</v>
      </c>
      <c r="AC425" s="79">
        <v>0</v>
      </c>
      <c r="AD425" s="80">
        <v>0</v>
      </c>
      <c r="AE425" s="150"/>
    </row>
    <row r="426" spans="1:31" s="13" customFormat="1">
      <c r="A426" s="49">
        <v>455</v>
      </c>
      <c r="B426" s="49">
        <v>455128211</v>
      </c>
      <c r="C426" s="50" t="s">
        <v>201</v>
      </c>
      <c r="D426" s="49">
        <v>128</v>
      </c>
      <c r="E426" s="50" t="s">
        <v>122</v>
      </c>
      <c r="F426" s="49">
        <v>211</v>
      </c>
      <c r="G426" s="50" t="s">
        <v>87</v>
      </c>
      <c r="H426" s="79">
        <v>1</v>
      </c>
      <c r="I426" s="80">
        <v>9627</v>
      </c>
      <c r="J426" s="80">
        <v>1727</v>
      </c>
      <c r="K426" s="80">
        <v>0</v>
      </c>
      <c r="L426" s="80">
        <v>893</v>
      </c>
      <c r="M426" s="81">
        <v>12247</v>
      </c>
      <c r="N426"/>
      <c r="O426" s="79">
        <v>0</v>
      </c>
      <c r="P426" s="79">
        <v>0</v>
      </c>
      <c r="Q426" s="55">
        <v>0.09</v>
      </c>
      <c r="R426" s="55">
        <v>2.0265210906566032E-3</v>
      </c>
      <c r="S426" s="52">
        <v>0</v>
      </c>
      <c r="T426"/>
      <c r="U426" s="82">
        <v>11354</v>
      </c>
      <c r="V426" s="82">
        <v>0</v>
      </c>
      <c r="W426" s="82">
        <v>0</v>
      </c>
      <c r="X426" s="82">
        <v>893</v>
      </c>
      <c r="Y426" s="82">
        <v>12247</v>
      </c>
      <c r="Z426" s="83">
        <f ca="1">SUMIF($A$10:$A$938,$A426,$Y$10:$Y$938)+SUMIF('17PJ'!$B$10:$K$889,$A426,'17PJ'!K$10:$K$889)</f>
        <v>3190818</v>
      </c>
      <c r="AB426" s="79">
        <v>0</v>
      </c>
      <c r="AC426" s="79">
        <v>0</v>
      </c>
      <c r="AD426" s="80">
        <v>0</v>
      </c>
      <c r="AE426" s="150"/>
    </row>
    <row r="427" spans="1:31" s="13" customFormat="1">
      <c r="A427" s="49">
        <v>455</v>
      </c>
      <c r="B427" s="49">
        <v>455128745</v>
      </c>
      <c r="C427" s="50" t="s">
        <v>201</v>
      </c>
      <c r="D427" s="49">
        <v>128</v>
      </c>
      <c r="E427" s="50" t="s">
        <v>122</v>
      </c>
      <c r="F427" s="49">
        <v>745</v>
      </c>
      <c r="G427" s="50" t="s">
        <v>247</v>
      </c>
      <c r="H427" s="79">
        <v>1</v>
      </c>
      <c r="I427" s="80">
        <v>12631</v>
      </c>
      <c r="J427" s="80">
        <v>5745</v>
      </c>
      <c r="K427" s="80">
        <v>0</v>
      </c>
      <c r="L427" s="80">
        <v>893</v>
      </c>
      <c r="M427" s="81">
        <v>19269</v>
      </c>
      <c r="N427"/>
      <c r="O427" s="79">
        <v>0</v>
      </c>
      <c r="P427" s="79">
        <v>0</v>
      </c>
      <c r="Q427" s="55">
        <v>0.09</v>
      </c>
      <c r="R427" s="55">
        <v>9.8084247744160049E-3</v>
      </c>
      <c r="S427" s="52">
        <v>0</v>
      </c>
      <c r="T427"/>
      <c r="U427" s="82">
        <v>18376</v>
      </c>
      <c r="V427" s="82">
        <v>0</v>
      </c>
      <c r="W427" s="82">
        <v>0</v>
      </c>
      <c r="X427" s="82">
        <v>893</v>
      </c>
      <c r="Y427" s="82">
        <v>19269</v>
      </c>
      <c r="Z427" s="83">
        <f ca="1">SUMIF($A$10:$A$938,$A427,$Y$10:$Y$938)+SUMIF('17PJ'!$B$10:$K$889,$A427,'17PJ'!K$10:$K$889)</f>
        <v>3190818</v>
      </c>
      <c r="AB427" s="79">
        <v>0</v>
      </c>
      <c r="AC427" s="79">
        <v>0</v>
      </c>
      <c r="AD427" s="80">
        <v>0</v>
      </c>
      <c r="AE427" s="150"/>
    </row>
    <row r="428" spans="1:31" s="13" customFormat="1">
      <c r="A428" s="49">
        <v>456</v>
      </c>
      <c r="B428" s="49">
        <v>456160009</v>
      </c>
      <c r="C428" s="50" t="s">
        <v>203</v>
      </c>
      <c r="D428" s="49">
        <v>160</v>
      </c>
      <c r="E428" s="50" t="s">
        <v>134</v>
      </c>
      <c r="F428" s="49">
        <v>9</v>
      </c>
      <c r="G428" s="50" t="s">
        <v>85</v>
      </c>
      <c r="H428" s="79">
        <v>1</v>
      </c>
      <c r="I428" s="80">
        <v>8450</v>
      </c>
      <c r="J428" s="80">
        <v>4786</v>
      </c>
      <c r="K428" s="80">
        <v>0</v>
      </c>
      <c r="L428" s="80">
        <v>893</v>
      </c>
      <c r="M428" s="81">
        <v>14129</v>
      </c>
      <c r="N428"/>
      <c r="O428" s="79">
        <v>6.6554087612995918E-3</v>
      </c>
      <c r="P428" s="79">
        <v>0</v>
      </c>
      <c r="Q428" s="55">
        <v>0.09</v>
      </c>
      <c r="R428" s="55">
        <v>2.0759903113485335E-3</v>
      </c>
      <c r="S428" s="52">
        <v>0</v>
      </c>
      <c r="T428"/>
      <c r="U428" s="82">
        <v>13148</v>
      </c>
      <c r="V428" s="82">
        <v>0</v>
      </c>
      <c r="W428" s="82">
        <v>0</v>
      </c>
      <c r="X428" s="82">
        <v>887</v>
      </c>
      <c r="Y428" s="82">
        <v>14035</v>
      </c>
      <c r="Z428" s="83">
        <f ca="1">SUMIF($A$10:$A$938,$A428,$Y$10:$Y$938)+SUMIF('17PJ'!$B$10:$K$889,$A428,'17PJ'!K$10:$K$889)</f>
        <v>10397004</v>
      </c>
      <c r="AB428" s="79">
        <v>0</v>
      </c>
      <c r="AC428" s="79">
        <v>0</v>
      </c>
      <c r="AD428" s="80">
        <v>0</v>
      </c>
      <c r="AE428" s="150"/>
    </row>
    <row r="429" spans="1:31" s="13" customFormat="1">
      <c r="A429" s="49">
        <v>456</v>
      </c>
      <c r="B429" s="49">
        <v>456160020</v>
      </c>
      <c r="C429" s="50" t="s">
        <v>203</v>
      </c>
      <c r="D429" s="49">
        <v>160</v>
      </c>
      <c r="E429" s="50" t="s">
        <v>134</v>
      </c>
      <c r="F429" s="49">
        <v>20</v>
      </c>
      <c r="G429" s="50" t="s">
        <v>125</v>
      </c>
      <c r="H429" s="79">
        <v>0.98</v>
      </c>
      <c r="I429" s="80">
        <v>10594</v>
      </c>
      <c r="J429" s="80">
        <v>3064</v>
      </c>
      <c r="K429" s="80">
        <v>0</v>
      </c>
      <c r="L429" s="80">
        <v>893</v>
      </c>
      <c r="M429" s="81">
        <v>14551</v>
      </c>
      <c r="N429"/>
      <c r="O429" s="79">
        <v>6.5223005860736002E-3</v>
      </c>
      <c r="P429" s="79">
        <v>0</v>
      </c>
      <c r="Q429" s="55">
        <v>0.09</v>
      </c>
      <c r="R429" s="55">
        <v>3.557826066077191E-2</v>
      </c>
      <c r="S429" s="52">
        <v>0</v>
      </c>
      <c r="T429"/>
      <c r="U429" s="82">
        <v>13296</v>
      </c>
      <c r="V429" s="82">
        <v>0</v>
      </c>
      <c r="W429" s="82">
        <v>0</v>
      </c>
      <c r="X429" s="82">
        <v>870</v>
      </c>
      <c r="Y429" s="82">
        <v>14166</v>
      </c>
      <c r="Z429" s="83">
        <f ca="1">SUMIF($A$10:$A$938,$A429,$Y$10:$Y$938)+SUMIF('17PJ'!$B$10:$K$889,$A429,'17PJ'!K$10:$K$889)</f>
        <v>10397004</v>
      </c>
      <c r="AB429" s="79">
        <v>0</v>
      </c>
      <c r="AC429" s="79">
        <v>0</v>
      </c>
      <c r="AD429" s="80">
        <v>0</v>
      </c>
      <c r="AE429" s="150"/>
    </row>
    <row r="430" spans="1:31" s="13" customFormat="1">
      <c r="A430" s="49">
        <v>456</v>
      </c>
      <c r="B430" s="49">
        <v>456160031</v>
      </c>
      <c r="C430" s="50" t="s">
        <v>203</v>
      </c>
      <c r="D430" s="49">
        <v>160</v>
      </c>
      <c r="E430" s="50" t="s">
        <v>134</v>
      </c>
      <c r="F430" s="49">
        <v>31</v>
      </c>
      <c r="G430" s="50" t="s">
        <v>76</v>
      </c>
      <c r="H430" s="79">
        <v>3.26</v>
      </c>
      <c r="I430" s="80">
        <v>12513</v>
      </c>
      <c r="J430" s="80">
        <v>5805</v>
      </c>
      <c r="K430" s="80">
        <v>0</v>
      </c>
      <c r="L430" s="80">
        <v>893</v>
      </c>
      <c r="M430" s="81">
        <v>19211</v>
      </c>
      <c r="N430"/>
      <c r="O430" s="79">
        <v>2.1696632561836668E-2</v>
      </c>
      <c r="P430" s="79">
        <v>0</v>
      </c>
      <c r="Q430" s="55">
        <v>0.09</v>
      </c>
      <c r="R430" s="55">
        <v>3.0859245332986639E-2</v>
      </c>
      <c r="S430" s="52">
        <v>0</v>
      </c>
      <c r="T430"/>
      <c r="U430" s="82">
        <v>59318</v>
      </c>
      <c r="V430" s="82">
        <v>0</v>
      </c>
      <c r="W430" s="82">
        <v>0</v>
      </c>
      <c r="X430" s="82">
        <v>2891</v>
      </c>
      <c r="Y430" s="82">
        <v>62209</v>
      </c>
      <c r="Z430" s="83">
        <f ca="1">SUMIF($A$10:$A$938,$A430,$Y$10:$Y$938)+SUMIF('17PJ'!$B$10:$K$889,$A430,'17PJ'!K$10:$K$889)</f>
        <v>10397004</v>
      </c>
      <c r="AB430" s="79">
        <v>0</v>
      </c>
      <c r="AC430" s="79">
        <v>0</v>
      </c>
      <c r="AD430" s="80">
        <v>0</v>
      </c>
      <c r="AE430" s="150"/>
    </row>
    <row r="431" spans="1:31" s="13" customFormat="1">
      <c r="A431" s="49">
        <v>456</v>
      </c>
      <c r="B431" s="49">
        <v>456160056</v>
      </c>
      <c r="C431" s="50" t="s">
        <v>203</v>
      </c>
      <c r="D431" s="49">
        <v>160</v>
      </c>
      <c r="E431" s="50" t="s">
        <v>134</v>
      </c>
      <c r="F431" s="49">
        <v>56</v>
      </c>
      <c r="G431" s="50" t="s">
        <v>133</v>
      </c>
      <c r="H431" s="79">
        <v>1</v>
      </c>
      <c r="I431" s="80">
        <v>13058</v>
      </c>
      <c r="J431" s="80">
        <v>5073</v>
      </c>
      <c r="K431" s="80">
        <v>0</v>
      </c>
      <c r="L431" s="80">
        <v>893</v>
      </c>
      <c r="M431" s="81">
        <v>19024</v>
      </c>
      <c r="N431"/>
      <c r="O431" s="79">
        <v>6.6554087612995918E-3</v>
      </c>
      <c r="P431" s="79">
        <v>0</v>
      </c>
      <c r="Q431" s="55">
        <v>0.09</v>
      </c>
      <c r="R431" s="55">
        <v>2.0474156589421796E-2</v>
      </c>
      <c r="S431" s="52">
        <v>0</v>
      </c>
      <c r="T431"/>
      <c r="U431" s="82">
        <v>18010</v>
      </c>
      <c r="V431" s="82">
        <v>0</v>
      </c>
      <c r="W431" s="82">
        <v>0</v>
      </c>
      <c r="X431" s="82">
        <v>887</v>
      </c>
      <c r="Y431" s="82">
        <v>18897</v>
      </c>
      <c r="Z431" s="83">
        <f ca="1">SUMIF($A$10:$A$938,$A431,$Y$10:$Y$938)+SUMIF('17PJ'!$B$10:$K$889,$A431,'17PJ'!K$10:$K$889)</f>
        <v>10397004</v>
      </c>
      <c r="AB431" s="79">
        <v>0</v>
      </c>
      <c r="AC431" s="79">
        <v>0</v>
      </c>
      <c r="AD431" s="80">
        <v>0</v>
      </c>
      <c r="AE431" s="150"/>
    </row>
    <row r="432" spans="1:31" s="13" customFormat="1">
      <c r="A432" s="49">
        <v>456</v>
      </c>
      <c r="B432" s="49">
        <v>456160079</v>
      </c>
      <c r="C432" s="50" t="s">
        <v>203</v>
      </c>
      <c r="D432" s="49">
        <v>160</v>
      </c>
      <c r="E432" s="50" t="s">
        <v>134</v>
      </c>
      <c r="F432" s="49">
        <v>79</v>
      </c>
      <c r="G432" s="50" t="s">
        <v>86</v>
      </c>
      <c r="H432" s="79">
        <v>32.149999999999991</v>
      </c>
      <c r="I432" s="80">
        <v>10194</v>
      </c>
      <c r="J432" s="80">
        <v>1033</v>
      </c>
      <c r="K432" s="80">
        <v>0</v>
      </c>
      <c r="L432" s="80">
        <v>893</v>
      </c>
      <c r="M432" s="81">
        <v>12120</v>
      </c>
      <c r="N432"/>
      <c r="O432" s="79">
        <v>0.21397139167578175</v>
      </c>
      <c r="P432" s="79">
        <v>0</v>
      </c>
      <c r="Q432" s="55">
        <v>0.09</v>
      </c>
      <c r="R432" s="55">
        <v>6.132665667844843E-2</v>
      </c>
      <c r="S432" s="52">
        <v>0</v>
      </c>
      <c r="T432"/>
      <c r="U432" s="82">
        <v>358540</v>
      </c>
      <c r="V432" s="82">
        <v>0</v>
      </c>
      <c r="W432" s="82">
        <v>0</v>
      </c>
      <c r="X432" s="82">
        <v>28516</v>
      </c>
      <c r="Y432" s="82">
        <v>387056</v>
      </c>
      <c r="Z432" s="83">
        <f ca="1">SUMIF($A$10:$A$938,$A432,$Y$10:$Y$938)+SUMIF('17PJ'!$B$10:$K$889,$A432,'17PJ'!K$10:$K$889)</f>
        <v>10397004</v>
      </c>
      <c r="AB432" s="79">
        <v>0</v>
      </c>
      <c r="AC432" s="79">
        <v>0</v>
      </c>
      <c r="AD432" s="80">
        <v>0</v>
      </c>
      <c r="AE432" s="150"/>
    </row>
    <row r="433" spans="1:31" s="13" customFormat="1">
      <c r="A433" s="49">
        <v>456</v>
      </c>
      <c r="B433" s="49">
        <v>456160100</v>
      </c>
      <c r="C433" s="50" t="s">
        <v>203</v>
      </c>
      <c r="D433" s="49">
        <v>160</v>
      </c>
      <c r="E433" s="50" t="s">
        <v>134</v>
      </c>
      <c r="F433" s="49">
        <v>100</v>
      </c>
      <c r="G433" s="50" t="s">
        <v>58</v>
      </c>
      <c r="H433" s="79">
        <v>0.48</v>
      </c>
      <c r="I433" s="80">
        <v>11116</v>
      </c>
      <c r="J433" s="80">
        <v>5713</v>
      </c>
      <c r="K433" s="80">
        <v>0</v>
      </c>
      <c r="L433" s="80">
        <v>893</v>
      </c>
      <c r="M433" s="81">
        <v>17722</v>
      </c>
      <c r="N433"/>
      <c r="O433" s="79">
        <v>3.1945962054238039E-3</v>
      </c>
      <c r="P433" s="79">
        <v>0</v>
      </c>
      <c r="Q433" s="55">
        <v>0.09</v>
      </c>
      <c r="R433" s="55">
        <v>3.1256891479000334E-2</v>
      </c>
      <c r="S433" s="52">
        <v>0</v>
      </c>
      <c r="T433"/>
      <c r="U433" s="82">
        <v>8024</v>
      </c>
      <c r="V433" s="82">
        <v>0</v>
      </c>
      <c r="W433" s="82">
        <v>0</v>
      </c>
      <c r="X433" s="82">
        <v>426</v>
      </c>
      <c r="Y433" s="82">
        <v>8450</v>
      </c>
      <c r="Z433" s="83">
        <f ca="1">SUMIF($A$10:$A$938,$A433,$Y$10:$Y$938)+SUMIF('17PJ'!$B$10:$K$889,$A433,'17PJ'!K$10:$K$889)</f>
        <v>10397004</v>
      </c>
      <c r="AB433" s="79">
        <v>0</v>
      </c>
      <c r="AC433" s="79">
        <v>0</v>
      </c>
      <c r="AD433" s="80">
        <v>0</v>
      </c>
      <c r="AE433" s="150"/>
    </row>
    <row r="434" spans="1:31" s="13" customFormat="1">
      <c r="A434" s="49">
        <v>456</v>
      </c>
      <c r="B434" s="49">
        <v>456160128</v>
      </c>
      <c r="C434" s="50" t="s">
        <v>203</v>
      </c>
      <c r="D434" s="49">
        <v>160</v>
      </c>
      <c r="E434" s="50" t="s">
        <v>134</v>
      </c>
      <c r="F434" s="49">
        <v>128</v>
      </c>
      <c r="G434" s="50" t="s">
        <v>122</v>
      </c>
      <c r="H434" s="79">
        <v>1</v>
      </c>
      <c r="I434" s="80">
        <v>11023</v>
      </c>
      <c r="J434" s="80">
        <v>561</v>
      </c>
      <c r="K434" s="80">
        <v>0</v>
      </c>
      <c r="L434" s="80">
        <v>893</v>
      </c>
      <c r="M434" s="81">
        <v>12477</v>
      </c>
      <c r="N434"/>
      <c r="O434" s="79">
        <v>6.6554087612995918E-3</v>
      </c>
      <c r="P434" s="79">
        <v>0</v>
      </c>
      <c r="Q434" s="55">
        <v>0.18</v>
      </c>
      <c r="R434" s="55">
        <v>3.3692444036885129E-2</v>
      </c>
      <c r="S434" s="52">
        <v>0</v>
      </c>
      <c r="T434"/>
      <c r="U434" s="82">
        <v>11507</v>
      </c>
      <c r="V434" s="82">
        <v>0</v>
      </c>
      <c r="W434" s="82">
        <v>0</v>
      </c>
      <c r="X434" s="82">
        <v>887</v>
      </c>
      <c r="Y434" s="82">
        <v>12394</v>
      </c>
      <c r="Z434" s="83">
        <f ca="1">SUMIF($A$10:$A$938,$A434,$Y$10:$Y$938)+SUMIF('17PJ'!$B$10:$K$889,$A434,'17PJ'!K$10:$K$889)</f>
        <v>10397004</v>
      </c>
      <c r="AB434" s="79">
        <v>0</v>
      </c>
      <c r="AC434" s="79">
        <v>0</v>
      </c>
      <c r="AD434" s="80">
        <v>0</v>
      </c>
      <c r="AE434" s="150"/>
    </row>
    <row r="435" spans="1:31" s="13" customFormat="1">
      <c r="A435" s="49">
        <v>456</v>
      </c>
      <c r="B435" s="49">
        <v>456160149</v>
      </c>
      <c r="C435" s="50" t="s">
        <v>203</v>
      </c>
      <c r="D435" s="49">
        <v>160</v>
      </c>
      <c r="E435" s="50" t="s">
        <v>134</v>
      </c>
      <c r="F435" s="49">
        <v>149</v>
      </c>
      <c r="G435" s="50" t="s">
        <v>77</v>
      </c>
      <c r="H435" s="79">
        <v>2</v>
      </c>
      <c r="I435" s="80">
        <v>13821</v>
      </c>
      <c r="J435" s="80">
        <v>16</v>
      </c>
      <c r="K435" s="80">
        <v>0</v>
      </c>
      <c r="L435" s="80">
        <v>893</v>
      </c>
      <c r="M435" s="81">
        <v>14730</v>
      </c>
      <c r="N435"/>
      <c r="O435" s="79">
        <v>1.3310817522599184E-2</v>
      </c>
      <c r="P435" s="79">
        <v>0</v>
      </c>
      <c r="Q435" s="55">
        <v>0.12985622607830993</v>
      </c>
      <c r="R435" s="55">
        <v>0.10032197054833102</v>
      </c>
      <c r="S435" s="52">
        <v>0</v>
      </c>
      <c r="T435"/>
      <c r="U435" s="82">
        <v>27490</v>
      </c>
      <c r="V435" s="82">
        <v>0</v>
      </c>
      <c r="W435" s="82">
        <v>0</v>
      </c>
      <c r="X435" s="82">
        <v>1774</v>
      </c>
      <c r="Y435" s="82">
        <v>29264</v>
      </c>
      <c r="Z435" s="83">
        <f ca="1">SUMIF($A$10:$A$938,$A435,$Y$10:$Y$938)+SUMIF('17PJ'!$B$10:$K$889,$A435,'17PJ'!K$10:$K$889)</f>
        <v>10397004</v>
      </c>
      <c r="AB435" s="79">
        <v>0</v>
      </c>
      <c r="AC435" s="79">
        <v>0</v>
      </c>
      <c r="AD435" s="80">
        <v>0</v>
      </c>
      <c r="AE435" s="150"/>
    </row>
    <row r="436" spans="1:31" s="13" customFormat="1">
      <c r="A436" s="49">
        <v>456</v>
      </c>
      <c r="B436" s="49">
        <v>456160160</v>
      </c>
      <c r="C436" s="50" t="s">
        <v>203</v>
      </c>
      <c r="D436" s="49">
        <v>160</v>
      </c>
      <c r="E436" s="50" t="s">
        <v>134</v>
      </c>
      <c r="F436" s="49">
        <v>160</v>
      </c>
      <c r="G436" s="50" t="s">
        <v>134</v>
      </c>
      <c r="H436" s="79">
        <v>745.48</v>
      </c>
      <c r="I436" s="80">
        <v>11702</v>
      </c>
      <c r="J436" s="80">
        <v>344</v>
      </c>
      <c r="K436" s="80">
        <v>0</v>
      </c>
      <c r="L436" s="80">
        <v>893</v>
      </c>
      <c r="M436" s="81">
        <v>12939</v>
      </c>
      <c r="N436"/>
      <c r="O436" s="79">
        <v>4.9614741233736765</v>
      </c>
      <c r="P436" s="79">
        <v>0</v>
      </c>
      <c r="Q436" s="55">
        <v>0.1273</v>
      </c>
      <c r="R436" s="55">
        <v>0.10201980292645375</v>
      </c>
      <c r="S436" s="52">
        <v>0</v>
      </c>
      <c r="T436"/>
      <c r="U436" s="82">
        <v>8920410</v>
      </c>
      <c r="V436" s="82">
        <v>0</v>
      </c>
      <c r="W436" s="82">
        <v>0</v>
      </c>
      <c r="X436" s="82">
        <v>661241</v>
      </c>
      <c r="Y436" s="82">
        <v>9581651</v>
      </c>
      <c r="Z436" s="83">
        <f ca="1">SUMIF($A$10:$A$938,$A436,$Y$10:$Y$938)+SUMIF('17PJ'!$B$10:$K$889,$A436,'17PJ'!K$10:$K$889)</f>
        <v>10397004</v>
      </c>
      <c r="AB436" s="79">
        <v>0</v>
      </c>
      <c r="AC436" s="79">
        <v>0</v>
      </c>
      <c r="AD436" s="80">
        <v>0</v>
      </c>
      <c r="AE436" s="150"/>
    </row>
    <row r="437" spans="1:31" s="13" customFormat="1">
      <c r="A437" s="49">
        <v>456</v>
      </c>
      <c r="B437" s="49">
        <v>456160170</v>
      </c>
      <c r="C437" s="50" t="s">
        <v>203</v>
      </c>
      <c r="D437" s="49">
        <v>160</v>
      </c>
      <c r="E437" s="50" t="s">
        <v>134</v>
      </c>
      <c r="F437" s="49">
        <v>170</v>
      </c>
      <c r="G437" s="50" t="s">
        <v>65</v>
      </c>
      <c r="H437" s="79">
        <v>3</v>
      </c>
      <c r="I437" s="80">
        <v>10413</v>
      </c>
      <c r="J437" s="80">
        <v>4068</v>
      </c>
      <c r="K437" s="80">
        <v>0</v>
      </c>
      <c r="L437" s="80">
        <v>893</v>
      </c>
      <c r="M437" s="81">
        <v>15374</v>
      </c>
      <c r="N437"/>
      <c r="O437" s="79">
        <v>1.9966226283898776E-2</v>
      </c>
      <c r="P437" s="79">
        <v>0</v>
      </c>
      <c r="Q437" s="55">
        <v>0.09</v>
      </c>
      <c r="R437" s="55">
        <v>8.9350920886556662E-2</v>
      </c>
      <c r="S437" s="52">
        <v>0</v>
      </c>
      <c r="T437"/>
      <c r="U437" s="82">
        <v>43155</v>
      </c>
      <c r="V437" s="82">
        <v>0</v>
      </c>
      <c r="W437" s="82">
        <v>0</v>
      </c>
      <c r="X437" s="82">
        <v>2661</v>
      </c>
      <c r="Y437" s="82">
        <v>45816</v>
      </c>
      <c r="Z437" s="83">
        <f ca="1">SUMIF($A$10:$A$938,$A437,$Y$10:$Y$938)+SUMIF('17PJ'!$B$10:$K$889,$A437,'17PJ'!K$10:$K$889)</f>
        <v>10397004</v>
      </c>
      <c r="AB437" s="79">
        <v>3</v>
      </c>
      <c r="AC437" s="79">
        <v>0</v>
      </c>
      <c r="AD437" s="80">
        <v>0</v>
      </c>
      <c r="AE437" s="150"/>
    </row>
    <row r="438" spans="1:31" s="13" customFormat="1">
      <c r="A438" s="49">
        <v>456</v>
      </c>
      <c r="B438" s="49">
        <v>456160181</v>
      </c>
      <c r="C438" s="50" t="s">
        <v>203</v>
      </c>
      <c r="D438" s="49">
        <v>160</v>
      </c>
      <c r="E438" s="50" t="s">
        <v>134</v>
      </c>
      <c r="F438" s="49">
        <v>181</v>
      </c>
      <c r="G438" s="50" t="s">
        <v>79</v>
      </c>
      <c r="H438" s="79">
        <v>0.95</v>
      </c>
      <c r="I438" s="80">
        <v>10836</v>
      </c>
      <c r="J438" s="80">
        <v>731</v>
      </c>
      <c r="K438" s="80">
        <v>0</v>
      </c>
      <c r="L438" s="80">
        <v>893</v>
      </c>
      <c r="M438" s="81">
        <v>12460</v>
      </c>
      <c r="N438"/>
      <c r="O438" s="79">
        <v>6.322638323234612E-3</v>
      </c>
      <c r="P438" s="79">
        <v>0</v>
      </c>
      <c r="Q438" s="55">
        <v>0.09</v>
      </c>
      <c r="R438" s="55">
        <v>1.5623145980024853E-2</v>
      </c>
      <c r="S438" s="52">
        <v>0</v>
      </c>
      <c r="T438"/>
      <c r="U438" s="82">
        <v>10916</v>
      </c>
      <c r="V438" s="82">
        <v>0</v>
      </c>
      <c r="W438" s="82">
        <v>0</v>
      </c>
      <c r="X438" s="82">
        <v>843</v>
      </c>
      <c r="Y438" s="82">
        <v>11759</v>
      </c>
      <c r="Z438" s="83">
        <f ca="1">SUMIF($A$10:$A$938,$A438,$Y$10:$Y$938)+SUMIF('17PJ'!$B$10:$K$889,$A438,'17PJ'!K$10:$K$889)</f>
        <v>10397004</v>
      </c>
      <c r="AB438" s="79">
        <v>0</v>
      </c>
      <c r="AC438" s="79">
        <v>0</v>
      </c>
      <c r="AD438" s="80">
        <v>0</v>
      </c>
      <c r="AE438" s="150"/>
    </row>
    <row r="439" spans="1:31" s="13" customFormat="1">
      <c r="A439" s="49">
        <v>456</v>
      </c>
      <c r="B439" s="49">
        <v>456160262</v>
      </c>
      <c r="C439" s="50" t="s">
        <v>203</v>
      </c>
      <c r="D439" s="49">
        <v>160</v>
      </c>
      <c r="E439" s="50" t="s">
        <v>134</v>
      </c>
      <c r="F439" s="49">
        <v>262</v>
      </c>
      <c r="G439" s="50" t="s">
        <v>19</v>
      </c>
      <c r="H439" s="79">
        <v>0.97</v>
      </c>
      <c r="I439" s="80">
        <v>10347</v>
      </c>
      <c r="J439" s="80">
        <v>4770</v>
      </c>
      <c r="K439" s="80">
        <v>0</v>
      </c>
      <c r="L439" s="80">
        <v>893</v>
      </c>
      <c r="M439" s="81">
        <v>16010</v>
      </c>
      <c r="N439"/>
      <c r="O439" s="79">
        <v>6.4557464984606036E-3</v>
      </c>
      <c r="P439" s="79">
        <v>0</v>
      </c>
      <c r="Q439" s="55">
        <v>0.09</v>
      </c>
      <c r="R439" s="55">
        <v>5.2966569410615699E-2</v>
      </c>
      <c r="S439" s="52">
        <v>0</v>
      </c>
      <c r="T439"/>
      <c r="U439" s="82">
        <v>14566</v>
      </c>
      <c r="V439" s="82">
        <v>0</v>
      </c>
      <c r="W439" s="82">
        <v>0</v>
      </c>
      <c r="X439" s="82">
        <v>860</v>
      </c>
      <c r="Y439" s="82">
        <v>15426</v>
      </c>
      <c r="Z439" s="83">
        <f ca="1">SUMIF($A$10:$A$938,$A439,$Y$10:$Y$938)+SUMIF('17PJ'!$B$10:$K$889,$A439,'17PJ'!K$10:$K$889)</f>
        <v>10397004</v>
      </c>
      <c r="AB439" s="79">
        <v>0</v>
      </c>
      <c r="AC439" s="79">
        <v>0</v>
      </c>
      <c r="AD439" s="80">
        <v>0</v>
      </c>
      <c r="AE439" s="150"/>
    </row>
    <row r="440" spans="1:31" s="13" customFormat="1">
      <c r="A440" s="49">
        <v>456</v>
      </c>
      <c r="B440" s="49">
        <v>456160295</v>
      </c>
      <c r="C440" s="50" t="s">
        <v>203</v>
      </c>
      <c r="D440" s="49">
        <v>160</v>
      </c>
      <c r="E440" s="50" t="s">
        <v>134</v>
      </c>
      <c r="F440" s="49">
        <v>295</v>
      </c>
      <c r="G440" s="50" t="s">
        <v>135</v>
      </c>
      <c r="H440" s="79">
        <v>6.71</v>
      </c>
      <c r="I440" s="80">
        <v>10650</v>
      </c>
      <c r="J440" s="80">
        <v>5093</v>
      </c>
      <c r="K440" s="80">
        <v>0</v>
      </c>
      <c r="L440" s="80">
        <v>893</v>
      </c>
      <c r="M440" s="81">
        <v>16636</v>
      </c>
      <c r="N440"/>
      <c r="O440" s="79">
        <v>4.4657792788320265E-2</v>
      </c>
      <c r="P440" s="79">
        <v>0</v>
      </c>
      <c r="Q440" s="55">
        <v>0.09</v>
      </c>
      <c r="R440" s="55">
        <v>2.037690193406954E-2</v>
      </c>
      <c r="S440" s="52">
        <v>0</v>
      </c>
      <c r="T440"/>
      <c r="U440" s="82">
        <v>104931</v>
      </c>
      <c r="V440" s="82">
        <v>0</v>
      </c>
      <c r="W440" s="82">
        <v>0</v>
      </c>
      <c r="X440" s="82">
        <v>5952</v>
      </c>
      <c r="Y440" s="82">
        <v>110883</v>
      </c>
      <c r="Z440" s="83">
        <f ca="1">SUMIF($A$10:$A$938,$A440,$Y$10:$Y$938)+SUMIF('17PJ'!$B$10:$K$889,$A440,'17PJ'!K$10:$K$889)</f>
        <v>10397004</v>
      </c>
      <c r="AB440" s="79">
        <v>0</v>
      </c>
      <c r="AC440" s="79">
        <v>0</v>
      </c>
      <c r="AD440" s="80">
        <v>0</v>
      </c>
      <c r="AE440" s="150"/>
    </row>
    <row r="441" spans="1:31" s="13" customFormat="1">
      <c r="A441" s="49">
        <v>456</v>
      </c>
      <c r="B441" s="49">
        <v>456160301</v>
      </c>
      <c r="C441" s="50" t="s">
        <v>203</v>
      </c>
      <c r="D441" s="49">
        <v>160</v>
      </c>
      <c r="E441" s="50" t="s">
        <v>134</v>
      </c>
      <c r="F441" s="49">
        <v>301</v>
      </c>
      <c r="G441" s="50" t="s">
        <v>132</v>
      </c>
      <c r="H441" s="79">
        <v>3</v>
      </c>
      <c r="I441" s="80">
        <v>8094</v>
      </c>
      <c r="J441" s="80">
        <v>2920</v>
      </c>
      <c r="K441" s="80">
        <v>0</v>
      </c>
      <c r="L441" s="80">
        <v>893</v>
      </c>
      <c r="M441" s="81">
        <v>11907</v>
      </c>
      <c r="N441"/>
      <c r="O441" s="79">
        <v>1.9966226283898776E-2</v>
      </c>
      <c r="P441" s="79">
        <v>0</v>
      </c>
      <c r="Q441" s="55">
        <v>0.09</v>
      </c>
      <c r="R441" s="55">
        <v>4.5744125016378152E-2</v>
      </c>
      <c r="S441" s="52">
        <v>0</v>
      </c>
      <c r="T441"/>
      <c r="U441" s="82">
        <v>32823</v>
      </c>
      <c r="V441" s="82">
        <v>0</v>
      </c>
      <c r="W441" s="82">
        <v>0</v>
      </c>
      <c r="X441" s="82">
        <v>2661</v>
      </c>
      <c r="Y441" s="82">
        <v>35484</v>
      </c>
      <c r="Z441" s="83">
        <f ca="1">SUMIF($A$10:$A$938,$A441,$Y$10:$Y$938)+SUMIF('17PJ'!$B$10:$K$889,$A441,'17PJ'!K$10:$K$889)</f>
        <v>10397004</v>
      </c>
      <c r="AB441" s="79">
        <v>0</v>
      </c>
      <c r="AC441" s="79">
        <v>0</v>
      </c>
      <c r="AD441" s="80">
        <v>0</v>
      </c>
      <c r="AE441" s="150"/>
    </row>
    <row r="442" spans="1:31" s="13" customFormat="1">
      <c r="A442" s="49">
        <v>456</v>
      </c>
      <c r="B442" s="49">
        <v>456160616</v>
      </c>
      <c r="C442" s="50" t="s">
        <v>203</v>
      </c>
      <c r="D442" s="49">
        <v>160</v>
      </c>
      <c r="E442" s="50" t="s">
        <v>134</v>
      </c>
      <c r="F442" s="49">
        <v>616</v>
      </c>
      <c r="G442" s="50" t="s">
        <v>83</v>
      </c>
      <c r="H442" s="79">
        <v>1</v>
      </c>
      <c r="I442" s="80">
        <v>10413</v>
      </c>
      <c r="J442" s="80">
        <v>3513</v>
      </c>
      <c r="K442" s="80">
        <v>0</v>
      </c>
      <c r="L442" s="80">
        <v>893</v>
      </c>
      <c r="M442" s="81">
        <v>14819</v>
      </c>
      <c r="N442"/>
      <c r="O442" s="79">
        <v>6.6554087612995918E-3</v>
      </c>
      <c r="P442" s="79">
        <v>0</v>
      </c>
      <c r="Q442" s="55">
        <v>0.09</v>
      </c>
      <c r="R442" s="55">
        <v>3.6936632904566308E-2</v>
      </c>
      <c r="S442" s="52">
        <v>0</v>
      </c>
      <c r="T442"/>
      <c r="U442" s="82">
        <v>13833</v>
      </c>
      <c r="V442" s="82">
        <v>0</v>
      </c>
      <c r="W442" s="82">
        <v>0</v>
      </c>
      <c r="X442" s="82">
        <v>887</v>
      </c>
      <c r="Y442" s="82">
        <v>14720</v>
      </c>
      <c r="Z442" s="83">
        <f ca="1">SUMIF($A$10:$A$938,$A442,$Y$10:$Y$938)+SUMIF('17PJ'!$B$10:$K$889,$A442,'17PJ'!K$10:$K$889)</f>
        <v>10397004</v>
      </c>
      <c r="AB442" s="79">
        <v>0</v>
      </c>
      <c r="AC442" s="79">
        <v>0</v>
      </c>
      <c r="AD442" s="80">
        <v>0</v>
      </c>
      <c r="AE442" s="150"/>
    </row>
    <row r="443" spans="1:31" s="13" customFormat="1">
      <c r="A443" s="49">
        <v>456</v>
      </c>
      <c r="B443" s="49">
        <v>456160673</v>
      </c>
      <c r="C443" s="50" t="s">
        <v>203</v>
      </c>
      <c r="D443" s="49">
        <v>160</v>
      </c>
      <c r="E443" s="50" t="s">
        <v>134</v>
      </c>
      <c r="F443" s="49">
        <v>673</v>
      </c>
      <c r="G443" s="50" t="s">
        <v>137</v>
      </c>
      <c r="H443" s="79">
        <v>0.88</v>
      </c>
      <c r="I443" s="80">
        <v>9381</v>
      </c>
      <c r="J443" s="80">
        <v>4453</v>
      </c>
      <c r="K443" s="80">
        <v>0</v>
      </c>
      <c r="L443" s="80">
        <v>893</v>
      </c>
      <c r="M443" s="81">
        <v>14727</v>
      </c>
      <c r="N443"/>
      <c r="O443" s="79">
        <v>5.8567597099436408E-3</v>
      </c>
      <c r="P443" s="79">
        <v>0</v>
      </c>
      <c r="Q443" s="55">
        <v>0.09</v>
      </c>
      <c r="R443" s="55">
        <v>1.7919692828210827E-2</v>
      </c>
      <c r="S443" s="52">
        <v>0</v>
      </c>
      <c r="T443"/>
      <c r="U443" s="82">
        <v>12093</v>
      </c>
      <c r="V443" s="82">
        <v>0</v>
      </c>
      <c r="W443" s="82">
        <v>0</v>
      </c>
      <c r="X443" s="82">
        <v>781</v>
      </c>
      <c r="Y443" s="82">
        <v>12874</v>
      </c>
      <c r="Z443" s="83">
        <f ca="1">SUMIF($A$10:$A$938,$A443,$Y$10:$Y$938)+SUMIF('17PJ'!$B$10:$K$889,$A443,'17PJ'!K$10:$K$889)</f>
        <v>10397004</v>
      </c>
      <c r="AB443" s="79">
        <v>0</v>
      </c>
      <c r="AC443" s="79">
        <v>0</v>
      </c>
      <c r="AD443" s="80">
        <v>0</v>
      </c>
      <c r="AE443" s="150"/>
    </row>
    <row r="444" spans="1:31" s="13" customFormat="1">
      <c r="A444" s="49">
        <v>456</v>
      </c>
      <c r="B444" s="49">
        <v>456160745</v>
      </c>
      <c r="C444" s="50" t="s">
        <v>203</v>
      </c>
      <c r="D444" s="49">
        <v>160</v>
      </c>
      <c r="E444" s="50" t="s">
        <v>134</v>
      </c>
      <c r="F444" s="49">
        <v>745</v>
      </c>
      <c r="G444" s="50" t="s">
        <v>247</v>
      </c>
      <c r="H444" s="79">
        <v>1.5</v>
      </c>
      <c r="I444" s="80">
        <v>9499</v>
      </c>
      <c r="J444" s="80">
        <v>4320</v>
      </c>
      <c r="K444" s="80">
        <v>0</v>
      </c>
      <c r="L444" s="80">
        <v>893</v>
      </c>
      <c r="M444" s="81">
        <v>14712</v>
      </c>
      <c r="N444"/>
      <c r="O444" s="79">
        <v>9.9831131419493881E-3</v>
      </c>
      <c r="P444" s="79">
        <v>0</v>
      </c>
      <c r="Q444" s="55">
        <v>0.09</v>
      </c>
      <c r="R444" s="55">
        <v>9.8084247744160049E-3</v>
      </c>
      <c r="S444" s="52">
        <v>0</v>
      </c>
      <c r="T444"/>
      <c r="U444" s="82">
        <v>20590</v>
      </c>
      <c r="V444" s="82">
        <v>0</v>
      </c>
      <c r="W444" s="82">
        <v>0</v>
      </c>
      <c r="X444" s="82">
        <v>1330</v>
      </c>
      <c r="Y444" s="82">
        <v>21920</v>
      </c>
      <c r="Z444" s="83">
        <f ca="1">SUMIF($A$10:$A$938,$A444,$Y$10:$Y$938)+SUMIF('17PJ'!$B$10:$K$889,$A444,'17PJ'!K$10:$K$889)</f>
        <v>10397004</v>
      </c>
      <c r="AB444" s="79">
        <v>0</v>
      </c>
      <c r="AC444" s="79">
        <v>0</v>
      </c>
      <c r="AD444" s="80">
        <v>0</v>
      </c>
      <c r="AE444" s="150"/>
    </row>
    <row r="445" spans="1:31" s="13" customFormat="1">
      <c r="A445" s="49">
        <v>458</v>
      </c>
      <c r="B445" s="49">
        <v>458160031</v>
      </c>
      <c r="C445" s="50" t="s">
        <v>204</v>
      </c>
      <c r="D445" s="49">
        <v>160</v>
      </c>
      <c r="E445" s="50" t="s">
        <v>134</v>
      </c>
      <c r="F445" s="49">
        <v>31</v>
      </c>
      <c r="G445" s="50" t="s">
        <v>76</v>
      </c>
      <c r="H445" s="79">
        <v>1</v>
      </c>
      <c r="I445" s="80">
        <v>9808</v>
      </c>
      <c r="J445" s="80">
        <v>4550</v>
      </c>
      <c r="K445" s="80">
        <v>0</v>
      </c>
      <c r="L445" s="80">
        <v>893</v>
      </c>
      <c r="M445" s="81">
        <v>15251</v>
      </c>
      <c r="N445"/>
      <c r="O445" s="79">
        <v>0</v>
      </c>
      <c r="P445" s="79">
        <v>0</v>
      </c>
      <c r="Q445" s="55">
        <v>0.09</v>
      </c>
      <c r="R445" s="55">
        <v>3.0859245332986639E-2</v>
      </c>
      <c r="S445" s="52">
        <v>0</v>
      </c>
      <c r="T445"/>
      <c r="U445" s="82">
        <v>14358</v>
      </c>
      <c r="V445" s="82">
        <v>0</v>
      </c>
      <c r="W445" s="82">
        <v>0</v>
      </c>
      <c r="X445" s="82">
        <v>893</v>
      </c>
      <c r="Y445" s="82">
        <v>15251</v>
      </c>
      <c r="Z445" s="83">
        <f ca="1">SUMIF($A$10:$A$938,$A445,$Y$10:$Y$938)+SUMIF('17PJ'!$B$10:$K$889,$A445,'17PJ'!K$10:$K$889)</f>
        <v>1401586</v>
      </c>
      <c r="AB445" s="79">
        <v>0</v>
      </c>
      <c r="AC445" s="79">
        <v>0</v>
      </c>
      <c r="AD445" s="80">
        <v>0</v>
      </c>
      <c r="AE445" s="150"/>
    </row>
    <row r="446" spans="1:31" s="13" customFormat="1">
      <c r="A446" s="49">
        <v>458</v>
      </c>
      <c r="B446" s="49">
        <v>458160056</v>
      </c>
      <c r="C446" s="50" t="s">
        <v>204</v>
      </c>
      <c r="D446" s="49">
        <v>160</v>
      </c>
      <c r="E446" s="50" t="s">
        <v>134</v>
      </c>
      <c r="F446" s="49">
        <v>56</v>
      </c>
      <c r="G446" s="50" t="s">
        <v>133</v>
      </c>
      <c r="H446" s="79">
        <v>1</v>
      </c>
      <c r="I446" s="80">
        <v>13975</v>
      </c>
      <c r="J446" s="80">
        <v>5429</v>
      </c>
      <c r="K446" s="80">
        <v>0</v>
      </c>
      <c r="L446" s="80">
        <v>893</v>
      </c>
      <c r="M446" s="81">
        <v>20297</v>
      </c>
      <c r="N446"/>
      <c r="O446" s="79">
        <v>0</v>
      </c>
      <c r="P446" s="79">
        <v>0</v>
      </c>
      <c r="Q446" s="55">
        <v>0.09</v>
      </c>
      <c r="R446" s="55">
        <v>2.0474156589421796E-2</v>
      </c>
      <c r="S446" s="52">
        <v>0</v>
      </c>
      <c r="T446"/>
      <c r="U446" s="82">
        <v>19404</v>
      </c>
      <c r="V446" s="82">
        <v>0</v>
      </c>
      <c r="W446" s="82">
        <v>0</v>
      </c>
      <c r="X446" s="82">
        <v>893</v>
      </c>
      <c r="Y446" s="82">
        <v>20297</v>
      </c>
      <c r="Z446" s="83">
        <f ca="1">SUMIF($A$10:$A$938,$A446,$Y$10:$Y$938)+SUMIF('17PJ'!$B$10:$K$889,$A446,'17PJ'!K$10:$K$889)</f>
        <v>1401586</v>
      </c>
      <c r="AB446" s="79">
        <v>0</v>
      </c>
      <c r="AC446" s="79">
        <v>0</v>
      </c>
      <c r="AD446" s="80">
        <v>0</v>
      </c>
      <c r="AE446" s="150"/>
    </row>
    <row r="447" spans="1:31" s="13" customFormat="1">
      <c r="A447" s="49">
        <v>458</v>
      </c>
      <c r="B447" s="49">
        <v>458160079</v>
      </c>
      <c r="C447" s="50" t="s">
        <v>204</v>
      </c>
      <c r="D447" s="49">
        <v>160</v>
      </c>
      <c r="E447" s="50" t="s">
        <v>134</v>
      </c>
      <c r="F447" s="49">
        <v>79</v>
      </c>
      <c r="G447" s="50" t="s">
        <v>86</v>
      </c>
      <c r="H447" s="79">
        <v>6.0999999999999988</v>
      </c>
      <c r="I447" s="80">
        <v>11255</v>
      </c>
      <c r="J447" s="80">
        <v>1140</v>
      </c>
      <c r="K447" s="80">
        <v>0</v>
      </c>
      <c r="L447" s="80">
        <v>893</v>
      </c>
      <c r="M447" s="81">
        <v>13288</v>
      </c>
      <c r="N447"/>
      <c r="O447" s="79">
        <v>0</v>
      </c>
      <c r="P447" s="79">
        <v>0</v>
      </c>
      <c r="Q447" s="55">
        <v>0.09</v>
      </c>
      <c r="R447" s="55">
        <v>6.132665667844843E-2</v>
      </c>
      <c r="S447" s="52">
        <v>0</v>
      </c>
      <c r="T447"/>
      <c r="U447" s="82">
        <v>75612</v>
      </c>
      <c r="V447" s="82">
        <v>0</v>
      </c>
      <c r="W447" s="82">
        <v>0</v>
      </c>
      <c r="X447" s="82">
        <v>5446</v>
      </c>
      <c r="Y447" s="82">
        <v>81058</v>
      </c>
      <c r="Z447" s="83">
        <f ca="1">SUMIF($A$10:$A$938,$A447,$Y$10:$Y$938)+SUMIF('17PJ'!$B$10:$K$889,$A447,'17PJ'!K$10:$K$889)</f>
        <v>1401586</v>
      </c>
      <c r="AB447" s="79">
        <v>0</v>
      </c>
      <c r="AC447" s="79">
        <v>0</v>
      </c>
      <c r="AD447" s="80">
        <v>0</v>
      </c>
      <c r="AE447" s="150"/>
    </row>
    <row r="448" spans="1:31" s="13" customFormat="1">
      <c r="A448" s="49">
        <v>458</v>
      </c>
      <c r="B448" s="49">
        <v>458160149</v>
      </c>
      <c r="C448" s="50" t="s">
        <v>204</v>
      </c>
      <c r="D448" s="49">
        <v>160</v>
      </c>
      <c r="E448" s="50" t="s">
        <v>134</v>
      </c>
      <c r="F448" s="49">
        <v>149</v>
      </c>
      <c r="G448" s="50" t="s">
        <v>77</v>
      </c>
      <c r="H448" s="79">
        <v>0.76</v>
      </c>
      <c r="I448" s="80">
        <v>12390</v>
      </c>
      <c r="J448" s="80">
        <v>15</v>
      </c>
      <c r="K448" s="80">
        <v>0</v>
      </c>
      <c r="L448" s="80">
        <v>893</v>
      </c>
      <c r="M448" s="81">
        <v>13298</v>
      </c>
      <c r="N448"/>
      <c r="O448" s="79">
        <v>0</v>
      </c>
      <c r="P448" s="79">
        <v>0</v>
      </c>
      <c r="Q448" s="55">
        <v>0.12985622607830993</v>
      </c>
      <c r="R448" s="55">
        <v>0.10032197054833102</v>
      </c>
      <c r="S448" s="52">
        <v>0</v>
      </c>
      <c r="T448"/>
      <c r="U448" s="82">
        <v>9428</v>
      </c>
      <c r="V448" s="82">
        <v>0</v>
      </c>
      <c r="W448" s="82">
        <v>0</v>
      </c>
      <c r="X448" s="82">
        <v>679</v>
      </c>
      <c r="Y448" s="82">
        <v>10107</v>
      </c>
      <c r="Z448" s="83">
        <f ca="1">SUMIF($A$10:$A$938,$A448,$Y$10:$Y$938)+SUMIF('17PJ'!$B$10:$K$889,$A448,'17PJ'!K$10:$K$889)</f>
        <v>1401586</v>
      </c>
      <c r="AB448" s="79">
        <v>0</v>
      </c>
      <c r="AC448" s="79">
        <v>0</v>
      </c>
      <c r="AD448" s="80">
        <v>0</v>
      </c>
      <c r="AE448" s="150"/>
    </row>
    <row r="449" spans="1:31" s="13" customFormat="1">
      <c r="A449" s="49">
        <v>458</v>
      </c>
      <c r="B449" s="49">
        <v>458160160</v>
      </c>
      <c r="C449" s="50" t="s">
        <v>204</v>
      </c>
      <c r="D449" s="49">
        <v>160</v>
      </c>
      <c r="E449" s="50" t="s">
        <v>134</v>
      </c>
      <c r="F449" s="49">
        <v>160</v>
      </c>
      <c r="G449" s="50" t="s">
        <v>134</v>
      </c>
      <c r="H449" s="79">
        <v>79.560000000000016</v>
      </c>
      <c r="I449" s="80">
        <v>13235</v>
      </c>
      <c r="J449" s="80">
        <v>389</v>
      </c>
      <c r="K449" s="80">
        <v>0</v>
      </c>
      <c r="L449" s="80">
        <v>893</v>
      </c>
      <c r="M449" s="81">
        <v>14517</v>
      </c>
      <c r="N449"/>
      <c r="O449" s="79">
        <v>0</v>
      </c>
      <c r="P449" s="79">
        <v>0</v>
      </c>
      <c r="Q449" s="55">
        <v>0.1273</v>
      </c>
      <c r="R449" s="55">
        <v>0.10201980292645375</v>
      </c>
      <c r="S449" s="52">
        <v>0</v>
      </c>
      <c r="T449"/>
      <c r="U449" s="82">
        <v>1083922</v>
      </c>
      <c r="V449" s="82">
        <v>0</v>
      </c>
      <c r="W449" s="82">
        <v>0</v>
      </c>
      <c r="X449" s="82">
        <v>71041</v>
      </c>
      <c r="Y449" s="82">
        <v>1154963</v>
      </c>
      <c r="Z449" s="83">
        <f ca="1">SUMIF($A$10:$A$938,$A449,$Y$10:$Y$938)+SUMIF('17PJ'!$B$10:$K$889,$A449,'17PJ'!K$10:$K$889)</f>
        <v>1401586</v>
      </c>
      <c r="AB449" s="79">
        <v>0</v>
      </c>
      <c r="AC449" s="79">
        <v>0</v>
      </c>
      <c r="AD449" s="80">
        <v>0</v>
      </c>
      <c r="AE449" s="150"/>
    </row>
    <row r="450" spans="1:31" s="13" customFormat="1">
      <c r="A450" s="49">
        <v>458</v>
      </c>
      <c r="B450" s="49">
        <v>458160181</v>
      </c>
      <c r="C450" s="50" t="s">
        <v>204</v>
      </c>
      <c r="D450" s="49">
        <v>160</v>
      </c>
      <c r="E450" s="50" t="s">
        <v>134</v>
      </c>
      <c r="F450" s="49">
        <v>181</v>
      </c>
      <c r="G450" s="50" t="s">
        <v>79</v>
      </c>
      <c r="H450" s="79">
        <v>2.95</v>
      </c>
      <c r="I450" s="80">
        <v>11884</v>
      </c>
      <c r="J450" s="80">
        <v>802</v>
      </c>
      <c r="K450" s="80">
        <v>0</v>
      </c>
      <c r="L450" s="80">
        <v>893</v>
      </c>
      <c r="M450" s="81">
        <v>13579</v>
      </c>
      <c r="N450"/>
      <c r="O450" s="79">
        <v>0</v>
      </c>
      <c r="P450" s="79">
        <v>0</v>
      </c>
      <c r="Q450" s="55">
        <v>0.09</v>
      </c>
      <c r="R450" s="55">
        <v>1.5623145980024853E-2</v>
      </c>
      <c r="S450" s="52">
        <v>0</v>
      </c>
      <c r="T450"/>
      <c r="U450" s="82">
        <v>37424</v>
      </c>
      <c r="V450" s="82">
        <v>0</v>
      </c>
      <c r="W450" s="82">
        <v>0</v>
      </c>
      <c r="X450" s="82">
        <v>2634</v>
      </c>
      <c r="Y450" s="82">
        <v>40058</v>
      </c>
      <c r="Z450" s="83">
        <f ca="1">SUMIF($A$10:$A$938,$A450,$Y$10:$Y$938)+SUMIF('17PJ'!$B$10:$K$889,$A450,'17PJ'!K$10:$K$889)</f>
        <v>1401586</v>
      </c>
      <c r="AB450" s="79">
        <v>0</v>
      </c>
      <c r="AC450" s="79">
        <v>0</v>
      </c>
      <c r="AD450" s="80">
        <v>0</v>
      </c>
      <c r="AE450" s="150"/>
    </row>
    <row r="451" spans="1:31" s="13" customFormat="1">
      <c r="A451" s="49">
        <v>458</v>
      </c>
      <c r="B451" s="49">
        <v>458160295</v>
      </c>
      <c r="C451" s="50" t="s">
        <v>204</v>
      </c>
      <c r="D451" s="49">
        <v>160</v>
      </c>
      <c r="E451" s="50" t="s">
        <v>134</v>
      </c>
      <c r="F451" s="49">
        <v>295</v>
      </c>
      <c r="G451" s="50" t="s">
        <v>135</v>
      </c>
      <c r="H451" s="79">
        <v>0.1</v>
      </c>
      <c r="I451" s="80">
        <v>9794</v>
      </c>
      <c r="J451" s="80">
        <v>4684</v>
      </c>
      <c r="K451" s="80">
        <v>0</v>
      </c>
      <c r="L451" s="80">
        <v>893</v>
      </c>
      <c r="M451" s="81">
        <v>15371</v>
      </c>
      <c r="N451"/>
      <c r="O451" s="79">
        <v>0</v>
      </c>
      <c r="P451" s="79">
        <v>0</v>
      </c>
      <c r="Q451" s="55">
        <v>0.09</v>
      </c>
      <c r="R451" s="55">
        <v>2.037690193406954E-2</v>
      </c>
      <c r="S451" s="52">
        <v>0</v>
      </c>
      <c r="T451"/>
      <c r="U451" s="82">
        <v>1448</v>
      </c>
      <c r="V451" s="82">
        <v>0</v>
      </c>
      <c r="W451" s="82">
        <v>0</v>
      </c>
      <c r="X451" s="82">
        <v>89</v>
      </c>
      <c r="Y451" s="82">
        <v>1537</v>
      </c>
      <c r="Z451" s="83">
        <f ca="1">SUMIF($A$10:$A$938,$A451,$Y$10:$Y$938)+SUMIF('17PJ'!$B$10:$K$889,$A451,'17PJ'!K$10:$K$889)</f>
        <v>1401586</v>
      </c>
      <c r="AB451" s="79">
        <v>0</v>
      </c>
      <c r="AC451" s="79">
        <v>0</v>
      </c>
      <c r="AD451" s="80">
        <v>0</v>
      </c>
      <c r="AE451" s="150"/>
    </row>
    <row r="452" spans="1:31" s="13" customFormat="1">
      <c r="A452" s="49">
        <v>458</v>
      </c>
      <c r="B452" s="49">
        <v>458160301</v>
      </c>
      <c r="C452" s="50" t="s">
        <v>204</v>
      </c>
      <c r="D452" s="49">
        <v>160</v>
      </c>
      <c r="E452" s="50" t="s">
        <v>134</v>
      </c>
      <c r="F452" s="49">
        <v>301</v>
      </c>
      <c r="G452" s="50" t="s">
        <v>132</v>
      </c>
      <c r="H452" s="79">
        <v>3.63</v>
      </c>
      <c r="I452" s="80">
        <v>11884</v>
      </c>
      <c r="J452" s="80">
        <v>4287</v>
      </c>
      <c r="K452" s="80">
        <v>0</v>
      </c>
      <c r="L452" s="80">
        <v>893</v>
      </c>
      <c r="M452" s="81">
        <v>17064</v>
      </c>
      <c r="N452"/>
      <c r="O452" s="79">
        <v>0</v>
      </c>
      <c r="P452" s="79">
        <v>0</v>
      </c>
      <c r="Q452" s="55">
        <v>0.09</v>
      </c>
      <c r="R452" s="55">
        <v>4.5744125016378152E-2</v>
      </c>
      <c r="S452" s="52">
        <v>0</v>
      </c>
      <c r="T452"/>
      <c r="U452" s="82">
        <v>58701</v>
      </c>
      <c r="V452" s="82">
        <v>0</v>
      </c>
      <c r="W452" s="82">
        <v>0</v>
      </c>
      <c r="X452" s="82">
        <v>3241</v>
      </c>
      <c r="Y452" s="82">
        <v>61942</v>
      </c>
      <c r="Z452" s="83">
        <f ca="1">SUMIF($A$10:$A$938,$A452,$Y$10:$Y$938)+SUMIF('17PJ'!$B$10:$K$889,$A452,'17PJ'!K$10:$K$889)</f>
        <v>1401586</v>
      </c>
      <c r="AB452" s="79">
        <v>0</v>
      </c>
      <c r="AC452" s="79">
        <v>0</v>
      </c>
      <c r="AD452" s="80">
        <v>0</v>
      </c>
      <c r="AE452" s="150"/>
    </row>
    <row r="453" spans="1:31" s="13" customFormat="1">
      <c r="A453" s="49">
        <v>458</v>
      </c>
      <c r="B453" s="49">
        <v>458160342</v>
      </c>
      <c r="C453" s="50" t="s">
        <v>204</v>
      </c>
      <c r="D453" s="49">
        <v>160</v>
      </c>
      <c r="E453" s="50" t="s">
        <v>134</v>
      </c>
      <c r="F453" s="49">
        <v>342</v>
      </c>
      <c r="G453" s="50" t="s">
        <v>222</v>
      </c>
      <c r="H453" s="79">
        <v>1</v>
      </c>
      <c r="I453" s="80">
        <v>9956</v>
      </c>
      <c r="J453" s="80">
        <v>5524</v>
      </c>
      <c r="K453" s="80">
        <v>0</v>
      </c>
      <c r="L453" s="80">
        <v>893</v>
      </c>
      <c r="M453" s="81">
        <v>16373</v>
      </c>
      <c r="N453"/>
      <c r="O453" s="79">
        <v>0</v>
      </c>
      <c r="P453" s="79">
        <v>0</v>
      </c>
      <c r="Q453" s="55">
        <v>0.09</v>
      </c>
      <c r="R453" s="55">
        <v>9.0278267715073108E-4</v>
      </c>
      <c r="S453" s="52">
        <v>0</v>
      </c>
      <c r="T453"/>
      <c r="U453" s="82">
        <v>15480</v>
      </c>
      <c r="V453" s="82">
        <v>0</v>
      </c>
      <c r="W453" s="82">
        <v>0</v>
      </c>
      <c r="X453" s="82">
        <v>893</v>
      </c>
      <c r="Y453" s="82">
        <v>16373</v>
      </c>
      <c r="Z453" s="83">
        <f ca="1">SUMIF($A$10:$A$938,$A453,$Y$10:$Y$938)+SUMIF('17PJ'!$B$10:$K$889,$A453,'17PJ'!K$10:$K$889)</f>
        <v>1401586</v>
      </c>
      <c r="AB453" s="79">
        <v>0</v>
      </c>
      <c r="AC453" s="79">
        <v>0</v>
      </c>
      <c r="AD453" s="80">
        <v>0</v>
      </c>
      <c r="AE453" s="150"/>
    </row>
    <row r="454" spans="1:31" s="13" customFormat="1">
      <c r="A454" s="49">
        <v>463</v>
      </c>
      <c r="B454" s="49">
        <v>463035035</v>
      </c>
      <c r="C454" s="50" t="s">
        <v>205</v>
      </c>
      <c r="D454" s="49">
        <v>35</v>
      </c>
      <c r="E454" s="50" t="s">
        <v>11</v>
      </c>
      <c r="F454" s="49">
        <v>35</v>
      </c>
      <c r="G454" s="50" t="s">
        <v>11</v>
      </c>
      <c r="H454" s="79">
        <v>554.81999999999994</v>
      </c>
      <c r="I454" s="80">
        <v>12561</v>
      </c>
      <c r="J454" s="80">
        <v>4416</v>
      </c>
      <c r="K454" s="80">
        <v>0</v>
      </c>
      <c r="L454" s="80">
        <v>893</v>
      </c>
      <c r="M454" s="81">
        <v>17870</v>
      </c>
      <c r="N454"/>
      <c r="O454" s="79">
        <v>0</v>
      </c>
      <c r="P454" s="79">
        <v>0</v>
      </c>
      <c r="Q454" s="55">
        <v>0.18</v>
      </c>
      <c r="R454" s="55">
        <v>0.14456084490991788</v>
      </c>
      <c r="S454" s="52">
        <v>0</v>
      </c>
      <c r="T454"/>
      <c r="U454" s="82">
        <v>9419178</v>
      </c>
      <c r="V454" s="82">
        <v>0</v>
      </c>
      <c r="W454" s="82">
        <v>0</v>
      </c>
      <c r="X454" s="82">
        <v>495456</v>
      </c>
      <c r="Y454" s="82">
        <v>9914634</v>
      </c>
      <c r="Z454" s="83">
        <f ca="1">SUMIF($A$10:$A$938,$A454,$Y$10:$Y$938)+SUMIF('17PJ'!$B$10:$K$889,$A454,'17PJ'!K$10:$K$889)</f>
        <v>9915885</v>
      </c>
      <c r="AB454" s="79">
        <v>0</v>
      </c>
      <c r="AC454" s="79">
        <v>0</v>
      </c>
      <c r="AD454" s="80">
        <v>0</v>
      </c>
      <c r="AE454" s="150"/>
    </row>
    <row r="455" spans="1:31" s="13" customFormat="1">
      <c r="A455" s="49">
        <v>463</v>
      </c>
      <c r="B455" s="49">
        <v>463035243</v>
      </c>
      <c r="C455" s="50" t="s">
        <v>205</v>
      </c>
      <c r="D455" s="49">
        <v>35</v>
      </c>
      <c r="E455" s="50" t="s">
        <v>11</v>
      </c>
      <c r="F455" s="49">
        <v>243</v>
      </c>
      <c r="G455" s="50" t="s">
        <v>80</v>
      </c>
      <c r="H455" s="79">
        <v>0.13</v>
      </c>
      <c r="I455" s="80">
        <v>12066</v>
      </c>
      <c r="J455" s="80">
        <v>2848</v>
      </c>
      <c r="K455" s="80">
        <v>0</v>
      </c>
      <c r="L455" s="80">
        <v>893</v>
      </c>
      <c r="M455" s="81">
        <v>15807</v>
      </c>
      <c r="N455"/>
      <c r="O455" s="79">
        <v>0</v>
      </c>
      <c r="P455" s="79">
        <v>0</v>
      </c>
      <c r="Q455" s="55">
        <v>0.09</v>
      </c>
      <c r="R455" s="55">
        <v>5.3763165448022874E-3</v>
      </c>
      <c r="S455" s="52">
        <v>0</v>
      </c>
      <c r="T455"/>
      <c r="U455" s="82">
        <v>1939</v>
      </c>
      <c r="V455" s="82">
        <v>0</v>
      </c>
      <c r="W455" s="82">
        <v>0</v>
      </c>
      <c r="X455" s="82">
        <v>116</v>
      </c>
      <c r="Y455" s="82">
        <v>2055</v>
      </c>
      <c r="Z455" s="83">
        <f ca="1">SUMIF($A$10:$A$938,$A455,$Y$10:$Y$938)+SUMIF('17PJ'!$B$10:$K$889,$A455,'17PJ'!K$10:$K$889)</f>
        <v>9915885</v>
      </c>
      <c r="AB455" s="79">
        <v>0</v>
      </c>
      <c r="AC455" s="79">
        <v>0</v>
      </c>
      <c r="AD455" s="80">
        <v>0</v>
      </c>
      <c r="AE455" s="150"/>
    </row>
    <row r="456" spans="1:31" s="13" customFormat="1">
      <c r="A456" s="49">
        <v>464</v>
      </c>
      <c r="B456" s="49">
        <v>464168163</v>
      </c>
      <c r="C456" s="50" t="s">
        <v>206</v>
      </c>
      <c r="D456" s="49">
        <v>168</v>
      </c>
      <c r="E456" s="50" t="s">
        <v>96</v>
      </c>
      <c r="F456" s="49">
        <v>163</v>
      </c>
      <c r="G456" s="50" t="s">
        <v>16</v>
      </c>
      <c r="H456" s="79">
        <v>16.240000000000002</v>
      </c>
      <c r="I456" s="80">
        <v>9723</v>
      </c>
      <c r="J456" s="80">
        <v>411</v>
      </c>
      <c r="K456" s="80">
        <v>0</v>
      </c>
      <c r="L456" s="80">
        <v>893</v>
      </c>
      <c r="M456" s="81">
        <v>11027</v>
      </c>
      <c r="N456"/>
      <c r="O456" s="79">
        <v>0</v>
      </c>
      <c r="P456" s="79">
        <v>0</v>
      </c>
      <c r="Q456" s="55">
        <v>0.18</v>
      </c>
      <c r="R456" s="55">
        <v>8.6929728917015628E-2</v>
      </c>
      <c r="S456" s="52">
        <v>0</v>
      </c>
      <c r="T456"/>
      <c r="U456" s="82">
        <v>164576</v>
      </c>
      <c r="V456" s="82">
        <v>0</v>
      </c>
      <c r="W456" s="82">
        <v>0</v>
      </c>
      <c r="X456" s="82">
        <v>14502</v>
      </c>
      <c r="Y456" s="82">
        <v>179078</v>
      </c>
      <c r="Z456" s="83">
        <f ca="1">SUMIF($A$10:$A$938,$A456,$Y$10:$Y$938)+SUMIF('17PJ'!$B$10:$K$889,$A456,'17PJ'!K$10:$K$889)</f>
        <v>3055916</v>
      </c>
      <c r="AB456" s="79">
        <v>0</v>
      </c>
      <c r="AC456" s="79">
        <v>0</v>
      </c>
      <c r="AD456" s="80">
        <v>0</v>
      </c>
      <c r="AE456" s="150"/>
    </row>
    <row r="457" spans="1:31" s="13" customFormat="1">
      <c r="A457" s="49">
        <v>464</v>
      </c>
      <c r="B457" s="49">
        <v>464168168</v>
      </c>
      <c r="C457" s="50" t="s">
        <v>206</v>
      </c>
      <c r="D457" s="49">
        <v>168</v>
      </c>
      <c r="E457" s="50" t="s">
        <v>96</v>
      </c>
      <c r="F457" s="49">
        <v>168</v>
      </c>
      <c r="G457" s="50" t="s">
        <v>96</v>
      </c>
      <c r="H457" s="79">
        <v>170.5</v>
      </c>
      <c r="I457" s="80">
        <v>8433</v>
      </c>
      <c r="J457" s="80">
        <v>4356</v>
      </c>
      <c r="K457" s="80">
        <v>0</v>
      </c>
      <c r="L457" s="80">
        <v>893</v>
      </c>
      <c r="M457" s="81">
        <v>13682</v>
      </c>
      <c r="N457"/>
      <c r="O457" s="79">
        <v>0</v>
      </c>
      <c r="P457" s="79">
        <v>0</v>
      </c>
      <c r="Q457" s="55">
        <v>0.09</v>
      </c>
      <c r="R457" s="55">
        <v>4.5496721082746036E-2</v>
      </c>
      <c r="S457" s="52">
        <v>0</v>
      </c>
      <c r="T457"/>
      <c r="U457" s="82">
        <v>2180526</v>
      </c>
      <c r="V457" s="82">
        <v>0</v>
      </c>
      <c r="W457" s="82">
        <v>0</v>
      </c>
      <c r="X457" s="82">
        <v>152258</v>
      </c>
      <c r="Y457" s="82">
        <v>2332784</v>
      </c>
      <c r="Z457" s="83">
        <f ca="1">SUMIF($A$10:$A$938,$A457,$Y$10:$Y$938)+SUMIF('17PJ'!$B$10:$K$889,$A457,'17PJ'!K$10:$K$889)</f>
        <v>3055916</v>
      </c>
      <c r="AB457" s="79">
        <v>0</v>
      </c>
      <c r="AC457" s="79">
        <v>0</v>
      </c>
      <c r="AD457" s="80">
        <v>0</v>
      </c>
      <c r="AE457" s="150"/>
    </row>
    <row r="458" spans="1:31" s="13" customFormat="1">
      <c r="A458" s="49">
        <v>464</v>
      </c>
      <c r="B458" s="49">
        <v>464168196</v>
      </c>
      <c r="C458" s="50" t="s">
        <v>206</v>
      </c>
      <c r="D458" s="49">
        <v>168</v>
      </c>
      <c r="E458" s="50" t="s">
        <v>96</v>
      </c>
      <c r="F458" s="49">
        <v>196</v>
      </c>
      <c r="G458" s="50" t="s">
        <v>207</v>
      </c>
      <c r="H458" s="79">
        <v>2</v>
      </c>
      <c r="I458" s="80">
        <v>8183</v>
      </c>
      <c r="J458" s="80">
        <v>4171</v>
      </c>
      <c r="K458" s="80">
        <v>0</v>
      </c>
      <c r="L458" s="80">
        <v>893</v>
      </c>
      <c r="M458" s="81">
        <v>13247</v>
      </c>
      <c r="N458"/>
      <c r="O458" s="79">
        <v>0</v>
      </c>
      <c r="P458" s="79">
        <v>0</v>
      </c>
      <c r="Q458" s="55">
        <v>0.09</v>
      </c>
      <c r="R458" s="55">
        <v>6.1361470668655745E-3</v>
      </c>
      <c r="S458" s="52">
        <v>0</v>
      </c>
      <c r="T458"/>
      <c r="U458" s="82">
        <v>24708</v>
      </c>
      <c r="V458" s="82">
        <v>0</v>
      </c>
      <c r="W458" s="82">
        <v>0</v>
      </c>
      <c r="X458" s="82">
        <v>1786</v>
      </c>
      <c r="Y458" s="82">
        <v>26494</v>
      </c>
      <c r="Z458" s="83">
        <f ca="1">SUMIF($A$10:$A$938,$A458,$Y$10:$Y$938)+SUMIF('17PJ'!$B$10:$K$889,$A458,'17PJ'!K$10:$K$889)</f>
        <v>3055916</v>
      </c>
      <c r="AB458" s="79">
        <v>0</v>
      </c>
      <c r="AC458" s="79">
        <v>0</v>
      </c>
      <c r="AD458" s="80">
        <v>0</v>
      </c>
      <c r="AE458" s="150"/>
    </row>
    <row r="459" spans="1:31" s="13" customFormat="1">
      <c r="A459" s="49">
        <v>464</v>
      </c>
      <c r="B459" s="49">
        <v>464168229</v>
      </c>
      <c r="C459" s="50" t="s">
        <v>206</v>
      </c>
      <c r="D459" s="49">
        <v>168</v>
      </c>
      <c r="E459" s="50" t="s">
        <v>96</v>
      </c>
      <c r="F459" s="49">
        <v>229</v>
      </c>
      <c r="G459" s="50" t="s">
        <v>97</v>
      </c>
      <c r="H459" s="79">
        <v>9.5</v>
      </c>
      <c r="I459" s="80">
        <v>8890</v>
      </c>
      <c r="J459" s="80">
        <v>1533</v>
      </c>
      <c r="K459" s="80">
        <v>0</v>
      </c>
      <c r="L459" s="80">
        <v>893</v>
      </c>
      <c r="M459" s="81">
        <v>11316</v>
      </c>
      <c r="N459"/>
      <c r="O459" s="79">
        <v>0</v>
      </c>
      <c r="P459" s="79">
        <v>0</v>
      </c>
      <c r="Q459" s="55">
        <v>0.09</v>
      </c>
      <c r="R459" s="55">
        <v>1.1153540828177228E-2</v>
      </c>
      <c r="S459" s="52">
        <v>0</v>
      </c>
      <c r="T459"/>
      <c r="U459" s="82">
        <v>99019</v>
      </c>
      <c r="V459" s="82">
        <v>0</v>
      </c>
      <c r="W459" s="82">
        <v>0</v>
      </c>
      <c r="X459" s="82">
        <v>8484</v>
      </c>
      <c r="Y459" s="82">
        <v>107503</v>
      </c>
      <c r="Z459" s="83">
        <f ca="1">SUMIF($A$10:$A$938,$A459,$Y$10:$Y$938)+SUMIF('17PJ'!$B$10:$K$889,$A459,'17PJ'!K$10:$K$889)</f>
        <v>3055916</v>
      </c>
      <c r="AB459" s="79">
        <v>0</v>
      </c>
      <c r="AC459" s="79">
        <v>0</v>
      </c>
      <c r="AD459" s="80">
        <v>0</v>
      </c>
      <c r="AE459" s="150"/>
    </row>
    <row r="460" spans="1:31" s="13" customFormat="1">
      <c r="A460" s="49">
        <v>464</v>
      </c>
      <c r="B460" s="49">
        <v>464168258</v>
      </c>
      <c r="C460" s="50" t="s">
        <v>206</v>
      </c>
      <c r="D460" s="49">
        <v>168</v>
      </c>
      <c r="E460" s="50" t="s">
        <v>96</v>
      </c>
      <c r="F460" s="49">
        <v>258</v>
      </c>
      <c r="G460" s="50" t="s">
        <v>98</v>
      </c>
      <c r="H460" s="79">
        <v>16.189999999999998</v>
      </c>
      <c r="I460" s="80">
        <v>8649</v>
      </c>
      <c r="J460" s="80">
        <v>2761</v>
      </c>
      <c r="K460" s="80">
        <v>0</v>
      </c>
      <c r="L460" s="80">
        <v>893</v>
      </c>
      <c r="M460" s="81">
        <v>12303</v>
      </c>
      <c r="N460"/>
      <c r="O460" s="79">
        <v>0</v>
      </c>
      <c r="P460" s="79">
        <v>0</v>
      </c>
      <c r="Q460" s="55">
        <v>0.18</v>
      </c>
      <c r="R460" s="55">
        <v>8.7712818209417828E-2</v>
      </c>
      <c r="S460" s="52">
        <v>0</v>
      </c>
      <c r="T460"/>
      <c r="U460" s="82">
        <v>184728</v>
      </c>
      <c r="V460" s="82">
        <v>0</v>
      </c>
      <c r="W460" s="82">
        <v>0</v>
      </c>
      <c r="X460" s="82">
        <v>14459</v>
      </c>
      <c r="Y460" s="82">
        <v>199187</v>
      </c>
      <c r="Z460" s="83">
        <f ca="1">SUMIF($A$10:$A$938,$A460,$Y$10:$Y$938)+SUMIF('17PJ'!$B$10:$K$889,$A460,'17PJ'!K$10:$K$889)</f>
        <v>3055916</v>
      </c>
      <c r="AB460" s="79">
        <v>0</v>
      </c>
      <c r="AC460" s="79">
        <v>0</v>
      </c>
      <c r="AD460" s="80">
        <v>0</v>
      </c>
      <c r="AE460" s="150"/>
    </row>
    <row r="461" spans="1:31" s="13" customFormat="1">
      <c r="A461" s="49">
        <v>464</v>
      </c>
      <c r="B461" s="49">
        <v>464168291</v>
      </c>
      <c r="C461" s="50" t="s">
        <v>206</v>
      </c>
      <c r="D461" s="49">
        <v>168</v>
      </c>
      <c r="E461" s="50" t="s">
        <v>96</v>
      </c>
      <c r="F461" s="49">
        <v>291</v>
      </c>
      <c r="G461" s="50" t="s">
        <v>99</v>
      </c>
      <c r="H461" s="79">
        <v>15</v>
      </c>
      <c r="I461" s="80">
        <v>8174</v>
      </c>
      <c r="J461" s="80">
        <v>4991</v>
      </c>
      <c r="K461" s="80">
        <v>0</v>
      </c>
      <c r="L461" s="80">
        <v>893</v>
      </c>
      <c r="M461" s="81">
        <v>14058</v>
      </c>
      <c r="N461"/>
      <c r="O461" s="79">
        <v>0</v>
      </c>
      <c r="P461" s="79">
        <v>0</v>
      </c>
      <c r="Q461" s="55">
        <v>0.09</v>
      </c>
      <c r="R461" s="55">
        <v>1.1070899139685432E-2</v>
      </c>
      <c r="S461" s="52">
        <v>0</v>
      </c>
      <c r="T461"/>
      <c r="U461" s="82">
        <v>197475</v>
      </c>
      <c r="V461" s="82">
        <v>0</v>
      </c>
      <c r="W461" s="82">
        <v>0</v>
      </c>
      <c r="X461" s="82">
        <v>13395</v>
      </c>
      <c r="Y461" s="82">
        <v>210870</v>
      </c>
      <c r="Z461" s="83">
        <f ca="1">SUMIF($A$10:$A$938,$A461,$Y$10:$Y$938)+SUMIF('17PJ'!$B$10:$K$889,$A461,'17PJ'!K$10:$K$889)</f>
        <v>3055916</v>
      </c>
      <c r="AB461" s="79">
        <v>0</v>
      </c>
      <c r="AC461" s="79">
        <v>0</v>
      </c>
      <c r="AD461" s="80">
        <v>0</v>
      </c>
      <c r="AE461" s="150"/>
    </row>
    <row r="462" spans="1:31" s="13" customFormat="1">
      <c r="A462" s="49">
        <v>466</v>
      </c>
      <c r="B462" s="49">
        <v>466700096</v>
      </c>
      <c r="C462" s="50" t="s">
        <v>208</v>
      </c>
      <c r="D462" s="49">
        <v>700</v>
      </c>
      <c r="E462" s="50" t="s">
        <v>209</v>
      </c>
      <c r="F462" s="49">
        <v>96</v>
      </c>
      <c r="G462" s="50" t="s">
        <v>210</v>
      </c>
      <c r="H462" s="79">
        <v>4</v>
      </c>
      <c r="I462" s="80">
        <v>9794</v>
      </c>
      <c r="J462" s="80">
        <v>5295</v>
      </c>
      <c r="K462" s="80">
        <v>0</v>
      </c>
      <c r="L462" s="80">
        <v>893</v>
      </c>
      <c r="M462" s="81">
        <v>15982</v>
      </c>
      <c r="N462"/>
      <c r="O462" s="79">
        <v>0.10305260878978115</v>
      </c>
      <c r="P462" s="79">
        <v>0</v>
      </c>
      <c r="Q462" s="55">
        <v>0.09</v>
      </c>
      <c r="R462" s="55">
        <v>2.0699154414389076E-2</v>
      </c>
      <c r="S462" s="52">
        <v>0</v>
      </c>
      <c r="T462"/>
      <c r="U462" s="82">
        <v>58800</v>
      </c>
      <c r="V462" s="82">
        <v>0</v>
      </c>
      <c r="W462" s="82">
        <v>0</v>
      </c>
      <c r="X462" s="82">
        <v>3480</v>
      </c>
      <c r="Y462" s="82">
        <v>62280</v>
      </c>
      <c r="Z462" s="83">
        <f ca="1">SUMIF($A$10:$A$938,$A462,$Y$10:$Y$938)+SUMIF('17PJ'!$B$10:$K$889,$A462,'17PJ'!K$10:$K$889)</f>
        <v>4461780.2680880362</v>
      </c>
      <c r="AB462" s="79">
        <v>0</v>
      </c>
      <c r="AC462" s="79">
        <v>0</v>
      </c>
      <c r="AD462" s="80">
        <v>0</v>
      </c>
      <c r="AE462" s="150"/>
    </row>
    <row r="463" spans="1:31" s="13" customFormat="1">
      <c r="A463" s="49">
        <v>466</v>
      </c>
      <c r="B463" s="49">
        <v>466700700</v>
      </c>
      <c r="C463" s="50" t="s">
        <v>208</v>
      </c>
      <c r="D463" s="49">
        <v>700</v>
      </c>
      <c r="E463" s="50" t="s">
        <v>209</v>
      </c>
      <c r="F463" s="49">
        <v>700</v>
      </c>
      <c r="G463" s="50" t="s">
        <v>209</v>
      </c>
      <c r="H463" s="79">
        <v>29.25</v>
      </c>
      <c r="I463" s="80">
        <v>11242</v>
      </c>
      <c r="J463" s="80">
        <v>12488</v>
      </c>
      <c r="K463" s="80">
        <v>0</v>
      </c>
      <c r="L463" s="80">
        <v>893</v>
      </c>
      <c r="M463" s="81">
        <v>24623</v>
      </c>
      <c r="N463"/>
      <c r="O463" s="79">
        <v>0.75357220177527473</v>
      </c>
      <c r="P463" s="79">
        <v>0</v>
      </c>
      <c r="Q463" s="55">
        <v>0.09</v>
      </c>
      <c r="R463" s="55">
        <v>3.3455953971330166E-2</v>
      </c>
      <c r="S463" s="52">
        <v>0</v>
      </c>
      <c r="T463"/>
      <c r="U463" s="82">
        <v>676231</v>
      </c>
      <c r="V463" s="82">
        <v>0</v>
      </c>
      <c r="W463" s="82">
        <v>0</v>
      </c>
      <c r="X463" s="82">
        <v>25447</v>
      </c>
      <c r="Y463" s="82">
        <v>701678</v>
      </c>
      <c r="Z463" s="83">
        <f ca="1">SUMIF($A$10:$A$938,$A463,$Y$10:$Y$938)+SUMIF('17PJ'!$B$10:$K$889,$A463,'17PJ'!K$10:$K$889)</f>
        <v>4461780.2680880362</v>
      </c>
      <c r="AB463" s="79">
        <v>1.25</v>
      </c>
      <c r="AC463" s="79">
        <v>0</v>
      </c>
      <c r="AD463" s="80">
        <v>0</v>
      </c>
      <c r="AE463" s="150"/>
    </row>
    <row r="464" spans="1:31" s="13" customFormat="1">
      <c r="A464" s="49">
        <v>466</v>
      </c>
      <c r="B464" s="49">
        <v>466774089</v>
      </c>
      <c r="C464" s="50" t="s">
        <v>208</v>
      </c>
      <c r="D464" s="49">
        <v>774</v>
      </c>
      <c r="E464" s="50" t="s">
        <v>211</v>
      </c>
      <c r="F464" s="49">
        <v>89</v>
      </c>
      <c r="G464" s="50" t="s">
        <v>212</v>
      </c>
      <c r="H464" s="79">
        <v>43.19</v>
      </c>
      <c r="I464" s="80">
        <v>9741</v>
      </c>
      <c r="J464" s="80">
        <v>15675</v>
      </c>
      <c r="K464" s="80">
        <v>0</v>
      </c>
      <c r="L464" s="80">
        <v>893</v>
      </c>
      <c r="M464" s="81">
        <v>26309</v>
      </c>
      <c r="N464"/>
      <c r="O464" s="79">
        <v>1.1127105434076621</v>
      </c>
      <c r="P464" s="79">
        <v>0</v>
      </c>
      <c r="Q464" s="55">
        <v>0.09</v>
      </c>
      <c r="R464" s="55">
        <v>8.8854567503164256E-2</v>
      </c>
      <c r="S464" s="52">
        <v>0</v>
      </c>
      <c r="T464"/>
      <c r="U464" s="82">
        <v>1069429</v>
      </c>
      <c r="V464" s="82">
        <v>0</v>
      </c>
      <c r="W464" s="82">
        <v>0</v>
      </c>
      <c r="X464" s="82">
        <v>37575</v>
      </c>
      <c r="Y464" s="82">
        <v>1107004</v>
      </c>
      <c r="Z464" s="83">
        <f ca="1">SUMIF($A$10:$A$938,$A464,$Y$10:$Y$938)+SUMIF('17PJ'!$B$10:$K$889,$A464,'17PJ'!K$10:$K$889)</f>
        <v>4461780.2680880362</v>
      </c>
      <c r="AB464" s="79">
        <v>6</v>
      </c>
      <c r="AC464" s="79">
        <v>2</v>
      </c>
      <c r="AD464" s="80">
        <v>51262</v>
      </c>
      <c r="AE464" s="150"/>
    </row>
    <row r="465" spans="1:31" s="13" customFormat="1">
      <c r="A465" s="49">
        <v>466</v>
      </c>
      <c r="B465" s="49">
        <v>466774221</v>
      </c>
      <c r="C465" s="50" t="s">
        <v>208</v>
      </c>
      <c r="D465" s="49">
        <v>774</v>
      </c>
      <c r="E465" s="50" t="s">
        <v>211</v>
      </c>
      <c r="F465" s="49">
        <v>221</v>
      </c>
      <c r="G465" s="50" t="s">
        <v>213</v>
      </c>
      <c r="H465" s="79">
        <v>34.379999999999995</v>
      </c>
      <c r="I465" s="80">
        <v>10470</v>
      </c>
      <c r="J465" s="80">
        <v>11579</v>
      </c>
      <c r="K465" s="80">
        <v>0</v>
      </c>
      <c r="L465" s="80">
        <v>893</v>
      </c>
      <c r="M465" s="81">
        <v>22942</v>
      </c>
      <c r="N465"/>
      <c r="O465" s="79">
        <v>0.88573717254816908</v>
      </c>
      <c r="P465" s="79">
        <v>0</v>
      </c>
      <c r="Q465" s="55">
        <v>0.09</v>
      </c>
      <c r="R465" s="55">
        <v>7.56687150386018E-2</v>
      </c>
      <c r="S465" s="52">
        <v>0</v>
      </c>
      <c r="T465"/>
      <c r="U465" s="82">
        <v>738516</v>
      </c>
      <c r="V465" s="82">
        <v>0</v>
      </c>
      <c r="W465" s="82">
        <v>0</v>
      </c>
      <c r="X465" s="82">
        <v>29911</v>
      </c>
      <c r="Y465" s="82">
        <v>768427</v>
      </c>
      <c r="Z465" s="83">
        <f ca="1">SUMIF($A$10:$A$938,$A465,$Y$10:$Y$938)+SUMIF('17PJ'!$B$10:$K$889,$A465,'17PJ'!K$10:$K$889)</f>
        <v>4461780.2680880362</v>
      </c>
      <c r="AB465" s="79">
        <v>2</v>
      </c>
      <c r="AC465" s="79">
        <v>0</v>
      </c>
      <c r="AD465" s="80">
        <v>0</v>
      </c>
      <c r="AE465" s="150"/>
    </row>
    <row r="466" spans="1:31" s="13" customFormat="1">
      <c r="A466" s="49">
        <v>466</v>
      </c>
      <c r="B466" s="49">
        <v>466774296</v>
      </c>
      <c r="C466" s="50" t="s">
        <v>208</v>
      </c>
      <c r="D466" s="49">
        <v>774</v>
      </c>
      <c r="E466" s="50" t="s">
        <v>211</v>
      </c>
      <c r="F466" s="49">
        <v>296</v>
      </c>
      <c r="G466" s="50" t="s">
        <v>214</v>
      </c>
      <c r="H466" s="79">
        <v>31.509999999999998</v>
      </c>
      <c r="I466" s="80">
        <v>9372</v>
      </c>
      <c r="J466" s="80">
        <v>12022</v>
      </c>
      <c r="K466" s="80">
        <v>0</v>
      </c>
      <c r="L466" s="80">
        <v>893</v>
      </c>
      <c r="M466" s="81">
        <v>22287</v>
      </c>
      <c r="N466"/>
      <c r="O466" s="79">
        <v>0.8117969257415012</v>
      </c>
      <c r="P466" s="79">
        <v>0</v>
      </c>
      <c r="Q466" s="55">
        <v>0.09</v>
      </c>
      <c r="R466" s="55">
        <v>7.3260737111489616E-2</v>
      </c>
      <c r="S466" s="52">
        <v>0</v>
      </c>
      <c r="T466"/>
      <c r="U466" s="82">
        <v>656760</v>
      </c>
      <c r="V466" s="82">
        <v>0</v>
      </c>
      <c r="W466" s="82">
        <v>0</v>
      </c>
      <c r="X466" s="82">
        <v>27414</v>
      </c>
      <c r="Y466" s="82">
        <v>684174</v>
      </c>
      <c r="Z466" s="83">
        <f ca="1">SUMIF($A$10:$A$938,$A466,$Y$10:$Y$938)+SUMIF('17PJ'!$B$10:$K$889,$A466,'17PJ'!K$10:$K$889)</f>
        <v>4461780.2680880362</v>
      </c>
      <c r="AB466" s="79">
        <v>0</v>
      </c>
      <c r="AC466" s="79">
        <v>0</v>
      </c>
      <c r="AD466" s="80">
        <v>0</v>
      </c>
      <c r="AE466" s="150"/>
    </row>
    <row r="467" spans="1:31" s="13" customFormat="1">
      <c r="A467" s="49">
        <v>466</v>
      </c>
      <c r="B467" s="49">
        <v>466774774</v>
      </c>
      <c r="C467" s="50" t="s">
        <v>208</v>
      </c>
      <c r="D467" s="49">
        <v>774</v>
      </c>
      <c r="E467" s="50" t="s">
        <v>211</v>
      </c>
      <c r="F467" s="49">
        <v>774</v>
      </c>
      <c r="G467" s="50" t="s">
        <v>211</v>
      </c>
      <c r="H467" s="79">
        <v>42.43</v>
      </c>
      <c r="I467" s="80">
        <v>9606</v>
      </c>
      <c r="J467" s="80">
        <v>20044</v>
      </c>
      <c r="K467" s="80">
        <v>0</v>
      </c>
      <c r="L467" s="80">
        <v>893</v>
      </c>
      <c r="M467" s="81">
        <v>30543</v>
      </c>
      <c r="N467"/>
      <c r="O467" s="79">
        <v>1.0931305477376037</v>
      </c>
      <c r="P467" s="79">
        <v>0</v>
      </c>
      <c r="Q467" s="55">
        <v>0.09</v>
      </c>
      <c r="R467" s="55">
        <v>9.8162783211514656E-2</v>
      </c>
      <c r="S467" s="52">
        <v>-2232.1470657553618</v>
      </c>
      <c r="T467"/>
      <c r="U467" s="82">
        <v>1225633</v>
      </c>
      <c r="V467" s="82">
        <v>0</v>
      </c>
      <c r="W467" s="82">
        <v>-94710</v>
      </c>
      <c r="X467" s="82">
        <v>36914</v>
      </c>
      <c r="Y467" s="82">
        <v>1167837</v>
      </c>
      <c r="Z467" s="83">
        <f ca="1">SUMIF($A$10:$A$938,$A467,$Y$10:$Y$938)+SUMIF('17PJ'!$B$10:$K$889,$A467,'17PJ'!K$10:$K$889)</f>
        <v>4461780.2680880362</v>
      </c>
      <c r="AB467" s="79">
        <v>3</v>
      </c>
      <c r="AC467" s="79">
        <v>3</v>
      </c>
      <c r="AD467" s="80">
        <v>89268</v>
      </c>
      <c r="AE467" s="150"/>
    </row>
    <row r="468" spans="1:31" s="13" customFormat="1">
      <c r="A468" s="49">
        <v>469</v>
      </c>
      <c r="B468" s="49">
        <v>469035035</v>
      </c>
      <c r="C468" s="50" t="s">
        <v>215</v>
      </c>
      <c r="D468" s="49">
        <v>35</v>
      </c>
      <c r="E468" s="50" t="s">
        <v>11</v>
      </c>
      <c r="F468" s="49">
        <v>35</v>
      </c>
      <c r="G468" s="50" t="s">
        <v>11</v>
      </c>
      <c r="H468" s="79">
        <v>1199.1100000000004</v>
      </c>
      <c r="I468" s="80">
        <v>12797</v>
      </c>
      <c r="J468" s="80">
        <v>4499</v>
      </c>
      <c r="K468" s="80">
        <v>0</v>
      </c>
      <c r="L468" s="80">
        <v>893</v>
      </c>
      <c r="M468" s="81">
        <v>18189</v>
      </c>
      <c r="N468"/>
      <c r="O468" s="79">
        <v>0</v>
      </c>
      <c r="P468" s="79">
        <v>0</v>
      </c>
      <c r="Q468" s="55">
        <v>0.18</v>
      </c>
      <c r="R468" s="55">
        <v>0.14456084490991788</v>
      </c>
      <c r="S468" s="52">
        <v>0</v>
      </c>
      <c r="T468"/>
      <c r="U468" s="82">
        <v>20739788</v>
      </c>
      <c r="V468" s="82">
        <v>0</v>
      </c>
      <c r="W468" s="82">
        <v>0</v>
      </c>
      <c r="X468" s="82">
        <v>1070803</v>
      </c>
      <c r="Y468" s="82">
        <v>21810591</v>
      </c>
      <c r="Z468" s="83">
        <f ca="1">SUMIF($A$10:$A$938,$A468,$Y$10:$Y$938)+SUMIF('17PJ'!$B$10:$K$889,$A468,'17PJ'!K$10:$K$889)</f>
        <v>22079095</v>
      </c>
      <c r="AB468" s="79">
        <v>0</v>
      </c>
      <c r="AC468" s="79">
        <v>0</v>
      </c>
      <c r="AD468" s="80">
        <v>0</v>
      </c>
      <c r="AE468" s="150"/>
    </row>
    <row r="469" spans="1:31" s="13" customFormat="1">
      <c r="A469" s="49">
        <v>469</v>
      </c>
      <c r="B469" s="49">
        <v>469035044</v>
      </c>
      <c r="C469" s="50" t="s">
        <v>215</v>
      </c>
      <c r="D469" s="49">
        <v>35</v>
      </c>
      <c r="E469" s="50" t="s">
        <v>11</v>
      </c>
      <c r="F469" s="49">
        <v>44</v>
      </c>
      <c r="G469" s="50" t="s">
        <v>12</v>
      </c>
      <c r="H469" s="79">
        <v>3</v>
      </c>
      <c r="I469" s="80">
        <v>11776</v>
      </c>
      <c r="J469" s="80">
        <v>270</v>
      </c>
      <c r="K469" s="80">
        <v>0</v>
      </c>
      <c r="L469" s="80">
        <v>893</v>
      </c>
      <c r="M469" s="81">
        <v>12939</v>
      </c>
      <c r="N469"/>
      <c r="O469" s="79">
        <v>0</v>
      </c>
      <c r="P469" s="79">
        <v>0</v>
      </c>
      <c r="Q469" s="55">
        <v>0.09</v>
      </c>
      <c r="R469" s="55">
        <v>4.5747299026763673E-2</v>
      </c>
      <c r="S469" s="52">
        <v>0</v>
      </c>
      <c r="T469"/>
      <c r="U469" s="82">
        <v>36138</v>
      </c>
      <c r="V469" s="82">
        <v>0</v>
      </c>
      <c r="W469" s="82">
        <v>0</v>
      </c>
      <c r="X469" s="82">
        <v>2679</v>
      </c>
      <c r="Y469" s="82">
        <v>38817</v>
      </c>
      <c r="Z469" s="83">
        <f ca="1">SUMIF($A$10:$A$938,$A469,$Y$10:$Y$938)+SUMIF('17PJ'!$B$10:$K$889,$A469,'17PJ'!K$10:$K$889)</f>
        <v>22079095</v>
      </c>
      <c r="AB469" s="79">
        <v>0</v>
      </c>
      <c r="AC469" s="79">
        <v>0</v>
      </c>
      <c r="AD469" s="80">
        <v>0</v>
      </c>
      <c r="AE469" s="150"/>
    </row>
    <row r="470" spans="1:31" s="13" customFormat="1">
      <c r="A470" s="49">
        <v>469</v>
      </c>
      <c r="B470" s="49">
        <v>469035050</v>
      </c>
      <c r="C470" s="50" t="s">
        <v>215</v>
      </c>
      <c r="D470" s="49">
        <v>35</v>
      </c>
      <c r="E470" s="50" t="s">
        <v>11</v>
      </c>
      <c r="F470" s="49">
        <v>50</v>
      </c>
      <c r="G470" s="50" t="s">
        <v>90</v>
      </c>
      <c r="H470" s="79">
        <v>1</v>
      </c>
      <c r="I470" s="80">
        <v>10125</v>
      </c>
      <c r="J470" s="80">
        <v>4770</v>
      </c>
      <c r="K470" s="80">
        <v>0</v>
      </c>
      <c r="L470" s="80">
        <v>893</v>
      </c>
      <c r="M470" s="81">
        <v>15788</v>
      </c>
      <c r="N470"/>
      <c r="O470" s="79">
        <v>0</v>
      </c>
      <c r="P470" s="79">
        <v>0</v>
      </c>
      <c r="Q470" s="55">
        <v>0.09</v>
      </c>
      <c r="R470" s="55">
        <v>2.7567702807502416E-3</v>
      </c>
      <c r="S470" s="52">
        <v>0</v>
      </c>
      <c r="T470"/>
      <c r="U470" s="82">
        <v>14895</v>
      </c>
      <c r="V470" s="82">
        <v>0</v>
      </c>
      <c r="W470" s="82">
        <v>0</v>
      </c>
      <c r="X470" s="82">
        <v>893</v>
      </c>
      <c r="Y470" s="82">
        <v>15788</v>
      </c>
      <c r="Z470" s="83">
        <f ca="1">SUMIF($A$10:$A$938,$A470,$Y$10:$Y$938)+SUMIF('17PJ'!$B$10:$K$889,$A470,'17PJ'!K$10:$K$889)</f>
        <v>22079095</v>
      </c>
      <c r="AB470" s="79">
        <v>0</v>
      </c>
      <c r="AC470" s="79">
        <v>0</v>
      </c>
      <c r="AD470" s="80">
        <v>0</v>
      </c>
      <c r="AE470" s="150"/>
    </row>
    <row r="471" spans="1:31" s="13" customFormat="1">
      <c r="A471" s="49">
        <v>469</v>
      </c>
      <c r="B471" s="49">
        <v>469035073</v>
      </c>
      <c r="C471" s="50" t="s">
        <v>215</v>
      </c>
      <c r="D471" s="49">
        <v>35</v>
      </c>
      <c r="E471" s="50" t="s">
        <v>11</v>
      </c>
      <c r="F471" s="49">
        <v>73</v>
      </c>
      <c r="G471" s="50" t="s">
        <v>23</v>
      </c>
      <c r="H471" s="79">
        <v>1</v>
      </c>
      <c r="I471" s="80">
        <v>10347</v>
      </c>
      <c r="J471" s="80">
        <v>8051</v>
      </c>
      <c r="K471" s="80">
        <v>0</v>
      </c>
      <c r="L471" s="80">
        <v>893</v>
      </c>
      <c r="M471" s="81">
        <v>19291</v>
      </c>
      <c r="N471"/>
      <c r="O471" s="79">
        <v>0</v>
      </c>
      <c r="P471" s="79">
        <v>0</v>
      </c>
      <c r="Q471" s="55">
        <v>0.09</v>
      </c>
      <c r="R471" s="55">
        <v>6.0798101377384835E-3</v>
      </c>
      <c r="S471" s="52">
        <v>0</v>
      </c>
      <c r="T471"/>
      <c r="U471" s="82">
        <v>18398</v>
      </c>
      <c r="V471" s="82">
        <v>0</v>
      </c>
      <c r="W471" s="82">
        <v>0</v>
      </c>
      <c r="X471" s="82">
        <v>893</v>
      </c>
      <c r="Y471" s="82">
        <v>19291</v>
      </c>
      <c r="Z471" s="83">
        <f ca="1">SUMIF($A$10:$A$938,$A471,$Y$10:$Y$938)+SUMIF('17PJ'!$B$10:$K$889,$A471,'17PJ'!K$10:$K$889)</f>
        <v>22079095</v>
      </c>
      <c r="AB471" s="79">
        <v>0</v>
      </c>
      <c r="AC471" s="79">
        <v>0</v>
      </c>
      <c r="AD471" s="80">
        <v>0</v>
      </c>
      <c r="AE471" s="150"/>
    </row>
    <row r="472" spans="1:31" s="13" customFormat="1">
      <c r="A472" s="49">
        <v>469</v>
      </c>
      <c r="B472" s="49">
        <v>469035093</v>
      </c>
      <c r="C472" s="50" t="s">
        <v>215</v>
      </c>
      <c r="D472" s="49">
        <v>35</v>
      </c>
      <c r="E472" s="50" t="s">
        <v>11</v>
      </c>
      <c r="F472" s="49">
        <v>93</v>
      </c>
      <c r="G472" s="50" t="s">
        <v>14</v>
      </c>
      <c r="H472" s="79">
        <v>1</v>
      </c>
      <c r="I472" s="80">
        <v>15594</v>
      </c>
      <c r="J472" s="80">
        <v>446</v>
      </c>
      <c r="K472" s="80">
        <v>0</v>
      </c>
      <c r="L472" s="80">
        <v>893</v>
      </c>
      <c r="M472" s="81">
        <v>16933</v>
      </c>
      <c r="N472"/>
      <c r="O472" s="79">
        <v>0</v>
      </c>
      <c r="P472" s="79">
        <v>0</v>
      </c>
      <c r="Q472" s="55">
        <v>0.09</v>
      </c>
      <c r="R472" s="55">
        <v>8.9870379446020443E-2</v>
      </c>
      <c r="S472" s="52">
        <v>0</v>
      </c>
      <c r="T472"/>
      <c r="U472" s="82">
        <v>16040</v>
      </c>
      <c r="V472" s="82">
        <v>0</v>
      </c>
      <c r="W472" s="82">
        <v>0</v>
      </c>
      <c r="X472" s="82">
        <v>893</v>
      </c>
      <c r="Y472" s="82">
        <v>16933</v>
      </c>
      <c r="Z472" s="83">
        <f ca="1">SUMIF($A$10:$A$938,$A472,$Y$10:$Y$938)+SUMIF('17PJ'!$B$10:$K$889,$A472,'17PJ'!K$10:$K$889)</f>
        <v>22079095</v>
      </c>
      <c r="AB472" s="79">
        <v>0</v>
      </c>
      <c r="AC472" s="79">
        <v>0</v>
      </c>
      <c r="AD472" s="80">
        <v>0</v>
      </c>
      <c r="AE472" s="150"/>
    </row>
    <row r="473" spans="1:31" s="13" customFormat="1">
      <c r="A473" s="49">
        <v>469</v>
      </c>
      <c r="B473" s="49">
        <v>469035163</v>
      </c>
      <c r="C473" s="50" t="s">
        <v>215</v>
      </c>
      <c r="D473" s="49">
        <v>35</v>
      </c>
      <c r="E473" s="50" t="s">
        <v>11</v>
      </c>
      <c r="F473" s="49">
        <v>163</v>
      </c>
      <c r="G473" s="50" t="s">
        <v>16</v>
      </c>
      <c r="H473" s="79">
        <v>1</v>
      </c>
      <c r="I473" s="80">
        <v>11960</v>
      </c>
      <c r="J473" s="80">
        <v>505</v>
      </c>
      <c r="K473" s="80">
        <v>0</v>
      </c>
      <c r="L473" s="80">
        <v>893</v>
      </c>
      <c r="M473" s="81">
        <v>13358</v>
      </c>
      <c r="N473"/>
      <c r="O473" s="79">
        <v>0</v>
      </c>
      <c r="P473" s="79">
        <v>0</v>
      </c>
      <c r="Q473" s="55">
        <v>0.18</v>
      </c>
      <c r="R473" s="55">
        <v>8.6929728917015628E-2</v>
      </c>
      <c r="S473" s="52">
        <v>0</v>
      </c>
      <c r="T473"/>
      <c r="U473" s="82">
        <v>12465</v>
      </c>
      <c r="V473" s="82">
        <v>0</v>
      </c>
      <c r="W473" s="82">
        <v>0</v>
      </c>
      <c r="X473" s="82">
        <v>893</v>
      </c>
      <c r="Y473" s="82">
        <v>13358</v>
      </c>
      <c r="Z473" s="83">
        <f ca="1">SUMIF($A$10:$A$938,$A473,$Y$10:$Y$938)+SUMIF('17PJ'!$B$10:$K$889,$A473,'17PJ'!K$10:$K$889)</f>
        <v>22079095</v>
      </c>
      <c r="AB473" s="79">
        <v>0</v>
      </c>
      <c r="AC473" s="79">
        <v>0</v>
      </c>
      <c r="AD473" s="80">
        <v>0</v>
      </c>
      <c r="AE473" s="150"/>
    </row>
    <row r="474" spans="1:31" s="13" customFormat="1">
      <c r="A474" s="49">
        <v>469</v>
      </c>
      <c r="B474" s="49">
        <v>469035165</v>
      </c>
      <c r="C474" s="50" t="s">
        <v>215</v>
      </c>
      <c r="D474" s="49">
        <v>35</v>
      </c>
      <c r="E474" s="50" t="s">
        <v>11</v>
      </c>
      <c r="F474" s="49">
        <v>165</v>
      </c>
      <c r="G474" s="50" t="s">
        <v>17</v>
      </c>
      <c r="H474" s="79">
        <v>1.56</v>
      </c>
      <c r="I474" s="80">
        <v>11598</v>
      </c>
      <c r="J474" s="80">
        <v>632</v>
      </c>
      <c r="K474" s="80">
        <v>0</v>
      </c>
      <c r="L474" s="80">
        <v>893</v>
      </c>
      <c r="M474" s="81">
        <v>13123</v>
      </c>
      <c r="N474"/>
      <c r="O474" s="79">
        <v>0</v>
      </c>
      <c r="P474" s="79">
        <v>0</v>
      </c>
      <c r="Q474" s="55">
        <v>9.8299999999999998E-2</v>
      </c>
      <c r="R474" s="55">
        <v>9.8201070211486718E-2</v>
      </c>
      <c r="S474" s="52">
        <v>0</v>
      </c>
      <c r="T474"/>
      <c r="U474" s="82">
        <v>19078</v>
      </c>
      <c r="V474" s="82">
        <v>0</v>
      </c>
      <c r="W474" s="82">
        <v>0</v>
      </c>
      <c r="X474" s="82">
        <v>1394</v>
      </c>
      <c r="Y474" s="82">
        <v>20472</v>
      </c>
      <c r="Z474" s="83">
        <f ca="1">SUMIF($A$10:$A$938,$A474,$Y$10:$Y$938)+SUMIF('17PJ'!$B$10:$K$889,$A474,'17PJ'!K$10:$K$889)</f>
        <v>22079095</v>
      </c>
      <c r="AB474" s="79">
        <v>0</v>
      </c>
      <c r="AC474" s="79">
        <v>0</v>
      </c>
      <c r="AD474" s="80">
        <v>0</v>
      </c>
      <c r="AE474" s="150"/>
    </row>
    <row r="475" spans="1:31" s="13" customFormat="1">
      <c r="A475" s="49">
        <v>469</v>
      </c>
      <c r="B475" s="49">
        <v>469035189</v>
      </c>
      <c r="C475" s="50" t="s">
        <v>215</v>
      </c>
      <c r="D475" s="49">
        <v>35</v>
      </c>
      <c r="E475" s="50" t="s">
        <v>11</v>
      </c>
      <c r="F475" s="49">
        <v>189</v>
      </c>
      <c r="G475" s="50" t="s">
        <v>24</v>
      </c>
      <c r="H475" s="79">
        <v>0.43</v>
      </c>
      <c r="I475" s="80">
        <v>9699</v>
      </c>
      <c r="J475" s="80">
        <v>3886</v>
      </c>
      <c r="K475" s="80">
        <v>0</v>
      </c>
      <c r="L475" s="80">
        <v>893</v>
      </c>
      <c r="M475" s="81">
        <v>14478</v>
      </c>
      <c r="N475"/>
      <c r="O475" s="79">
        <v>0</v>
      </c>
      <c r="P475" s="79">
        <v>0</v>
      </c>
      <c r="Q475" s="55">
        <v>0.09</v>
      </c>
      <c r="R475" s="55">
        <v>2.9108240576110694E-3</v>
      </c>
      <c r="S475" s="52">
        <v>0</v>
      </c>
      <c r="T475"/>
      <c r="U475" s="82">
        <v>5842</v>
      </c>
      <c r="V475" s="82">
        <v>0</v>
      </c>
      <c r="W475" s="82">
        <v>0</v>
      </c>
      <c r="X475" s="82">
        <v>384</v>
      </c>
      <c r="Y475" s="82">
        <v>6226</v>
      </c>
      <c r="Z475" s="83">
        <f ca="1">SUMIF($A$10:$A$938,$A475,$Y$10:$Y$938)+SUMIF('17PJ'!$B$10:$K$889,$A475,'17PJ'!K$10:$K$889)</f>
        <v>22079095</v>
      </c>
      <c r="AB475" s="79">
        <v>0</v>
      </c>
      <c r="AC475" s="79">
        <v>0</v>
      </c>
      <c r="AD475" s="80">
        <v>0</v>
      </c>
      <c r="AE475" s="150"/>
    </row>
    <row r="476" spans="1:31" s="13" customFormat="1">
      <c r="A476" s="49">
        <v>469</v>
      </c>
      <c r="B476" s="49">
        <v>469035243</v>
      </c>
      <c r="C476" s="50" t="s">
        <v>215</v>
      </c>
      <c r="D476" s="49">
        <v>35</v>
      </c>
      <c r="E476" s="50" t="s">
        <v>11</v>
      </c>
      <c r="F476" s="49">
        <v>243</v>
      </c>
      <c r="G476" s="50" t="s">
        <v>80</v>
      </c>
      <c r="H476" s="79">
        <v>2</v>
      </c>
      <c r="I476" s="80">
        <v>14923</v>
      </c>
      <c r="J476" s="80">
        <v>3522</v>
      </c>
      <c r="K476" s="80">
        <v>0</v>
      </c>
      <c r="L476" s="80">
        <v>893</v>
      </c>
      <c r="M476" s="81">
        <v>19338</v>
      </c>
      <c r="N476"/>
      <c r="O476" s="79">
        <v>0</v>
      </c>
      <c r="P476" s="79">
        <v>0</v>
      </c>
      <c r="Q476" s="55">
        <v>0.09</v>
      </c>
      <c r="R476" s="55">
        <v>5.3763165448022874E-3</v>
      </c>
      <c r="S476" s="52">
        <v>0</v>
      </c>
      <c r="T476"/>
      <c r="U476" s="82">
        <v>36890</v>
      </c>
      <c r="V476" s="82">
        <v>0</v>
      </c>
      <c r="W476" s="82">
        <v>0</v>
      </c>
      <c r="X476" s="82">
        <v>1786</v>
      </c>
      <c r="Y476" s="82">
        <v>38676</v>
      </c>
      <c r="Z476" s="83">
        <f ca="1">SUMIF($A$10:$A$938,$A476,$Y$10:$Y$938)+SUMIF('17PJ'!$B$10:$K$889,$A476,'17PJ'!K$10:$K$889)</f>
        <v>22079095</v>
      </c>
      <c r="AB476" s="79">
        <v>0</v>
      </c>
      <c r="AC476" s="79">
        <v>0</v>
      </c>
      <c r="AD476" s="80">
        <v>0</v>
      </c>
      <c r="AE476" s="150"/>
    </row>
    <row r="477" spans="1:31" s="13" customFormat="1">
      <c r="A477" s="49">
        <v>469</v>
      </c>
      <c r="B477" s="49">
        <v>469035244</v>
      </c>
      <c r="C477" s="50" t="s">
        <v>215</v>
      </c>
      <c r="D477" s="49">
        <v>35</v>
      </c>
      <c r="E477" s="50" t="s">
        <v>11</v>
      </c>
      <c r="F477" s="49">
        <v>244</v>
      </c>
      <c r="G477" s="50" t="s">
        <v>27</v>
      </c>
      <c r="H477" s="79">
        <v>6.47</v>
      </c>
      <c r="I477" s="80">
        <v>8621</v>
      </c>
      <c r="J477" s="80">
        <v>3493</v>
      </c>
      <c r="K477" s="80">
        <v>0</v>
      </c>
      <c r="L477" s="80">
        <v>893</v>
      </c>
      <c r="M477" s="81">
        <v>13007</v>
      </c>
      <c r="N477"/>
      <c r="O477" s="79">
        <v>0</v>
      </c>
      <c r="P477" s="79">
        <v>0</v>
      </c>
      <c r="Q477" s="55">
        <v>0.18</v>
      </c>
      <c r="R477" s="55">
        <v>9.1081897987744451E-2</v>
      </c>
      <c r="S477" s="52">
        <v>0</v>
      </c>
      <c r="T477"/>
      <c r="U477" s="82">
        <v>78378</v>
      </c>
      <c r="V477" s="82">
        <v>0</v>
      </c>
      <c r="W477" s="82">
        <v>0</v>
      </c>
      <c r="X477" s="82">
        <v>5778</v>
      </c>
      <c r="Y477" s="82">
        <v>84156</v>
      </c>
      <c r="Z477" s="83">
        <f ca="1">SUMIF($A$10:$A$938,$A477,$Y$10:$Y$938)+SUMIF('17PJ'!$B$10:$K$889,$A477,'17PJ'!K$10:$K$889)</f>
        <v>22079095</v>
      </c>
      <c r="AB477" s="79">
        <v>0</v>
      </c>
      <c r="AC477" s="79">
        <v>0</v>
      </c>
      <c r="AD477" s="80">
        <v>0</v>
      </c>
      <c r="AE477" s="150"/>
    </row>
    <row r="478" spans="1:31" s="13" customFormat="1">
      <c r="A478" s="49">
        <v>469</v>
      </c>
      <c r="B478" s="49">
        <v>469035285</v>
      </c>
      <c r="C478" s="50" t="s">
        <v>215</v>
      </c>
      <c r="D478" s="49">
        <v>35</v>
      </c>
      <c r="E478" s="50" t="s">
        <v>11</v>
      </c>
      <c r="F478" s="49">
        <v>285</v>
      </c>
      <c r="G478" s="50" t="s">
        <v>28</v>
      </c>
      <c r="H478" s="79">
        <v>1</v>
      </c>
      <c r="I478" s="80">
        <v>10636</v>
      </c>
      <c r="J478" s="80">
        <v>3258</v>
      </c>
      <c r="K478" s="80">
        <v>0</v>
      </c>
      <c r="L478" s="80">
        <v>893</v>
      </c>
      <c r="M478" s="81">
        <v>14787</v>
      </c>
      <c r="N478"/>
      <c r="O478" s="79">
        <v>0</v>
      </c>
      <c r="P478" s="79">
        <v>0</v>
      </c>
      <c r="Q478" s="55">
        <v>0.09</v>
      </c>
      <c r="R478" s="55">
        <v>2.9773128157862844E-2</v>
      </c>
      <c r="S478" s="52">
        <v>0</v>
      </c>
      <c r="T478"/>
      <c r="U478" s="82">
        <v>13894</v>
      </c>
      <c r="V478" s="82">
        <v>0</v>
      </c>
      <c r="W478" s="82">
        <v>0</v>
      </c>
      <c r="X478" s="82">
        <v>893</v>
      </c>
      <c r="Y478" s="82">
        <v>14787</v>
      </c>
      <c r="Z478" s="83">
        <f ca="1">SUMIF($A$10:$A$938,$A478,$Y$10:$Y$938)+SUMIF('17PJ'!$B$10:$K$889,$A478,'17PJ'!K$10:$K$889)</f>
        <v>22079095</v>
      </c>
      <c r="AB478" s="79">
        <v>0</v>
      </c>
      <c r="AC478" s="79">
        <v>0</v>
      </c>
      <c r="AD478" s="80">
        <v>0</v>
      </c>
      <c r="AE478" s="150"/>
    </row>
    <row r="479" spans="1:31" s="13" customFormat="1">
      <c r="A479" s="49">
        <v>470</v>
      </c>
      <c r="B479" s="49">
        <v>470165009</v>
      </c>
      <c r="C479" s="50" t="s">
        <v>216</v>
      </c>
      <c r="D479" s="49">
        <v>165</v>
      </c>
      <c r="E479" s="50" t="s">
        <v>17</v>
      </c>
      <c r="F479" s="49">
        <v>9</v>
      </c>
      <c r="G479" s="50" t="s">
        <v>85</v>
      </c>
      <c r="H479" s="79">
        <v>2.48</v>
      </c>
      <c r="I479" s="80">
        <v>10018</v>
      </c>
      <c r="J479" s="80">
        <v>5675</v>
      </c>
      <c r="K479" s="80">
        <v>0</v>
      </c>
      <c r="L479" s="80">
        <v>893</v>
      </c>
      <c r="M479" s="81">
        <v>16586</v>
      </c>
      <c r="N479"/>
      <c r="O479" s="79">
        <v>0</v>
      </c>
      <c r="P479" s="79">
        <v>0</v>
      </c>
      <c r="Q479" s="55">
        <v>0.09</v>
      </c>
      <c r="R479" s="55">
        <v>2.0759903113485335E-3</v>
      </c>
      <c r="S479" s="52">
        <v>0</v>
      </c>
      <c r="T479"/>
      <c r="U479" s="82">
        <v>38920</v>
      </c>
      <c r="V479" s="82">
        <v>0</v>
      </c>
      <c r="W479" s="82">
        <v>0</v>
      </c>
      <c r="X479" s="82">
        <v>2216</v>
      </c>
      <c r="Y479" s="82">
        <v>41136</v>
      </c>
      <c r="Z479" s="83">
        <f ca="1">SUMIF($A$10:$A$938,$A479,$Y$10:$Y$938)+SUMIF('17PJ'!$B$10:$K$889,$A479,'17PJ'!K$10:$K$889)</f>
        <v>19314367.911258426</v>
      </c>
      <c r="AB479" s="79">
        <v>0</v>
      </c>
      <c r="AC479" s="79">
        <v>0</v>
      </c>
      <c r="AD479" s="80">
        <v>0</v>
      </c>
      <c r="AE479" s="150"/>
    </row>
    <row r="480" spans="1:31" s="13" customFormat="1">
      <c r="A480" s="49">
        <v>470</v>
      </c>
      <c r="B480" s="49">
        <v>470165035</v>
      </c>
      <c r="C480" s="50" t="s">
        <v>216</v>
      </c>
      <c r="D480" s="49">
        <v>165</v>
      </c>
      <c r="E480" s="50" t="s">
        <v>17</v>
      </c>
      <c r="F480" s="49">
        <v>35</v>
      </c>
      <c r="G480" s="50" t="s">
        <v>11</v>
      </c>
      <c r="H480" s="79">
        <v>1</v>
      </c>
      <c r="I480" s="80">
        <v>8703</v>
      </c>
      <c r="J480" s="80">
        <v>3060</v>
      </c>
      <c r="K480" s="80">
        <v>0</v>
      </c>
      <c r="L480" s="80">
        <v>893</v>
      </c>
      <c r="M480" s="81">
        <v>12656</v>
      </c>
      <c r="N480"/>
      <c r="O480" s="79">
        <v>0</v>
      </c>
      <c r="P480" s="79">
        <v>0</v>
      </c>
      <c r="Q480" s="55">
        <v>0.18</v>
      </c>
      <c r="R480" s="55">
        <v>0.14456084490991788</v>
      </c>
      <c r="S480" s="52">
        <v>0</v>
      </c>
      <c r="T480"/>
      <c r="U480" s="82">
        <v>11763</v>
      </c>
      <c r="V480" s="82">
        <v>0</v>
      </c>
      <c r="W480" s="82">
        <v>0</v>
      </c>
      <c r="X480" s="82">
        <v>893</v>
      </c>
      <c r="Y480" s="82">
        <v>12656</v>
      </c>
      <c r="Z480" s="83">
        <f ca="1">SUMIF($A$10:$A$938,$A480,$Y$10:$Y$938)+SUMIF('17PJ'!$B$10:$K$889,$A480,'17PJ'!K$10:$K$889)</f>
        <v>19314367.911258426</v>
      </c>
      <c r="AB480" s="79">
        <v>0</v>
      </c>
      <c r="AC480" s="79">
        <v>0</v>
      </c>
      <c r="AD480" s="80">
        <v>0</v>
      </c>
      <c r="AE480" s="150"/>
    </row>
    <row r="481" spans="1:31" s="13" customFormat="1">
      <c r="A481" s="49">
        <v>470</v>
      </c>
      <c r="B481" s="49">
        <v>470165048</v>
      </c>
      <c r="C481" s="50" t="s">
        <v>216</v>
      </c>
      <c r="D481" s="49">
        <v>165</v>
      </c>
      <c r="E481" s="50" t="s">
        <v>17</v>
      </c>
      <c r="F481" s="49">
        <v>48</v>
      </c>
      <c r="G481" s="50" t="s">
        <v>217</v>
      </c>
      <c r="H481" s="79">
        <v>0.37</v>
      </c>
      <c r="I481" s="80">
        <v>8703</v>
      </c>
      <c r="J481" s="80">
        <v>6916</v>
      </c>
      <c r="K481" s="80">
        <v>0</v>
      </c>
      <c r="L481" s="80">
        <v>893</v>
      </c>
      <c r="M481" s="81">
        <v>16512</v>
      </c>
      <c r="N481"/>
      <c r="O481" s="79">
        <v>0</v>
      </c>
      <c r="P481" s="79">
        <v>0</v>
      </c>
      <c r="Q481" s="55">
        <v>0.09</v>
      </c>
      <c r="R481" s="55">
        <v>8.0187235395095288E-4</v>
      </c>
      <c r="S481" s="52">
        <v>0</v>
      </c>
      <c r="T481"/>
      <c r="U481" s="82">
        <v>5779</v>
      </c>
      <c r="V481" s="82">
        <v>0</v>
      </c>
      <c r="W481" s="82">
        <v>0</v>
      </c>
      <c r="X481" s="82">
        <v>330</v>
      </c>
      <c r="Y481" s="82">
        <v>6109</v>
      </c>
      <c r="Z481" s="83">
        <f ca="1">SUMIF($A$10:$A$938,$A481,$Y$10:$Y$938)+SUMIF('17PJ'!$B$10:$K$889,$A481,'17PJ'!K$10:$K$889)</f>
        <v>19314367.911258426</v>
      </c>
      <c r="AB481" s="79">
        <v>0</v>
      </c>
      <c r="AC481" s="79">
        <v>0</v>
      </c>
      <c r="AD481" s="80">
        <v>0</v>
      </c>
      <c r="AE481" s="150"/>
    </row>
    <row r="482" spans="1:31" s="13" customFormat="1">
      <c r="A482" s="49">
        <v>470</v>
      </c>
      <c r="B482" s="49">
        <v>470165057</v>
      </c>
      <c r="C482" s="50" t="s">
        <v>216</v>
      </c>
      <c r="D482" s="49">
        <v>165</v>
      </c>
      <c r="E482" s="50" t="s">
        <v>17</v>
      </c>
      <c r="F482" s="49">
        <v>57</v>
      </c>
      <c r="G482" s="50" t="s">
        <v>13</v>
      </c>
      <c r="H482" s="79">
        <v>4</v>
      </c>
      <c r="I482" s="80">
        <v>11921</v>
      </c>
      <c r="J482" s="80">
        <v>607</v>
      </c>
      <c r="K482" s="80">
        <v>0</v>
      </c>
      <c r="L482" s="80">
        <v>893</v>
      </c>
      <c r="M482" s="81">
        <v>13421</v>
      </c>
      <c r="N482"/>
      <c r="O482" s="79">
        <v>0</v>
      </c>
      <c r="P482" s="79">
        <v>0</v>
      </c>
      <c r="Q482" s="55">
        <v>0.18</v>
      </c>
      <c r="R482" s="55">
        <v>0.11752257884657875</v>
      </c>
      <c r="S482" s="52">
        <v>0</v>
      </c>
      <c r="T482"/>
      <c r="U482" s="82">
        <v>50112</v>
      </c>
      <c r="V482" s="82">
        <v>0</v>
      </c>
      <c r="W482" s="82">
        <v>0</v>
      </c>
      <c r="X482" s="82">
        <v>3572</v>
      </c>
      <c r="Y482" s="82">
        <v>53684</v>
      </c>
      <c r="Z482" s="83">
        <f ca="1">SUMIF($A$10:$A$938,$A482,$Y$10:$Y$938)+SUMIF('17PJ'!$B$10:$K$889,$A482,'17PJ'!K$10:$K$889)</f>
        <v>19314367.911258426</v>
      </c>
      <c r="AB482" s="79">
        <v>0</v>
      </c>
      <c r="AC482" s="79">
        <v>0</v>
      </c>
      <c r="AD482" s="80">
        <v>0</v>
      </c>
      <c r="AE482" s="150"/>
    </row>
    <row r="483" spans="1:31" s="13" customFormat="1">
      <c r="A483" s="49">
        <v>470</v>
      </c>
      <c r="B483" s="49">
        <v>470165071</v>
      </c>
      <c r="C483" s="50" t="s">
        <v>216</v>
      </c>
      <c r="D483" s="49">
        <v>165</v>
      </c>
      <c r="E483" s="50" t="s">
        <v>17</v>
      </c>
      <c r="F483" s="49">
        <v>71</v>
      </c>
      <c r="G483" s="50" t="s">
        <v>218</v>
      </c>
      <c r="H483" s="79">
        <v>1.96</v>
      </c>
      <c r="I483" s="80">
        <v>9778</v>
      </c>
      <c r="J483" s="80">
        <v>5081</v>
      </c>
      <c r="K483" s="80">
        <v>0</v>
      </c>
      <c r="L483" s="80">
        <v>893</v>
      </c>
      <c r="M483" s="81">
        <v>15752</v>
      </c>
      <c r="N483"/>
      <c r="O483" s="79">
        <v>0</v>
      </c>
      <c r="P483" s="79">
        <v>0</v>
      </c>
      <c r="Q483" s="55">
        <v>0.09</v>
      </c>
      <c r="R483" s="55">
        <v>2.9605856688433292E-3</v>
      </c>
      <c r="S483" s="52">
        <v>0</v>
      </c>
      <c r="T483"/>
      <c r="U483" s="82">
        <v>29123</v>
      </c>
      <c r="V483" s="82">
        <v>0</v>
      </c>
      <c r="W483" s="82">
        <v>0</v>
      </c>
      <c r="X483" s="82">
        <v>1751</v>
      </c>
      <c r="Y483" s="82">
        <v>30874</v>
      </c>
      <c r="Z483" s="83">
        <f ca="1">SUMIF($A$10:$A$938,$A483,$Y$10:$Y$938)+SUMIF('17PJ'!$B$10:$K$889,$A483,'17PJ'!K$10:$K$889)</f>
        <v>19314367.911258426</v>
      </c>
      <c r="AB483" s="79">
        <v>0</v>
      </c>
      <c r="AC483" s="79">
        <v>0</v>
      </c>
      <c r="AD483" s="80">
        <v>0</v>
      </c>
      <c r="AE483" s="150"/>
    </row>
    <row r="484" spans="1:31" s="13" customFormat="1">
      <c r="A484" s="49">
        <v>470</v>
      </c>
      <c r="B484" s="49">
        <v>470165093</v>
      </c>
      <c r="C484" s="50" t="s">
        <v>216</v>
      </c>
      <c r="D484" s="49">
        <v>165</v>
      </c>
      <c r="E484" s="50" t="s">
        <v>17</v>
      </c>
      <c r="F484" s="49">
        <v>93</v>
      </c>
      <c r="G484" s="50" t="s">
        <v>14</v>
      </c>
      <c r="H484" s="79">
        <v>210.64999999999998</v>
      </c>
      <c r="I484" s="80">
        <v>10489</v>
      </c>
      <c r="J484" s="80">
        <v>300</v>
      </c>
      <c r="K484" s="80">
        <v>0</v>
      </c>
      <c r="L484" s="80">
        <v>893</v>
      </c>
      <c r="M484" s="81">
        <v>11682</v>
      </c>
      <c r="N484"/>
      <c r="O484" s="79">
        <v>0</v>
      </c>
      <c r="P484" s="79">
        <v>0</v>
      </c>
      <c r="Q484" s="55">
        <v>0.09</v>
      </c>
      <c r="R484" s="55">
        <v>8.9870379446020443E-2</v>
      </c>
      <c r="S484" s="52">
        <v>0</v>
      </c>
      <c r="T484"/>
      <c r="U484" s="82">
        <v>2272702</v>
      </c>
      <c r="V484" s="82">
        <v>0</v>
      </c>
      <c r="W484" s="82">
        <v>0</v>
      </c>
      <c r="X484" s="82">
        <v>188110</v>
      </c>
      <c r="Y484" s="82">
        <v>2460812</v>
      </c>
      <c r="Z484" s="83">
        <f ca="1">SUMIF($A$10:$A$938,$A484,$Y$10:$Y$938)+SUMIF('17PJ'!$B$10:$K$889,$A484,'17PJ'!K$10:$K$889)</f>
        <v>19314367.911258426</v>
      </c>
      <c r="AB484" s="79">
        <v>9.85</v>
      </c>
      <c r="AC484" s="79">
        <v>9.85</v>
      </c>
      <c r="AD484" s="80">
        <v>115068</v>
      </c>
      <c r="AE484" s="150"/>
    </row>
    <row r="485" spans="1:31" s="13" customFormat="1">
      <c r="A485" s="49">
        <v>470</v>
      </c>
      <c r="B485" s="49">
        <v>470165155</v>
      </c>
      <c r="C485" s="50" t="s">
        <v>216</v>
      </c>
      <c r="D485" s="49">
        <v>165</v>
      </c>
      <c r="E485" s="50" t="s">
        <v>17</v>
      </c>
      <c r="F485" s="49">
        <v>155</v>
      </c>
      <c r="G485" s="50" t="s">
        <v>15</v>
      </c>
      <c r="H485" s="79">
        <v>0.75</v>
      </c>
      <c r="I485" s="80">
        <v>10392</v>
      </c>
      <c r="J485" s="80">
        <v>6879</v>
      </c>
      <c r="K485" s="80">
        <v>0</v>
      </c>
      <c r="L485" s="80">
        <v>893</v>
      </c>
      <c r="M485" s="81">
        <v>18164</v>
      </c>
      <c r="N485"/>
      <c r="O485" s="79">
        <v>0</v>
      </c>
      <c r="P485" s="79">
        <v>0</v>
      </c>
      <c r="Q485" s="55">
        <v>0.09</v>
      </c>
      <c r="R485" s="55">
        <v>2.3661645405207555E-4</v>
      </c>
      <c r="S485" s="52">
        <v>0</v>
      </c>
      <c r="T485"/>
      <c r="U485" s="82">
        <v>12953</v>
      </c>
      <c r="V485" s="82">
        <v>0</v>
      </c>
      <c r="W485" s="82">
        <v>0</v>
      </c>
      <c r="X485" s="82">
        <v>670</v>
      </c>
      <c r="Y485" s="82">
        <v>13623</v>
      </c>
      <c r="Z485" s="83">
        <f ca="1">SUMIF($A$10:$A$938,$A485,$Y$10:$Y$938)+SUMIF('17PJ'!$B$10:$K$889,$A485,'17PJ'!K$10:$K$889)</f>
        <v>19314367.911258426</v>
      </c>
      <c r="AB485" s="79">
        <v>0</v>
      </c>
      <c r="AC485" s="79">
        <v>0</v>
      </c>
      <c r="AD485" s="80">
        <v>0</v>
      </c>
      <c r="AE485" s="150"/>
    </row>
    <row r="486" spans="1:31" s="13" customFormat="1">
      <c r="A486" s="49">
        <v>470</v>
      </c>
      <c r="B486" s="49">
        <v>470165163</v>
      </c>
      <c r="C486" s="50" t="s">
        <v>216</v>
      </c>
      <c r="D486" s="49">
        <v>165</v>
      </c>
      <c r="E486" s="50" t="s">
        <v>17</v>
      </c>
      <c r="F486" s="49">
        <v>163</v>
      </c>
      <c r="G486" s="50" t="s">
        <v>16</v>
      </c>
      <c r="H486" s="79">
        <v>18.760000000000002</v>
      </c>
      <c r="I486" s="80">
        <v>11312</v>
      </c>
      <c r="J486" s="80">
        <v>478</v>
      </c>
      <c r="K486" s="80">
        <v>0</v>
      </c>
      <c r="L486" s="80">
        <v>893</v>
      </c>
      <c r="M486" s="81">
        <v>12683</v>
      </c>
      <c r="N486"/>
      <c r="O486" s="79">
        <v>0</v>
      </c>
      <c r="P486" s="79">
        <v>0</v>
      </c>
      <c r="Q486" s="55">
        <v>0.18</v>
      </c>
      <c r="R486" s="55">
        <v>8.6929728917015628E-2</v>
      </c>
      <c r="S486" s="52">
        <v>0</v>
      </c>
      <c r="T486"/>
      <c r="U486" s="82">
        <v>221180</v>
      </c>
      <c r="V486" s="82">
        <v>0</v>
      </c>
      <c r="W486" s="82">
        <v>0</v>
      </c>
      <c r="X486" s="82">
        <v>16753</v>
      </c>
      <c r="Y486" s="82">
        <v>237933</v>
      </c>
      <c r="Z486" s="83">
        <f ca="1">SUMIF($A$10:$A$938,$A486,$Y$10:$Y$938)+SUMIF('17PJ'!$B$10:$K$889,$A486,'17PJ'!K$10:$K$889)</f>
        <v>19314367.911258426</v>
      </c>
      <c r="AB486" s="79">
        <v>0</v>
      </c>
      <c r="AC486" s="79">
        <v>0</v>
      </c>
      <c r="AD486" s="80">
        <v>0</v>
      </c>
      <c r="AE486" s="150"/>
    </row>
    <row r="487" spans="1:31" s="13" customFormat="1">
      <c r="A487" s="49">
        <v>470</v>
      </c>
      <c r="B487" s="49">
        <v>470165164</v>
      </c>
      <c r="C487" s="50" t="s">
        <v>216</v>
      </c>
      <c r="D487" s="49">
        <v>165</v>
      </c>
      <c r="E487" s="50" t="s">
        <v>17</v>
      </c>
      <c r="F487" s="49">
        <v>164</v>
      </c>
      <c r="G487" s="50" t="s">
        <v>95</v>
      </c>
      <c r="H487" s="79">
        <v>1</v>
      </c>
      <c r="I487" s="80">
        <v>9618</v>
      </c>
      <c r="J487" s="80">
        <v>4581</v>
      </c>
      <c r="K487" s="80">
        <v>0</v>
      </c>
      <c r="L487" s="80">
        <v>893</v>
      </c>
      <c r="M487" s="81">
        <v>15092</v>
      </c>
      <c r="N487"/>
      <c r="O487" s="79">
        <v>0</v>
      </c>
      <c r="P487" s="79">
        <v>0</v>
      </c>
      <c r="Q487" s="55">
        <v>0.09</v>
      </c>
      <c r="R487" s="55">
        <v>2.0522894520740541E-3</v>
      </c>
      <c r="S487" s="52">
        <v>0</v>
      </c>
      <c r="T487"/>
      <c r="U487" s="82">
        <v>14199</v>
      </c>
      <c r="V487" s="82">
        <v>0</v>
      </c>
      <c r="W487" s="82">
        <v>0</v>
      </c>
      <c r="X487" s="82">
        <v>893</v>
      </c>
      <c r="Y487" s="82">
        <v>15092</v>
      </c>
      <c r="Z487" s="83">
        <f ca="1">SUMIF($A$10:$A$938,$A487,$Y$10:$Y$938)+SUMIF('17PJ'!$B$10:$K$889,$A487,'17PJ'!K$10:$K$889)</f>
        <v>19314367.911258426</v>
      </c>
      <c r="AB487" s="79">
        <v>0</v>
      </c>
      <c r="AC487" s="79">
        <v>0</v>
      </c>
      <c r="AD487" s="80">
        <v>0</v>
      </c>
      <c r="AE487" s="150"/>
    </row>
    <row r="488" spans="1:31" s="13" customFormat="1">
      <c r="A488" s="49">
        <v>470</v>
      </c>
      <c r="B488" s="49">
        <v>470165165</v>
      </c>
      <c r="C488" s="50" t="s">
        <v>216</v>
      </c>
      <c r="D488" s="49">
        <v>165</v>
      </c>
      <c r="E488" s="50" t="s">
        <v>17</v>
      </c>
      <c r="F488" s="49">
        <v>165</v>
      </c>
      <c r="G488" s="50" t="s">
        <v>17</v>
      </c>
      <c r="H488" s="79">
        <v>695.89000000000033</v>
      </c>
      <c r="I488" s="80">
        <v>10009</v>
      </c>
      <c r="J488" s="80">
        <v>546</v>
      </c>
      <c r="K488" s="80">
        <v>853.02371786911704</v>
      </c>
      <c r="L488" s="80">
        <v>893</v>
      </c>
      <c r="M488" s="81">
        <v>12301.023717869117</v>
      </c>
      <c r="N488"/>
      <c r="O488" s="79">
        <v>0</v>
      </c>
      <c r="P488" s="79">
        <v>80.53</v>
      </c>
      <c r="Q488" s="55">
        <v>9.8299999999999998E-2</v>
      </c>
      <c r="R488" s="55">
        <v>9.8201070211486718E-2</v>
      </c>
      <c r="S488" s="52">
        <v>0</v>
      </c>
      <c r="T488"/>
      <c r="U488" s="82">
        <v>7345123</v>
      </c>
      <c r="V488" s="82">
        <v>68694</v>
      </c>
      <c r="W488" s="82">
        <v>0</v>
      </c>
      <c r="X488" s="82">
        <v>621431</v>
      </c>
      <c r="Y488" s="82">
        <v>8035248</v>
      </c>
      <c r="Z488" s="83">
        <f ca="1">SUMIF($A$10:$A$938,$A488,$Y$10:$Y$938)+SUMIF('17PJ'!$B$10:$K$889,$A488,'17PJ'!K$10:$K$889)</f>
        <v>19314367.911258426</v>
      </c>
      <c r="AB488" s="79">
        <v>131.15000000000003</v>
      </c>
      <c r="AC488" s="79">
        <v>128.45000000000002</v>
      </c>
      <c r="AD488" s="80">
        <v>1487068</v>
      </c>
      <c r="AE488" s="150"/>
    </row>
    <row r="489" spans="1:31" s="13" customFormat="1">
      <c r="A489" s="49">
        <v>470</v>
      </c>
      <c r="B489" s="49">
        <v>470165176</v>
      </c>
      <c r="C489" s="50" t="s">
        <v>216</v>
      </c>
      <c r="D489" s="49">
        <v>165</v>
      </c>
      <c r="E489" s="50" t="s">
        <v>17</v>
      </c>
      <c r="F489" s="49">
        <v>176</v>
      </c>
      <c r="G489" s="50" t="s">
        <v>78</v>
      </c>
      <c r="H489" s="79">
        <v>205.12</v>
      </c>
      <c r="I489" s="80">
        <v>9743</v>
      </c>
      <c r="J489" s="80">
        <v>3218</v>
      </c>
      <c r="K489" s="80">
        <v>0</v>
      </c>
      <c r="L489" s="80">
        <v>893</v>
      </c>
      <c r="M489" s="81">
        <v>13854</v>
      </c>
      <c r="N489"/>
      <c r="O489" s="79">
        <v>0</v>
      </c>
      <c r="P489" s="79">
        <v>0</v>
      </c>
      <c r="Q489" s="55">
        <v>0.09</v>
      </c>
      <c r="R489" s="55">
        <v>6.645275270560716E-2</v>
      </c>
      <c r="S489" s="52">
        <v>0</v>
      </c>
      <c r="T489"/>
      <c r="U489" s="82">
        <v>2658560</v>
      </c>
      <c r="V489" s="82">
        <v>0</v>
      </c>
      <c r="W489" s="82">
        <v>0</v>
      </c>
      <c r="X489" s="82">
        <v>183173</v>
      </c>
      <c r="Y489" s="82">
        <v>2841733</v>
      </c>
      <c r="Z489" s="83">
        <f ca="1">SUMIF($A$10:$A$938,$A489,$Y$10:$Y$938)+SUMIF('17PJ'!$B$10:$K$889,$A489,'17PJ'!K$10:$K$889)</f>
        <v>19314367.911258426</v>
      </c>
      <c r="AB489" s="79">
        <v>0</v>
      </c>
      <c r="AC489" s="79">
        <v>0</v>
      </c>
      <c r="AD489" s="80">
        <v>0</v>
      </c>
      <c r="AE489" s="150"/>
    </row>
    <row r="490" spans="1:31" s="13" customFormat="1">
      <c r="A490" s="49">
        <v>470</v>
      </c>
      <c r="B490" s="49">
        <v>470165178</v>
      </c>
      <c r="C490" s="50" t="s">
        <v>216</v>
      </c>
      <c r="D490" s="49">
        <v>165</v>
      </c>
      <c r="E490" s="50" t="s">
        <v>17</v>
      </c>
      <c r="F490" s="49">
        <v>178</v>
      </c>
      <c r="G490" s="50" t="s">
        <v>219</v>
      </c>
      <c r="H490" s="79">
        <v>227.61</v>
      </c>
      <c r="I490" s="80">
        <v>9322</v>
      </c>
      <c r="J490" s="80">
        <v>972</v>
      </c>
      <c r="K490" s="80">
        <v>0</v>
      </c>
      <c r="L490" s="80">
        <v>893</v>
      </c>
      <c r="M490" s="81">
        <v>11187</v>
      </c>
      <c r="N490"/>
      <c r="O490" s="79">
        <v>0</v>
      </c>
      <c r="P490" s="79">
        <v>0</v>
      </c>
      <c r="Q490" s="55">
        <v>0.09</v>
      </c>
      <c r="R490" s="55">
        <v>5.8677372275208833E-2</v>
      </c>
      <c r="S490" s="52">
        <v>0</v>
      </c>
      <c r="T490"/>
      <c r="U490" s="82">
        <v>2343016</v>
      </c>
      <c r="V490" s="82">
        <v>0</v>
      </c>
      <c r="W490" s="82">
        <v>0</v>
      </c>
      <c r="X490" s="82">
        <v>203257</v>
      </c>
      <c r="Y490" s="82">
        <v>2546273</v>
      </c>
      <c r="Z490" s="83">
        <f ca="1">SUMIF($A$10:$A$938,$A490,$Y$10:$Y$938)+SUMIF('17PJ'!$B$10:$K$889,$A490,'17PJ'!K$10:$K$889)</f>
        <v>19314367.911258426</v>
      </c>
      <c r="AB490" s="79">
        <v>0</v>
      </c>
      <c r="AC490" s="79">
        <v>0</v>
      </c>
      <c r="AD490" s="80">
        <v>0</v>
      </c>
      <c r="AE490" s="150"/>
    </row>
    <row r="491" spans="1:31" s="13" customFormat="1">
      <c r="A491" s="49">
        <v>470</v>
      </c>
      <c r="B491" s="49">
        <v>470165229</v>
      </c>
      <c r="C491" s="50" t="s">
        <v>216</v>
      </c>
      <c r="D491" s="49">
        <v>165</v>
      </c>
      <c r="E491" s="50" t="s">
        <v>17</v>
      </c>
      <c r="F491" s="49">
        <v>229</v>
      </c>
      <c r="G491" s="50" t="s">
        <v>97</v>
      </c>
      <c r="H491" s="79">
        <v>6</v>
      </c>
      <c r="I491" s="80">
        <v>11420</v>
      </c>
      <c r="J491" s="80">
        <v>1969</v>
      </c>
      <c r="K491" s="80">
        <v>0</v>
      </c>
      <c r="L491" s="80">
        <v>893</v>
      </c>
      <c r="M491" s="81">
        <v>14282</v>
      </c>
      <c r="N491"/>
      <c r="O491" s="79">
        <v>0</v>
      </c>
      <c r="P491" s="79">
        <v>0</v>
      </c>
      <c r="Q491" s="55">
        <v>0.09</v>
      </c>
      <c r="R491" s="55">
        <v>1.1153540828177228E-2</v>
      </c>
      <c r="S491" s="52">
        <v>0</v>
      </c>
      <c r="T491"/>
      <c r="U491" s="82">
        <v>80334</v>
      </c>
      <c r="V491" s="82">
        <v>0</v>
      </c>
      <c r="W491" s="82">
        <v>0</v>
      </c>
      <c r="X491" s="82">
        <v>5358</v>
      </c>
      <c r="Y491" s="82">
        <v>85692</v>
      </c>
      <c r="Z491" s="83">
        <f ca="1">SUMIF($A$10:$A$938,$A491,$Y$10:$Y$938)+SUMIF('17PJ'!$B$10:$K$889,$A491,'17PJ'!K$10:$K$889)</f>
        <v>19314367.911258426</v>
      </c>
      <c r="AB491" s="79">
        <v>0</v>
      </c>
      <c r="AC491" s="79">
        <v>0</v>
      </c>
      <c r="AD491" s="80">
        <v>0</v>
      </c>
      <c r="AE491" s="150"/>
    </row>
    <row r="492" spans="1:31" s="13" customFormat="1">
      <c r="A492" s="49">
        <v>470</v>
      </c>
      <c r="B492" s="49">
        <v>470165246</v>
      </c>
      <c r="C492" s="50" t="s">
        <v>216</v>
      </c>
      <c r="D492" s="49">
        <v>165</v>
      </c>
      <c r="E492" s="50" t="s">
        <v>17</v>
      </c>
      <c r="F492" s="49">
        <v>246</v>
      </c>
      <c r="G492" s="50" t="s">
        <v>220</v>
      </c>
      <c r="H492" s="79">
        <v>2</v>
      </c>
      <c r="I492" s="80">
        <v>10087</v>
      </c>
      <c r="J492" s="80">
        <v>2849</v>
      </c>
      <c r="K492" s="80">
        <v>0</v>
      </c>
      <c r="L492" s="80">
        <v>893</v>
      </c>
      <c r="M492" s="81">
        <v>13829</v>
      </c>
      <c r="N492"/>
      <c r="O492" s="79">
        <v>0</v>
      </c>
      <c r="P492" s="79">
        <v>0</v>
      </c>
      <c r="Q492" s="55">
        <v>0.09</v>
      </c>
      <c r="R492" s="55">
        <v>7.2191132302842713E-4</v>
      </c>
      <c r="S492" s="52">
        <v>0</v>
      </c>
      <c r="T492"/>
      <c r="U492" s="82">
        <v>25872</v>
      </c>
      <c r="V492" s="82">
        <v>0</v>
      </c>
      <c r="W492" s="82">
        <v>0</v>
      </c>
      <c r="X492" s="82">
        <v>1786</v>
      </c>
      <c r="Y492" s="82">
        <v>27658</v>
      </c>
      <c r="Z492" s="83">
        <f ca="1">SUMIF($A$10:$A$938,$A492,$Y$10:$Y$938)+SUMIF('17PJ'!$B$10:$K$889,$A492,'17PJ'!K$10:$K$889)</f>
        <v>19314367.911258426</v>
      </c>
      <c r="AB492" s="79">
        <v>0</v>
      </c>
      <c r="AC492" s="79">
        <v>0</v>
      </c>
      <c r="AD492" s="80">
        <v>0</v>
      </c>
      <c r="AE492" s="150"/>
    </row>
    <row r="493" spans="1:31" s="13" customFormat="1">
      <c r="A493" s="49">
        <v>470</v>
      </c>
      <c r="B493" s="49">
        <v>470165248</v>
      </c>
      <c r="C493" s="50" t="s">
        <v>216</v>
      </c>
      <c r="D493" s="49">
        <v>165</v>
      </c>
      <c r="E493" s="50" t="s">
        <v>17</v>
      </c>
      <c r="F493" s="49">
        <v>248</v>
      </c>
      <c r="G493" s="50" t="s">
        <v>18</v>
      </c>
      <c r="H493" s="79">
        <v>18.84</v>
      </c>
      <c r="I493" s="80">
        <v>10105</v>
      </c>
      <c r="J493" s="80">
        <v>999</v>
      </c>
      <c r="K493" s="80">
        <v>0</v>
      </c>
      <c r="L493" s="80">
        <v>893</v>
      </c>
      <c r="M493" s="81">
        <v>11997</v>
      </c>
      <c r="N493"/>
      <c r="O493" s="79">
        <v>0</v>
      </c>
      <c r="P493" s="79">
        <v>0</v>
      </c>
      <c r="Q493" s="55">
        <v>0.09</v>
      </c>
      <c r="R493" s="55">
        <v>3.9140350816507199E-2</v>
      </c>
      <c r="S493" s="52">
        <v>0</v>
      </c>
      <c r="T493"/>
      <c r="U493" s="82">
        <v>209200</v>
      </c>
      <c r="V493" s="82">
        <v>0</v>
      </c>
      <c r="W493" s="82">
        <v>0</v>
      </c>
      <c r="X493" s="82">
        <v>16824</v>
      </c>
      <c r="Y493" s="82">
        <v>226024</v>
      </c>
      <c r="Z493" s="83">
        <f ca="1">SUMIF($A$10:$A$938,$A493,$Y$10:$Y$938)+SUMIF('17PJ'!$B$10:$K$889,$A493,'17PJ'!K$10:$K$889)</f>
        <v>19314367.911258426</v>
      </c>
      <c r="AB493" s="79">
        <v>0</v>
      </c>
      <c r="AC493" s="79">
        <v>0</v>
      </c>
      <c r="AD493" s="80">
        <v>0</v>
      </c>
      <c r="AE493" s="150"/>
    </row>
    <row r="494" spans="1:31" s="13" customFormat="1">
      <c r="A494" s="49">
        <v>470</v>
      </c>
      <c r="B494" s="49">
        <v>470165262</v>
      </c>
      <c r="C494" s="50" t="s">
        <v>216</v>
      </c>
      <c r="D494" s="49">
        <v>165</v>
      </c>
      <c r="E494" s="50" t="s">
        <v>17</v>
      </c>
      <c r="F494" s="49">
        <v>262</v>
      </c>
      <c r="G494" s="50" t="s">
        <v>19</v>
      </c>
      <c r="H494" s="79">
        <v>48.27000000000001</v>
      </c>
      <c r="I494" s="80">
        <v>10021</v>
      </c>
      <c r="J494" s="80">
        <v>4620</v>
      </c>
      <c r="K494" s="80">
        <v>0</v>
      </c>
      <c r="L494" s="80">
        <v>893</v>
      </c>
      <c r="M494" s="81">
        <v>15534</v>
      </c>
      <c r="N494"/>
      <c r="O494" s="79">
        <v>0</v>
      </c>
      <c r="P494" s="79">
        <v>0</v>
      </c>
      <c r="Q494" s="55">
        <v>0.09</v>
      </c>
      <c r="R494" s="55">
        <v>5.2966569410615699E-2</v>
      </c>
      <c r="S494" s="52">
        <v>0</v>
      </c>
      <c r="T494"/>
      <c r="U494" s="82">
        <v>706723</v>
      </c>
      <c r="V494" s="82">
        <v>0</v>
      </c>
      <c r="W494" s="82">
        <v>0</v>
      </c>
      <c r="X494" s="82">
        <v>43106</v>
      </c>
      <c r="Y494" s="82">
        <v>749829</v>
      </c>
      <c r="Z494" s="83">
        <f ca="1">SUMIF($A$10:$A$938,$A494,$Y$10:$Y$938)+SUMIF('17PJ'!$B$10:$K$889,$A494,'17PJ'!K$10:$K$889)</f>
        <v>19314367.911258426</v>
      </c>
      <c r="AB494" s="79">
        <v>0</v>
      </c>
      <c r="AC494" s="79">
        <v>0</v>
      </c>
      <c r="AD494" s="80">
        <v>0</v>
      </c>
      <c r="AE494" s="150"/>
    </row>
    <row r="495" spans="1:31" s="13" customFormat="1">
      <c r="A495" s="49">
        <v>470</v>
      </c>
      <c r="B495" s="49">
        <v>470165284</v>
      </c>
      <c r="C495" s="50" t="s">
        <v>216</v>
      </c>
      <c r="D495" s="49">
        <v>165</v>
      </c>
      <c r="E495" s="50" t="s">
        <v>17</v>
      </c>
      <c r="F495" s="49">
        <v>284</v>
      </c>
      <c r="G495" s="50" t="s">
        <v>140</v>
      </c>
      <c r="H495" s="79">
        <v>64.599999999999994</v>
      </c>
      <c r="I495" s="80">
        <v>9020</v>
      </c>
      <c r="J495" s="80">
        <v>3071</v>
      </c>
      <c r="K495" s="80">
        <v>0</v>
      </c>
      <c r="L495" s="80">
        <v>893</v>
      </c>
      <c r="M495" s="81">
        <v>12984</v>
      </c>
      <c r="N495"/>
      <c r="O495" s="79">
        <v>0</v>
      </c>
      <c r="P495" s="79">
        <v>0</v>
      </c>
      <c r="Q495" s="55">
        <v>0.09</v>
      </c>
      <c r="R495" s="55">
        <v>2.6974727649085161E-2</v>
      </c>
      <c r="S495" s="52">
        <v>0</v>
      </c>
      <c r="T495"/>
      <c r="U495" s="82">
        <v>781079</v>
      </c>
      <c r="V495" s="82">
        <v>0</v>
      </c>
      <c r="W495" s="82">
        <v>0</v>
      </c>
      <c r="X495" s="82">
        <v>57688</v>
      </c>
      <c r="Y495" s="82">
        <v>838767</v>
      </c>
      <c r="Z495" s="83">
        <f ca="1">SUMIF($A$10:$A$938,$A495,$Y$10:$Y$938)+SUMIF('17PJ'!$B$10:$K$889,$A495,'17PJ'!K$10:$K$889)</f>
        <v>19314367.911258426</v>
      </c>
      <c r="AB495" s="79">
        <v>0</v>
      </c>
      <c r="AC495" s="79">
        <v>0</v>
      </c>
      <c r="AD495" s="80">
        <v>0</v>
      </c>
      <c r="AE495" s="150"/>
    </row>
    <row r="496" spans="1:31" s="13" customFormat="1">
      <c r="A496" s="49">
        <v>470</v>
      </c>
      <c r="B496" s="49">
        <v>470165305</v>
      </c>
      <c r="C496" s="50" t="s">
        <v>216</v>
      </c>
      <c r="D496" s="49">
        <v>165</v>
      </c>
      <c r="E496" s="50" t="s">
        <v>17</v>
      </c>
      <c r="F496" s="49">
        <v>305</v>
      </c>
      <c r="G496" s="50" t="s">
        <v>221</v>
      </c>
      <c r="H496" s="79">
        <v>47.540000000000006</v>
      </c>
      <c r="I496" s="80">
        <v>9401</v>
      </c>
      <c r="J496" s="80">
        <v>3066</v>
      </c>
      <c r="K496" s="80">
        <v>0</v>
      </c>
      <c r="L496" s="80">
        <v>893</v>
      </c>
      <c r="M496" s="81">
        <v>13360</v>
      </c>
      <c r="N496"/>
      <c r="O496" s="79">
        <v>0</v>
      </c>
      <c r="P496" s="79">
        <v>0</v>
      </c>
      <c r="Q496" s="55">
        <v>0.09</v>
      </c>
      <c r="R496" s="55">
        <v>1.3653013876805516E-2</v>
      </c>
      <c r="S496" s="52">
        <v>0</v>
      </c>
      <c r="T496"/>
      <c r="U496" s="82">
        <v>592684</v>
      </c>
      <c r="V496" s="82">
        <v>0</v>
      </c>
      <c r="W496" s="82">
        <v>0</v>
      </c>
      <c r="X496" s="82">
        <v>42455</v>
      </c>
      <c r="Y496" s="82">
        <v>635139</v>
      </c>
      <c r="Z496" s="83">
        <f ca="1">SUMIF($A$10:$A$938,$A496,$Y$10:$Y$938)+SUMIF('17PJ'!$B$10:$K$889,$A496,'17PJ'!K$10:$K$889)</f>
        <v>19314367.911258426</v>
      </c>
      <c r="AB496" s="79">
        <v>0</v>
      </c>
      <c r="AC496" s="79">
        <v>0</v>
      </c>
      <c r="AD496" s="80">
        <v>0</v>
      </c>
      <c r="AE496" s="150"/>
    </row>
    <row r="497" spans="1:31" s="13" customFormat="1">
      <c r="A497" s="49">
        <v>470</v>
      </c>
      <c r="B497" s="49">
        <v>470165314</v>
      </c>
      <c r="C497" s="50" t="s">
        <v>216</v>
      </c>
      <c r="D497" s="49">
        <v>165</v>
      </c>
      <c r="E497" s="50" t="s">
        <v>17</v>
      </c>
      <c r="F497" s="49">
        <v>314</v>
      </c>
      <c r="G497" s="50" t="s">
        <v>29</v>
      </c>
      <c r="H497" s="79">
        <v>1</v>
      </c>
      <c r="I497" s="80">
        <v>14407</v>
      </c>
      <c r="J497" s="80">
        <v>11177</v>
      </c>
      <c r="K497" s="80">
        <v>0</v>
      </c>
      <c r="L497" s="80">
        <v>893</v>
      </c>
      <c r="M497" s="81">
        <v>26477</v>
      </c>
      <c r="N497"/>
      <c r="O497" s="79">
        <v>0</v>
      </c>
      <c r="P497" s="79">
        <v>0</v>
      </c>
      <c r="Q497" s="55">
        <v>0.09</v>
      </c>
      <c r="R497" s="55">
        <v>4.7700631071184215E-3</v>
      </c>
      <c r="S497" s="52">
        <v>0</v>
      </c>
      <c r="T497"/>
      <c r="U497" s="82">
        <v>25584</v>
      </c>
      <c r="V497" s="82">
        <v>0</v>
      </c>
      <c r="W497" s="82">
        <v>0</v>
      </c>
      <c r="X497" s="82">
        <v>893</v>
      </c>
      <c r="Y497" s="82">
        <v>26477</v>
      </c>
      <c r="Z497" s="83">
        <f ca="1">SUMIF($A$10:$A$938,$A497,$Y$10:$Y$938)+SUMIF('17PJ'!$B$10:$K$889,$A497,'17PJ'!K$10:$K$889)</f>
        <v>19314367.911258426</v>
      </c>
      <c r="AB497" s="79">
        <v>0</v>
      </c>
      <c r="AC497" s="79">
        <v>0</v>
      </c>
      <c r="AD497" s="80">
        <v>0</v>
      </c>
      <c r="AE497" s="150"/>
    </row>
    <row r="498" spans="1:31" s="13" customFormat="1">
      <c r="A498" s="49">
        <v>470</v>
      </c>
      <c r="B498" s="49">
        <v>470165342</v>
      </c>
      <c r="C498" s="50" t="s">
        <v>216</v>
      </c>
      <c r="D498" s="49">
        <v>165</v>
      </c>
      <c r="E498" s="50" t="s">
        <v>17</v>
      </c>
      <c r="F498" s="49">
        <v>342</v>
      </c>
      <c r="G498" s="50" t="s">
        <v>222</v>
      </c>
      <c r="H498" s="79">
        <v>2.33</v>
      </c>
      <c r="I498" s="80">
        <v>9395</v>
      </c>
      <c r="J498" s="80">
        <v>5213</v>
      </c>
      <c r="K498" s="80">
        <v>0</v>
      </c>
      <c r="L498" s="80">
        <v>893</v>
      </c>
      <c r="M498" s="81">
        <v>15501</v>
      </c>
      <c r="N498"/>
      <c r="O498" s="79">
        <v>0</v>
      </c>
      <c r="P498" s="79">
        <v>0</v>
      </c>
      <c r="Q498" s="55">
        <v>0.09</v>
      </c>
      <c r="R498" s="55">
        <v>9.0278267715073108E-4</v>
      </c>
      <c r="S498" s="52">
        <v>0</v>
      </c>
      <c r="T498"/>
      <c r="U498" s="82">
        <v>34036</v>
      </c>
      <c r="V498" s="82">
        <v>0</v>
      </c>
      <c r="W498" s="82">
        <v>0</v>
      </c>
      <c r="X498" s="82">
        <v>2081</v>
      </c>
      <c r="Y498" s="82">
        <v>36117</v>
      </c>
      <c r="Z498" s="83">
        <f ca="1">SUMIF($A$10:$A$938,$A498,$Y$10:$Y$938)+SUMIF('17PJ'!$B$10:$K$889,$A498,'17PJ'!K$10:$K$889)</f>
        <v>19314367.911258426</v>
      </c>
      <c r="AB498" s="79">
        <v>0</v>
      </c>
      <c r="AC498" s="79">
        <v>0</v>
      </c>
      <c r="AD498" s="80">
        <v>0</v>
      </c>
      <c r="AE498" s="150"/>
    </row>
    <row r="499" spans="1:31" s="13" customFormat="1">
      <c r="A499" s="49">
        <v>470</v>
      </c>
      <c r="B499" s="49">
        <v>470165344</v>
      </c>
      <c r="C499" s="50" t="s">
        <v>216</v>
      </c>
      <c r="D499" s="49">
        <v>165</v>
      </c>
      <c r="E499" s="50" t="s">
        <v>17</v>
      </c>
      <c r="F499" s="49">
        <v>344</v>
      </c>
      <c r="G499" s="50" t="s">
        <v>81</v>
      </c>
      <c r="H499" s="79">
        <v>1.5</v>
      </c>
      <c r="I499" s="80">
        <v>8703</v>
      </c>
      <c r="J499" s="80">
        <v>2914</v>
      </c>
      <c r="K499" s="80">
        <v>0</v>
      </c>
      <c r="L499" s="80">
        <v>893</v>
      </c>
      <c r="M499" s="81">
        <v>12510</v>
      </c>
      <c r="N499"/>
      <c r="O499" s="79">
        <v>0</v>
      </c>
      <c r="P499" s="79">
        <v>0</v>
      </c>
      <c r="Q499" s="55">
        <v>0.09</v>
      </c>
      <c r="R499" s="55">
        <v>5.1908722563975937E-4</v>
      </c>
      <c r="S499" s="52">
        <v>0</v>
      </c>
      <c r="T499"/>
      <c r="U499" s="82">
        <v>17427</v>
      </c>
      <c r="V499" s="82">
        <v>0</v>
      </c>
      <c r="W499" s="82">
        <v>0</v>
      </c>
      <c r="X499" s="82">
        <v>1341</v>
      </c>
      <c r="Y499" s="82">
        <v>18768</v>
      </c>
      <c r="Z499" s="83">
        <f ca="1">SUMIF($A$10:$A$938,$A499,$Y$10:$Y$938)+SUMIF('17PJ'!$B$10:$K$889,$A499,'17PJ'!K$10:$K$889)</f>
        <v>19314367.911258426</v>
      </c>
      <c r="AB499" s="79">
        <v>0</v>
      </c>
      <c r="AC499" s="79">
        <v>0</v>
      </c>
      <c r="AD499" s="80">
        <v>0</v>
      </c>
      <c r="AE499" s="150"/>
    </row>
    <row r="500" spans="1:31" s="13" customFormat="1">
      <c r="A500" s="49">
        <v>470</v>
      </c>
      <c r="B500" s="49">
        <v>470165347</v>
      </c>
      <c r="C500" s="50" t="s">
        <v>216</v>
      </c>
      <c r="D500" s="49">
        <v>165</v>
      </c>
      <c r="E500" s="50" t="s">
        <v>17</v>
      </c>
      <c r="F500" s="49">
        <v>347</v>
      </c>
      <c r="G500" s="50" t="s">
        <v>82</v>
      </c>
      <c r="H500" s="79">
        <v>2</v>
      </c>
      <c r="I500" s="80">
        <v>11171</v>
      </c>
      <c r="J500" s="80">
        <v>4839</v>
      </c>
      <c r="K500" s="80">
        <v>0</v>
      </c>
      <c r="L500" s="80">
        <v>893</v>
      </c>
      <c r="M500" s="81">
        <v>16903</v>
      </c>
      <c r="N500"/>
      <c r="O500" s="79">
        <v>0</v>
      </c>
      <c r="P500" s="79">
        <v>0</v>
      </c>
      <c r="Q500" s="55">
        <v>0.09</v>
      </c>
      <c r="R500" s="55">
        <v>4.4022263711121119E-3</v>
      </c>
      <c r="S500" s="52">
        <v>0</v>
      </c>
      <c r="T500"/>
      <c r="U500" s="82">
        <v>32020</v>
      </c>
      <c r="V500" s="82">
        <v>0</v>
      </c>
      <c r="W500" s="82">
        <v>0</v>
      </c>
      <c r="X500" s="82">
        <v>1786</v>
      </c>
      <c r="Y500" s="82">
        <v>33806</v>
      </c>
      <c r="Z500" s="83">
        <f ca="1">SUMIF($A$10:$A$938,$A500,$Y$10:$Y$938)+SUMIF('17PJ'!$B$10:$K$889,$A500,'17PJ'!K$10:$K$889)</f>
        <v>19314367.911258426</v>
      </c>
      <c r="AB500" s="79">
        <v>0</v>
      </c>
      <c r="AC500" s="79">
        <v>0</v>
      </c>
      <c r="AD500" s="80">
        <v>0</v>
      </c>
      <c r="AE500" s="150"/>
    </row>
    <row r="501" spans="1:31" s="13" customFormat="1">
      <c r="A501" s="49">
        <v>474</v>
      </c>
      <c r="B501" s="49">
        <v>474097017</v>
      </c>
      <c r="C501" s="50" t="s">
        <v>223</v>
      </c>
      <c r="D501" s="49">
        <v>97</v>
      </c>
      <c r="E501" s="50" t="s">
        <v>224</v>
      </c>
      <c r="F501" s="49">
        <v>17</v>
      </c>
      <c r="G501" s="50" t="s">
        <v>155</v>
      </c>
      <c r="H501" s="79">
        <v>0.4</v>
      </c>
      <c r="I501" s="80">
        <v>13975</v>
      </c>
      <c r="J501" s="80">
        <v>4024</v>
      </c>
      <c r="K501" s="80">
        <v>0</v>
      </c>
      <c r="L501" s="80">
        <v>893</v>
      </c>
      <c r="M501" s="81">
        <v>18892</v>
      </c>
      <c r="N501"/>
      <c r="O501" s="79">
        <v>0</v>
      </c>
      <c r="P501" s="79">
        <v>0</v>
      </c>
      <c r="Q501" s="55">
        <v>0.09</v>
      </c>
      <c r="R501" s="55">
        <v>7.0803584211473966E-3</v>
      </c>
      <c r="S501" s="52">
        <v>0</v>
      </c>
      <c r="T501"/>
      <c r="U501" s="82">
        <v>7200</v>
      </c>
      <c r="V501" s="82">
        <v>0</v>
      </c>
      <c r="W501" s="82">
        <v>0</v>
      </c>
      <c r="X501" s="82">
        <v>357</v>
      </c>
      <c r="Y501" s="82">
        <v>7557</v>
      </c>
      <c r="Z501" s="83">
        <f ca="1">SUMIF($A$10:$A$938,$A501,$Y$10:$Y$938)+SUMIF('17PJ'!$B$10:$K$889,$A501,'17PJ'!K$10:$K$889)</f>
        <v>4377023</v>
      </c>
      <c r="AB501" s="79">
        <v>0</v>
      </c>
      <c r="AC501" s="79">
        <v>0</v>
      </c>
      <c r="AD501" s="80">
        <v>0</v>
      </c>
      <c r="AE501" s="150"/>
    </row>
    <row r="502" spans="1:31" s="13" customFormat="1">
      <c r="A502" s="49">
        <v>474</v>
      </c>
      <c r="B502" s="49">
        <v>474097057</v>
      </c>
      <c r="C502" s="50" t="s">
        <v>223</v>
      </c>
      <c r="D502" s="49">
        <v>97</v>
      </c>
      <c r="E502" s="50" t="s">
        <v>224</v>
      </c>
      <c r="F502" s="49">
        <v>57</v>
      </c>
      <c r="G502" s="50" t="s">
        <v>13</v>
      </c>
      <c r="H502" s="79">
        <v>1</v>
      </c>
      <c r="I502" s="80">
        <v>12275</v>
      </c>
      <c r="J502" s="80">
        <v>625</v>
      </c>
      <c r="K502" s="80">
        <v>0</v>
      </c>
      <c r="L502" s="80">
        <v>893</v>
      </c>
      <c r="M502" s="81">
        <v>13793</v>
      </c>
      <c r="N502"/>
      <c r="O502" s="79">
        <v>0</v>
      </c>
      <c r="P502" s="79">
        <v>0</v>
      </c>
      <c r="Q502" s="55">
        <v>0.18</v>
      </c>
      <c r="R502" s="55">
        <v>0.11752257884657875</v>
      </c>
      <c r="S502" s="52">
        <v>0</v>
      </c>
      <c r="T502"/>
      <c r="U502" s="82">
        <v>12900</v>
      </c>
      <c r="V502" s="82">
        <v>0</v>
      </c>
      <c r="W502" s="82">
        <v>0</v>
      </c>
      <c r="X502" s="82">
        <v>893</v>
      </c>
      <c r="Y502" s="82">
        <v>13793</v>
      </c>
      <c r="Z502" s="83">
        <f ca="1">SUMIF($A$10:$A$938,$A502,$Y$10:$Y$938)+SUMIF('17PJ'!$B$10:$K$889,$A502,'17PJ'!K$10:$K$889)</f>
        <v>4377023</v>
      </c>
      <c r="AB502" s="79">
        <v>0</v>
      </c>
      <c r="AC502" s="79">
        <v>0</v>
      </c>
      <c r="AD502" s="80">
        <v>0</v>
      </c>
      <c r="AE502" s="150"/>
    </row>
    <row r="503" spans="1:31" s="13" customFormat="1">
      <c r="A503" s="49">
        <v>474</v>
      </c>
      <c r="B503" s="49">
        <v>474097064</v>
      </c>
      <c r="C503" s="50" t="s">
        <v>223</v>
      </c>
      <c r="D503" s="49">
        <v>97</v>
      </c>
      <c r="E503" s="50" t="s">
        <v>224</v>
      </c>
      <c r="F503" s="49">
        <v>64</v>
      </c>
      <c r="G503" s="50" t="s">
        <v>102</v>
      </c>
      <c r="H503" s="79">
        <v>2</v>
      </c>
      <c r="I503" s="80">
        <v>8094</v>
      </c>
      <c r="J503" s="80">
        <v>1292</v>
      </c>
      <c r="K503" s="80">
        <v>0</v>
      </c>
      <c r="L503" s="80">
        <v>893</v>
      </c>
      <c r="M503" s="81">
        <v>10279</v>
      </c>
      <c r="N503"/>
      <c r="O503" s="79">
        <v>0</v>
      </c>
      <c r="P503" s="79">
        <v>0</v>
      </c>
      <c r="Q503" s="55">
        <v>0.18</v>
      </c>
      <c r="R503" s="55">
        <v>2.6255390850916226E-2</v>
      </c>
      <c r="S503" s="52">
        <v>0</v>
      </c>
      <c r="T503"/>
      <c r="U503" s="82">
        <v>18772</v>
      </c>
      <c r="V503" s="82">
        <v>0</v>
      </c>
      <c r="W503" s="82">
        <v>0</v>
      </c>
      <c r="X503" s="82">
        <v>1786</v>
      </c>
      <c r="Y503" s="82">
        <v>20558</v>
      </c>
      <c r="Z503" s="83">
        <f ca="1">SUMIF($A$10:$A$938,$A503,$Y$10:$Y$938)+SUMIF('17PJ'!$B$10:$K$889,$A503,'17PJ'!K$10:$K$889)</f>
        <v>4377023</v>
      </c>
      <c r="AB503" s="79">
        <v>0</v>
      </c>
      <c r="AC503" s="79">
        <v>0</v>
      </c>
      <c r="AD503" s="80">
        <v>0</v>
      </c>
      <c r="AE503" s="150"/>
    </row>
    <row r="504" spans="1:31" s="13" customFormat="1">
      <c r="A504" s="49">
        <v>474</v>
      </c>
      <c r="B504" s="49">
        <v>474097097</v>
      </c>
      <c r="C504" s="50" t="s">
        <v>223</v>
      </c>
      <c r="D504" s="49">
        <v>97</v>
      </c>
      <c r="E504" s="50" t="s">
        <v>224</v>
      </c>
      <c r="F504" s="49">
        <v>97</v>
      </c>
      <c r="G504" s="50" t="s">
        <v>224</v>
      </c>
      <c r="H504" s="79">
        <v>192.00999999999993</v>
      </c>
      <c r="I504" s="80">
        <v>11151</v>
      </c>
      <c r="J504" s="80">
        <v>5</v>
      </c>
      <c r="K504" s="80">
        <v>0</v>
      </c>
      <c r="L504" s="80">
        <v>893</v>
      </c>
      <c r="M504" s="81">
        <v>12049</v>
      </c>
      <c r="N504"/>
      <c r="O504" s="79">
        <v>0</v>
      </c>
      <c r="P504" s="79">
        <v>0</v>
      </c>
      <c r="Q504" s="55">
        <v>0.18</v>
      </c>
      <c r="R504" s="55">
        <v>3.1956067136821593E-2</v>
      </c>
      <c r="S504" s="52">
        <v>0</v>
      </c>
      <c r="T504"/>
      <c r="U504" s="82">
        <v>2142064</v>
      </c>
      <c r="V504" s="82">
        <v>0</v>
      </c>
      <c r="W504" s="82">
        <v>0</v>
      </c>
      <c r="X504" s="82">
        <v>171474</v>
      </c>
      <c r="Y504" s="82">
        <v>2313538</v>
      </c>
      <c r="Z504" s="83">
        <f ca="1">SUMIF($A$10:$A$938,$A504,$Y$10:$Y$938)+SUMIF('17PJ'!$B$10:$K$889,$A504,'17PJ'!K$10:$K$889)</f>
        <v>4377023</v>
      </c>
      <c r="AB504" s="79">
        <v>0</v>
      </c>
      <c r="AC504" s="79">
        <v>0</v>
      </c>
      <c r="AD504" s="80">
        <v>0</v>
      </c>
      <c r="AE504" s="150"/>
    </row>
    <row r="505" spans="1:31" s="13" customFormat="1">
      <c r="A505" s="49">
        <v>474</v>
      </c>
      <c r="B505" s="49">
        <v>474097103</v>
      </c>
      <c r="C505" s="50" t="s">
        <v>223</v>
      </c>
      <c r="D505" s="49">
        <v>97</v>
      </c>
      <c r="E505" s="50" t="s">
        <v>224</v>
      </c>
      <c r="F505" s="49">
        <v>103</v>
      </c>
      <c r="G505" s="50" t="s">
        <v>225</v>
      </c>
      <c r="H505" s="79">
        <v>21.03</v>
      </c>
      <c r="I505" s="80">
        <v>10699</v>
      </c>
      <c r="J505" s="80">
        <v>275</v>
      </c>
      <c r="K505" s="80">
        <v>0</v>
      </c>
      <c r="L505" s="80">
        <v>893</v>
      </c>
      <c r="M505" s="81">
        <v>11867</v>
      </c>
      <c r="N505"/>
      <c r="O505" s="79">
        <v>0</v>
      </c>
      <c r="P505" s="79">
        <v>0</v>
      </c>
      <c r="Q505" s="55">
        <v>0.18</v>
      </c>
      <c r="R505" s="55">
        <v>8.7006000075001526E-3</v>
      </c>
      <c r="S505" s="52">
        <v>0</v>
      </c>
      <c r="T505"/>
      <c r="U505" s="82">
        <v>230783</v>
      </c>
      <c r="V505" s="82">
        <v>0</v>
      </c>
      <c r="W505" s="82">
        <v>0</v>
      </c>
      <c r="X505" s="82">
        <v>18782</v>
      </c>
      <c r="Y505" s="82">
        <v>249565</v>
      </c>
      <c r="Z505" s="83">
        <f ca="1">SUMIF($A$10:$A$938,$A505,$Y$10:$Y$938)+SUMIF('17PJ'!$B$10:$K$889,$A505,'17PJ'!K$10:$K$889)</f>
        <v>4377023</v>
      </c>
      <c r="AB505" s="79">
        <v>0</v>
      </c>
      <c r="AC505" s="79">
        <v>0</v>
      </c>
      <c r="AD505" s="80">
        <v>0</v>
      </c>
      <c r="AE505" s="150"/>
    </row>
    <row r="506" spans="1:31" s="13" customFormat="1">
      <c r="A506" s="49">
        <v>474</v>
      </c>
      <c r="B506" s="49">
        <v>474097153</v>
      </c>
      <c r="C506" s="50" t="s">
        <v>223</v>
      </c>
      <c r="D506" s="49">
        <v>97</v>
      </c>
      <c r="E506" s="50" t="s">
        <v>224</v>
      </c>
      <c r="F506" s="49">
        <v>153</v>
      </c>
      <c r="G506" s="50" t="s">
        <v>107</v>
      </c>
      <c r="H506" s="79">
        <v>33.75</v>
      </c>
      <c r="I506" s="80">
        <v>10609</v>
      </c>
      <c r="J506" s="80">
        <v>561</v>
      </c>
      <c r="K506" s="80">
        <v>0</v>
      </c>
      <c r="L506" s="80">
        <v>893</v>
      </c>
      <c r="M506" s="81">
        <v>12063</v>
      </c>
      <c r="N506"/>
      <c r="O506" s="79">
        <v>0</v>
      </c>
      <c r="P506" s="79">
        <v>0</v>
      </c>
      <c r="Q506" s="55">
        <v>0.09</v>
      </c>
      <c r="R506" s="55">
        <v>1.3064621745680596E-2</v>
      </c>
      <c r="S506" s="52">
        <v>0</v>
      </c>
      <c r="T506"/>
      <c r="U506" s="82">
        <v>376987</v>
      </c>
      <c r="V506" s="82">
        <v>0</v>
      </c>
      <c r="W506" s="82">
        <v>0</v>
      </c>
      <c r="X506" s="82">
        <v>30139</v>
      </c>
      <c r="Y506" s="82">
        <v>407126</v>
      </c>
      <c r="Z506" s="83">
        <f ca="1">SUMIF($A$10:$A$938,$A506,$Y$10:$Y$938)+SUMIF('17PJ'!$B$10:$K$889,$A506,'17PJ'!K$10:$K$889)</f>
        <v>4377023</v>
      </c>
      <c r="AB506" s="79">
        <v>0</v>
      </c>
      <c r="AC506" s="79">
        <v>0</v>
      </c>
      <c r="AD506" s="80">
        <v>0</v>
      </c>
      <c r="AE506" s="150"/>
    </row>
    <row r="507" spans="1:31" s="13" customFormat="1">
      <c r="A507" s="49">
        <v>474</v>
      </c>
      <c r="B507" s="49">
        <v>474097162</v>
      </c>
      <c r="C507" s="50" t="s">
        <v>223</v>
      </c>
      <c r="D507" s="49">
        <v>97</v>
      </c>
      <c r="E507" s="50" t="s">
        <v>224</v>
      </c>
      <c r="F507" s="49">
        <v>162</v>
      </c>
      <c r="G507" s="50" t="s">
        <v>226</v>
      </c>
      <c r="H507" s="79">
        <v>14.55</v>
      </c>
      <c r="I507" s="80">
        <v>9978</v>
      </c>
      <c r="J507" s="80">
        <v>2639</v>
      </c>
      <c r="K507" s="80">
        <v>0</v>
      </c>
      <c r="L507" s="80">
        <v>893</v>
      </c>
      <c r="M507" s="81">
        <v>13510</v>
      </c>
      <c r="N507"/>
      <c r="O507" s="79">
        <v>0</v>
      </c>
      <c r="P507" s="79">
        <v>0</v>
      </c>
      <c r="Q507" s="55">
        <v>0.09</v>
      </c>
      <c r="R507" s="55">
        <v>1.4344769244499985E-2</v>
      </c>
      <c r="S507" s="52">
        <v>0</v>
      </c>
      <c r="T507"/>
      <c r="U507" s="82">
        <v>183578</v>
      </c>
      <c r="V507" s="82">
        <v>0</v>
      </c>
      <c r="W507" s="82">
        <v>0</v>
      </c>
      <c r="X507" s="82">
        <v>12994</v>
      </c>
      <c r="Y507" s="82">
        <v>196572</v>
      </c>
      <c r="Z507" s="83">
        <f ca="1">SUMIF($A$10:$A$938,$A507,$Y$10:$Y$938)+SUMIF('17PJ'!$B$10:$K$889,$A507,'17PJ'!K$10:$K$889)</f>
        <v>4377023</v>
      </c>
      <c r="AB507" s="79">
        <v>0</v>
      </c>
      <c r="AC507" s="79">
        <v>0</v>
      </c>
      <c r="AD507" s="80">
        <v>0</v>
      </c>
      <c r="AE507" s="150"/>
    </row>
    <row r="508" spans="1:31" s="13" customFormat="1">
      <c r="A508" s="49">
        <v>474</v>
      </c>
      <c r="B508" s="49">
        <v>474097343</v>
      </c>
      <c r="C508" s="50" t="s">
        <v>223</v>
      </c>
      <c r="D508" s="49">
        <v>97</v>
      </c>
      <c r="E508" s="50" t="s">
        <v>224</v>
      </c>
      <c r="F508" s="49">
        <v>343</v>
      </c>
      <c r="G508" s="50" t="s">
        <v>227</v>
      </c>
      <c r="H508" s="79">
        <v>27.02</v>
      </c>
      <c r="I508" s="80">
        <v>10347</v>
      </c>
      <c r="J508" s="80">
        <v>1087</v>
      </c>
      <c r="K508" s="80">
        <v>0</v>
      </c>
      <c r="L508" s="80">
        <v>893</v>
      </c>
      <c r="M508" s="81">
        <v>12327</v>
      </c>
      <c r="N508"/>
      <c r="O508" s="79">
        <v>0</v>
      </c>
      <c r="P508" s="79">
        <v>0</v>
      </c>
      <c r="Q508" s="55">
        <v>0.18</v>
      </c>
      <c r="R508" s="55">
        <v>1.7794462540392818E-2</v>
      </c>
      <c r="S508" s="52">
        <v>0</v>
      </c>
      <c r="T508"/>
      <c r="U508" s="82">
        <v>308947</v>
      </c>
      <c r="V508" s="82">
        <v>0</v>
      </c>
      <c r="W508" s="82">
        <v>0</v>
      </c>
      <c r="X508" s="82">
        <v>24130</v>
      </c>
      <c r="Y508" s="82">
        <v>333077</v>
      </c>
      <c r="Z508" s="83">
        <f ca="1">SUMIF($A$10:$A$938,$A508,$Y$10:$Y$938)+SUMIF('17PJ'!$B$10:$K$889,$A508,'17PJ'!K$10:$K$889)</f>
        <v>4377023</v>
      </c>
      <c r="AB508" s="79">
        <v>0</v>
      </c>
      <c r="AC508" s="79">
        <v>0</v>
      </c>
      <c r="AD508" s="80">
        <v>0</v>
      </c>
      <c r="AE508" s="150"/>
    </row>
    <row r="509" spans="1:31" s="13" customFormat="1">
      <c r="A509" s="49">
        <v>474</v>
      </c>
      <c r="B509" s="49">
        <v>474097348</v>
      </c>
      <c r="C509" s="50" t="s">
        <v>223</v>
      </c>
      <c r="D509" s="49">
        <v>97</v>
      </c>
      <c r="E509" s="50" t="s">
        <v>224</v>
      </c>
      <c r="F509" s="49">
        <v>348</v>
      </c>
      <c r="G509" s="50" t="s">
        <v>100</v>
      </c>
      <c r="H509" s="79">
        <v>0.5</v>
      </c>
      <c r="I509" s="80">
        <v>12356</v>
      </c>
      <c r="J509" s="80">
        <v>103</v>
      </c>
      <c r="K509" s="80">
        <v>0</v>
      </c>
      <c r="L509" s="80">
        <v>893</v>
      </c>
      <c r="M509" s="81">
        <v>13352</v>
      </c>
      <c r="N509"/>
      <c r="O509" s="79">
        <v>0</v>
      </c>
      <c r="P509" s="79">
        <v>0</v>
      </c>
      <c r="Q509" s="55">
        <v>0.09</v>
      </c>
      <c r="R509" s="55">
        <v>6.4403312359116588E-2</v>
      </c>
      <c r="S509" s="52">
        <v>0</v>
      </c>
      <c r="T509"/>
      <c r="U509" s="82">
        <v>6230</v>
      </c>
      <c r="V509" s="82">
        <v>0</v>
      </c>
      <c r="W509" s="82">
        <v>0</v>
      </c>
      <c r="X509" s="82">
        <v>447</v>
      </c>
      <c r="Y509" s="82">
        <v>6677</v>
      </c>
      <c r="Z509" s="83">
        <f ca="1">SUMIF($A$10:$A$938,$A509,$Y$10:$Y$938)+SUMIF('17PJ'!$B$10:$K$889,$A509,'17PJ'!K$10:$K$889)</f>
        <v>4377023</v>
      </c>
      <c r="AB509" s="79">
        <v>0</v>
      </c>
      <c r="AC509" s="79">
        <v>0</v>
      </c>
      <c r="AD509" s="80">
        <v>0</v>
      </c>
      <c r="AE509" s="150"/>
    </row>
    <row r="510" spans="1:31" s="13" customFormat="1">
      <c r="A510" s="49">
        <v>474</v>
      </c>
      <c r="B510" s="49">
        <v>474097600</v>
      </c>
      <c r="C510" s="50" t="s">
        <v>223</v>
      </c>
      <c r="D510" s="49">
        <v>97</v>
      </c>
      <c r="E510" s="50" t="s">
        <v>224</v>
      </c>
      <c r="F510" s="49">
        <v>600</v>
      </c>
      <c r="G510" s="50" t="s">
        <v>136</v>
      </c>
      <c r="H510" s="79">
        <v>1</v>
      </c>
      <c r="I510" s="80">
        <v>9815</v>
      </c>
      <c r="J510" s="80">
        <v>4014</v>
      </c>
      <c r="K510" s="80">
        <v>0</v>
      </c>
      <c r="L510" s="80">
        <v>893</v>
      </c>
      <c r="M510" s="81">
        <v>14722</v>
      </c>
      <c r="N510"/>
      <c r="O510" s="79">
        <v>0</v>
      </c>
      <c r="P510" s="79">
        <v>0</v>
      </c>
      <c r="Q510" s="55">
        <v>0.09</v>
      </c>
      <c r="R510" s="55">
        <v>3.9656273462126863E-3</v>
      </c>
      <c r="S510" s="52">
        <v>0</v>
      </c>
      <c r="T510"/>
      <c r="U510" s="82">
        <v>13829</v>
      </c>
      <c r="V510" s="82">
        <v>0</v>
      </c>
      <c r="W510" s="82">
        <v>0</v>
      </c>
      <c r="X510" s="82">
        <v>893</v>
      </c>
      <c r="Y510" s="82">
        <v>14722</v>
      </c>
      <c r="Z510" s="83">
        <f ca="1">SUMIF($A$10:$A$938,$A510,$Y$10:$Y$938)+SUMIF('17PJ'!$B$10:$K$889,$A510,'17PJ'!K$10:$K$889)</f>
        <v>4377023</v>
      </c>
      <c r="AB510" s="79">
        <v>0</v>
      </c>
      <c r="AC510" s="79">
        <v>0</v>
      </c>
      <c r="AD510" s="80">
        <v>0</v>
      </c>
      <c r="AE510" s="150"/>
    </row>
    <row r="511" spans="1:31" s="13" customFormat="1">
      <c r="A511" s="49">
        <v>474</v>
      </c>
      <c r="B511" s="49">
        <v>474097610</v>
      </c>
      <c r="C511" s="50" t="s">
        <v>223</v>
      </c>
      <c r="D511" s="49">
        <v>97</v>
      </c>
      <c r="E511" s="50" t="s">
        <v>224</v>
      </c>
      <c r="F511" s="49">
        <v>610</v>
      </c>
      <c r="G511" s="50" t="s">
        <v>228</v>
      </c>
      <c r="H511" s="79">
        <v>5</v>
      </c>
      <c r="I511" s="80">
        <v>9622</v>
      </c>
      <c r="J511" s="80">
        <v>1864</v>
      </c>
      <c r="K511" s="80">
        <v>0</v>
      </c>
      <c r="L511" s="80">
        <v>893</v>
      </c>
      <c r="M511" s="81">
        <v>12379</v>
      </c>
      <c r="N511"/>
      <c r="O511" s="79">
        <v>0</v>
      </c>
      <c r="P511" s="79">
        <v>0</v>
      </c>
      <c r="Q511" s="55">
        <v>0.09</v>
      </c>
      <c r="R511" s="55">
        <v>4.1153252749695918E-3</v>
      </c>
      <c r="S511" s="52">
        <v>0</v>
      </c>
      <c r="T511"/>
      <c r="U511" s="82">
        <v>57430</v>
      </c>
      <c r="V511" s="82">
        <v>0</v>
      </c>
      <c r="W511" s="82">
        <v>0</v>
      </c>
      <c r="X511" s="82">
        <v>4465</v>
      </c>
      <c r="Y511" s="82">
        <v>61895</v>
      </c>
      <c r="Z511" s="83">
        <f ca="1">SUMIF($A$10:$A$938,$A511,$Y$10:$Y$938)+SUMIF('17PJ'!$B$10:$K$889,$A511,'17PJ'!K$10:$K$889)</f>
        <v>4377023</v>
      </c>
      <c r="AB511" s="79">
        <v>0</v>
      </c>
      <c r="AC511" s="79">
        <v>0</v>
      </c>
      <c r="AD511" s="80">
        <v>0</v>
      </c>
      <c r="AE511" s="150"/>
    </row>
    <row r="512" spans="1:31" s="13" customFormat="1">
      <c r="A512" s="49">
        <v>474</v>
      </c>
      <c r="B512" s="49">
        <v>474097616</v>
      </c>
      <c r="C512" s="50" t="s">
        <v>223</v>
      </c>
      <c r="D512" s="49">
        <v>97</v>
      </c>
      <c r="E512" s="50" t="s">
        <v>224</v>
      </c>
      <c r="F512" s="49">
        <v>616</v>
      </c>
      <c r="G512" s="50" t="s">
        <v>83</v>
      </c>
      <c r="H512" s="79">
        <v>1.44</v>
      </c>
      <c r="I512" s="80">
        <v>9794</v>
      </c>
      <c r="J512" s="80">
        <v>3304</v>
      </c>
      <c r="K512" s="80">
        <v>0</v>
      </c>
      <c r="L512" s="80">
        <v>893</v>
      </c>
      <c r="M512" s="81">
        <v>13991</v>
      </c>
      <c r="N512"/>
      <c r="O512" s="79">
        <v>0</v>
      </c>
      <c r="P512" s="79">
        <v>0</v>
      </c>
      <c r="Q512" s="55">
        <v>0.09</v>
      </c>
      <c r="R512" s="55">
        <v>3.6936632904566308E-2</v>
      </c>
      <c r="S512" s="52">
        <v>0</v>
      </c>
      <c r="T512"/>
      <c r="U512" s="82">
        <v>18861</v>
      </c>
      <c r="V512" s="82">
        <v>0</v>
      </c>
      <c r="W512" s="82">
        <v>0</v>
      </c>
      <c r="X512" s="82">
        <v>1286</v>
      </c>
      <c r="Y512" s="82">
        <v>20147</v>
      </c>
      <c r="Z512" s="83">
        <f ca="1">SUMIF($A$10:$A$938,$A512,$Y$10:$Y$938)+SUMIF('17PJ'!$B$10:$K$889,$A512,'17PJ'!K$10:$K$889)</f>
        <v>4377023</v>
      </c>
      <c r="AB512" s="79">
        <v>0</v>
      </c>
      <c r="AC512" s="79">
        <v>0</v>
      </c>
      <c r="AD512" s="80">
        <v>0</v>
      </c>
      <c r="AE512" s="150"/>
    </row>
    <row r="513" spans="1:31" s="13" customFormat="1">
      <c r="A513" s="49">
        <v>474</v>
      </c>
      <c r="B513" s="49">
        <v>474097720</v>
      </c>
      <c r="C513" s="50" t="s">
        <v>223</v>
      </c>
      <c r="D513" s="49">
        <v>97</v>
      </c>
      <c r="E513" s="50" t="s">
        <v>224</v>
      </c>
      <c r="F513" s="49">
        <v>720</v>
      </c>
      <c r="G513" s="50" t="s">
        <v>230</v>
      </c>
      <c r="H513" s="79">
        <v>7.93</v>
      </c>
      <c r="I513" s="80">
        <v>10709</v>
      </c>
      <c r="J513" s="80">
        <v>2310</v>
      </c>
      <c r="K513" s="80">
        <v>0</v>
      </c>
      <c r="L513" s="80">
        <v>893</v>
      </c>
      <c r="M513" s="81">
        <v>13912</v>
      </c>
      <c r="N513"/>
      <c r="O513" s="79">
        <v>0</v>
      </c>
      <c r="P513" s="79">
        <v>0</v>
      </c>
      <c r="Q513" s="55">
        <v>0.09</v>
      </c>
      <c r="R513" s="55">
        <v>8.1675947199993972E-3</v>
      </c>
      <c r="S513" s="52">
        <v>0</v>
      </c>
      <c r="T513"/>
      <c r="U513" s="82">
        <v>103241</v>
      </c>
      <c r="V513" s="82">
        <v>0</v>
      </c>
      <c r="W513" s="82">
        <v>0</v>
      </c>
      <c r="X513" s="82">
        <v>7081</v>
      </c>
      <c r="Y513" s="82">
        <v>110322</v>
      </c>
      <c r="Z513" s="83">
        <f ca="1">SUMIF($A$10:$A$938,$A513,$Y$10:$Y$938)+SUMIF('17PJ'!$B$10:$K$889,$A513,'17PJ'!K$10:$K$889)</f>
        <v>4377023</v>
      </c>
      <c r="AB513" s="79">
        <v>0</v>
      </c>
      <c r="AC513" s="79">
        <v>0</v>
      </c>
      <c r="AD513" s="80">
        <v>0</v>
      </c>
      <c r="AE513" s="150"/>
    </row>
    <row r="514" spans="1:31" s="13" customFormat="1">
      <c r="A514" s="49">
        <v>474</v>
      </c>
      <c r="B514" s="49">
        <v>474097725</v>
      </c>
      <c r="C514" s="50" t="s">
        <v>223</v>
      </c>
      <c r="D514" s="49">
        <v>97</v>
      </c>
      <c r="E514" s="50" t="s">
        <v>224</v>
      </c>
      <c r="F514" s="49">
        <v>725</v>
      </c>
      <c r="G514" s="50" t="s">
        <v>117</v>
      </c>
      <c r="H514" s="79">
        <v>1</v>
      </c>
      <c r="I514" s="80">
        <v>9794</v>
      </c>
      <c r="J514" s="80">
        <v>2810</v>
      </c>
      <c r="K514" s="80">
        <v>0</v>
      </c>
      <c r="L514" s="80">
        <v>893</v>
      </c>
      <c r="M514" s="81">
        <v>13497</v>
      </c>
      <c r="N514"/>
      <c r="O514" s="79">
        <v>0</v>
      </c>
      <c r="P514" s="79">
        <v>0</v>
      </c>
      <c r="Q514" s="55">
        <v>0.09</v>
      </c>
      <c r="R514" s="55">
        <v>9.9651934238605307E-3</v>
      </c>
      <c r="S514" s="52">
        <v>0</v>
      </c>
      <c r="T514"/>
      <c r="U514" s="82">
        <v>12604</v>
      </c>
      <c r="V514" s="82">
        <v>0</v>
      </c>
      <c r="W514" s="82">
        <v>0</v>
      </c>
      <c r="X514" s="82">
        <v>893</v>
      </c>
      <c r="Y514" s="82">
        <v>13497</v>
      </c>
      <c r="Z514" s="83">
        <f ca="1">SUMIF($A$10:$A$938,$A514,$Y$10:$Y$938)+SUMIF('17PJ'!$B$10:$K$889,$A514,'17PJ'!K$10:$K$889)</f>
        <v>4377023</v>
      </c>
      <c r="AB514" s="79">
        <v>0</v>
      </c>
      <c r="AC514" s="79">
        <v>0</v>
      </c>
      <c r="AD514" s="80">
        <v>0</v>
      </c>
      <c r="AE514" s="150"/>
    </row>
    <row r="515" spans="1:31" s="13" customFormat="1">
      <c r="A515" s="49">
        <v>474</v>
      </c>
      <c r="B515" s="49">
        <v>474097735</v>
      </c>
      <c r="C515" s="50" t="s">
        <v>223</v>
      </c>
      <c r="D515" s="49">
        <v>97</v>
      </c>
      <c r="E515" s="50" t="s">
        <v>224</v>
      </c>
      <c r="F515" s="49">
        <v>735</v>
      </c>
      <c r="G515" s="50" t="s">
        <v>119</v>
      </c>
      <c r="H515" s="79">
        <v>21.15</v>
      </c>
      <c r="I515" s="80">
        <v>10426</v>
      </c>
      <c r="J515" s="80">
        <v>4172</v>
      </c>
      <c r="K515" s="80">
        <v>0</v>
      </c>
      <c r="L515" s="80">
        <v>893</v>
      </c>
      <c r="M515" s="81">
        <v>15491</v>
      </c>
      <c r="N515"/>
      <c r="O515" s="79">
        <v>0</v>
      </c>
      <c r="P515" s="79">
        <v>0</v>
      </c>
      <c r="Q515" s="55">
        <v>0.09</v>
      </c>
      <c r="R515" s="55">
        <v>2.0288207025652885E-2</v>
      </c>
      <c r="S515" s="52">
        <v>0</v>
      </c>
      <c r="T515"/>
      <c r="U515" s="82">
        <v>308748</v>
      </c>
      <c r="V515" s="82">
        <v>0</v>
      </c>
      <c r="W515" s="82">
        <v>0</v>
      </c>
      <c r="X515" s="82">
        <v>18888</v>
      </c>
      <c r="Y515" s="82">
        <v>327636</v>
      </c>
      <c r="Z515" s="83">
        <f ca="1">SUMIF($A$10:$A$938,$A515,$Y$10:$Y$938)+SUMIF('17PJ'!$B$10:$K$889,$A515,'17PJ'!K$10:$K$889)</f>
        <v>4377023</v>
      </c>
      <c r="AB515" s="79">
        <v>0</v>
      </c>
      <c r="AC515" s="79">
        <v>0</v>
      </c>
      <c r="AD515" s="80">
        <v>0</v>
      </c>
      <c r="AE515" s="150"/>
    </row>
    <row r="516" spans="1:31" s="13" customFormat="1">
      <c r="A516" s="49">
        <v>474</v>
      </c>
      <c r="B516" s="49">
        <v>474097753</v>
      </c>
      <c r="C516" s="50" t="s">
        <v>223</v>
      </c>
      <c r="D516" s="49">
        <v>97</v>
      </c>
      <c r="E516" s="50" t="s">
        <v>224</v>
      </c>
      <c r="F516" s="49">
        <v>753</v>
      </c>
      <c r="G516" s="50" t="s">
        <v>231</v>
      </c>
      <c r="H516" s="79">
        <v>16.61</v>
      </c>
      <c r="I516" s="80">
        <v>9050</v>
      </c>
      <c r="J516" s="80">
        <v>3536</v>
      </c>
      <c r="K516" s="80">
        <v>0</v>
      </c>
      <c r="L516" s="80">
        <v>893</v>
      </c>
      <c r="M516" s="81">
        <v>13479</v>
      </c>
      <c r="N516"/>
      <c r="O516" s="79">
        <v>0</v>
      </c>
      <c r="P516" s="79">
        <v>0</v>
      </c>
      <c r="Q516" s="55">
        <v>0.09</v>
      </c>
      <c r="R516" s="55">
        <v>9.5686212069053308E-3</v>
      </c>
      <c r="S516" s="52">
        <v>0</v>
      </c>
      <c r="T516"/>
      <c r="U516" s="82">
        <v>209054</v>
      </c>
      <c r="V516" s="82">
        <v>0</v>
      </c>
      <c r="W516" s="82">
        <v>0</v>
      </c>
      <c r="X516" s="82">
        <v>14833</v>
      </c>
      <c r="Y516" s="82">
        <v>223887</v>
      </c>
      <c r="Z516" s="83">
        <f ca="1">SUMIF($A$10:$A$938,$A516,$Y$10:$Y$938)+SUMIF('17PJ'!$B$10:$K$889,$A516,'17PJ'!K$10:$K$889)</f>
        <v>4377023</v>
      </c>
      <c r="AB516" s="79">
        <v>0</v>
      </c>
      <c r="AC516" s="79">
        <v>0</v>
      </c>
      <c r="AD516" s="80">
        <v>0</v>
      </c>
      <c r="AE516" s="150"/>
    </row>
    <row r="517" spans="1:31" s="13" customFormat="1">
      <c r="A517" s="49">
        <v>474</v>
      </c>
      <c r="B517" s="49">
        <v>474097775</v>
      </c>
      <c r="C517" s="50" t="s">
        <v>223</v>
      </c>
      <c r="D517" s="49">
        <v>97</v>
      </c>
      <c r="E517" s="50" t="s">
        <v>224</v>
      </c>
      <c r="F517" s="49">
        <v>775</v>
      </c>
      <c r="G517" s="50" t="s">
        <v>120</v>
      </c>
      <c r="H517" s="79">
        <v>4.5</v>
      </c>
      <c r="I517" s="80">
        <v>9794</v>
      </c>
      <c r="J517" s="80">
        <v>1858</v>
      </c>
      <c r="K517" s="80">
        <v>0</v>
      </c>
      <c r="L517" s="80">
        <v>893</v>
      </c>
      <c r="M517" s="81">
        <v>12545</v>
      </c>
      <c r="N517"/>
      <c r="O517" s="79">
        <v>0</v>
      </c>
      <c r="P517" s="79">
        <v>0</v>
      </c>
      <c r="Q517" s="55">
        <v>0.09</v>
      </c>
      <c r="R517" s="55">
        <v>5.9447349443697431E-3</v>
      </c>
      <c r="S517" s="52">
        <v>0</v>
      </c>
      <c r="T517"/>
      <c r="U517" s="82">
        <v>52434</v>
      </c>
      <c r="V517" s="82">
        <v>0</v>
      </c>
      <c r="W517" s="82">
        <v>0</v>
      </c>
      <c r="X517" s="82">
        <v>4020</v>
      </c>
      <c r="Y517" s="82">
        <v>56454</v>
      </c>
      <c r="Z517" s="83">
        <f ca="1">SUMIF($A$10:$A$938,$A517,$Y$10:$Y$938)+SUMIF('17PJ'!$B$10:$K$889,$A517,'17PJ'!K$10:$K$889)</f>
        <v>4377023</v>
      </c>
      <c r="AB517" s="79">
        <v>0</v>
      </c>
      <c r="AC517" s="79">
        <v>0</v>
      </c>
      <c r="AD517" s="80">
        <v>0</v>
      </c>
      <c r="AE517" s="150"/>
    </row>
    <row r="518" spans="1:31" s="13" customFormat="1">
      <c r="A518" s="49">
        <v>478</v>
      </c>
      <c r="B518" s="49">
        <v>478352064</v>
      </c>
      <c r="C518" s="50" t="s">
        <v>232</v>
      </c>
      <c r="D518" s="49">
        <v>352</v>
      </c>
      <c r="E518" s="50" t="s">
        <v>233</v>
      </c>
      <c r="F518" s="49">
        <v>64</v>
      </c>
      <c r="G518" s="50" t="s">
        <v>102</v>
      </c>
      <c r="H518" s="79">
        <v>3</v>
      </c>
      <c r="I518" s="80">
        <v>9813</v>
      </c>
      <c r="J518" s="80">
        <v>1566</v>
      </c>
      <c r="K518" s="80">
        <v>0</v>
      </c>
      <c r="L518" s="80">
        <v>893</v>
      </c>
      <c r="M518" s="81">
        <v>12272</v>
      </c>
      <c r="N518"/>
      <c r="O518" s="79">
        <v>0</v>
      </c>
      <c r="P518" s="79">
        <v>0</v>
      </c>
      <c r="Q518" s="55">
        <v>0.18</v>
      </c>
      <c r="R518" s="55">
        <v>2.6255390850916226E-2</v>
      </c>
      <c r="S518" s="52">
        <v>0</v>
      </c>
      <c r="T518"/>
      <c r="U518" s="82">
        <v>34137</v>
      </c>
      <c r="V518" s="82">
        <v>0</v>
      </c>
      <c r="W518" s="82">
        <v>0</v>
      </c>
      <c r="X518" s="82">
        <v>2679</v>
      </c>
      <c r="Y518" s="82">
        <v>36816</v>
      </c>
      <c r="Z518" s="83">
        <f ca="1">SUMIF($A$10:$A$938,$A518,$Y$10:$Y$938)+SUMIF('17PJ'!$B$10:$K$889,$A518,'17PJ'!K$10:$K$889)</f>
        <v>5343786</v>
      </c>
      <c r="AB518" s="79">
        <v>0</v>
      </c>
      <c r="AC518" s="79">
        <v>0</v>
      </c>
      <c r="AD518" s="80">
        <v>0</v>
      </c>
      <c r="AE518" s="150"/>
    </row>
    <row r="519" spans="1:31" s="13" customFormat="1">
      <c r="A519" s="49">
        <v>478</v>
      </c>
      <c r="B519" s="49">
        <v>478352097</v>
      </c>
      <c r="C519" s="50" t="s">
        <v>232</v>
      </c>
      <c r="D519" s="49">
        <v>352</v>
      </c>
      <c r="E519" s="50" t="s">
        <v>233</v>
      </c>
      <c r="F519" s="49">
        <v>97</v>
      </c>
      <c r="G519" s="50" t="s">
        <v>224</v>
      </c>
      <c r="H519" s="79">
        <v>2</v>
      </c>
      <c r="I519" s="80">
        <v>14003</v>
      </c>
      <c r="J519" s="80">
        <v>6</v>
      </c>
      <c r="K519" s="80">
        <v>0</v>
      </c>
      <c r="L519" s="80">
        <v>893</v>
      </c>
      <c r="M519" s="81">
        <v>14902</v>
      </c>
      <c r="N519"/>
      <c r="O519" s="79">
        <v>0</v>
      </c>
      <c r="P519" s="79">
        <v>0</v>
      </c>
      <c r="Q519" s="55">
        <v>0.18</v>
      </c>
      <c r="R519" s="55">
        <v>3.1956067136821593E-2</v>
      </c>
      <c r="S519" s="52">
        <v>0</v>
      </c>
      <c r="T519"/>
      <c r="U519" s="82">
        <v>28018</v>
      </c>
      <c r="V519" s="82">
        <v>0</v>
      </c>
      <c r="W519" s="82">
        <v>0</v>
      </c>
      <c r="X519" s="82">
        <v>1786</v>
      </c>
      <c r="Y519" s="82">
        <v>29804</v>
      </c>
      <c r="Z519" s="83">
        <f ca="1">SUMIF($A$10:$A$938,$A519,$Y$10:$Y$938)+SUMIF('17PJ'!$B$10:$K$889,$A519,'17PJ'!K$10:$K$889)</f>
        <v>5343786</v>
      </c>
      <c r="AB519" s="79">
        <v>0</v>
      </c>
      <c r="AC519" s="79">
        <v>0</v>
      </c>
      <c r="AD519" s="80">
        <v>0</v>
      </c>
      <c r="AE519" s="150"/>
    </row>
    <row r="520" spans="1:31" s="13" customFormat="1">
      <c r="A520" s="49">
        <v>478</v>
      </c>
      <c r="B520" s="49">
        <v>478352103</v>
      </c>
      <c r="C520" s="50" t="s">
        <v>232</v>
      </c>
      <c r="D520" s="49">
        <v>352</v>
      </c>
      <c r="E520" s="50" t="s">
        <v>233</v>
      </c>
      <c r="F520" s="49">
        <v>103</v>
      </c>
      <c r="G520" s="50" t="s">
        <v>225</v>
      </c>
      <c r="H520" s="79">
        <v>1.92</v>
      </c>
      <c r="I520" s="80">
        <v>11182</v>
      </c>
      <c r="J520" s="80">
        <v>287</v>
      </c>
      <c r="K520" s="80">
        <v>0</v>
      </c>
      <c r="L520" s="80">
        <v>893</v>
      </c>
      <c r="M520" s="81">
        <v>12362</v>
      </c>
      <c r="N520"/>
      <c r="O520" s="79">
        <v>0</v>
      </c>
      <c r="P520" s="79">
        <v>0</v>
      </c>
      <c r="Q520" s="55">
        <v>0.18</v>
      </c>
      <c r="R520" s="55">
        <v>8.7006000075001526E-3</v>
      </c>
      <c r="S520" s="52">
        <v>0</v>
      </c>
      <c r="T520"/>
      <c r="U520" s="82">
        <v>22020</v>
      </c>
      <c r="V520" s="82">
        <v>0</v>
      </c>
      <c r="W520" s="82">
        <v>0</v>
      </c>
      <c r="X520" s="82">
        <v>1716</v>
      </c>
      <c r="Y520" s="82">
        <v>23736</v>
      </c>
      <c r="Z520" s="83">
        <f ca="1">SUMIF($A$10:$A$938,$A520,$Y$10:$Y$938)+SUMIF('17PJ'!$B$10:$K$889,$A520,'17PJ'!K$10:$K$889)</f>
        <v>5343786</v>
      </c>
      <c r="AB520" s="79">
        <v>0</v>
      </c>
      <c r="AC520" s="79">
        <v>0</v>
      </c>
      <c r="AD520" s="80">
        <v>0</v>
      </c>
      <c r="AE520" s="150"/>
    </row>
    <row r="521" spans="1:31" s="13" customFormat="1">
      <c r="A521" s="49">
        <v>478</v>
      </c>
      <c r="B521" s="49">
        <v>478352125</v>
      </c>
      <c r="C521" s="50" t="s">
        <v>232</v>
      </c>
      <c r="D521" s="49">
        <v>352</v>
      </c>
      <c r="E521" s="50" t="s">
        <v>233</v>
      </c>
      <c r="F521" s="49">
        <v>125</v>
      </c>
      <c r="G521" s="50" t="s">
        <v>105</v>
      </c>
      <c r="H521" s="79">
        <v>16.850000000000001</v>
      </c>
      <c r="I521" s="80">
        <v>9312</v>
      </c>
      <c r="J521" s="80">
        <v>4583</v>
      </c>
      <c r="K521" s="80">
        <v>0</v>
      </c>
      <c r="L521" s="80">
        <v>893</v>
      </c>
      <c r="M521" s="81">
        <v>14788</v>
      </c>
      <c r="N521"/>
      <c r="O521" s="79">
        <v>0</v>
      </c>
      <c r="P521" s="79">
        <v>0</v>
      </c>
      <c r="Q521" s="55">
        <v>0.09</v>
      </c>
      <c r="R521" s="55">
        <v>1.7320717990667586E-2</v>
      </c>
      <c r="S521" s="52">
        <v>0</v>
      </c>
      <c r="T521"/>
      <c r="U521" s="82">
        <v>234131</v>
      </c>
      <c r="V521" s="82">
        <v>0</v>
      </c>
      <c r="W521" s="82">
        <v>0</v>
      </c>
      <c r="X521" s="82">
        <v>15047</v>
      </c>
      <c r="Y521" s="82">
        <v>249178</v>
      </c>
      <c r="Z521" s="83">
        <f ca="1">SUMIF($A$10:$A$938,$A521,$Y$10:$Y$938)+SUMIF('17PJ'!$B$10:$K$889,$A521,'17PJ'!K$10:$K$889)</f>
        <v>5343786</v>
      </c>
      <c r="AB521" s="79">
        <v>0</v>
      </c>
      <c r="AC521" s="79">
        <v>0</v>
      </c>
      <c r="AD521" s="80">
        <v>0</v>
      </c>
      <c r="AE521" s="150"/>
    </row>
    <row r="522" spans="1:31" s="13" customFormat="1">
      <c r="A522" s="49">
        <v>478</v>
      </c>
      <c r="B522" s="49">
        <v>478352141</v>
      </c>
      <c r="C522" s="50" t="s">
        <v>232</v>
      </c>
      <c r="D522" s="49">
        <v>352</v>
      </c>
      <c r="E522" s="50" t="s">
        <v>233</v>
      </c>
      <c r="F522" s="49">
        <v>141</v>
      </c>
      <c r="G522" s="50" t="s">
        <v>106</v>
      </c>
      <c r="H522" s="79">
        <v>1</v>
      </c>
      <c r="I522" s="80">
        <v>10361</v>
      </c>
      <c r="J522" s="80">
        <v>4854</v>
      </c>
      <c r="K522" s="80">
        <v>0</v>
      </c>
      <c r="L522" s="80">
        <v>893</v>
      </c>
      <c r="M522" s="81">
        <v>16108</v>
      </c>
      <c r="N522"/>
      <c r="O522" s="79">
        <v>0</v>
      </c>
      <c r="P522" s="79">
        <v>0</v>
      </c>
      <c r="Q522" s="55">
        <v>0.09</v>
      </c>
      <c r="R522" s="55">
        <v>3.8689956813139532E-2</v>
      </c>
      <c r="S522" s="52">
        <v>0</v>
      </c>
      <c r="T522"/>
      <c r="U522" s="82">
        <v>15215</v>
      </c>
      <c r="V522" s="82">
        <v>0</v>
      </c>
      <c r="W522" s="82">
        <v>0</v>
      </c>
      <c r="X522" s="82">
        <v>893</v>
      </c>
      <c r="Y522" s="82">
        <v>16108</v>
      </c>
      <c r="Z522" s="83">
        <f ca="1">SUMIF($A$10:$A$938,$A522,$Y$10:$Y$938)+SUMIF('17PJ'!$B$10:$K$889,$A522,'17PJ'!K$10:$K$889)</f>
        <v>5343786</v>
      </c>
      <c r="AB522" s="79">
        <v>0</v>
      </c>
      <c r="AC522" s="79">
        <v>0</v>
      </c>
      <c r="AD522" s="80">
        <v>0</v>
      </c>
      <c r="AE522" s="150"/>
    </row>
    <row r="523" spans="1:31" s="13" customFormat="1">
      <c r="A523" s="49">
        <v>478</v>
      </c>
      <c r="B523" s="49">
        <v>478352153</v>
      </c>
      <c r="C523" s="50" t="s">
        <v>232</v>
      </c>
      <c r="D523" s="49">
        <v>352</v>
      </c>
      <c r="E523" s="50" t="s">
        <v>233</v>
      </c>
      <c r="F523" s="49">
        <v>153</v>
      </c>
      <c r="G523" s="50" t="s">
        <v>107</v>
      </c>
      <c r="H523" s="79">
        <v>52.890000000000008</v>
      </c>
      <c r="I523" s="80">
        <v>9670</v>
      </c>
      <c r="J523" s="80">
        <v>512</v>
      </c>
      <c r="K523" s="80">
        <v>0</v>
      </c>
      <c r="L523" s="80">
        <v>893</v>
      </c>
      <c r="M523" s="81">
        <v>11075</v>
      </c>
      <c r="N523"/>
      <c r="O523" s="79">
        <v>0</v>
      </c>
      <c r="P523" s="79">
        <v>0</v>
      </c>
      <c r="Q523" s="55">
        <v>0.09</v>
      </c>
      <c r="R523" s="55">
        <v>1.3064621745680596E-2</v>
      </c>
      <c r="S523" s="52">
        <v>0</v>
      </c>
      <c r="T523"/>
      <c r="U523" s="82">
        <v>538526</v>
      </c>
      <c r="V523" s="82">
        <v>0</v>
      </c>
      <c r="W523" s="82">
        <v>0</v>
      </c>
      <c r="X523" s="82">
        <v>47230</v>
      </c>
      <c r="Y523" s="82">
        <v>585756</v>
      </c>
      <c r="Z523" s="83">
        <f ca="1">SUMIF($A$10:$A$938,$A523,$Y$10:$Y$938)+SUMIF('17PJ'!$B$10:$K$889,$A523,'17PJ'!K$10:$K$889)</f>
        <v>5343786</v>
      </c>
      <c r="AB523" s="79">
        <v>0</v>
      </c>
      <c r="AC523" s="79">
        <v>0</v>
      </c>
      <c r="AD523" s="80">
        <v>0</v>
      </c>
      <c r="AE523" s="150"/>
    </row>
    <row r="524" spans="1:31" s="13" customFormat="1">
      <c r="A524" s="49">
        <v>478</v>
      </c>
      <c r="B524" s="49">
        <v>478352158</v>
      </c>
      <c r="C524" s="50" t="s">
        <v>232</v>
      </c>
      <c r="D524" s="49">
        <v>352</v>
      </c>
      <c r="E524" s="50" t="s">
        <v>233</v>
      </c>
      <c r="F524" s="49">
        <v>158</v>
      </c>
      <c r="G524" s="50" t="s">
        <v>108</v>
      </c>
      <c r="H524" s="79">
        <v>54.96</v>
      </c>
      <c r="I524" s="80">
        <v>9486</v>
      </c>
      <c r="J524" s="80">
        <v>4674</v>
      </c>
      <c r="K524" s="80">
        <v>0</v>
      </c>
      <c r="L524" s="80">
        <v>893</v>
      </c>
      <c r="M524" s="81">
        <v>15053</v>
      </c>
      <c r="N524"/>
      <c r="O524" s="79">
        <v>0</v>
      </c>
      <c r="P524" s="79">
        <v>0</v>
      </c>
      <c r="Q524" s="55">
        <v>0.09</v>
      </c>
      <c r="R524" s="55">
        <v>3.3372491763020873E-2</v>
      </c>
      <c r="S524" s="52">
        <v>0</v>
      </c>
      <c r="T524"/>
      <c r="U524" s="82">
        <v>778233</v>
      </c>
      <c r="V524" s="82">
        <v>0</v>
      </c>
      <c r="W524" s="82">
        <v>0</v>
      </c>
      <c r="X524" s="82">
        <v>49080</v>
      </c>
      <c r="Y524" s="82">
        <v>827313</v>
      </c>
      <c r="Z524" s="83">
        <f ca="1">SUMIF($A$10:$A$938,$A524,$Y$10:$Y$938)+SUMIF('17PJ'!$B$10:$K$889,$A524,'17PJ'!K$10:$K$889)</f>
        <v>5343786</v>
      </c>
      <c r="AB524" s="79">
        <v>0</v>
      </c>
      <c r="AC524" s="79">
        <v>0</v>
      </c>
      <c r="AD524" s="80">
        <v>0</v>
      </c>
      <c r="AE524" s="150"/>
    </row>
    <row r="525" spans="1:31" s="13" customFormat="1">
      <c r="A525" s="49">
        <v>478</v>
      </c>
      <c r="B525" s="49">
        <v>478352162</v>
      </c>
      <c r="C525" s="50" t="s">
        <v>232</v>
      </c>
      <c r="D525" s="49">
        <v>352</v>
      </c>
      <c r="E525" s="50" t="s">
        <v>233</v>
      </c>
      <c r="F525" s="49">
        <v>162</v>
      </c>
      <c r="G525" s="50" t="s">
        <v>226</v>
      </c>
      <c r="H525" s="79">
        <v>11.46</v>
      </c>
      <c r="I525" s="80">
        <v>9387</v>
      </c>
      <c r="J525" s="80">
        <v>2482</v>
      </c>
      <c r="K525" s="80">
        <v>0</v>
      </c>
      <c r="L525" s="80">
        <v>893</v>
      </c>
      <c r="M525" s="81">
        <v>12762</v>
      </c>
      <c r="N525"/>
      <c r="O525" s="79">
        <v>0</v>
      </c>
      <c r="P525" s="79">
        <v>0</v>
      </c>
      <c r="Q525" s="55">
        <v>0.09</v>
      </c>
      <c r="R525" s="55">
        <v>1.4344769244499985E-2</v>
      </c>
      <c r="S525" s="52">
        <v>0</v>
      </c>
      <c r="T525"/>
      <c r="U525" s="82">
        <v>136019</v>
      </c>
      <c r="V525" s="82">
        <v>0</v>
      </c>
      <c r="W525" s="82">
        <v>0</v>
      </c>
      <c r="X525" s="82">
        <v>10233</v>
      </c>
      <c r="Y525" s="82">
        <v>146252</v>
      </c>
      <c r="Z525" s="83">
        <f ca="1">SUMIF($A$10:$A$938,$A525,$Y$10:$Y$938)+SUMIF('17PJ'!$B$10:$K$889,$A525,'17PJ'!K$10:$K$889)</f>
        <v>5343786</v>
      </c>
      <c r="AB525" s="79">
        <v>0</v>
      </c>
      <c r="AC525" s="79">
        <v>0</v>
      </c>
      <c r="AD525" s="80">
        <v>0</v>
      </c>
      <c r="AE525" s="150"/>
    </row>
    <row r="526" spans="1:31" s="13" customFormat="1">
      <c r="A526" s="49">
        <v>478</v>
      </c>
      <c r="B526" s="49">
        <v>478352170</v>
      </c>
      <c r="C526" s="50" t="s">
        <v>232</v>
      </c>
      <c r="D526" s="49">
        <v>352</v>
      </c>
      <c r="E526" s="50" t="s">
        <v>233</v>
      </c>
      <c r="F526" s="49">
        <v>170</v>
      </c>
      <c r="G526" s="50" t="s">
        <v>65</v>
      </c>
      <c r="H526" s="79">
        <v>1</v>
      </c>
      <c r="I526" s="80">
        <v>8110</v>
      </c>
      <c r="J526" s="80">
        <v>3168</v>
      </c>
      <c r="K526" s="80">
        <v>0</v>
      </c>
      <c r="L526" s="80">
        <v>893</v>
      </c>
      <c r="M526" s="81">
        <v>12171</v>
      </c>
      <c r="N526"/>
      <c r="O526" s="79">
        <v>0</v>
      </c>
      <c r="P526" s="79">
        <v>0</v>
      </c>
      <c r="Q526" s="55">
        <v>0.09</v>
      </c>
      <c r="R526" s="55">
        <v>8.9350920886556662E-2</v>
      </c>
      <c r="S526" s="52">
        <v>0</v>
      </c>
      <c r="T526"/>
      <c r="U526" s="82">
        <v>11278</v>
      </c>
      <c r="V526" s="82">
        <v>0</v>
      </c>
      <c r="W526" s="82">
        <v>0</v>
      </c>
      <c r="X526" s="82">
        <v>893</v>
      </c>
      <c r="Y526" s="82">
        <v>12171</v>
      </c>
      <c r="Z526" s="83">
        <f ca="1">SUMIF($A$10:$A$938,$A526,$Y$10:$Y$938)+SUMIF('17PJ'!$B$10:$K$889,$A526,'17PJ'!K$10:$K$889)</f>
        <v>5343786</v>
      </c>
      <c r="AB526" s="79">
        <v>0</v>
      </c>
      <c r="AC526" s="79">
        <v>0</v>
      </c>
      <c r="AD526" s="80">
        <v>0</v>
      </c>
      <c r="AE526" s="150"/>
    </row>
    <row r="527" spans="1:31" s="13" customFormat="1">
      <c r="A527" s="49">
        <v>478</v>
      </c>
      <c r="B527" s="49">
        <v>478352174</v>
      </c>
      <c r="C527" s="50" t="s">
        <v>232</v>
      </c>
      <c r="D527" s="49">
        <v>352</v>
      </c>
      <c r="E527" s="50" t="s">
        <v>233</v>
      </c>
      <c r="F527" s="49">
        <v>174</v>
      </c>
      <c r="G527" s="50" t="s">
        <v>109</v>
      </c>
      <c r="H527" s="79">
        <v>5.85</v>
      </c>
      <c r="I527" s="80">
        <v>8536</v>
      </c>
      <c r="J527" s="80">
        <v>3387</v>
      </c>
      <c r="K527" s="80">
        <v>0</v>
      </c>
      <c r="L527" s="80">
        <v>893</v>
      </c>
      <c r="M527" s="81">
        <v>12816</v>
      </c>
      <c r="N527"/>
      <c r="O527" s="79">
        <v>0</v>
      </c>
      <c r="P527" s="79">
        <v>0</v>
      </c>
      <c r="Q527" s="55">
        <v>0.09</v>
      </c>
      <c r="R527" s="55">
        <v>2.8058366023205345E-2</v>
      </c>
      <c r="S527" s="52">
        <v>0</v>
      </c>
      <c r="T527"/>
      <c r="U527" s="82">
        <v>69750</v>
      </c>
      <c r="V527" s="82">
        <v>0</v>
      </c>
      <c r="W527" s="82">
        <v>0</v>
      </c>
      <c r="X527" s="82">
        <v>5224</v>
      </c>
      <c r="Y527" s="82">
        <v>74974</v>
      </c>
      <c r="Z527" s="83">
        <f ca="1">SUMIF($A$10:$A$938,$A527,$Y$10:$Y$938)+SUMIF('17PJ'!$B$10:$K$889,$A527,'17PJ'!K$10:$K$889)</f>
        <v>5343786</v>
      </c>
      <c r="AB527" s="79">
        <v>0</v>
      </c>
      <c r="AC527" s="79">
        <v>0</v>
      </c>
      <c r="AD527" s="80">
        <v>0</v>
      </c>
      <c r="AE527" s="150"/>
    </row>
    <row r="528" spans="1:31" s="13" customFormat="1">
      <c r="A528" s="49">
        <v>478</v>
      </c>
      <c r="B528" s="49">
        <v>478352186</v>
      </c>
      <c r="C528" s="50" t="s">
        <v>232</v>
      </c>
      <c r="D528" s="49">
        <v>352</v>
      </c>
      <c r="E528" s="50" t="s">
        <v>233</v>
      </c>
      <c r="F528" s="49">
        <v>186</v>
      </c>
      <c r="G528" s="50" t="s">
        <v>157</v>
      </c>
      <c r="H528" s="79">
        <v>0.05</v>
      </c>
      <c r="I528" s="80">
        <v>10172</v>
      </c>
      <c r="J528" s="80">
        <v>4445</v>
      </c>
      <c r="K528" s="80">
        <v>0</v>
      </c>
      <c r="L528" s="80">
        <v>893</v>
      </c>
      <c r="M528" s="81">
        <v>15510</v>
      </c>
      <c r="N528"/>
      <c r="O528" s="79">
        <v>0</v>
      </c>
      <c r="P528" s="79">
        <v>0</v>
      </c>
      <c r="Q528" s="55">
        <v>0.09</v>
      </c>
      <c r="R528" s="55">
        <v>3.6886226487267072E-3</v>
      </c>
      <c r="S528" s="52">
        <v>0</v>
      </c>
      <c r="T528"/>
      <c r="U528" s="82">
        <v>731</v>
      </c>
      <c r="V528" s="82">
        <v>0</v>
      </c>
      <c r="W528" s="82">
        <v>0</v>
      </c>
      <c r="X528" s="82">
        <v>45</v>
      </c>
      <c r="Y528" s="82">
        <v>776</v>
      </c>
      <c r="Z528" s="83">
        <f ca="1">SUMIF($A$10:$A$938,$A528,$Y$10:$Y$938)+SUMIF('17PJ'!$B$10:$K$889,$A528,'17PJ'!K$10:$K$889)</f>
        <v>5343786</v>
      </c>
      <c r="AB528" s="79">
        <v>0</v>
      </c>
      <c r="AC528" s="79">
        <v>0</v>
      </c>
      <c r="AD528" s="80">
        <v>0</v>
      </c>
      <c r="AE528" s="150"/>
    </row>
    <row r="529" spans="1:31" s="13" customFormat="1">
      <c r="A529" s="49">
        <v>478</v>
      </c>
      <c r="B529" s="49">
        <v>478352271</v>
      </c>
      <c r="C529" s="50" t="s">
        <v>232</v>
      </c>
      <c r="D529" s="49">
        <v>352</v>
      </c>
      <c r="E529" s="50" t="s">
        <v>233</v>
      </c>
      <c r="F529" s="49">
        <v>271</v>
      </c>
      <c r="G529" s="50" t="s">
        <v>111</v>
      </c>
      <c r="H529" s="79">
        <v>1</v>
      </c>
      <c r="I529" s="80">
        <v>9813</v>
      </c>
      <c r="J529" s="80">
        <v>2748</v>
      </c>
      <c r="K529" s="80">
        <v>0</v>
      </c>
      <c r="L529" s="80">
        <v>893</v>
      </c>
      <c r="M529" s="81">
        <v>13454</v>
      </c>
      <c r="N529"/>
      <c r="O529" s="79">
        <v>0</v>
      </c>
      <c r="P529" s="79">
        <v>0</v>
      </c>
      <c r="Q529" s="55">
        <v>0.09</v>
      </c>
      <c r="R529" s="55">
        <v>5.5320159227313561E-3</v>
      </c>
      <c r="S529" s="52">
        <v>0</v>
      </c>
      <c r="T529"/>
      <c r="U529" s="82">
        <v>12561</v>
      </c>
      <c r="V529" s="82">
        <v>0</v>
      </c>
      <c r="W529" s="82">
        <v>0</v>
      </c>
      <c r="X529" s="82">
        <v>893</v>
      </c>
      <c r="Y529" s="82">
        <v>13454</v>
      </c>
      <c r="Z529" s="83">
        <f ca="1">SUMIF($A$10:$A$938,$A529,$Y$10:$Y$938)+SUMIF('17PJ'!$B$10:$K$889,$A529,'17PJ'!K$10:$K$889)</f>
        <v>5343786</v>
      </c>
      <c r="AB529" s="79">
        <v>0</v>
      </c>
      <c r="AC529" s="79">
        <v>0</v>
      </c>
      <c r="AD529" s="80">
        <v>0</v>
      </c>
      <c r="AE529" s="150"/>
    </row>
    <row r="530" spans="1:31" s="13" customFormat="1">
      <c r="A530" s="49">
        <v>478</v>
      </c>
      <c r="B530" s="49">
        <v>478352288</v>
      </c>
      <c r="C530" s="50" t="s">
        <v>232</v>
      </c>
      <c r="D530" s="49">
        <v>352</v>
      </c>
      <c r="E530" s="50" t="s">
        <v>233</v>
      </c>
      <c r="F530" s="49">
        <v>288</v>
      </c>
      <c r="G530" s="50" t="s">
        <v>68</v>
      </c>
      <c r="H530" s="79">
        <v>2</v>
      </c>
      <c r="I530" s="80">
        <v>9137</v>
      </c>
      <c r="J530" s="80">
        <v>5580</v>
      </c>
      <c r="K530" s="80">
        <v>0</v>
      </c>
      <c r="L530" s="80">
        <v>893</v>
      </c>
      <c r="M530" s="81">
        <v>15610</v>
      </c>
      <c r="N530"/>
      <c r="O530" s="79">
        <v>0</v>
      </c>
      <c r="P530" s="79">
        <v>0</v>
      </c>
      <c r="Q530" s="55">
        <v>0.09</v>
      </c>
      <c r="R530" s="55">
        <v>1.3814430966453072E-3</v>
      </c>
      <c r="S530" s="52">
        <v>0</v>
      </c>
      <c r="T530"/>
      <c r="U530" s="82">
        <v>29434</v>
      </c>
      <c r="V530" s="82">
        <v>0</v>
      </c>
      <c r="W530" s="82">
        <v>0</v>
      </c>
      <c r="X530" s="82">
        <v>1786</v>
      </c>
      <c r="Y530" s="82">
        <v>31220</v>
      </c>
      <c r="Z530" s="83">
        <f ca="1">SUMIF($A$10:$A$938,$A530,$Y$10:$Y$938)+SUMIF('17PJ'!$B$10:$K$889,$A530,'17PJ'!K$10:$K$889)</f>
        <v>5343786</v>
      </c>
      <c r="AB530" s="79">
        <v>0</v>
      </c>
      <c r="AC530" s="79">
        <v>0</v>
      </c>
      <c r="AD530" s="80">
        <v>0</v>
      </c>
      <c r="AE530" s="150"/>
    </row>
    <row r="531" spans="1:31" s="13" customFormat="1">
      <c r="A531" s="49">
        <v>478</v>
      </c>
      <c r="B531" s="49">
        <v>478352326</v>
      </c>
      <c r="C531" s="50" t="s">
        <v>232</v>
      </c>
      <c r="D531" s="49">
        <v>352</v>
      </c>
      <c r="E531" s="50" t="s">
        <v>233</v>
      </c>
      <c r="F531" s="49">
        <v>326</v>
      </c>
      <c r="G531" s="50" t="s">
        <v>114</v>
      </c>
      <c r="H531" s="79">
        <v>5</v>
      </c>
      <c r="I531" s="80">
        <v>8678</v>
      </c>
      <c r="J531" s="80">
        <v>3284</v>
      </c>
      <c r="K531" s="80">
        <v>0</v>
      </c>
      <c r="L531" s="80">
        <v>893</v>
      </c>
      <c r="M531" s="81">
        <v>12855</v>
      </c>
      <c r="N531"/>
      <c r="O531" s="79">
        <v>0</v>
      </c>
      <c r="P531" s="79">
        <v>0</v>
      </c>
      <c r="Q531" s="55">
        <v>0.09</v>
      </c>
      <c r="R531" s="55">
        <v>2.6561635241591154E-3</v>
      </c>
      <c r="S531" s="52">
        <v>0</v>
      </c>
      <c r="T531"/>
      <c r="U531" s="82">
        <v>59810</v>
      </c>
      <c r="V531" s="82">
        <v>0</v>
      </c>
      <c r="W531" s="82">
        <v>0</v>
      </c>
      <c r="X531" s="82">
        <v>4465</v>
      </c>
      <c r="Y531" s="82">
        <v>64275</v>
      </c>
      <c r="Z531" s="83">
        <f ca="1">SUMIF($A$10:$A$938,$A531,$Y$10:$Y$938)+SUMIF('17PJ'!$B$10:$K$889,$A531,'17PJ'!K$10:$K$889)</f>
        <v>5343786</v>
      </c>
      <c r="AB531" s="79">
        <v>0</v>
      </c>
      <c r="AC531" s="79">
        <v>0</v>
      </c>
      <c r="AD531" s="80">
        <v>0</v>
      </c>
      <c r="AE531" s="150"/>
    </row>
    <row r="532" spans="1:31" s="13" customFormat="1">
      <c r="A532" s="49">
        <v>478</v>
      </c>
      <c r="B532" s="49">
        <v>478352348</v>
      </c>
      <c r="C532" s="50" t="s">
        <v>232</v>
      </c>
      <c r="D532" s="49">
        <v>352</v>
      </c>
      <c r="E532" s="50" t="s">
        <v>233</v>
      </c>
      <c r="F532" s="49">
        <v>348</v>
      </c>
      <c r="G532" s="50" t="s">
        <v>100</v>
      </c>
      <c r="H532" s="79">
        <v>15.040000000000001</v>
      </c>
      <c r="I532" s="80">
        <v>9903</v>
      </c>
      <c r="J532" s="80">
        <v>82</v>
      </c>
      <c r="K532" s="80">
        <v>0</v>
      </c>
      <c r="L532" s="80">
        <v>893</v>
      </c>
      <c r="M532" s="81">
        <v>10878</v>
      </c>
      <c r="N532"/>
      <c r="O532" s="79">
        <v>0</v>
      </c>
      <c r="P532" s="79">
        <v>0</v>
      </c>
      <c r="Q532" s="55">
        <v>0.09</v>
      </c>
      <c r="R532" s="55">
        <v>6.4403312359116588E-2</v>
      </c>
      <c r="S532" s="52">
        <v>0</v>
      </c>
      <c r="T532"/>
      <c r="U532" s="82">
        <v>150174</v>
      </c>
      <c r="V532" s="82">
        <v>0</v>
      </c>
      <c r="W532" s="82">
        <v>0</v>
      </c>
      <c r="X532" s="82">
        <v>13430</v>
      </c>
      <c r="Y532" s="82">
        <v>163604</v>
      </c>
      <c r="Z532" s="83">
        <f ca="1">SUMIF($A$10:$A$938,$A532,$Y$10:$Y$938)+SUMIF('17PJ'!$B$10:$K$889,$A532,'17PJ'!K$10:$K$889)</f>
        <v>5343786</v>
      </c>
      <c r="AB532" s="79">
        <v>0</v>
      </c>
      <c r="AC532" s="79">
        <v>0</v>
      </c>
      <c r="AD532" s="80">
        <v>0</v>
      </c>
      <c r="AE532" s="150"/>
    </row>
    <row r="533" spans="1:31" s="13" customFormat="1">
      <c r="A533" s="49">
        <v>478</v>
      </c>
      <c r="B533" s="49">
        <v>478352352</v>
      </c>
      <c r="C533" s="50" t="s">
        <v>232</v>
      </c>
      <c r="D533" s="49">
        <v>352</v>
      </c>
      <c r="E533" s="50" t="s">
        <v>233</v>
      </c>
      <c r="F533" s="49">
        <v>352</v>
      </c>
      <c r="G533" s="50" t="s">
        <v>233</v>
      </c>
      <c r="H533" s="79">
        <v>5.04</v>
      </c>
      <c r="I533" s="80">
        <v>9813</v>
      </c>
      <c r="J533" s="80">
        <v>4829</v>
      </c>
      <c r="K533" s="80">
        <v>0</v>
      </c>
      <c r="L533" s="80">
        <v>893</v>
      </c>
      <c r="M533" s="81">
        <v>15535</v>
      </c>
      <c r="N533"/>
      <c r="O533" s="79">
        <v>0</v>
      </c>
      <c r="P533" s="79">
        <v>0</v>
      </c>
      <c r="Q533" s="55">
        <v>0.09</v>
      </c>
      <c r="R533" s="55">
        <v>5.9154000000000003E-3</v>
      </c>
      <c r="S533" s="52">
        <v>0</v>
      </c>
      <c r="T533"/>
      <c r="U533" s="82">
        <v>73796</v>
      </c>
      <c r="V533" s="82">
        <v>0</v>
      </c>
      <c r="W533" s="82">
        <v>0</v>
      </c>
      <c r="X533" s="82">
        <v>4501</v>
      </c>
      <c r="Y533" s="82">
        <v>78297</v>
      </c>
      <c r="Z533" s="83">
        <f ca="1">SUMIF($A$10:$A$938,$A533,$Y$10:$Y$938)+SUMIF('17PJ'!$B$10:$K$889,$A533,'17PJ'!K$10:$K$889)</f>
        <v>5343786</v>
      </c>
      <c r="AB533" s="79">
        <v>0</v>
      </c>
      <c r="AC533" s="79">
        <v>0</v>
      </c>
      <c r="AD533" s="80">
        <v>0</v>
      </c>
      <c r="AE533" s="150"/>
    </row>
    <row r="534" spans="1:31" s="13" customFormat="1">
      <c r="A534" s="49">
        <v>478</v>
      </c>
      <c r="B534" s="49">
        <v>478352600</v>
      </c>
      <c r="C534" s="50" t="s">
        <v>232</v>
      </c>
      <c r="D534" s="49">
        <v>352</v>
      </c>
      <c r="E534" s="50" t="s">
        <v>233</v>
      </c>
      <c r="F534" s="49">
        <v>600</v>
      </c>
      <c r="G534" s="50" t="s">
        <v>136</v>
      </c>
      <c r="H534" s="79">
        <v>21</v>
      </c>
      <c r="I534" s="80">
        <v>9461</v>
      </c>
      <c r="J534" s="80">
        <v>3869</v>
      </c>
      <c r="K534" s="80">
        <v>0</v>
      </c>
      <c r="L534" s="80">
        <v>893</v>
      </c>
      <c r="M534" s="81">
        <v>14223</v>
      </c>
      <c r="N534"/>
      <c r="O534" s="79">
        <v>0</v>
      </c>
      <c r="P534" s="79">
        <v>0</v>
      </c>
      <c r="Q534" s="55">
        <v>0.09</v>
      </c>
      <c r="R534" s="55">
        <v>3.9656273462126863E-3</v>
      </c>
      <c r="S534" s="52">
        <v>0</v>
      </c>
      <c r="T534"/>
      <c r="U534" s="82">
        <v>279930</v>
      </c>
      <c r="V534" s="82">
        <v>0</v>
      </c>
      <c r="W534" s="82">
        <v>0</v>
      </c>
      <c r="X534" s="82">
        <v>18753</v>
      </c>
      <c r="Y534" s="82">
        <v>298683</v>
      </c>
      <c r="Z534" s="83">
        <f ca="1">SUMIF($A$10:$A$938,$A534,$Y$10:$Y$938)+SUMIF('17PJ'!$B$10:$K$889,$A534,'17PJ'!K$10:$K$889)</f>
        <v>5343786</v>
      </c>
      <c r="AB534" s="79">
        <v>0</v>
      </c>
      <c r="AC534" s="79">
        <v>0</v>
      </c>
      <c r="AD534" s="80">
        <v>0</v>
      </c>
      <c r="AE534" s="150"/>
    </row>
    <row r="535" spans="1:31" s="13" customFormat="1">
      <c r="A535" s="49">
        <v>478</v>
      </c>
      <c r="B535" s="49">
        <v>478352610</v>
      </c>
      <c r="C535" s="50" t="s">
        <v>232</v>
      </c>
      <c r="D535" s="49">
        <v>352</v>
      </c>
      <c r="E535" s="50" t="s">
        <v>233</v>
      </c>
      <c r="F535" s="49">
        <v>610</v>
      </c>
      <c r="G535" s="50" t="s">
        <v>228</v>
      </c>
      <c r="H535" s="79">
        <v>4</v>
      </c>
      <c r="I535" s="80">
        <v>10270</v>
      </c>
      <c r="J535" s="80">
        <v>1990</v>
      </c>
      <c r="K535" s="80">
        <v>0</v>
      </c>
      <c r="L535" s="80">
        <v>893</v>
      </c>
      <c r="M535" s="81">
        <v>13153</v>
      </c>
      <c r="N535"/>
      <c r="O535" s="79">
        <v>0</v>
      </c>
      <c r="P535" s="79">
        <v>0</v>
      </c>
      <c r="Q535" s="55">
        <v>0.09</v>
      </c>
      <c r="R535" s="55">
        <v>4.1153252749695918E-3</v>
      </c>
      <c r="S535" s="52">
        <v>0</v>
      </c>
      <c r="T535"/>
      <c r="U535" s="82">
        <v>49040</v>
      </c>
      <c r="V535" s="82">
        <v>0</v>
      </c>
      <c r="W535" s="82">
        <v>0</v>
      </c>
      <c r="X535" s="82">
        <v>3572</v>
      </c>
      <c r="Y535" s="82">
        <v>52612</v>
      </c>
      <c r="Z535" s="83">
        <f ca="1">SUMIF($A$10:$A$938,$A535,$Y$10:$Y$938)+SUMIF('17PJ'!$B$10:$K$889,$A535,'17PJ'!K$10:$K$889)</f>
        <v>5343786</v>
      </c>
      <c r="AB535" s="79">
        <v>0</v>
      </c>
      <c r="AC535" s="79">
        <v>0</v>
      </c>
      <c r="AD535" s="80">
        <v>0</v>
      </c>
      <c r="AE535" s="150"/>
    </row>
    <row r="536" spans="1:31" s="13" customFormat="1">
      <c r="A536" s="49">
        <v>478</v>
      </c>
      <c r="B536" s="49">
        <v>478352616</v>
      </c>
      <c r="C536" s="50" t="s">
        <v>232</v>
      </c>
      <c r="D536" s="49">
        <v>352</v>
      </c>
      <c r="E536" s="50" t="s">
        <v>233</v>
      </c>
      <c r="F536" s="49">
        <v>616</v>
      </c>
      <c r="G536" s="50" t="s">
        <v>83</v>
      </c>
      <c r="H536" s="79">
        <v>68.77</v>
      </c>
      <c r="I536" s="80">
        <v>9503</v>
      </c>
      <c r="J536" s="80">
        <v>3206</v>
      </c>
      <c r="K536" s="80">
        <v>0</v>
      </c>
      <c r="L536" s="80">
        <v>893</v>
      </c>
      <c r="M536" s="81">
        <v>13602</v>
      </c>
      <c r="N536"/>
      <c r="O536" s="79">
        <v>0</v>
      </c>
      <c r="P536" s="79">
        <v>0</v>
      </c>
      <c r="Q536" s="55">
        <v>0.09</v>
      </c>
      <c r="R536" s="55">
        <v>3.6936632904566308E-2</v>
      </c>
      <c r="S536" s="52">
        <v>0</v>
      </c>
      <c r="T536"/>
      <c r="U536" s="82">
        <v>873999</v>
      </c>
      <c r="V536" s="82">
        <v>0</v>
      </c>
      <c r="W536" s="82">
        <v>0</v>
      </c>
      <c r="X536" s="82">
        <v>61411</v>
      </c>
      <c r="Y536" s="82">
        <v>935410</v>
      </c>
      <c r="Z536" s="83">
        <f ca="1">SUMIF($A$10:$A$938,$A536,$Y$10:$Y$938)+SUMIF('17PJ'!$B$10:$K$889,$A536,'17PJ'!K$10:$K$889)</f>
        <v>5343786</v>
      </c>
      <c r="AB536" s="79">
        <v>0</v>
      </c>
      <c r="AC536" s="79">
        <v>0</v>
      </c>
      <c r="AD536" s="80">
        <v>0</v>
      </c>
      <c r="AE536" s="150"/>
    </row>
    <row r="537" spans="1:31" s="13" customFormat="1">
      <c r="A537" s="49">
        <v>478</v>
      </c>
      <c r="B537" s="49">
        <v>478352620</v>
      </c>
      <c r="C537" s="50" t="s">
        <v>232</v>
      </c>
      <c r="D537" s="49">
        <v>352</v>
      </c>
      <c r="E537" s="50" t="s">
        <v>233</v>
      </c>
      <c r="F537" s="49">
        <v>620</v>
      </c>
      <c r="G537" s="50" t="s">
        <v>115</v>
      </c>
      <c r="H537" s="79">
        <v>3</v>
      </c>
      <c r="I537" s="80">
        <v>8961</v>
      </c>
      <c r="J537" s="80">
        <v>3844</v>
      </c>
      <c r="K537" s="80">
        <v>0</v>
      </c>
      <c r="L537" s="80">
        <v>893</v>
      </c>
      <c r="M537" s="81">
        <v>13698</v>
      </c>
      <c r="N537"/>
      <c r="O537" s="79">
        <v>0</v>
      </c>
      <c r="P537" s="79">
        <v>0</v>
      </c>
      <c r="Q537" s="55">
        <v>0.09</v>
      </c>
      <c r="R537" s="55">
        <v>2.9038079192480512E-2</v>
      </c>
      <c r="S537" s="52">
        <v>0</v>
      </c>
      <c r="T537"/>
      <c r="U537" s="82">
        <v>38415</v>
      </c>
      <c r="V537" s="82">
        <v>0</v>
      </c>
      <c r="W537" s="82">
        <v>0</v>
      </c>
      <c r="X537" s="82">
        <v>2679</v>
      </c>
      <c r="Y537" s="82">
        <v>41094</v>
      </c>
      <c r="Z537" s="83">
        <f ca="1">SUMIF($A$10:$A$938,$A537,$Y$10:$Y$938)+SUMIF('17PJ'!$B$10:$K$889,$A537,'17PJ'!K$10:$K$889)</f>
        <v>5343786</v>
      </c>
      <c r="AB537" s="79">
        <v>0</v>
      </c>
      <c r="AC537" s="79">
        <v>0</v>
      </c>
      <c r="AD537" s="80">
        <v>0</v>
      </c>
      <c r="AE537" s="150"/>
    </row>
    <row r="538" spans="1:31" s="13" customFormat="1">
      <c r="A538" s="49">
        <v>478</v>
      </c>
      <c r="B538" s="49">
        <v>478352640</v>
      </c>
      <c r="C538" s="50" t="s">
        <v>232</v>
      </c>
      <c r="D538" s="49">
        <v>352</v>
      </c>
      <c r="E538" s="50" t="s">
        <v>233</v>
      </c>
      <c r="F538" s="49">
        <v>640</v>
      </c>
      <c r="G538" s="50" t="s">
        <v>235</v>
      </c>
      <c r="H538" s="79">
        <v>4</v>
      </c>
      <c r="I538" s="80">
        <v>9813</v>
      </c>
      <c r="J538" s="80">
        <v>6920</v>
      </c>
      <c r="K538" s="80">
        <v>0</v>
      </c>
      <c r="L538" s="80">
        <v>893</v>
      </c>
      <c r="M538" s="81">
        <v>17626</v>
      </c>
      <c r="N538"/>
      <c r="O538" s="79">
        <v>0</v>
      </c>
      <c r="P538" s="79">
        <v>0</v>
      </c>
      <c r="Q538" s="55">
        <v>0.09</v>
      </c>
      <c r="R538" s="55">
        <v>2.6462237606431622E-3</v>
      </c>
      <c r="S538" s="52">
        <v>0</v>
      </c>
      <c r="T538"/>
      <c r="U538" s="82">
        <v>66932</v>
      </c>
      <c r="V538" s="82">
        <v>0</v>
      </c>
      <c r="W538" s="82">
        <v>0</v>
      </c>
      <c r="X538" s="82">
        <v>3572</v>
      </c>
      <c r="Y538" s="82">
        <v>70504</v>
      </c>
      <c r="Z538" s="83">
        <f ca="1">SUMIF($A$10:$A$938,$A538,$Y$10:$Y$938)+SUMIF('17PJ'!$B$10:$K$889,$A538,'17PJ'!K$10:$K$889)</f>
        <v>5343786</v>
      </c>
      <c r="AB538" s="79">
        <v>0</v>
      </c>
      <c r="AC538" s="79">
        <v>0</v>
      </c>
      <c r="AD538" s="80">
        <v>0</v>
      </c>
      <c r="AE538" s="150"/>
    </row>
    <row r="539" spans="1:31" s="13" customFormat="1">
      <c r="A539" s="49">
        <v>478</v>
      </c>
      <c r="B539" s="49">
        <v>478352673</v>
      </c>
      <c r="C539" s="50" t="s">
        <v>232</v>
      </c>
      <c r="D539" s="49">
        <v>352</v>
      </c>
      <c r="E539" s="50" t="s">
        <v>233</v>
      </c>
      <c r="F539" s="49">
        <v>673</v>
      </c>
      <c r="G539" s="50" t="s">
        <v>137</v>
      </c>
      <c r="H539" s="79">
        <v>26.95</v>
      </c>
      <c r="I539" s="80">
        <v>9591</v>
      </c>
      <c r="J539" s="80">
        <v>4553</v>
      </c>
      <c r="K539" s="80">
        <v>0</v>
      </c>
      <c r="L539" s="80">
        <v>893</v>
      </c>
      <c r="M539" s="81">
        <v>15037</v>
      </c>
      <c r="N539"/>
      <c r="O539" s="79">
        <v>0</v>
      </c>
      <c r="P539" s="79">
        <v>0</v>
      </c>
      <c r="Q539" s="55">
        <v>0.09</v>
      </c>
      <c r="R539" s="55">
        <v>1.7919692828210827E-2</v>
      </c>
      <c r="S539" s="52">
        <v>0</v>
      </c>
      <c r="T539"/>
      <c r="U539" s="82">
        <v>381181</v>
      </c>
      <c r="V539" s="82">
        <v>0</v>
      </c>
      <c r="W539" s="82">
        <v>0</v>
      </c>
      <c r="X539" s="82">
        <v>24066</v>
      </c>
      <c r="Y539" s="82">
        <v>405247</v>
      </c>
      <c r="Z539" s="83">
        <f ca="1">SUMIF($A$10:$A$938,$A539,$Y$10:$Y$938)+SUMIF('17PJ'!$B$10:$K$889,$A539,'17PJ'!K$10:$K$889)</f>
        <v>5343786</v>
      </c>
      <c r="AB539" s="79">
        <v>0</v>
      </c>
      <c r="AC539" s="79">
        <v>0</v>
      </c>
      <c r="AD539" s="80">
        <v>0</v>
      </c>
      <c r="AE539" s="150"/>
    </row>
    <row r="540" spans="1:31" s="13" customFormat="1">
      <c r="A540" s="49">
        <v>478</v>
      </c>
      <c r="B540" s="49">
        <v>478352720</v>
      </c>
      <c r="C540" s="50" t="s">
        <v>232</v>
      </c>
      <c r="D540" s="49">
        <v>352</v>
      </c>
      <c r="E540" s="50" t="s">
        <v>233</v>
      </c>
      <c r="F540" s="49">
        <v>720</v>
      </c>
      <c r="G540" s="50" t="s">
        <v>230</v>
      </c>
      <c r="H540" s="79">
        <v>4</v>
      </c>
      <c r="I540" s="80">
        <v>9472</v>
      </c>
      <c r="J540" s="80">
        <v>2043</v>
      </c>
      <c r="K540" s="80">
        <v>0</v>
      </c>
      <c r="L540" s="80">
        <v>893</v>
      </c>
      <c r="M540" s="81">
        <v>12408</v>
      </c>
      <c r="N540"/>
      <c r="O540" s="79">
        <v>0</v>
      </c>
      <c r="P540" s="79">
        <v>0</v>
      </c>
      <c r="Q540" s="55">
        <v>0.09</v>
      </c>
      <c r="R540" s="55">
        <v>8.1675947199993972E-3</v>
      </c>
      <c r="S540" s="52">
        <v>0</v>
      </c>
      <c r="T540"/>
      <c r="U540" s="82">
        <v>46060</v>
      </c>
      <c r="V540" s="82">
        <v>0</v>
      </c>
      <c r="W540" s="82">
        <v>0</v>
      </c>
      <c r="X540" s="82">
        <v>3572</v>
      </c>
      <c r="Y540" s="82">
        <v>49632</v>
      </c>
      <c r="Z540" s="83">
        <f ca="1">SUMIF($A$10:$A$938,$A540,$Y$10:$Y$938)+SUMIF('17PJ'!$B$10:$K$889,$A540,'17PJ'!K$10:$K$889)</f>
        <v>5343786</v>
      </c>
      <c r="AB540" s="79">
        <v>0</v>
      </c>
      <c r="AC540" s="79">
        <v>0</v>
      </c>
      <c r="AD540" s="80">
        <v>0</v>
      </c>
      <c r="AE540" s="150"/>
    </row>
    <row r="541" spans="1:31" s="13" customFormat="1">
      <c r="A541" s="49">
        <v>478</v>
      </c>
      <c r="B541" s="49">
        <v>478352725</v>
      </c>
      <c r="C541" s="50" t="s">
        <v>232</v>
      </c>
      <c r="D541" s="49">
        <v>352</v>
      </c>
      <c r="E541" s="50" t="s">
        <v>233</v>
      </c>
      <c r="F541" s="49">
        <v>725</v>
      </c>
      <c r="G541" s="50" t="s">
        <v>117</v>
      </c>
      <c r="H541" s="79">
        <v>21.8</v>
      </c>
      <c r="I541" s="80">
        <v>9174</v>
      </c>
      <c r="J541" s="80">
        <v>2633</v>
      </c>
      <c r="K541" s="80">
        <v>0</v>
      </c>
      <c r="L541" s="80">
        <v>893</v>
      </c>
      <c r="M541" s="81">
        <v>12700</v>
      </c>
      <c r="N541"/>
      <c r="O541" s="79">
        <v>0</v>
      </c>
      <c r="P541" s="79">
        <v>0</v>
      </c>
      <c r="Q541" s="55">
        <v>0.09</v>
      </c>
      <c r="R541" s="55">
        <v>9.9651934238605307E-3</v>
      </c>
      <c r="S541" s="52">
        <v>0</v>
      </c>
      <c r="T541"/>
      <c r="U541" s="82">
        <v>257393</v>
      </c>
      <c r="V541" s="82">
        <v>0</v>
      </c>
      <c r="W541" s="82">
        <v>0</v>
      </c>
      <c r="X541" s="82">
        <v>19467</v>
      </c>
      <c r="Y541" s="82">
        <v>276860</v>
      </c>
      <c r="Z541" s="83">
        <f ca="1">SUMIF($A$10:$A$938,$A541,$Y$10:$Y$938)+SUMIF('17PJ'!$B$10:$K$889,$A541,'17PJ'!K$10:$K$889)</f>
        <v>5343786</v>
      </c>
      <c r="AB541" s="79">
        <v>0</v>
      </c>
      <c r="AC541" s="79">
        <v>0</v>
      </c>
      <c r="AD541" s="80">
        <v>0</v>
      </c>
      <c r="AE541" s="150"/>
    </row>
    <row r="542" spans="1:31" s="13" customFormat="1">
      <c r="A542" s="49">
        <v>478</v>
      </c>
      <c r="B542" s="49">
        <v>478352730</v>
      </c>
      <c r="C542" s="50" t="s">
        <v>232</v>
      </c>
      <c r="D542" s="49">
        <v>352</v>
      </c>
      <c r="E542" s="50" t="s">
        <v>233</v>
      </c>
      <c r="F542" s="49">
        <v>730</v>
      </c>
      <c r="G542" s="50" t="s">
        <v>118</v>
      </c>
      <c r="H542" s="79">
        <v>2</v>
      </c>
      <c r="I542" s="80">
        <v>9813</v>
      </c>
      <c r="J542" s="80">
        <v>3430</v>
      </c>
      <c r="K542" s="80">
        <v>0</v>
      </c>
      <c r="L542" s="80">
        <v>893</v>
      </c>
      <c r="M542" s="81">
        <v>14136</v>
      </c>
      <c r="N542"/>
      <c r="O542" s="79">
        <v>0</v>
      </c>
      <c r="P542" s="79">
        <v>0</v>
      </c>
      <c r="Q542" s="55">
        <v>0.09</v>
      </c>
      <c r="R542" s="55">
        <v>1.2704587340535221E-2</v>
      </c>
      <c r="S542" s="52">
        <v>0</v>
      </c>
      <c r="T542"/>
      <c r="U542" s="82">
        <v>26486</v>
      </c>
      <c r="V542" s="82">
        <v>0</v>
      </c>
      <c r="W542" s="82">
        <v>0</v>
      </c>
      <c r="X542" s="82">
        <v>1786</v>
      </c>
      <c r="Y542" s="82">
        <v>28272</v>
      </c>
      <c r="Z542" s="83">
        <f ca="1">SUMIF($A$10:$A$938,$A542,$Y$10:$Y$938)+SUMIF('17PJ'!$B$10:$K$889,$A542,'17PJ'!K$10:$K$889)</f>
        <v>5343786</v>
      </c>
      <c r="AB542" s="79">
        <v>0</v>
      </c>
      <c r="AC542" s="79">
        <v>0</v>
      </c>
      <c r="AD542" s="80">
        <v>0</v>
      </c>
      <c r="AE542" s="150"/>
    </row>
    <row r="543" spans="1:31" s="13" customFormat="1">
      <c r="A543" s="49">
        <v>478</v>
      </c>
      <c r="B543" s="49">
        <v>478352735</v>
      </c>
      <c r="C543" s="50" t="s">
        <v>232</v>
      </c>
      <c r="D543" s="49">
        <v>352</v>
      </c>
      <c r="E543" s="50" t="s">
        <v>233</v>
      </c>
      <c r="F543" s="49">
        <v>735</v>
      </c>
      <c r="G543" s="50" t="s">
        <v>119</v>
      </c>
      <c r="H543" s="79">
        <v>36.04</v>
      </c>
      <c r="I543" s="80">
        <v>9499</v>
      </c>
      <c r="J543" s="80">
        <v>3801</v>
      </c>
      <c r="K543" s="80">
        <v>0</v>
      </c>
      <c r="L543" s="80">
        <v>893</v>
      </c>
      <c r="M543" s="81">
        <v>14193</v>
      </c>
      <c r="N543"/>
      <c r="O543" s="79">
        <v>0</v>
      </c>
      <c r="P543" s="79">
        <v>0</v>
      </c>
      <c r="Q543" s="55">
        <v>0.09</v>
      </c>
      <c r="R543" s="55">
        <v>2.0288207025652885E-2</v>
      </c>
      <c r="S543" s="52">
        <v>0</v>
      </c>
      <c r="T543"/>
      <c r="U543" s="82">
        <v>479332</v>
      </c>
      <c r="V543" s="82">
        <v>0</v>
      </c>
      <c r="W543" s="82">
        <v>0</v>
      </c>
      <c r="X543" s="82">
        <v>32184</v>
      </c>
      <c r="Y543" s="82">
        <v>511516</v>
      </c>
      <c r="Z543" s="83">
        <f ca="1">SUMIF($A$10:$A$938,$A543,$Y$10:$Y$938)+SUMIF('17PJ'!$B$10:$K$889,$A543,'17PJ'!K$10:$K$889)</f>
        <v>5343786</v>
      </c>
      <c r="AB543" s="79">
        <v>0</v>
      </c>
      <c r="AC543" s="79">
        <v>0</v>
      </c>
      <c r="AD543" s="80">
        <v>0</v>
      </c>
      <c r="AE543" s="150"/>
    </row>
    <row r="544" spans="1:31" s="13" customFormat="1">
      <c r="A544" s="49">
        <v>478</v>
      </c>
      <c r="B544" s="49">
        <v>478352753</v>
      </c>
      <c r="C544" s="50" t="s">
        <v>232</v>
      </c>
      <c r="D544" s="49">
        <v>352</v>
      </c>
      <c r="E544" s="50" t="s">
        <v>233</v>
      </c>
      <c r="F544" s="49">
        <v>753</v>
      </c>
      <c r="G544" s="50" t="s">
        <v>231</v>
      </c>
      <c r="H544" s="79">
        <v>6</v>
      </c>
      <c r="I544" s="80">
        <v>9056</v>
      </c>
      <c r="J544" s="80">
        <v>3538</v>
      </c>
      <c r="K544" s="80">
        <v>0</v>
      </c>
      <c r="L544" s="80">
        <v>893</v>
      </c>
      <c r="M544" s="81">
        <v>13487</v>
      </c>
      <c r="N544"/>
      <c r="O544" s="79">
        <v>0</v>
      </c>
      <c r="P544" s="79">
        <v>0</v>
      </c>
      <c r="Q544" s="55">
        <v>0.09</v>
      </c>
      <c r="R544" s="55">
        <v>9.5686212069053308E-3</v>
      </c>
      <c r="S544" s="52">
        <v>0</v>
      </c>
      <c r="T544"/>
      <c r="U544" s="82">
        <v>75564</v>
      </c>
      <c r="V544" s="82">
        <v>0</v>
      </c>
      <c r="W544" s="82">
        <v>0</v>
      </c>
      <c r="X544" s="82">
        <v>5358</v>
      </c>
      <c r="Y544" s="82">
        <v>80922</v>
      </c>
      <c r="Z544" s="83">
        <f ca="1">SUMIF($A$10:$A$938,$A544,$Y$10:$Y$938)+SUMIF('17PJ'!$B$10:$K$889,$A544,'17PJ'!K$10:$K$889)</f>
        <v>5343786</v>
      </c>
      <c r="AB544" s="79">
        <v>0</v>
      </c>
      <c r="AC544" s="79">
        <v>0</v>
      </c>
      <c r="AD544" s="80">
        <v>0</v>
      </c>
      <c r="AE544" s="150"/>
    </row>
    <row r="545" spans="1:31" s="13" customFormat="1">
      <c r="A545" s="49">
        <v>478</v>
      </c>
      <c r="B545" s="49">
        <v>478352775</v>
      </c>
      <c r="C545" s="50" t="s">
        <v>232</v>
      </c>
      <c r="D545" s="49">
        <v>352</v>
      </c>
      <c r="E545" s="50" t="s">
        <v>233</v>
      </c>
      <c r="F545" s="49">
        <v>775</v>
      </c>
      <c r="G545" s="50" t="s">
        <v>120</v>
      </c>
      <c r="H545" s="79">
        <v>20</v>
      </c>
      <c r="I545" s="80">
        <v>9307</v>
      </c>
      <c r="J545" s="80">
        <v>1765</v>
      </c>
      <c r="K545" s="80">
        <v>0</v>
      </c>
      <c r="L545" s="80">
        <v>893</v>
      </c>
      <c r="M545" s="81">
        <v>11965</v>
      </c>
      <c r="N545"/>
      <c r="O545" s="79">
        <v>0</v>
      </c>
      <c r="P545" s="79">
        <v>0</v>
      </c>
      <c r="Q545" s="55">
        <v>0.09</v>
      </c>
      <c r="R545" s="55">
        <v>5.9447349443697431E-3</v>
      </c>
      <c r="S545" s="52">
        <v>0</v>
      </c>
      <c r="T545"/>
      <c r="U545" s="82">
        <v>221440</v>
      </c>
      <c r="V545" s="82">
        <v>0</v>
      </c>
      <c r="W545" s="82">
        <v>0</v>
      </c>
      <c r="X545" s="82">
        <v>17860</v>
      </c>
      <c r="Y545" s="82">
        <v>239300</v>
      </c>
      <c r="Z545" s="83">
        <f ca="1">SUMIF($A$10:$A$938,$A545,$Y$10:$Y$938)+SUMIF('17PJ'!$B$10:$K$889,$A545,'17PJ'!K$10:$K$889)</f>
        <v>5343786</v>
      </c>
      <c r="AB545" s="79">
        <v>0</v>
      </c>
      <c r="AC545" s="79">
        <v>0</v>
      </c>
      <c r="AD545" s="80">
        <v>0</v>
      </c>
      <c r="AE545" s="150"/>
    </row>
    <row r="546" spans="1:31" s="13" customFormat="1">
      <c r="A546" s="49">
        <v>479</v>
      </c>
      <c r="B546" s="49">
        <v>479278005</v>
      </c>
      <c r="C546" s="50" t="s">
        <v>236</v>
      </c>
      <c r="D546" s="49">
        <v>278</v>
      </c>
      <c r="E546" s="50" t="s">
        <v>190</v>
      </c>
      <c r="F546" s="49">
        <v>5</v>
      </c>
      <c r="G546" s="50" t="s">
        <v>147</v>
      </c>
      <c r="H546" s="79">
        <v>8</v>
      </c>
      <c r="I546" s="80">
        <v>11035</v>
      </c>
      <c r="J546" s="80">
        <v>4441</v>
      </c>
      <c r="K546" s="80">
        <v>0</v>
      </c>
      <c r="L546" s="80">
        <v>893</v>
      </c>
      <c r="M546" s="81">
        <v>16369</v>
      </c>
      <c r="N546"/>
      <c r="O546" s="79">
        <v>2.6909181512394988E-2</v>
      </c>
      <c r="P546" s="79">
        <v>0</v>
      </c>
      <c r="Q546" s="55">
        <v>0.09</v>
      </c>
      <c r="R546" s="55">
        <v>4.1027118156097744E-3</v>
      </c>
      <c r="S546" s="52">
        <v>0</v>
      </c>
      <c r="T546"/>
      <c r="U546" s="82">
        <v>123392</v>
      </c>
      <c r="V546" s="82">
        <v>0</v>
      </c>
      <c r="W546" s="82">
        <v>0</v>
      </c>
      <c r="X546" s="82">
        <v>7120</v>
      </c>
      <c r="Y546" s="82">
        <v>130512</v>
      </c>
      <c r="Z546" s="83">
        <f ca="1">SUMIF($A$10:$A$938,$A546,$Y$10:$Y$938)+SUMIF('17PJ'!$B$10:$K$889,$A546,'17PJ'!K$10:$K$889)</f>
        <v>5655013</v>
      </c>
      <c r="AB546" s="79">
        <v>0</v>
      </c>
      <c r="AC546" s="79">
        <v>0</v>
      </c>
      <c r="AD546" s="80">
        <v>0</v>
      </c>
      <c r="AE546" s="150"/>
    </row>
    <row r="547" spans="1:31" s="13" customFormat="1">
      <c r="A547" s="49">
        <v>479</v>
      </c>
      <c r="B547" s="49">
        <v>479278024</v>
      </c>
      <c r="C547" s="50" t="s">
        <v>236</v>
      </c>
      <c r="D547" s="49">
        <v>278</v>
      </c>
      <c r="E547" s="50" t="s">
        <v>190</v>
      </c>
      <c r="F547" s="49">
        <v>24</v>
      </c>
      <c r="G547" s="50" t="s">
        <v>33</v>
      </c>
      <c r="H547" s="79">
        <v>28.33</v>
      </c>
      <c r="I547" s="80">
        <v>9684</v>
      </c>
      <c r="J547" s="80">
        <v>2151</v>
      </c>
      <c r="K547" s="80">
        <v>0</v>
      </c>
      <c r="L547" s="80">
        <v>893</v>
      </c>
      <c r="M547" s="81">
        <v>12728</v>
      </c>
      <c r="N547"/>
      <c r="O547" s="79">
        <v>9.5292139030768691E-2</v>
      </c>
      <c r="P547" s="79">
        <v>0</v>
      </c>
      <c r="Q547" s="55">
        <v>0.09</v>
      </c>
      <c r="R547" s="55">
        <v>1.8649172131988544E-2</v>
      </c>
      <c r="S547" s="52">
        <v>0</v>
      </c>
      <c r="T547"/>
      <c r="U547" s="82">
        <v>334153</v>
      </c>
      <c r="V547" s="82">
        <v>0</v>
      </c>
      <c r="W547" s="82">
        <v>0</v>
      </c>
      <c r="X547" s="82">
        <v>25213</v>
      </c>
      <c r="Y547" s="82">
        <v>359366</v>
      </c>
      <c r="Z547" s="83">
        <f ca="1">SUMIF($A$10:$A$938,$A547,$Y$10:$Y$938)+SUMIF('17PJ'!$B$10:$K$889,$A547,'17PJ'!K$10:$K$889)</f>
        <v>5655013</v>
      </c>
      <c r="AB547" s="79">
        <v>0</v>
      </c>
      <c r="AC547" s="79">
        <v>0</v>
      </c>
      <c r="AD547" s="80">
        <v>0</v>
      </c>
      <c r="AE547" s="150"/>
    </row>
    <row r="548" spans="1:31" s="13" customFormat="1">
      <c r="A548" s="49">
        <v>479</v>
      </c>
      <c r="B548" s="49">
        <v>479278061</v>
      </c>
      <c r="C548" s="50" t="s">
        <v>236</v>
      </c>
      <c r="D548" s="49">
        <v>278</v>
      </c>
      <c r="E548" s="50" t="s">
        <v>190</v>
      </c>
      <c r="F548" s="49">
        <v>61</v>
      </c>
      <c r="G548" s="50" t="s">
        <v>148</v>
      </c>
      <c r="H548" s="79">
        <v>30.980000000000008</v>
      </c>
      <c r="I548" s="80">
        <v>10559</v>
      </c>
      <c r="J548" s="80">
        <v>441</v>
      </c>
      <c r="K548" s="80">
        <v>0</v>
      </c>
      <c r="L548" s="80">
        <v>893</v>
      </c>
      <c r="M548" s="81">
        <v>11893</v>
      </c>
      <c r="N548"/>
      <c r="O548" s="79">
        <v>0.10420580540674955</v>
      </c>
      <c r="P548" s="79">
        <v>0</v>
      </c>
      <c r="Q548" s="55">
        <v>0.09</v>
      </c>
      <c r="R548" s="55">
        <v>3.1614984004721104E-2</v>
      </c>
      <c r="S548" s="52">
        <v>0</v>
      </c>
      <c r="T548"/>
      <c r="U548" s="82">
        <v>339633</v>
      </c>
      <c r="V548" s="82">
        <v>0</v>
      </c>
      <c r="W548" s="82">
        <v>0</v>
      </c>
      <c r="X548" s="82">
        <v>27572</v>
      </c>
      <c r="Y548" s="82">
        <v>367205</v>
      </c>
      <c r="Z548" s="83">
        <f ca="1">SUMIF($A$10:$A$938,$A548,$Y$10:$Y$938)+SUMIF('17PJ'!$B$10:$K$889,$A548,'17PJ'!K$10:$K$889)</f>
        <v>5655013</v>
      </c>
      <c r="AB548" s="79">
        <v>0</v>
      </c>
      <c r="AC548" s="79">
        <v>0</v>
      </c>
      <c r="AD548" s="80">
        <v>0</v>
      </c>
      <c r="AE548" s="150"/>
    </row>
    <row r="549" spans="1:31" s="13" customFormat="1">
      <c r="A549" s="49">
        <v>479</v>
      </c>
      <c r="B549" s="49">
        <v>479278086</v>
      </c>
      <c r="C549" s="50" t="s">
        <v>236</v>
      </c>
      <c r="D549" s="49">
        <v>278</v>
      </c>
      <c r="E549" s="50" t="s">
        <v>190</v>
      </c>
      <c r="F549" s="49">
        <v>86</v>
      </c>
      <c r="G549" s="50" t="s">
        <v>185</v>
      </c>
      <c r="H549" s="79">
        <v>9</v>
      </c>
      <c r="I549" s="80">
        <v>10282</v>
      </c>
      <c r="J549" s="80">
        <v>1594</v>
      </c>
      <c r="K549" s="80">
        <v>0</v>
      </c>
      <c r="L549" s="80">
        <v>893</v>
      </c>
      <c r="M549" s="81">
        <v>12769</v>
      </c>
      <c r="N549"/>
      <c r="O549" s="79">
        <v>3.0272829201444362E-2</v>
      </c>
      <c r="P549" s="79">
        <v>0</v>
      </c>
      <c r="Q549" s="55">
        <v>0.09</v>
      </c>
      <c r="R549" s="55">
        <v>4.9078426676073761E-2</v>
      </c>
      <c r="S549" s="52">
        <v>0</v>
      </c>
      <c r="T549"/>
      <c r="U549" s="82">
        <v>106524</v>
      </c>
      <c r="V549" s="82">
        <v>0</v>
      </c>
      <c r="W549" s="82">
        <v>0</v>
      </c>
      <c r="X549" s="82">
        <v>8010</v>
      </c>
      <c r="Y549" s="82">
        <v>114534</v>
      </c>
      <c r="Z549" s="83">
        <f ca="1">SUMIF($A$10:$A$938,$A549,$Y$10:$Y$938)+SUMIF('17PJ'!$B$10:$K$889,$A549,'17PJ'!K$10:$K$889)</f>
        <v>5655013</v>
      </c>
      <c r="AB549" s="79">
        <v>0</v>
      </c>
      <c r="AC549" s="79">
        <v>0</v>
      </c>
      <c r="AD549" s="80">
        <v>0</v>
      </c>
      <c r="AE549" s="150"/>
    </row>
    <row r="550" spans="1:31" s="13" customFormat="1">
      <c r="A550" s="49">
        <v>479</v>
      </c>
      <c r="B550" s="49">
        <v>479278087</v>
      </c>
      <c r="C550" s="50" t="s">
        <v>236</v>
      </c>
      <c r="D550" s="49">
        <v>278</v>
      </c>
      <c r="E550" s="50" t="s">
        <v>190</v>
      </c>
      <c r="F550" s="49">
        <v>87</v>
      </c>
      <c r="G550" s="50" t="s">
        <v>149</v>
      </c>
      <c r="H550" s="79">
        <v>5</v>
      </c>
      <c r="I550" s="80">
        <v>9794</v>
      </c>
      <c r="J550" s="80">
        <v>3750</v>
      </c>
      <c r="K550" s="80">
        <v>0</v>
      </c>
      <c r="L550" s="80">
        <v>893</v>
      </c>
      <c r="M550" s="81">
        <v>14437</v>
      </c>
      <c r="N550"/>
      <c r="O550" s="79">
        <v>1.6818238445246866E-2</v>
      </c>
      <c r="P550" s="79">
        <v>0</v>
      </c>
      <c r="Q550" s="55">
        <v>0.09</v>
      </c>
      <c r="R550" s="55">
        <v>3.152550546413484E-3</v>
      </c>
      <c r="S550" s="52">
        <v>0</v>
      </c>
      <c r="T550"/>
      <c r="U550" s="82">
        <v>67490</v>
      </c>
      <c r="V550" s="82">
        <v>0</v>
      </c>
      <c r="W550" s="82">
        <v>0</v>
      </c>
      <c r="X550" s="82">
        <v>4450</v>
      </c>
      <c r="Y550" s="82">
        <v>71940</v>
      </c>
      <c r="Z550" s="83">
        <f ca="1">SUMIF($A$10:$A$938,$A550,$Y$10:$Y$938)+SUMIF('17PJ'!$B$10:$K$889,$A550,'17PJ'!K$10:$K$889)</f>
        <v>5655013</v>
      </c>
      <c r="AB550" s="79">
        <v>0</v>
      </c>
      <c r="AC550" s="79">
        <v>0</v>
      </c>
      <c r="AD550" s="80">
        <v>0</v>
      </c>
      <c r="AE550" s="150"/>
    </row>
    <row r="551" spans="1:31" s="13" customFormat="1">
      <c r="A551" s="49">
        <v>479</v>
      </c>
      <c r="B551" s="49">
        <v>479278111</v>
      </c>
      <c r="C551" s="50" t="s">
        <v>236</v>
      </c>
      <c r="D551" s="49">
        <v>278</v>
      </c>
      <c r="E551" s="50" t="s">
        <v>190</v>
      </c>
      <c r="F551" s="49">
        <v>111</v>
      </c>
      <c r="G551" s="50" t="s">
        <v>237</v>
      </c>
      <c r="H551" s="79">
        <v>3.26</v>
      </c>
      <c r="I551" s="80">
        <v>12298</v>
      </c>
      <c r="J551" s="80">
        <v>3620</v>
      </c>
      <c r="K551" s="80">
        <v>0</v>
      </c>
      <c r="L551" s="80">
        <v>893</v>
      </c>
      <c r="M551" s="81">
        <v>16811</v>
      </c>
      <c r="N551"/>
      <c r="O551" s="79">
        <v>1.0965491466300959E-2</v>
      </c>
      <c r="P551" s="79">
        <v>0</v>
      </c>
      <c r="Q551" s="55">
        <v>0.09</v>
      </c>
      <c r="R551" s="55">
        <v>1.5683871523418803E-2</v>
      </c>
      <c r="S551" s="52">
        <v>0</v>
      </c>
      <c r="T551"/>
      <c r="U551" s="82">
        <v>51717</v>
      </c>
      <c r="V551" s="82">
        <v>0</v>
      </c>
      <c r="W551" s="82">
        <v>0</v>
      </c>
      <c r="X551" s="82">
        <v>2901</v>
      </c>
      <c r="Y551" s="82">
        <v>54618</v>
      </c>
      <c r="Z551" s="83">
        <f ca="1">SUMIF($A$10:$A$938,$A551,$Y$10:$Y$938)+SUMIF('17PJ'!$B$10:$K$889,$A551,'17PJ'!K$10:$K$889)</f>
        <v>5655013</v>
      </c>
      <c r="AB551" s="79">
        <v>0</v>
      </c>
      <c r="AC551" s="79">
        <v>0</v>
      </c>
      <c r="AD551" s="80">
        <v>0</v>
      </c>
      <c r="AE551" s="150"/>
    </row>
    <row r="552" spans="1:31" s="13" customFormat="1">
      <c r="A552" s="49">
        <v>479</v>
      </c>
      <c r="B552" s="49">
        <v>479278114</v>
      </c>
      <c r="C552" s="50" t="s">
        <v>236</v>
      </c>
      <c r="D552" s="49">
        <v>278</v>
      </c>
      <c r="E552" s="50" t="s">
        <v>190</v>
      </c>
      <c r="F552" s="49">
        <v>114</v>
      </c>
      <c r="G552" s="50" t="s">
        <v>32</v>
      </c>
      <c r="H552" s="79">
        <v>9.33</v>
      </c>
      <c r="I552" s="80">
        <v>9923</v>
      </c>
      <c r="J552" s="80">
        <v>2729</v>
      </c>
      <c r="K552" s="80">
        <v>0</v>
      </c>
      <c r="L552" s="80">
        <v>893</v>
      </c>
      <c r="M552" s="81">
        <v>13545</v>
      </c>
      <c r="N552"/>
      <c r="O552" s="79">
        <v>3.1382832938830652E-2</v>
      </c>
      <c r="P552" s="79">
        <v>0</v>
      </c>
      <c r="Q552" s="55">
        <v>0.18</v>
      </c>
      <c r="R552" s="55">
        <v>4.072189942232763E-2</v>
      </c>
      <c r="S552" s="52">
        <v>0</v>
      </c>
      <c r="T552"/>
      <c r="U552" s="82">
        <v>117642</v>
      </c>
      <c r="V552" s="82">
        <v>0</v>
      </c>
      <c r="W552" s="82">
        <v>0</v>
      </c>
      <c r="X552" s="82">
        <v>8304</v>
      </c>
      <c r="Y552" s="82">
        <v>125946</v>
      </c>
      <c r="Z552" s="83">
        <f ca="1">SUMIF($A$10:$A$938,$A552,$Y$10:$Y$938)+SUMIF('17PJ'!$B$10:$K$889,$A552,'17PJ'!K$10:$K$889)</f>
        <v>5655013</v>
      </c>
      <c r="AB552" s="79">
        <v>0</v>
      </c>
      <c r="AC552" s="79">
        <v>0</v>
      </c>
      <c r="AD552" s="80">
        <v>0</v>
      </c>
      <c r="AE552" s="150"/>
    </row>
    <row r="553" spans="1:31" s="13" customFormat="1">
      <c r="A553" s="49">
        <v>479</v>
      </c>
      <c r="B553" s="49">
        <v>479278117</v>
      </c>
      <c r="C553" s="50" t="s">
        <v>236</v>
      </c>
      <c r="D553" s="49">
        <v>278</v>
      </c>
      <c r="E553" s="50" t="s">
        <v>190</v>
      </c>
      <c r="F553" s="49">
        <v>117</v>
      </c>
      <c r="G553" s="50" t="s">
        <v>35</v>
      </c>
      <c r="H553" s="79">
        <v>13.73</v>
      </c>
      <c r="I553" s="80">
        <v>9330</v>
      </c>
      <c r="J553" s="80">
        <v>4360</v>
      </c>
      <c r="K553" s="80">
        <v>0</v>
      </c>
      <c r="L553" s="80">
        <v>893</v>
      </c>
      <c r="M553" s="81">
        <v>14583</v>
      </c>
      <c r="N553"/>
      <c r="O553" s="79">
        <v>4.6182882770647887E-2</v>
      </c>
      <c r="P553" s="79">
        <v>0</v>
      </c>
      <c r="Q553" s="55">
        <v>0.09</v>
      </c>
      <c r="R553" s="55">
        <v>7.9900331202081634E-2</v>
      </c>
      <c r="S553" s="52">
        <v>0</v>
      </c>
      <c r="T553"/>
      <c r="U553" s="82">
        <v>187332</v>
      </c>
      <c r="V553" s="82">
        <v>0</v>
      </c>
      <c r="W553" s="82">
        <v>0</v>
      </c>
      <c r="X553" s="82">
        <v>12220</v>
      </c>
      <c r="Y553" s="82">
        <v>199552</v>
      </c>
      <c r="Z553" s="83">
        <f ca="1">SUMIF($A$10:$A$938,$A553,$Y$10:$Y$938)+SUMIF('17PJ'!$B$10:$K$889,$A553,'17PJ'!K$10:$K$889)</f>
        <v>5655013</v>
      </c>
      <c r="AB553" s="79">
        <v>0</v>
      </c>
      <c r="AC553" s="79">
        <v>0</v>
      </c>
      <c r="AD553" s="80">
        <v>0</v>
      </c>
      <c r="AE553" s="150"/>
    </row>
    <row r="554" spans="1:31" s="13" customFormat="1">
      <c r="A554" s="49">
        <v>479</v>
      </c>
      <c r="B554" s="49">
        <v>479278137</v>
      </c>
      <c r="C554" s="50" t="s">
        <v>236</v>
      </c>
      <c r="D554" s="49">
        <v>278</v>
      </c>
      <c r="E554" s="50" t="s">
        <v>190</v>
      </c>
      <c r="F554" s="49">
        <v>137</v>
      </c>
      <c r="G554" s="50" t="s">
        <v>196</v>
      </c>
      <c r="H554" s="79">
        <v>19.48</v>
      </c>
      <c r="I554" s="80">
        <v>11062</v>
      </c>
      <c r="J554" s="80">
        <v>18</v>
      </c>
      <c r="K554" s="80">
        <v>0</v>
      </c>
      <c r="L554" s="80">
        <v>893</v>
      </c>
      <c r="M554" s="81">
        <v>11973</v>
      </c>
      <c r="N554"/>
      <c r="O554" s="79">
        <v>6.5523856982681775E-2</v>
      </c>
      <c r="P554" s="79">
        <v>0</v>
      </c>
      <c r="Q554" s="55">
        <v>0.18</v>
      </c>
      <c r="R554" s="55">
        <v>0.11736259389397866</v>
      </c>
      <c r="S554" s="52">
        <v>0</v>
      </c>
      <c r="T554"/>
      <c r="U554" s="82">
        <v>215117</v>
      </c>
      <c r="V554" s="82">
        <v>0</v>
      </c>
      <c r="W554" s="82">
        <v>0</v>
      </c>
      <c r="X554" s="82">
        <v>17337</v>
      </c>
      <c r="Y554" s="82">
        <v>232454</v>
      </c>
      <c r="Z554" s="83">
        <f ca="1">SUMIF($A$10:$A$938,$A554,$Y$10:$Y$938)+SUMIF('17PJ'!$B$10:$K$889,$A554,'17PJ'!K$10:$K$889)</f>
        <v>5655013</v>
      </c>
      <c r="AB554" s="79">
        <v>0</v>
      </c>
      <c r="AC554" s="79">
        <v>0</v>
      </c>
      <c r="AD554" s="80">
        <v>0</v>
      </c>
      <c r="AE554" s="150"/>
    </row>
    <row r="555" spans="1:31" s="13" customFormat="1">
      <c r="A555" s="49">
        <v>479</v>
      </c>
      <c r="B555" s="49">
        <v>479278159</v>
      </c>
      <c r="C555" s="50" t="s">
        <v>236</v>
      </c>
      <c r="D555" s="49">
        <v>278</v>
      </c>
      <c r="E555" s="50" t="s">
        <v>190</v>
      </c>
      <c r="F555" s="49">
        <v>159</v>
      </c>
      <c r="G555" s="50" t="s">
        <v>150</v>
      </c>
      <c r="H555" s="79">
        <v>6.09</v>
      </c>
      <c r="I555" s="80">
        <v>9227</v>
      </c>
      <c r="J555" s="80">
        <v>4362</v>
      </c>
      <c r="K555" s="80">
        <v>0</v>
      </c>
      <c r="L555" s="80">
        <v>893</v>
      </c>
      <c r="M555" s="81">
        <v>14482</v>
      </c>
      <c r="N555"/>
      <c r="O555" s="79">
        <v>2.0484614426310686E-2</v>
      </c>
      <c r="P555" s="79">
        <v>0</v>
      </c>
      <c r="Q555" s="55">
        <v>0.09</v>
      </c>
      <c r="R555" s="55">
        <v>3.576752299294854E-3</v>
      </c>
      <c r="S555" s="52">
        <v>0</v>
      </c>
      <c r="T555"/>
      <c r="U555" s="82">
        <v>82477</v>
      </c>
      <c r="V555" s="82">
        <v>0</v>
      </c>
      <c r="W555" s="82">
        <v>0</v>
      </c>
      <c r="X555" s="82">
        <v>5420</v>
      </c>
      <c r="Y555" s="82">
        <v>87897</v>
      </c>
      <c r="Z555" s="83">
        <f ca="1">SUMIF($A$10:$A$938,$A555,$Y$10:$Y$938)+SUMIF('17PJ'!$B$10:$K$889,$A555,'17PJ'!K$10:$K$889)</f>
        <v>5655013</v>
      </c>
      <c r="AB555" s="79">
        <v>0</v>
      </c>
      <c r="AC555" s="79">
        <v>0</v>
      </c>
      <c r="AD555" s="80">
        <v>0</v>
      </c>
      <c r="AE555" s="150"/>
    </row>
    <row r="556" spans="1:31" s="13" customFormat="1">
      <c r="A556" s="49">
        <v>479</v>
      </c>
      <c r="B556" s="49">
        <v>479278161</v>
      </c>
      <c r="C556" s="50" t="s">
        <v>236</v>
      </c>
      <c r="D556" s="49">
        <v>278</v>
      </c>
      <c r="E556" s="50" t="s">
        <v>190</v>
      </c>
      <c r="F556" s="49">
        <v>161</v>
      </c>
      <c r="G556" s="50" t="s">
        <v>151</v>
      </c>
      <c r="H556" s="79">
        <v>5</v>
      </c>
      <c r="I556" s="80">
        <v>9454</v>
      </c>
      <c r="J556" s="80">
        <v>4033</v>
      </c>
      <c r="K556" s="80">
        <v>0</v>
      </c>
      <c r="L556" s="80">
        <v>893</v>
      </c>
      <c r="M556" s="81">
        <v>14380</v>
      </c>
      <c r="N556"/>
      <c r="O556" s="79">
        <v>1.6818238445246866E-2</v>
      </c>
      <c r="P556" s="79">
        <v>0</v>
      </c>
      <c r="Q556" s="55">
        <v>0.09</v>
      </c>
      <c r="R556" s="55">
        <v>7.7765115411764256E-3</v>
      </c>
      <c r="S556" s="52">
        <v>0</v>
      </c>
      <c r="T556"/>
      <c r="U556" s="82">
        <v>67210</v>
      </c>
      <c r="V556" s="82">
        <v>0</v>
      </c>
      <c r="W556" s="82">
        <v>0</v>
      </c>
      <c r="X556" s="82">
        <v>4450</v>
      </c>
      <c r="Y556" s="82">
        <v>71660</v>
      </c>
      <c r="Z556" s="83">
        <f ca="1">SUMIF($A$10:$A$938,$A556,$Y$10:$Y$938)+SUMIF('17PJ'!$B$10:$K$889,$A556,'17PJ'!K$10:$K$889)</f>
        <v>5655013</v>
      </c>
      <c r="AB556" s="79">
        <v>0</v>
      </c>
      <c r="AC556" s="79">
        <v>0</v>
      </c>
      <c r="AD556" s="80">
        <v>0</v>
      </c>
      <c r="AE556" s="150"/>
    </row>
    <row r="557" spans="1:31" s="13" customFormat="1">
      <c r="A557" s="49">
        <v>479</v>
      </c>
      <c r="B557" s="49">
        <v>479278191</v>
      </c>
      <c r="C557" s="50" t="s">
        <v>236</v>
      </c>
      <c r="D557" s="49">
        <v>278</v>
      </c>
      <c r="E557" s="50" t="s">
        <v>190</v>
      </c>
      <c r="F557" s="49">
        <v>191</v>
      </c>
      <c r="G557" s="50" t="s">
        <v>238</v>
      </c>
      <c r="H557" s="79">
        <v>3</v>
      </c>
      <c r="I557" s="80">
        <v>11884</v>
      </c>
      <c r="J557" s="80">
        <v>4179</v>
      </c>
      <c r="K557" s="80">
        <v>0</v>
      </c>
      <c r="L557" s="80">
        <v>893</v>
      </c>
      <c r="M557" s="81">
        <v>16956</v>
      </c>
      <c r="N557"/>
      <c r="O557" s="79">
        <v>1.009094306714812E-2</v>
      </c>
      <c r="P557" s="79">
        <v>0</v>
      </c>
      <c r="Q557" s="55">
        <v>0.09</v>
      </c>
      <c r="R557" s="55">
        <v>2.0553155891202487E-2</v>
      </c>
      <c r="S557" s="52">
        <v>0</v>
      </c>
      <c r="T557"/>
      <c r="U557" s="82">
        <v>48027</v>
      </c>
      <c r="V557" s="82">
        <v>0</v>
      </c>
      <c r="W557" s="82">
        <v>0</v>
      </c>
      <c r="X557" s="82">
        <v>2670</v>
      </c>
      <c r="Y557" s="82">
        <v>50697</v>
      </c>
      <c r="Z557" s="83">
        <f ca="1">SUMIF($A$10:$A$938,$A557,$Y$10:$Y$938)+SUMIF('17PJ'!$B$10:$K$889,$A557,'17PJ'!K$10:$K$889)</f>
        <v>5655013</v>
      </c>
      <c r="AB557" s="79">
        <v>0</v>
      </c>
      <c r="AC557" s="79">
        <v>0</v>
      </c>
      <c r="AD557" s="80">
        <v>0</v>
      </c>
      <c r="AE557" s="150"/>
    </row>
    <row r="558" spans="1:31" s="13" customFormat="1">
      <c r="A558" s="49">
        <v>479</v>
      </c>
      <c r="B558" s="49">
        <v>479278210</v>
      </c>
      <c r="C558" s="50" t="s">
        <v>236</v>
      </c>
      <c r="D558" s="49">
        <v>278</v>
      </c>
      <c r="E558" s="50" t="s">
        <v>190</v>
      </c>
      <c r="F558" s="49">
        <v>210</v>
      </c>
      <c r="G558" s="50" t="s">
        <v>188</v>
      </c>
      <c r="H558" s="79">
        <v>39.010000000000005</v>
      </c>
      <c r="I558" s="80">
        <v>9657</v>
      </c>
      <c r="J558" s="80">
        <v>3269</v>
      </c>
      <c r="K558" s="80">
        <v>0</v>
      </c>
      <c r="L558" s="80">
        <v>893</v>
      </c>
      <c r="M558" s="81">
        <v>13819</v>
      </c>
      <c r="N558"/>
      <c r="O558" s="79">
        <v>0.13121589634981598</v>
      </c>
      <c r="P558" s="79">
        <v>0</v>
      </c>
      <c r="Q558" s="55">
        <v>0.09</v>
      </c>
      <c r="R558" s="55">
        <v>5.999829214601949E-2</v>
      </c>
      <c r="S558" s="52">
        <v>0</v>
      </c>
      <c r="T558"/>
      <c r="U558" s="82">
        <v>502563</v>
      </c>
      <c r="V558" s="82">
        <v>0</v>
      </c>
      <c r="W558" s="82">
        <v>0</v>
      </c>
      <c r="X558" s="82">
        <v>34718</v>
      </c>
      <c r="Y558" s="82">
        <v>537281</v>
      </c>
      <c r="Z558" s="83">
        <f ca="1">SUMIF($A$10:$A$938,$A558,$Y$10:$Y$938)+SUMIF('17PJ'!$B$10:$K$889,$A558,'17PJ'!K$10:$K$889)</f>
        <v>5655013</v>
      </c>
      <c r="AB558" s="79">
        <v>0</v>
      </c>
      <c r="AC558" s="79">
        <v>0</v>
      </c>
      <c r="AD558" s="80">
        <v>0</v>
      </c>
      <c r="AE558" s="150"/>
    </row>
    <row r="559" spans="1:31" s="13" customFormat="1">
      <c r="A559" s="49">
        <v>479</v>
      </c>
      <c r="B559" s="49">
        <v>479278227</v>
      </c>
      <c r="C559" s="50" t="s">
        <v>236</v>
      </c>
      <c r="D559" s="49">
        <v>278</v>
      </c>
      <c r="E559" s="50" t="s">
        <v>190</v>
      </c>
      <c r="F559" s="49">
        <v>227</v>
      </c>
      <c r="G559" s="50" t="s">
        <v>239</v>
      </c>
      <c r="H559" s="79">
        <v>5.42</v>
      </c>
      <c r="I559" s="80">
        <v>9910</v>
      </c>
      <c r="J559" s="80">
        <v>2218</v>
      </c>
      <c r="K559" s="80">
        <v>0</v>
      </c>
      <c r="L559" s="80">
        <v>893</v>
      </c>
      <c r="M559" s="81">
        <v>13021</v>
      </c>
      <c r="N559"/>
      <c r="O559" s="79">
        <v>1.8230970474647605E-2</v>
      </c>
      <c r="P559" s="79">
        <v>0</v>
      </c>
      <c r="Q559" s="55">
        <v>0.18</v>
      </c>
      <c r="R559" s="55">
        <v>8.0374804757263659E-3</v>
      </c>
      <c r="S559" s="52">
        <v>0</v>
      </c>
      <c r="T559"/>
      <c r="U559" s="82">
        <v>65512</v>
      </c>
      <c r="V559" s="82">
        <v>0</v>
      </c>
      <c r="W559" s="82">
        <v>0</v>
      </c>
      <c r="X559" s="82">
        <v>4824</v>
      </c>
      <c r="Y559" s="82">
        <v>70336</v>
      </c>
      <c r="Z559" s="83">
        <f ca="1">SUMIF($A$10:$A$938,$A559,$Y$10:$Y$938)+SUMIF('17PJ'!$B$10:$K$889,$A559,'17PJ'!K$10:$K$889)</f>
        <v>5655013</v>
      </c>
      <c r="AB559" s="79">
        <v>0</v>
      </c>
      <c r="AC559" s="79">
        <v>0</v>
      </c>
      <c r="AD559" s="80">
        <v>0</v>
      </c>
      <c r="AE559" s="150"/>
    </row>
    <row r="560" spans="1:31" s="13" customFormat="1">
      <c r="A560" s="49">
        <v>479</v>
      </c>
      <c r="B560" s="49">
        <v>479278278</v>
      </c>
      <c r="C560" s="50" t="s">
        <v>236</v>
      </c>
      <c r="D560" s="49">
        <v>278</v>
      </c>
      <c r="E560" s="50" t="s">
        <v>190</v>
      </c>
      <c r="F560" s="49">
        <v>278</v>
      </c>
      <c r="G560" s="50" t="s">
        <v>190</v>
      </c>
      <c r="H560" s="79">
        <v>44.199999999999996</v>
      </c>
      <c r="I560" s="80">
        <v>9905</v>
      </c>
      <c r="J560" s="80">
        <v>2854</v>
      </c>
      <c r="K560" s="80">
        <v>0</v>
      </c>
      <c r="L560" s="80">
        <v>893</v>
      </c>
      <c r="M560" s="81">
        <v>13652</v>
      </c>
      <c r="N560"/>
      <c r="O560" s="79">
        <v>0.14867322785598222</v>
      </c>
      <c r="P560" s="79">
        <v>0</v>
      </c>
      <c r="Q560" s="55">
        <v>0.09</v>
      </c>
      <c r="R560" s="55">
        <v>4.4371064609889412E-2</v>
      </c>
      <c r="S560" s="52">
        <v>0</v>
      </c>
      <c r="T560"/>
      <c r="U560" s="82">
        <v>562049</v>
      </c>
      <c r="V560" s="82">
        <v>0</v>
      </c>
      <c r="W560" s="82">
        <v>0</v>
      </c>
      <c r="X560" s="82">
        <v>39338</v>
      </c>
      <c r="Y560" s="82">
        <v>601387</v>
      </c>
      <c r="Z560" s="83">
        <f ca="1">SUMIF($A$10:$A$938,$A560,$Y$10:$Y$938)+SUMIF('17PJ'!$B$10:$K$889,$A560,'17PJ'!K$10:$K$889)</f>
        <v>5655013</v>
      </c>
      <c r="AB560" s="79">
        <v>0</v>
      </c>
      <c r="AC560" s="79">
        <v>0</v>
      </c>
      <c r="AD560" s="80">
        <v>0</v>
      </c>
      <c r="AE560" s="150"/>
    </row>
    <row r="561" spans="1:31" s="13" customFormat="1">
      <c r="A561" s="49">
        <v>479</v>
      </c>
      <c r="B561" s="49">
        <v>479278281</v>
      </c>
      <c r="C561" s="50" t="s">
        <v>236</v>
      </c>
      <c r="D561" s="49">
        <v>278</v>
      </c>
      <c r="E561" s="50" t="s">
        <v>190</v>
      </c>
      <c r="F561" s="49">
        <v>281</v>
      </c>
      <c r="G561" s="50" t="s">
        <v>146</v>
      </c>
      <c r="H561" s="79">
        <v>59.37</v>
      </c>
      <c r="I561" s="80">
        <v>11296</v>
      </c>
      <c r="J561" s="80">
        <v>18</v>
      </c>
      <c r="K561" s="80">
        <v>0</v>
      </c>
      <c r="L561" s="80">
        <v>893</v>
      </c>
      <c r="M561" s="81">
        <v>12207</v>
      </c>
      <c r="N561"/>
      <c r="O561" s="79">
        <v>0.19969976329886119</v>
      </c>
      <c r="P561" s="79">
        <v>0</v>
      </c>
      <c r="Q561" s="55">
        <v>0.18</v>
      </c>
      <c r="R561" s="55">
        <v>0.11309545177303622</v>
      </c>
      <c r="S561" s="52">
        <v>0</v>
      </c>
      <c r="T561"/>
      <c r="U561" s="82">
        <v>669456</v>
      </c>
      <c r="V561" s="82">
        <v>0</v>
      </c>
      <c r="W561" s="82">
        <v>0</v>
      </c>
      <c r="X561" s="82">
        <v>52840</v>
      </c>
      <c r="Y561" s="82">
        <v>722296</v>
      </c>
      <c r="Z561" s="83">
        <f ca="1">SUMIF($A$10:$A$938,$A561,$Y$10:$Y$938)+SUMIF('17PJ'!$B$10:$K$889,$A561,'17PJ'!K$10:$K$889)</f>
        <v>5655013</v>
      </c>
      <c r="AB561" s="79">
        <v>0</v>
      </c>
      <c r="AC561" s="79">
        <v>0</v>
      </c>
      <c r="AD561" s="80">
        <v>0</v>
      </c>
      <c r="AE561" s="150"/>
    </row>
    <row r="562" spans="1:31" s="13" customFormat="1">
      <c r="A562" s="49">
        <v>479</v>
      </c>
      <c r="B562" s="49">
        <v>479278309</v>
      </c>
      <c r="C562" s="50" t="s">
        <v>236</v>
      </c>
      <c r="D562" s="49">
        <v>278</v>
      </c>
      <c r="E562" s="50" t="s">
        <v>190</v>
      </c>
      <c r="F562" s="49">
        <v>309</v>
      </c>
      <c r="G562" s="50" t="s">
        <v>197</v>
      </c>
      <c r="H562" s="79">
        <v>2.19</v>
      </c>
      <c r="I562" s="80">
        <v>10751</v>
      </c>
      <c r="J562" s="80">
        <v>1143</v>
      </c>
      <c r="K562" s="80">
        <v>0</v>
      </c>
      <c r="L562" s="80">
        <v>893</v>
      </c>
      <c r="M562" s="81">
        <v>12787</v>
      </c>
      <c r="N562"/>
      <c r="O562" s="79">
        <v>7.3663884390181289E-3</v>
      </c>
      <c r="P562" s="79">
        <v>0</v>
      </c>
      <c r="Q562" s="55">
        <v>0.09</v>
      </c>
      <c r="R562" s="55">
        <v>1.5937686171229827E-3</v>
      </c>
      <c r="S562" s="52">
        <v>0</v>
      </c>
      <c r="T562"/>
      <c r="U562" s="82">
        <v>25960</v>
      </c>
      <c r="V562" s="82">
        <v>0</v>
      </c>
      <c r="W562" s="82">
        <v>0</v>
      </c>
      <c r="X562" s="82">
        <v>1949</v>
      </c>
      <c r="Y562" s="82">
        <v>27909</v>
      </c>
      <c r="Z562" s="83">
        <f ca="1">SUMIF($A$10:$A$938,$A562,$Y$10:$Y$938)+SUMIF('17PJ'!$B$10:$K$889,$A562,'17PJ'!K$10:$K$889)</f>
        <v>5655013</v>
      </c>
      <c r="AB562" s="79">
        <v>0</v>
      </c>
      <c r="AC562" s="79">
        <v>0</v>
      </c>
      <c r="AD562" s="80">
        <v>0</v>
      </c>
      <c r="AE562" s="150"/>
    </row>
    <row r="563" spans="1:31" s="13" customFormat="1">
      <c r="A563" s="49">
        <v>479</v>
      </c>
      <c r="B563" s="49">
        <v>479278325</v>
      </c>
      <c r="C563" s="50" t="s">
        <v>236</v>
      </c>
      <c r="D563" s="49">
        <v>278</v>
      </c>
      <c r="E563" s="50" t="s">
        <v>190</v>
      </c>
      <c r="F563" s="49">
        <v>325</v>
      </c>
      <c r="G563" s="50" t="s">
        <v>198</v>
      </c>
      <c r="H563" s="79">
        <v>6.07</v>
      </c>
      <c r="I563" s="80">
        <v>9510</v>
      </c>
      <c r="J563" s="80">
        <v>1189</v>
      </c>
      <c r="K563" s="80">
        <v>0</v>
      </c>
      <c r="L563" s="80">
        <v>893</v>
      </c>
      <c r="M563" s="81">
        <v>11592</v>
      </c>
      <c r="N563"/>
      <c r="O563" s="79">
        <v>2.0417341472529698E-2</v>
      </c>
      <c r="P563" s="79">
        <v>0</v>
      </c>
      <c r="Q563" s="55">
        <v>0.09</v>
      </c>
      <c r="R563" s="55">
        <v>1.9282665189815937E-3</v>
      </c>
      <c r="S563" s="52">
        <v>0</v>
      </c>
      <c r="T563"/>
      <c r="U563" s="82">
        <v>64724</v>
      </c>
      <c r="V563" s="82">
        <v>0</v>
      </c>
      <c r="W563" s="82">
        <v>0</v>
      </c>
      <c r="X563" s="82">
        <v>5402</v>
      </c>
      <c r="Y563" s="82">
        <v>70126</v>
      </c>
      <c r="Z563" s="83">
        <f ca="1">SUMIF($A$10:$A$938,$A563,$Y$10:$Y$938)+SUMIF('17PJ'!$B$10:$K$889,$A563,'17PJ'!K$10:$K$889)</f>
        <v>5655013</v>
      </c>
      <c r="AB563" s="79">
        <v>0</v>
      </c>
      <c r="AC563" s="79">
        <v>0</v>
      </c>
      <c r="AD563" s="80">
        <v>0</v>
      </c>
      <c r="AE563" s="150"/>
    </row>
    <row r="564" spans="1:31" s="13" customFormat="1">
      <c r="A564" s="49">
        <v>479</v>
      </c>
      <c r="B564" s="49">
        <v>479278332</v>
      </c>
      <c r="C564" s="50" t="s">
        <v>236</v>
      </c>
      <c r="D564" s="49">
        <v>278</v>
      </c>
      <c r="E564" s="50" t="s">
        <v>190</v>
      </c>
      <c r="F564" s="49">
        <v>332</v>
      </c>
      <c r="G564" s="50" t="s">
        <v>199</v>
      </c>
      <c r="H564" s="79">
        <v>7.53</v>
      </c>
      <c r="I564" s="80">
        <v>9317</v>
      </c>
      <c r="J564" s="80">
        <v>852</v>
      </c>
      <c r="K564" s="80">
        <v>0</v>
      </c>
      <c r="L564" s="80">
        <v>893</v>
      </c>
      <c r="M564" s="81">
        <v>11062</v>
      </c>
      <c r="N564"/>
      <c r="O564" s="79">
        <v>2.5328267098541784E-2</v>
      </c>
      <c r="P564" s="79">
        <v>0</v>
      </c>
      <c r="Q564" s="55">
        <v>0.09</v>
      </c>
      <c r="R564" s="55">
        <v>1.2210003560942382E-2</v>
      </c>
      <c r="S564" s="52">
        <v>0</v>
      </c>
      <c r="T564"/>
      <c r="U564" s="82">
        <v>76316</v>
      </c>
      <c r="V564" s="82">
        <v>0</v>
      </c>
      <c r="W564" s="82">
        <v>0</v>
      </c>
      <c r="X564" s="82">
        <v>6702</v>
      </c>
      <c r="Y564" s="82">
        <v>83018</v>
      </c>
      <c r="Z564" s="83">
        <f ca="1">SUMIF($A$10:$A$938,$A564,$Y$10:$Y$938)+SUMIF('17PJ'!$B$10:$K$889,$A564,'17PJ'!K$10:$K$889)</f>
        <v>5655013</v>
      </c>
      <c r="AB564" s="79">
        <v>0</v>
      </c>
      <c r="AC564" s="79">
        <v>0</v>
      </c>
      <c r="AD564" s="80">
        <v>0</v>
      </c>
      <c r="AE564" s="150"/>
    </row>
    <row r="565" spans="1:31" s="13" customFormat="1">
      <c r="A565" s="49">
        <v>479</v>
      </c>
      <c r="B565" s="49">
        <v>479278605</v>
      </c>
      <c r="C565" s="50" t="s">
        <v>236</v>
      </c>
      <c r="D565" s="49">
        <v>278</v>
      </c>
      <c r="E565" s="50" t="s">
        <v>190</v>
      </c>
      <c r="F565" s="49">
        <v>605</v>
      </c>
      <c r="G565" s="50" t="s">
        <v>193</v>
      </c>
      <c r="H565" s="79">
        <v>51.53</v>
      </c>
      <c r="I565" s="80">
        <v>9683</v>
      </c>
      <c r="J565" s="80">
        <v>7224</v>
      </c>
      <c r="K565" s="80">
        <v>0</v>
      </c>
      <c r="L565" s="80">
        <v>893</v>
      </c>
      <c r="M565" s="81">
        <v>17800</v>
      </c>
      <c r="N565"/>
      <c r="O565" s="79">
        <v>0.1733287654167141</v>
      </c>
      <c r="P565" s="79">
        <v>0</v>
      </c>
      <c r="Q565" s="55">
        <v>0.09</v>
      </c>
      <c r="R565" s="55">
        <v>5.1759282375459084E-2</v>
      </c>
      <c r="S565" s="52">
        <v>0</v>
      </c>
      <c r="T565"/>
      <c r="U565" s="82">
        <v>868281</v>
      </c>
      <c r="V565" s="82">
        <v>0</v>
      </c>
      <c r="W565" s="82">
        <v>0</v>
      </c>
      <c r="X565" s="82">
        <v>45862</v>
      </c>
      <c r="Y565" s="82">
        <v>914143</v>
      </c>
      <c r="Z565" s="83">
        <f ca="1">SUMIF($A$10:$A$938,$A565,$Y$10:$Y$938)+SUMIF('17PJ'!$B$10:$K$889,$A565,'17PJ'!K$10:$K$889)</f>
        <v>5655013</v>
      </c>
      <c r="AB565" s="79">
        <v>0</v>
      </c>
      <c r="AC565" s="79">
        <v>0</v>
      </c>
      <c r="AD565" s="80">
        <v>0</v>
      </c>
      <c r="AE565" s="150"/>
    </row>
    <row r="566" spans="1:31" s="13" customFormat="1">
      <c r="A566" s="49">
        <v>479</v>
      </c>
      <c r="B566" s="49">
        <v>479278615</v>
      </c>
      <c r="C566" s="50" t="s">
        <v>236</v>
      </c>
      <c r="D566" s="49">
        <v>278</v>
      </c>
      <c r="E566" s="50" t="s">
        <v>190</v>
      </c>
      <c r="F566" s="49">
        <v>615</v>
      </c>
      <c r="G566" s="50" t="s">
        <v>229</v>
      </c>
      <c r="H566" s="79">
        <v>1</v>
      </c>
      <c r="I566" s="80">
        <v>9794</v>
      </c>
      <c r="J566" s="80">
        <v>892</v>
      </c>
      <c r="K566" s="80">
        <v>0</v>
      </c>
      <c r="L566" s="80">
        <v>893</v>
      </c>
      <c r="M566" s="81">
        <v>11579</v>
      </c>
      <c r="N566"/>
      <c r="O566" s="79">
        <v>3.3636476890493735E-3</v>
      </c>
      <c r="P566" s="79">
        <v>0</v>
      </c>
      <c r="Q566" s="55">
        <v>0.18</v>
      </c>
      <c r="R566" s="55">
        <v>5.1727657622551197E-4</v>
      </c>
      <c r="S566" s="52">
        <v>0</v>
      </c>
      <c r="T566"/>
      <c r="U566" s="82">
        <v>10650</v>
      </c>
      <c r="V566" s="82">
        <v>0</v>
      </c>
      <c r="W566" s="82">
        <v>0</v>
      </c>
      <c r="X566" s="82">
        <v>890</v>
      </c>
      <c r="Y566" s="82">
        <v>11540</v>
      </c>
      <c r="Z566" s="83">
        <f ca="1">SUMIF($A$10:$A$938,$A566,$Y$10:$Y$938)+SUMIF('17PJ'!$B$10:$K$889,$A566,'17PJ'!K$10:$K$889)</f>
        <v>5655013</v>
      </c>
      <c r="AB566" s="79">
        <v>0</v>
      </c>
      <c r="AC566" s="79">
        <v>0</v>
      </c>
      <c r="AD566" s="80">
        <v>0</v>
      </c>
      <c r="AE566" s="150"/>
    </row>
    <row r="567" spans="1:31" s="13" customFormat="1">
      <c r="A567" s="49">
        <v>479</v>
      </c>
      <c r="B567" s="49">
        <v>479278635</v>
      </c>
      <c r="C567" s="50" t="s">
        <v>236</v>
      </c>
      <c r="D567" s="49">
        <v>278</v>
      </c>
      <c r="E567" s="50" t="s">
        <v>190</v>
      </c>
      <c r="F567" s="49">
        <v>635</v>
      </c>
      <c r="G567" s="50" t="s">
        <v>52</v>
      </c>
      <c r="H567" s="79">
        <v>2</v>
      </c>
      <c r="I567" s="80">
        <v>10333</v>
      </c>
      <c r="J567" s="80">
        <v>5325</v>
      </c>
      <c r="K567" s="80">
        <v>0</v>
      </c>
      <c r="L567" s="80">
        <v>893</v>
      </c>
      <c r="M567" s="81">
        <v>16551</v>
      </c>
      <c r="N567"/>
      <c r="O567" s="79">
        <v>6.7272953780987471E-3</v>
      </c>
      <c r="P567" s="79">
        <v>0</v>
      </c>
      <c r="Q567" s="55">
        <v>0.09</v>
      </c>
      <c r="R567" s="55">
        <v>1.1958555005549754E-2</v>
      </c>
      <c r="S567" s="52">
        <v>0</v>
      </c>
      <c r="T567"/>
      <c r="U567" s="82">
        <v>31210</v>
      </c>
      <c r="V567" s="82">
        <v>0</v>
      </c>
      <c r="W567" s="82">
        <v>0</v>
      </c>
      <c r="X567" s="82">
        <v>1780</v>
      </c>
      <c r="Y567" s="82">
        <v>32990</v>
      </c>
      <c r="Z567" s="83">
        <f ca="1">SUMIF($A$10:$A$938,$A567,$Y$10:$Y$938)+SUMIF('17PJ'!$B$10:$K$889,$A567,'17PJ'!K$10:$K$889)</f>
        <v>5655013</v>
      </c>
      <c r="AB567" s="79">
        <v>0</v>
      </c>
      <c r="AC567" s="79">
        <v>0</v>
      </c>
      <c r="AD567" s="80">
        <v>0</v>
      </c>
      <c r="AE567" s="150"/>
    </row>
    <row r="568" spans="1:31" s="13" customFormat="1">
      <c r="A568" s="49">
        <v>479</v>
      </c>
      <c r="B568" s="49">
        <v>479278670</v>
      </c>
      <c r="C568" s="50" t="s">
        <v>236</v>
      </c>
      <c r="D568" s="49">
        <v>278</v>
      </c>
      <c r="E568" s="50" t="s">
        <v>190</v>
      </c>
      <c r="F568" s="49">
        <v>670</v>
      </c>
      <c r="G568" s="50" t="s">
        <v>37</v>
      </c>
      <c r="H568" s="79">
        <v>17</v>
      </c>
      <c r="I568" s="80">
        <v>9537</v>
      </c>
      <c r="J568" s="80">
        <v>8622</v>
      </c>
      <c r="K568" s="80">
        <v>0</v>
      </c>
      <c r="L568" s="80">
        <v>893</v>
      </c>
      <c r="M568" s="81">
        <v>19052</v>
      </c>
      <c r="N568"/>
      <c r="O568" s="79">
        <v>5.7182010713839326E-2</v>
      </c>
      <c r="P568" s="79">
        <v>0</v>
      </c>
      <c r="Q568" s="55">
        <v>0.09</v>
      </c>
      <c r="R568" s="55">
        <v>7.8457056728476374E-2</v>
      </c>
      <c r="S568" s="52">
        <v>0</v>
      </c>
      <c r="T568"/>
      <c r="U568" s="82">
        <v>307665</v>
      </c>
      <c r="V568" s="82">
        <v>0</v>
      </c>
      <c r="W568" s="82">
        <v>0</v>
      </c>
      <c r="X568" s="82">
        <v>15130</v>
      </c>
      <c r="Y568" s="82">
        <v>322795</v>
      </c>
      <c r="Z568" s="83">
        <f ca="1">SUMIF($A$10:$A$938,$A568,$Y$10:$Y$938)+SUMIF('17PJ'!$B$10:$K$889,$A568,'17PJ'!K$10:$K$889)</f>
        <v>5655013</v>
      </c>
      <c r="AB568" s="79">
        <v>0</v>
      </c>
      <c r="AC568" s="79">
        <v>0</v>
      </c>
      <c r="AD568" s="80">
        <v>0</v>
      </c>
      <c r="AE568" s="150"/>
    </row>
    <row r="569" spans="1:31" s="13" customFormat="1">
      <c r="A569" s="49">
        <v>479</v>
      </c>
      <c r="B569" s="49">
        <v>479278672</v>
      </c>
      <c r="C569" s="50" t="s">
        <v>236</v>
      </c>
      <c r="D569" s="49">
        <v>278</v>
      </c>
      <c r="E569" s="50" t="s">
        <v>190</v>
      </c>
      <c r="F569" s="49">
        <v>672</v>
      </c>
      <c r="G569" s="50" t="s">
        <v>53</v>
      </c>
      <c r="H569" s="79">
        <v>4</v>
      </c>
      <c r="I569" s="80">
        <v>10090</v>
      </c>
      <c r="J569" s="80">
        <v>3751</v>
      </c>
      <c r="K569" s="80">
        <v>0</v>
      </c>
      <c r="L569" s="80">
        <v>893</v>
      </c>
      <c r="M569" s="81">
        <v>14734</v>
      </c>
      <c r="N569"/>
      <c r="O569" s="79">
        <v>1.3454590756197494E-2</v>
      </c>
      <c r="P569" s="79">
        <v>0</v>
      </c>
      <c r="Q569" s="55">
        <v>0.09</v>
      </c>
      <c r="R569" s="55">
        <v>4.3638731161341031E-3</v>
      </c>
      <c r="S569" s="52">
        <v>0</v>
      </c>
      <c r="T569"/>
      <c r="U569" s="82">
        <v>55176</v>
      </c>
      <c r="V569" s="82">
        <v>0</v>
      </c>
      <c r="W569" s="82">
        <v>0</v>
      </c>
      <c r="X569" s="82">
        <v>3560</v>
      </c>
      <c r="Y569" s="82">
        <v>58736</v>
      </c>
      <c r="Z569" s="83">
        <f ca="1">SUMIF($A$10:$A$938,$A569,$Y$10:$Y$938)+SUMIF('17PJ'!$B$10:$K$889,$A569,'17PJ'!K$10:$K$889)</f>
        <v>5655013</v>
      </c>
      <c r="AB569" s="79">
        <v>0</v>
      </c>
      <c r="AC569" s="79">
        <v>0</v>
      </c>
      <c r="AD569" s="80">
        <v>0</v>
      </c>
      <c r="AE569" s="150"/>
    </row>
    <row r="570" spans="1:31" s="13" customFormat="1">
      <c r="A570" s="49">
        <v>479</v>
      </c>
      <c r="B570" s="49">
        <v>479278674</v>
      </c>
      <c r="C570" s="50" t="s">
        <v>236</v>
      </c>
      <c r="D570" s="49">
        <v>278</v>
      </c>
      <c r="E570" s="50" t="s">
        <v>190</v>
      </c>
      <c r="F570" s="49">
        <v>674</v>
      </c>
      <c r="G570" s="50" t="s">
        <v>38</v>
      </c>
      <c r="H570" s="79">
        <v>2.4400000000000004</v>
      </c>
      <c r="I570" s="80">
        <v>11448</v>
      </c>
      <c r="J570" s="80">
        <v>5090</v>
      </c>
      <c r="K570" s="80">
        <v>0</v>
      </c>
      <c r="L570" s="80">
        <v>893</v>
      </c>
      <c r="M570" s="81">
        <v>17431</v>
      </c>
      <c r="N570"/>
      <c r="O570" s="79">
        <v>8.2073003612804715E-3</v>
      </c>
      <c r="P570" s="79">
        <v>0</v>
      </c>
      <c r="Q570" s="55">
        <v>0.09</v>
      </c>
      <c r="R570" s="55">
        <v>4.7577753757626573E-2</v>
      </c>
      <c r="S570" s="52">
        <v>0</v>
      </c>
      <c r="T570"/>
      <c r="U570" s="82">
        <v>40216</v>
      </c>
      <c r="V570" s="82">
        <v>0</v>
      </c>
      <c r="W570" s="82">
        <v>0</v>
      </c>
      <c r="X570" s="82">
        <v>2172</v>
      </c>
      <c r="Y570" s="82">
        <v>42388</v>
      </c>
      <c r="Z570" s="83">
        <f ca="1">SUMIF($A$10:$A$938,$A570,$Y$10:$Y$938)+SUMIF('17PJ'!$B$10:$K$889,$A570,'17PJ'!K$10:$K$889)</f>
        <v>5655013</v>
      </c>
      <c r="AB570" s="79">
        <v>0</v>
      </c>
      <c r="AC570" s="79">
        <v>0</v>
      </c>
      <c r="AD570" s="80">
        <v>0</v>
      </c>
      <c r="AE570" s="150"/>
    </row>
    <row r="571" spans="1:31" s="13" customFormat="1">
      <c r="A571" s="49">
        <v>479</v>
      </c>
      <c r="B571" s="49">
        <v>479278680</v>
      </c>
      <c r="C571" s="50" t="s">
        <v>236</v>
      </c>
      <c r="D571" s="49">
        <v>278</v>
      </c>
      <c r="E571" s="50" t="s">
        <v>190</v>
      </c>
      <c r="F571" s="49">
        <v>680</v>
      </c>
      <c r="G571" s="50" t="s">
        <v>152</v>
      </c>
      <c r="H571" s="79">
        <v>3</v>
      </c>
      <c r="I571" s="80">
        <v>9794</v>
      </c>
      <c r="J571" s="80">
        <v>3412</v>
      </c>
      <c r="K571" s="80">
        <v>0</v>
      </c>
      <c r="L571" s="80">
        <v>893</v>
      </c>
      <c r="M571" s="81">
        <v>14099</v>
      </c>
      <c r="N571"/>
      <c r="O571" s="79">
        <v>1.009094306714812E-2</v>
      </c>
      <c r="P571" s="79">
        <v>0</v>
      </c>
      <c r="Q571" s="55">
        <v>0.09</v>
      </c>
      <c r="R571" s="55">
        <v>1.697890887136493E-3</v>
      </c>
      <c r="S571" s="52">
        <v>0</v>
      </c>
      <c r="T571"/>
      <c r="U571" s="82">
        <v>39486</v>
      </c>
      <c r="V571" s="82">
        <v>0</v>
      </c>
      <c r="W571" s="82">
        <v>0</v>
      </c>
      <c r="X571" s="82">
        <v>2670</v>
      </c>
      <c r="Y571" s="82">
        <v>42156</v>
      </c>
      <c r="Z571" s="83">
        <f ca="1">SUMIF($A$10:$A$938,$A571,$Y$10:$Y$938)+SUMIF('17PJ'!$B$10:$K$889,$A571,'17PJ'!K$10:$K$889)</f>
        <v>5655013</v>
      </c>
      <c r="AB571" s="79">
        <v>0</v>
      </c>
      <c r="AC571" s="79">
        <v>0</v>
      </c>
      <c r="AD571" s="80">
        <v>0</v>
      </c>
      <c r="AE571" s="150"/>
    </row>
    <row r="572" spans="1:31" s="13" customFormat="1">
      <c r="A572" s="49">
        <v>479</v>
      </c>
      <c r="B572" s="49">
        <v>479278683</v>
      </c>
      <c r="C572" s="50" t="s">
        <v>236</v>
      </c>
      <c r="D572" s="49">
        <v>278</v>
      </c>
      <c r="E572" s="50" t="s">
        <v>190</v>
      </c>
      <c r="F572" s="49">
        <v>683</v>
      </c>
      <c r="G572" s="50" t="s">
        <v>39</v>
      </c>
      <c r="H572" s="79">
        <v>7.77</v>
      </c>
      <c r="I572" s="80">
        <v>9369</v>
      </c>
      <c r="J572" s="80">
        <v>6541</v>
      </c>
      <c r="K572" s="80">
        <v>0</v>
      </c>
      <c r="L572" s="80">
        <v>893</v>
      </c>
      <c r="M572" s="81">
        <v>16803</v>
      </c>
      <c r="N572"/>
      <c r="O572" s="79">
        <v>2.6135542543913634E-2</v>
      </c>
      <c r="P572" s="79">
        <v>0</v>
      </c>
      <c r="Q572" s="55">
        <v>0.09</v>
      </c>
      <c r="R572" s="55">
        <v>2.9567276420581011E-2</v>
      </c>
      <c r="S572" s="52">
        <v>0</v>
      </c>
      <c r="T572"/>
      <c r="U572" s="82">
        <v>123201</v>
      </c>
      <c r="V572" s="82">
        <v>0</v>
      </c>
      <c r="W572" s="82">
        <v>0</v>
      </c>
      <c r="X572" s="82">
        <v>6915</v>
      </c>
      <c r="Y572" s="82">
        <v>130116</v>
      </c>
      <c r="Z572" s="83">
        <f ca="1">SUMIF($A$10:$A$938,$A572,$Y$10:$Y$938)+SUMIF('17PJ'!$B$10:$K$889,$A572,'17PJ'!K$10:$K$889)</f>
        <v>5655013</v>
      </c>
      <c r="AB572" s="79">
        <v>0</v>
      </c>
      <c r="AC572" s="79">
        <v>0</v>
      </c>
      <c r="AD572" s="80">
        <v>0</v>
      </c>
      <c r="AE572" s="150"/>
    </row>
    <row r="573" spans="1:31" s="13" customFormat="1">
      <c r="A573" s="49">
        <v>479</v>
      </c>
      <c r="B573" s="49">
        <v>479278717</v>
      </c>
      <c r="C573" s="50" t="s">
        <v>236</v>
      </c>
      <c r="D573" s="49">
        <v>278</v>
      </c>
      <c r="E573" s="50" t="s">
        <v>190</v>
      </c>
      <c r="F573" s="49">
        <v>717</v>
      </c>
      <c r="G573" s="50" t="s">
        <v>40</v>
      </c>
      <c r="H573" s="79">
        <v>2</v>
      </c>
      <c r="I573" s="80">
        <v>10185</v>
      </c>
      <c r="J573" s="80">
        <v>4848</v>
      </c>
      <c r="K573" s="80">
        <v>0</v>
      </c>
      <c r="L573" s="80">
        <v>893</v>
      </c>
      <c r="M573" s="81">
        <v>15926</v>
      </c>
      <c r="N573"/>
      <c r="O573" s="79">
        <v>6.7272953780987471E-3</v>
      </c>
      <c r="P573" s="79">
        <v>0</v>
      </c>
      <c r="Q573" s="55">
        <v>0.09</v>
      </c>
      <c r="R573" s="55">
        <v>5.1445230338501832E-2</v>
      </c>
      <c r="S573" s="52">
        <v>0</v>
      </c>
      <c r="T573"/>
      <c r="U573" s="82">
        <v>29964</v>
      </c>
      <c r="V573" s="82">
        <v>0</v>
      </c>
      <c r="W573" s="82">
        <v>0</v>
      </c>
      <c r="X573" s="82">
        <v>1780</v>
      </c>
      <c r="Y573" s="82">
        <v>31744</v>
      </c>
      <c r="Z573" s="83">
        <f ca="1">SUMIF($A$10:$A$938,$A573,$Y$10:$Y$938)+SUMIF('17PJ'!$B$10:$K$889,$A573,'17PJ'!K$10:$K$889)</f>
        <v>5655013</v>
      </c>
      <c r="AB573" s="79">
        <v>0</v>
      </c>
      <c r="AC573" s="79">
        <v>0</v>
      </c>
      <c r="AD573" s="80">
        <v>0</v>
      </c>
      <c r="AE573" s="150"/>
    </row>
    <row r="574" spans="1:31" s="13" customFormat="1">
      <c r="A574" s="49">
        <v>479</v>
      </c>
      <c r="B574" s="49">
        <v>479278755</v>
      </c>
      <c r="C574" s="50" t="s">
        <v>236</v>
      </c>
      <c r="D574" s="49">
        <v>278</v>
      </c>
      <c r="E574" s="50" t="s">
        <v>190</v>
      </c>
      <c r="F574" s="49">
        <v>755</v>
      </c>
      <c r="G574" s="50" t="s">
        <v>42</v>
      </c>
      <c r="H574" s="79">
        <v>2.56</v>
      </c>
      <c r="I574" s="80">
        <v>9794</v>
      </c>
      <c r="J574" s="80">
        <v>4227</v>
      </c>
      <c r="K574" s="80">
        <v>0</v>
      </c>
      <c r="L574" s="80">
        <v>893</v>
      </c>
      <c r="M574" s="81">
        <v>14914</v>
      </c>
      <c r="N574"/>
      <c r="O574" s="79">
        <v>8.6109380839663949E-3</v>
      </c>
      <c r="P574" s="79">
        <v>0</v>
      </c>
      <c r="Q574" s="55">
        <v>0.09</v>
      </c>
      <c r="R574" s="55">
        <v>1.3404904762990362E-2</v>
      </c>
      <c r="S574" s="52">
        <v>0</v>
      </c>
      <c r="T574"/>
      <c r="U574" s="82">
        <v>35774</v>
      </c>
      <c r="V574" s="82">
        <v>0</v>
      </c>
      <c r="W574" s="82">
        <v>0</v>
      </c>
      <c r="X574" s="82">
        <v>2278</v>
      </c>
      <c r="Y574" s="82">
        <v>38052</v>
      </c>
      <c r="Z574" s="83">
        <f ca="1">SUMIF($A$10:$A$938,$A574,$Y$10:$Y$938)+SUMIF('17PJ'!$B$10:$K$889,$A574,'17PJ'!K$10:$K$889)</f>
        <v>5655013</v>
      </c>
      <c r="AB574" s="79">
        <v>0</v>
      </c>
      <c r="AC574" s="79">
        <v>0</v>
      </c>
      <c r="AD574" s="80">
        <v>0</v>
      </c>
      <c r="AE574" s="150"/>
    </row>
    <row r="575" spans="1:31" s="13" customFormat="1">
      <c r="A575" s="49">
        <v>479</v>
      </c>
      <c r="B575" s="49">
        <v>479278766</v>
      </c>
      <c r="C575" s="50" t="s">
        <v>236</v>
      </c>
      <c r="D575" s="49">
        <v>278</v>
      </c>
      <c r="E575" s="50" t="s">
        <v>190</v>
      </c>
      <c r="F575" s="49">
        <v>766</v>
      </c>
      <c r="G575" s="50" t="s">
        <v>240</v>
      </c>
      <c r="H575" s="79">
        <v>3.06</v>
      </c>
      <c r="I575" s="80">
        <v>11884</v>
      </c>
      <c r="J575" s="80">
        <v>4149</v>
      </c>
      <c r="K575" s="80">
        <v>0</v>
      </c>
      <c r="L575" s="80">
        <v>893</v>
      </c>
      <c r="M575" s="81">
        <v>16926</v>
      </c>
      <c r="N575"/>
      <c r="O575" s="79">
        <v>1.0292761928491084E-2</v>
      </c>
      <c r="P575" s="79">
        <v>0</v>
      </c>
      <c r="Q575" s="55">
        <v>0.09</v>
      </c>
      <c r="R575" s="55">
        <v>2.9614401425515054E-3</v>
      </c>
      <c r="S575" s="52">
        <v>0</v>
      </c>
      <c r="T575"/>
      <c r="U575" s="82">
        <v>48896</v>
      </c>
      <c r="V575" s="82">
        <v>0</v>
      </c>
      <c r="W575" s="82">
        <v>0</v>
      </c>
      <c r="X575" s="82">
        <v>2723</v>
      </c>
      <c r="Y575" s="82">
        <v>51619</v>
      </c>
      <c r="Z575" s="83">
        <f ca="1">SUMIF($A$10:$A$938,$A575,$Y$10:$Y$938)+SUMIF('17PJ'!$B$10:$K$889,$A575,'17PJ'!K$10:$K$889)</f>
        <v>5655013</v>
      </c>
      <c r="AB575" s="79">
        <v>0</v>
      </c>
      <c r="AC575" s="79">
        <v>0</v>
      </c>
      <c r="AD575" s="80">
        <v>0</v>
      </c>
      <c r="AE575" s="150"/>
    </row>
    <row r="576" spans="1:31" s="13" customFormat="1">
      <c r="A576" s="49">
        <v>481</v>
      </c>
      <c r="B576" s="49">
        <v>481035035</v>
      </c>
      <c r="C576" s="50" t="s">
        <v>241</v>
      </c>
      <c r="D576" s="49">
        <v>35</v>
      </c>
      <c r="E576" s="50" t="s">
        <v>11</v>
      </c>
      <c r="F576" s="49">
        <v>35</v>
      </c>
      <c r="G576" s="50" t="s">
        <v>11</v>
      </c>
      <c r="H576" s="79">
        <v>892.9699999999998</v>
      </c>
      <c r="I576" s="80">
        <v>11513</v>
      </c>
      <c r="J576" s="80">
        <v>4047</v>
      </c>
      <c r="K576" s="80">
        <v>0</v>
      </c>
      <c r="L576" s="80">
        <v>893</v>
      </c>
      <c r="M576" s="81">
        <v>16453</v>
      </c>
      <c r="N576"/>
      <c r="O576" s="79">
        <v>0</v>
      </c>
      <c r="P576" s="79">
        <v>0</v>
      </c>
      <c r="Q576" s="55">
        <v>0.18</v>
      </c>
      <c r="R576" s="55">
        <v>0.14456084490991788</v>
      </c>
      <c r="S576" s="52">
        <v>0</v>
      </c>
      <c r="T576"/>
      <c r="U576" s="82">
        <v>13894614</v>
      </c>
      <c r="V576" s="82">
        <v>0</v>
      </c>
      <c r="W576" s="82">
        <v>0</v>
      </c>
      <c r="X576" s="82">
        <v>797420</v>
      </c>
      <c r="Y576" s="82">
        <v>14692034</v>
      </c>
      <c r="Z576" s="83">
        <f ca="1">SUMIF($A$10:$A$938,$A576,$Y$10:$Y$938)+SUMIF('17PJ'!$B$10:$K$889,$A576,'17PJ'!K$10:$K$889)</f>
        <v>15432318.896513006</v>
      </c>
      <c r="AB576" s="79">
        <v>0</v>
      </c>
      <c r="AC576" s="79">
        <v>0</v>
      </c>
      <c r="AD576" s="80">
        <v>0</v>
      </c>
      <c r="AE576" s="150"/>
    </row>
    <row r="577" spans="1:31" s="13" customFormat="1">
      <c r="A577" s="49">
        <v>481</v>
      </c>
      <c r="B577" s="49">
        <v>481035044</v>
      </c>
      <c r="C577" s="50" t="s">
        <v>241</v>
      </c>
      <c r="D577" s="49">
        <v>35</v>
      </c>
      <c r="E577" s="50" t="s">
        <v>11</v>
      </c>
      <c r="F577" s="49">
        <v>44</v>
      </c>
      <c r="G577" s="50" t="s">
        <v>12</v>
      </c>
      <c r="H577" s="79">
        <v>9.07</v>
      </c>
      <c r="I577" s="80">
        <v>10939</v>
      </c>
      <c r="J577" s="80">
        <v>251</v>
      </c>
      <c r="K577" s="80">
        <v>0</v>
      </c>
      <c r="L577" s="80">
        <v>893</v>
      </c>
      <c r="M577" s="81">
        <v>12083</v>
      </c>
      <c r="N577"/>
      <c r="O577" s="79">
        <v>0</v>
      </c>
      <c r="P577" s="79">
        <v>0</v>
      </c>
      <c r="Q577" s="55">
        <v>0.09</v>
      </c>
      <c r="R577" s="55">
        <v>4.5747299026763673E-2</v>
      </c>
      <c r="S577" s="52">
        <v>0</v>
      </c>
      <c r="T577"/>
      <c r="U577" s="82">
        <v>101493</v>
      </c>
      <c r="V577" s="82">
        <v>0</v>
      </c>
      <c r="W577" s="82">
        <v>0</v>
      </c>
      <c r="X577" s="82">
        <v>8100</v>
      </c>
      <c r="Y577" s="82">
        <v>109593</v>
      </c>
      <c r="Z577" s="83">
        <f ca="1">SUMIF($A$10:$A$938,$A577,$Y$10:$Y$938)+SUMIF('17PJ'!$B$10:$K$889,$A577,'17PJ'!K$10:$K$889)</f>
        <v>15432318.896513006</v>
      </c>
      <c r="AB577" s="79">
        <v>0</v>
      </c>
      <c r="AC577" s="79">
        <v>0</v>
      </c>
      <c r="AD577" s="80">
        <v>0</v>
      </c>
      <c r="AE577" s="150"/>
    </row>
    <row r="578" spans="1:31" s="13" customFormat="1">
      <c r="A578" s="49">
        <v>481</v>
      </c>
      <c r="B578" s="49">
        <v>481035050</v>
      </c>
      <c r="C578" s="50" t="s">
        <v>241</v>
      </c>
      <c r="D578" s="49">
        <v>35</v>
      </c>
      <c r="E578" s="50" t="s">
        <v>11</v>
      </c>
      <c r="F578" s="49">
        <v>50</v>
      </c>
      <c r="G578" s="50" t="s">
        <v>90</v>
      </c>
      <c r="H578" s="79">
        <v>2</v>
      </c>
      <c r="I578" s="80">
        <v>8956</v>
      </c>
      <c r="J578" s="80">
        <v>4219</v>
      </c>
      <c r="K578" s="80">
        <v>0</v>
      </c>
      <c r="L578" s="80">
        <v>893</v>
      </c>
      <c r="M578" s="81">
        <v>14068</v>
      </c>
      <c r="N578"/>
      <c r="O578" s="79">
        <v>0</v>
      </c>
      <c r="P578" s="79">
        <v>0</v>
      </c>
      <c r="Q578" s="55">
        <v>0.09</v>
      </c>
      <c r="R578" s="55">
        <v>2.7567702807502416E-3</v>
      </c>
      <c r="S578" s="52">
        <v>0</v>
      </c>
      <c r="T578"/>
      <c r="U578" s="82">
        <v>26350</v>
      </c>
      <c r="V578" s="82">
        <v>0</v>
      </c>
      <c r="W578" s="82">
        <v>0</v>
      </c>
      <c r="X578" s="82">
        <v>1786</v>
      </c>
      <c r="Y578" s="82">
        <v>28136</v>
      </c>
      <c r="Z578" s="83">
        <f ca="1">SUMIF($A$10:$A$938,$A578,$Y$10:$Y$938)+SUMIF('17PJ'!$B$10:$K$889,$A578,'17PJ'!K$10:$K$889)</f>
        <v>15432318.896513006</v>
      </c>
      <c r="AB578" s="79">
        <v>0</v>
      </c>
      <c r="AC578" s="79">
        <v>0</v>
      </c>
      <c r="AD578" s="80">
        <v>0</v>
      </c>
      <c r="AE578" s="150"/>
    </row>
    <row r="579" spans="1:31" s="13" customFormat="1">
      <c r="A579" s="49">
        <v>481</v>
      </c>
      <c r="B579" s="49">
        <v>481035073</v>
      </c>
      <c r="C579" s="50" t="s">
        <v>241</v>
      </c>
      <c r="D579" s="49">
        <v>35</v>
      </c>
      <c r="E579" s="50" t="s">
        <v>11</v>
      </c>
      <c r="F579" s="49">
        <v>73</v>
      </c>
      <c r="G579" s="50" t="s">
        <v>23</v>
      </c>
      <c r="H579" s="79">
        <v>2</v>
      </c>
      <c r="I579" s="80">
        <v>8980</v>
      </c>
      <c r="J579" s="80">
        <v>6988</v>
      </c>
      <c r="K579" s="80">
        <v>0</v>
      </c>
      <c r="L579" s="80">
        <v>893</v>
      </c>
      <c r="M579" s="81">
        <v>16861</v>
      </c>
      <c r="N579"/>
      <c r="O579" s="79">
        <v>0</v>
      </c>
      <c r="P579" s="79">
        <v>0</v>
      </c>
      <c r="Q579" s="55">
        <v>0.09</v>
      </c>
      <c r="R579" s="55">
        <v>6.0798101377384835E-3</v>
      </c>
      <c r="S579" s="52">
        <v>0</v>
      </c>
      <c r="T579"/>
      <c r="U579" s="82">
        <v>31936</v>
      </c>
      <c r="V579" s="82">
        <v>0</v>
      </c>
      <c r="W579" s="82">
        <v>0</v>
      </c>
      <c r="X579" s="82">
        <v>1786</v>
      </c>
      <c r="Y579" s="82">
        <v>33722</v>
      </c>
      <c r="Z579" s="83">
        <f ca="1">SUMIF($A$10:$A$938,$A579,$Y$10:$Y$938)+SUMIF('17PJ'!$B$10:$K$889,$A579,'17PJ'!K$10:$K$889)</f>
        <v>15432318.896513006</v>
      </c>
      <c r="AB579" s="79">
        <v>0</v>
      </c>
      <c r="AC579" s="79">
        <v>0</v>
      </c>
      <c r="AD579" s="80">
        <v>0</v>
      </c>
      <c r="AE579" s="150"/>
    </row>
    <row r="580" spans="1:31" s="13" customFormat="1">
      <c r="A580" s="49">
        <v>481</v>
      </c>
      <c r="B580" s="49">
        <v>481035212</v>
      </c>
      <c r="C580" s="50" t="s">
        <v>241</v>
      </c>
      <c r="D580" s="49">
        <v>35</v>
      </c>
      <c r="E580" s="50" t="s">
        <v>11</v>
      </c>
      <c r="F580" s="49">
        <v>212</v>
      </c>
      <c r="G580" s="50" t="s">
        <v>167</v>
      </c>
      <c r="H580" s="79">
        <v>1.22</v>
      </c>
      <c r="I580" s="80">
        <v>3965</v>
      </c>
      <c r="J580" s="80">
        <v>656</v>
      </c>
      <c r="K580" s="80">
        <v>0</v>
      </c>
      <c r="L580" s="80">
        <v>893</v>
      </c>
      <c r="M580" s="81">
        <v>5514</v>
      </c>
      <c r="N580"/>
      <c r="O580" s="79">
        <v>0</v>
      </c>
      <c r="P580" s="79">
        <v>0</v>
      </c>
      <c r="Q580" s="55">
        <v>0.09</v>
      </c>
      <c r="R580" s="55">
        <v>2.8285439308904835E-2</v>
      </c>
      <c r="S580" s="52">
        <v>0</v>
      </c>
      <c r="T580"/>
      <c r="U580" s="82">
        <v>5638</v>
      </c>
      <c r="V580" s="82">
        <v>0</v>
      </c>
      <c r="W580" s="82">
        <v>0</v>
      </c>
      <c r="X580" s="82">
        <v>1089</v>
      </c>
      <c r="Y580" s="82">
        <v>6727</v>
      </c>
      <c r="Z580" s="83">
        <f ca="1">SUMIF($A$10:$A$938,$A580,$Y$10:$Y$938)+SUMIF('17PJ'!$B$10:$K$889,$A580,'17PJ'!K$10:$K$889)</f>
        <v>15432318.896513006</v>
      </c>
      <c r="AB580" s="79">
        <v>0</v>
      </c>
      <c r="AC580" s="79">
        <v>0</v>
      </c>
      <c r="AD580" s="80">
        <v>0</v>
      </c>
      <c r="AE580" s="150"/>
    </row>
    <row r="581" spans="1:31" s="13" customFormat="1">
      <c r="A581" s="49">
        <v>481</v>
      </c>
      <c r="B581" s="49">
        <v>481035220</v>
      </c>
      <c r="C581" s="50" t="s">
        <v>241</v>
      </c>
      <c r="D581" s="49">
        <v>35</v>
      </c>
      <c r="E581" s="50" t="s">
        <v>11</v>
      </c>
      <c r="F581" s="49">
        <v>220</v>
      </c>
      <c r="G581" s="50" t="s">
        <v>26</v>
      </c>
      <c r="H581" s="79">
        <v>6</v>
      </c>
      <c r="I581" s="80">
        <v>9891</v>
      </c>
      <c r="J581" s="80">
        <v>4026</v>
      </c>
      <c r="K581" s="80">
        <v>0</v>
      </c>
      <c r="L581" s="80">
        <v>893</v>
      </c>
      <c r="M581" s="81">
        <v>14810</v>
      </c>
      <c r="N581"/>
      <c r="O581" s="79">
        <v>0</v>
      </c>
      <c r="P581" s="79">
        <v>0</v>
      </c>
      <c r="Q581" s="55">
        <v>0.09</v>
      </c>
      <c r="R581" s="55">
        <v>1.1758606395051932E-2</v>
      </c>
      <c r="S581" s="52">
        <v>0</v>
      </c>
      <c r="T581"/>
      <c r="U581" s="82">
        <v>83502</v>
      </c>
      <c r="V581" s="82">
        <v>0</v>
      </c>
      <c r="W581" s="82">
        <v>0</v>
      </c>
      <c r="X581" s="82">
        <v>5358</v>
      </c>
      <c r="Y581" s="82">
        <v>88860</v>
      </c>
      <c r="Z581" s="83">
        <f ca="1">SUMIF($A$10:$A$938,$A581,$Y$10:$Y$938)+SUMIF('17PJ'!$B$10:$K$889,$A581,'17PJ'!K$10:$K$889)</f>
        <v>15432318.896513006</v>
      </c>
      <c r="AB581" s="79">
        <v>0</v>
      </c>
      <c r="AC581" s="79">
        <v>0</v>
      </c>
      <c r="AD581" s="80">
        <v>0</v>
      </c>
      <c r="AE581" s="150"/>
    </row>
    <row r="582" spans="1:31" s="13" customFormat="1">
      <c r="A582" s="49">
        <v>481</v>
      </c>
      <c r="B582" s="49">
        <v>481035243</v>
      </c>
      <c r="C582" s="50" t="s">
        <v>241</v>
      </c>
      <c r="D582" s="49">
        <v>35</v>
      </c>
      <c r="E582" s="50" t="s">
        <v>11</v>
      </c>
      <c r="F582" s="49">
        <v>243</v>
      </c>
      <c r="G582" s="50" t="s">
        <v>80</v>
      </c>
      <c r="H582" s="79">
        <v>3</v>
      </c>
      <c r="I582" s="80">
        <v>13489</v>
      </c>
      <c r="J582" s="80">
        <v>3184</v>
      </c>
      <c r="K582" s="80">
        <v>0</v>
      </c>
      <c r="L582" s="80">
        <v>893</v>
      </c>
      <c r="M582" s="81">
        <v>17566</v>
      </c>
      <c r="N582"/>
      <c r="O582" s="79">
        <v>0</v>
      </c>
      <c r="P582" s="79">
        <v>0</v>
      </c>
      <c r="Q582" s="55">
        <v>0.09</v>
      </c>
      <c r="R582" s="55">
        <v>5.3763165448022874E-3</v>
      </c>
      <c r="S582" s="52">
        <v>0</v>
      </c>
      <c r="T582"/>
      <c r="U582" s="82">
        <v>50019</v>
      </c>
      <c r="V582" s="82">
        <v>0</v>
      </c>
      <c r="W582" s="82">
        <v>0</v>
      </c>
      <c r="X582" s="82">
        <v>2679</v>
      </c>
      <c r="Y582" s="82">
        <v>52698</v>
      </c>
      <c r="Z582" s="83">
        <f ca="1">SUMIF($A$10:$A$938,$A582,$Y$10:$Y$938)+SUMIF('17PJ'!$B$10:$K$889,$A582,'17PJ'!K$10:$K$889)</f>
        <v>15432318.896513006</v>
      </c>
      <c r="AB582" s="79">
        <v>0</v>
      </c>
      <c r="AC582" s="79">
        <v>0</v>
      </c>
      <c r="AD582" s="80">
        <v>0</v>
      </c>
      <c r="AE582" s="150"/>
    </row>
    <row r="583" spans="1:31" s="13" customFormat="1">
      <c r="A583" s="49">
        <v>481</v>
      </c>
      <c r="B583" s="49">
        <v>481035244</v>
      </c>
      <c r="C583" s="50" t="s">
        <v>241</v>
      </c>
      <c r="D583" s="49">
        <v>35</v>
      </c>
      <c r="E583" s="50" t="s">
        <v>11</v>
      </c>
      <c r="F583" s="49">
        <v>244</v>
      </c>
      <c r="G583" s="50" t="s">
        <v>27</v>
      </c>
      <c r="H583" s="79">
        <v>17.439999999999998</v>
      </c>
      <c r="I583" s="80">
        <v>11268</v>
      </c>
      <c r="J583" s="80">
        <v>4566</v>
      </c>
      <c r="K583" s="80">
        <v>0</v>
      </c>
      <c r="L583" s="80">
        <v>893</v>
      </c>
      <c r="M583" s="81">
        <v>16727</v>
      </c>
      <c r="N583"/>
      <c r="O583" s="79">
        <v>0</v>
      </c>
      <c r="P583" s="79">
        <v>0</v>
      </c>
      <c r="Q583" s="55">
        <v>0.18</v>
      </c>
      <c r="R583" s="55">
        <v>9.1081897987744451E-2</v>
      </c>
      <c r="S583" s="52">
        <v>0</v>
      </c>
      <c r="T583"/>
      <c r="U583" s="82">
        <v>276144</v>
      </c>
      <c r="V583" s="82">
        <v>0</v>
      </c>
      <c r="W583" s="82">
        <v>0</v>
      </c>
      <c r="X583" s="82">
        <v>15573</v>
      </c>
      <c r="Y583" s="82">
        <v>291717</v>
      </c>
      <c r="Z583" s="83">
        <f ca="1">SUMIF($A$10:$A$938,$A583,$Y$10:$Y$938)+SUMIF('17PJ'!$B$10:$K$889,$A583,'17PJ'!K$10:$K$889)</f>
        <v>15432318.896513006</v>
      </c>
      <c r="AB583" s="79">
        <v>0</v>
      </c>
      <c r="AC583" s="79">
        <v>0</v>
      </c>
      <c r="AD583" s="80">
        <v>0</v>
      </c>
      <c r="AE583" s="150"/>
    </row>
    <row r="584" spans="1:31" s="13" customFormat="1">
      <c r="A584" s="49">
        <v>481</v>
      </c>
      <c r="B584" s="49">
        <v>481035248</v>
      </c>
      <c r="C584" s="50" t="s">
        <v>241</v>
      </c>
      <c r="D584" s="49">
        <v>35</v>
      </c>
      <c r="E584" s="50" t="s">
        <v>11</v>
      </c>
      <c r="F584" s="49">
        <v>248</v>
      </c>
      <c r="G584" s="50" t="s">
        <v>18</v>
      </c>
      <c r="H584" s="79">
        <v>1.06</v>
      </c>
      <c r="I584" s="80">
        <v>11521</v>
      </c>
      <c r="J584" s="80">
        <v>1139</v>
      </c>
      <c r="K584" s="80">
        <v>0</v>
      </c>
      <c r="L584" s="80">
        <v>893</v>
      </c>
      <c r="M584" s="81">
        <v>13553</v>
      </c>
      <c r="N584"/>
      <c r="O584" s="79">
        <v>0</v>
      </c>
      <c r="P584" s="79">
        <v>0</v>
      </c>
      <c r="Q584" s="55">
        <v>0.09</v>
      </c>
      <c r="R584" s="55">
        <v>3.9140350816507199E-2</v>
      </c>
      <c r="S584" s="52">
        <v>0</v>
      </c>
      <c r="T584"/>
      <c r="U584" s="82">
        <v>13420</v>
      </c>
      <c r="V584" s="82">
        <v>0</v>
      </c>
      <c r="W584" s="82">
        <v>0</v>
      </c>
      <c r="X584" s="82">
        <v>946</v>
      </c>
      <c r="Y584" s="82">
        <v>14366</v>
      </c>
      <c r="Z584" s="83">
        <f ca="1">SUMIF($A$10:$A$938,$A584,$Y$10:$Y$938)+SUMIF('17PJ'!$B$10:$K$889,$A584,'17PJ'!K$10:$K$889)</f>
        <v>15432318.896513006</v>
      </c>
      <c r="AB584" s="79">
        <v>0</v>
      </c>
      <c r="AC584" s="79">
        <v>0</v>
      </c>
      <c r="AD584" s="80">
        <v>0</v>
      </c>
      <c r="AE584" s="150"/>
    </row>
    <row r="585" spans="1:31" s="13" customFormat="1">
      <c r="A585" s="49">
        <v>481</v>
      </c>
      <c r="B585" s="49">
        <v>481035285</v>
      </c>
      <c r="C585" s="50" t="s">
        <v>241</v>
      </c>
      <c r="D585" s="49">
        <v>35</v>
      </c>
      <c r="E585" s="50" t="s">
        <v>11</v>
      </c>
      <c r="F585" s="49">
        <v>285</v>
      </c>
      <c r="G585" s="50" t="s">
        <v>28</v>
      </c>
      <c r="H585" s="79">
        <v>2</v>
      </c>
      <c r="I585" s="80">
        <v>10636</v>
      </c>
      <c r="J585" s="80">
        <v>3258</v>
      </c>
      <c r="K585" s="80">
        <v>0</v>
      </c>
      <c r="L585" s="80">
        <v>893</v>
      </c>
      <c r="M585" s="81">
        <v>14787</v>
      </c>
      <c r="N585"/>
      <c r="O585" s="79">
        <v>0</v>
      </c>
      <c r="P585" s="79">
        <v>0</v>
      </c>
      <c r="Q585" s="55">
        <v>0.09</v>
      </c>
      <c r="R585" s="55">
        <v>2.9773128157862844E-2</v>
      </c>
      <c r="S585" s="52">
        <v>0</v>
      </c>
      <c r="T585"/>
      <c r="U585" s="82">
        <v>27788</v>
      </c>
      <c r="V585" s="82">
        <v>0</v>
      </c>
      <c r="W585" s="82">
        <v>0</v>
      </c>
      <c r="X585" s="82">
        <v>1786</v>
      </c>
      <c r="Y585" s="82">
        <v>29574</v>
      </c>
      <c r="Z585" s="83">
        <f ca="1">SUMIF($A$10:$A$938,$A585,$Y$10:$Y$938)+SUMIF('17PJ'!$B$10:$K$889,$A585,'17PJ'!K$10:$K$889)</f>
        <v>15432318.896513006</v>
      </c>
      <c r="AB585" s="79">
        <v>0</v>
      </c>
      <c r="AC585" s="79">
        <v>0</v>
      </c>
      <c r="AD585" s="80">
        <v>0</v>
      </c>
      <c r="AE585" s="150"/>
    </row>
    <row r="586" spans="1:31" s="13" customFormat="1">
      <c r="A586" s="49">
        <v>481</v>
      </c>
      <c r="B586" s="49">
        <v>481035307</v>
      </c>
      <c r="C586" s="50" t="s">
        <v>241</v>
      </c>
      <c r="D586" s="49">
        <v>35</v>
      </c>
      <c r="E586" s="50" t="s">
        <v>11</v>
      </c>
      <c r="F586" s="49">
        <v>307</v>
      </c>
      <c r="G586" s="50" t="s">
        <v>172</v>
      </c>
      <c r="H586" s="79">
        <v>2</v>
      </c>
      <c r="I586" s="80">
        <v>8727</v>
      </c>
      <c r="J586" s="80">
        <v>3343</v>
      </c>
      <c r="K586" s="80">
        <v>0</v>
      </c>
      <c r="L586" s="80">
        <v>893</v>
      </c>
      <c r="M586" s="81">
        <v>12963</v>
      </c>
      <c r="N586"/>
      <c r="O586" s="79">
        <v>0</v>
      </c>
      <c r="P586" s="79">
        <v>0</v>
      </c>
      <c r="Q586" s="55">
        <v>0.09</v>
      </c>
      <c r="R586" s="55">
        <v>8.7315142483734912E-3</v>
      </c>
      <c r="S586" s="52">
        <v>0</v>
      </c>
      <c r="T586"/>
      <c r="U586" s="82">
        <v>24140</v>
      </c>
      <c r="V586" s="82">
        <v>0</v>
      </c>
      <c r="W586" s="82">
        <v>0</v>
      </c>
      <c r="X586" s="82">
        <v>1786</v>
      </c>
      <c r="Y586" s="82">
        <v>25926</v>
      </c>
      <c r="Z586" s="83">
        <f ca="1">SUMIF($A$10:$A$938,$A586,$Y$10:$Y$938)+SUMIF('17PJ'!$B$10:$K$889,$A586,'17PJ'!K$10:$K$889)</f>
        <v>15432318.896513006</v>
      </c>
      <c r="AB586" s="79">
        <v>0</v>
      </c>
      <c r="AC586" s="79">
        <v>0</v>
      </c>
      <c r="AD586" s="80">
        <v>0</v>
      </c>
      <c r="AE586" s="150"/>
    </row>
    <row r="587" spans="1:31" s="13" customFormat="1">
      <c r="A587" s="49">
        <v>481</v>
      </c>
      <c r="B587" s="49">
        <v>481035350</v>
      </c>
      <c r="C587" s="50" t="s">
        <v>241</v>
      </c>
      <c r="D587" s="49">
        <v>35</v>
      </c>
      <c r="E587" s="50" t="s">
        <v>11</v>
      </c>
      <c r="F587" s="49">
        <v>350</v>
      </c>
      <c r="G587" s="50" t="s">
        <v>174</v>
      </c>
      <c r="H587" s="79">
        <v>3</v>
      </c>
      <c r="I587" s="80">
        <v>9313</v>
      </c>
      <c r="J587" s="80">
        <v>5460</v>
      </c>
      <c r="K587" s="80">
        <v>0</v>
      </c>
      <c r="L587" s="80">
        <v>893</v>
      </c>
      <c r="M587" s="81">
        <v>15666</v>
      </c>
      <c r="N587"/>
      <c r="O587" s="79">
        <v>0</v>
      </c>
      <c r="P587" s="79">
        <v>0</v>
      </c>
      <c r="Q587" s="55">
        <v>0.09</v>
      </c>
      <c r="R587" s="55">
        <v>2.3892725026822693E-2</v>
      </c>
      <c r="S587" s="52">
        <v>0</v>
      </c>
      <c r="T587"/>
      <c r="U587" s="82">
        <v>44319</v>
      </c>
      <c r="V587" s="82">
        <v>0</v>
      </c>
      <c r="W587" s="82">
        <v>0</v>
      </c>
      <c r="X587" s="82">
        <v>2679</v>
      </c>
      <c r="Y587" s="82">
        <v>46998</v>
      </c>
      <c r="Z587" s="83">
        <f ca="1">SUMIF($A$10:$A$938,$A587,$Y$10:$Y$938)+SUMIF('17PJ'!$B$10:$K$889,$A587,'17PJ'!K$10:$K$889)</f>
        <v>15432318.896513006</v>
      </c>
      <c r="AB587" s="79">
        <v>0</v>
      </c>
      <c r="AC587" s="79">
        <v>0</v>
      </c>
      <c r="AD587" s="80">
        <v>0</v>
      </c>
      <c r="AE587" s="150"/>
    </row>
    <row r="588" spans="1:31" s="13" customFormat="1">
      <c r="A588" s="49">
        <v>481</v>
      </c>
      <c r="B588" s="49">
        <v>481035780</v>
      </c>
      <c r="C588" s="50" t="s">
        <v>241</v>
      </c>
      <c r="D588" s="49">
        <v>35</v>
      </c>
      <c r="E588" s="50" t="s">
        <v>11</v>
      </c>
      <c r="F588" s="49">
        <v>780</v>
      </c>
      <c r="G588" s="50" t="s">
        <v>243</v>
      </c>
      <c r="H588" s="79">
        <v>1</v>
      </c>
      <c r="I588" s="80">
        <v>9004</v>
      </c>
      <c r="J588" s="80">
        <v>1484</v>
      </c>
      <c r="K588" s="80">
        <v>0</v>
      </c>
      <c r="L588" s="80">
        <v>893</v>
      </c>
      <c r="M588" s="81">
        <v>11381</v>
      </c>
      <c r="N588"/>
      <c r="O588" s="79">
        <v>0</v>
      </c>
      <c r="P588" s="79">
        <v>0</v>
      </c>
      <c r="Q588" s="55">
        <v>0.09</v>
      </c>
      <c r="R588" s="55">
        <v>1.3054632197041003E-2</v>
      </c>
      <c r="S588" s="52">
        <v>0</v>
      </c>
      <c r="T588"/>
      <c r="U588" s="82">
        <v>10488</v>
      </c>
      <c r="V588" s="82">
        <v>0</v>
      </c>
      <c r="W588" s="82">
        <v>0</v>
      </c>
      <c r="X588" s="82">
        <v>893</v>
      </c>
      <c r="Y588" s="82">
        <v>11381</v>
      </c>
      <c r="Z588" s="83">
        <f ca="1">SUMIF($A$10:$A$938,$A588,$Y$10:$Y$938)+SUMIF('17PJ'!$B$10:$K$889,$A588,'17PJ'!K$10:$K$889)</f>
        <v>15432318.896513006</v>
      </c>
      <c r="AB588" s="79">
        <v>0</v>
      </c>
      <c r="AC588" s="79">
        <v>0</v>
      </c>
      <c r="AD588" s="80">
        <v>0</v>
      </c>
      <c r="AE588" s="150"/>
    </row>
    <row r="589" spans="1:31" s="13" customFormat="1">
      <c r="A589" s="49">
        <v>482</v>
      </c>
      <c r="B589" s="49">
        <v>482204007</v>
      </c>
      <c r="C589" s="50" t="s">
        <v>244</v>
      </c>
      <c r="D589" s="49">
        <v>204</v>
      </c>
      <c r="E589" s="50" t="s">
        <v>245</v>
      </c>
      <c r="F589" s="49">
        <v>7</v>
      </c>
      <c r="G589" s="50" t="s">
        <v>202</v>
      </c>
      <c r="H589" s="79">
        <v>42.980000000000004</v>
      </c>
      <c r="I589" s="80">
        <v>8394</v>
      </c>
      <c r="J589" s="80">
        <v>3268</v>
      </c>
      <c r="K589" s="80">
        <v>0</v>
      </c>
      <c r="L589" s="80">
        <v>893</v>
      </c>
      <c r="M589" s="81">
        <v>12555</v>
      </c>
      <c r="N589"/>
      <c r="O589" s="79">
        <v>0</v>
      </c>
      <c r="P589" s="79">
        <v>0</v>
      </c>
      <c r="Q589" s="55">
        <v>0.09</v>
      </c>
      <c r="R589" s="55">
        <v>1.6182902834597335E-2</v>
      </c>
      <c r="S589" s="52">
        <v>0</v>
      </c>
      <c r="T589"/>
      <c r="U589" s="82">
        <v>501233</v>
      </c>
      <c r="V589" s="82">
        <v>0</v>
      </c>
      <c r="W589" s="82">
        <v>0</v>
      </c>
      <c r="X589" s="82">
        <v>38381</v>
      </c>
      <c r="Y589" s="82">
        <v>539614</v>
      </c>
      <c r="Z589" s="83">
        <f ca="1">SUMIF($A$10:$A$938,$A589,$Y$10:$Y$938)+SUMIF('17PJ'!$B$10:$K$889,$A589,'17PJ'!K$10:$K$889)</f>
        <v>4032958</v>
      </c>
      <c r="AB589" s="79">
        <v>0</v>
      </c>
      <c r="AC589" s="79">
        <v>0</v>
      </c>
      <c r="AD589" s="80">
        <v>0</v>
      </c>
      <c r="AE589" s="150"/>
    </row>
    <row r="590" spans="1:31" s="13" customFormat="1">
      <c r="A590" s="49">
        <v>482</v>
      </c>
      <c r="B590" s="49">
        <v>482204105</v>
      </c>
      <c r="C590" s="50" t="s">
        <v>244</v>
      </c>
      <c r="D590" s="49">
        <v>204</v>
      </c>
      <c r="E590" s="50" t="s">
        <v>245</v>
      </c>
      <c r="F590" s="49">
        <v>105</v>
      </c>
      <c r="G590" s="50" t="s">
        <v>246</v>
      </c>
      <c r="H590" s="79">
        <v>2</v>
      </c>
      <c r="I590" s="80">
        <v>8450</v>
      </c>
      <c r="J590" s="80">
        <v>2913</v>
      </c>
      <c r="K590" s="80">
        <v>0</v>
      </c>
      <c r="L590" s="80">
        <v>893</v>
      </c>
      <c r="M590" s="81">
        <v>12256</v>
      </c>
      <c r="N590"/>
      <c r="O590" s="79">
        <v>0</v>
      </c>
      <c r="P590" s="79">
        <v>0</v>
      </c>
      <c r="Q590" s="55">
        <v>0.09</v>
      </c>
      <c r="R590" s="55">
        <v>2.0246270880346028E-3</v>
      </c>
      <c r="S590" s="52">
        <v>0</v>
      </c>
      <c r="T590"/>
      <c r="U590" s="82">
        <v>22726</v>
      </c>
      <c r="V590" s="82">
        <v>0</v>
      </c>
      <c r="W590" s="82">
        <v>0</v>
      </c>
      <c r="X590" s="82">
        <v>1786</v>
      </c>
      <c r="Y590" s="82">
        <v>24512</v>
      </c>
      <c r="Z590" s="83">
        <f ca="1">SUMIF($A$10:$A$938,$A590,$Y$10:$Y$938)+SUMIF('17PJ'!$B$10:$K$889,$A590,'17PJ'!K$10:$K$889)</f>
        <v>4032958</v>
      </c>
      <c r="AB590" s="79">
        <v>0</v>
      </c>
      <c r="AC590" s="79">
        <v>0</v>
      </c>
      <c r="AD590" s="80">
        <v>0</v>
      </c>
      <c r="AE590" s="150"/>
    </row>
    <row r="591" spans="1:31" s="13" customFormat="1">
      <c r="A591" s="49">
        <v>482</v>
      </c>
      <c r="B591" s="49">
        <v>482204204</v>
      </c>
      <c r="C591" s="50" t="s">
        <v>244</v>
      </c>
      <c r="D591" s="49">
        <v>204</v>
      </c>
      <c r="E591" s="50" t="s">
        <v>245</v>
      </c>
      <c r="F591" s="49">
        <v>204</v>
      </c>
      <c r="G591" s="50" t="s">
        <v>245</v>
      </c>
      <c r="H591" s="79">
        <v>164.16000000000003</v>
      </c>
      <c r="I591" s="80">
        <v>8481</v>
      </c>
      <c r="J591" s="80">
        <v>5004</v>
      </c>
      <c r="K591" s="80">
        <v>0</v>
      </c>
      <c r="L591" s="80">
        <v>893</v>
      </c>
      <c r="M591" s="81">
        <v>14378</v>
      </c>
      <c r="N591"/>
      <c r="O591" s="79">
        <v>0</v>
      </c>
      <c r="P591" s="79">
        <v>0</v>
      </c>
      <c r="Q591" s="55">
        <v>0.09</v>
      </c>
      <c r="R591" s="55">
        <v>5.9898078336260173E-2</v>
      </c>
      <c r="S591" s="52">
        <v>0</v>
      </c>
      <c r="T591"/>
      <c r="U591" s="82">
        <v>2213697</v>
      </c>
      <c r="V591" s="82">
        <v>0</v>
      </c>
      <c r="W591" s="82">
        <v>0</v>
      </c>
      <c r="X591" s="82">
        <v>146595</v>
      </c>
      <c r="Y591" s="82">
        <v>2360292</v>
      </c>
      <c r="Z591" s="83">
        <f ca="1">SUMIF($A$10:$A$938,$A591,$Y$10:$Y$938)+SUMIF('17PJ'!$B$10:$K$889,$A591,'17PJ'!K$10:$K$889)</f>
        <v>4032958</v>
      </c>
      <c r="AB591" s="79">
        <v>0</v>
      </c>
      <c r="AC591" s="79">
        <v>0</v>
      </c>
      <c r="AD591" s="80">
        <v>0</v>
      </c>
      <c r="AE591" s="150"/>
    </row>
    <row r="592" spans="1:31" s="13" customFormat="1">
      <c r="A592" s="49">
        <v>482</v>
      </c>
      <c r="B592" s="49">
        <v>482204211</v>
      </c>
      <c r="C592" s="50" t="s">
        <v>244</v>
      </c>
      <c r="D592" s="49">
        <v>204</v>
      </c>
      <c r="E592" s="50" t="s">
        <v>245</v>
      </c>
      <c r="F592" s="49">
        <v>211</v>
      </c>
      <c r="G592" s="50" t="s">
        <v>87</v>
      </c>
      <c r="H592" s="79">
        <v>1</v>
      </c>
      <c r="I592" s="80">
        <v>8094</v>
      </c>
      <c r="J592" s="80">
        <v>1452</v>
      </c>
      <c r="K592" s="80">
        <v>0</v>
      </c>
      <c r="L592" s="80">
        <v>893</v>
      </c>
      <c r="M592" s="81">
        <v>10439</v>
      </c>
      <c r="N592"/>
      <c r="O592" s="79">
        <v>0</v>
      </c>
      <c r="P592" s="79">
        <v>0</v>
      </c>
      <c r="Q592" s="55">
        <v>0.09</v>
      </c>
      <c r="R592" s="55">
        <v>2.0265210906566032E-3</v>
      </c>
      <c r="S592" s="52">
        <v>0</v>
      </c>
      <c r="T592"/>
      <c r="U592" s="82">
        <v>9546</v>
      </c>
      <c r="V592" s="82">
        <v>0</v>
      </c>
      <c r="W592" s="82">
        <v>0</v>
      </c>
      <c r="X592" s="82">
        <v>893</v>
      </c>
      <c r="Y592" s="82">
        <v>10439</v>
      </c>
      <c r="Z592" s="83">
        <f ca="1">SUMIF($A$10:$A$938,$A592,$Y$10:$Y$938)+SUMIF('17PJ'!$B$10:$K$889,$A592,'17PJ'!K$10:$K$889)</f>
        <v>4032958</v>
      </c>
      <c r="AB592" s="79">
        <v>0</v>
      </c>
      <c r="AC592" s="79">
        <v>0</v>
      </c>
      <c r="AD592" s="80">
        <v>0</v>
      </c>
      <c r="AE592" s="150"/>
    </row>
    <row r="593" spans="1:31" s="13" customFormat="1">
      <c r="A593" s="49">
        <v>482</v>
      </c>
      <c r="B593" s="49">
        <v>482204705</v>
      </c>
      <c r="C593" s="50" t="s">
        <v>244</v>
      </c>
      <c r="D593" s="49">
        <v>204</v>
      </c>
      <c r="E593" s="50" t="s">
        <v>245</v>
      </c>
      <c r="F593" s="49">
        <v>705</v>
      </c>
      <c r="G593" s="50" t="s">
        <v>346</v>
      </c>
      <c r="H593" s="79">
        <v>1</v>
      </c>
      <c r="I593" s="80">
        <v>10089</v>
      </c>
      <c r="J593" s="80">
        <v>6133</v>
      </c>
      <c r="K593" s="80">
        <v>0</v>
      </c>
      <c r="L593" s="80">
        <v>893</v>
      </c>
      <c r="M593" s="81">
        <v>17115</v>
      </c>
      <c r="N593"/>
      <c r="O593" s="79">
        <v>0</v>
      </c>
      <c r="P593" s="79">
        <v>0</v>
      </c>
      <c r="Q593" s="55">
        <v>0.09</v>
      </c>
      <c r="R593" s="55">
        <v>1.5223772659579567E-3</v>
      </c>
      <c r="S593" s="52">
        <v>0</v>
      </c>
      <c r="T593"/>
      <c r="U593" s="82">
        <v>16222</v>
      </c>
      <c r="V593" s="82">
        <v>0</v>
      </c>
      <c r="W593" s="82">
        <v>0</v>
      </c>
      <c r="X593" s="82">
        <v>893</v>
      </c>
      <c r="Y593" s="82">
        <v>17115</v>
      </c>
      <c r="Z593" s="83">
        <f ca="1">SUMIF($A$10:$A$938,$A593,$Y$10:$Y$938)+SUMIF('17PJ'!$B$10:$K$889,$A593,'17PJ'!K$10:$K$889)</f>
        <v>4032958</v>
      </c>
      <c r="AB593" s="79">
        <v>0</v>
      </c>
      <c r="AC593" s="79">
        <v>0</v>
      </c>
      <c r="AD593" s="80">
        <v>0</v>
      </c>
      <c r="AE593" s="150"/>
    </row>
    <row r="594" spans="1:31" s="13" customFormat="1">
      <c r="A594" s="49">
        <v>482</v>
      </c>
      <c r="B594" s="49">
        <v>482204745</v>
      </c>
      <c r="C594" s="50" t="s">
        <v>244</v>
      </c>
      <c r="D594" s="49">
        <v>204</v>
      </c>
      <c r="E594" s="50" t="s">
        <v>245</v>
      </c>
      <c r="F594" s="49">
        <v>745</v>
      </c>
      <c r="G594" s="50" t="s">
        <v>247</v>
      </c>
      <c r="H594" s="79">
        <v>24</v>
      </c>
      <c r="I594" s="80">
        <v>8732</v>
      </c>
      <c r="J594" s="80">
        <v>3971</v>
      </c>
      <c r="K594" s="80">
        <v>0</v>
      </c>
      <c r="L594" s="80">
        <v>893</v>
      </c>
      <c r="M594" s="81">
        <v>13596</v>
      </c>
      <c r="N594"/>
      <c r="O594" s="79">
        <v>0</v>
      </c>
      <c r="P594" s="79">
        <v>0</v>
      </c>
      <c r="Q594" s="55">
        <v>0.09</v>
      </c>
      <c r="R594" s="55">
        <v>9.8084247744160049E-3</v>
      </c>
      <c r="S594" s="52">
        <v>0</v>
      </c>
      <c r="T594"/>
      <c r="U594" s="82">
        <v>304872</v>
      </c>
      <c r="V594" s="82">
        <v>0</v>
      </c>
      <c r="W594" s="82">
        <v>0</v>
      </c>
      <c r="X594" s="82">
        <v>21432</v>
      </c>
      <c r="Y594" s="82">
        <v>326304</v>
      </c>
      <c r="Z594" s="83">
        <f ca="1">SUMIF($A$10:$A$938,$A594,$Y$10:$Y$938)+SUMIF('17PJ'!$B$10:$K$889,$A594,'17PJ'!K$10:$K$889)</f>
        <v>4032958</v>
      </c>
      <c r="AB594" s="79">
        <v>0</v>
      </c>
      <c r="AC594" s="79">
        <v>0</v>
      </c>
      <c r="AD594" s="80">
        <v>0</v>
      </c>
      <c r="AE594" s="150"/>
    </row>
    <row r="595" spans="1:31" s="13" customFormat="1">
      <c r="A595" s="49">
        <v>482</v>
      </c>
      <c r="B595" s="49">
        <v>482204773</v>
      </c>
      <c r="C595" s="50" t="s">
        <v>244</v>
      </c>
      <c r="D595" s="49">
        <v>204</v>
      </c>
      <c r="E595" s="50" t="s">
        <v>245</v>
      </c>
      <c r="F595" s="49">
        <v>773</v>
      </c>
      <c r="G595" s="50" t="s">
        <v>248</v>
      </c>
      <c r="H595" s="79">
        <v>52.86</v>
      </c>
      <c r="I595" s="80">
        <v>9134</v>
      </c>
      <c r="J595" s="80">
        <v>4250</v>
      </c>
      <c r="K595" s="80">
        <v>0</v>
      </c>
      <c r="L595" s="80">
        <v>893</v>
      </c>
      <c r="M595" s="81">
        <v>14277</v>
      </c>
      <c r="N595"/>
      <c r="O595" s="79">
        <v>0</v>
      </c>
      <c r="P595" s="79">
        <v>0</v>
      </c>
      <c r="Q595" s="55">
        <v>0.09</v>
      </c>
      <c r="R595" s="55">
        <v>1.900942328893308E-2</v>
      </c>
      <c r="S595" s="52">
        <v>0</v>
      </c>
      <c r="T595"/>
      <c r="U595" s="82">
        <v>707478</v>
      </c>
      <c r="V595" s="82">
        <v>0</v>
      </c>
      <c r="W595" s="82">
        <v>0</v>
      </c>
      <c r="X595" s="82">
        <v>47204</v>
      </c>
      <c r="Y595" s="82">
        <v>754682</v>
      </c>
      <c r="Z595" s="83">
        <f ca="1">SUMIF($A$10:$A$938,$A595,$Y$10:$Y$938)+SUMIF('17PJ'!$B$10:$K$889,$A595,'17PJ'!K$10:$K$889)</f>
        <v>4032958</v>
      </c>
      <c r="AB595" s="79">
        <v>0</v>
      </c>
      <c r="AC595" s="79">
        <v>0</v>
      </c>
      <c r="AD595" s="80">
        <v>0</v>
      </c>
      <c r="AE595" s="150"/>
    </row>
    <row r="596" spans="1:31" s="13" customFormat="1">
      <c r="A596" s="49">
        <v>483</v>
      </c>
      <c r="B596" s="49">
        <v>483239020</v>
      </c>
      <c r="C596" s="50" t="s">
        <v>249</v>
      </c>
      <c r="D596" s="49">
        <v>239</v>
      </c>
      <c r="E596" s="50" t="s">
        <v>250</v>
      </c>
      <c r="F596" s="49">
        <v>20</v>
      </c>
      <c r="G596" s="50" t="s">
        <v>125</v>
      </c>
      <c r="H596" s="79">
        <v>2</v>
      </c>
      <c r="I596" s="80">
        <v>8696</v>
      </c>
      <c r="J596" s="80">
        <v>2515</v>
      </c>
      <c r="K596" s="80">
        <v>0</v>
      </c>
      <c r="L596" s="80">
        <v>893</v>
      </c>
      <c r="M596" s="81">
        <v>12104</v>
      </c>
      <c r="N596"/>
      <c r="O596" s="79">
        <v>0</v>
      </c>
      <c r="P596" s="79">
        <v>0</v>
      </c>
      <c r="Q596" s="55">
        <v>0.09</v>
      </c>
      <c r="R596" s="55">
        <v>3.557826066077191E-2</v>
      </c>
      <c r="S596" s="52">
        <v>0</v>
      </c>
      <c r="T596"/>
      <c r="U596" s="82">
        <v>22422</v>
      </c>
      <c r="V596" s="82">
        <v>0</v>
      </c>
      <c r="W596" s="82">
        <v>0</v>
      </c>
      <c r="X596" s="82">
        <v>1786</v>
      </c>
      <c r="Y596" s="82">
        <v>24208</v>
      </c>
      <c r="Z596" s="83">
        <f ca="1">SUMIF($A$10:$A$938,$A596,$Y$10:$Y$938)+SUMIF('17PJ'!$B$10:$K$889,$A596,'17PJ'!K$10:$K$889)</f>
        <v>9050474</v>
      </c>
      <c r="AB596" s="79">
        <v>0</v>
      </c>
      <c r="AC596" s="79">
        <v>0</v>
      </c>
      <c r="AD596" s="80">
        <v>0</v>
      </c>
      <c r="AE596" s="150"/>
    </row>
    <row r="597" spans="1:31" s="13" customFormat="1">
      <c r="A597" s="49">
        <v>483</v>
      </c>
      <c r="B597" s="49">
        <v>483239036</v>
      </c>
      <c r="C597" s="50" t="s">
        <v>249</v>
      </c>
      <c r="D597" s="49">
        <v>239</v>
      </c>
      <c r="E597" s="50" t="s">
        <v>250</v>
      </c>
      <c r="F597" s="49">
        <v>36</v>
      </c>
      <c r="G597" s="50" t="s">
        <v>126</v>
      </c>
      <c r="H597" s="79">
        <v>21.869999999999997</v>
      </c>
      <c r="I597" s="80">
        <v>9840</v>
      </c>
      <c r="J597" s="80">
        <v>4333</v>
      </c>
      <c r="K597" s="80">
        <v>0</v>
      </c>
      <c r="L597" s="80">
        <v>893</v>
      </c>
      <c r="M597" s="81">
        <v>15066</v>
      </c>
      <c r="N597"/>
      <c r="O597" s="79">
        <v>0</v>
      </c>
      <c r="P597" s="79">
        <v>0</v>
      </c>
      <c r="Q597" s="55">
        <v>0.09</v>
      </c>
      <c r="R597" s="55">
        <v>6.4194127397029788E-2</v>
      </c>
      <c r="S597" s="52">
        <v>0</v>
      </c>
      <c r="T597"/>
      <c r="U597" s="82">
        <v>309963</v>
      </c>
      <c r="V597" s="82">
        <v>0</v>
      </c>
      <c r="W597" s="82">
        <v>0</v>
      </c>
      <c r="X597" s="82">
        <v>19530</v>
      </c>
      <c r="Y597" s="82">
        <v>329493</v>
      </c>
      <c r="Z597" s="83">
        <f ca="1">SUMIF($A$10:$A$938,$A597,$Y$10:$Y$938)+SUMIF('17PJ'!$B$10:$K$889,$A597,'17PJ'!K$10:$K$889)</f>
        <v>9050474</v>
      </c>
      <c r="AB597" s="79">
        <v>0</v>
      </c>
      <c r="AC597" s="79">
        <v>0</v>
      </c>
      <c r="AD597" s="80">
        <v>0</v>
      </c>
      <c r="AE597" s="150"/>
    </row>
    <row r="598" spans="1:31" s="13" customFormat="1">
      <c r="A598" s="49">
        <v>483</v>
      </c>
      <c r="B598" s="49">
        <v>483239052</v>
      </c>
      <c r="C598" s="50" t="s">
        <v>249</v>
      </c>
      <c r="D598" s="49">
        <v>239</v>
      </c>
      <c r="E598" s="50" t="s">
        <v>250</v>
      </c>
      <c r="F598" s="49">
        <v>52</v>
      </c>
      <c r="G598" s="50" t="s">
        <v>251</v>
      </c>
      <c r="H598" s="79">
        <v>31.54</v>
      </c>
      <c r="I598" s="80">
        <v>10011</v>
      </c>
      <c r="J598" s="80">
        <v>3050</v>
      </c>
      <c r="K598" s="80">
        <v>0</v>
      </c>
      <c r="L598" s="80">
        <v>893</v>
      </c>
      <c r="M598" s="81">
        <v>13954</v>
      </c>
      <c r="N598"/>
      <c r="O598" s="79">
        <v>0</v>
      </c>
      <c r="P598" s="79">
        <v>0</v>
      </c>
      <c r="Q598" s="55">
        <v>0.09</v>
      </c>
      <c r="R598" s="55">
        <v>2.6305424683999615E-2</v>
      </c>
      <c r="S598" s="52">
        <v>0</v>
      </c>
      <c r="T598"/>
      <c r="U598" s="82">
        <v>411944</v>
      </c>
      <c r="V598" s="82">
        <v>0</v>
      </c>
      <c r="W598" s="82">
        <v>0</v>
      </c>
      <c r="X598" s="82">
        <v>28165</v>
      </c>
      <c r="Y598" s="82">
        <v>440109</v>
      </c>
      <c r="Z598" s="83">
        <f ca="1">SUMIF($A$10:$A$938,$A598,$Y$10:$Y$938)+SUMIF('17PJ'!$B$10:$K$889,$A598,'17PJ'!K$10:$K$889)</f>
        <v>9050474</v>
      </c>
      <c r="AB598" s="79">
        <v>0</v>
      </c>
      <c r="AC598" s="79">
        <v>0</v>
      </c>
      <c r="AD598" s="80">
        <v>0</v>
      </c>
      <c r="AE598" s="150"/>
    </row>
    <row r="599" spans="1:31" s="13" customFormat="1">
      <c r="A599" s="49">
        <v>483</v>
      </c>
      <c r="B599" s="49">
        <v>483239082</v>
      </c>
      <c r="C599" s="50" t="s">
        <v>249</v>
      </c>
      <c r="D599" s="49">
        <v>239</v>
      </c>
      <c r="E599" s="50" t="s">
        <v>250</v>
      </c>
      <c r="F599" s="49">
        <v>82</v>
      </c>
      <c r="G599" s="50" t="s">
        <v>252</v>
      </c>
      <c r="H599" s="79">
        <v>3.85</v>
      </c>
      <c r="I599" s="80">
        <v>12956</v>
      </c>
      <c r="J599" s="80">
        <v>4142</v>
      </c>
      <c r="K599" s="80">
        <v>0</v>
      </c>
      <c r="L599" s="80">
        <v>893</v>
      </c>
      <c r="M599" s="81">
        <v>17991</v>
      </c>
      <c r="N599"/>
      <c r="O599" s="79">
        <v>0</v>
      </c>
      <c r="P599" s="79">
        <v>0</v>
      </c>
      <c r="Q599" s="55">
        <v>0.09</v>
      </c>
      <c r="R599" s="55">
        <v>4.5134997656821859E-3</v>
      </c>
      <c r="S599" s="52">
        <v>0</v>
      </c>
      <c r="T599"/>
      <c r="U599" s="82">
        <v>65827</v>
      </c>
      <c r="V599" s="82">
        <v>0</v>
      </c>
      <c r="W599" s="82">
        <v>0</v>
      </c>
      <c r="X599" s="82">
        <v>3438</v>
      </c>
      <c r="Y599" s="82">
        <v>69265</v>
      </c>
      <c r="Z599" s="83">
        <f ca="1">SUMIF($A$10:$A$938,$A599,$Y$10:$Y$938)+SUMIF('17PJ'!$B$10:$K$889,$A599,'17PJ'!K$10:$K$889)</f>
        <v>9050474</v>
      </c>
      <c r="AB599" s="79">
        <v>0</v>
      </c>
      <c r="AC599" s="79">
        <v>0</v>
      </c>
      <c r="AD599" s="80">
        <v>0</v>
      </c>
      <c r="AE599" s="150"/>
    </row>
    <row r="600" spans="1:31" s="13" customFormat="1">
      <c r="A600" s="49">
        <v>483</v>
      </c>
      <c r="B600" s="49">
        <v>483239096</v>
      </c>
      <c r="C600" s="50" t="s">
        <v>249</v>
      </c>
      <c r="D600" s="49">
        <v>239</v>
      </c>
      <c r="E600" s="50" t="s">
        <v>250</v>
      </c>
      <c r="F600" s="49">
        <v>96</v>
      </c>
      <c r="G600" s="50" t="s">
        <v>210</v>
      </c>
      <c r="H600" s="79">
        <v>1</v>
      </c>
      <c r="I600" s="80">
        <v>10079</v>
      </c>
      <c r="J600" s="80">
        <v>5449</v>
      </c>
      <c r="K600" s="80">
        <v>0</v>
      </c>
      <c r="L600" s="80">
        <v>893</v>
      </c>
      <c r="M600" s="81">
        <v>16421</v>
      </c>
      <c r="N600"/>
      <c r="O600" s="79">
        <v>0</v>
      </c>
      <c r="P600" s="79">
        <v>0</v>
      </c>
      <c r="Q600" s="55">
        <v>0.09</v>
      </c>
      <c r="R600" s="55">
        <v>2.0699154414389076E-2</v>
      </c>
      <c r="S600" s="52">
        <v>0</v>
      </c>
      <c r="T600"/>
      <c r="U600" s="82">
        <v>15528</v>
      </c>
      <c r="V600" s="82">
        <v>0</v>
      </c>
      <c r="W600" s="82">
        <v>0</v>
      </c>
      <c r="X600" s="82">
        <v>893</v>
      </c>
      <c r="Y600" s="82">
        <v>16421</v>
      </c>
      <c r="Z600" s="83">
        <f ca="1">SUMIF($A$10:$A$938,$A600,$Y$10:$Y$938)+SUMIF('17PJ'!$B$10:$K$889,$A600,'17PJ'!K$10:$K$889)</f>
        <v>9050474</v>
      </c>
      <c r="AB600" s="79">
        <v>0</v>
      </c>
      <c r="AC600" s="79">
        <v>0</v>
      </c>
      <c r="AD600" s="80">
        <v>0</v>
      </c>
      <c r="AE600" s="150"/>
    </row>
    <row r="601" spans="1:31" s="13" customFormat="1">
      <c r="A601" s="49">
        <v>483</v>
      </c>
      <c r="B601" s="49">
        <v>483239118</v>
      </c>
      <c r="C601" s="50" t="s">
        <v>249</v>
      </c>
      <c r="D601" s="49">
        <v>239</v>
      </c>
      <c r="E601" s="50" t="s">
        <v>250</v>
      </c>
      <c r="F601" s="49">
        <v>118</v>
      </c>
      <c r="G601" s="50" t="s">
        <v>315</v>
      </c>
      <c r="H601" s="79">
        <v>1</v>
      </c>
      <c r="I601" s="80">
        <v>12643</v>
      </c>
      <c r="J601" s="80">
        <v>2941</v>
      </c>
      <c r="K601" s="80">
        <v>0</v>
      </c>
      <c r="L601" s="80">
        <v>893</v>
      </c>
      <c r="M601" s="81">
        <v>16477</v>
      </c>
      <c r="N601"/>
      <c r="O601" s="79">
        <v>0</v>
      </c>
      <c r="P601" s="79">
        <v>0</v>
      </c>
      <c r="Q601" s="55">
        <v>0.09</v>
      </c>
      <c r="R601" s="55">
        <v>0</v>
      </c>
      <c r="S601" s="52">
        <v>0</v>
      </c>
      <c r="T601"/>
      <c r="U601" s="82">
        <v>15584</v>
      </c>
      <c r="V601" s="82">
        <v>0</v>
      </c>
      <c r="W601" s="82">
        <v>0</v>
      </c>
      <c r="X601" s="82">
        <v>893</v>
      </c>
      <c r="Y601" s="82">
        <v>16477</v>
      </c>
      <c r="Z601" s="83">
        <f ca="1">SUMIF($A$10:$A$938,$A601,$Y$10:$Y$938)+SUMIF('17PJ'!$B$10:$K$889,$A601,'17PJ'!K$10:$K$889)</f>
        <v>9050474</v>
      </c>
      <c r="AB601" s="79">
        <v>0</v>
      </c>
      <c r="AC601" s="79">
        <v>0</v>
      </c>
      <c r="AD601" s="80">
        <v>0</v>
      </c>
      <c r="AE601" s="150"/>
    </row>
    <row r="602" spans="1:31" s="13" customFormat="1">
      <c r="A602" s="49">
        <v>483</v>
      </c>
      <c r="B602" s="49">
        <v>483239145</v>
      </c>
      <c r="C602" s="50" t="s">
        <v>249</v>
      </c>
      <c r="D602" s="49">
        <v>239</v>
      </c>
      <c r="E602" s="50" t="s">
        <v>250</v>
      </c>
      <c r="F602" s="49">
        <v>145</v>
      </c>
      <c r="G602" s="50" t="s">
        <v>254</v>
      </c>
      <c r="H602" s="79">
        <v>5.13</v>
      </c>
      <c r="I602" s="80">
        <v>10669</v>
      </c>
      <c r="J602" s="80">
        <v>3235</v>
      </c>
      <c r="K602" s="80">
        <v>0</v>
      </c>
      <c r="L602" s="80">
        <v>893</v>
      </c>
      <c r="M602" s="81">
        <v>14797</v>
      </c>
      <c r="N602"/>
      <c r="O602" s="79">
        <v>0</v>
      </c>
      <c r="P602" s="79">
        <v>0</v>
      </c>
      <c r="Q602" s="55">
        <v>0.09</v>
      </c>
      <c r="R602" s="55">
        <v>8.1247182578174544E-3</v>
      </c>
      <c r="S602" s="52">
        <v>0</v>
      </c>
      <c r="T602"/>
      <c r="U602" s="82">
        <v>71328</v>
      </c>
      <c r="V602" s="82">
        <v>0</v>
      </c>
      <c r="W602" s="82">
        <v>0</v>
      </c>
      <c r="X602" s="82">
        <v>4581</v>
      </c>
      <c r="Y602" s="82">
        <v>75909</v>
      </c>
      <c r="Z602" s="83">
        <f ca="1">SUMIF($A$10:$A$938,$A602,$Y$10:$Y$938)+SUMIF('17PJ'!$B$10:$K$889,$A602,'17PJ'!K$10:$K$889)</f>
        <v>9050474</v>
      </c>
      <c r="AB602" s="79">
        <v>0</v>
      </c>
      <c r="AC602" s="79">
        <v>0</v>
      </c>
      <c r="AD602" s="80">
        <v>0</v>
      </c>
      <c r="AE602" s="150"/>
    </row>
    <row r="603" spans="1:31" s="13" customFormat="1">
      <c r="A603" s="49">
        <v>483</v>
      </c>
      <c r="B603" s="49">
        <v>483239171</v>
      </c>
      <c r="C603" s="50" t="s">
        <v>249</v>
      </c>
      <c r="D603" s="49">
        <v>239</v>
      </c>
      <c r="E603" s="50" t="s">
        <v>250</v>
      </c>
      <c r="F603" s="49">
        <v>171</v>
      </c>
      <c r="G603" s="50" t="s">
        <v>255</v>
      </c>
      <c r="H603" s="79">
        <v>5</v>
      </c>
      <c r="I603" s="80">
        <v>11116</v>
      </c>
      <c r="J603" s="80">
        <v>2639</v>
      </c>
      <c r="K603" s="80">
        <v>0</v>
      </c>
      <c r="L603" s="80">
        <v>893</v>
      </c>
      <c r="M603" s="81">
        <v>14648</v>
      </c>
      <c r="N603"/>
      <c r="O603" s="79">
        <v>0</v>
      </c>
      <c r="P603" s="79">
        <v>0</v>
      </c>
      <c r="Q603" s="55">
        <v>0.09</v>
      </c>
      <c r="R603" s="55">
        <v>4.8040215325574846E-3</v>
      </c>
      <c r="S603" s="52">
        <v>0</v>
      </c>
      <c r="T603"/>
      <c r="U603" s="82">
        <v>68775</v>
      </c>
      <c r="V603" s="82">
        <v>0</v>
      </c>
      <c r="W603" s="82">
        <v>0</v>
      </c>
      <c r="X603" s="82">
        <v>4465</v>
      </c>
      <c r="Y603" s="82">
        <v>73240</v>
      </c>
      <c r="Z603" s="83">
        <f ca="1">SUMIF($A$10:$A$938,$A603,$Y$10:$Y$938)+SUMIF('17PJ'!$B$10:$K$889,$A603,'17PJ'!K$10:$K$889)</f>
        <v>9050474</v>
      </c>
      <c r="AB603" s="79">
        <v>0</v>
      </c>
      <c r="AC603" s="79">
        <v>0</v>
      </c>
      <c r="AD603" s="80">
        <v>0</v>
      </c>
      <c r="AE603" s="150"/>
    </row>
    <row r="604" spans="1:31" s="13" customFormat="1">
      <c r="A604" s="49">
        <v>483</v>
      </c>
      <c r="B604" s="49">
        <v>483239172</v>
      </c>
      <c r="C604" s="50" t="s">
        <v>249</v>
      </c>
      <c r="D604" s="49">
        <v>239</v>
      </c>
      <c r="E604" s="50" t="s">
        <v>250</v>
      </c>
      <c r="F604" s="49">
        <v>172</v>
      </c>
      <c r="G604" s="50" t="s">
        <v>256</v>
      </c>
      <c r="H604" s="79">
        <v>2</v>
      </c>
      <c r="I604" s="80">
        <v>12237</v>
      </c>
      <c r="J604" s="80">
        <v>8018</v>
      </c>
      <c r="K604" s="80">
        <v>0</v>
      </c>
      <c r="L604" s="80">
        <v>893</v>
      </c>
      <c r="M604" s="81">
        <v>21148</v>
      </c>
      <c r="N604"/>
      <c r="O604" s="79">
        <v>0</v>
      </c>
      <c r="P604" s="79">
        <v>0</v>
      </c>
      <c r="Q604" s="55">
        <v>0.09</v>
      </c>
      <c r="R604" s="55">
        <v>2.9410648906522629E-2</v>
      </c>
      <c r="S604" s="52">
        <v>0</v>
      </c>
      <c r="T604"/>
      <c r="U604" s="82">
        <v>40511</v>
      </c>
      <c r="V604" s="82">
        <v>0</v>
      </c>
      <c r="W604" s="82">
        <v>0</v>
      </c>
      <c r="X604" s="82">
        <v>1787</v>
      </c>
      <c r="Y604" s="82">
        <v>42298</v>
      </c>
      <c r="Z604" s="83">
        <f ca="1">SUMIF($A$10:$A$938,$A604,$Y$10:$Y$938)+SUMIF('17PJ'!$B$10:$K$889,$A604,'17PJ'!K$10:$K$889)</f>
        <v>9050474</v>
      </c>
      <c r="AB604" s="79">
        <v>0</v>
      </c>
      <c r="AC604" s="79">
        <v>0</v>
      </c>
      <c r="AD604" s="80">
        <v>0</v>
      </c>
      <c r="AE604" s="150"/>
    </row>
    <row r="605" spans="1:31" s="13" customFormat="1">
      <c r="A605" s="49">
        <v>483</v>
      </c>
      <c r="B605" s="49">
        <v>483239182</v>
      </c>
      <c r="C605" s="50" t="s">
        <v>249</v>
      </c>
      <c r="D605" s="49">
        <v>239</v>
      </c>
      <c r="E605" s="50" t="s">
        <v>250</v>
      </c>
      <c r="F605" s="49">
        <v>182</v>
      </c>
      <c r="G605" s="50" t="s">
        <v>257</v>
      </c>
      <c r="H605" s="79">
        <v>37.979999999999997</v>
      </c>
      <c r="I605" s="80">
        <v>9721</v>
      </c>
      <c r="J605" s="80">
        <v>2980</v>
      </c>
      <c r="K605" s="80">
        <v>0</v>
      </c>
      <c r="L605" s="80">
        <v>893</v>
      </c>
      <c r="M605" s="81">
        <v>13594</v>
      </c>
      <c r="N605"/>
      <c r="O605" s="79">
        <v>0</v>
      </c>
      <c r="P605" s="79">
        <v>0</v>
      </c>
      <c r="Q605" s="55">
        <v>0.09</v>
      </c>
      <c r="R605" s="55">
        <v>1.1517087435678341E-2</v>
      </c>
      <c r="S605" s="52">
        <v>0</v>
      </c>
      <c r="T605"/>
      <c r="U605" s="82">
        <v>482385</v>
      </c>
      <c r="V605" s="82">
        <v>0</v>
      </c>
      <c r="W605" s="82">
        <v>0</v>
      </c>
      <c r="X605" s="82">
        <v>33918</v>
      </c>
      <c r="Y605" s="82">
        <v>516303</v>
      </c>
      <c r="Z605" s="83">
        <f ca="1">SUMIF($A$10:$A$938,$A605,$Y$10:$Y$938)+SUMIF('17PJ'!$B$10:$K$889,$A605,'17PJ'!K$10:$K$889)</f>
        <v>9050474</v>
      </c>
      <c r="AB605" s="79">
        <v>0</v>
      </c>
      <c r="AC605" s="79">
        <v>0</v>
      </c>
      <c r="AD605" s="80">
        <v>0</v>
      </c>
      <c r="AE605" s="150"/>
    </row>
    <row r="606" spans="1:31" s="13" customFormat="1">
      <c r="A606" s="49">
        <v>483</v>
      </c>
      <c r="B606" s="49">
        <v>483239201</v>
      </c>
      <c r="C606" s="50" t="s">
        <v>249</v>
      </c>
      <c r="D606" s="49">
        <v>239</v>
      </c>
      <c r="E606" s="50" t="s">
        <v>250</v>
      </c>
      <c r="F606" s="49">
        <v>201</v>
      </c>
      <c r="G606" s="50" t="s">
        <v>9</v>
      </c>
      <c r="H606" s="79">
        <v>1</v>
      </c>
      <c r="I606" s="80">
        <v>12111</v>
      </c>
      <c r="J606" s="80">
        <v>202</v>
      </c>
      <c r="K606" s="80">
        <v>0</v>
      </c>
      <c r="L606" s="80">
        <v>893</v>
      </c>
      <c r="M606" s="81">
        <v>13206</v>
      </c>
      <c r="N606"/>
      <c r="O606" s="79">
        <v>0</v>
      </c>
      <c r="P606" s="79">
        <v>0</v>
      </c>
      <c r="Q606" s="55">
        <v>0.18</v>
      </c>
      <c r="R606" s="55">
        <v>7.7533854534599503E-2</v>
      </c>
      <c r="S606" s="52">
        <v>0</v>
      </c>
      <c r="T606"/>
      <c r="U606" s="82">
        <v>12313</v>
      </c>
      <c r="V606" s="82">
        <v>0</v>
      </c>
      <c r="W606" s="82">
        <v>0</v>
      </c>
      <c r="X606" s="82">
        <v>893</v>
      </c>
      <c r="Y606" s="82">
        <v>13206</v>
      </c>
      <c r="Z606" s="83">
        <f ca="1">SUMIF($A$10:$A$938,$A606,$Y$10:$Y$938)+SUMIF('17PJ'!$B$10:$K$889,$A606,'17PJ'!K$10:$K$889)</f>
        <v>9050474</v>
      </c>
      <c r="AB606" s="79">
        <v>0</v>
      </c>
      <c r="AC606" s="79">
        <v>0</v>
      </c>
      <c r="AD606" s="80">
        <v>0</v>
      </c>
      <c r="AE606" s="150"/>
    </row>
    <row r="607" spans="1:31" s="13" customFormat="1">
      <c r="A607" s="49">
        <v>483</v>
      </c>
      <c r="B607" s="49">
        <v>483239218</v>
      </c>
      <c r="C607" s="50" t="s">
        <v>249</v>
      </c>
      <c r="D607" s="49">
        <v>239</v>
      </c>
      <c r="E607" s="50" t="s">
        <v>250</v>
      </c>
      <c r="F607" s="49">
        <v>218</v>
      </c>
      <c r="G607" s="50" t="s">
        <v>168</v>
      </c>
      <c r="H607" s="79">
        <v>0</v>
      </c>
      <c r="I607" s="80">
        <v>9776</v>
      </c>
      <c r="J607" s="80">
        <v>3230</v>
      </c>
      <c r="K607" s="80">
        <v>0</v>
      </c>
      <c r="L607" s="80">
        <v>893</v>
      </c>
      <c r="M607" s="81">
        <v>13899</v>
      </c>
      <c r="N607"/>
      <c r="O607" s="79">
        <v>0</v>
      </c>
      <c r="P607" s="79">
        <v>0</v>
      </c>
      <c r="Q607" s="55">
        <v>0.09</v>
      </c>
      <c r="R607" s="55">
        <v>4.0541296305223004E-2</v>
      </c>
      <c r="S607" s="52">
        <v>0</v>
      </c>
      <c r="T607"/>
      <c r="U607" s="82">
        <v>0</v>
      </c>
      <c r="V607" s="82">
        <v>0</v>
      </c>
      <c r="W607" s="82">
        <v>0</v>
      </c>
      <c r="X607" s="82">
        <v>0</v>
      </c>
      <c r="Y607" s="82">
        <v>0</v>
      </c>
      <c r="Z607" s="83">
        <f ca="1">SUMIF($A$10:$A$938,$A607,$Y$10:$Y$938)+SUMIF('17PJ'!$B$10:$K$889,$A607,'17PJ'!K$10:$K$889)</f>
        <v>9050474</v>
      </c>
      <c r="AB607" s="79">
        <v>0</v>
      </c>
      <c r="AC607" s="79">
        <v>0</v>
      </c>
      <c r="AD607" s="80">
        <v>0</v>
      </c>
      <c r="AE607" s="150"/>
    </row>
    <row r="608" spans="1:31" s="13" customFormat="1">
      <c r="A608" s="49">
        <v>483</v>
      </c>
      <c r="B608" s="49">
        <v>483239231</v>
      </c>
      <c r="C608" s="50" t="s">
        <v>249</v>
      </c>
      <c r="D608" s="49">
        <v>239</v>
      </c>
      <c r="E608" s="50" t="s">
        <v>250</v>
      </c>
      <c r="F608" s="49">
        <v>231</v>
      </c>
      <c r="G608" s="50" t="s">
        <v>258</v>
      </c>
      <c r="H608" s="79">
        <v>5</v>
      </c>
      <c r="I608" s="80">
        <v>8804</v>
      </c>
      <c r="J608" s="80">
        <v>1997</v>
      </c>
      <c r="K608" s="80">
        <v>0</v>
      </c>
      <c r="L608" s="80">
        <v>893</v>
      </c>
      <c r="M608" s="81">
        <v>11694</v>
      </c>
      <c r="N608"/>
      <c r="O608" s="79">
        <v>0</v>
      </c>
      <c r="P608" s="79">
        <v>0</v>
      </c>
      <c r="Q608" s="55">
        <v>0.09</v>
      </c>
      <c r="R608" s="55">
        <v>9.3482863216938546E-3</v>
      </c>
      <c r="S608" s="52">
        <v>0</v>
      </c>
      <c r="T608"/>
      <c r="U608" s="82">
        <v>54005</v>
      </c>
      <c r="V608" s="82">
        <v>0</v>
      </c>
      <c r="W608" s="82">
        <v>0</v>
      </c>
      <c r="X608" s="82">
        <v>4465</v>
      </c>
      <c r="Y608" s="82">
        <v>58470</v>
      </c>
      <c r="Z608" s="83">
        <f ca="1">SUMIF($A$10:$A$938,$A608,$Y$10:$Y$938)+SUMIF('17PJ'!$B$10:$K$889,$A608,'17PJ'!K$10:$K$889)</f>
        <v>9050474</v>
      </c>
      <c r="AB608" s="79">
        <v>0</v>
      </c>
      <c r="AC608" s="79">
        <v>0</v>
      </c>
      <c r="AD608" s="80">
        <v>0</v>
      </c>
      <c r="AE608" s="150"/>
    </row>
    <row r="609" spans="1:31" s="13" customFormat="1">
      <c r="A609" s="49">
        <v>483</v>
      </c>
      <c r="B609" s="49">
        <v>483239239</v>
      </c>
      <c r="C609" s="50" t="s">
        <v>249</v>
      </c>
      <c r="D609" s="49">
        <v>239</v>
      </c>
      <c r="E609" s="50" t="s">
        <v>250</v>
      </c>
      <c r="F609" s="49">
        <v>239</v>
      </c>
      <c r="G609" s="50" t="s">
        <v>250</v>
      </c>
      <c r="H609" s="79">
        <v>423.2299999999999</v>
      </c>
      <c r="I609" s="80">
        <v>9469</v>
      </c>
      <c r="J609" s="80">
        <v>3277</v>
      </c>
      <c r="K609" s="80">
        <v>0</v>
      </c>
      <c r="L609" s="80">
        <v>893</v>
      </c>
      <c r="M609" s="81">
        <v>13639</v>
      </c>
      <c r="N609"/>
      <c r="O609" s="79">
        <v>0</v>
      </c>
      <c r="P609" s="79">
        <v>0</v>
      </c>
      <c r="Q609" s="55">
        <v>0.09</v>
      </c>
      <c r="R609" s="55">
        <v>5.1436113305338968E-2</v>
      </c>
      <c r="S609" s="52">
        <v>0</v>
      </c>
      <c r="T609"/>
      <c r="U609" s="82">
        <v>5394491</v>
      </c>
      <c r="V609" s="82">
        <v>0</v>
      </c>
      <c r="W609" s="82">
        <v>0</v>
      </c>
      <c r="X609" s="82">
        <v>377947</v>
      </c>
      <c r="Y609" s="82">
        <v>5772438</v>
      </c>
      <c r="Z609" s="83">
        <f ca="1">SUMIF($A$10:$A$938,$A609,$Y$10:$Y$938)+SUMIF('17PJ'!$B$10:$K$889,$A609,'17PJ'!K$10:$K$889)</f>
        <v>9050474</v>
      </c>
      <c r="AB609" s="79">
        <v>0</v>
      </c>
      <c r="AC609" s="79">
        <v>0</v>
      </c>
      <c r="AD609" s="80">
        <v>0</v>
      </c>
      <c r="AE609" s="150"/>
    </row>
    <row r="610" spans="1:31" s="13" customFormat="1">
      <c r="A610" s="49">
        <v>483</v>
      </c>
      <c r="B610" s="49">
        <v>483239240</v>
      </c>
      <c r="C610" s="50" t="s">
        <v>249</v>
      </c>
      <c r="D610" s="49">
        <v>239</v>
      </c>
      <c r="E610" s="50" t="s">
        <v>250</v>
      </c>
      <c r="F610" s="49">
        <v>240</v>
      </c>
      <c r="G610" s="50" t="s">
        <v>314</v>
      </c>
      <c r="H610" s="79">
        <v>2</v>
      </c>
      <c r="I610" s="80">
        <v>8512</v>
      </c>
      <c r="J610" s="80">
        <v>5119</v>
      </c>
      <c r="K610" s="80">
        <v>0</v>
      </c>
      <c r="L610" s="80">
        <v>893</v>
      </c>
      <c r="M610" s="81">
        <v>14524</v>
      </c>
      <c r="N610"/>
      <c r="O610" s="79">
        <v>0</v>
      </c>
      <c r="P610" s="79">
        <v>0</v>
      </c>
      <c r="Q610" s="55">
        <v>0.09</v>
      </c>
      <c r="R610" s="55">
        <v>7.2400430456737875E-3</v>
      </c>
      <c r="S610" s="52">
        <v>0</v>
      </c>
      <c r="T610"/>
      <c r="U610" s="82">
        <v>27262</v>
      </c>
      <c r="V610" s="82">
        <v>0</v>
      </c>
      <c r="W610" s="82">
        <v>0</v>
      </c>
      <c r="X610" s="82">
        <v>1786</v>
      </c>
      <c r="Y610" s="82">
        <v>29048</v>
      </c>
      <c r="Z610" s="83">
        <f ca="1">SUMIF($A$10:$A$938,$A610,$Y$10:$Y$938)+SUMIF('17PJ'!$B$10:$K$889,$A610,'17PJ'!K$10:$K$889)</f>
        <v>9050474</v>
      </c>
      <c r="AB610" s="79">
        <v>0</v>
      </c>
      <c r="AC610" s="79">
        <v>0</v>
      </c>
      <c r="AD610" s="80">
        <v>0</v>
      </c>
      <c r="AE610" s="150"/>
    </row>
    <row r="611" spans="1:31" s="13" customFormat="1">
      <c r="A611" s="49">
        <v>483</v>
      </c>
      <c r="B611" s="49">
        <v>483239244</v>
      </c>
      <c r="C611" s="50" t="s">
        <v>249</v>
      </c>
      <c r="D611" s="49">
        <v>239</v>
      </c>
      <c r="E611" s="50" t="s">
        <v>250</v>
      </c>
      <c r="F611" s="49">
        <v>244</v>
      </c>
      <c r="G611" s="50" t="s">
        <v>27</v>
      </c>
      <c r="H611" s="79">
        <v>0.5</v>
      </c>
      <c r="I611" s="80">
        <v>11360</v>
      </c>
      <c r="J611" s="80">
        <v>4603</v>
      </c>
      <c r="K611" s="80">
        <v>0</v>
      </c>
      <c r="L611" s="80">
        <v>893</v>
      </c>
      <c r="M611" s="81">
        <v>16856</v>
      </c>
      <c r="N611"/>
      <c r="O611" s="79">
        <v>0</v>
      </c>
      <c r="P611" s="79">
        <v>0</v>
      </c>
      <c r="Q611" s="55">
        <v>0.18</v>
      </c>
      <c r="R611" s="55">
        <v>9.1081897987744451E-2</v>
      </c>
      <c r="S611" s="52">
        <v>0</v>
      </c>
      <c r="T611"/>
      <c r="U611" s="82">
        <v>7982</v>
      </c>
      <c r="V611" s="82">
        <v>0</v>
      </c>
      <c r="W611" s="82">
        <v>0</v>
      </c>
      <c r="X611" s="82">
        <v>447</v>
      </c>
      <c r="Y611" s="82">
        <v>8429</v>
      </c>
      <c r="Z611" s="83">
        <f ca="1">SUMIF($A$10:$A$938,$A611,$Y$10:$Y$938)+SUMIF('17PJ'!$B$10:$K$889,$A611,'17PJ'!K$10:$K$889)</f>
        <v>9050474</v>
      </c>
      <c r="AB611" s="79">
        <v>0</v>
      </c>
      <c r="AC611" s="79">
        <v>0</v>
      </c>
      <c r="AD611" s="80">
        <v>0</v>
      </c>
      <c r="AE611" s="150"/>
    </row>
    <row r="612" spans="1:31" s="13" customFormat="1">
      <c r="A612" s="49">
        <v>483</v>
      </c>
      <c r="B612" s="49">
        <v>483239250</v>
      </c>
      <c r="C612" s="50" t="s">
        <v>249</v>
      </c>
      <c r="D612" s="49">
        <v>239</v>
      </c>
      <c r="E612" s="50" t="s">
        <v>250</v>
      </c>
      <c r="F612" s="49">
        <v>250</v>
      </c>
      <c r="G612" s="50" t="s">
        <v>380</v>
      </c>
      <c r="H612" s="79">
        <v>1</v>
      </c>
      <c r="I612" s="80">
        <v>9250</v>
      </c>
      <c r="J612" s="80">
        <v>4641</v>
      </c>
      <c r="K612" s="80">
        <v>0</v>
      </c>
      <c r="L612" s="80">
        <v>893</v>
      </c>
      <c r="M612" s="81">
        <v>14784</v>
      </c>
      <c r="N612"/>
      <c r="O612" s="79">
        <v>0</v>
      </c>
      <c r="P612" s="79">
        <v>0</v>
      </c>
      <c r="Q612" s="55">
        <v>0.09</v>
      </c>
      <c r="R612" s="55">
        <v>2.1142530113862669E-3</v>
      </c>
      <c r="S612" s="52">
        <v>0</v>
      </c>
      <c r="T612"/>
      <c r="U612" s="82">
        <v>13891</v>
      </c>
      <c r="V612" s="82">
        <v>0</v>
      </c>
      <c r="W612" s="82">
        <v>0</v>
      </c>
      <c r="X612" s="82">
        <v>893</v>
      </c>
      <c r="Y612" s="82">
        <v>14784</v>
      </c>
      <c r="Z612" s="83">
        <f ca="1">SUMIF($A$10:$A$938,$A612,$Y$10:$Y$938)+SUMIF('17PJ'!$B$10:$K$889,$A612,'17PJ'!K$10:$K$889)</f>
        <v>9050474</v>
      </c>
      <c r="AB612" s="79">
        <v>0</v>
      </c>
      <c r="AC612" s="79">
        <v>0</v>
      </c>
      <c r="AD612" s="80">
        <v>0</v>
      </c>
      <c r="AE612" s="150"/>
    </row>
    <row r="613" spans="1:31" s="13" customFormat="1">
      <c r="A613" s="49">
        <v>483</v>
      </c>
      <c r="B613" s="49">
        <v>483239261</v>
      </c>
      <c r="C613" s="50" t="s">
        <v>249</v>
      </c>
      <c r="D613" s="49">
        <v>239</v>
      </c>
      <c r="E613" s="50" t="s">
        <v>250</v>
      </c>
      <c r="F613" s="49">
        <v>261</v>
      </c>
      <c r="G613" s="50" t="s">
        <v>127</v>
      </c>
      <c r="H613" s="79">
        <v>4.97</v>
      </c>
      <c r="I613" s="80">
        <v>9495</v>
      </c>
      <c r="J613" s="80">
        <v>5046</v>
      </c>
      <c r="K613" s="80">
        <v>0</v>
      </c>
      <c r="L613" s="80">
        <v>893</v>
      </c>
      <c r="M613" s="81">
        <v>15434</v>
      </c>
      <c r="N613"/>
      <c r="O613" s="79">
        <v>0</v>
      </c>
      <c r="P613" s="79">
        <v>0</v>
      </c>
      <c r="Q613" s="55">
        <v>0.09</v>
      </c>
      <c r="R613" s="55">
        <v>6.8857387860706928E-2</v>
      </c>
      <c r="S613" s="52">
        <v>0</v>
      </c>
      <c r="T613"/>
      <c r="U613" s="82">
        <v>72269</v>
      </c>
      <c r="V613" s="82">
        <v>0</v>
      </c>
      <c r="W613" s="82">
        <v>0</v>
      </c>
      <c r="X613" s="82">
        <v>4438</v>
      </c>
      <c r="Y613" s="82">
        <v>76707</v>
      </c>
      <c r="Z613" s="83">
        <f ca="1">SUMIF($A$10:$A$938,$A613,$Y$10:$Y$938)+SUMIF('17PJ'!$B$10:$K$889,$A613,'17PJ'!K$10:$K$889)</f>
        <v>9050474</v>
      </c>
      <c r="AB613" s="79">
        <v>0</v>
      </c>
      <c r="AC613" s="79">
        <v>0</v>
      </c>
      <c r="AD613" s="80">
        <v>0</v>
      </c>
      <c r="AE613" s="150"/>
    </row>
    <row r="614" spans="1:31" s="13" customFormat="1">
      <c r="A614" s="49">
        <v>483</v>
      </c>
      <c r="B614" s="49">
        <v>483239310</v>
      </c>
      <c r="C614" s="50" t="s">
        <v>249</v>
      </c>
      <c r="D614" s="49">
        <v>239</v>
      </c>
      <c r="E614" s="50" t="s">
        <v>250</v>
      </c>
      <c r="F614" s="49">
        <v>310</v>
      </c>
      <c r="G614" s="50" t="s">
        <v>259</v>
      </c>
      <c r="H614" s="79">
        <v>40.880000000000003</v>
      </c>
      <c r="I614" s="80">
        <v>10548</v>
      </c>
      <c r="J614" s="80">
        <v>2263</v>
      </c>
      <c r="K614" s="80">
        <v>0</v>
      </c>
      <c r="L614" s="80">
        <v>893</v>
      </c>
      <c r="M614" s="81">
        <v>13704</v>
      </c>
      <c r="N614"/>
      <c r="O614" s="79">
        <v>0</v>
      </c>
      <c r="P614" s="79">
        <v>0</v>
      </c>
      <c r="Q614" s="55">
        <v>0.18</v>
      </c>
      <c r="R614" s="55">
        <v>2.101262456335018E-2</v>
      </c>
      <c r="S614" s="52">
        <v>0</v>
      </c>
      <c r="T614"/>
      <c r="U614" s="82">
        <v>523715</v>
      </c>
      <c r="V614" s="82">
        <v>0</v>
      </c>
      <c r="W614" s="82">
        <v>0</v>
      </c>
      <c r="X614" s="82">
        <v>36507</v>
      </c>
      <c r="Y614" s="82">
        <v>560222</v>
      </c>
      <c r="Z614" s="83">
        <f ca="1">SUMIF($A$10:$A$938,$A614,$Y$10:$Y$938)+SUMIF('17PJ'!$B$10:$K$889,$A614,'17PJ'!K$10:$K$889)</f>
        <v>9050474</v>
      </c>
      <c r="AB614" s="79">
        <v>0</v>
      </c>
      <c r="AC614" s="79">
        <v>0</v>
      </c>
      <c r="AD614" s="80">
        <v>0</v>
      </c>
      <c r="AE614" s="150"/>
    </row>
    <row r="615" spans="1:31" s="13" customFormat="1">
      <c r="A615" s="49">
        <v>483</v>
      </c>
      <c r="B615" s="49">
        <v>483239625</v>
      </c>
      <c r="C615" s="50" t="s">
        <v>249</v>
      </c>
      <c r="D615" s="49">
        <v>239</v>
      </c>
      <c r="E615" s="50" t="s">
        <v>250</v>
      </c>
      <c r="F615" s="49">
        <v>625</v>
      </c>
      <c r="G615" s="50" t="s">
        <v>92</v>
      </c>
      <c r="H615" s="79">
        <v>1</v>
      </c>
      <c r="I615" s="80">
        <v>10079</v>
      </c>
      <c r="J615" s="80">
        <v>1903</v>
      </c>
      <c r="K615" s="80">
        <v>0</v>
      </c>
      <c r="L615" s="80">
        <v>893</v>
      </c>
      <c r="M615" s="81">
        <v>12875</v>
      </c>
      <c r="N615"/>
      <c r="O615" s="79">
        <v>0</v>
      </c>
      <c r="P615" s="79">
        <v>0</v>
      </c>
      <c r="Q615" s="55">
        <v>0.09</v>
      </c>
      <c r="R615" s="55">
        <v>2.5702490583282295E-3</v>
      </c>
      <c r="S615" s="52">
        <v>0</v>
      </c>
      <c r="T615"/>
      <c r="U615" s="82">
        <v>11982</v>
      </c>
      <c r="V615" s="82">
        <v>0</v>
      </c>
      <c r="W615" s="82">
        <v>0</v>
      </c>
      <c r="X615" s="82">
        <v>893</v>
      </c>
      <c r="Y615" s="82">
        <v>12875</v>
      </c>
      <c r="Z615" s="83">
        <f ca="1">SUMIF($A$10:$A$938,$A615,$Y$10:$Y$938)+SUMIF('17PJ'!$B$10:$K$889,$A615,'17PJ'!K$10:$K$889)</f>
        <v>9050474</v>
      </c>
      <c r="AB615" s="79">
        <v>0</v>
      </c>
      <c r="AC615" s="79">
        <v>0</v>
      </c>
      <c r="AD615" s="80">
        <v>0</v>
      </c>
      <c r="AE615" s="150"/>
    </row>
    <row r="616" spans="1:31" s="13" customFormat="1">
      <c r="A616" s="49">
        <v>483</v>
      </c>
      <c r="B616" s="49">
        <v>483239645</v>
      </c>
      <c r="C616" s="50" t="s">
        <v>249</v>
      </c>
      <c r="D616" s="49">
        <v>239</v>
      </c>
      <c r="E616" s="50" t="s">
        <v>250</v>
      </c>
      <c r="F616" s="49">
        <v>645</v>
      </c>
      <c r="G616" s="50" t="s">
        <v>129</v>
      </c>
      <c r="H616" s="79">
        <v>0.5</v>
      </c>
      <c r="I616" s="80">
        <v>10849</v>
      </c>
      <c r="J616" s="80">
        <v>4598</v>
      </c>
      <c r="K616" s="80">
        <v>0</v>
      </c>
      <c r="L616" s="80">
        <v>893</v>
      </c>
      <c r="M616" s="81">
        <v>16340</v>
      </c>
      <c r="N616"/>
      <c r="O616" s="79">
        <v>0</v>
      </c>
      <c r="P616" s="79">
        <v>0</v>
      </c>
      <c r="Q616" s="55">
        <v>0.09</v>
      </c>
      <c r="R616" s="55">
        <v>3.3577529375790865E-2</v>
      </c>
      <c r="S616" s="52">
        <v>0</v>
      </c>
      <c r="T616"/>
      <c r="U616" s="82">
        <v>7724</v>
      </c>
      <c r="V616" s="82">
        <v>0</v>
      </c>
      <c r="W616" s="82">
        <v>0</v>
      </c>
      <c r="X616" s="82">
        <v>447</v>
      </c>
      <c r="Y616" s="82">
        <v>8171</v>
      </c>
      <c r="Z616" s="83">
        <f ca="1">SUMIF($A$10:$A$938,$A616,$Y$10:$Y$938)+SUMIF('17PJ'!$B$10:$K$889,$A616,'17PJ'!K$10:$K$889)</f>
        <v>9050474</v>
      </c>
      <c r="AB616" s="79">
        <v>0</v>
      </c>
      <c r="AC616" s="79">
        <v>0</v>
      </c>
      <c r="AD616" s="80">
        <v>0</v>
      </c>
      <c r="AE616" s="150"/>
    </row>
    <row r="617" spans="1:31" s="13" customFormat="1">
      <c r="A617" s="49">
        <v>483</v>
      </c>
      <c r="B617" s="49">
        <v>483239665</v>
      </c>
      <c r="C617" s="50" t="s">
        <v>249</v>
      </c>
      <c r="D617" s="49">
        <v>239</v>
      </c>
      <c r="E617" s="50" t="s">
        <v>250</v>
      </c>
      <c r="F617" s="49">
        <v>665</v>
      </c>
      <c r="G617" s="50" t="s">
        <v>260</v>
      </c>
      <c r="H617" s="79">
        <v>15.59</v>
      </c>
      <c r="I617" s="80">
        <v>10056</v>
      </c>
      <c r="J617" s="80">
        <v>1859</v>
      </c>
      <c r="K617" s="80">
        <v>0</v>
      </c>
      <c r="L617" s="80">
        <v>893</v>
      </c>
      <c r="M617" s="81">
        <v>12808</v>
      </c>
      <c r="N617"/>
      <c r="O617" s="79">
        <v>0</v>
      </c>
      <c r="P617" s="79">
        <v>0</v>
      </c>
      <c r="Q617" s="55">
        <v>0.09</v>
      </c>
      <c r="R617" s="55">
        <v>5.8283582183530514E-3</v>
      </c>
      <c r="S617" s="52">
        <v>0</v>
      </c>
      <c r="T617"/>
      <c r="U617" s="82">
        <v>185755</v>
      </c>
      <c r="V617" s="82">
        <v>0</v>
      </c>
      <c r="W617" s="82">
        <v>0</v>
      </c>
      <c r="X617" s="82">
        <v>13922</v>
      </c>
      <c r="Y617" s="82">
        <v>199677</v>
      </c>
      <c r="Z617" s="83">
        <f ca="1">SUMIF($A$10:$A$938,$A617,$Y$10:$Y$938)+SUMIF('17PJ'!$B$10:$K$889,$A617,'17PJ'!K$10:$K$889)</f>
        <v>9050474</v>
      </c>
      <c r="AB617" s="79">
        <v>0</v>
      </c>
      <c r="AC617" s="79">
        <v>0</v>
      </c>
      <c r="AD617" s="80">
        <v>0</v>
      </c>
      <c r="AE617" s="150"/>
    </row>
    <row r="618" spans="1:31" s="13" customFormat="1">
      <c r="A618" s="49">
        <v>483</v>
      </c>
      <c r="B618" s="49">
        <v>483239740</v>
      </c>
      <c r="C618" s="50" t="s">
        <v>249</v>
      </c>
      <c r="D618" s="49">
        <v>239</v>
      </c>
      <c r="E618" s="50" t="s">
        <v>250</v>
      </c>
      <c r="F618" s="49">
        <v>740</v>
      </c>
      <c r="G618" s="50" t="s">
        <v>261</v>
      </c>
      <c r="H618" s="79">
        <v>0.5</v>
      </c>
      <c r="I618" s="80">
        <v>10079</v>
      </c>
      <c r="J618" s="80">
        <v>4100</v>
      </c>
      <c r="K618" s="80">
        <v>0</v>
      </c>
      <c r="L618" s="80">
        <v>893</v>
      </c>
      <c r="M618" s="81">
        <v>15072</v>
      </c>
      <c r="N618"/>
      <c r="O618" s="79">
        <v>0</v>
      </c>
      <c r="P618" s="79">
        <v>0</v>
      </c>
      <c r="Q618" s="55">
        <v>0.09</v>
      </c>
      <c r="R618" s="55">
        <v>1.5892683106852393E-3</v>
      </c>
      <c r="S618" s="52">
        <v>0</v>
      </c>
      <c r="T618"/>
      <c r="U618" s="82">
        <v>7090</v>
      </c>
      <c r="V618" s="82">
        <v>0</v>
      </c>
      <c r="W618" s="82">
        <v>0</v>
      </c>
      <c r="X618" s="82">
        <v>447</v>
      </c>
      <c r="Y618" s="82">
        <v>7537</v>
      </c>
      <c r="Z618" s="83">
        <f ca="1">SUMIF($A$10:$A$938,$A618,$Y$10:$Y$938)+SUMIF('17PJ'!$B$10:$K$889,$A618,'17PJ'!K$10:$K$889)</f>
        <v>9050474</v>
      </c>
      <c r="AB618" s="79">
        <v>0</v>
      </c>
      <c r="AC618" s="79">
        <v>0</v>
      </c>
      <c r="AD618" s="80">
        <v>0</v>
      </c>
      <c r="AE618" s="150"/>
    </row>
    <row r="619" spans="1:31" s="13" customFormat="1">
      <c r="A619" s="49">
        <v>483</v>
      </c>
      <c r="B619" s="49">
        <v>483239760</v>
      </c>
      <c r="C619" s="50" t="s">
        <v>249</v>
      </c>
      <c r="D619" s="49">
        <v>239</v>
      </c>
      <c r="E619" s="50" t="s">
        <v>250</v>
      </c>
      <c r="F619" s="49">
        <v>760</v>
      </c>
      <c r="G619" s="50" t="s">
        <v>262</v>
      </c>
      <c r="H619" s="79">
        <v>53.99</v>
      </c>
      <c r="I619" s="80">
        <v>9864</v>
      </c>
      <c r="J619" s="80">
        <v>1934</v>
      </c>
      <c r="K619" s="80">
        <v>0</v>
      </c>
      <c r="L619" s="80">
        <v>893</v>
      </c>
      <c r="M619" s="81">
        <v>12691</v>
      </c>
      <c r="N619"/>
      <c r="O619" s="79">
        <v>0</v>
      </c>
      <c r="P619" s="79">
        <v>0</v>
      </c>
      <c r="Q619" s="55">
        <v>0.09</v>
      </c>
      <c r="R619" s="55">
        <v>2.6812547744526048E-2</v>
      </c>
      <c r="S619" s="52">
        <v>0</v>
      </c>
      <c r="T619"/>
      <c r="U619" s="82">
        <v>636974</v>
      </c>
      <c r="V619" s="82">
        <v>0</v>
      </c>
      <c r="W619" s="82">
        <v>0</v>
      </c>
      <c r="X619" s="82">
        <v>48213</v>
      </c>
      <c r="Y619" s="82">
        <v>685187</v>
      </c>
      <c r="Z619" s="83">
        <f ca="1">SUMIF($A$10:$A$938,$A619,$Y$10:$Y$938)+SUMIF('17PJ'!$B$10:$K$889,$A619,'17PJ'!K$10:$K$889)</f>
        <v>9050474</v>
      </c>
      <c r="AB619" s="79">
        <v>0</v>
      </c>
      <c r="AC619" s="79">
        <v>0</v>
      </c>
      <c r="AD619" s="80">
        <v>0</v>
      </c>
      <c r="AE619" s="150"/>
    </row>
    <row r="620" spans="1:31" s="13" customFormat="1">
      <c r="A620" s="49">
        <v>484</v>
      </c>
      <c r="B620" s="49">
        <v>484035035</v>
      </c>
      <c r="C620" s="50" t="s">
        <v>263</v>
      </c>
      <c r="D620" s="49">
        <v>35</v>
      </c>
      <c r="E620" s="50" t="s">
        <v>11</v>
      </c>
      <c r="F620" s="49">
        <v>35</v>
      </c>
      <c r="G620" s="50" t="s">
        <v>11</v>
      </c>
      <c r="H620" s="79">
        <v>1402.12</v>
      </c>
      <c r="I620" s="80">
        <v>12442</v>
      </c>
      <c r="J620" s="80">
        <v>4374</v>
      </c>
      <c r="K620" s="80">
        <v>0</v>
      </c>
      <c r="L620" s="80">
        <v>893</v>
      </c>
      <c r="M620" s="81">
        <v>17709</v>
      </c>
      <c r="N620"/>
      <c r="O620" s="79">
        <v>0</v>
      </c>
      <c r="P620" s="79">
        <v>0</v>
      </c>
      <c r="Q620" s="55">
        <v>0.18</v>
      </c>
      <c r="R620" s="55">
        <v>0.14456084490991788</v>
      </c>
      <c r="S620" s="52">
        <v>0</v>
      </c>
      <c r="T620"/>
      <c r="U620" s="82">
        <v>23578047</v>
      </c>
      <c r="V620" s="82">
        <v>0</v>
      </c>
      <c r="W620" s="82">
        <v>0</v>
      </c>
      <c r="X620" s="82">
        <v>1252099</v>
      </c>
      <c r="Y620" s="82">
        <v>24830146</v>
      </c>
      <c r="Z620" s="83">
        <f ca="1">SUMIF($A$10:$A$938,$A620,$Y$10:$Y$938)+SUMIF('17PJ'!$B$10:$K$889,$A620,'17PJ'!K$10:$K$889)</f>
        <v>24899208</v>
      </c>
      <c r="AB620" s="79">
        <v>0</v>
      </c>
      <c r="AC620" s="79">
        <v>0</v>
      </c>
      <c r="AD620" s="80">
        <v>0</v>
      </c>
      <c r="AE620" s="150"/>
    </row>
    <row r="621" spans="1:31" s="13" customFormat="1">
      <c r="A621" s="49">
        <v>484</v>
      </c>
      <c r="B621" s="49">
        <v>484035040</v>
      </c>
      <c r="C621" s="50" t="s">
        <v>263</v>
      </c>
      <c r="D621" s="49">
        <v>35</v>
      </c>
      <c r="E621" s="50" t="s">
        <v>11</v>
      </c>
      <c r="F621" s="49">
        <v>40</v>
      </c>
      <c r="G621" s="50" t="s">
        <v>88</v>
      </c>
      <c r="H621" s="79">
        <v>1</v>
      </c>
      <c r="I621" s="80">
        <v>10256</v>
      </c>
      <c r="J621" s="80">
        <v>2728</v>
      </c>
      <c r="K621" s="80">
        <v>0</v>
      </c>
      <c r="L621" s="80">
        <v>893</v>
      </c>
      <c r="M621" s="81">
        <v>13877</v>
      </c>
      <c r="N621"/>
      <c r="O621" s="79">
        <v>0</v>
      </c>
      <c r="P621" s="79">
        <v>0</v>
      </c>
      <c r="Q621" s="55">
        <v>0.09</v>
      </c>
      <c r="R621" s="55">
        <v>2.5491470760483671E-3</v>
      </c>
      <c r="S621" s="52">
        <v>0</v>
      </c>
      <c r="T621"/>
      <c r="U621" s="82">
        <v>12984</v>
      </c>
      <c r="V621" s="82">
        <v>0</v>
      </c>
      <c r="W621" s="82">
        <v>0</v>
      </c>
      <c r="X621" s="82">
        <v>893</v>
      </c>
      <c r="Y621" s="82">
        <v>13877</v>
      </c>
      <c r="Z621" s="83">
        <f ca="1">SUMIF($A$10:$A$938,$A621,$Y$10:$Y$938)+SUMIF('17PJ'!$B$10:$K$889,$A621,'17PJ'!K$10:$K$889)</f>
        <v>24899208</v>
      </c>
      <c r="AB621" s="79">
        <v>0</v>
      </c>
      <c r="AC621" s="79">
        <v>0</v>
      </c>
      <c r="AD621" s="80">
        <v>0</v>
      </c>
      <c r="AE621" s="150"/>
    </row>
    <row r="622" spans="1:31" s="13" customFormat="1">
      <c r="A622" s="49">
        <v>484</v>
      </c>
      <c r="B622" s="49">
        <v>484035044</v>
      </c>
      <c r="C622" s="50" t="s">
        <v>263</v>
      </c>
      <c r="D622" s="49">
        <v>35</v>
      </c>
      <c r="E622" s="50" t="s">
        <v>11</v>
      </c>
      <c r="F622" s="49">
        <v>44</v>
      </c>
      <c r="G622" s="50" t="s">
        <v>12</v>
      </c>
      <c r="H622" s="79">
        <v>1.06</v>
      </c>
      <c r="I622" s="80">
        <v>11776</v>
      </c>
      <c r="J622" s="80">
        <v>270</v>
      </c>
      <c r="K622" s="80">
        <v>0</v>
      </c>
      <c r="L622" s="80">
        <v>893</v>
      </c>
      <c r="M622" s="81">
        <v>12939</v>
      </c>
      <c r="N622"/>
      <c r="O622" s="79">
        <v>0</v>
      </c>
      <c r="P622" s="79">
        <v>0</v>
      </c>
      <c r="Q622" s="55">
        <v>0.09</v>
      </c>
      <c r="R622" s="55">
        <v>4.5747299026763673E-2</v>
      </c>
      <c r="S622" s="52">
        <v>0</v>
      </c>
      <c r="T622"/>
      <c r="U622" s="82">
        <v>12768</v>
      </c>
      <c r="V622" s="82">
        <v>0</v>
      </c>
      <c r="W622" s="82">
        <v>0</v>
      </c>
      <c r="X622" s="82">
        <v>947</v>
      </c>
      <c r="Y622" s="82">
        <v>13715</v>
      </c>
      <c r="Z622" s="83">
        <f ca="1">SUMIF($A$10:$A$938,$A622,$Y$10:$Y$938)+SUMIF('17PJ'!$B$10:$K$889,$A622,'17PJ'!K$10:$K$889)</f>
        <v>24899208</v>
      </c>
      <c r="AB622" s="79">
        <v>0</v>
      </c>
      <c r="AC622" s="79">
        <v>0</v>
      </c>
      <c r="AD622" s="80">
        <v>0</v>
      </c>
      <c r="AE622" s="150"/>
    </row>
    <row r="623" spans="1:31" s="13" customFormat="1">
      <c r="A623" s="49">
        <v>484</v>
      </c>
      <c r="B623" s="49">
        <v>484035163</v>
      </c>
      <c r="C623" s="50" t="s">
        <v>263</v>
      </c>
      <c r="D623" s="49">
        <v>35</v>
      </c>
      <c r="E623" s="50" t="s">
        <v>11</v>
      </c>
      <c r="F623" s="49">
        <v>163</v>
      </c>
      <c r="G623" s="50" t="s">
        <v>16</v>
      </c>
      <c r="H623" s="79">
        <v>1</v>
      </c>
      <c r="I623" s="80">
        <v>11960</v>
      </c>
      <c r="J623" s="80">
        <v>505</v>
      </c>
      <c r="K623" s="80">
        <v>0</v>
      </c>
      <c r="L623" s="80">
        <v>893</v>
      </c>
      <c r="M623" s="81">
        <v>13358</v>
      </c>
      <c r="N623"/>
      <c r="O623" s="79">
        <v>0</v>
      </c>
      <c r="P623" s="79">
        <v>0</v>
      </c>
      <c r="Q623" s="55">
        <v>0.18</v>
      </c>
      <c r="R623" s="55">
        <v>8.6929728917015628E-2</v>
      </c>
      <c r="S623" s="52">
        <v>0</v>
      </c>
      <c r="T623"/>
      <c r="U623" s="82">
        <v>12465</v>
      </c>
      <c r="V623" s="82">
        <v>0</v>
      </c>
      <c r="W623" s="82">
        <v>0</v>
      </c>
      <c r="X623" s="82">
        <v>893</v>
      </c>
      <c r="Y623" s="82">
        <v>13358</v>
      </c>
      <c r="Z623" s="83">
        <f ca="1">SUMIF($A$10:$A$938,$A623,$Y$10:$Y$938)+SUMIF('17PJ'!$B$10:$K$889,$A623,'17PJ'!K$10:$K$889)</f>
        <v>24899208</v>
      </c>
      <c r="AB623" s="79">
        <v>0</v>
      </c>
      <c r="AC623" s="79">
        <v>0</v>
      </c>
      <c r="AD623" s="80">
        <v>0</v>
      </c>
      <c r="AE623" s="150"/>
    </row>
    <row r="624" spans="1:31" s="13" customFormat="1">
      <c r="A624" s="49">
        <v>484</v>
      </c>
      <c r="B624" s="49">
        <v>484035165</v>
      </c>
      <c r="C624" s="50" t="s">
        <v>263</v>
      </c>
      <c r="D624" s="49">
        <v>35</v>
      </c>
      <c r="E624" s="50" t="s">
        <v>11</v>
      </c>
      <c r="F624" s="49">
        <v>165</v>
      </c>
      <c r="G624" s="50" t="s">
        <v>17</v>
      </c>
      <c r="H624" s="79">
        <v>0.28999999999999998</v>
      </c>
      <c r="I624" s="80">
        <v>11598</v>
      </c>
      <c r="J624" s="80">
        <v>632</v>
      </c>
      <c r="K624" s="80">
        <v>0</v>
      </c>
      <c r="L624" s="80">
        <v>893</v>
      </c>
      <c r="M624" s="81">
        <v>13123</v>
      </c>
      <c r="N624"/>
      <c r="O624" s="79">
        <v>0</v>
      </c>
      <c r="P624" s="79">
        <v>0</v>
      </c>
      <c r="Q624" s="55">
        <v>9.8299999999999998E-2</v>
      </c>
      <c r="R624" s="55">
        <v>9.8201070211486718E-2</v>
      </c>
      <c r="S624" s="52">
        <v>0</v>
      </c>
      <c r="T624"/>
      <c r="U624" s="82">
        <v>3547</v>
      </c>
      <c r="V624" s="82">
        <v>0</v>
      </c>
      <c r="W624" s="82">
        <v>0</v>
      </c>
      <c r="X624" s="82">
        <v>259</v>
      </c>
      <c r="Y624" s="82">
        <v>3806</v>
      </c>
      <c r="Z624" s="83">
        <f ca="1">SUMIF($A$10:$A$938,$A624,$Y$10:$Y$938)+SUMIF('17PJ'!$B$10:$K$889,$A624,'17PJ'!K$10:$K$889)</f>
        <v>24899208</v>
      </c>
      <c r="AB624" s="79">
        <v>0</v>
      </c>
      <c r="AC624" s="79">
        <v>0</v>
      </c>
      <c r="AD624" s="80">
        <v>0</v>
      </c>
      <c r="AE624" s="150"/>
    </row>
    <row r="625" spans="1:31" s="13" customFormat="1">
      <c r="A625" s="49">
        <v>484</v>
      </c>
      <c r="B625" s="49">
        <v>484035189</v>
      </c>
      <c r="C625" s="50" t="s">
        <v>263</v>
      </c>
      <c r="D625" s="49">
        <v>35</v>
      </c>
      <c r="E625" s="50" t="s">
        <v>11</v>
      </c>
      <c r="F625" s="49">
        <v>189</v>
      </c>
      <c r="G625" s="50" t="s">
        <v>24</v>
      </c>
      <c r="H625" s="79">
        <v>0.08</v>
      </c>
      <c r="I625" s="80">
        <v>9699</v>
      </c>
      <c r="J625" s="80">
        <v>3886</v>
      </c>
      <c r="K625" s="80">
        <v>0</v>
      </c>
      <c r="L625" s="80">
        <v>893</v>
      </c>
      <c r="M625" s="81">
        <v>14478</v>
      </c>
      <c r="N625"/>
      <c r="O625" s="79">
        <v>0</v>
      </c>
      <c r="P625" s="79">
        <v>0</v>
      </c>
      <c r="Q625" s="55">
        <v>0.09</v>
      </c>
      <c r="R625" s="55">
        <v>2.9108240576110694E-3</v>
      </c>
      <c r="S625" s="52">
        <v>0</v>
      </c>
      <c r="T625"/>
      <c r="U625" s="82">
        <v>1087</v>
      </c>
      <c r="V625" s="82">
        <v>0</v>
      </c>
      <c r="W625" s="82">
        <v>0</v>
      </c>
      <c r="X625" s="82">
        <v>71</v>
      </c>
      <c r="Y625" s="82">
        <v>1158</v>
      </c>
      <c r="Z625" s="83">
        <f ca="1">SUMIF($A$10:$A$938,$A625,$Y$10:$Y$938)+SUMIF('17PJ'!$B$10:$K$889,$A625,'17PJ'!K$10:$K$889)</f>
        <v>24899208</v>
      </c>
      <c r="AB625" s="79">
        <v>0</v>
      </c>
      <c r="AC625" s="79">
        <v>0</v>
      </c>
      <c r="AD625" s="80">
        <v>0</v>
      </c>
      <c r="AE625" s="150"/>
    </row>
    <row r="626" spans="1:31" s="13" customFormat="1">
      <c r="A626" s="49">
        <v>484</v>
      </c>
      <c r="B626" s="49">
        <v>484035243</v>
      </c>
      <c r="C626" s="50" t="s">
        <v>263</v>
      </c>
      <c r="D626" s="49">
        <v>35</v>
      </c>
      <c r="E626" s="50" t="s">
        <v>11</v>
      </c>
      <c r="F626" s="49">
        <v>243</v>
      </c>
      <c r="G626" s="50" t="s">
        <v>80</v>
      </c>
      <c r="H626" s="79">
        <v>0.76</v>
      </c>
      <c r="I626" s="80">
        <v>12066</v>
      </c>
      <c r="J626" s="80">
        <v>2848</v>
      </c>
      <c r="K626" s="80">
        <v>0</v>
      </c>
      <c r="L626" s="80">
        <v>893</v>
      </c>
      <c r="M626" s="81">
        <v>15807</v>
      </c>
      <c r="N626"/>
      <c r="O626" s="79">
        <v>0</v>
      </c>
      <c r="P626" s="79">
        <v>0</v>
      </c>
      <c r="Q626" s="55">
        <v>0.09</v>
      </c>
      <c r="R626" s="55">
        <v>5.3763165448022874E-3</v>
      </c>
      <c r="S626" s="52">
        <v>0</v>
      </c>
      <c r="T626"/>
      <c r="U626" s="82">
        <v>11335</v>
      </c>
      <c r="V626" s="82">
        <v>0</v>
      </c>
      <c r="W626" s="82">
        <v>0</v>
      </c>
      <c r="X626" s="82">
        <v>679</v>
      </c>
      <c r="Y626" s="82">
        <v>12014</v>
      </c>
      <c r="Z626" s="83">
        <f ca="1">SUMIF($A$10:$A$938,$A626,$Y$10:$Y$938)+SUMIF('17PJ'!$B$10:$K$889,$A626,'17PJ'!K$10:$K$889)</f>
        <v>24899208</v>
      </c>
      <c r="AB626" s="79">
        <v>0</v>
      </c>
      <c r="AC626" s="79">
        <v>0</v>
      </c>
      <c r="AD626" s="80">
        <v>0</v>
      </c>
      <c r="AE626" s="150"/>
    </row>
    <row r="627" spans="1:31" s="13" customFormat="1">
      <c r="A627" s="49">
        <v>484</v>
      </c>
      <c r="B627" s="49">
        <v>484035248</v>
      </c>
      <c r="C627" s="50" t="s">
        <v>263</v>
      </c>
      <c r="D627" s="49">
        <v>35</v>
      </c>
      <c r="E627" s="50" t="s">
        <v>11</v>
      </c>
      <c r="F627" s="49">
        <v>248</v>
      </c>
      <c r="G627" s="50" t="s">
        <v>18</v>
      </c>
      <c r="H627" s="79">
        <v>1</v>
      </c>
      <c r="I627" s="80">
        <v>11521</v>
      </c>
      <c r="J627" s="80">
        <v>1139</v>
      </c>
      <c r="K627" s="80">
        <v>0</v>
      </c>
      <c r="L627" s="80">
        <v>893</v>
      </c>
      <c r="M627" s="81">
        <v>13553</v>
      </c>
      <c r="N627"/>
      <c r="O627" s="79">
        <v>0</v>
      </c>
      <c r="P627" s="79">
        <v>0</v>
      </c>
      <c r="Q627" s="55">
        <v>0.09</v>
      </c>
      <c r="R627" s="55">
        <v>3.9140350816507199E-2</v>
      </c>
      <c r="S627" s="52">
        <v>0</v>
      </c>
      <c r="T627"/>
      <c r="U627" s="82">
        <v>12660</v>
      </c>
      <c r="V627" s="82">
        <v>0</v>
      </c>
      <c r="W627" s="82">
        <v>0</v>
      </c>
      <c r="X627" s="82">
        <v>893</v>
      </c>
      <c r="Y627" s="82">
        <v>13553</v>
      </c>
      <c r="Z627" s="83">
        <f ca="1">SUMIF($A$10:$A$938,$A627,$Y$10:$Y$938)+SUMIF('17PJ'!$B$10:$K$889,$A627,'17PJ'!K$10:$K$889)</f>
        <v>24899208</v>
      </c>
      <c r="AB627" s="79">
        <v>0</v>
      </c>
      <c r="AC627" s="79">
        <v>0</v>
      </c>
      <c r="AD627" s="80">
        <v>0</v>
      </c>
      <c r="AE627" s="150"/>
    </row>
    <row r="628" spans="1:31" s="13" customFormat="1">
      <c r="A628" s="49">
        <v>485</v>
      </c>
      <c r="B628" s="49">
        <v>485258030</v>
      </c>
      <c r="C628" s="50" t="s">
        <v>264</v>
      </c>
      <c r="D628" s="49">
        <v>258</v>
      </c>
      <c r="E628" s="50" t="s">
        <v>98</v>
      </c>
      <c r="F628" s="49">
        <v>30</v>
      </c>
      <c r="G628" s="50" t="s">
        <v>94</v>
      </c>
      <c r="H628" s="79">
        <v>3.44</v>
      </c>
      <c r="I628" s="80">
        <v>9794</v>
      </c>
      <c r="J628" s="80">
        <v>2398</v>
      </c>
      <c r="K628" s="80">
        <v>0</v>
      </c>
      <c r="L628" s="80">
        <v>893</v>
      </c>
      <c r="M628" s="81">
        <v>13085</v>
      </c>
      <c r="N628"/>
      <c r="O628" s="79">
        <v>0</v>
      </c>
      <c r="P628" s="79">
        <v>0</v>
      </c>
      <c r="Q628" s="55">
        <v>0.09</v>
      </c>
      <c r="R628" s="55">
        <v>2.7030013012020672E-3</v>
      </c>
      <c r="S628" s="52">
        <v>0</v>
      </c>
      <c r="T628"/>
      <c r="U628" s="82">
        <v>41941</v>
      </c>
      <c r="V628" s="82">
        <v>0</v>
      </c>
      <c r="W628" s="82">
        <v>0</v>
      </c>
      <c r="X628" s="82">
        <v>3073</v>
      </c>
      <c r="Y628" s="82">
        <v>45014</v>
      </c>
      <c r="Z628" s="83">
        <f ca="1">SUMIF($A$10:$A$938,$A628,$Y$10:$Y$938)+SUMIF('17PJ'!$B$10:$K$889,$A628,'17PJ'!K$10:$K$889)</f>
        <v>6932677</v>
      </c>
      <c r="AB628" s="79">
        <v>0</v>
      </c>
      <c r="AC628" s="79">
        <v>0</v>
      </c>
      <c r="AD628" s="80">
        <v>0</v>
      </c>
      <c r="AE628" s="150"/>
    </row>
    <row r="629" spans="1:31" s="13" customFormat="1">
      <c r="A629" s="49">
        <v>485</v>
      </c>
      <c r="B629" s="49">
        <v>485258035</v>
      </c>
      <c r="C629" s="50" t="s">
        <v>264</v>
      </c>
      <c r="D629" s="49">
        <v>258</v>
      </c>
      <c r="E629" s="50" t="s">
        <v>98</v>
      </c>
      <c r="F629" s="49">
        <v>35</v>
      </c>
      <c r="G629" s="50" t="s">
        <v>11</v>
      </c>
      <c r="H629" s="79">
        <v>1</v>
      </c>
      <c r="I629" s="80">
        <v>9794</v>
      </c>
      <c r="J629" s="80">
        <v>3443</v>
      </c>
      <c r="K629" s="80">
        <v>0</v>
      </c>
      <c r="L629" s="80">
        <v>893</v>
      </c>
      <c r="M629" s="81">
        <v>14130</v>
      </c>
      <c r="N629"/>
      <c r="O629" s="79">
        <v>0</v>
      </c>
      <c r="P629" s="79">
        <v>0</v>
      </c>
      <c r="Q629" s="55">
        <v>0.18</v>
      </c>
      <c r="R629" s="55">
        <v>0.14456084490991788</v>
      </c>
      <c r="S629" s="52">
        <v>0</v>
      </c>
      <c r="T629"/>
      <c r="U629" s="82">
        <v>13237</v>
      </c>
      <c r="V629" s="82">
        <v>0</v>
      </c>
      <c r="W629" s="82">
        <v>0</v>
      </c>
      <c r="X629" s="82">
        <v>893</v>
      </c>
      <c r="Y629" s="82">
        <v>14130</v>
      </c>
      <c r="Z629" s="83">
        <f ca="1">SUMIF($A$10:$A$938,$A629,$Y$10:$Y$938)+SUMIF('17PJ'!$B$10:$K$889,$A629,'17PJ'!K$10:$K$889)</f>
        <v>6932677</v>
      </c>
      <c r="AB629" s="79">
        <v>0</v>
      </c>
      <c r="AC629" s="79">
        <v>0</v>
      </c>
      <c r="AD629" s="80">
        <v>0</v>
      </c>
      <c r="AE629" s="150"/>
    </row>
    <row r="630" spans="1:31" s="13" customFormat="1">
      <c r="A630" s="49">
        <v>485</v>
      </c>
      <c r="B630" s="49">
        <v>485258071</v>
      </c>
      <c r="C630" s="50" t="s">
        <v>264</v>
      </c>
      <c r="D630" s="49">
        <v>258</v>
      </c>
      <c r="E630" s="50" t="s">
        <v>98</v>
      </c>
      <c r="F630" s="49">
        <v>71</v>
      </c>
      <c r="G630" s="50" t="s">
        <v>218</v>
      </c>
      <c r="H630" s="79">
        <v>2.9</v>
      </c>
      <c r="I630" s="80">
        <v>11035</v>
      </c>
      <c r="J630" s="80">
        <v>5734</v>
      </c>
      <c r="K630" s="80">
        <v>0</v>
      </c>
      <c r="L630" s="80">
        <v>893</v>
      </c>
      <c r="M630" s="81">
        <v>17662</v>
      </c>
      <c r="N630"/>
      <c r="O630" s="79">
        <v>0</v>
      </c>
      <c r="P630" s="79">
        <v>0</v>
      </c>
      <c r="Q630" s="55">
        <v>0.09</v>
      </c>
      <c r="R630" s="55">
        <v>2.9605856688433292E-3</v>
      </c>
      <c r="S630" s="52">
        <v>0</v>
      </c>
      <c r="T630"/>
      <c r="U630" s="82">
        <v>48630</v>
      </c>
      <c r="V630" s="82">
        <v>0</v>
      </c>
      <c r="W630" s="82">
        <v>0</v>
      </c>
      <c r="X630" s="82">
        <v>2590</v>
      </c>
      <c r="Y630" s="82">
        <v>51220</v>
      </c>
      <c r="Z630" s="83">
        <f ca="1">SUMIF($A$10:$A$938,$A630,$Y$10:$Y$938)+SUMIF('17PJ'!$B$10:$K$889,$A630,'17PJ'!K$10:$K$889)</f>
        <v>6932677</v>
      </c>
      <c r="AB630" s="79">
        <v>0</v>
      </c>
      <c r="AC630" s="79">
        <v>0</v>
      </c>
      <c r="AD630" s="80">
        <v>0</v>
      </c>
      <c r="AE630" s="150"/>
    </row>
    <row r="631" spans="1:31" s="13" customFormat="1">
      <c r="A631" s="49">
        <v>485</v>
      </c>
      <c r="B631" s="49">
        <v>485258163</v>
      </c>
      <c r="C631" s="50" t="s">
        <v>264</v>
      </c>
      <c r="D631" s="49">
        <v>258</v>
      </c>
      <c r="E631" s="50" t="s">
        <v>98</v>
      </c>
      <c r="F631" s="49">
        <v>163</v>
      </c>
      <c r="G631" s="50" t="s">
        <v>16</v>
      </c>
      <c r="H631" s="79">
        <v>22.209999999999997</v>
      </c>
      <c r="I631" s="80">
        <v>11318</v>
      </c>
      <c r="J631" s="80">
        <v>478</v>
      </c>
      <c r="K631" s="80">
        <v>0</v>
      </c>
      <c r="L631" s="80">
        <v>893</v>
      </c>
      <c r="M631" s="81">
        <v>12689</v>
      </c>
      <c r="N631"/>
      <c r="O631" s="79">
        <v>0</v>
      </c>
      <c r="P631" s="79">
        <v>0</v>
      </c>
      <c r="Q631" s="55">
        <v>0.18</v>
      </c>
      <c r="R631" s="55">
        <v>8.6929728917015628E-2</v>
      </c>
      <c r="S631" s="52">
        <v>0</v>
      </c>
      <c r="T631"/>
      <c r="U631" s="82">
        <v>261990</v>
      </c>
      <c r="V631" s="82">
        <v>0</v>
      </c>
      <c r="W631" s="82">
        <v>0</v>
      </c>
      <c r="X631" s="82">
        <v>19833</v>
      </c>
      <c r="Y631" s="82">
        <v>281823</v>
      </c>
      <c r="Z631" s="83">
        <f ca="1">SUMIF($A$10:$A$938,$A631,$Y$10:$Y$938)+SUMIF('17PJ'!$B$10:$K$889,$A631,'17PJ'!K$10:$K$889)</f>
        <v>6932677</v>
      </c>
      <c r="AB631" s="79">
        <v>0</v>
      </c>
      <c r="AC631" s="79">
        <v>0</v>
      </c>
      <c r="AD631" s="80">
        <v>0</v>
      </c>
      <c r="AE631" s="150"/>
    </row>
    <row r="632" spans="1:31" s="13" customFormat="1">
      <c r="A632" s="49">
        <v>485</v>
      </c>
      <c r="B632" s="49">
        <v>485258168</v>
      </c>
      <c r="C632" s="50" t="s">
        <v>264</v>
      </c>
      <c r="D632" s="49">
        <v>258</v>
      </c>
      <c r="E632" s="50" t="s">
        <v>98</v>
      </c>
      <c r="F632" s="49">
        <v>168</v>
      </c>
      <c r="G632" s="50" t="s">
        <v>96</v>
      </c>
      <c r="H632" s="79">
        <v>1</v>
      </c>
      <c r="I632" s="80">
        <v>13435</v>
      </c>
      <c r="J632" s="80">
        <v>6939</v>
      </c>
      <c r="K632" s="80">
        <v>0</v>
      </c>
      <c r="L632" s="80">
        <v>893</v>
      </c>
      <c r="M632" s="81">
        <v>21267</v>
      </c>
      <c r="N632"/>
      <c r="O632" s="79">
        <v>0</v>
      </c>
      <c r="P632" s="79">
        <v>0</v>
      </c>
      <c r="Q632" s="55">
        <v>0.09</v>
      </c>
      <c r="R632" s="55">
        <v>4.5496721082746036E-2</v>
      </c>
      <c r="S632" s="52">
        <v>0</v>
      </c>
      <c r="T632"/>
      <c r="U632" s="82">
        <v>20374</v>
      </c>
      <c r="V632" s="82">
        <v>0</v>
      </c>
      <c r="W632" s="82">
        <v>0</v>
      </c>
      <c r="X632" s="82">
        <v>893</v>
      </c>
      <c r="Y632" s="82">
        <v>21267</v>
      </c>
      <c r="Z632" s="83">
        <f ca="1">SUMIF($A$10:$A$938,$A632,$Y$10:$Y$938)+SUMIF('17PJ'!$B$10:$K$889,$A632,'17PJ'!K$10:$K$889)</f>
        <v>6932677</v>
      </c>
      <c r="AB632" s="79">
        <v>0</v>
      </c>
      <c r="AC632" s="79">
        <v>0</v>
      </c>
      <c r="AD632" s="80">
        <v>0</v>
      </c>
      <c r="AE632" s="150"/>
    </row>
    <row r="633" spans="1:31" s="13" customFormat="1">
      <c r="A633" s="49">
        <v>485</v>
      </c>
      <c r="B633" s="49">
        <v>485258229</v>
      </c>
      <c r="C633" s="50" t="s">
        <v>264</v>
      </c>
      <c r="D633" s="49">
        <v>258</v>
      </c>
      <c r="E633" s="50" t="s">
        <v>98</v>
      </c>
      <c r="F633" s="49">
        <v>229</v>
      </c>
      <c r="G633" s="50" t="s">
        <v>97</v>
      </c>
      <c r="H633" s="79">
        <v>19.689999999999998</v>
      </c>
      <c r="I633" s="80">
        <v>10583</v>
      </c>
      <c r="J633" s="80">
        <v>1825</v>
      </c>
      <c r="K633" s="80">
        <v>0</v>
      </c>
      <c r="L633" s="80">
        <v>893</v>
      </c>
      <c r="M633" s="81">
        <v>13301</v>
      </c>
      <c r="N633"/>
      <c r="O633" s="79">
        <v>0</v>
      </c>
      <c r="P633" s="79">
        <v>0</v>
      </c>
      <c r="Q633" s="55">
        <v>0.09</v>
      </c>
      <c r="R633" s="55">
        <v>1.1153540828177228E-2</v>
      </c>
      <c r="S633" s="52">
        <v>0</v>
      </c>
      <c r="T633"/>
      <c r="U633" s="82">
        <v>244314</v>
      </c>
      <c r="V633" s="82">
        <v>0</v>
      </c>
      <c r="W633" s="82">
        <v>0</v>
      </c>
      <c r="X633" s="82">
        <v>17582</v>
      </c>
      <c r="Y633" s="82">
        <v>261896</v>
      </c>
      <c r="Z633" s="83">
        <f ca="1">SUMIF($A$10:$A$938,$A633,$Y$10:$Y$938)+SUMIF('17PJ'!$B$10:$K$889,$A633,'17PJ'!K$10:$K$889)</f>
        <v>6932677</v>
      </c>
      <c r="AB633" s="79">
        <v>0</v>
      </c>
      <c r="AC633" s="79">
        <v>0</v>
      </c>
      <c r="AD633" s="80">
        <v>0</v>
      </c>
      <c r="AE633" s="150"/>
    </row>
    <row r="634" spans="1:31" s="13" customFormat="1">
      <c r="A634" s="49">
        <v>485</v>
      </c>
      <c r="B634" s="49">
        <v>485258248</v>
      </c>
      <c r="C634" s="50" t="s">
        <v>264</v>
      </c>
      <c r="D634" s="49">
        <v>258</v>
      </c>
      <c r="E634" s="50" t="s">
        <v>98</v>
      </c>
      <c r="F634" s="49">
        <v>248</v>
      </c>
      <c r="G634" s="50" t="s">
        <v>18</v>
      </c>
      <c r="H634" s="79">
        <v>3</v>
      </c>
      <c r="I634" s="80">
        <v>9794</v>
      </c>
      <c r="J634" s="80">
        <v>968</v>
      </c>
      <c r="K634" s="80">
        <v>0</v>
      </c>
      <c r="L634" s="80">
        <v>893</v>
      </c>
      <c r="M634" s="81">
        <v>11655</v>
      </c>
      <c r="N634"/>
      <c r="O634" s="79">
        <v>0</v>
      </c>
      <c r="P634" s="79">
        <v>0</v>
      </c>
      <c r="Q634" s="55">
        <v>0.09</v>
      </c>
      <c r="R634" s="55">
        <v>3.9140350816507199E-2</v>
      </c>
      <c r="S634" s="52">
        <v>0</v>
      </c>
      <c r="T634"/>
      <c r="U634" s="82">
        <v>32286</v>
      </c>
      <c r="V634" s="82">
        <v>0</v>
      </c>
      <c r="W634" s="82">
        <v>0</v>
      </c>
      <c r="X634" s="82">
        <v>2679</v>
      </c>
      <c r="Y634" s="82">
        <v>34965</v>
      </c>
      <c r="Z634" s="83">
        <f ca="1">SUMIF($A$10:$A$938,$A634,$Y$10:$Y$938)+SUMIF('17PJ'!$B$10:$K$889,$A634,'17PJ'!K$10:$K$889)</f>
        <v>6932677</v>
      </c>
      <c r="AB634" s="79">
        <v>0</v>
      </c>
      <c r="AC634" s="79">
        <v>0</v>
      </c>
      <c r="AD634" s="80">
        <v>0</v>
      </c>
      <c r="AE634" s="150"/>
    </row>
    <row r="635" spans="1:31" s="13" customFormat="1">
      <c r="A635" s="49">
        <v>485</v>
      </c>
      <c r="B635" s="49">
        <v>485258258</v>
      </c>
      <c r="C635" s="50" t="s">
        <v>264</v>
      </c>
      <c r="D635" s="49">
        <v>258</v>
      </c>
      <c r="E635" s="50" t="s">
        <v>98</v>
      </c>
      <c r="F635" s="49">
        <v>258</v>
      </c>
      <c r="G635" s="50" t="s">
        <v>98</v>
      </c>
      <c r="H635" s="79">
        <v>416.5200000000001</v>
      </c>
      <c r="I635" s="80">
        <v>10510</v>
      </c>
      <c r="J635" s="80">
        <v>3355</v>
      </c>
      <c r="K635" s="80">
        <v>0</v>
      </c>
      <c r="L635" s="80">
        <v>893</v>
      </c>
      <c r="M635" s="81">
        <v>14758</v>
      </c>
      <c r="N635"/>
      <c r="O635" s="79">
        <v>0</v>
      </c>
      <c r="P635" s="79">
        <v>0</v>
      </c>
      <c r="Q635" s="55">
        <v>0.18</v>
      </c>
      <c r="R635" s="55">
        <v>8.7712818209417828E-2</v>
      </c>
      <c r="S635" s="52">
        <v>0</v>
      </c>
      <c r="T635"/>
      <c r="U635" s="82">
        <v>5775050</v>
      </c>
      <c r="V635" s="82">
        <v>0</v>
      </c>
      <c r="W635" s="82">
        <v>0</v>
      </c>
      <c r="X635" s="82">
        <v>371951</v>
      </c>
      <c r="Y635" s="82">
        <v>6147001</v>
      </c>
      <c r="Z635" s="83">
        <f ca="1">SUMIF($A$10:$A$938,$A635,$Y$10:$Y$938)+SUMIF('17PJ'!$B$10:$K$889,$A635,'17PJ'!K$10:$K$889)</f>
        <v>6932677</v>
      </c>
      <c r="AB635" s="79">
        <v>0</v>
      </c>
      <c r="AC635" s="79">
        <v>0</v>
      </c>
      <c r="AD635" s="80">
        <v>0</v>
      </c>
      <c r="AE635" s="150"/>
    </row>
    <row r="636" spans="1:31" s="13" customFormat="1">
      <c r="A636" s="49">
        <v>485</v>
      </c>
      <c r="B636" s="49">
        <v>485258291</v>
      </c>
      <c r="C636" s="50" t="s">
        <v>264</v>
      </c>
      <c r="D636" s="49">
        <v>258</v>
      </c>
      <c r="E636" s="50" t="s">
        <v>98</v>
      </c>
      <c r="F636" s="49">
        <v>291</v>
      </c>
      <c r="G636" s="50" t="s">
        <v>99</v>
      </c>
      <c r="H636" s="79">
        <v>2</v>
      </c>
      <c r="I636" s="80">
        <v>9748</v>
      </c>
      <c r="J636" s="80">
        <v>5953</v>
      </c>
      <c r="K636" s="80">
        <v>0</v>
      </c>
      <c r="L636" s="80">
        <v>893</v>
      </c>
      <c r="M636" s="81">
        <v>16594</v>
      </c>
      <c r="N636"/>
      <c r="O636" s="79">
        <v>0</v>
      </c>
      <c r="P636" s="79">
        <v>0</v>
      </c>
      <c r="Q636" s="55">
        <v>0.09</v>
      </c>
      <c r="R636" s="55">
        <v>1.1070899139685432E-2</v>
      </c>
      <c r="S636" s="52">
        <v>0</v>
      </c>
      <c r="T636"/>
      <c r="U636" s="82">
        <v>31402</v>
      </c>
      <c r="V636" s="82">
        <v>0</v>
      </c>
      <c r="W636" s="82">
        <v>0</v>
      </c>
      <c r="X636" s="82">
        <v>1786</v>
      </c>
      <c r="Y636" s="82">
        <v>33188</v>
      </c>
      <c r="Z636" s="83">
        <f ca="1">SUMIF($A$10:$A$938,$A636,$Y$10:$Y$938)+SUMIF('17PJ'!$B$10:$K$889,$A636,'17PJ'!K$10:$K$889)</f>
        <v>6932677</v>
      </c>
      <c r="AB636" s="79">
        <v>0</v>
      </c>
      <c r="AC636" s="79">
        <v>0</v>
      </c>
      <c r="AD636" s="80">
        <v>0</v>
      </c>
      <c r="AE636" s="150"/>
    </row>
    <row r="637" spans="1:31" s="13" customFormat="1">
      <c r="A637" s="49">
        <v>485</v>
      </c>
      <c r="B637" s="49">
        <v>485258675</v>
      </c>
      <c r="C637" s="50" t="s">
        <v>264</v>
      </c>
      <c r="D637" s="49">
        <v>258</v>
      </c>
      <c r="E637" s="50" t="s">
        <v>98</v>
      </c>
      <c r="F637" s="49">
        <v>675</v>
      </c>
      <c r="G637" s="50" t="s">
        <v>309</v>
      </c>
      <c r="H637" s="79">
        <v>0.46</v>
      </c>
      <c r="I637" s="80">
        <v>9794</v>
      </c>
      <c r="J637" s="80">
        <v>6580</v>
      </c>
      <c r="K637" s="80">
        <v>0</v>
      </c>
      <c r="L637" s="80">
        <v>893</v>
      </c>
      <c r="M637" s="81">
        <v>17267</v>
      </c>
      <c r="N637"/>
      <c r="O637" s="79">
        <v>0</v>
      </c>
      <c r="P637" s="79">
        <v>0</v>
      </c>
      <c r="Q637" s="55">
        <v>0.09</v>
      </c>
      <c r="R637" s="55">
        <v>2.5945357169446405E-4</v>
      </c>
      <c r="S637" s="52">
        <v>0</v>
      </c>
      <c r="T637"/>
      <c r="U637" s="82">
        <v>7532</v>
      </c>
      <c r="V637" s="82">
        <v>0</v>
      </c>
      <c r="W637" s="82">
        <v>0</v>
      </c>
      <c r="X637" s="82">
        <v>411</v>
      </c>
      <c r="Y637" s="82">
        <v>7943</v>
      </c>
      <c r="Z637" s="83">
        <f ca="1">SUMIF($A$10:$A$938,$A637,$Y$10:$Y$938)+SUMIF('17PJ'!$B$10:$K$889,$A637,'17PJ'!K$10:$K$889)</f>
        <v>6932677</v>
      </c>
      <c r="AB637" s="79">
        <v>0</v>
      </c>
      <c r="AC637" s="79">
        <v>0</v>
      </c>
      <c r="AD637" s="80">
        <v>0</v>
      </c>
      <c r="AE637" s="150"/>
    </row>
    <row r="638" spans="1:31" s="13" customFormat="1">
      <c r="A638" s="49">
        <v>485</v>
      </c>
      <c r="B638" s="49">
        <v>485258705</v>
      </c>
      <c r="C638" s="50" t="s">
        <v>264</v>
      </c>
      <c r="D638" s="49">
        <v>258</v>
      </c>
      <c r="E638" s="50" t="s">
        <v>98</v>
      </c>
      <c r="F638" s="49">
        <v>705</v>
      </c>
      <c r="G638" s="50" t="s">
        <v>346</v>
      </c>
      <c r="H638" s="79">
        <v>2</v>
      </c>
      <c r="I638" s="80">
        <v>10089</v>
      </c>
      <c r="J638" s="80">
        <v>6133</v>
      </c>
      <c r="K638" s="80">
        <v>0</v>
      </c>
      <c r="L638" s="80">
        <v>893</v>
      </c>
      <c r="M638" s="81">
        <v>17115</v>
      </c>
      <c r="N638"/>
      <c r="O638" s="79">
        <v>0</v>
      </c>
      <c r="P638" s="79">
        <v>0</v>
      </c>
      <c r="Q638" s="55">
        <v>0.09</v>
      </c>
      <c r="R638" s="55">
        <v>1.5223772659579567E-3</v>
      </c>
      <c r="S638" s="52">
        <v>0</v>
      </c>
      <c r="T638"/>
      <c r="U638" s="82">
        <v>32444</v>
      </c>
      <c r="V638" s="82">
        <v>0</v>
      </c>
      <c r="W638" s="82">
        <v>0</v>
      </c>
      <c r="X638" s="82">
        <v>1786</v>
      </c>
      <c r="Y638" s="82">
        <v>34230</v>
      </c>
      <c r="Z638" s="83">
        <f ca="1">SUMIF($A$10:$A$938,$A638,$Y$10:$Y$938)+SUMIF('17PJ'!$B$10:$K$889,$A638,'17PJ'!K$10:$K$889)</f>
        <v>6932677</v>
      </c>
      <c r="AB638" s="79">
        <v>0</v>
      </c>
      <c r="AC638" s="79">
        <v>0</v>
      </c>
      <c r="AD638" s="80">
        <v>0</v>
      </c>
      <c r="AE638" s="150"/>
    </row>
    <row r="639" spans="1:31" s="13" customFormat="1">
      <c r="A639" s="49">
        <v>486</v>
      </c>
      <c r="B639" s="49">
        <v>486348017</v>
      </c>
      <c r="C639" s="50" t="s">
        <v>265</v>
      </c>
      <c r="D639" s="49">
        <v>348</v>
      </c>
      <c r="E639" s="50" t="s">
        <v>100</v>
      </c>
      <c r="F639" s="49">
        <v>17</v>
      </c>
      <c r="G639" s="50" t="s">
        <v>155</v>
      </c>
      <c r="H639" s="79">
        <v>0.05</v>
      </c>
      <c r="I639" s="80">
        <v>9899</v>
      </c>
      <c r="J639" s="80">
        <v>2850</v>
      </c>
      <c r="K639" s="80">
        <v>0</v>
      </c>
      <c r="L639" s="80">
        <v>893</v>
      </c>
      <c r="M639" s="81">
        <v>13642</v>
      </c>
      <c r="N639"/>
      <c r="O639" s="79">
        <v>0</v>
      </c>
      <c r="P639" s="79">
        <v>0</v>
      </c>
      <c r="Q639" s="55">
        <v>0.09</v>
      </c>
      <c r="R639" s="55">
        <v>7.0803584211473966E-3</v>
      </c>
      <c r="S639" s="52">
        <v>0</v>
      </c>
      <c r="T639"/>
      <c r="U639" s="82">
        <v>637</v>
      </c>
      <c r="V639" s="82">
        <v>0</v>
      </c>
      <c r="W639" s="82">
        <v>0</v>
      </c>
      <c r="X639" s="82">
        <v>45</v>
      </c>
      <c r="Y639" s="82">
        <v>682</v>
      </c>
      <c r="Z639" s="83">
        <f ca="1">SUMIF($A$10:$A$938,$A639,$Y$10:$Y$938)+SUMIF('17PJ'!$B$10:$K$889,$A639,'17PJ'!K$10:$K$889)</f>
        <v>8337868</v>
      </c>
      <c r="AB639" s="79">
        <v>0</v>
      </c>
      <c r="AC639" s="79">
        <v>0</v>
      </c>
      <c r="AD639" s="80">
        <v>0</v>
      </c>
      <c r="AE639" s="150"/>
    </row>
    <row r="640" spans="1:31" s="13" customFormat="1">
      <c r="A640" s="49">
        <v>486</v>
      </c>
      <c r="B640" s="49">
        <v>486348110</v>
      </c>
      <c r="C640" s="50" t="s">
        <v>265</v>
      </c>
      <c r="D640" s="49">
        <v>348</v>
      </c>
      <c r="E640" s="50" t="s">
        <v>100</v>
      </c>
      <c r="F640" s="49">
        <v>110</v>
      </c>
      <c r="G640" s="50" t="s">
        <v>104</v>
      </c>
      <c r="H640" s="79">
        <v>1</v>
      </c>
      <c r="I640" s="80">
        <v>12275</v>
      </c>
      <c r="J640" s="80">
        <v>2279</v>
      </c>
      <c r="K640" s="80">
        <v>0</v>
      </c>
      <c r="L640" s="80">
        <v>893</v>
      </c>
      <c r="M640" s="81">
        <v>15447</v>
      </c>
      <c r="N640"/>
      <c r="O640" s="79">
        <v>0</v>
      </c>
      <c r="P640" s="79">
        <v>0</v>
      </c>
      <c r="Q640" s="55">
        <v>0.09</v>
      </c>
      <c r="R640" s="55">
        <v>8.4075756412868678E-3</v>
      </c>
      <c r="S640" s="52">
        <v>0</v>
      </c>
      <c r="T640"/>
      <c r="U640" s="82">
        <v>14554</v>
      </c>
      <c r="V640" s="82">
        <v>0</v>
      </c>
      <c r="W640" s="82">
        <v>0</v>
      </c>
      <c r="X640" s="82">
        <v>893</v>
      </c>
      <c r="Y640" s="82">
        <v>15447</v>
      </c>
      <c r="Z640" s="83">
        <f ca="1">SUMIF($A$10:$A$938,$A640,$Y$10:$Y$938)+SUMIF('17PJ'!$B$10:$K$889,$A640,'17PJ'!K$10:$K$889)</f>
        <v>8337868</v>
      </c>
      <c r="AB640" s="79">
        <v>0</v>
      </c>
      <c r="AC640" s="79">
        <v>0</v>
      </c>
      <c r="AD640" s="80">
        <v>0</v>
      </c>
      <c r="AE640" s="150"/>
    </row>
    <row r="641" spans="1:31" s="13" customFormat="1">
      <c r="A641" s="49">
        <v>486</v>
      </c>
      <c r="B641" s="49">
        <v>486348151</v>
      </c>
      <c r="C641" s="50" t="s">
        <v>265</v>
      </c>
      <c r="D641" s="49">
        <v>348</v>
      </c>
      <c r="E641" s="50" t="s">
        <v>100</v>
      </c>
      <c r="F641" s="49">
        <v>151</v>
      </c>
      <c r="G641" s="50" t="s">
        <v>156</v>
      </c>
      <c r="H641" s="79">
        <v>2</v>
      </c>
      <c r="I641" s="80">
        <v>9432</v>
      </c>
      <c r="J641" s="80">
        <v>2017</v>
      </c>
      <c r="K641" s="80">
        <v>0</v>
      </c>
      <c r="L641" s="80">
        <v>893</v>
      </c>
      <c r="M641" s="81">
        <v>12342</v>
      </c>
      <c r="N641"/>
      <c r="O641" s="79">
        <v>0</v>
      </c>
      <c r="P641" s="79">
        <v>0</v>
      </c>
      <c r="Q641" s="55">
        <v>0.09</v>
      </c>
      <c r="R641" s="55">
        <v>8.4259435941243053E-3</v>
      </c>
      <c r="S641" s="52">
        <v>0</v>
      </c>
      <c r="T641"/>
      <c r="U641" s="82">
        <v>22898</v>
      </c>
      <c r="V641" s="82">
        <v>0</v>
      </c>
      <c r="W641" s="82">
        <v>0</v>
      </c>
      <c r="X641" s="82">
        <v>1786</v>
      </c>
      <c r="Y641" s="82">
        <v>24684</v>
      </c>
      <c r="Z641" s="83">
        <f ca="1">SUMIF($A$10:$A$938,$A641,$Y$10:$Y$938)+SUMIF('17PJ'!$B$10:$K$889,$A641,'17PJ'!K$10:$K$889)</f>
        <v>8337868</v>
      </c>
      <c r="AB641" s="79">
        <v>0</v>
      </c>
      <c r="AC641" s="79">
        <v>0</v>
      </c>
      <c r="AD641" s="80">
        <v>0</v>
      </c>
      <c r="AE641" s="150"/>
    </row>
    <row r="642" spans="1:31" s="13" customFormat="1">
      <c r="A642" s="49">
        <v>486</v>
      </c>
      <c r="B642" s="49">
        <v>486348186</v>
      </c>
      <c r="C642" s="50" t="s">
        <v>265</v>
      </c>
      <c r="D642" s="49">
        <v>348</v>
      </c>
      <c r="E642" s="50" t="s">
        <v>100</v>
      </c>
      <c r="F642" s="49">
        <v>186</v>
      </c>
      <c r="G642" s="50" t="s">
        <v>157</v>
      </c>
      <c r="H642" s="79">
        <v>1.01</v>
      </c>
      <c r="I642" s="80">
        <v>14594</v>
      </c>
      <c r="J642" s="80">
        <v>6377</v>
      </c>
      <c r="K642" s="80">
        <v>0</v>
      </c>
      <c r="L642" s="80">
        <v>893</v>
      </c>
      <c r="M642" s="81">
        <v>21864</v>
      </c>
      <c r="N642"/>
      <c r="O642" s="79">
        <v>0</v>
      </c>
      <c r="P642" s="79">
        <v>0</v>
      </c>
      <c r="Q642" s="55">
        <v>0.09</v>
      </c>
      <c r="R642" s="55">
        <v>3.6886226487267072E-3</v>
      </c>
      <c r="S642" s="52">
        <v>0</v>
      </c>
      <c r="T642"/>
      <c r="U642" s="82">
        <v>21181</v>
      </c>
      <c r="V642" s="82">
        <v>0</v>
      </c>
      <c r="W642" s="82">
        <v>0</v>
      </c>
      <c r="X642" s="82">
        <v>902</v>
      </c>
      <c r="Y642" s="82">
        <v>22083</v>
      </c>
      <c r="Z642" s="83">
        <f ca="1">SUMIF($A$10:$A$938,$A642,$Y$10:$Y$938)+SUMIF('17PJ'!$B$10:$K$889,$A642,'17PJ'!K$10:$K$889)</f>
        <v>8337868</v>
      </c>
      <c r="AB642" s="79">
        <v>0</v>
      </c>
      <c r="AC642" s="79">
        <v>0</v>
      </c>
      <c r="AD642" s="80">
        <v>0</v>
      </c>
      <c r="AE642" s="150"/>
    </row>
    <row r="643" spans="1:31" s="13" customFormat="1">
      <c r="A643" s="49">
        <v>486</v>
      </c>
      <c r="B643" s="49">
        <v>486348214</v>
      </c>
      <c r="C643" s="50" t="s">
        <v>265</v>
      </c>
      <c r="D643" s="49">
        <v>348</v>
      </c>
      <c r="E643" s="50" t="s">
        <v>100</v>
      </c>
      <c r="F643" s="49">
        <v>214</v>
      </c>
      <c r="G643" s="50" t="s">
        <v>266</v>
      </c>
      <c r="H643" s="79">
        <v>1</v>
      </c>
      <c r="I643" s="80">
        <v>8450</v>
      </c>
      <c r="J643" s="80">
        <v>1554</v>
      </c>
      <c r="K643" s="80">
        <v>0</v>
      </c>
      <c r="L643" s="80">
        <v>893</v>
      </c>
      <c r="M643" s="81">
        <v>10897</v>
      </c>
      <c r="N643"/>
      <c r="O643" s="79">
        <v>0</v>
      </c>
      <c r="P643" s="79">
        <v>0</v>
      </c>
      <c r="Q643" s="55">
        <v>0.09</v>
      </c>
      <c r="R643" s="55">
        <v>7.0634958211383575E-4</v>
      </c>
      <c r="S643" s="52">
        <v>0</v>
      </c>
      <c r="T643"/>
      <c r="U643" s="82">
        <v>10004</v>
      </c>
      <c r="V643" s="82">
        <v>0</v>
      </c>
      <c r="W643" s="82">
        <v>0</v>
      </c>
      <c r="X643" s="82">
        <v>893</v>
      </c>
      <c r="Y643" s="82">
        <v>10897</v>
      </c>
      <c r="Z643" s="83">
        <f ca="1">SUMIF($A$10:$A$938,$A643,$Y$10:$Y$938)+SUMIF('17PJ'!$B$10:$K$889,$A643,'17PJ'!K$10:$K$889)</f>
        <v>8337868</v>
      </c>
      <c r="AB643" s="79">
        <v>0</v>
      </c>
      <c r="AC643" s="79">
        <v>0</v>
      </c>
      <c r="AD643" s="80">
        <v>0</v>
      </c>
      <c r="AE643" s="150"/>
    </row>
    <row r="644" spans="1:31" s="13" customFormat="1">
      <c r="A644" s="49">
        <v>486</v>
      </c>
      <c r="B644" s="49">
        <v>486348271</v>
      </c>
      <c r="C644" s="50" t="s">
        <v>265</v>
      </c>
      <c r="D644" s="49">
        <v>348</v>
      </c>
      <c r="E644" s="50" t="s">
        <v>100</v>
      </c>
      <c r="F644" s="49">
        <v>271</v>
      </c>
      <c r="G644" s="50" t="s">
        <v>111</v>
      </c>
      <c r="H644" s="79">
        <v>0.97</v>
      </c>
      <c r="I644" s="80">
        <v>9636</v>
      </c>
      <c r="J644" s="80">
        <v>2699</v>
      </c>
      <c r="K644" s="80">
        <v>0</v>
      </c>
      <c r="L644" s="80">
        <v>893</v>
      </c>
      <c r="M644" s="81">
        <v>13228</v>
      </c>
      <c r="N644"/>
      <c r="O644" s="79">
        <v>0</v>
      </c>
      <c r="P644" s="79">
        <v>0</v>
      </c>
      <c r="Q644" s="55">
        <v>0.09</v>
      </c>
      <c r="R644" s="55">
        <v>5.5320159227313561E-3</v>
      </c>
      <c r="S644" s="52">
        <v>0</v>
      </c>
      <c r="T644"/>
      <c r="U644" s="82">
        <v>11965</v>
      </c>
      <c r="V644" s="82">
        <v>0</v>
      </c>
      <c r="W644" s="82">
        <v>0</v>
      </c>
      <c r="X644" s="82">
        <v>866</v>
      </c>
      <c r="Y644" s="82">
        <v>12831</v>
      </c>
      <c r="Z644" s="83">
        <f ca="1">SUMIF($A$10:$A$938,$A644,$Y$10:$Y$938)+SUMIF('17PJ'!$B$10:$K$889,$A644,'17PJ'!K$10:$K$889)</f>
        <v>8337868</v>
      </c>
      <c r="AB644" s="79">
        <v>0</v>
      </c>
      <c r="AC644" s="79">
        <v>0</v>
      </c>
      <c r="AD644" s="80">
        <v>0</v>
      </c>
      <c r="AE644" s="150"/>
    </row>
    <row r="645" spans="1:31" s="13" customFormat="1">
      <c r="A645" s="49">
        <v>486</v>
      </c>
      <c r="B645" s="49">
        <v>486348316</v>
      </c>
      <c r="C645" s="50" t="s">
        <v>265</v>
      </c>
      <c r="D645" s="49">
        <v>348</v>
      </c>
      <c r="E645" s="50" t="s">
        <v>100</v>
      </c>
      <c r="F645" s="49">
        <v>316</v>
      </c>
      <c r="G645" s="50" t="s">
        <v>159</v>
      </c>
      <c r="H645" s="79">
        <v>1</v>
      </c>
      <c r="I645" s="80">
        <v>8450</v>
      </c>
      <c r="J645" s="80">
        <v>1157</v>
      </c>
      <c r="K645" s="80">
        <v>0</v>
      </c>
      <c r="L645" s="80">
        <v>893</v>
      </c>
      <c r="M645" s="81">
        <v>10500</v>
      </c>
      <c r="N645"/>
      <c r="O645" s="79">
        <v>0</v>
      </c>
      <c r="P645" s="79">
        <v>0</v>
      </c>
      <c r="Q645" s="55">
        <v>0.18</v>
      </c>
      <c r="R645" s="55">
        <v>7.0521518055106872E-3</v>
      </c>
      <c r="S645" s="52">
        <v>0</v>
      </c>
      <c r="T645"/>
      <c r="U645" s="82">
        <v>9607</v>
      </c>
      <c r="V645" s="82">
        <v>0</v>
      </c>
      <c r="W645" s="82">
        <v>0</v>
      </c>
      <c r="X645" s="82">
        <v>893</v>
      </c>
      <c r="Y645" s="82">
        <v>10500</v>
      </c>
      <c r="Z645" s="83">
        <f ca="1">SUMIF($A$10:$A$938,$A645,$Y$10:$Y$938)+SUMIF('17PJ'!$B$10:$K$889,$A645,'17PJ'!K$10:$K$889)</f>
        <v>8337868</v>
      </c>
      <c r="AB645" s="79">
        <v>0</v>
      </c>
      <c r="AC645" s="79">
        <v>0</v>
      </c>
      <c r="AD645" s="80">
        <v>0</v>
      </c>
      <c r="AE645" s="150"/>
    </row>
    <row r="646" spans="1:31" s="13" customFormat="1">
      <c r="A646" s="49">
        <v>486</v>
      </c>
      <c r="B646" s="49">
        <v>486348348</v>
      </c>
      <c r="C646" s="50" t="s">
        <v>265</v>
      </c>
      <c r="D646" s="49">
        <v>348</v>
      </c>
      <c r="E646" s="50" t="s">
        <v>100</v>
      </c>
      <c r="F646" s="49">
        <v>348</v>
      </c>
      <c r="G646" s="50" t="s">
        <v>100</v>
      </c>
      <c r="H646" s="79">
        <v>653.74999999999966</v>
      </c>
      <c r="I646" s="80">
        <v>11524</v>
      </c>
      <c r="J646" s="80">
        <v>96</v>
      </c>
      <c r="K646" s="80">
        <v>0</v>
      </c>
      <c r="L646" s="80">
        <v>893</v>
      </c>
      <c r="M646" s="81">
        <v>12513</v>
      </c>
      <c r="N646"/>
      <c r="O646" s="79">
        <v>0</v>
      </c>
      <c r="P646" s="79">
        <v>0</v>
      </c>
      <c r="Q646" s="55">
        <v>0.09</v>
      </c>
      <c r="R646" s="55">
        <v>6.4403312359116588E-2</v>
      </c>
      <c r="S646" s="52">
        <v>0</v>
      </c>
      <c r="T646"/>
      <c r="U646" s="82">
        <v>7596578</v>
      </c>
      <c r="V646" s="82">
        <v>0</v>
      </c>
      <c r="W646" s="82">
        <v>0</v>
      </c>
      <c r="X646" s="82">
        <v>583803</v>
      </c>
      <c r="Y646" s="82">
        <v>8180381</v>
      </c>
      <c r="Z646" s="83">
        <f ca="1">SUMIF($A$10:$A$938,$A646,$Y$10:$Y$938)+SUMIF('17PJ'!$B$10:$K$889,$A646,'17PJ'!K$10:$K$889)</f>
        <v>8337868</v>
      </c>
      <c r="AB646" s="79">
        <v>0</v>
      </c>
      <c r="AC646" s="79">
        <v>0</v>
      </c>
      <c r="AD646" s="80">
        <v>0</v>
      </c>
      <c r="AE646" s="150"/>
    </row>
    <row r="647" spans="1:31" s="13" customFormat="1">
      <c r="A647" s="49">
        <v>486</v>
      </c>
      <c r="B647" s="49">
        <v>486348767</v>
      </c>
      <c r="C647" s="50" t="s">
        <v>265</v>
      </c>
      <c r="D647" s="49">
        <v>348</v>
      </c>
      <c r="E647" s="50" t="s">
        <v>100</v>
      </c>
      <c r="F647" s="49">
        <v>767</v>
      </c>
      <c r="G647" s="50" t="s">
        <v>267</v>
      </c>
      <c r="H647" s="79">
        <v>3.6999999999999997</v>
      </c>
      <c r="I647" s="80">
        <v>12394</v>
      </c>
      <c r="J647" s="80">
        <v>2862</v>
      </c>
      <c r="K647" s="80">
        <v>0</v>
      </c>
      <c r="L647" s="80">
        <v>893</v>
      </c>
      <c r="M647" s="81">
        <v>16149</v>
      </c>
      <c r="N647"/>
      <c r="O647" s="79">
        <v>0</v>
      </c>
      <c r="P647" s="79">
        <v>0</v>
      </c>
      <c r="Q647" s="55">
        <v>0.09</v>
      </c>
      <c r="R647" s="55">
        <v>2.2695074711172835E-2</v>
      </c>
      <c r="S647" s="52">
        <v>0</v>
      </c>
      <c r="T647"/>
      <c r="U647" s="82">
        <v>56447</v>
      </c>
      <c r="V647" s="82">
        <v>0</v>
      </c>
      <c r="W647" s="82">
        <v>0</v>
      </c>
      <c r="X647" s="82">
        <v>3304</v>
      </c>
      <c r="Y647" s="82">
        <v>59751</v>
      </c>
      <c r="Z647" s="83">
        <f ca="1">SUMIF($A$10:$A$938,$A647,$Y$10:$Y$938)+SUMIF('17PJ'!$B$10:$K$889,$A647,'17PJ'!K$10:$K$889)</f>
        <v>8337868</v>
      </c>
      <c r="AB647" s="79">
        <v>0</v>
      </c>
      <c r="AC647" s="79">
        <v>0</v>
      </c>
      <c r="AD647" s="80">
        <v>0</v>
      </c>
      <c r="AE647" s="150"/>
    </row>
    <row r="648" spans="1:31" s="13" customFormat="1">
      <c r="A648" s="49">
        <v>486</v>
      </c>
      <c r="B648" s="49">
        <v>486348775</v>
      </c>
      <c r="C648" s="50" t="s">
        <v>265</v>
      </c>
      <c r="D648" s="49">
        <v>348</v>
      </c>
      <c r="E648" s="50" t="s">
        <v>100</v>
      </c>
      <c r="F648" s="49">
        <v>775</v>
      </c>
      <c r="G648" s="50" t="s">
        <v>120</v>
      </c>
      <c r="H648" s="79">
        <v>0.05</v>
      </c>
      <c r="I648" s="80">
        <v>9528</v>
      </c>
      <c r="J648" s="80">
        <v>1807</v>
      </c>
      <c r="K648" s="80">
        <v>0</v>
      </c>
      <c r="L648" s="80">
        <v>893</v>
      </c>
      <c r="M648" s="81">
        <v>12228</v>
      </c>
      <c r="N648"/>
      <c r="O648" s="79">
        <v>0</v>
      </c>
      <c r="P648" s="79">
        <v>0</v>
      </c>
      <c r="Q648" s="55">
        <v>0.09</v>
      </c>
      <c r="R648" s="55">
        <v>5.9447349443697431E-3</v>
      </c>
      <c r="S648" s="52">
        <v>0</v>
      </c>
      <c r="T648"/>
      <c r="U648" s="82">
        <v>567</v>
      </c>
      <c r="V648" s="82">
        <v>0</v>
      </c>
      <c r="W648" s="82">
        <v>0</v>
      </c>
      <c r="X648" s="82">
        <v>45</v>
      </c>
      <c r="Y648" s="82">
        <v>612</v>
      </c>
      <c r="Z648" s="83">
        <f ca="1">SUMIF($A$10:$A$938,$A648,$Y$10:$Y$938)+SUMIF('17PJ'!$B$10:$K$889,$A648,'17PJ'!K$10:$K$889)</f>
        <v>8337868</v>
      </c>
      <c r="AB648" s="79">
        <v>0</v>
      </c>
      <c r="AC648" s="79">
        <v>0</v>
      </c>
      <c r="AD648" s="80">
        <v>0</v>
      </c>
      <c r="AE648" s="150"/>
    </row>
    <row r="649" spans="1:31" s="13" customFormat="1">
      <c r="A649" s="49">
        <v>487</v>
      </c>
      <c r="B649" s="49">
        <v>487049010</v>
      </c>
      <c r="C649" s="50" t="s">
        <v>268</v>
      </c>
      <c r="D649" s="49">
        <v>49</v>
      </c>
      <c r="E649" s="50" t="s">
        <v>73</v>
      </c>
      <c r="F649" s="49">
        <v>10</v>
      </c>
      <c r="G649" s="50" t="s">
        <v>74</v>
      </c>
      <c r="H649" s="79">
        <v>1.67</v>
      </c>
      <c r="I649" s="80">
        <v>9720</v>
      </c>
      <c r="J649" s="80">
        <v>2990</v>
      </c>
      <c r="K649" s="80">
        <v>0</v>
      </c>
      <c r="L649" s="80">
        <v>893</v>
      </c>
      <c r="M649" s="81">
        <v>13603</v>
      </c>
      <c r="N649"/>
      <c r="O649" s="79">
        <v>0</v>
      </c>
      <c r="P649" s="79">
        <v>0</v>
      </c>
      <c r="Q649" s="55">
        <v>0.09</v>
      </c>
      <c r="R649" s="55">
        <v>2.1962775738255291E-3</v>
      </c>
      <c r="S649" s="52">
        <v>0</v>
      </c>
      <c r="T649"/>
      <c r="U649" s="82">
        <v>21226</v>
      </c>
      <c r="V649" s="82">
        <v>0</v>
      </c>
      <c r="W649" s="82">
        <v>0</v>
      </c>
      <c r="X649" s="82">
        <v>1491</v>
      </c>
      <c r="Y649" s="82">
        <v>22717</v>
      </c>
      <c r="Z649" s="83">
        <f ca="1">SUMIF($A$10:$A$938,$A649,$Y$10:$Y$938)+SUMIF('17PJ'!$B$10:$K$889,$A649,'17PJ'!K$10:$K$889)</f>
        <v>20294563.568762898</v>
      </c>
      <c r="AB649" s="79">
        <v>0</v>
      </c>
      <c r="AC649" s="79">
        <v>0</v>
      </c>
      <c r="AD649" s="80">
        <v>0</v>
      </c>
      <c r="AE649" s="150"/>
    </row>
    <row r="650" spans="1:31" s="13" customFormat="1">
      <c r="A650" s="49">
        <v>487</v>
      </c>
      <c r="B650" s="49">
        <v>487049031</v>
      </c>
      <c r="C650" s="50" t="s">
        <v>268</v>
      </c>
      <c r="D650" s="49">
        <v>49</v>
      </c>
      <c r="E650" s="50" t="s">
        <v>73</v>
      </c>
      <c r="F650" s="49">
        <v>31</v>
      </c>
      <c r="G650" s="50" t="s">
        <v>76</v>
      </c>
      <c r="H650" s="79">
        <v>5</v>
      </c>
      <c r="I650" s="80">
        <v>9670</v>
      </c>
      <c r="J650" s="80">
        <v>4486</v>
      </c>
      <c r="K650" s="80">
        <v>0</v>
      </c>
      <c r="L650" s="80">
        <v>893</v>
      </c>
      <c r="M650" s="81">
        <v>15049</v>
      </c>
      <c r="N650"/>
      <c r="O650" s="79">
        <v>0</v>
      </c>
      <c r="P650" s="79">
        <v>0</v>
      </c>
      <c r="Q650" s="55">
        <v>0.09</v>
      </c>
      <c r="R650" s="55">
        <v>3.0859245332986639E-2</v>
      </c>
      <c r="S650" s="52">
        <v>0</v>
      </c>
      <c r="T650"/>
      <c r="U650" s="82">
        <v>70780</v>
      </c>
      <c r="V650" s="82">
        <v>0</v>
      </c>
      <c r="W650" s="82">
        <v>0</v>
      </c>
      <c r="X650" s="82">
        <v>4465</v>
      </c>
      <c r="Y650" s="82">
        <v>75245</v>
      </c>
      <c r="Z650" s="83">
        <f ca="1">SUMIF($A$10:$A$938,$A650,$Y$10:$Y$938)+SUMIF('17PJ'!$B$10:$K$889,$A650,'17PJ'!K$10:$K$889)</f>
        <v>20294563.568762898</v>
      </c>
      <c r="AB650" s="79">
        <v>0</v>
      </c>
      <c r="AC650" s="79">
        <v>0</v>
      </c>
      <c r="AD650" s="80">
        <v>0</v>
      </c>
      <c r="AE650" s="150"/>
    </row>
    <row r="651" spans="1:31" s="13" customFormat="1">
      <c r="A651" s="49">
        <v>487</v>
      </c>
      <c r="B651" s="49">
        <v>487049035</v>
      </c>
      <c r="C651" s="50" t="s">
        <v>268</v>
      </c>
      <c r="D651" s="49">
        <v>49</v>
      </c>
      <c r="E651" s="50" t="s">
        <v>73</v>
      </c>
      <c r="F651" s="49">
        <v>35</v>
      </c>
      <c r="G651" s="50" t="s">
        <v>11</v>
      </c>
      <c r="H651" s="79">
        <v>37.4</v>
      </c>
      <c r="I651" s="80">
        <v>12528</v>
      </c>
      <c r="J651" s="80">
        <v>4404</v>
      </c>
      <c r="K651" s="80">
        <v>0</v>
      </c>
      <c r="L651" s="80">
        <v>893</v>
      </c>
      <c r="M651" s="81">
        <v>17825</v>
      </c>
      <c r="N651"/>
      <c r="O651" s="79">
        <v>0</v>
      </c>
      <c r="P651" s="79">
        <v>0</v>
      </c>
      <c r="Q651" s="55">
        <v>0.18</v>
      </c>
      <c r="R651" s="55">
        <v>0.14456084490991788</v>
      </c>
      <c r="S651" s="52">
        <v>0</v>
      </c>
      <c r="T651"/>
      <c r="U651" s="82">
        <v>633256</v>
      </c>
      <c r="V651" s="82">
        <v>0</v>
      </c>
      <c r="W651" s="82">
        <v>0</v>
      </c>
      <c r="X651" s="82">
        <v>33398</v>
      </c>
      <c r="Y651" s="82">
        <v>666654</v>
      </c>
      <c r="Z651" s="83">
        <f ca="1">SUMIF($A$10:$A$938,$A651,$Y$10:$Y$938)+SUMIF('17PJ'!$B$10:$K$889,$A651,'17PJ'!K$10:$K$889)</f>
        <v>20294563.568762898</v>
      </c>
      <c r="AB651" s="79">
        <v>0</v>
      </c>
      <c r="AC651" s="79">
        <v>0</v>
      </c>
      <c r="AD651" s="80">
        <v>0</v>
      </c>
      <c r="AE651" s="150"/>
    </row>
    <row r="652" spans="1:31" s="13" customFormat="1">
      <c r="A652" s="49">
        <v>487</v>
      </c>
      <c r="B652" s="49">
        <v>487049044</v>
      </c>
      <c r="C652" s="50" t="s">
        <v>268</v>
      </c>
      <c r="D652" s="49">
        <v>49</v>
      </c>
      <c r="E652" s="50" t="s">
        <v>73</v>
      </c>
      <c r="F652" s="49">
        <v>44</v>
      </c>
      <c r="G652" s="50" t="s">
        <v>12</v>
      </c>
      <c r="H652" s="79">
        <v>2</v>
      </c>
      <c r="I652" s="80">
        <v>9670</v>
      </c>
      <c r="J652" s="80">
        <v>221</v>
      </c>
      <c r="K652" s="80">
        <v>0</v>
      </c>
      <c r="L652" s="80">
        <v>893</v>
      </c>
      <c r="M652" s="81">
        <v>10784</v>
      </c>
      <c r="N652"/>
      <c r="O652" s="79">
        <v>0</v>
      </c>
      <c r="P652" s="79">
        <v>0</v>
      </c>
      <c r="Q652" s="55">
        <v>0.09</v>
      </c>
      <c r="R652" s="55">
        <v>4.5747299026763673E-2</v>
      </c>
      <c r="S652" s="52">
        <v>0</v>
      </c>
      <c r="T652"/>
      <c r="U652" s="82">
        <v>19782</v>
      </c>
      <c r="V652" s="82">
        <v>0</v>
      </c>
      <c r="W652" s="82">
        <v>0</v>
      </c>
      <c r="X652" s="82">
        <v>1786</v>
      </c>
      <c r="Y652" s="82">
        <v>21568</v>
      </c>
      <c r="Z652" s="83">
        <f ca="1">SUMIF($A$10:$A$938,$A652,$Y$10:$Y$938)+SUMIF('17PJ'!$B$10:$K$889,$A652,'17PJ'!K$10:$K$889)</f>
        <v>20294563.568762898</v>
      </c>
      <c r="AB652" s="79">
        <v>0</v>
      </c>
      <c r="AC652" s="79">
        <v>0</v>
      </c>
      <c r="AD652" s="80">
        <v>0</v>
      </c>
      <c r="AE652" s="150"/>
    </row>
    <row r="653" spans="1:31" s="13" customFormat="1">
      <c r="A653" s="49">
        <v>487</v>
      </c>
      <c r="B653" s="49">
        <v>487049046</v>
      </c>
      <c r="C653" s="50" t="s">
        <v>268</v>
      </c>
      <c r="D653" s="49">
        <v>49</v>
      </c>
      <c r="E653" s="50" t="s">
        <v>73</v>
      </c>
      <c r="F653" s="49">
        <v>46</v>
      </c>
      <c r="G653" s="50" t="s">
        <v>89</v>
      </c>
      <c r="H653" s="79">
        <v>1</v>
      </c>
      <c r="I653" s="80">
        <v>10054</v>
      </c>
      <c r="J653" s="80">
        <v>7641</v>
      </c>
      <c r="K653" s="80">
        <v>0</v>
      </c>
      <c r="L653" s="80">
        <v>893</v>
      </c>
      <c r="M653" s="81">
        <v>18588</v>
      </c>
      <c r="N653"/>
      <c r="O653" s="79">
        <v>0</v>
      </c>
      <c r="P653" s="79">
        <v>0</v>
      </c>
      <c r="Q653" s="55">
        <v>0.09</v>
      </c>
      <c r="R653" s="55">
        <v>4.5721820954575413E-4</v>
      </c>
      <c r="S653" s="52">
        <v>0</v>
      </c>
      <c r="T653"/>
      <c r="U653" s="82">
        <v>17695</v>
      </c>
      <c r="V653" s="82">
        <v>0</v>
      </c>
      <c r="W653" s="82">
        <v>0</v>
      </c>
      <c r="X653" s="82">
        <v>893</v>
      </c>
      <c r="Y653" s="82">
        <v>18588</v>
      </c>
      <c r="Z653" s="83">
        <f ca="1">SUMIF($A$10:$A$938,$A653,$Y$10:$Y$938)+SUMIF('17PJ'!$B$10:$K$889,$A653,'17PJ'!K$10:$K$889)</f>
        <v>20294563.568762898</v>
      </c>
      <c r="AB653" s="79">
        <v>0</v>
      </c>
      <c r="AC653" s="79">
        <v>0</v>
      </c>
      <c r="AD653" s="80">
        <v>0</v>
      </c>
      <c r="AE653" s="150"/>
    </row>
    <row r="654" spans="1:31" s="13" customFormat="1">
      <c r="A654" s="49">
        <v>487</v>
      </c>
      <c r="B654" s="49">
        <v>487049049</v>
      </c>
      <c r="C654" s="50" t="s">
        <v>268</v>
      </c>
      <c r="D654" s="49">
        <v>49</v>
      </c>
      <c r="E654" s="50" t="s">
        <v>73</v>
      </c>
      <c r="F654" s="49">
        <v>49</v>
      </c>
      <c r="G654" s="50" t="s">
        <v>73</v>
      </c>
      <c r="H654" s="79">
        <v>65.38</v>
      </c>
      <c r="I654" s="80">
        <v>12224</v>
      </c>
      <c r="J654" s="80">
        <v>15470</v>
      </c>
      <c r="K654" s="80">
        <v>0</v>
      </c>
      <c r="L654" s="80">
        <v>893</v>
      </c>
      <c r="M654" s="81">
        <v>28587</v>
      </c>
      <c r="N654"/>
      <c r="O654" s="79">
        <v>0</v>
      </c>
      <c r="P654" s="79">
        <v>0</v>
      </c>
      <c r="Q654" s="55">
        <v>0.09</v>
      </c>
      <c r="R654" s="55">
        <v>6.8189522195801267E-2</v>
      </c>
      <c r="S654" s="52">
        <v>0</v>
      </c>
      <c r="T654"/>
      <c r="U654" s="82">
        <v>1810634</v>
      </c>
      <c r="V654" s="82">
        <v>0</v>
      </c>
      <c r="W654" s="82">
        <v>0</v>
      </c>
      <c r="X654" s="82">
        <v>58384</v>
      </c>
      <c r="Y654" s="82">
        <v>1869018</v>
      </c>
      <c r="Z654" s="83">
        <f ca="1">SUMIF($A$10:$A$938,$A654,$Y$10:$Y$938)+SUMIF('17PJ'!$B$10:$K$889,$A654,'17PJ'!K$10:$K$889)</f>
        <v>20294563.568762898</v>
      </c>
      <c r="AB654" s="79">
        <v>0</v>
      </c>
      <c r="AC654" s="79">
        <v>0</v>
      </c>
      <c r="AD654" s="80">
        <v>0</v>
      </c>
      <c r="AE654" s="150"/>
    </row>
    <row r="655" spans="1:31" s="13" customFormat="1">
      <c r="A655" s="49">
        <v>487</v>
      </c>
      <c r="B655" s="49">
        <v>487049057</v>
      </c>
      <c r="C655" s="50" t="s">
        <v>268</v>
      </c>
      <c r="D655" s="49">
        <v>49</v>
      </c>
      <c r="E655" s="50" t="s">
        <v>73</v>
      </c>
      <c r="F655" s="49">
        <v>57</v>
      </c>
      <c r="G655" s="50" t="s">
        <v>13</v>
      </c>
      <c r="H655" s="79">
        <v>9</v>
      </c>
      <c r="I655" s="80">
        <v>10644</v>
      </c>
      <c r="J655" s="80">
        <v>542</v>
      </c>
      <c r="K655" s="80">
        <v>0</v>
      </c>
      <c r="L655" s="80">
        <v>893</v>
      </c>
      <c r="M655" s="81">
        <v>12079</v>
      </c>
      <c r="N655"/>
      <c r="O655" s="79">
        <v>0</v>
      </c>
      <c r="P655" s="79">
        <v>0</v>
      </c>
      <c r="Q655" s="55">
        <v>0.18</v>
      </c>
      <c r="R655" s="55">
        <v>0.11752257884657875</v>
      </c>
      <c r="S655" s="52">
        <v>0</v>
      </c>
      <c r="T655"/>
      <c r="U655" s="82">
        <v>100674</v>
      </c>
      <c r="V655" s="82">
        <v>0</v>
      </c>
      <c r="W655" s="82">
        <v>0</v>
      </c>
      <c r="X655" s="82">
        <v>8037</v>
      </c>
      <c r="Y655" s="82">
        <v>108711</v>
      </c>
      <c r="Z655" s="83">
        <f ca="1">SUMIF($A$10:$A$938,$A655,$Y$10:$Y$938)+SUMIF('17PJ'!$B$10:$K$889,$A655,'17PJ'!K$10:$K$889)</f>
        <v>20294563.568762898</v>
      </c>
      <c r="AB655" s="79">
        <v>0</v>
      </c>
      <c r="AC655" s="79">
        <v>0</v>
      </c>
      <c r="AD655" s="80">
        <v>0</v>
      </c>
      <c r="AE655" s="150"/>
    </row>
    <row r="656" spans="1:31" s="13" customFormat="1">
      <c r="A656" s="49">
        <v>487</v>
      </c>
      <c r="B656" s="49">
        <v>487049093</v>
      </c>
      <c r="C656" s="50" t="s">
        <v>268</v>
      </c>
      <c r="D656" s="49">
        <v>49</v>
      </c>
      <c r="E656" s="50" t="s">
        <v>73</v>
      </c>
      <c r="F656" s="49">
        <v>93</v>
      </c>
      <c r="G656" s="50" t="s">
        <v>14</v>
      </c>
      <c r="H656" s="79">
        <v>66</v>
      </c>
      <c r="I656" s="80">
        <v>11513</v>
      </c>
      <c r="J656" s="80">
        <v>330</v>
      </c>
      <c r="K656" s="80">
        <v>0</v>
      </c>
      <c r="L656" s="80">
        <v>893</v>
      </c>
      <c r="M656" s="81">
        <v>12736</v>
      </c>
      <c r="N656"/>
      <c r="O656" s="79">
        <v>0</v>
      </c>
      <c r="P656" s="79">
        <v>0</v>
      </c>
      <c r="Q656" s="55">
        <v>0.09</v>
      </c>
      <c r="R656" s="55">
        <v>8.9870379446020443E-2</v>
      </c>
      <c r="S656" s="52">
        <v>0</v>
      </c>
      <c r="T656"/>
      <c r="U656" s="82">
        <v>781638</v>
      </c>
      <c r="V656" s="82">
        <v>0</v>
      </c>
      <c r="W656" s="82">
        <v>0</v>
      </c>
      <c r="X656" s="82">
        <v>58938</v>
      </c>
      <c r="Y656" s="82">
        <v>840576</v>
      </c>
      <c r="Z656" s="83">
        <f ca="1">SUMIF($A$10:$A$938,$A656,$Y$10:$Y$938)+SUMIF('17PJ'!$B$10:$K$889,$A656,'17PJ'!K$10:$K$889)</f>
        <v>20294563.568762898</v>
      </c>
      <c r="AB656" s="79">
        <v>2</v>
      </c>
      <c r="AC656" s="79">
        <v>2</v>
      </c>
      <c r="AD656" s="80">
        <v>25472</v>
      </c>
      <c r="AE656" s="150"/>
    </row>
    <row r="657" spans="1:31" s="13" customFormat="1">
      <c r="A657" s="49">
        <v>487</v>
      </c>
      <c r="B657" s="49">
        <v>487049128</v>
      </c>
      <c r="C657" s="50" t="s">
        <v>268</v>
      </c>
      <c r="D657" s="49">
        <v>49</v>
      </c>
      <c r="E657" s="50" t="s">
        <v>73</v>
      </c>
      <c r="F657" s="49">
        <v>128</v>
      </c>
      <c r="G657" s="50" t="s">
        <v>122</v>
      </c>
      <c r="H657" s="79">
        <v>1</v>
      </c>
      <c r="I657" s="80">
        <v>8747</v>
      </c>
      <c r="J657" s="80">
        <v>445</v>
      </c>
      <c r="K657" s="80">
        <v>0</v>
      </c>
      <c r="L657" s="80">
        <v>893</v>
      </c>
      <c r="M657" s="81">
        <v>10085</v>
      </c>
      <c r="N657"/>
      <c r="O657" s="79">
        <v>0</v>
      </c>
      <c r="P657" s="79">
        <v>0</v>
      </c>
      <c r="Q657" s="55">
        <v>0.18</v>
      </c>
      <c r="R657" s="55">
        <v>3.3692444036885129E-2</v>
      </c>
      <c r="S657" s="52">
        <v>0</v>
      </c>
      <c r="T657"/>
      <c r="U657" s="82">
        <v>9192</v>
      </c>
      <c r="V657" s="82">
        <v>0</v>
      </c>
      <c r="W657" s="82">
        <v>0</v>
      </c>
      <c r="X657" s="82">
        <v>893</v>
      </c>
      <c r="Y657" s="82">
        <v>10085</v>
      </c>
      <c r="Z657" s="83">
        <f ca="1">SUMIF($A$10:$A$938,$A657,$Y$10:$Y$938)+SUMIF('17PJ'!$B$10:$K$889,$A657,'17PJ'!K$10:$K$889)</f>
        <v>20294563.568762898</v>
      </c>
      <c r="AB657" s="79">
        <v>0</v>
      </c>
      <c r="AC657" s="79">
        <v>0</v>
      </c>
      <c r="AD657" s="80">
        <v>0</v>
      </c>
      <c r="AE657" s="150"/>
    </row>
    <row r="658" spans="1:31" s="13" customFormat="1">
      <c r="A658" s="49">
        <v>487</v>
      </c>
      <c r="B658" s="49">
        <v>487049133</v>
      </c>
      <c r="C658" s="50" t="s">
        <v>268</v>
      </c>
      <c r="D658" s="49">
        <v>49</v>
      </c>
      <c r="E658" s="50" t="s">
        <v>73</v>
      </c>
      <c r="F658" s="49">
        <v>133</v>
      </c>
      <c r="G658" s="50" t="s">
        <v>59</v>
      </c>
      <c r="H658" s="79">
        <v>1</v>
      </c>
      <c r="I658" s="80">
        <v>10840</v>
      </c>
      <c r="J658" s="80">
        <v>3397</v>
      </c>
      <c r="K658" s="80">
        <v>0</v>
      </c>
      <c r="L658" s="80">
        <v>893</v>
      </c>
      <c r="M658" s="81">
        <v>15130</v>
      </c>
      <c r="N658"/>
      <c r="O658" s="79">
        <v>0</v>
      </c>
      <c r="P658" s="79">
        <v>0</v>
      </c>
      <c r="Q658" s="55">
        <v>0.09</v>
      </c>
      <c r="R658" s="55">
        <v>2.5802336413393717E-2</v>
      </c>
      <c r="S658" s="52">
        <v>0</v>
      </c>
      <c r="T658"/>
      <c r="U658" s="82">
        <v>14237</v>
      </c>
      <c r="V658" s="82">
        <v>0</v>
      </c>
      <c r="W658" s="82">
        <v>0</v>
      </c>
      <c r="X658" s="82">
        <v>893</v>
      </c>
      <c r="Y658" s="82">
        <v>15130</v>
      </c>
      <c r="Z658" s="83">
        <f ca="1">SUMIF($A$10:$A$938,$A658,$Y$10:$Y$938)+SUMIF('17PJ'!$B$10:$K$889,$A658,'17PJ'!K$10:$K$889)</f>
        <v>20294563.568762898</v>
      </c>
      <c r="AB658" s="79">
        <v>0</v>
      </c>
      <c r="AC658" s="79">
        <v>0</v>
      </c>
      <c r="AD658" s="80">
        <v>0</v>
      </c>
      <c r="AE658" s="150"/>
    </row>
    <row r="659" spans="1:31" s="13" customFormat="1">
      <c r="A659" s="49">
        <v>487</v>
      </c>
      <c r="B659" s="49">
        <v>487049149</v>
      </c>
      <c r="C659" s="50" t="s">
        <v>268</v>
      </c>
      <c r="D659" s="49">
        <v>49</v>
      </c>
      <c r="E659" s="50" t="s">
        <v>73</v>
      </c>
      <c r="F659" s="49">
        <v>149</v>
      </c>
      <c r="G659" s="50" t="s">
        <v>77</v>
      </c>
      <c r="H659" s="79">
        <v>2</v>
      </c>
      <c r="I659" s="80">
        <v>8747</v>
      </c>
      <c r="J659" s="80">
        <v>10</v>
      </c>
      <c r="K659" s="80">
        <v>0</v>
      </c>
      <c r="L659" s="80">
        <v>893</v>
      </c>
      <c r="M659" s="81">
        <v>9650</v>
      </c>
      <c r="N659"/>
      <c r="O659" s="79">
        <v>0</v>
      </c>
      <c r="P659" s="79">
        <v>0</v>
      </c>
      <c r="Q659" s="55">
        <v>0.12985622607830993</v>
      </c>
      <c r="R659" s="55">
        <v>0.10032197054833102</v>
      </c>
      <c r="S659" s="52">
        <v>0</v>
      </c>
      <c r="T659"/>
      <c r="U659" s="82">
        <v>17514</v>
      </c>
      <c r="V659" s="82">
        <v>0</v>
      </c>
      <c r="W659" s="82">
        <v>0</v>
      </c>
      <c r="X659" s="82">
        <v>1786</v>
      </c>
      <c r="Y659" s="82">
        <v>19300</v>
      </c>
      <c r="Z659" s="83">
        <f ca="1">SUMIF($A$10:$A$938,$A659,$Y$10:$Y$938)+SUMIF('17PJ'!$B$10:$K$889,$A659,'17PJ'!K$10:$K$889)</f>
        <v>20294563.568762898</v>
      </c>
      <c r="AB659" s="79">
        <v>0</v>
      </c>
      <c r="AC659" s="79">
        <v>0</v>
      </c>
      <c r="AD659" s="80">
        <v>0</v>
      </c>
      <c r="AE659" s="150"/>
    </row>
    <row r="660" spans="1:31" s="13" customFormat="1">
      <c r="A660" s="49">
        <v>487</v>
      </c>
      <c r="B660" s="49">
        <v>487049153</v>
      </c>
      <c r="C660" s="50" t="s">
        <v>268</v>
      </c>
      <c r="D660" s="49">
        <v>49</v>
      </c>
      <c r="E660" s="50" t="s">
        <v>73</v>
      </c>
      <c r="F660" s="49">
        <v>153</v>
      </c>
      <c r="G660" s="50" t="s">
        <v>107</v>
      </c>
      <c r="H660" s="79">
        <v>1.38</v>
      </c>
      <c r="I660" s="80">
        <v>10593</v>
      </c>
      <c r="J660" s="80">
        <v>560</v>
      </c>
      <c r="K660" s="80">
        <v>0</v>
      </c>
      <c r="L660" s="80">
        <v>893</v>
      </c>
      <c r="M660" s="81">
        <v>12046</v>
      </c>
      <c r="N660"/>
      <c r="O660" s="79">
        <v>0</v>
      </c>
      <c r="P660" s="79">
        <v>0</v>
      </c>
      <c r="Q660" s="55">
        <v>0.09</v>
      </c>
      <c r="R660" s="55">
        <v>1.3064621745680596E-2</v>
      </c>
      <c r="S660" s="52">
        <v>0</v>
      </c>
      <c r="T660"/>
      <c r="U660" s="82">
        <v>15391</v>
      </c>
      <c r="V660" s="82">
        <v>0</v>
      </c>
      <c r="W660" s="82">
        <v>0</v>
      </c>
      <c r="X660" s="82">
        <v>1232</v>
      </c>
      <c r="Y660" s="82">
        <v>16623</v>
      </c>
      <c r="Z660" s="83">
        <f ca="1">SUMIF($A$10:$A$938,$A660,$Y$10:$Y$938)+SUMIF('17PJ'!$B$10:$K$889,$A660,'17PJ'!K$10:$K$889)</f>
        <v>20294563.568762898</v>
      </c>
      <c r="AB660" s="79">
        <v>0</v>
      </c>
      <c r="AC660" s="79">
        <v>0</v>
      </c>
      <c r="AD660" s="80">
        <v>0</v>
      </c>
      <c r="AE660" s="150"/>
    </row>
    <row r="661" spans="1:31" s="13" customFormat="1">
      <c r="A661" s="49">
        <v>487</v>
      </c>
      <c r="B661" s="49">
        <v>487049160</v>
      </c>
      <c r="C661" s="50" t="s">
        <v>268</v>
      </c>
      <c r="D661" s="49">
        <v>49</v>
      </c>
      <c r="E661" s="50" t="s">
        <v>73</v>
      </c>
      <c r="F661" s="49">
        <v>160</v>
      </c>
      <c r="G661" s="50" t="s">
        <v>134</v>
      </c>
      <c r="H661" s="79">
        <v>2</v>
      </c>
      <c r="I661" s="80">
        <v>11850</v>
      </c>
      <c r="J661" s="80">
        <v>348</v>
      </c>
      <c r="K661" s="80">
        <v>0</v>
      </c>
      <c r="L661" s="80">
        <v>893</v>
      </c>
      <c r="M661" s="81">
        <v>13091</v>
      </c>
      <c r="N661"/>
      <c r="O661" s="79">
        <v>0</v>
      </c>
      <c r="P661" s="79">
        <v>0</v>
      </c>
      <c r="Q661" s="55">
        <v>0.1273</v>
      </c>
      <c r="R661" s="55">
        <v>0.10201980292645375</v>
      </c>
      <c r="S661" s="52">
        <v>0</v>
      </c>
      <c r="T661"/>
      <c r="U661" s="82">
        <v>24396</v>
      </c>
      <c r="V661" s="82">
        <v>0</v>
      </c>
      <c r="W661" s="82">
        <v>0</v>
      </c>
      <c r="X661" s="82">
        <v>1786</v>
      </c>
      <c r="Y661" s="82">
        <v>26182</v>
      </c>
      <c r="Z661" s="83">
        <f ca="1">SUMIF($A$10:$A$938,$A661,$Y$10:$Y$938)+SUMIF('17PJ'!$B$10:$K$889,$A661,'17PJ'!K$10:$K$889)</f>
        <v>20294563.568762898</v>
      </c>
      <c r="AB661" s="79">
        <v>0</v>
      </c>
      <c r="AC661" s="79">
        <v>0</v>
      </c>
      <c r="AD661" s="80">
        <v>0</v>
      </c>
      <c r="AE661" s="150"/>
    </row>
    <row r="662" spans="1:31" s="13" customFormat="1">
      <c r="A662" s="49">
        <v>487</v>
      </c>
      <c r="B662" s="49">
        <v>487049163</v>
      </c>
      <c r="C662" s="50" t="s">
        <v>268</v>
      </c>
      <c r="D662" s="49">
        <v>49</v>
      </c>
      <c r="E662" s="50" t="s">
        <v>73</v>
      </c>
      <c r="F662" s="49">
        <v>163</v>
      </c>
      <c r="G662" s="50" t="s">
        <v>16</v>
      </c>
      <c r="H662" s="79">
        <v>14</v>
      </c>
      <c r="I662" s="80">
        <v>11453</v>
      </c>
      <c r="J662" s="80">
        <v>484</v>
      </c>
      <c r="K662" s="80">
        <v>0</v>
      </c>
      <c r="L662" s="80">
        <v>893</v>
      </c>
      <c r="M662" s="81">
        <v>12830</v>
      </c>
      <c r="N662"/>
      <c r="O662" s="79">
        <v>0</v>
      </c>
      <c r="P662" s="79">
        <v>0</v>
      </c>
      <c r="Q662" s="55">
        <v>0.18</v>
      </c>
      <c r="R662" s="55">
        <v>8.6929728917015628E-2</v>
      </c>
      <c r="S662" s="52">
        <v>0</v>
      </c>
      <c r="T662"/>
      <c r="U662" s="82">
        <v>167118</v>
      </c>
      <c r="V662" s="82">
        <v>0</v>
      </c>
      <c r="W662" s="82">
        <v>0</v>
      </c>
      <c r="X662" s="82">
        <v>12502</v>
      </c>
      <c r="Y662" s="82">
        <v>179620</v>
      </c>
      <c r="Z662" s="83">
        <f ca="1">SUMIF($A$10:$A$938,$A662,$Y$10:$Y$938)+SUMIF('17PJ'!$B$10:$K$889,$A662,'17PJ'!K$10:$K$889)</f>
        <v>20294563.568762898</v>
      </c>
      <c r="AB662" s="79">
        <v>0</v>
      </c>
      <c r="AC662" s="79">
        <v>0</v>
      </c>
      <c r="AD662" s="80">
        <v>0</v>
      </c>
      <c r="AE662" s="150"/>
    </row>
    <row r="663" spans="1:31" s="13" customFormat="1">
      <c r="A663" s="49">
        <v>487</v>
      </c>
      <c r="B663" s="49">
        <v>487049165</v>
      </c>
      <c r="C663" s="50" t="s">
        <v>268</v>
      </c>
      <c r="D663" s="49">
        <v>49</v>
      </c>
      <c r="E663" s="50" t="s">
        <v>73</v>
      </c>
      <c r="F663" s="49">
        <v>165</v>
      </c>
      <c r="G663" s="50" t="s">
        <v>17</v>
      </c>
      <c r="H663" s="79">
        <v>52</v>
      </c>
      <c r="I663" s="80">
        <v>11390</v>
      </c>
      <c r="J663" s="80">
        <v>621</v>
      </c>
      <c r="K663" s="80">
        <v>0</v>
      </c>
      <c r="L663" s="80">
        <v>893</v>
      </c>
      <c r="M663" s="81">
        <v>12904</v>
      </c>
      <c r="N663"/>
      <c r="O663" s="79">
        <v>0</v>
      </c>
      <c r="P663" s="79">
        <v>0</v>
      </c>
      <c r="Q663" s="55">
        <v>9.8299999999999998E-2</v>
      </c>
      <c r="R663" s="55">
        <v>9.8201070211486718E-2</v>
      </c>
      <c r="S663" s="52">
        <v>0</v>
      </c>
      <c r="T663"/>
      <c r="U663" s="82">
        <v>624572</v>
      </c>
      <c r="V663" s="82">
        <v>0</v>
      </c>
      <c r="W663" s="82">
        <v>0</v>
      </c>
      <c r="X663" s="82">
        <v>46436</v>
      </c>
      <c r="Y663" s="82">
        <v>671008</v>
      </c>
      <c r="Z663" s="83">
        <f ca="1">SUMIF($A$10:$A$938,$A663,$Y$10:$Y$938)+SUMIF('17PJ'!$B$10:$K$889,$A663,'17PJ'!K$10:$K$889)</f>
        <v>20294563.568762898</v>
      </c>
      <c r="AB663" s="79">
        <v>7</v>
      </c>
      <c r="AC663" s="79">
        <v>5</v>
      </c>
      <c r="AD663" s="80">
        <v>64520</v>
      </c>
      <c r="AE663" s="150"/>
    </row>
    <row r="664" spans="1:31" s="13" customFormat="1">
      <c r="A664" s="49">
        <v>487</v>
      </c>
      <c r="B664" s="49">
        <v>487049176</v>
      </c>
      <c r="C664" s="50" t="s">
        <v>268</v>
      </c>
      <c r="D664" s="49">
        <v>49</v>
      </c>
      <c r="E664" s="50" t="s">
        <v>73</v>
      </c>
      <c r="F664" s="49">
        <v>176</v>
      </c>
      <c r="G664" s="50" t="s">
        <v>78</v>
      </c>
      <c r="H664" s="79">
        <v>47</v>
      </c>
      <c r="I664" s="80">
        <v>11591</v>
      </c>
      <c r="J664" s="80">
        <v>3829</v>
      </c>
      <c r="K664" s="80">
        <v>0</v>
      </c>
      <c r="L664" s="80">
        <v>893</v>
      </c>
      <c r="M664" s="81">
        <v>16313</v>
      </c>
      <c r="N664"/>
      <c r="O664" s="79">
        <v>0</v>
      </c>
      <c r="P664" s="79">
        <v>0</v>
      </c>
      <c r="Q664" s="55">
        <v>0.09</v>
      </c>
      <c r="R664" s="55">
        <v>6.645275270560716E-2</v>
      </c>
      <c r="S664" s="52">
        <v>0</v>
      </c>
      <c r="T664"/>
      <c r="U664" s="82">
        <v>724740</v>
      </c>
      <c r="V664" s="82">
        <v>0</v>
      </c>
      <c r="W664" s="82">
        <v>0</v>
      </c>
      <c r="X664" s="82">
        <v>41971</v>
      </c>
      <c r="Y664" s="82">
        <v>766711</v>
      </c>
      <c r="Z664" s="83">
        <f ca="1">SUMIF($A$10:$A$938,$A664,$Y$10:$Y$938)+SUMIF('17PJ'!$B$10:$K$889,$A664,'17PJ'!K$10:$K$889)</f>
        <v>20294563.568762898</v>
      </c>
      <c r="AB664" s="79">
        <v>0</v>
      </c>
      <c r="AC664" s="79">
        <v>0</v>
      </c>
      <c r="AD664" s="80">
        <v>0</v>
      </c>
      <c r="AE664" s="150"/>
    </row>
    <row r="665" spans="1:31" s="13" customFormat="1">
      <c r="A665" s="49">
        <v>487</v>
      </c>
      <c r="B665" s="49">
        <v>487049211</v>
      </c>
      <c r="C665" s="50" t="s">
        <v>268</v>
      </c>
      <c r="D665" s="49">
        <v>49</v>
      </c>
      <c r="E665" s="50" t="s">
        <v>73</v>
      </c>
      <c r="F665" s="49">
        <v>211</v>
      </c>
      <c r="G665" s="50" t="s">
        <v>87</v>
      </c>
      <c r="H665" s="79">
        <v>1</v>
      </c>
      <c r="I665" s="80">
        <v>9627</v>
      </c>
      <c r="J665" s="80">
        <v>1727</v>
      </c>
      <c r="K665" s="80">
        <v>0</v>
      </c>
      <c r="L665" s="80">
        <v>893</v>
      </c>
      <c r="M665" s="81">
        <v>12247</v>
      </c>
      <c r="N665"/>
      <c r="O665" s="79">
        <v>0</v>
      </c>
      <c r="P665" s="79">
        <v>0</v>
      </c>
      <c r="Q665" s="55">
        <v>0.09</v>
      </c>
      <c r="R665" s="55">
        <v>2.0265210906566032E-3</v>
      </c>
      <c r="S665" s="52">
        <v>0</v>
      </c>
      <c r="T665"/>
      <c r="U665" s="82">
        <v>11354</v>
      </c>
      <c r="V665" s="82">
        <v>0</v>
      </c>
      <c r="W665" s="82">
        <v>0</v>
      </c>
      <c r="X665" s="82">
        <v>893</v>
      </c>
      <c r="Y665" s="82">
        <v>12247</v>
      </c>
      <c r="Z665" s="83">
        <f ca="1">SUMIF($A$10:$A$938,$A665,$Y$10:$Y$938)+SUMIF('17PJ'!$B$10:$K$889,$A665,'17PJ'!K$10:$K$889)</f>
        <v>20294563.568762898</v>
      </c>
      <c r="AB665" s="79">
        <v>0</v>
      </c>
      <c r="AC665" s="79">
        <v>0</v>
      </c>
      <c r="AD665" s="80">
        <v>0</v>
      </c>
      <c r="AE665" s="150"/>
    </row>
    <row r="666" spans="1:31" s="13" customFormat="1">
      <c r="A666" s="49">
        <v>487</v>
      </c>
      <c r="B666" s="49">
        <v>487049243</v>
      </c>
      <c r="C666" s="50" t="s">
        <v>268</v>
      </c>
      <c r="D666" s="49">
        <v>49</v>
      </c>
      <c r="E666" s="50" t="s">
        <v>73</v>
      </c>
      <c r="F666" s="49">
        <v>243</v>
      </c>
      <c r="G666" s="50" t="s">
        <v>80</v>
      </c>
      <c r="H666" s="79">
        <v>1</v>
      </c>
      <c r="I666" s="80">
        <v>12066</v>
      </c>
      <c r="J666" s="80">
        <v>2848</v>
      </c>
      <c r="K666" s="80">
        <v>0</v>
      </c>
      <c r="L666" s="80">
        <v>893</v>
      </c>
      <c r="M666" s="81">
        <v>15807</v>
      </c>
      <c r="N666"/>
      <c r="O666" s="79">
        <v>0</v>
      </c>
      <c r="P666" s="79">
        <v>0</v>
      </c>
      <c r="Q666" s="55">
        <v>0.09</v>
      </c>
      <c r="R666" s="55">
        <v>5.3763165448022874E-3</v>
      </c>
      <c r="S666" s="52">
        <v>0</v>
      </c>
      <c r="T666"/>
      <c r="U666" s="82">
        <v>14914</v>
      </c>
      <c r="V666" s="82">
        <v>0</v>
      </c>
      <c r="W666" s="82">
        <v>0</v>
      </c>
      <c r="X666" s="82">
        <v>893</v>
      </c>
      <c r="Y666" s="82">
        <v>15807</v>
      </c>
      <c r="Z666" s="83">
        <f ca="1">SUMIF($A$10:$A$938,$A666,$Y$10:$Y$938)+SUMIF('17PJ'!$B$10:$K$889,$A666,'17PJ'!K$10:$K$889)</f>
        <v>20294563.568762898</v>
      </c>
      <c r="AB666" s="79">
        <v>0</v>
      </c>
      <c r="AC666" s="79">
        <v>0</v>
      </c>
      <c r="AD666" s="80">
        <v>0</v>
      </c>
      <c r="AE666" s="150"/>
    </row>
    <row r="667" spans="1:31" s="13" customFormat="1">
      <c r="A667" s="49">
        <v>487</v>
      </c>
      <c r="B667" s="49">
        <v>487049244</v>
      </c>
      <c r="C667" s="50" t="s">
        <v>268</v>
      </c>
      <c r="D667" s="49">
        <v>49</v>
      </c>
      <c r="E667" s="50" t="s">
        <v>73</v>
      </c>
      <c r="F667" s="49">
        <v>244</v>
      </c>
      <c r="G667" s="50" t="s">
        <v>27</v>
      </c>
      <c r="H667" s="79">
        <v>12</v>
      </c>
      <c r="I667" s="80">
        <v>9906</v>
      </c>
      <c r="J667" s="80">
        <v>4014</v>
      </c>
      <c r="K667" s="80">
        <v>0</v>
      </c>
      <c r="L667" s="80">
        <v>893</v>
      </c>
      <c r="M667" s="81">
        <v>14813</v>
      </c>
      <c r="N667"/>
      <c r="O667" s="79">
        <v>0</v>
      </c>
      <c r="P667" s="79">
        <v>0</v>
      </c>
      <c r="Q667" s="55">
        <v>0.18</v>
      </c>
      <c r="R667" s="55">
        <v>9.1081897987744451E-2</v>
      </c>
      <c r="S667" s="52">
        <v>0</v>
      </c>
      <c r="T667"/>
      <c r="U667" s="82">
        <v>167040</v>
      </c>
      <c r="V667" s="82">
        <v>0</v>
      </c>
      <c r="W667" s="82">
        <v>0</v>
      </c>
      <c r="X667" s="82">
        <v>10716</v>
      </c>
      <c r="Y667" s="82">
        <v>177756</v>
      </c>
      <c r="Z667" s="83">
        <f ca="1">SUMIF($A$10:$A$938,$A667,$Y$10:$Y$938)+SUMIF('17PJ'!$B$10:$K$889,$A667,'17PJ'!K$10:$K$889)</f>
        <v>20294563.568762898</v>
      </c>
      <c r="AB667" s="79">
        <v>0</v>
      </c>
      <c r="AC667" s="79">
        <v>0</v>
      </c>
      <c r="AD667" s="80">
        <v>0</v>
      </c>
      <c r="AE667" s="150"/>
    </row>
    <row r="668" spans="1:31" s="13" customFormat="1">
      <c r="A668" s="49">
        <v>487</v>
      </c>
      <c r="B668" s="49">
        <v>487049246</v>
      </c>
      <c r="C668" s="50" t="s">
        <v>268</v>
      </c>
      <c r="D668" s="49">
        <v>49</v>
      </c>
      <c r="E668" s="50" t="s">
        <v>73</v>
      </c>
      <c r="F668" s="49">
        <v>246</v>
      </c>
      <c r="G668" s="50" t="s">
        <v>220</v>
      </c>
      <c r="H668" s="79">
        <v>1</v>
      </c>
      <c r="I668" s="80">
        <v>9608</v>
      </c>
      <c r="J668" s="80">
        <v>2714</v>
      </c>
      <c r="K668" s="80">
        <v>0</v>
      </c>
      <c r="L668" s="80">
        <v>893</v>
      </c>
      <c r="M668" s="81">
        <v>13215</v>
      </c>
      <c r="N668"/>
      <c r="O668" s="79">
        <v>0</v>
      </c>
      <c r="P668" s="79">
        <v>0</v>
      </c>
      <c r="Q668" s="55">
        <v>0.09</v>
      </c>
      <c r="R668" s="55">
        <v>7.2191132302842713E-4</v>
      </c>
      <c r="S668" s="52">
        <v>0</v>
      </c>
      <c r="T668"/>
      <c r="U668" s="82">
        <v>12322</v>
      </c>
      <c r="V668" s="82">
        <v>0</v>
      </c>
      <c r="W668" s="82">
        <v>0</v>
      </c>
      <c r="X668" s="82">
        <v>893</v>
      </c>
      <c r="Y668" s="82">
        <v>13215</v>
      </c>
      <c r="Z668" s="83">
        <f ca="1">SUMIF($A$10:$A$938,$A668,$Y$10:$Y$938)+SUMIF('17PJ'!$B$10:$K$889,$A668,'17PJ'!K$10:$K$889)</f>
        <v>20294563.568762898</v>
      </c>
      <c r="AB668" s="79">
        <v>0</v>
      </c>
      <c r="AC668" s="79">
        <v>0</v>
      </c>
      <c r="AD668" s="80">
        <v>0</v>
      </c>
      <c r="AE668" s="150"/>
    </row>
    <row r="669" spans="1:31" s="13" customFormat="1">
      <c r="A669" s="49">
        <v>487</v>
      </c>
      <c r="B669" s="49">
        <v>487049248</v>
      </c>
      <c r="C669" s="50" t="s">
        <v>268</v>
      </c>
      <c r="D669" s="49">
        <v>49</v>
      </c>
      <c r="E669" s="50" t="s">
        <v>73</v>
      </c>
      <c r="F669" s="49">
        <v>248</v>
      </c>
      <c r="G669" s="50" t="s">
        <v>18</v>
      </c>
      <c r="H669" s="79">
        <v>9</v>
      </c>
      <c r="I669" s="80">
        <v>11330</v>
      </c>
      <c r="J669" s="80">
        <v>1120</v>
      </c>
      <c r="K669" s="80">
        <v>0</v>
      </c>
      <c r="L669" s="80">
        <v>893</v>
      </c>
      <c r="M669" s="81">
        <v>13343</v>
      </c>
      <c r="N669"/>
      <c r="O669" s="79">
        <v>0</v>
      </c>
      <c r="P669" s="79">
        <v>0</v>
      </c>
      <c r="Q669" s="55">
        <v>0.09</v>
      </c>
      <c r="R669" s="55">
        <v>3.9140350816507199E-2</v>
      </c>
      <c r="S669" s="52">
        <v>0</v>
      </c>
      <c r="T669"/>
      <c r="U669" s="82">
        <v>112050</v>
      </c>
      <c r="V669" s="82">
        <v>0</v>
      </c>
      <c r="W669" s="82">
        <v>0</v>
      </c>
      <c r="X669" s="82">
        <v>8037</v>
      </c>
      <c r="Y669" s="82">
        <v>120087</v>
      </c>
      <c r="Z669" s="83">
        <f ca="1">SUMIF($A$10:$A$938,$A669,$Y$10:$Y$938)+SUMIF('17PJ'!$B$10:$K$889,$A669,'17PJ'!K$10:$K$889)</f>
        <v>20294563.568762898</v>
      </c>
      <c r="AB669" s="79">
        <v>0</v>
      </c>
      <c r="AC669" s="79">
        <v>0</v>
      </c>
      <c r="AD669" s="80">
        <v>0</v>
      </c>
      <c r="AE669" s="150"/>
    </row>
    <row r="670" spans="1:31" s="13" customFormat="1">
      <c r="A670" s="49">
        <v>487</v>
      </c>
      <c r="B670" s="49">
        <v>487049262</v>
      </c>
      <c r="C670" s="50" t="s">
        <v>268</v>
      </c>
      <c r="D670" s="49">
        <v>49</v>
      </c>
      <c r="E670" s="50" t="s">
        <v>73</v>
      </c>
      <c r="F670" s="49">
        <v>262</v>
      </c>
      <c r="G670" s="50" t="s">
        <v>19</v>
      </c>
      <c r="H670" s="79">
        <v>7</v>
      </c>
      <c r="I670" s="80">
        <v>12670</v>
      </c>
      <c r="J670" s="80">
        <v>5841</v>
      </c>
      <c r="K670" s="80">
        <v>0</v>
      </c>
      <c r="L670" s="80">
        <v>893</v>
      </c>
      <c r="M670" s="81">
        <v>19404</v>
      </c>
      <c r="N670"/>
      <c r="O670" s="79">
        <v>0</v>
      </c>
      <c r="P670" s="79">
        <v>0</v>
      </c>
      <c r="Q670" s="55">
        <v>0.09</v>
      </c>
      <c r="R670" s="55">
        <v>5.2966569410615699E-2</v>
      </c>
      <c r="S670" s="52">
        <v>0</v>
      </c>
      <c r="T670"/>
      <c r="U670" s="82">
        <v>129577</v>
      </c>
      <c r="V670" s="82">
        <v>0</v>
      </c>
      <c r="W670" s="82">
        <v>0</v>
      </c>
      <c r="X670" s="82">
        <v>6251</v>
      </c>
      <c r="Y670" s="82">
        <v>135828</v>
      </c>
      <c r="Z670" s="83">
        <f ca="1">SUMIF($A$10:$A$938,$A670,$Y$10:$Y$938)+SUMIF('17PJ'!$B$10:$K$889,$A670,'17PJ'!K$10:$K$889)</f>
        <v>20294563.568762898</v>
      </c>
      <c r="AB670" s="79">
        <v>0</v>
      </c>
      <c r="AC670" s="79">
        <v>0</v>
      </c>
      <c r="AD670" s="80">
        <v>0</v>
      </c>
      <c r="AE670" s="150"/>
    </row>
    <row r="671" spans="1:31" s="13" customFormat="1">
      <c r="A671" s="49">
        <v>487</v>
      </c>
      <c r="B671" s="49">
        <v>487049274</v>
      </c>
      <c r="C671" s="50" t="s">
        <v>268</v>
      </c>
      <c r="D671" s="49">
        <v>49</v>
      </c>
      <c r="E671" s="50" t="s">
        <v>73</v>
      </c>
      <c r="F671" s="49">
        <v>274</v>
      </c>
      <c r="G671" s="50" t="s">
        <v>60</v>
      </c>
      <c r="H671" s="79">
        <v>154.17000000000002</v>
      </c>
      <c r="I671" s="80">
        <v>11932</v>
      </c>
      <c r="J671" s="80">
        <v>5768</v>
      </c>
      <c r="K671" s="80">
        <v>0</v>
      </c>
      <c r="L671" s="80">
        <v>893</v>
      </c>
      <c r="M671" s="81">
        <v>18593</v>
      </c>
      <c r="N671"/>
      <c r="O671" s="79">
        <v>0</v>
      </c>
      <c r="P671" s="79">
        <v>0</v>
      </c>
      <c r="Q671" s="55">
        <v>0.09</v>
      </c>
      <c r="R671" s="55">
        <v>7.8783261750433251E-2</v>
      </c>
      <c r="S671" s="52">
        <v>0</v>
      </c>
      <c r="T671"/>
      <c r="U671" s="82">
        <v>2728809</v>
      </c>
      <c r="V671" s="82">
        <v>0</v>
      </c>
      <c r="W671" s="82">
        <v>0</v>
      </c>
      <c r="X671" s="82">
        <v>137674</v>
      </c>
      <c r="Y671" s="82">
        <v>2866483</v>
      </c>
      <c r="Z671" s="83">
        <f ca="1">SUMIF($A$10:$A$938,$A671,$Y$10:$Y$938)+SUMIF('17PJ'!$B$10:$K$889,$A671,'17PJ'!K$10:$K$889)</f>
        <v>20294563.568762898</v>
      </c>
      <c r="AB671" s="79">
        <v>0</v>
      </c>
      <c r="AC671" s="79">
        <v>0</v>
      </c>
      <c r="AD671" s="80">
        <v>0</v>
      </c>
      <c r="AE671" s="150"/>
    </row>
    <row r="672" spans="1:31" s="13" customFormat="1">
      <c r="A672" s="49">
        <v>487</v>
      </c>
      <c r="B672" s="49">
        <v>487049284</v>
      </c>
      <c r="C672" s="50" t="s">
        <v>268</v>
      </c>
      <c r="D672" s="49">
        <v>49</v>
      </c>
      <c r="E672" s="50" t="s">
        <v>73</v>
      </c>
      <c r="F672" s="49">
        <v>284</v>
      </c>
      <c r="G672" s="50" t="s">
        <v>140</v>
      </c>
      <c r="H672" s="79">
        <v>1</v>
      </c>
      <c r="I672" s="80">
        <v>10593</v>
      </c>
      <c r="J672" s="80">
        <v>3606</v>
      </c>
      <c r="K672" s="80">
        <v>0</v>
      </c>
      <c r="L672" s="80">
        <v>893</v>
      </c>
      <c r="M672" s="81">
        <v>15092</v>
      </c>
      <c r="N672"/>
      <c r="O672" s="79">
        <v>0</v>
      </c>
      <c r="P672" s="79">
        <v>0</v>
      </c>
      <c r="Q672" s="55">
        <v>0.09</v>
      </c>
      <c r="R672" s="55">
        <v>2.6974727649085161E-2</v>
      </c>
      <c r="S672" s="52">
        <v>0</v>
      </c>
      <c r="T672"/>
      <c r="U672" s="82">
        <v>14199</v>
      </c>
      <c r="V672" s="82">
        <v>0</v>
      </c>
      <c r="W672" s="82">
        <v>0</v>
      </c>
      <c r="X672" s="82">
        <v>893</v>
      </c>
      <c r="Y672" s="82">
        <v>15092</v>
      </c>
      <c r="Z672" s="83">
        <f ca="1">SUMIF($A$10:$A$938,$A672,$Y$10:$Y$938)+SUMIF('17PJ'!$B$10:$K$889,$A672,'17PJ'!K$10:$K$889)</f>
        <v>20294563.568762898</v>
      </c>
      <c r="AB672" s="79">
        <v>0</v>
      </c>
      <c r="AC672" s="79">
        <v>0</v>
      </c>
      <c r="AD672" s="80">
        <v>0</v>
      </c>
      <c r="AE672" s="150"/>
    </row>
    <row r="673" spans="1:31" s="13" customFormat="1">
      <c r="A673" s="49">
        <v>487</v>
      </c>
      <c r="B673" s="49">
        <v>487049308</v>
      </c>
      <c r="C673" s="50" t="s">
        <v>268</v>
      </c>
      <c r="D673" s="49">
        <v>49</v>
      </c>
      <c r="E673" s="50" t="s">
        <v>73</v>
      </c>
      <c r="F673" s="49">
        <v>308</v>
      </c>
      <c r="G673" s="50" t="s">
        <v>20</v>
      </c>
      <c r="H673" s="79">
        <v>3</v>
      </c>
      <c r="I673" s="80">
        <v>11660</v>
      </c>
      <c r="J673" s="80">
        <v>6766</v>
      </c>
      <c r="K673" s="80">
        <v>0</v>
      </c>
      <c r="L673" s="80">
        <v>893</v>
      </c>
      <c r="M673" s="81">
        <v>19319</v>
      </c>
      <c r="N673"/>
      <c r="O673" s="79">
        <v>0</v>
      </c>
      <c r="P673" s="79">
        <v>0</v>
      </c>
      <c r="Q673" s="55">
        <v>0.09</v>
      </c>
      <c r="R673" s="55">
        <v>2.0352338655245709E-3</v>
      </c>
      <c r="S673" s="52">
        <v>0</v>
      </c>
      <c r="T673"/>
      <c r="U673" s="82">
        <v>55278</v>
      </c>
      <c r="V673" s="82">
        <v>0</v>
      </c>
      <c r="W673" s="82">
        <v>0</v>
      </c>
      <c r="X673" s="82">
        <v>2679</v>
      </c>
      <c r="Y673" s="82">
        <v>57957</v>
      </c>
      <c r="Z673" s="83">
        <f ca="1">SUMIF($A$10:$A$938,$A673,$Y$10:$Y$938)+SUMIF('17PJ'!$B$10:$K$889,$A673,'17PJ'!K$10:$K$889)</f>
        <v>20294563.568762898</v>
      </c>
      <c r="AB673" s="79">
        <v>0</v>
      </c>
      <c r="AC673" s="79">
        <v>0</v>
      </c>
      <c r="AD673" s="80">
        <v>0</v>
      </c>
      <c r="AE673" s="150"/>
    </row>
    <row r="674" spans="1:31" s="13" customFormat="1">
      <c r="A674" s="49">
        <v>487</v>
      </c>
      <c r="B674" s="49">
        <v>487049314</v>
      </c>
      <c r="C674" s="50" t="s">
        <v>268</v>
      </c>
      <c r="D674" s="49">
        <v>49</v>
      </c>
      <c r="E674" s="50" t="s">
        <v>73</v>
      </c>
      <c r="F674" s="49">
        <v>314</v>
      </c>
      <c r="G674" s="50" t="s">
        <v>29</v>
      </c>
      <c r="H674" s="79">
        <v>6</v>
      </c>
      <c r="I674" s="80">
        <v>11091</v>
      </c>
      <c r="J674" s="80">
        <v>8605</v>
      </c>
      <c r="K674" s="80">
        <v>0</v>
      </c>
      <c r="L674" s="80">
        <v>893</v>
      </c>
      <c r="M674" s="81">
        <v>20589</v>
      </c>
      <c r="N674"/>
      <c r="O674" s="79">
        <v>0</v>
      </c>
      <c r="P674" s="79">
        <v>0</v>
      </c>
      <c r="Q674" s="55">
        <v>0.09</v>
      </c>
      <c r="R674" s="55">
        <v>4.7700631071184215E-3</v>
      </c>
      <c r="S674" s="52">
        <v>0</v>
      </c>
      <c r="T674"/>
      <c r="U674" s="82">
        <v>118176</v>
      </c>
      <c r="V674" s="82">
        <v>0</v>
      </c>
      <c r="W674" s="82">
        <v>0</v>
      </c>
      <c r="X674" s="82">
        <v>5358</v>
      </c>
      <c r="Y674" s="82">
        <v>123534</v>
      </c>
      <c r="Z674" s="83">
        <f ca="1">SUMIF($A$10:$A$938,$A674,$Y$10:$Y$938)+SUMIF('17PJ'!$B$10:$K$889,$A674,'17PJ'!K$10:$K$889)</f>
        <v>20294563.568762898</v>
      </c>
      <c r="AB674" s="79">
        <v>0</v>
      </c>
      <c r="AC674" s="79">
        <v>0</v>
      </c>
      <c r="AD674" s="80">
        <v>0</v>
      </c>
      <c r="AE674" s="150"/>
    </row>
    <row r="675" spans="1:31" s="13" customFormat="1">
      <c r="A675" s="49">
        <v>487</v>
      </c>
      <c r="B675" s="49">
        <v>487049347</v>
      </c>
      <c r="C675" s="50" t="s">
        <v>268</v>
      </c>
      <c r="D675" s="49">
        <v>49</v>
      </c>
      <c r="E675" s="50" t="s">
        <v>73</v>
      </c>
      <c r="F675" s="49">
        <v>347</v>
      </c>
      <c r="G675" s="50" t="s">
        <v>82</v>
      </c>
      <c r="H675" s="79">
        <v>3</v>
      </c>
      <c r="I675" s="80">
        <v>10754</v>
      </c>
      <c r="J675" s="80">
        <v>4659</v>
      </c>
      <c r="K675" s="80">
        <v>0</v>
      </c>
      <c r="L675" s="80">
        <v>893</v>
      </c>
      <c r="M675" s="81">
        <v>16306</v>
      </c>
      <c r="N675"/>
      <c r="O675" s="79">
        <v>0</v>
      </c>
      <c r="P675" s="79">
        <v>0</v>
      </c>
      <c r="Q675" s="55">
        <v>0.09</v>
      </c>
      <c r="R675" s="55">
        <v>4.4022263711121119E-3</v>
      </c>
      <c r="S675" s="52">
        <v>0</v>
      </c>
      <c r="T675"/>
      <c r="U675" s="82">
        <v>46239</v>
      </c>
      <c r="V675" s="82">
        <v>0</v>
      </c>
      <c r="W675" s="82">
        <v>0</v>
      </c>
      <c r="X675" s="82">
        <v>2679</v>
      </c>
      <c r="Y675" s="82">
        <v>48918</v>
      </c>
      <c r="Z675" s="83">
        <f ca="1">SUMIF($A$10:$A$938,$A675,$Y$10:$Y$938)+SUMIF('17PJ'!$B$10:$K$889,$A675,'17PJ'!K$10:$K$889)</f>
        <v>20294563.568762898</v>
      </c>
      <c r="AB675" s="79">
        <v>0</v>
      </c>
      <c r="AC675" s="79">
        <v>0</v>
      </c>
      <c r="AD675" s="80">
        <v>0</v>
      </c>
      <c r="AE675" s="150"/>
    </row>
    <row r="676" spans="1:31" s="13" customFormat="1">
      <c r="A676" s="49">
        <v>487</v>
      </c>
      <c r="B676" s="49">
        <v>487274031</v>
      </c>
      <c r="C676" s="50" t="s">
        <v>268</v>
      </c>
      <c r="D676" s="49">
        <v>274</v>
      </c>
      <c r="E676" s="50" t="s">
        <v>60</v>
      </c>
      <c r="F676" s="49">
        <v>31</v>
      </c>
      <c r="G676" s="50" t="s">
        <v>76</v>
      </c>
      <c r="H676" s="79">
        <v>3</v>
      </c>
      <c r="I676" s="80">
        <v>8689</v>
      </c>
      <c r="J676" s="80">
        <v>4031</v>
      </c>
      <c r="K676" s="80">
        <v>0</v>
      </c>
      <c r="L676" s="80">
        <v>893</v>
      </c>
      <c r="M676" s="81">
        <v>13613</v>
      </c>
      <c r="N676"/>
      <c r="O676" s="79">
        <v>0</v>
      </c>
      <c r="P676" s="79">
        <v>0</v>
      </c>
      <c r="Q676" s="55">
        <v>0.09</v>
      </c>
      <c r="R676" s="55">
        <v>3.0859245332986639E-2</v>
      </c>
      <c r="S676" s="52">
        <v>0</v>
      </c>
      <c r="T676"/>
      <c r="U676" s="82">
        <v>38160</v>
      </c>
      <c r="V676" s="82">
        <v>0</v>
      </c>
      <c r="W676" s="82">
        <v>0</v>
      </c>
      <c r="X676" s="82">
        <v>2679</v>
      </c>
      <c r="Y676" s="82">
        <v>40839</v>
      </c>
      <c r="Z676" s="83">
        <f ca="1">SUMIF($A$10:$A$938,$A676,$Y$10:$Y$938)+SUMIF('17PJ'!$B$10:$K$889,$A676,'17PJ'!K$10:$K$889)</f>
        <v>20294563.568762898</v>
      </c>
      <c r="AB676" s="79">
        <v>0</v>
      </c>
      <c r="AC676" s="79">
        <v>0</v>
      </c>
      <c r="AD676" s="80">
        <v>0</v>
      </c>
      <c r="AE676" s="150"/>
    </row>
    <row r="677" spans="1:31" s="13" customFormat="1">
      <c r="A677" s="49">
        <v>487</v>
      </c>
      <c r="B677" s="49">
        <v>487274035</v>
      </c>
      <c r="C677" s="50" t="s">
        <v>268</v>
      </c>
      <c r="D677" s="49">
        <v>274</v>
      </c>
      <c r="E677" s="50" t="s">
        <v>60</v>
      </c>
      <c r="F677" s="49">
        <v>35</v>
      </c>
      <c r="G677" s="50" t="s">
        <v>11</v>
      </c>
      <c r="H677" s="79">
        <v>25.02</v>
      </c>
      <c r="I677" s="80">
        <v>10748</v>
      </c>
      <c r="J677" s="80">
        <v>3778</v>
      </c>
      <c r="K677" s="80">
        <v>0</v>
      </c>
      <c r="L677" s="80">
        <v>893</v>
      </c>
      <c r="M677" s="81">
        <v>15419</v>
      </c>
      <c r="N677"/>
      <c r="O677" s="79">
        <v>0</v>
      </c>
      <c r="P677" s="79">
        <v>0</v>
      </c>
      <c r="Q677" s="55">
        <v>0.18</v>
      </c>
      <c r="R677" s="55">
        <v>0.14456084490991788</v>
      </c>
      <c r="S677" s="52">
        <v>0</v>
      </c>
      <c r="T677"/>
      <c r="U677" s="82">
        <v>363440</v>
      </c>
      <c r="V677" s="82">
        <v>0</v>
      </c>
      <c r="W677" s="82">
        <v>0</v>
      </c>
      <c r="X677" s="82">
        <v>22343</v>
      </c>
      <c r="Y677" s="82">
        <v>385783</v>
      </c>
      <c r="Z677" s="83">
        <f ca="1">SUMIF($A$10:$A$938,$A677,$Y$10:$Y$938)+SUMIF('17PJ'!$B$10:$K$889,$A677,'17PJ'!K$10:$K$889)</f>
        <v>20294563.568762898</v>
      </c>
      <c r="AB677" s="79">
        <v>0</v>
      </c>
      <c r="AC677" s="79">
        <v>0</v>
      </c>
      <c r="AD677" s="80">
        <v>0</v>
      </c>
      <c r="AE677" s="150"/>
    </row>
    <row r="678" spans="1:31" s="13" customFormat="1">
      <c r="A678" s="49">
        <v>487</v>
      </c>
      <c r="B678" s="49">
        <v>487274044</v>
      </c>
      <c r="C678" s="50" t="s">
        <v>268</v>
      </c>
      <c r="D678" s="49">
        <v>274</v>
      </c>
      <c r="E678" s="50" t="s">
        <v>60</v>
      </c>
      <c r="F678" s="49">
        <v>44</v>
      </c>
      <c r="G678" s="50" t="s">
        <v>12</v>
      </c>
      <c r="H678" s="79">
        <v>1.53</v>
      </c>
      <c r="I678" s="80">
        <v>8689</v>
      </c>
      <c r="J678" s="80">
        <v>199</v>
      </c>
      <c r="K678" s="80">
        <v>0</v>
      </c>
      <c r="L678" s="80">
        <v>893</v>
      </c>
      <c r="M678" s="81">
        <v>9781</v>
      </c>
      <c r="N678"/>
      <c r="O678" s="79">
        <v>0</v>
      </c>
      <c r="P678" s="79">
        <v>0</v>
      </c>
      <c r="Q678" s="55">
        <v>0.09</v>
      </c>
      <c r="R678" s="55">
        <v>4.5747299026763673E-2</v>
      </c>
      <c r="S678" s="52">
        <v>0</v>
      </c>
      <c r="T678"/>
      <c r="U678" s="82">
        <v>13599</v>
      </c>
      <c r="V678" s="82">
        <v>0</v>
      </c>
      <c r="W678" s="82">
        <v>0</v>
      </c>
      <c r="X678" s="82">
        <v>1366</v>
      </c>
      <c r="Y678" s="82">
        <v>14965</v>
      </c>
      <c r="Z678" s="83">
        <f ca="1">SUMIF($A$10:$A$938,$A678,$Y$10:$Y$938)+SUMIF('17PJ'!$B$10:$K$889,$A678,'17PJ'!K$10:$K$889)</f>
        <v>20294563.568762898</v>
      </c>
      <c r="AB678" s="79">
        <v>0</v>
      </c>
      <c r="AC678" s="79">
        <v>0</v>
      </c>
      <c r="AD678" s="80">
        <v>0</v>
      </c>
      <c r="AE678" s="150"/>
    </row>
    <row r="679" spans="1:31" s="13" customFormat="1">
      <c r="A679" s="49">
        <v>487</v>
      </c>
      <c r="B679" s="49">
        <v>487274046</v>
      </c>
      <c r="C679" s="50" t="s">
        <v>268</v>
      </c>
      <c r="D679" s="49">
        <v>274</v>
      </c>
      <c r="E679" s="50" t="s">
        <v>60</v>
      </c>
      <c r="F679" s="49">
        <v>46</v>
      </c>
      <c r="G679" s="50" t="s">
        <v>89</v>
      </c>
      <c r="H679" s="79">
        <v>1</v>
      </c>
      <c r="I679" s="80">
        <v>12817</v>
      </c>
      <c r="J679" s="80">
        <v>9741</v>
      </c>
      <c r="K679" s="80">
        <v>0</v>
      </c>
      <c r="L679" s="80">
        <v>893</v>
      </c>
      <c r="M679" s="81">
        <v>23451</v>
      </c>
      <c r="N679"/>
      <c r="O679" s="79">
        <v>0</v>
      </c>
      <c r="P679" s="79">
        <v>0</v>
      </c>
      <c r="Q679" s="55">
        <v>0.09</v>
      </c>
      <c r="R679" s="55">
        <v>4.5721820954575413E-4</v>
      </c>
      <c r="S679" s="52">
        <v>0</v>
      </c>
      <c r="T679"/>
      <c r="U679" s="82">
        <v>22558</v>
      </c>
      <c r="V679" s="82">
        <v>0</v>
      </c>
      <c r="W679" s="82">
        <v>0</v>
      </c>
      <c r="X679" s="82">
        <v>893</v>
      </c>
      <c r="Y679" s="82">
        <v>23451</v>
      </c>
      <c r="Z679" s="83">
        <f ca="1">SUMIF($A$10:$A$938,$A679,$Y$10:$Y$938)+SUMIF('17PJ'!$B$10:$K$889,$A679,'17PJ'!K$10:$K$889)</f>
        <v>20294563.568762898</v>
      </c>
      <c r="AB679" s="79">
        <v>0</v>
      </c>
      <c r="AC679" s="79">
        <v>0</v>
      </c>
      <c r="AD679" s="80">
        <v>0</v>
      </c>
      <c r="AE679" s="150"/>
    </row>
    <row r="680" spans="1:31" s="13" customFormat="1">
      <c r="A680" s="49">
        <v>487</v>
      </c>
      <c r="B680" s="49">
        <v>487274048</v>
      </c>
      <c r="C680" s="50" t="s">
        <v>268</v>
      </c>
      <c r="D680" s="49">
        <v>274</v>
      </c>
      <c r="E680" s="50" t="s">
        <v>60</v>
      </c>
      <c r="F680" s="49">
        <v>48</v>
      </c>
      <c r="G680" s="50" t="s">
        <v>217</v>
      </c>
      <c r="H680" s="79">
        <v>1</v>
      </c>
      <c r="I680" s="80">
        <v>8689</v>
      </c>
      <c r="J680" s="80">
        <v>6905</v>
      </c>
      <c r="K680" s="80">
        <v>0</v>
      </c>
      <c r="L680" s="80">
        <v>893</v>
      </c>
      <c r="M680" s="81">
        <v>16487</v>
      </c>
      <c r="N680"/>
      <c r="O680" s="79">
        <v>0</v>
      </c>
      <c r="P680" s="79">
        <v>0</v>
      </c>
      <c r="Q680" s="55">
        <v>0.09</v>
      </c>
      <c r="R680" s="55">
        <v>8.0187235395095288E-4</v>
      </c>
      <c r="S680" s="52">
        <v>0</v>
      </c>
      <c r="T680"/>
      <c r="U680" s="82">
        <v>15594</v>
      </c>
      <c r="V680" s="82">
        <v>0</v>
      </c>
      <c r="W680" s="82">
        <v>0</v>
      </c>
      <c r="X680" s="82">
        <v>893</v>
      </c>
      <c r="Y680" s="82">
        <v>16487</v>
      </c>
      <c r="Z680" s="83">
        <f ca="1">SUMIF($A$10:$A$938,$A680,$Y$10:$Y$938)+SUMIF('17PJ'!$B$10:$K$889,$A680,'17PJ'!K$10:$K$889)</f>
        <v>20294563.568762898</v>
      </c>
      <c r="AB680" s="79">
        <v>0</v>
      </c>
      <c r="AC680" s="79">
        <v>0</v>
      </c>
      <c r="AD680" s="80">
        <v>0</v>
      </c>
      <c r="AE680" s="150"/>
    </row>
    <row r="681" spans="1:31" s="13" customFormat="1">
      <c r="A681" s="49">
        <v>487</v>
      </c>
      <c r="B681" s="49">
        <v>487274049</v>
      </c>
      <c r="C681" s="50" t="s">
        <v>268</v>
      </c>
      <c r="D681" s="49">
        <v>274</v>
      </c>
      <c r="E681" s="50" t="s">
        <v>60</v>
      </c>
      <c r="F681" s="49">
        <v>49</v>
      </c>
      <c r="G681" s="50" t="s">
        <v>73</v>
      </c>
      <c r="H681" s="79">
        <v>91.05</v>
      </c>
      <c r="I681" s="80">
        <v>11594</v>
      </c>
      <c r="J681" s="80">
        <v>14673</v>
      </c>
      <c r="K681" s="80">
        <v>0</v>
      </c>
      <c r="L681" s="80">
        <v>893</v>
      </c>
      <c r="M681" s="81">
        <v>27160</v>
      </c>
      <c r="N681"/>
      <c r="O681" s="79">
        <v>0</v>
      </c>
      <c r="P681" s="79">
        <v>0</v>
      </c>
      <c r="Q681" s="55">
        <v>0.09</v>
      </c>
      <c r="R681" s="55">
        <v>6.8189522195801267E-2</v>
      </c>
      <c r="S681" s="52">
        <v>0</v>
      </c>
      <c r="T681"/>
      <c r="U681" s="82">
        <v>2391611</v>
      </c>
      <c r="V681" s="82">
        <v>0</v>
      </c>
      <c r="W681" s="82">
        <v>0</v>
      </c>
      <c r="X681" s="82">
        <v>81307</v>
      </c>
      <c r="Y681" s="82">
        <v>2472918</v>
      </c>
      <c r="Z681" s="83">
        <f ca="1">SUMIF($A$10:$A$938,$A681,$Y$10:$Y$938)+SUMIF('17PJ'!$B$10:$K$889,$A681,'17PJ'!K$10:$K$889)</f>
        <v>20294563.568762898</v>
      </c>
      <c r="AB681" s="79">
        <v>0</v>
      </c>
      <c r="AC681" s="79">
        <v>0</v>
      </c>
      <c r="AD681" s="80">
        <v>0</v>
      </c>
      <c r="AE681" s="150"/>
    </row>
    <row r="682" spans="1:31" s="13" customFormat="1">
      <c r="A682" s="49">
        <v>487</v>
      </c>
      <c r="B682" s="49">
        <v>487274057</v>
      </c>
      <c r="C682" s="50" t="s">
        <v>268</v>
      </c>
      <c r="D682" s="49">
        <v>274</v>
      </c>
      <c r="E682" s="50" t="s">
        <v>60</v>
      </c>
      <c r="F682" s="49">
        <v>57</v>
      </c>
      <c r="G682" s="50" t="s">
        <v>13</v>
      </c>
      <c r="H682" s="79">
        <v>13.64</v>
      </c>
      <c r="I682" s="80">
        <v>11926</v>
      </c>
      <c r="J682" s="80">
        <v>607</v>
      </c>
      <c r="K682" s="80">
        <v>0</v>
      </c>
      <c r="L682" s="80">
        <v>893</v>
      </c>
      <c r="M682" s="81">
        <v>13426</v>
      </c>
      <c r="N682"/>
      <c r="O682" s="79">
        <v>0</v>
      </c>
      <c r="P682" s="79">
        <v>0</v>
      </c>
      <c r="Q682" s="55">
        <v>0.18</v>
      </c>
      <c r="R682" s="55">
        <v>0.11752257884657875</v>
      </c>
      <c r="S682" s="52">
        <v>0</v>
      </c>
      <c r="T682"/>
      <c r="U682" s="82">
        <v>170950</v>
      </c>
      <c r="V682" s="82">
        <v>0</v>
      </c>
      <c r="W682" s="82">
        <v>0</v>
      </c>
      <c r="X682" s="82">
        <v>12181</v>
      </c>
      <c r="Y682" s="82">
        <v>183131</v>
      </c>
      <c r="Z682" s="83">
        <f ca="1">SUMIF($A$10:$A$938,$A682,$Y$10:$Y$938)+SUMIF('17PJ'!$B$10:$K$889,$A682,'17PJ'!K$10:$K$889)</f>
        <v>20294563.568762898</v>
      </c>
      <c r="AB682" s="79">
        <v>0</v>
      </c>
      <c r="AC682" s="79">
        <v>0</v>
      </c>
      <c r="AD682" s="80">
        <v>0</v>
      </c>
      <c r="AE682" s="150"/>
    </row>
    <row r="683" spans="1:31" s="13" customFormat="1">
      <c r="A683" s="49">
        <v>487</v>
      </c>
      <c r="B683" s="49">
        <v>487274093</v>
      </c>
      <c r="C683" s="50" t="s">
        <v>268</v>
      </c>
      <c r="D683" s="49">
        <v>274</v>
      </c>
      <c r="E683" s="50" t="s">
        <v>60</v>
      </c>
      <c r="F683" s="49">
        <v>93</v>
      </c>
      <c r="G683" s="50" t="s">
        <v>14</v>
      </c>
      <c r="H683" s="79">
        <v>50.269999999999996</v>
      </c>
      <c r="I683" s="80">
        <v>11341</v>
      </c>
      <c r="J683" s="80">
        <v>325</v>
      </c>
      <c r="K683" s="80">
        <v>0</v>
      </c>
      <c r="L683" s="80">
        <v>893</v>
      </c>
      <c r="M683" s="81">
        <v>12559</v>
      </c>
      <c r="N683"/>
      <c r="O683" s="79">
        <v>0</v>
      </c>
      <c r="P683" s="79">
        <v>0</v>
      </c>
      <c r="Q683" s="55">
        <v>0.09</v>
      </c>
      <c r="R683" s="55">
        <v>8.9870379446020443E-2</v>
      </c>
      <c r="S683" s="52">
        <v>0</v>
      </c>
      <c r="T683"/>
      <c r="U683" s="82">
        <v>586450</v>
      </c>
      <c r="V683" s="82">
        <v>0</v>
      </c>
      <c r="W683" s="82">
        <v>0</v>
      </c>
      <c r="X683" s="82">
        <v>44891</v>
      </c>
      <c r="Y683" s="82">
        <v>631341</v>
      </c>
      <c r="Z683" s="83">
        <f ca="1">SUMIF($A$10:$A$938,$A683,$Y$10:$Y$938)+SUMIF('17PJ'!$B$10:$K$889,$A683,'17PJ'!K$10:$K$889)</f>
        <v>20294563.568762898</v>
      </c>
      <c r="AB683" s="79">
        <v>4.2699999999999996</v>
      </c>
      <c r="AC683" s="79">
        <v>4.2699999999999996</v>
      </c>
      <c r="AD683" s="80">
        <v>53627</v>
      </c>
      <c r="AE683" s="150"/>
    </row>
    <row r="684" spans="1:31" s="13" customFormat="1">
      <c r="A684" s="49">
        <v>487</v>
      </c>
      <c r="B684" s="49">
        <v>487274128</v>
      </c>
      <c r="C684" s="50" t="s">
        <v>268</v>
      </c>
      <c r="D684" s="49">
        <v>274</v>
      </c>
      <c r="E684" s="50" t="s">
        <v>60</v>
      </c>
      <c r="F684" s="49">
        <v>128</v>
      </c>
      <c r="G684" s="50" t="s">
        <v>122</v>
      </c>
      <c r="H684" s="79">
        <v>2</v>
      </c>
      <c r="I684" s="80">
        <v>8689</v>
      </c>
      <c r="J684" s="80">
        <v>442</v>
      </c>
      <c r="K684" s="80">
        <v>0</v>
      </c>
      <c r="L684" s="80">
        <v>893</v>
      </c>
      <c r="M684" s="81">
        <v>10024</v>
      </c>
      <c r="N684"/>
      <c r="O684" s="79">
        <v>0</v>
      </c>
      <c r="P684" s="79">
        <v>0</v>
      </c>
      <c r="Q684" s="55">
        <v>0.18</v>
      </c>
      <c r="R684" s="55">
        <v>3.3692444036885129E-2</v>
      </c>
      <c r="S684" s="52">
        <v>0</v>
      </c>
      <c r="T684"/>
      <c r="U684" s="82">
        <v>18262</v>
      </c>
      <c r="V684" s="82">
        <v>0</v>
      </c>
      <c r="W684" s="82">
        <v>0</v>
      </c>
      <c r="X684" s="82">
        <v>1786</v>
      </c>
      <c r="Y684" s="82">
        <v>20048</v>
      </c>
      <c r="Z684" s="83">
        <f ca="1">SUMIF($A$10:$A$938,$A684,$Y$10:$Y$938)+SUMIF('17PJ'!$B$10:$K$889,$A684,'17PJ'!K$10:$K$889)</f>
        <v>20294563.568762898</v>
      </c>
      <c r="AB684" s="79">
        <v>0</v>
      </c>
      <c r="AC684" s="79">
        <v>0</v>
      </c>
      <c r="AD684" s="80">
        <v>0</v>
      </c>
      <c r="AE684" s="150"/>
    </row>
    <row r="685" spans="1:31" s="13" customFormat="1">
      <c r="A685" s="49">
        <v>487</v>
      </c>
      <c r="B685" s="49">
        <v>487274149</v>
      </c>
      <c r="C685" s="50" t="s">
        <v>268</v>
      </c>
      <c r="D685" s="49">
        <v>274</v>
      </c>
      <c r="E685" s="50" t="s">
        <v>60</v>
      </c>
      <c r="F685" s="49">
        <v>149</v>
      </c>
      <c r="G685" s="50" t="s">
        <v>77</v>
      </c>
      <c r="H685" s="79">
        <v>1</v>
      </c>
      <c r="I685" s="80">
        <v>8505</v>
      </c>
      <c r="J685" s="80">
        <v>10</v>
      </c>
      <c r="K685" s="80">
        <v>0</v>
      </c>
      <c r="L685" s="80">
        <v>893</v>
      </c>
      <c r="M685" s="81">
        <v>9408</v>
      </c>
      <c r="N685"/>
      <c r="O685" s="79">
        <v>0</v>
      </c>
      <c r="P685" s="79">
        <v>0</v>
      </c>
      <c r="Q685" s="55">
        <v>0.12985622607830993</v>
      </c>
      <c r="R685" s="55">
        <v>0.10032197054833102</v>
      </c>
      <c r="S685" s="52">
        <v>0</v>
      </c>
      <c r="T685"/>
      <c r="U685" s="82">
        <v>8515</v>
      </c>
      <c r="V685" s="82">
        <v>0</v>
      </c>
      <c r="W685" s="82">
        <v>0</v>
      </c>
      <c r="X685" s="82">
        <v>893</v>
      </c>
      <c r="Y685" s="82">
        <v>9408</v>
      </c>
      <c r="Z685" s="83">
        <f ca="1">SUMIF($A$10:$A$938,$A685,$Y$10:$Y$938)+SUMIF('17PJ'!$B$10:$K$889,$A685,'17PJ'!K$10:$K$889)</f>
        <v>20294563.568762898</v>
      </c>
      <c r="AB685" s="79">
        <v>0</v>
      </c>
      <c r="AC685" s="79">
        <v>0</v>
      </c>
      <c r="AD685" s="80">
        <v>0</v>
      </c>
      <c r="AE685" s="150"/>
    </row>
    <row r="686" spans="1:31" s="13" customFormat="1">
      <c r="A686" s="49">
        <v>487</v>
      </c>
      <c r="B686" s="49">
        <v>487274163</v>
      </c>
      <c r="C686" s="50" t="s">
        <v>268</v>
      </c>
      <c r="D686" s="49">
        <v>274</v>
      </c>
      <c r="E686" s="50" t="s">
        <v>60</v>
      </c>
      <c r="F686" s="49">
        <v>163</v>
      </c>
      <c r="G686" s="50" t="s">
        <v>16</v>
      </c>
      <c r="H686" s="79">
        <v>7.24</v>
      </c>
      <c r="I686" s="80">
        <v>11445</v>
      </c>
      <c r="J686" s="80">
        <v>483</v>
      </c>
      <c r="K686" s="80">
        <v>0</v>
      </c>
      <c r="L686" s="80">
        <v>893</v>
      </c>
      <c r="M686" s="81">
        <v>12821</v>
      </c>
      <c r="N686"/>
      <c r="O686" s="79">
        <v>0</v>
      </c>
      <c r="P686" s="79">
        <v>0</v>
      </c>
      <c r="Q686" s="55">
        <v>0.18</v>
      </c>
      <c r="R686" s="55">
        <v>8.6929728917015628E-2</v>
      </c>
      <c r="S686" s="52">
        <v>0</v>
      </c>
      <c r="T686"/>
      <c r="U686" s="82">
        <v>86359</v>
      </c>
      <c r="V686" s="82">
        <v>0</v>
      </c>
      <c r="W686" s="82">
        <v>0</v>
      </c>
      <c r="X686" s="82">
        <v>6465</v>
      </c>
      <c r="Y686" s="82">
        <v>92824</v>
      </c>
      <c r="Z686" s="83">
        <f ca="1">SUMIF($A$10:$A$938,$A686,$Y$10:$Y$938)+SUMIF('17PJ'!$B$10:$K$889,$A686,'17PJ'!K$10:$K$889)</f>
        <v>20294563.568762898</v>
      </c>
      <c r="AB686" s="79">
        <v>0</v>
      </c>
      <c r="AC686" s="79">
        <v>0</v>
      </c>
      <c r="AD686" s="80">
        <v>0</v>
      </c>
      <c r="AE686" s="150"/>
    </row>
    <row r="687" spans="1:31" s="13" customFormat="1">
      <c r="A687" s="49">
        <v>487</v>
      </c>
      <c r="B687" s="49">
        <v>487274165</v>
      </c>
      <c r="C687" s="50" t="s">
        <v>268</v>
      </c>
      <c r="D687" s="49">
        <v>274</v>
      </c>
      <c r="E687" s="50" t="s">
        <v>60</v>
      </c>
      <c r="F687" s="49">
        <v>165</v>
      </c>
      <c r="G687" s="50" t="s">
        <v>17</v>
      </c>
      <c r="H687" s="79">
        <v>62.109999999999992</v>
      </c>
      <c r="I687" s="80">
        <v>10492</v>
      </c>
      <c r="J687" s="80">
        <v>572</v>
      </c>
      <c r="K687" s="80">
        <v>0</v>
      </c>
      <c r="L687" s="80">
        <v>893</v>
      </c>
      <c r="M687" s="81">
        <v>11957</v>
      </c>
      <c r="N687"/>
      <c r="O687" s="79">
        <v>0</v>
      </c>
      <c r="P687" s="79">
        <v>0</v>
      </c>
      <c r="Q687" s="55">
        <v>9.8299999999999998E-2</v>
      </c>
      <c r="R687" s="55">
        <v>9.8201070211486718E-2</v>
      </c>
      <c r="S687" s="52">
        <v>0</v>
      </c>
      <c r="T687"/>
      <c r="U687" s="82">
        <v>687185</v>
      </c>
      <c r="V687" s="82">
        <v>0</v>
      </c>
      <c r="W687" s="82">
        <v>0</v>
      </c>
      <c r="X687" s="82">
        <v>55465</v>
      </c>
      <c r="Y687" s="82">
        <v>742650</v>
      </c>
      <c r="Z687" s="83">
        <f ca="1">SUMIF($A$10:$A$938,$A687,$Y$10:$Y$938)+SUMIF('17PJ'!$B$10:$K$889,$A687,'17PJ'!K$10:$K$889)</f>
        <v>20294563.568762898</v>
      </c>
      <c r="AB687" s="79">
        <v>30</v>
      </c>
      <c r="AC687" s="79">
        <v>22</v>
      </c>
      <c r="AD687" s="80">
        <v>263054</v>
      </c>
      <c r="AE687" s="150"/>
    </row>
    <row r="688" spans="1:31" s="13" customFormat="1">
      <c r="A688" s="49">
        <v>487</v>
      </c>
      <c r="B688" s="49">
        <v>487274176</v>
      </c>
      <c r="C688" s="50" t="s">
        <v>268</v>
      </c>
      <c r="D688" s="49">
        <v>274</v>
      </c>
      <c r="E688" s="50" t="s">
        <v>60</v>
      </c>
      <c r="F688" s="49">
        <v>176</v>
      </c>
      <c r="G688" s="50" t="s">
        <v>78</v>
      </c>
      <c r="H688" s="79">
        <v>48.569999999999993</v>
      </c>
      <c r="I688" s="80">
        <v>11158</v>
      </c>
      <c r="J688" s="80">
        <v>3686</v>
      </c>
      <c r="K688" s="80">
        <v>0</v>
      </c>
      <c r="L688" s="80">
        <v>893</v>
      </c>
      <c r="M688" s="81">
        <v>15737</v>
      </c>
      <c r="N688"/>
      <c r="O688" s="79">
        <v>0</v>
      </c>
      <c r="P688" s="79">
        <v>0</v>
      </c>
      <c r="Q688" s="55">
        <v>0.09</v>
      </c>
      <c r="R688" s="55">
        <v>6.645275270560716E-2</v>
      </c>
      <c r="S688" s="52">
        <v>0</v>
      </c>
      <c r="T688"/>
      <c r="U688" s="82">
        <v>720973</v>
      </c>
      <c r="V688" s="82">
        <v>0</v>
      </c>
      <c r="W688" s="82">
        <v>0</v>
      </c>
      <c r="X688" s="82">
        <v>43373</v>
      </c>
      <c r="Y688" s="82">
        <v>764346</v>
      </c>
      <c r="Z688" s="83">
        <f ca="1">SUMIF($A$10:$A$938,$A688,$Y$10:$Y$938)+SUMIF('17PJ'!$B$10:$K$889,$A688,'17PJ'!K$10:$K$889)</f>
        <v>20294563.568762898</v>
      </c>
      <c r="AB688" s="79">
        <v>0</v>
      </c>
      <c r="AC688" s="79">
        <v>0</v>
      </c>
      <c r="AD688" s="80">
        <v>0</v>
      </c>
      <c r="AE688" s="150"/>
    </row>
    <row r="689" spans="1:31" s="13" customFormat="1">
      <c r="A689" s="49">
        <v>487</v>
      </c>
      <c r="B689" s="49">
        <v>487274178</v>
      </c>
      <c r="C689" s="50" t="s">
        <v>268</v>
      </c>
      <c r="D689" s="49">
        <v>274</v>
      </c>
      <c r="E689" s="50" t="s">
        <v>60</v>
      </c>
      <c r="F689" s="49">
        <v>178</v>
      </c>
      <c r="G689" s="50" t="s">
        <v>219</v>
      </c>
      <c r="H689" s="79">
        <v>1</v>
      </c>
      <c r="I689" s="80">
        <v>8689</v>
      </c>
      <c r="J689" s="80">
        <v>906</v>
      </c>
      <c r="K689" s="80">
        <v>0</v>
      </c>
      <c r="L689" s="80">
        <v>893</v>
      </c>
      <c r="M689" s="81">
        <v>10488</v>
      </c>
      <c r="N689"/>
      <c r="O689" s="79">
        <v>0</v>
      </c>
      <c r="P689" s="79">
        <v>0</v>
      </c>
      <c r="Q689" s="55">
        <v>0.09</v>
      </c>
      <c r="R689" s="55">
        <v>5.8677372275208833E-2</v>
      </c>
      <c r="S689" s="52">
        <v>0</v>
      </c>
      <c r="T689"/>
      <c r="U689" s="82">
        <v>9595</v>
      </c>
      <c r="V689" s="82">
        <v>0</v>
      </c>
      <c r="W689" s="82">
        <v>0</v>
      </c>
      <c r="X689" s="82">
        <v>893</v>
      </c>
      <c r="Y689" s="82">
        <v>10488</v>
      </c>
      <c r="Z689" s="83">
        <f ca="1">SUMIF($A$10:$A$938,$A689,$Y$10:$Y$938)+SUMIF('17PJ'!$B$10:$K$889,$A689,'17PJ'!K$10:$K$889)</f>
        <v>20294563.568762898</v>
      </c>
      <c r="AB689" s="79">
        <v>0</v>
      </c>
      <c r="AC689" s="79">
        <v>0</v>
      </c>
      <c r="AD689" s="80">
        <v>0</v>
      </c>
      <c r="AE689" s="150"/>
    </row>
    <row r="690" spans="1:31" s="13" customFormat="1">
      <c r="A690" s="49">
        <v>487</v>
      </c>
      <c r="B690" s="49">
        <v>487274181</v>
      </c>
      <c r="C690" s="50" t="s">
        <v>268</v>
      </c>
      <c r="D690" s="49">
        <v>274</v>
      </c>
      <c r="E690" s="50" t="s">
        <v>60</v>
      </c>
      <c r="F690" s="49">
        <v>181</v>
      </c>
      <c r="G690" s="50" t="s">
        <v>79</v>
      </c>
      <c r="H690" s="79">
        <v>1</v>
      </c>
      <c r="I690" s="80">
        <v>13000</v>
      </c>
      <c r="J690" s="80">
        <v>877</v>
      </c>
      <c r="K690" s="80">
        <v>0</v>
      </c>
      <c r="L690" s="80">
        <v>893</v>
      </c>
      <c r="M690" s="81">
        <v>14770</v>
      </c>
      <c r="N690"/>
      <c r="O690" s="79">
        <v>0</v>
      </c>
      <c r="P690" s="79">
        <v>0</v>
      </c>
      <c r="Q690" s="55">
        <v>0.09</v>
      </c>
      <c r="R690" s="55">
        <v>1.5623145980024853E-2</v>
      </c>
      <c r="S690" s="52">
        <v>0</v>
      </c>
      <c r="T690"/>
      <c r="U690" s="82">
        <v>13877</v>
      </c>
      <c r="V690" s="82">
        <v>0</v>
      </c>
      <c r="W690" s="82">
        <v>0</v>
      </c>
      <c r="X690" s="82">
        <v>893</v>
      </c>
      <c r="Y690" s="82">
        <v>14770</v>
      </c>
      <c r="Z690" s="83">
        <f ca="1">SUMIF($A$10:$A$938,$A690,$Y$10:$Y$938)+SUMIF('17PJ'!$B$10:$K$889,$A690,'17PJ'!K$10:$K$889)</f>
        <v>20294563.568762898</v>
      </c>
      <c r="AB690" s="79">
        <v>0</v>
      </c>
      <c r="AC690" s="79">
        <v>0</v>
      </c>
      <c r="AD690" s="80">
        <v>0</v>
      </c>
      <c r="AE690" s="150"/>
    </row>
    <row r="691" spans="1:31" s="13" customFormat="1">
      <c r="A691" s="49">
        <v>487</v>
      </c>
      <c r="B691" s="49">
        <v>487274199</v>
      </c>
      <c r="C691" s="50" t="s">
        <v>268</v>
      </c>
      <c r="D691" s="49">
        <v>274</v>
      </c>
      <c r="E691" s="50" t="s">
        <v>60</v>
      </c>
      <c r="F691" s="49">
        <v>199</v>
      </c>
      <c r="G691" s="50" t="s">
        <v>139</v>
      </c>
      <c r="H691" s="79">
        <v>2</v>
      </c>
      <c r="I691" s="80">
        <v>9914</v>
      </c>
      <c r="J691" s="80">
        <v>6359</v>
      </c>
      <c r="K691" s="80">
        <v>0</v>
      </c>
      <c r="L691" s="80">
        <v>893</v>
      </c>
      <c r="M691" s="81">
        <v>17166</v>
      </c>
      <c r="N691"/>
      <c r="O691" s="79">
        <v>0</v>
      </c>
      <c r="P691" s="79">
        <v>0</v>
      </c>
      <c r="Q691" s="55">
        <v>0.09</v>
      </c>
      <c r="R691" s="55">
        <v>5.3669586853901296E-4</v>
      </c>
      <c r="S691" s="52">
        <v>0</v>
      </c>
      <c r="T691"/>
      <c r="U691" s="82">
        <v>32546</v>
      </c>
      <c r="V691" s="82">
        <v>0</v>
      </c>
      <c r="W691" s="82">
        <v>0</v>
      </c>
      <c r="X691" s="82">
        <v>1786</v>
      </c>
      <c r="Y691" s="82">
        <v>34332</v>
      </c>
      <c r="Z691" s="83">
        <f ca="1">SUMIF($A$10:$A$938,$A691,$Y$10:$Y$938)+SUMIF('17PJ'!$B$10:$K$889,$A691,'17PJ'!K$10:$K$889)</f>
        <v>20294563.568762898</v>
      </c>
      <c r="AB691" s="79">
        <v>0</v>
      </c>
      <c r="AC691" s="79">
        <v>0</v>
      </c>
      <c r="AD691" s="80">
        <v>0</v>
      </c>
      <c r="AE691" s="150"/>
    </row>
    <row r="692" spans="1:31" s="13" customFormat="1">
      <c r="A692" s="49">
        <v>487</v>
      </c>
      <c r="B692" s="49">
        <v>487274217</v>
      </c>
      <c r="C692" s="50" t="s">
        <v>268</v>
      </c>
      <c r="D692" s="49">
        <v>274</v>
      </c>
      <c r="E692" s="50" t="s">
        <v>60</v>
      </c>
      <c r="F692" s="49">
        <v>217</v>
      </c>
      <c r="G692" s="50" t="s">
        <v>379</v>
      </c>
      <c r="H692" s="79">
        <v>1</v>
      </c>
      <c r="I692" s="80">
        <v>9876</v>
      </c>
      <c r="J692" s="80">
        <v>4307</v>
      </c>
      <c r="K692" s="80">
        <v>0</v>
      </c>
      <c r="L692" s="80">
        <v>893</v>
      </c>
      <c r="M692" s="81">
        <v>15076</v>
      </c>
      <c r="N692"/>
      <c r="O692" s="79">
        <v>0</v>
      </c>
      <c r="P692" s="79">
        <v>0</v>
      </c>
      <c r="Q692" s="55">
        <v>0.09</v>
      </c>
      <c r="R692" s="55">
        <v>8.1121734679163104E-4</v>
      </c>
      <c r="S692" s="52">
        <v>0</v>
      </c>
      <c r="T692"/>
      <c r="U692" s="82">
        <v>14183</v>
      </c>
      <c r="V692" s="82">
        <v>0</v>
      </c>
      <c r="W692" s="82">
        <v>0</v>
      </c>
      <c r="X692" s="82">
        <v>893</v>
      </c>
      <c r="Y692" s="82">
        <v>15076</v>
      </c>
      <c r="Z692" s="83">
        <f ca="1">SUMIF($A$10:$A$938,$A692,$Y$10:$Y$938)+SUMIF('17PJ'!$B$10:$K$889,$A692,'17PJ'!K$10:$K$889)</f>
        <v>20294563.568762898</v>
      </c>
      <c r="AB692" s="79">
        <v>0</v>
      </c>
      <c r="AC692" s="79">
        <v>0</v>
      </c>
      <c r="AD692" s="80">
        <v>0</v>
      </c>
      <c r="AE692" s="150"/>
    </row>
    <row r="693" spans="1:31" s="13" customFormat="1">
      <c r="A693" s="49">
        <v>487</v>
      </c>
      <c r="B693" s="49">
        <v>487274229</v>
      </c>
      <c r="C693" s="50" t="s">
        <v>268</v>
      </c>
      <c r="D693" s="49">
        <v>274</v>
      </c>
      <c r="E693" s="50" t="s">
        <v>60</v>
      </c>
      <c r="F693" s="49">
        <v>229</v>
      </c>
      <c r="G693" s="50" t="s">
        <v>97</v>
      </c>
      <c r="H693" s="79">
        <v>1.69</v>
      </c>
      <c r="I693" s="80">
        <v>10845</v>
      </c>
      <c r="J693" s="80">
        <v>1870</v>
      </c>
      <c r="K693" s="80">
        <v>0</v>
      </c>
      <c r="L693" s="80">
        <v>893</v>
      </c>
      <c r="M693" s="81">
        <v>13608</v>
      </c>
      <c r="N693"/>
      <c r="O693" s="79">
        <v>0</v>
      </c>
      <c r="P693" s="79">
        <v>0</v>
      </c>
      <c r="Q693" s="55">
        <v>0.09</v>
      </c>
      <c r="R693" s="55">
        <v>1.1153540828177228E-2</v>
      </c>
      <c r="S693" s="52">
        <v>0</v>
      </c>
      <c r="T693"/>
      <c r="U693" s="82">
        <v>21488</v>
      </c>
      <c r="V693" s="82">
        <v>0</v>
      </c>
      <c r="W693" s="82">
        <v>0</v>
      </c>
      <c r="X693" s="82">
        <v>1509</v>
      </c>
      <c r="Y693" s="82">
        <v>22997</v>
      </c>
      <c r="Z693" s="83">
        <f ca="1">SUMIF($A$10:$A$938,$A693,$Y$10:$Y$938)+SUMIF('17PJ'!$B$10:$K$889,$A693,'17PJ'!K$10:$K$889)</f>
        <v>20294563.568762898</v>
      </c>
      <c r="AB693" s="79">
        <v>0</v>
      </c>
      <c r="AC693" s="79">
        <v>0</v>
      </c>
      <c r="AD693" s="80">
        <v>0</v>
      </c>
      <c r="AE693" s="150"/>
    </row>
    <row r="694" spans="1:31" s="13" customFormat="1">
      <c r="A694" s="49">
        <v>487</v>
      </c>
      <c r="B694" s="49">
        <v>487274243</v>
      </c>
      <c r="C694" s="50" t="s">
        <v>268</v>
      </c>
      <c r="D694" s="49">
        <v>274</v>
      </c>
      <c r="E694" s="50" t="s">
        <v>60</v>
      </c>
      <c r="F694" s="49">
        <v>243</v>
      </c>
      <c r="G694" s="50" t="s">
        <v>80</v>
      </c>
      <c r="H694" s="79">
        <v>1</v>
      </c>
      <c r="I694" s="80">
        <v>12066</v>
      </c>
      <c r="J694" s="80">
        <v>2848</v>
      </c>
      <c r="K694" s="80">
        <v>0</v>
      </c>
      <c r="L694" s="80">
        <v>893</v>
      </c>
      <c r="M694" s="81">
        <v>15807</v>
      </c>
      <c r="N694"/>
      <c r="O694" s="79">
        <v>0</v>
      </c>
      <c r="P694" s="79">
        <v>0</v>
      </c>
      <c r="Q694" s="55">
        <v>0.09</v>
      </c>
      <c r="R694" s="55">
        <v>5.3763165448022874E-3</v>
      </c>
      <c r="S694" s="52">
        <v>0</v>
      </c>
      <c r="T694"/>
      <c r="U694" s="82">
        <v>14914</v>
      </c>
      <c r="V694" s="82">
        <v>0</v>
      </c>
      <c r="W694" s="82">
        <v>0</v>
      </c>
      <c r="X694" s="82">
        <v>893</v>
      </c>
      <c r="Y694" s="82">
        <v>15807</v>
      </c>
      <c r="Z694" s="83">
        <f ca="1">SUMIF($A$10:$A$938,$A694,$Y$10:$Y$938)+SUMIF('17PJ'!$B$10:$K$889,$A694,'17PJ'!K$10:$K$889)</f>
        <v>20294563.568762898</v>
      </c>
      <c r="AB694" s="79">
        <v>0</v>
      </c>
      <c r="AC694" s="79">
        <v>0</v>
      </c>
      <c r="AD694" s="80">
        <v>0</v>
      </c>
      <c r="AE694" s="150"/>
    </row>
    <row r="695" spans="1:31" s="13" customFormat="1">
      <c r="A695" s="49">
        <v>487</v>
      </c>
      <c r="B695" s="49">
        <v>487274244</v>
      </c>
      <c r="C695" s="50" t="s">
        <v>268</v>
      </c>
      <c r="D695" s="49">
        <v>274</v>
      </c>
      <c r="E695" s="50" t="s">
        <v>60</v>
      </c>
      <c r="F695" s="49">
        <v>244</v>
      </c>
      <c r="G695" s="50" t="s">
        <v>27</v>
      </c>
      <c r="H695" s="79">
        <v>5</v>
      </c>
      <c r="I695" s="80">
        <v>11038</v>
      </c>
      <c r="J695" s="80">
        <v>4472</v>
      </c>
      <c r="K695" s="80">
        <v>0</v>
      </c>
      <c r="L695" s="80">
        <v>893</v>
      </c>
      <c r="M695" s="81">
        <v>16403</v>
      </c>
      <c r="N695"/>
      <c r="O695" s="79">
        <v>0</v>
      </c>
      <c r="P695" s="79">
        <v>0</v>
      </c>
      <c r="Q695" s="55">
        <v>0.18</v>
      </c>
      <c r="R695" s="55">
        <v>9.1081897987744451E-2</v>
      </c>
      <c r="S695" s="52">
        <v>0</v>
      </c>
      <c r="T695"/>
      <c r="U695" s="82">
        <v>77550</v>
      </c>
      <c r="V695" s="82">
        <v>0</v>
      </c>
      <c r="W695" s="82">
        <v>0</v>
      </c>
      <c r="X695" s="82">
        <v>4465</v>
      </c>
      <c r="Y695" s="82">
        <v>82015</v>
      </c>
      <c r="Z695" s="83">
        <f ca="1">SUMIF($A$10:$A$938,$A695,$Y$10:$Y$938)+SUMIF('17PJ'!$B$10:$K$889,$A695,'17PJ'!K$10:$K$889)</f>
        <v>20294563.568762898</v>
      </c>
      <c r="AB695" s="79">
        <v>0</v>
      </c>
      <c r="AC695" s="79">
        <v>0</v>
      </c>
      <c r="AD695" s="80">
        <v>0</v>
      </c>
      <c r="AE695" s="150"/>
    </row>
    <row r="696" spans="1:31" s="13" customFormat="1">
      <c r="A696" s="49">
        <v>487</v>
      </c>
      <c r="B696" s="49">
        <v>487274248</v>
      </c>
      <c r="C696" s="50" t="s">
        <v>268</v>
      </c>
      <c r="D696" s="49">
        <v>274</v>
      </c>
      <c r="E696" s="50" t="s">
        <v>60</v>
      </c>
      <c r="F696" s="49">
        <v>248</v>
      </c>
      <c r="G696" s="50" t="s">
        <v>18</v>
      </c>
      <c r="H696" s="79">
        <v>14.28</v>
      </c>
      <c r="I696" s="80">
        <v>10783</v>
      </c>
      <c r="J696" s="80">
        <v>1066</v>
      </c>
      <c r="K696" s="80">
        <v>0</v>
      </c>
      <c r="L696" s="80">
        <v>893</v>
      </c>
      <c r="M696" s="81">
        <v>12742</v>
      </c>
      <c r="N696"/>
      <c r="O696" s="79">
        <v>0</v>
      </c>
      <c r="P696" s="79">
        <v>0</v>
      </c>
      <c r="Q696" s="55">
        <v>0.09</v>
      </c>
      <c r="R696" s="55">
        <v>3.9140350816507199E-2</v>
      </c>
      <c r="S696" s="52">
        <v>0</v>
      </c>
      <c r="T696"/>
      <c r="U696" s="82">
        <v>169203</v>
      </c>
      <c r="V696" s="82">
        <v>0</v>
      </c>
      <c r="W696" s="82">
        <v>0</v>
      </c>
      <c r="X696" s="82">
        <v>12752</v>
      </c>
      <c r="Y696" s="82">
        <v>181955</v>
      </c>
      <c r="Z696" s="83">
        <f ca="1">SUMIF($A$10:$A$938,$A696,$Y$10:$Y$938)+SUMIF('17PJ'!$B$10:$K$889,$A696,'17PJ'!K$10:$K$889)</f>
        <v>20294563.568762898</v>
      </c>
      <c r="AB696" s="79">
        <v>0</v>
      </c>
      <c r="AC696" s="79">
        <v>0</v>
      </c>
      <c r="AD696" s="80">
        <v>0</v>
      </c>
      <c r="AE696" s="150"/>
    </row>
    <row r="697" spans="1:31" s="13" customFormat="1">
      <c r="A697" s="49">
        <v>487</v>
      </c>
      <c r="B697" s="49">
        <v>487274262</v>
      </c>
      <c r="C697" s="50" t="s">
        <v>268</v>
      </c>
      <c r="D697" s="49">
        <v>274</v>
      </c>
      <c r="E697" s="50" t="s">
        <v>60</v>
      </c>
      <c r="F697" s="49">
        <v>262</v>
      </c>
      <c r="G697" s="50" t="s">
        <v>19</v>
      </c>
      <c r="H697" s="79">
        <v>7.86</v>
      </c>
      <c r="I697" s="80">
        <v>10056</v>
      </c>
      <c r="J697" s="80">
        <v>4636</v>
      </c>
      <c r="K697" s="80">
        <v>0</v>
      </c>
      <c r="L697" s="80">
        <v>893</v>
      </c>
      <c r="M697" s="81">
        <v>15585</v>
      </c>
      <c r="N697"/>
      <c r="O697" s="79">
        <v>0</v>
      </c>
      <c r="P697" s="79">
        <v>0</v>
      </c>
      <c r="Q697" s="55">
        <v>0.09</v>
      </c>
      <c r="R697" s="55">
        <v>5.2966569410615699E-2</v>
      </c>
      <c r="S697" s="52">
        <v>0</v>
      </c>
      <c r="T697"/>
      <c r="U697" s="82">
        <v>115479</v>
      </c>
      <c r="V697" s="82">
        <v>0</v>
      </c>
      <c r="W697" s="82">
        <v>0</v>
      </c>
      <c r="X697" s="82">
        <v>7019</v>
      </c>
      <c r="Y697" s="82">
        <v>122498</v>
      </c>
      <c r="Z697" s="83">
        <f ca="1">SUMIF($A$10:$A$938,$A697,$Y$10:$Y$938)+SUMIF('17PJ'!$B$10:$K$889,$A697,'17PJ'!K$10:$K$889)</f>
        <v>20294563.568762898</v>
      </c>
      <c r="AB697" s="79">
        <v>0</v>
      </c>
      <c r="AC697" s="79">
        <v>0</v>
      </c>
      <c r="AD697" s="80">
        <v>0</v>
      </c>
      <c r="AE697" s="150"/>
    </row>
    <row r="698" spans="1:31" s="13" customFormat="1">
      <c r="A698" s="49">
        <v>487</v>
      </c>
      <c r="B698" s="49">
        <v>487274274</v>
      </c>
      <c r="C698" s="50" t="s">
        <v>268</v>
      </c>
      <c r="D698" s="49">
        <v>274</v>
      </c>
      <c r="E698" s="50" t="s">
        <v>60</v>
      </c>
      <c r="F698" s="49">
        <v>274</v>
      </c>
      <c r="G698" s="50" t="s">
        <v>60</v>
      </c>
      <c r="H698" s="79">
        <v>289.35999999999996</v>
      </c>
      <c r="I698" s="80">
        <v>11540</v>
      </c>
      <c r="J698" s="80">
        <v>5579</v>
      </c>
      <c r="K698" s="80">
        <v>0</v>
      </c>
      <c r="L698" s="80">
        <v>893</v>
      </c>
      <c r="M698" s="81">
        <v>18012</v>
      </c>
      <c r="N698"/>
      <c r="O698" s="79">
        <v>0</v>
      </c>
      <c r="P698" s="79">
        <v>0</v>
      </c>
      <c r="Q698" s="55">
        <v>0.09</v>
      </c>
      <c r="R698" s="55">
        <v>7.8783261750433251E-2</v>
      </c>
      <c r="S698" s="52">
        <v>0</v>
      </c>
      <c r="T698"/>
      <c r="U698" s="82">
        <v>4953554</v>
      </c>
      <c r="V698" s="82">
        <v>0</v>
      </c>
      <c r="W698" s="82">
        <v>0</v>
      </c>
      <c r="X698" s="82">
        <v>258398</v>
      </c>
      <c r="Y698" s="82">
        <v>5211952</v>
      </c>
      <c r="Z698" s="83">
        <f ca="1">SUMIF($A$10:$A$938,$A698,$Y$10:$Y$938)+SUMIF('17PJ'!$B$10:$K$889,$A698,'17PJ'!K$10:$K$889)</f>
        <v>20294563.568762898</v>
      </c>
      <c r="AB698" s="79">
        <v>0</v>
      </c>
      <c r="AC698" s="79">
        <v>0</v>
      </c>
      <c r="AD698" s="80">
        <v>0</v>
      </c>
      <c r="AE698" s="150"/>
    </row>
    <row r="699" spans="1:31" s="13" customFormat="1">
      <c r="A699" s="49">
        <v>487</v>
      </c>
      <c r="B699" s="49">
        <v>487274284</v>
      </c>
      <c r="C699" s="50" t="s">
        <v>268</v>
      </c>
      <c r="D699" s="49">
        <v>274</v>
      </c>
      <c r="E699" s="50" t="s">
        <v>60</v>
      </c>
      <c r="F699" s="49">
        <v>284</v>
      </c>
      <c r="G699" s="50" t="s">
        <v>140</v>
      </c>
      <c r="H699" s="79">
        <v>0.14000000000000001</v>
      </c>
      <c r="I699" s="80">
        <v>8689</v>
      </c>
      <c r="J699" s="80">
        <v>2958</v>
      </c>
      <c r="K699" s="80">
        <v>0</v>
      </c>
      <c r="L699" s="80">
        <v>893</v>
      </c>
      <c r="M699" s="81">
        <v>12540</v>
      </c>
      <c r="N699"/>
      <c r="O699" s="79">
        <v>0</v>
      </c>
      <c r="P699" s="79">
        <v>0</v>
      </c>
      <c r="Q699" s="55">
        <v>0.09</v>
      </c>
      <c r="R699" s="55">
        <v>2.6974727649085161E-2</v>
      </c>
      <c r="S699" s="52">
        <v>0</v>
      </c>
      <c r="T699"/>
      <c r="U699" s="82">
        <v>1631</v>
      </c>
      <c r="V699" s="82">
        <v>0</v>
      </c>
      <c r="W699" s="82">
        <v>0</v>
      </c>
      <c r="X699" s="82">
        <v>125</v>
      </c>
      <c r="Y699" s="82">
        <v>1756</v>
      </c>
      <c r="Z699" s="83">
        <f ca="1">SUMIF($A$10:$A$938,$A699,$Y$10:$Y$938)+SUMIF('17PJ'!$B$10:$K$889,$A699,'17PJ'!K$10:$K$889)</f>
        <v>20294563.568762898</v>
      </c>
      <c r="AB699" s="79">
        <v>0</v>
      </c>
      <c r="AC699" s="79">
        <v>0</v>
      </c>
      <c r="AD699" s="80">
        <v>0</v>
      </c>
      <c r="AE699" s="150"/>
    </row>
    <row r="700" spans="1:31" s="13" customFormat="1">
      <c r="A700" s="49">
        <v>487</v>
      </c>
      <c r="B700" s="49">
        <v>487274285</v>
      </c>
      <c r="C700" s="50" t="s">
        <v>268</v>
      </c>
      <c r="D700" s="49">
        <v>274</v>
      </c>
      <c r="E700" s="50" t="s">
        <v>60</v>
      </c>
      <c r="F700" s="49">
        <v>285</v>
      </c>
      <c r="G700" s="50" t="s">
        <v>28</v>
      </c>
      <c r="H700" s="79">
        <v>2</v>
      </c>
      <c r="I700" s="80">
        <v>8689</v>
      </c>
      <c r="J700" s="80">
        <v>2661</v>
      </c>
      <c r="K700" s="80">
        <v>0</v>
      </c>
      <c r="L700" s="80">
        <v>893</v>
      </c>
      <c r="M700" s="81">
        <v>12243</v>
      </c>
      <c r="N700"/>
      <c r="O700" s="79">
        <v>0</v>
      </c>
      <c r="P700" s="79">
        <v>0</v>
      </c>
      <c r="Q700" s="55">
        <v>0.09</v>
      </c>
      <c r="R700" s="55">
        <v>2.9773128157862844E-2</v>
      </c>
      <c r="S700" s="52">
        <v>0</v>
      </c>
      <c r="T700"/>
      <c r="U700" s="82">
        <v>22700</v>
      </c>
      <c r="V700" s="82">
        <v>0</v>
      </c>
      <c r="W700" s="82">
        <v>0</v>
      </c>
      <c r="X700" s="82">
        <v>1786</v>
      </c>
      <c r="Y700" s="82">
        <v>24486</v>
      </c>
      <c r="Z700" s="83">
        <f ca="1">SUMIF($A$10:$A$938,$A700,$Y$10:$Y$938)+SUMIF('17PJ'!$B$10:$K$889,$A700,'17PJ'!K$10:$K$889)</f>
        <v>20294563.568762898</v>
      </c>
      <c r="AB700" s="79">
        <v>0</v>
      </c>
      <c r="AC700" s="79">
        <v>0</v>
      </c>
      <c r="AD700" s="80">
        <v>0</v>
      </c>
      <c r="AE700" s="150"/>
    </row>
    <row r="701" spans="1:31" s="13" customFormat="1">
      <c r="A701" s="49">
        <v>487</v>
      </c>
      <c r="B701" s="49">
        <v>487274295</v>
      </c>
      <c r="C701" s="50" t="s">
        <v>268</v>
      </c>
      <c r="D701" s="49">
        <v>274</v>
      </c>
      <c r="E701" s="50" t="s">
        <v>60</v>
      </c>
      <c r="F701" s="49">
        <v>295</v>
      </c>
      <c r="G701" s="50" t="s">
        <v>135</v>
      </c>
      <c r="H701" s="79">
        <v>2</v>
      </c>
      <c r="I701" s="80">
        <v>9708</v>
      </c>
      <c r="J701" s="80">
        <v>4643</v>
      </c>
      <c r="K701" s="80">
        <v>0</v>
      </c>
      <c r="L701" s="80">
        <v>893</v>
      </c>
      <c r="M701" s="81">
        <v>15244</v>
      </c>
      <c r="N701"/>
      <c r="O701" s="79">
        <v>0</v>
      </c>
      <c r="P701" s="79">
        <v>0</v>
      </c>
      <c r="Q701" s="55">
        <v>0.09</v>
      </c>
      <c r="R701" s="55">
        <v>2.037690193406954E-2</v>
      </c>
      <c r="S701" s="52">
        <v>0</v>
      </c>
      <c r="T701"/>
      <c r="U701" s="82">
        <v>28702</v>
      </c>
      <c r="V701" s="82">
        <v>0</v>
      </c>
      <c r="W701" s="82">
        <v>0</v>
      </c>
      <c r="X701" s="82">
        <v>1786</v>
      </c>
      <c r="Y701" s="82">
        <v>30488</v>
      </c>
      <c r="Z701" s="83">
        <f ca="1">SUMIF($A$10:$A$938,$A701,$Y$10:$Y$938)+SUMIF('17PJ'!$B$10:$K$889,$A701,'17PJ'!K$10:$K$889)</f>
        <v>20294563.568762898</v>
      </c>
      <c r="AB701" s="79">
        <v>0</v>
      </c>
      <c r="AC701" s="79">
        <v>0</v>
      </c>
      <c r="AD701" s="80">
        <v>0</v>
      </c>
      <c r="AE701" s="150"/>
    </row>
    <row r="702" spans="1:31" s="13" customFormat="1">
      <c r="A702" s="49">
        <v>487</v>
      </c>
      <c r="B702" s="49">
        <v>487274305</v>
      </c>
      <c r="C702" s="50" t="s">
        <v>268</v>
      </c>
      <c r="D702" s="49">
        <v>274</v>
      </c>
      <c r="E702" s="50" t="s">
        <v>60</v>
      </c>
      <c r="F702" s="49">
        <v>305</v>
      </c>
      <c r="G702" s="50" t="s">
        <v>221</v>
      </c>
      <c r="H702" s="79">
        <v>1</v>
      </c>
      <c r="I702" s="80">
        <v>10092</v>
      </c>
      <c r="J702" s="80">
        <v>3292</v>
      </c>
      <c r="K702" s="80">
        <v>0</v>
      </c>
      <c r="L702" s="80">
        <v>893</v>
      </c>
      <c r="M702" s="81">
        <v>14277</v>
      </c>
      <c r="N702"/>
      <c r="O702" s="79">
        <v>0</v>
      </c>
      <c r="P702" s="79">
        <v>0</v>
      </c>
      <c r="Q702" s="55">
        <v>0.09</v>
      </c>
      <c r="R702" s="55">
        <v>1.3653013876805516E-2</v>
      </c>
      <c r="S702" s="52">
        <v>0</v>
      </c>
      <c r="T702"/>
      <c r="U702" s="82">
        <v>13384</v>
      </c>
      <c r="V702" s="82">
        <v>0</v>
      </c>
      <c r="W702" s="82">
        <v>0</v>
      </c>
      <c r="X702" s="82">
        <v>893</v>
      </c>
      <c r="Y702" s="82">
        <v>14277</v>
      </c>
      <c r="Z702" s="83">
        <f ca="1">SUMIF($A$10:$A$938,$A702,$Y$10:$Y$938)+SUMIF('17PJ'!$B$10:$K$889,$A702,'17PJ'!K$10:$K$889)</f>
        <v>20294563.568762898</v>
      </c>
      <c r="AB702" s="79">
        <v>0</v>
      </c>
      <c r="AC702" s="79">
        <v>0</v>
      </c>
      <c r="AD702" s="80">
        <v>0</v>
      </c>
      <c r="AE702" s="150"/>
    </row>
    <row r="703" spans="1:31" s="13" customFormat="1">
      <c r="A703" s="49">
        <v>487</v>
      </c>
      <c r="B703" s="49">
        <v>487274308</v>
      </c>
      <c r="C703" s="50" t="s">
        <v>268</v>
      </c>
      <c r="D703" s="49">
        <v>274</v>
      </c>
      <c r="E703" s="50" t="s">
        <v>60</v>
      </c>
      <c r="F703" s="49">
        <v>308</v>
      </c>
      <c r="G703" s="50" t="s">
        <v>20</v>
      </c>
      <c r="H703" s="79">
        <v>1</v>
      </c>
      <c r="I703" s="80">
        <v>11856</v>
      </c>
      <c r="J703" s="80">
        <v>6880</v>
      </c>
      <c r="K703" s="80">
        <v>0</v>
      </c>
      <c r="L703" s="80">
        <v>893</v>
      </c>
      <c r="M703" s="81">
        <v>19629</v>
      </c>
      <c r="N703"/>
      <c r="O703" s="79">
        <v>0</v>
      </c>
      <c r="P703" s="79">
        <v>0</v>
      </c>
      <c r="Q703" s="55">
        <v>0.09</v>
      </c>
      <c r="R703" s="55">
        <v>2.0352338655245709E-3</v>
      </c>
      <c r="S703" s="52">
        <v>0</v>
      </c>
      <c r="T703"/>
      <c r="U703" s="82">
        <v>18736</v>
      </c>
      <c r="V703" s="82">
        <v>0</v>
      </c>
      <c r="W703" s="82">
        <v>0</v>
      </c>
      <c r="X703" s="82">
        <v>893</v>
      </c>
      <c r="Y703" s="82">
        <v>19629</v>
      </c>
      <c r="Z703" s="83">
        <f ca="1">SUMIF($A$10:$A$938,$A703,$Y$10:$Y$938)+SUMIF('17PJ'!$B$10:$K$889,$A703,'17PJ'!K$10:$K$889)</f>
        <v>20294563.568762898</v>
      </c>
      <c r="AB703" s="79">
        <v>0</v>
      </c>
      <c r="AC703" s="79">
        <v>0</v>
      </c>
      <c r="AD703" s="80">
        <v>0</v>
      </c>
      <c r="AE703" s="150"/>
    </row>
    <row r="704" spans="1:31" s="13" customFormat="1">
      <c r="A704" s="49">
        <v>487</v>
      </c>
      <c r="B704" s="49">
        <v>487274314</v>
      </c>
      <c r="C704" s="50" t="s">
        <v>268</v>
      </c>
      <c r="D704" s="49">
        <v>274</v>
      </c>
      <c r="E704" s="50" t="s">
        <v>60</v>
      </c>
      <c r="F704" s="49">
        <v>314</v>
      </c>
      <c r="G704" s="50" t="s">
        <v>29</v>
      </c>
      <c r="H704" s="79">
        <v>1</v>
      </c>
      <c r="I704" s="80">
        <v>10661</v>
      </c>
      <c r="J704" s="80">
        <v>8271</v>
      </c>
      <c r="K704" s="80">
        <v>0</v>
      </c>
      <c r="L704" s="80">
        <v>893</v>
      </c>
      <c r="M704" s="81">
        <v>19825</v>
      </c>
      <c r="N704"/>
      <c r="O704" s="79">
        <v>0</v>
      </c>
      <c r="P704" s="79">
        <v>0</v>
      </c>
      <c r="Q704" s="55">
        <v>0.09</v>
      </c>
      <c r="R704" s="55">
        <v>4.7700631071184215E-3</v>
      </c>
      <c r="S704" s="52">
        <v>0</v>
      </c>
      <c r="T704"/>
      <c r="U704" s="82">
        <v>18932</v>
      </c>
      <c r="V704" s="82">
        <v>0</v>
      </c>
      <c r="W704" s="82">
        <v>0</v>
      </c>
      <c r="X704" s="82">
        <v>893</v>
      </c>
      <c r="Y704" s="82">
        <v>19825</v>
      </c>
      <c r="Z704" s="83">
        <f ca="1">SUMIF($A$10:$A$938,$A704,$Y$10:$Y$938)+SUMIF('17PJ'!$B$10:$K$889,$A704,'17PJ'!K$10:$K$889)</f>
        <v>20294563.568762898</v>
      </c>
      <c r="AB704" s="79">
        <v>0</v>
      </c>
      <c r="AC704" s="79">
        <v>0</v>
      </c>
      <c r="AD704" s="80">
        <v>0</v>
      </c>
      <c r="AE704" s="150"/>
    </row>
    <row r="705" spans="1:31" s="13" customFormat="1">
      <c r="A705" s="49">
        <v>487</v>
      </c>
      <c r="B705" s="49">
        <v>487274344</v>
      </c>
      <c r="C705" s="50" t="s">
        <v>268</v>
      </c>
      <c r="D705" s="49">
        <v>274</v>
      </c>
      <c r="E705" s="50" t="s">
        <v>60</v>
      </c>
      <c r="F705" s="49">
        <v>344</v>
      </c>
      <c r="G705" s="50" t="s">
        <v>81</v>
      </c>
      <c r="H705" s="79">
        <v>1</v>
      </c>
      <c r="I705" s="80">
        <v>9629</v>
      </c>
      <c r="J705" s="80">
        <v>3224</v>
      </c>
      <c r="K705" s="80">
        <v>0</v>
      </c>
      <c r="L705" s="80">
        <v>893</v>
      </c>
      <c r="M705" s="81">
        <v>13746</v>
      </c>
      <c r="N705"/>
      <c r="O705" s="79">
        <v>0</v>
      </c>
      <c r="P705" s="79">
        <v>0</v>
      </c>
      <c r="Q705" s="55">
        <v>0.09</v>
      </c>
      <c r="R705" s="55">
        <v>5.1908722563975937E-4</v>
      </c>
      <c r="S705" s="52">
        <v>0</v>
      </c>
      <c r="T705"/>
      <c r="U705" s="82">
        <v>12853</v>
      </c>
      <c r="V705" s="82">
        <v>0</v>
      </c>
      <c r="W705" s="82">
        <v>0</v>
      </c>
      <c r="X705" s="82">
        <v>893</v>
      </c>
      <c r="Y705" s="82">
        <v>13746</v>
      </c>
      <c r="Z705" s="83">
        <f ca="1">SUMIF($A$10:$A$938,$A705,$Y$10:$Y$938)+SUMIF('17PJ'!$B$10:$K$889,$A705,'17PJ'!K$10:$K$889)</f>
        <v>20294563.568762898</v>
      </c>
      <c r="AB705" s="79">
        <v>0</v>
      </c>
      <c r="AC705" s="79">
        <v>0</v>
      </c>
      <c r="AD705" s="80">
        <v>0</v>
      </c>
      <c r="AE705" s="150"/>
    </row>
    <row r="706" spans="1:31" s="13" customFormat="1">
      <c r="A706" s="49">
        <v>487</v>
      </c>
      <c r="B706" s="49">
        <v>487274347</v>
      </c>
      <c r="C706" s="50" t="s">
        <v>268</v>
      </c>
      <c r="D706" s="49">
        <v>274</v>
      </c>
      <c r="E706" s="50" t="s">
        <v>60</v>
      </c>
      <c r="F706" s="49">
        <v>347</v>
      </c>
      <c r="G706" s="50" t="s">
        <v>82</v>
      </c>
      <c r="H706" s="79">
        <v>5</v>
      </c>
      <c r="I706" s="80">
        <v>11999</v>
      </c>
      <c r="J706" s="80">
        <v>5198</v>
      </c>
      <c r="K706" s="80">
        <v>0</v>
      </c>
      <c r="L706" s="80">
        <v>893</v>
      </c>
      <c r="M706" s="81">
        <v>18090</v>
      </c>
      <c r="N706"/>
      <c r="O706" s="79">
        <v>0</v>
      </c>
      <c r="P706" s="79">
        <v>0</v>
      </c>
      <c r="Q706" s="55">
        <v>0.09</v>
      </c>
      <c r="R706" s="55">
        <v>4.4022263711121119E-3</v>
      </c>
      <c r="S706" s="52">
        <v>0</v>
      </c>
      <c r="T706"/>
      <c r="U706" s="82">
        <v>85985</v>
      </c>
      <c r="V706" s="82">
        <v>0</v>
      </c>
      <c r="W706" s="82">
        <v>0</v>
      </c>
      <c r="X706" s="82">
        <v>4465</v>
      </c>
      <c r="Y706" s="82">
        <v>90450</v>
      </c>
      <c r="Z706" s="83">
        <f ca="1">SUMIF($A$10:$A$938,$A706,$Y$10:$Y$938)+SUMIF('17PJ'!$B$10:$K$889,$A706,'17PJ'!K$10:$K$889)</f>
        <v>20294563.568762898</v>
      </c>
      <c r="AB706" s="79">
        <v>0</v>
      </c>
      <c r="AC706" s="79">
        <v>0</v>
      </c>
      <c r="AD706" s="80">
        <v>0</v>
      </c>
      <c r="AE706" s="150"/>
    </row>
    <row r="707" spans="1:31" s="13" customFormat="1">
      <c r="A707" s="49">
        <v>488</v>
      </c>
      <c r="B707" s="49">
        <v>488219001</v>
      </c>
      <c r="C707" s="50" t="s">
        <v>269</v>
      </c>
      <c r="D707" s="49">
        <v>219</v>
      </c>
      <c r="E707" s="50" t="s">
        <v>270</v>
      </c>
      <c r="F707" s="49">
        <v>1</v>
      </c>
      <c r="G707" s="50" t="s">
        <v>57</v>
      </c>
      <c r="H707" s="79">
        <v>27.24</v>
      </c>
      <c r="I707" s="80">
        <v>9150</v>
      </c>
      <c r="J707" s="80">
        <v>2592</v>
      </c>
      <c r="K707" s="80">
        <v>0</v>
      </c>
      <c r="L707" s="80">
        <v>893</v>
      </c>
      <c r="M707" s="81">
        <v>12635</v>
      </c>
      <c r="N707"/>
      <c r="O707" s="79">
        <v>0</v>
      </c>
      <c r="P707" s="79">
        <v>0</v>
      </c>
      <c r="Q707" s="55">
        <v>0.09</v>
      </c>
      <c r="R707" s="55">
        <v>1.2500801014553014E-2</v>
      </c>
      <c r="S707" s="52">
        <v>0</v>
      </c>
      <c r="T707"/>
      <c r="U707" s="82">
        <v>319852</v>
      </c>
      <c r="V707" s="82">
        <v>0</v>
      </c>
      <c r="W707" s="82">
        <v>0</v>
      </c>
      <c r="X707" s="82">
        <v>24325</v>
      </c>
      <c r="Y707" s="82">
        <v>344177</v>
      </c>
      <c r="Z707" s="83">
        <f ca="1">SUMIF($A$10:$A$938,$A707,$Y$10:$Y$938)+SUMIF('17PJ'!$B$10:$K$889,$A707,'17PJ'!K$10:$K$889)</f>
        <v>12784952</v>
      </c>
      <c r="AB707" s="79">
        <v>0</v>
      </c>
      <c r="AC707" s="79">
        <v>0</v>
      </c>
      <c r="AD707" s="80">
        <v>0</v>
      </c>
      <c r="AE707" s="150"/>
    </row>
    <row r="708" spans="1:31" s="13" customFormat="1">
      <c r="A708" s="49">
        <v>488</v>
      </c>
      <c r="B708" s="49">
        <v>488219035</v>
      </c>
      <c r="C708" s="50" t="s">
        <v>269</v>
      </c>
      <c r="D708" s="49">
        <v>219</v>
      </c>
      <c r="E708" s="50" t="s">
        <v>270</v>
      </c>
      <c r="F708" s="49">
        <v>35</v>
      </c>
      <c r="G708" s="50" t="s">
        <v>11</v>
      </c>
      <c r="H708" s="79">
        <v>6.2</v>
      </c>
      <c r="I708" s="80">
        <v>11697</v>
      </c>
      <c r="J708" s="80">
        <v>4112</v>
      </c>
      <c r="K708" s="80">
        <v>0</v>
      </c>
      <c r="L708" s="80">
        <v>893</v>
      </c>
      <c r="M708" s="81">
        <v>16702</v>
      </c>
      <c r="N708"/>
      <c r="O708" s="79">
        <v>0</v>
      </c>
      <c r="P708" s="79">
        <v>0</v>
      </c>
      <c r="Q708" s="55">
        <v>0.18</v>
      </c>
      <c r="R708" s="55">
        <v>0.14456084490991788</v>
      </c>
      <c r="S708" s="52">
        <v>0</v>
      </c>
      <c r="T708"/>
      <c r="U708" s="82">
        <v>98018</v>
      </c>
      <c r="V708" s="82">
        <v>0</v>
      </c>
      <c r="W708" s="82">
        <v>0</v>
      </c>
      <c r="X708" s="82">
        <v>5536</v>
      </c>
      <c r="Y708" s="82">
        <v>103554</v>
      </c>
      <c r="Z708" s="83">
        <f ca="1">SUMIF($A$10:$A$938,$A708,$Y$10:$Y$938)+SUMIF('17PJ'!$B$10:$K$889,$A708,'17PJ'!K$10:$K$889)</f>
        <v>12784952</v>
      </c>
      <c r="AB708" s="79">
        <v>0</v>
      </c>
      <c r="AC708" s="79">
        <v>0</v>
      </c>
      <c r="AD708" s="80">
        <v>0</v>
      </c>
      <c r="AE708" s="150"/>
    </row>
    <row r="709" spans="1:31" s="13" customFormat="1">
      <c r="A709" s="49">
        <v>488</v>
      </c>
      <c r="B709" s="49">
        <v>488219040</v>
      </c>
      <c r="C709" s="50" t="s">
        <v>269</v>
      </c>
      <c r="D709" s="49">
        <v>219</v>
      </c>
      <c r="E709" s="50" t="s">
        <v>270</v>
      </c>
      <c r="F709" s="49">
        <v>40</v>
      </c>
      <c r="G709" s="50" t="s">
        <v>88</v>
      </c>
      <c r="H709" s="79">
        <v>11.84</v>
      </c>
      <c r="I709" s="80">
        <v>10996</v>
      </c>
      <c r="J709" s="80">
        <v>2925</v>
      </c>
      <c r="K709" s="80">
        <v>0</v>
      </c>
      <c r="L709" s="80">
        <v>893</v>
      </c>
      <c r="M709" s="81">
        <v>14814</v>
      </c>
      <c r="N709"/>
      <c r="O709" s="79">
        <v>0</v>
      </c>
      <c r="P709" s="79">
        <v>0</v>
      </c>
      <c r="Q709" s="55">
        <v>0.09</v>
      </c>
      <c r="R709" s="55">
        <v>2.5491470760483671E-3</v>
      </c>
      <c r="S709" s="52">
        <v>0</v>
      </c>
      <c r="T709"/>
      <c r="U709" s="82">
        <v>164824</v>
      </c>
      <c r="V709" s="82">
        <v>0</v>
      </c>
      <c r="W709" s="82">
        <v>0</v>
      </c>
      <c r="X709" s="82">
        <v>10573</v>
      </c>
      <c r="Y709" s="82">
        <v>175397</v>
      </c>
      <c r="Z709" s="83">
        <f ca="1">SUMIF($A$10:$A$938,$A709,$Y$10:$Y$938)+SUMIF('17PJ'!$B$10:$K$889,$A709,'17PJ'!K$10:$K$889)</f>
        <v>12784952</v>
      </c>
      <c r="AB709" s="79">
        <v>0</v>
      </c>
      <c r="AC709" s="79">
        <v>0</v>
      </c>
      <c r="AD709" s="80">
        <v>0</v>
      </c>
      <c r="AE709" s="150"/>
    </row>
    <row r="710" spans="1:31" s="13" customFormat="1">
      <c r="A710" s="49">
        <v>488</v>
      </c>
      <c r="B710" s="49">
        <v>488219044</v>
      </c>
      <c r="C710" s="50" t="s">
        <v>269</v>
      </c>
      <c r="D710" s="49">
        <v>219</v>
      </c>
      <c r="E710" s="50" t="s">
        <v>270</v>
      </c>
      <c r="F710" s="49">
        <v>44</v>
      </c>
      <c r="G710" s="50" t="s">
        <v>12</v>
      </c>
      <c r="H710" s="79">
        <v>79.09999999999998</v>
      </c>
      <c r="I710" s="80">
        <v>11054</v>
      </c>
      <c r="J710" s="80">
        <v>253</v>
      </c>
      <c r="K710" s="80">
        <v>0</v>
      </c>
      <c r="L710" s="80">
        <v>893</v>
      </c>
      <c r="M710" s="81">
        <v>12200</v>
      </c>
      <c r="N710"/>
      <c r="O710" s="79">
        <v>0</v>
      </c>
      <c r="P710" s="79">
        <v>0</v>
      </c>
      <c r="Q710" s="55">
        <v>0.09</v>
      </c>
      <c r="R710" s="55">
        <v>4.5747299026763673E-2</v>
      </c>
      <c r="S710" s="52">
        <v>0</v>
      </c>
      <c r="T710"/>
      <c r="U710" s="82">
        <v>894384</v>
      </c>
      <c r="V710" s="82">
        <v>0</v>
      </c>
      <c r="W710" s="82">
        <v>0</v>
      </c>
      <c r="X710" s="82">
        <v>70636</v>
      </c>
      <c r="Y710" s="82">
        <v>965020</v>
      </c>
      <c r="Z710" s="83">
        <f ca="1">SUMIF($A$10:$A$938,$A710,$Y$10:$Y$938)+SUMIF('17PJ'!$B$10:$K$889,$A710,'17PJ'!K$10:$K$889)</f>
        <v>12784952</v>
      </c>
      <c r="AB710" s="79">
        <v>0</v>
      </c>
      <c r="AC710" s="79">
        <v>0</v>
      </c>
      <c r="AD710" s="80">
        <v>0</v>
      </c>
      <c r="AE710" s="150"/>
    </row>
    <row r="711" spans="1:31" s="13" customFormat="1">
      <c r="A711" s="49">
        <v>488</v>
      </c>
      <c r="B711" s="49">
        <v>488219050</v>
      </c>
      <c r="C711" s="50" t="s">
        <v>269</v>
      </c>
      <c r="D711" s="49">
        <v>219</v>
      </c>
      <c r="E711" s="50" t="s">
        <v>270</v>
      </c>
      <c r="F711" s="49">
        <v>50</v>
      </c>
      <c r="G711" s="50" t="s">
        <v>90</v>
      </c>
      <c r="H711" s="79">
        <v>1</v>
      </c>
      <c r="I711" s="80">
        <v>10210</v>
      </c>
      <c r="J711" s="80">
        <v>4810</v>
      </c>
      <c r="K711" s="80">
        <v>0</v>
      </c>
      <c r="L711" s="80">
        <v>893</v>
      </c>
      <c r="M711" s="81">
        <v>15913</v>
      </c>
      <c r="N711"/>
      <c r="O711" s="79">
        <v>0</v>
      </c>
      <c r="P711" s="79">
        <v>0</v>
      </c>
      <c r="Q711" s="55">
        <v>0.09</v>
      </c>
      <c r="R711" s="55">
        <v>2.7567702807502416E-3</v>
      </c>
      <c r="S711" s="52">
        <v>0</v>
      </c>
      <c r="T711"/>
      <c r="U711" s="82">
        <v>15020</v>
      </c>
      <c r="V711" s="82">
        <v>0</v>
      </c>
      <c r="W711" s="82">
        <v>0</v>
      </c>
      <c r="X711" s="82">
        <v>893</v>
      </c>
      <c r="Y711" s="82">
        <v>15913</v>
      </c>
      <c r="Z711" s="83">
        <f ca="1">SUMIF($A$10:$A$938,$A711,$Y$10:$Y$938)+SUMIF('17PJ'!$B$10:$K$889,$A711,'17PJ'!K$10:$K$889)</f>
        <v>12784952</v>
      </c>
      <c r="AB711" s="79">
        <v>0</v>
      </c>
      <c r="AC711" s="79">
        <v>0</v>
      </c>
      <c r="AD711" s="80">
        <v>0</v>
      </c>
      <c r="AE711" s="150"/>
    </row>
    <row r="712" spans="1:31" s="13" customFormat="1">
      <c r="A712" s="49">
        <v>488</v>
      </c>
      <c r="B712" s="49">
        <v>488219065</v>
      </c>
      <c r="C712" s="50" t="s">
        <v>269</v>
      </c>
      <c r="D712" s="49">
        <v>219</v>
      </c>
      <c r="E712" s="50" t="s">
        <v>270</v>
      </c>
      <c r="F712" s="49">
        <v>65</v>
      </c>
      <c r="G712" s="50" t="s">
        <v>271</v>
      </c>
      <c r="H712" s="79">
        <v>3</v>
      </c>
      <c r="I712" s="80">
        <v>10210</v>
      </c>
      <c r="J712" s="80">
        <v>5943</v>
      </c>
      <c r="K712" s="80">
        <v>0</v>
      </c>
      <c r="L712" s="80">
        <v>893</v>
      </c>
      <c r="M712" s="81">
        <v>17046</v>
      </c>
      <c r="N712"/>
      <c r="O712" s="79">
        <v>0</v>
      </c>
      <c r="P712" s="79">
        <v>0</v>
      </c>
      <c r="Q712" s="55">
        <v>0.09</v>
      </c>
      <c r="R712" s="55">
        <v>2.0860590020830355E-3</v>
      </c>
      <c r="S712" s="52">
        <v>0</v>
      </c>
      <c r="T712"/>
      <c r="U712" s="82">
        <v>48459</v>
      </c>
      <c r="V712" s="82">
        <v>0</v>
      </c>
      <c r="W712" s="82">
        <v>0</v>
      </c>
      <c r="X712" s="82">
        <v>2679</v>
      </c>
      <c r="Y712" s="82">
        <v>51138</v>
      </c>
      <c r="Z712" s="83">
        <f ca="1">SUMIF($A$10:$A$938,$A712,$Y$10:$Y$938)+SUMIF('17PJ'!$B$10:$K$889,$A712,'17PJ'!K$10:$K$889)</f>
        <v>12784952</v>
      </c>
      <c r="AB712" s="79">
        <v>0</v>
      </c>
      <c r="AC712" s="79">
        <v>0</v>
      </c>
      <c r="AD712" s="80">
        <v>0</v>
      </c>
      <c r="AE712" s="150"/>
    </row>
    <row r="713" spans="1:31" s="13" customFormat="1">
      <c r="A713" s="49">
        <v>488</v>
      </c>
      <c r="B713" s="49">
        <v>488219082</v>
      </c>
      <c r="C713" s="50" t="s">
        <v>269</v>
      </c>
      <c r="D713" s="49">
        <v>219</v>
      </c>
      <c r="E713" s="50" t="s">
        <v>270</v>
      </c>
      <c r="F713" s="49">
        <v>82</v>
      </c>
      <c r="G713" s="50" t="s">
        <v>252</v>
      </c>
      <c r="H713" s="79">
        <v>8</v>
      </c>
      <c r="I713" s="80">
        <v>10346</v>
      </c>
      <c r="J713" s="80">
        <v>3308</v>
      </c>
      <c r="K713" s="80">
        <v>0</v>
      </c>
      <c r="L713" s="80">
        <v>893</v>
      </c>
      <c r="M713" s="81">
        <v>14547</v>
      </c>
      <c r="N713"/>
      <c r="O713" s="79">
        <v>0</v>
      </c>
      <c r="P713" s="79">
        <v>0</v>
      </c>
      <c r="Q713" s="55">
        <v>0.09</v>
      </c>
      <c r="R713" s="55">
        <v>4.5134997656821859E-3</v>
      </c>
      <c r="S713" s="52">
        <v>0</v>
      </c>
      <c r="T713"/>
      <c r="U713" s="82">
        <v>109232</v>
      </c>
      <c r="V713" s="82">
        <v>0</v>
      </c>
      <c r="W713" s="82">
        <v>0</v>
      </c>
      <c r="X713" s="82">
        <v>7144</v>
      </c>
      <c r="Y713" s="82">
        <v>116376</v>
      </c>
      <c r="Z713" s="83">
        <f ca="1">SUMIF($A$10:$A$938,$A713,$Y$10:$Y$938)+SUMIF('17PJ'!$B$10:$K$889,$A713,'17PJ'!K$10:$K$889)</f>
        <v>12784952</v>
      </c>
      <c r="AB713" s="79">
        <v>0</v>
      </c>
      <c r="AC713" s="79">
        <v>0</v>
      </c>
      <c r="AD713" s="80">
        <v>0</v>
      </c>
      <c r="AE713" s="150"/>
    </row>
    <row r="714" spans="1:31" s="13" customFormat="1">
      <c r="A714" s="49">
        <v>488</v>
      </c>
      <c r="B714" s="49">
        <v>488219083</v>
      </c>
      <c r="C714" s="50" t="s">
        <v>269</v>
      </c>
      <c r="D714" s="49">
        <v>219</v>
      </c>
      <c r="E714" s="50" t="s">
        <v>270</v>
      </c>
      <c r="F714" s="49">
        <v>83</v>
      </c>
      <c r="G714" s="50" t="s">
        <v>253</v>
      </c>
      <c r="H714" s="79">
        <v>7.3900000000000006</v>
      </c>
      <c r="I714" s="80">
        <v>8808</v>
      </c>
      <c r="J714" s="80">
        <v>1524</v>
      </c>
      <c r="K714" s="80">
        <v>0</v>
      </c>
      <c r="L714" s="80">
        <v>893</v>
      </c>
      <c r="M714" s="81">
        <v>11225</v>
      </c>
      <c r="N714"/>
      <c r="O714" s="79">
        <v>0</v>
      </c>
      <c r="P714" s="79">
        <v>0</v>
      </c>
      <c r="Q714" s="55">
        <v>0.09</v>
      </c>
      <c r="R714" s="55">
        <v>3.9675313185430425E-3</v>
      </c>
      <c r="S714" s="52">
        <v>0</v>
      </c>
      <c r="T714"/>
      <c r="U714" s="82">
        <v>76354</v>
      </c>
      <c r="V714" s="82">
        <v>0</v>
      </c>
      <c r="W714" s="82">
        <v>0</v>
      </c>
      <c r="X714" s="82">
        <v>6600</v>
      </c>
      <c r="Y714" s="82">
        <v>82954</v>
      </c>
      <c r="Z714" s="83">
        <f ca="1">SUMIF($A$10:$A$938,$A714,$Y$10:$Y$938)+SUMIF('17PJ'!$B$10:$K$889,$A714,'17PJ'!K$10:$K$889)</f>
        <v>12784952</v>
      </c>
      <c r="AB714" s="79">
        <v>0</v>
      </c>
      <c r="AC714" s="79">
        <v>0</v>
      </c>
      <c r="AD714" s="80">
        <v>0</v>
      </c>
      <c r="AE714" s="150"/>
    </row>
    <row r="715" spans="1:31" s="13" customFormat="1">
      <c r="A715" s="49">
        <v>488</v>
      </c>
      <c r="B715" s="49">
        <v>488219122</v>
      </c>
      <c r="C715" s="50" t="s">
        <v>269</v>
      </c>
      <c r="D715" s="49">
        <v>219</v>
      </c>
      <c r="E715" s="50" t="s">
        <v>270</v>
      </c>
      <c r="F715" s="49">
        <v>122</v>
      </c>
      <c r="G715" s="50" t="s">
        <v>272</v>
      </c>
      <c r="H715" s="79">
        <v>26.48</v>
      </c>
      <c r="I715" s="80">
        <v>9679</v>
      </c>
      <c r="J715" s="80">
        <v>3133</v>
      </c>
      <c r="K715" s="80">
        <v>0</v>
      </c>
      <c r="L715" s="80">
        <v>893</v>
      </c>
      <c r="M715" s="81">
        <v>13705</v>
      </c>
      <c r="N715"/>
      <c r="O715" s="79">
        <v>0</v>
      </c>
      <c r="P715" s="79">
        <v>0</v>
      </c>
      <c r="Q715" s="55">
        <v>0.09</v>
      </c>
      <c r="R715" s="55">
        <v>1.0521763179298422E-2</v>
      </c>
      <c r="S715" s="52">
        <v>0</v>
      </c>
      <c r="T715"/>
      <c r="U715" s="82">
        <v>339262</v>
      </c>
      <c r="V715" s="82">
        <v>0</v>
      </c>
      <c r="W715" s="82">
        <v>0</v>
      </c>
      <c r="X715" s="82">
        <v>23647</v>
      </c>
      <c r="Y715" s="82">
        <v>362909</v>
      </c>
      <c r="Z715" s="83">
        <f ca="1">SUMIF($A$10:$A$938,$A715,$Y$10:$Y$938)+SUMIF('17PJ'!$B$10:$K$889,$A715,'17PJ'!K$10:$K$889)</f>
        <v>12784952</v>
      </c>
      <c r="AB715" s="79">
        <v>0</v>
      </c>
      <c r="AC715" s="79">
        <v>0</v>
      </c>
      <c r="AD715" s="80">
        <v>0</v>
      </c>
      <c r="AE715" s="150"/>
    </row>
    <row r="716" spans="1:31" s="13" customFormat="1">
      <c r="A716" s="49">
        <v>488</v>
      </c>
      <c r="B716" s="49">
        <v>488219131</v>
      </c>
      <c r="C716" s="50" t="s">
        <v>269</v>
      </c>
      <c r="D716" s="49">
        <v>219</v>
      </c>
      <c r="E716" s="50" t="s">
        <v>270</v>
      </c>
      <c r="F716" s="49">
        <v>131</v>
      </c>
      <c r="G716" s="50" t="s">
        <v>273</v>
      </c>
      <c r="H716" s="79">
        <v>11</v>
      </c>
      <c r="I716" s="80">
        <v>9256</v>
      </c>
      <c r="J716" s="80">
        <v>2284</v>
      </c>
      <c r="K716" s="80">
        <v>0</v>
      </c>
      <c r="L716" s="80">
        <v>893</v>
      </c>
      <c r="M716" s="81">
        <v>12433</v>
      </c>
      <c r="N716"/>
      <c r="O716" s="79">
        <v>0</v>
      </c>
      <c r="P716" s="79">
        <v>0</v>
      </c>
      <c r="Q716" s="55">
        <v>0.09</v>
      </c>
      <c r="R716" s="55">
        <v>2.2021605972439369E-3</v>
      </c>
      <c r="S716" s="52">
        <v>0</v>
      </c>
      <c r="T716"/>
      <c r="U716" s="82">
        <v>126940</v>
      </c>
      <c r="V716" s="82">
        <v>0</v>
      </c>
      <c r="W716" s="82">
        <v>0</v>
      </c>
      <c r="X716" s="82">
        <v>9823</v>
      </c>
      <c r="Y716" s="82">
        <v>136763</v>
      </c>
      <c r="Z716" s="83">
        <f ca="1">SUMIF($A$10:$A$938,$A716,$Y$10:$Y$938)+SUMIF('17PJ'!$B$10:$K$889,$A716,'17PJ'!K$10:$K$889)</f>
        <v>12784952</v>
      </c>
      <c r="AB716" s="79">
        <v>0</v>
      </c>
      <c r="AC716" s="79">
        <v>0</v>
      </c>
      <c r="AD716" s="80">
        <v>0</v>
      </c>
      <c r="AE716" s="150"/>
    </row>
    <row r="717" spans="1:31" s="13" customFormat="1">
      <c r="A717" s="49">
        <v>488</v>
      </c>
      <c r="B717" s="49">
        <v>488219133</v>
      </c>
      <c r="C717" s="50" t="s">
        <v>269</v>
      </c>
      <c r="D717" s="49">
        <v>219</v>
      </c>
      <c r="E717" s="50" t="s">
        <v>270</v>
      </c>
      <c r="F717" s="49">
        <v>133</v>
      </c>
      <c r="G717" s="50" t="s">
        <v>59</v>
      </c>
      <c r="H717" s="79">
        <v>27</v>
      </c>
      <c r="I717" s="80">
        <v>10222</v>
      </c>
      <c r="J717" s="80">
        <v>3204</v>
      </c>
      <c r="K717" s="80">
        <v>0</v>
      </c>
      <c r="L717" s="80">
        <v>893</v>
      </c>
      <c r="M717" s="81">
        <v>14319</v>
      </c>
      <c r="N717"/>
      <c r="O717" s="79">
        <v>0</v>
      </c>
      <c r="P717" s="79">
        <v>0</v>
      </c>
      <c r="Q717" s="55">
        <v>0.09</v>
      </c>
      <c r="R717" s="55">
        <v>2.5802336413393717E-2</v>
      </c>
      <c r="S717" s="52">
        <v>0</v>
      </c>
      <c r="T717"/>
      <c r="U717" s="82">
        <v>362502</v>
      </c>
      <c r="V717" s="82">
        <v>0</v>
      </c>
      <c r="W717" s="82">
        <v>0</v>
      </c>
      <c r="X717" s="82">
        <v>24111</v>
      </c>
      <c r="Y717" s="82">
        <v>386613</v>
      </c>
      <c r="Z717" s="83">
        <f ca="1">SUMIF($A$10:$A$938,$A717,$Y$10:$Y$938)+SUMIF('17PJ'!$B$10:$K$889,$A717,'17PJ'!K$10:$K$889)</f>
        <v>12784952</v>
      </c>
      <c r="AB717" s="79">
        <v>0</v>
      </c>
      <c r="AC717" s="79">
        <v>0</v>
      </c>
      <c r="AD717" s="80">
        <v>0</v>
      </c>
      <c r="AE717" s="150"/>
    </row>
    <row r="718" spans="1:31" s="13" customFormat="1">
      <c r="A718" s="49">
        <v>488</v>
      </c>
      <c r="B718" s="49">
        <v>488219142</v>
      </c>
      <c r="C718" s="50" t="s">
        <v>269</v>
      </c>
      <c r="D718" s="49">
        <v>219</v>
      </c>
      <c r="E718" s="50" t="s">
        <v>270</v>
      </c>
      <c r="F718" s="49">
        <v>142</v>
      </c>
      <c r="G718" s="50" t="s">
        <v>274</v>
      </c>
      <c r="H718" s="79">
        <v>37.9</v>
      </c>
      <c r="I718" s="80">
        <v>10130</v>
      </c>
      <c r="J718" s="80">
        <v>7409</v>
      </c>
      <c r="K718" s="80">
        <v>0</v>
      </c>
      <c r="L718" s="80">
        <v>893</v>
      </c>
      <c r="M718" s="81">
        <v>18432</v>
      </c>
      <c r="N718"/>
      <c r="O718" s="79">
        <v>0</v>
      </c>
      <c r="P718" s="79">
        <v>0</v>
      </c>
      <c r="Q718" s="55">
        <v>0.09</v>
      </c>
      <c r="R718" s="55">
        <v>3.4991969071152894E-2</v>
      </c>
      <c r="S718" s="52">
        <v>0</v>
      </c>
      <c r="T718"/>
      <c r="U718" s="82">
        <v>664729</v>
      </c>
      <c r="V718" s="82">
        <v>0</v>
      </c>
      <c r="W718" s="82">
        <v>0</v>
      </c>
      <c r="X718" s="82">
        <v>33845</v>
      </c>
      <c r="Y718" s="82">
        <v>698574</v>
      </c>
      <c r="Z718" s="83">
        <f ca="1">SUMIF($A$10:$A$938,$A718,$Y$10:$Y$938)+SUMIF('17PJ'!$B$10:$K$889,$A718,'17PJ'!K$10:$K$889)</f>
        <v>12784952</v>
      </c>
      <c r="AB718" s="79">
        <v>0</v>
      </c>
      <c r="AC718" s="79">
        <v>0</v>
      </c>
      <c r="AD718" s="80">
        <v>0</v>
      </c>
      <c r="AE718" s="150"/>
    </row>
    <row r="719" spans="1:31" s="13" customFormat="1">
      <c r="A719" s="49">
        <v>488</v>
      </c>
      <c r="B719" s="49">
        <v>488219145</v>
      </c>
      <c r="C719" s="50" t="s">
        <v>269</v>
      </c>
      <c r="D719" s="49">
        <v>219</v>
      </c>
      <c r="E719" s="50" t="s">
        <v>270</v>
      </c>
      <c r="F719" s="49">
        <v>145</v>
      </c>
      <c r="G719" s="50" t="s">
        <v>254</v>
      </c>
      <c r="H719" s="79">
        <v>5</v>
      </c>
      <c r="I719" s="80">
        <v>8621</v>
      </c>
      <c r="J719" s="80">
        <v>2614</v>
      </c>
      <c r="K719" s="80">
        <v>0</v>
      </c>
      <c r="L719" s="80">
        <v>893</v>
      </c>
      <c r="M719" s="81">
        <v>12128</v>
      </c>
      <c r="N719"/>
      <c r="O719" s="79">
        <v>0</v>
      </c>
      <c r="P719" s="79">
        <v>0</v>
      </c>
      <c r="Q719" s="55">
        <v>0.09</v>
      </c>
      <c r="R719" s="55">
        <v>8.1247182578174544E-3</v>
      </c>
      <c r="S719" s="52">
        <v>0</v>
      </c>
      <c r="T719"/>
      <c r="U719" s="82">
        <v>56175</v>
      </c>
      <c r="V719" s="82">
        <v>0</v>
      </c>
      <c r="W719" s="82">
        <v>0</v>
      </c>
      <c r="X719" s="82">
        <v>4465</v>
      </c>
      <c r="Y719" s="82">
        <v>60640</v>
      </c>
      <c r="Z719" s="83">
        <f ca="1">SUMIF($A$10:$A$938,$A719,$Y$10:$Y$938)+SUMIF('17PJ'!$B$10:$K$889,$A719,'17PJ'!K$10:$K$889)</f>
        <v>12784952</v>
      </c>
      <c r="AB719" s="79">
        <v>0</v>
      </c>
      <c r="AC719" s="79">
        <v>0</v>
      </c>
      <c r="AD719" s="80">
        <v>0</v>
      </c>
      <c r="AE719" s="150"/>
    </row>
    <row r="720" spans="1:31" s="13" customFormat="1">
      <c r="A720" s="49">
        <v>488</v>
      </c>
      <c r="B720" s="49">
        <v>488219171</v>
      </c>
      <c r="C720" s="50" t="s">
        <v>269</v>
      </c>
      <c r="D720" s="49">
        <v>219</v>
      </c>
      <c r="E720" s="50" t="s">
        <v>270</v>
      </c>
      <c r="F720" s="49">
        <v>171</v>
      </c>
      <c r="G720" s="50" t="s">
        <v>255</v>
      </c>
      <c r="H720" s="79">
        <v>15.120000000000001</v>
      </c>
      <c r="I720" s="80">
        <v>9501</v>
      </c>
      <c r="J720" s="80">
        <v>2255</v>
      </c>
      <c r="K720" s="80">
        <v>0</v>
      </c>
      <c r="L720" s="80">
        <v>893</v>
      </c>
      <c r="M720" s="81">
        <v>12649</v>
      </c>
      <c r="N720"/>
      <c r="O720" s="79">
        <v>0</v>
      </c>
      <c r="P720" s="79">
        <v>0</v>
      </c>
      <c r="Q720" s="55">
        <v>0.09</v>
      </c>
      <c r="R720" s="55">
        <v>4.8040215325574846E-3</v>
      </c>
      <c r="S720" s="52">
        <v>0</v>
      </c>
      <c r="T720"/>
      <c r="U720" s="82">
        <v>177751</v>
      </c>
      <c r="V720" s="82">
        <v>0</v>
      </c>
      <c r="W720" s="82">
        <v>0</v>
      </c>
      <c r="X720" s="82">
        <v>13502</v>
      </c>
      <c r="Y720" s="82">
        <v>191253</v>
      </c>
      <c r="Z720" s="83">
        <f ca="1">SUMIF($A$10:$A$938,$A720,$Y$10:$Y$938)+SUMIF('17PJ'!$B$10:$K$889,$A720,'17PJ'!K$10:$K$889)</f>
        <v>12784952</v>
      </c>
      <c r="AB720" s="79">
        <v>0</v>
      </c>
      <c r="AC720" s="79">
        <v>0</v>
      </c>
      <c r="AD720" s="80">
        <v>0</v>
      </c>
      <c r="AE720" s="150"/>
    </row>
    <row r="721" spans="1:31" s="13" customFormat="1">
      <c r="A721" s="49">
        <v>488</v>
      </c>
      <c r="B721" s="49">
        <v>488219189</v>
      </c>
      <c r="C721" s="50" t="s">
        <v>269</v>
      </c>
      <c r="D721" s="49">
        <v>219</v>
      </c>
      <c r="E721" s="50" t="s">
        <v>270</v>
      </c>
      <c r="F721" s="49">
        <v>189</v>
      </c>
      <c r="G721" s="50" t="s">
        <v>24</v>
      </c>
      <c r="H721" s="79">
        <v>1</v>
      </c>
      <c r="I721" s="80">
        <v>9699</v>
      </c>
      <c r="J721" s="80">
        <v>3886</v>
      </c>
      <c r="K721" s="80">
        <v>0</v>
      </c>
      <c r="L721" s="80">
        <v>893</v>
      </c>
      <c r="M721" s="81">
        <v>14478</v>
      </c>
      <c r="N721"/>
      <c r="O721" s="79">
        <v>0</v>
      </c>
      <c r="P721" s="79">
        <v>0</v>
      </c>
      <c r="Q721" s="55">
        <v>0.09</v>
      </c>
      <c r="R721" s="55">
        <v>2.9108240576110694E-3</v>
      </c>
      <c r="S721" s="52">
        <v>0</v>
      </c>
      <c r="T721"/>
      <c r="U721" s="82">
        <v>13585</v>
      </c>
      <c r="V721" s="82">
        <v>0</v>
      </c>
      <c r="W721" s="82">
        <v>0</v>
      </c>
      <c r="X721" s="82">
        <v>893</v>
      </c>
      <c r="Y721" s="82">
        <v>14478</v>
      </c>
      <c r="Z721" s="83">
        <f ca="1">SUMIF($A$10:$A$938,$A721,$Y$10:$Y$938)+SUMIF('17PJ'!$B$10:$K$889,$A721,'17PJ'!K$10:$K$889)</f>
        <v>12784952</v>
      </c>
      <c r="AB721" s="79">
        <v>0</v>
      </c>
      <c r="AC721" s="79">
        <v>0</v>
      </c>
      <c r="AD721" s="80">
        <v>0</v>
      </c>
      <c r="AE721" s="150"/>
    </row>
    <row r="722" spans="1:31" s="13" customFormat="1">
      <c r="A722" s="49">
        <v>488</v>
      </c>
      <c r="B722" s="49">
        <v>488219219</v>
      </c>
      <c r="C722" s="50" t="s">
        <v>269</v>
      </c>
      <c r="D722" s="49">
        <v>219</v>
      </c>
      <c r="E722" s="50" t="s">
        <v>270</v>
      </c>
      <c r="F722" s="49">
        <v>219</v>
      </c>
      <c r="G722" s="50" t="s">
        <v>270</v>
      </c>
      <c r="H722" s="79">
        <v>9.6</v>
      </c>
      <c r="I722" s="80">
        <v>10336</v>
      </c>
      <c r="J722" s="80">
        <v>4908</v>
      </c>
      <c r="K722" s="80">
        <v>0</v>
      </c>
      <c r="L722" s="80">
        <v>893</v>
      </c>
      <c r="M722" s="81">
        <v>16137</v>
      </c>
      <c r="N722"/>
      <c r="O722" s="79">
        <v>0</v>
      </c>
      <c r="P722" s="79">
        <v>0</v>
      </c>
      <c r="Q722" s="55">
        <v>0.09</v>
      </c>
      <c r="R722" s="55">
        <v>4.7225174825764674E-3</v>
      </c>
      <c r="S722" s="52">
        <v>0</v>
      </c>
      <c r="T722"/>
      <c r="U722" s="82">
        <v>146342</v>
      </c>
      <c r="V722" s="82">
        <v>0</v>
      </c>
      <c r="W722" s="82">
        <v>0</v>
      </c>
      <c r="X722" s="82">
        <v>8573</v>
      </c>
      <c r="Y722" s="82">
        <v>154915</v>
      </c>
      <c r="Z722" s="83">
        <f ca="1">SUMIF($A$10:$A$938,$A722,$Y$10:$Y$938)+SUMIF('17PJ'!$B$10:$K$889,$A722,'17PJ'!K$10:$K$889)</f>
        <v>12784952</v>
      </c>
      <c r="AB722" s="79">
        <v>0</v>
      </c>
      <c r="AC722" s="79">
        <v>0</v>
      </c>
      <c r="AD722" s="80">
        <v>0</v>
      </c>
      <c r="AE722" s="150"/>
    </row>
    <row r="723" spans="1:31" s="13" customFormat="1">
      <c r="A723" s="49">
        <v>488</v>
      </c>
      <c r="B723" s="49">
        <v>488219231</v>
      </c>
      <c r="C723" s="50" t="s">
        <v>269</v>
      </c>
      <c r="D723" s="49">
        <v>219</v>
      </c>
      <c r="E723" s="50" t="s">
        <v>270</v>
      </c>
      <c r="F723" s="49">
        <v>231</v>
      </c>
      <c r="G723" s="50" t="s">
        <v>258</v>
      </c>
      <c r="H723" s="79">
        <v>27.95</v>
      </c>
      <c r="I723" s="80">
        <v>9229</v>
      </c>
      <c r="J723" s="80">
        <v>2093</v>
      </c>
      <c r="K723" s="80">
        <v>0</v>
      </c>
      <c r="L723" s="80">
        <v>893</v>
      </c>
      <c r="M723" s="81">
        <v>12215</v>
      </c>
      <c r="N723"/>
      <c r="O723" s="79">
        <v>0</v>
      </c>
      <c r="P723" s="79">
        <v>0</v>
      </c>
      <c r="Q723" s="55">
        <v>0.09</v>
      </c>
      <c r="R723" s="55">
        <v>9.3482863216938546E-3</v>
      </c>
      <c r="S723" s="52">
        <v>0</v>
      </c>
      <c r="T723"/>
      <c r="U723" s="82">
        <v>316450</v>
      </c>
      <c r="V723" s="82">
        <v>0</v>
      </c>
      <c r="W723" s="82">
        <v>0</v>
      </c>
      <c r="X723" s="82">
        <v>24960</v>
      </c>
      <c r="Y723" s="82">
        <v>341410</v>
      </c>
      <c r="Z723" s="83">
        <f ca="1">SUMIF($A$10:$A$938,$A723,$Y$10:$Y$938)+SUMIF('17PJ'!$B$10:$K$889,$A723,'17PJ'!K$10:$K$889)</f>
        <v>12784952</v>
      </c>
      <c r="AB723" s="79">
        <v>0</v>
      </c>
      <c r="AC723" s="79">
        <v>0</v>
      </c>
      <c r="AD723" s="80">
        <v>0</v>
      </c>
      <c r="AE723" s="150"/>
    </row>
    <row r="724" spans="1:31" s="13" customFormat="1">
      <c r="A724" s="49">
        <v>488</v>
      </c>
      <c r="B724" s="49">
        <v>488219239</v>
      </c>
      <c r="C724" s="50" t="s">
        <v>269</v>
      </c>
      <c r="D724" s="49">
        <v>219</v>
      </c>
      <c r="E724" s="50" t="s">
        <v>270</v>
      </c>
      <c r="F724" s="49">
        <v>239</v>
      </c>
      <c r="G724" s="50" t="s">
        <v>250</v>
      </c>
      <c r="H724" s="79">
        <v>11.51</v>
      </c>
      <c r="I724" s="80">
        <v>9178</v>
      </c>
      <c r="J724" s="80">
        <v>3176</v>
      </c>
      <c r="K724" s="80">
        <v>0</v>
      </c>
      <c r="L724" s="80">
        <v>893</v>
      </c>
      <c r="M724" s="81">
        <v>13247</v>
      </c>
      <c r="N724"/>
      <c r="O724" s="79">
        <v>0</v>
      </c>
      <c r="P724" s="79">
        <v>0</v>
      </c>
      <c r="Q724" s="55">
        <v>0.09</v>
      </c>
      <c r="R724" s="55">
        <v>5.1436113305338968E-2</v>
      </c>
      <c r="S724" s="52">
        <v>0</v>
      </c>
      <c r="T724"/>
      <c r="U724" s="82">
        <v>142195</v>
      </c>
      <c r="V724" s="82">
        <v>0</v>
      </c>
      <c r="W724" s="82">
        <v>0</v>
      </c>
      <c r="X724" s="82">
        <v>10278</v>
      </c>
      <c r="Y724" s="82">
        <v>152473</v>
      </c>
      <c r="Z724" s="83">
        <f ca="1">SUMIF($A$10:$A$938,$A724,$Y$10:$Y$938)+SUMIF('17PJ'!$B$10:$K$889,$A724,'17PJ'!K$10:$K$889)</f>
        <v>12784952</v>
      </c>
      <c r="AB724" s="79">
        <v>0</v>
      </c>
      <c r="AC724" s="79">
        <v>0</v>
      </c>
      <c r="AD724" s="80">
        <v>0</v>
      </c>
      <c r="AE724" s="150"/>
    </row>
    <row r="725" spans="1:31" s="13" customFormat="1">
      <c r="A725" s="49">
        <v>488</v>
      </c>
      <c r="B725" s="49">
        <v>488219243</v>
      </c>
      <c r="C725" s="50" t="s">
        <v>269</v>
      </c>
      <c r="D725" s="49">
        <v>219</v>
      </c>
      <c r="E725" s="50" t="s">
        <v>270</v>
      </c>
      <c r="F725" s="49">
        <v>243</v>
      </c>
      <c r="G725" s="50" t="s">
        <v>80</v>
      </c>
      <c r="H725" s="79">
        <v>33.049999999999997</v>
      </c>
      <c r="I725" s="80">
        <v>10794</v>
      </c>
      <c r="J725" s="80">
        <v>2548</v>
      </c>
      <c r="K725" s="80">
        <v>0</v>
      </c>
      <c r="L725" s="80">
        <v>893</v>
      </c>
      <c r="M725" s="81">
        <v>14235</v>
      </c>
      <c r="N725"/>
      <c r="O725" s="79">
        <v>0</v>
      </c>
      <c r="P725" s="79">
        <v>0</v>
      </c>
      <c r="Q725" s="55">
        <v>0.09</v>
      </c>
      <c r="R725" s="55">
        <v>5.3763165448022874E-3</v>
      </c>
      <c r="S725" s="52">
        <v>0</v>
      </c>
      <c r="T725"/>
      <c r="U725" s="82">
        <v>440954</v>
      </c>
      <c r="V725" s="82">
        <v>0</v>
      </c>
      <c r="W725" s="82">
        <v>0</v>
      </c>
      <c r="X725" s="82">
        <v>29514</v>
      </c>
      <c r="Y725" s="82">
        <v>470468</v>
      </c>
      <c r="Z725" s="83">
        <f ca="1">SUMIF($A$10:$A$938,$A725,$Y$10:$Y$938)+SUMIF('17PJ'!$B$10:$K$889,$A725,'17PJ'!K$10:$K$889)</f>
        <v>12784952</v>
      </c>
      <c r="AB725" s="79">
        <v>0</v>
      </c>
      <c r="AC725" s="79">
        <v>0</v>
      </c>
      <c r="AD725" s="80">
        <v>0</v>
      </c>
      <c r="AE725" s="150"/>
    </row>
    <row r="726" spans="1:31" s="13" customFormat="1">
      <c r="A726" s="49">
        <v>488</v>
      </c>
      <c r="B726" s="49">
        <v>488219244</v>
      </c>
      <c r="C726" s="50" t="s">
        <v>269</v>
      </c>
      <c r="D726" s="49">
        <v>219</v>
      </c>
      <c r="E726" s="50" t="s">
        <v>270</v>
      </c>
      <c r="F726" s="49">
        <v>244</v>
      </c>
      <c r="G726" s="50" t="s">
        <v>27</v>
      </c>
      <c r="H726" s="79">
        <v>166.98000000000002</v>
      </c>
      <c r="I726" s="80">
        <v>10943</v>
      </c>
      <c r="J726" s="80">
        <v>4434</v>
      </c>
      <c r="K726" s="80">
        <v>0</v>
      </c>
      <c r="L726" s="80">
        <v>893</v>
      </c>
      <c r="M726" s="81">
        <v>16270</v>
      </c>
      <c r="N726"/>
      <c r="O726" s="79">
        <v>0</v>
      </c>
      <c r="P726" s="79">
        <v>0</v>
      </c>
      <c r="Q726" s="55">
        <v>0.18</v>
      </c>
      <c r="R726" s="55">
        <v>9.1081897987744451E-2</v>
      </c>
      <c r="S726" s="52">
        <v>0</v>
      </c>
      <c r="T726"/>
      <c r="U726" s="82">
        <v>2567651</v>
      </c>
      <c r="V726" s="82">
        <v>0</v>
      </c>
      <c r="W726" s="82">
        <v>0</v>
      </c>
      <c r="X726" s="82">
        <v>149113</v>
      </c>
      <c r="Y726" s="82">
        <v>2716764</v>
      </c>
      <c r="Z726" s="83">
        <f ca="1">SUMIF($A$10:$A$938,$A726,$Y$10:$Y$938)+SUMIF('17PJ'!$B$10:$K$889,$A726,'17PJ'!K$10:$K$889)</f>
        <v>12784952</v>
      </c>
      <c r="AB726" s="79">
        <v>0</v>
      </c>
      <c r="AC726" s="79">
        <v>0</v>
      </c>
      <c r="AD726" s="80">
        <v>0</v>
      </c>
      <c r="AE726" s="150"/>
    </row>
    <row r="727" spans="1:31" s="13" customFormat="1">
      <c r="A727" s="49">
        <v>488</v>
      </c>
      <c r="B727" s="49">
        <v>488219251</v>
      </c>
      <c r="C727" s="50" t="s">
        <v>269</v>
      </c>
      <c r="D727" s="49">
        <v>219</v>
      </c>
      <c r="E727" s="50" t="s">
        <v>270</v>
      </c>
      <c r="F727" s="49">
        <v>251</v>
      </c>
      <c r="G727" s="50" t="s">
        <v>242</v>
      </c>
      <c r="H727" s="79">
        <v>106.85000000000002</v>
      </c>
      <c r="I727" s="80">
        <v>9725</v>
      </c>
      <c r="J727" s="80">
        <v>2146</v>
      </c>
      <c r="K727" s="80">
        <v>0</v>
      </c>
      <c r="L727" s="80">
        <v>893</v>
      </c>
      <c r="M727" s="81">
        <v>12764</v>
      </c>
      <c r="N727"/>
      <c r="O727" s="79">
        <v>0</v>
      </c>
      <c r="P727" s="79">
        <v>0</v>
      </c>
      <c r="Q727" s="55">
        <v>0.18</v>
      </c>
      <c r="R727" s="55">
        <v>3.9328348523416642E-2</v>
      </c>
      <c r="S727" s="52">
        <v>0</v>
      </c>
      <c r="T727"/>
      <c r="U727" s="82">
        <v>1268416</v>
      </c>
      <c r="V727" s="82">
        <v>0</v>
      </c>
      <c r="W727" s="82">
        <v>0</v>
      </c>
      <c r="X727" s="82">
        <v>95418</v>
      </c>
      <c r="Y727" s="82">
        <v>1363834</v>
      </c>
      <c r="Z727" s="83">
        <f ca="1">SUMIF($A$10:$A$938,$A727,$Y$10:$Y$938)+SUMIF('17PJ'!$B$10:$K$889,$A727,'17PJ'!K$10:$K$889)</f>
        <v>12784952</v>
      </c>
      <c r="AB727" s="79">
        <v>0</v>
      </c>
      <c r="AC727" s="79">
        <v>0</v>
      </c>
      <c r="AD727" s="80">
        <v>0</v>
      </c>
      <c r="AE727" s="150"/>
    </row>
    <row r="728" spans="1:31" s="13" customFormat="1">
      <c r="A728" s="49">
        <v>488</v>
      </c>
      <c r="B728" s="49">
        <v>488219264</v>
      </c>
      <c r="C728" s="50" t="s">
        <v>269</v>
      </c>
      <c r="D728" s="49">
        <v>219</v>
      </c>
      <c r="E728" s="50" t="s">
        <v>270</v>
      </c>
      <c r="F728" s="49">
        <v>264</v>
      </c>
      <c r="G728" s="50" t="s">
        <v>275</v>
      </c>
      <c r="H728" s="79">
        <v>23.54</v>
      </c>
      <c r="I728" s="80">
        <v>9446</v>
      </c>
      <c r="J728" s="80">
        <v>4261</v>
      </c>
      <c r="K728" s="80">
        <v>0</v>
      </c>
      <c r="L728" s="80">
        <v>893</v>
      </c>
      <c r="M728" s="81">
        <v>14600</v>
      </c>
      <c r="N728"/>
      <c r="O728" s="79">
        <v>0</v>
      </c>
      <c r="P728" s="79">
        <v>0</v>
      </c>
      <c r="Q728" s="55">
        <v>0.09</v>
      </c>
      <c r="R728" s="55">
        <v>8.0351283196254918E-3</v>
      </c>
      <c r="S728" s="52">
        <v>0</v>
      </c>
      <c r="T728"/>
      <c r="U728" s="82">
        <v>322663</v>
      </c>
      <c r="V728" s="82">
        <v>0</v>
      </c>
      <c r="W728" s="82">
        <v>0</v>
      </c>
      <c r="X728" s="82">
        <v>21021</v>
      </c>
      <c r="Y728" s="82">
        <v>343684</v>
      </c>
      <c r="Z728" s="83">
        <f ca="1">SUMIF($A$10:$A$938,$A728,$Y$10:$Y$938)+SUMIF('17PJ'!$B$10:$K$889,$A728,'17PJ'!K$10:$K$889)</f>
        <v>12784952</v>
      </c>
      <c r="AB728" s="79">
        <v>0</v>
      </c>
      <c r="AC728" s="79">
        <v>0</v>
      </c>
      <c r="AD728" s="80">
        <v>0</v>
      </c>
      <c r="AE728" s="150"/>
    </row>
    <row r="729" spans="1:31" s="13" customFormat="1">
      <c r="A729" s="49">
        <v>488</v>
      </c>
      <c r="B729" s="49">
        <v>488219285</v>
      </c>
      <c r="C729" s="50" t="s">
        <v>269</v>
      </c>
      <c r="D729" s="49">
        <v>219</v>
      </c>
      <c r="E729" s="50" t="s">
        <v>270</v>
      </c>
      <c r="F729" s="49">
        <v>285</v>
      </c>
      <c r="G729" s="50" t="s">
        <v>28</v>
      </c>
      <c r="H729" s="79">
        <v>1</v>
      </c>
      <c r="I729" s="80">
        <v>10636</v>
      </c>
      <c r="J729" s="80">
        <v>3258</v>
      </c>
      <c r="K729" s="80">
        <v>0</v>
      </c>
      <c r="L729" s="80">
        <v>893</v>
      </c>
      <c r="M729" s="81">
        <v>14787</v>
      </c>
      <c r="N729"/>
      <c r="O729" s="79">
        <v>0</v>
      </c>
      <c r="P729" s="79">
        <v>0</v>
      </c>
      <c r="Q729" s="55">
        <v>0.09</v>
      </c>
      <c r="R729" s="55">
        <v>2.9773128157862844E-2</v>
      </c>
      <c r="S729" s="52">
        <v>0</v>
      </c>
      <c r="T729"/>
      <c r="U729" s="82">
        <v>13894</v>
      </c>
      <c r="V729" s="82">
        <v>0</v>
      </c>
      <c r="W729" s="82">
        <v>0</v>
      </c>
      <c r="X729" s="82">
        <v>893</v>
      </c>
      <c r="Y729" s="82">
        <v>14787</v>
      </c>
      <c r="Z729" s="83">
        <f ca="1">SUMIF($A$10:$A$938,$A729,$Y$10:$Y$938)+SUMIF('17PJ'!$B$10:$K$889,$A729,'17PJ'!K$10:$K$889)</f>
        <v>12784952</v>
      </c>
      <c r="AB729" s="79">
        <v>0</v>
      </c>
      <c r="AC729" s="79">
        <v>0</v>
      </c>
      <c r="AD729" s="80">
        <v>0</v>
      </c>
      <c r="AE729" s="150"/>
    </row>
    <row r="730" spans="1:31" s="13" customFormat="1">
      <c r="A730" s="49">
        <v>488</v>
      </c>
      <c r="B730" s="49">
        <v>488219336</v>
      </c>
      <c r="C730" s="50" t="s">
        <v>269</v>
      </c>
      <c r="D730" s="49">
        <v>219</v>
      </c>
      <c r="E730" s="50" t="s">
        <v>270</v>
      </c>
      <c r="F730" s="49">
        <v>336</v>
      </c>
      <c r="G730" s="50" t="s">
        <v>30</v>
      </c>
      <c r="H730" s="79">
        <v>224.96</v>
      </c>
      <c r="I730" s="80">
        <v>9838</v>
      </c>
      <c r="J730" s="80">
        <v>1857</v>
      </c>
      <c r="K730" s="80">
        <v>0</v>
      </c>
      <c r="L730" s="80">
        <v>893</v>
      </c>
      <c r="M730" s="81">
        <v>12588</v>
      </c>
      <c r="N730"/>
      <c r="O730" s="79">
        <v>0</v>
      </c>
      <c r="P730" s="79">
        <v>0</v>
      </c>
      <c r="Q730" s="55">
        <v>0.09</v>
      </c>
      <c r="R730" s="55">
        <v>3.1548327319751546E-2</v>
      </c>
      <c r="S730" s="52">
        <v>0</v>
      </c>
      <c r="T730"/>
      <c r="U730" s="82">
        <v>2630905</v>
      </c>
      <c r="V730" s="82">
        <v>0</v>
      </c>
      <c r="W730" s="82">
        <v>0</v>
      </c>
      <c r="X730" s="82">
        <v>200891</v>
      </c>
      <c r="Y730" s="82">
        <v>2831796</v>
      </c>
      <c r="Z730" s="83">
        <f ca="1">SUMIF($A$10:$A$938,$A730,$Y$10:$Y$938)+SUMIF('17PJ'!$B$10:$K$889,$A730,'17PJ'!K$10:$K$889)</f>
        <v>12784952</v>
      </c>
      <c r="AB730" s="79">
        <v>0</v>
      </c>
      <c r="AC730" s="79">
        <v>0</v>
      </c>
      <c r="AD730" s="80">
        <v>0</v>
      </c>
      <c r="AE730" s="150"/>
    </row>
    <row r="731" spans="1:31" s="13" customFormat="1">
      <c r="A731" s="49">
        <v>488</v>
      </c>
      <c r="B731" s="49">
        <v>488219625</v>
      </c>
      <c r="C731" s="50" t="s">
        <v>269</v>
      </c>
      <c r="D731" s="49">
        <v>219</v>
      </c>
      <c r="E731" s="50" t="s">
        <v>270</v>
      </c>
      <c r="F731" s="49">
        <v>625</v>
      </c>
      <c r="G731" s="50" t="s">
        <v>92</v>
      </c>
      <c r="H731" s="79">
        <v>1</v>
      </c>
      <c r="I731" s="80">
        <v>8808</v>
      </c>
      <c r="J731" s="80">
        <v>1663</v>
      </c>
      <c r="K731" s="80">
        <v>0</v>
      </c>
      <c r="L731" s="80">
        <v>893</v>
      </c>
      <c r="M731" s="81">
        <v>11364</v>
      </c>
      <c r="N731"/>
      <c r="O731" s="79">
        <v>0</v>
      </c>
      <c r="P731" s="79">
        <v>0</v>
      </c>
      <c r="Q731" s="55">
        <v>0.09</v>
      </c>
      <c r="R731" s="55">
        <v>2.5702490583282295E-3</v>
      </c>
      <c r="S731" s="52">
        <v>0</v>
      </c>
      <c r="T731"/>
      <c r="U731" s="82">
        <v>10471</v>
      </c>
      <c r="V731" s="82">
        <v>0</v>
      </c>
      <c r="W731" s="82">
        <v>0</v>
      </c>
      <c r="X731" s="82">
        <v>893</v>
      </c>
      <c r="Y731" s="82">
        <v>11364</v>
      </c>
      <c r="Z731" s="83">
        <f ca="1">SUMIF($A$10:$A$938,$A731,$Y$10:$Y$938)+SUMIF('17PJ'!$B$10:$K$889,$A731,'17PJ'!K$10:$K$889)</f>
        <v>12784952</v>
      </c>
      <c r="AB731" s="79">
        <v>0</v>
      </c>
      <c r="AC731" s="79">
        <v>0</v>
      </c>
      <c r="AD731" s="80">
        <v>0</v>
      </c>
      <c r="AE731" s="150"/>
    </row>
    <row r="732" spans="1:31" s="13" customFormat="1">
      <c r="A732" s="49">
        <v>488</v>
      </c>
      <c r="B732" s="49">
        <v>488219760</v>
      </c>
      <c r="C732" s="50" t="s">
        <v>269</v>
      </c>
      <c r="D732" s="49">
        <v>219</v>
      </c>
      <c r="E732" s="50" t="s">
        <v>270</v>
      </c>
      <c r="F732" s="49">
        <v>760</v>
      </c>
      <c r="G732" s="50" t="s">
        <v>262</v>
      </c>
      <c r="H732" s="79">
        <v>4</v>
      </c>
      <c r="I732" s="80">
        <v>10210</v>
      </c>
      <c r="J732" s="80">
        <v>2002</v>
      </c>
      <c r="K732" s="80">
        <v>0</v>
      </c>
      <c r="L732" s="80">
        <v>893</v>
      </c>
      <c r="M732" s="81">
        <v>13105</v>
      </c>
      <c r="N732"/>
      <c r="O732" s="79">
        <v>0</v>
      </c>
      <c r="P732" s="79">
        <v>0</v>
      </c>
      <c r="Q732" s="55">
        <v>0.09</v>
      </c>
      <c r="R732" s="55">
        <v>2.6812547744526048E-2</v>
      </c>
      <c r="S732" s="52">
        <v>0</v>
      </c>
      <c r="T732"/>
      <c r="U732" s="82">
        <v>48848</v>
      </c>
      <c r="V732" s="82">
        <v>0</v>
      </c>
      <c r="W732" s="82">
        <v>0</v>
      </c>
      <c r="X732" s="82">
        <v>3572</v>
      </c>
      <c r="Y732" s="82">
        <v>52420</v>
      </c>
      <c r="Z732" s="83">
        <f ca="1">SUMIF($A$10:$A$938,$A732,$Y$10:$Y$938)+SUMIF('17PJ'!$B$10:$K$889,$A732,'17PJ'!K$10:$K$889)</f>
        <v>12784952</v>
      </c>
      <c r="AB732" s="79">
        <v>0</v>
      </c>
      <c r="AC732" s="79">
        <v>0</v>
      </c>
      <c r="AD732" s="80">
        <v>0</v>
      </c>
      <c r="AE732" s="150"/>
    </row>
    <row r="733" spans="1:31" s="13" customFormat="1">
      <c r="A733" s="49">
        <v>488</v>
      </c>
      <c r="B733" s="49">
        <v>488219780</v>
      </c>
      <c r="C733" s="50" t="s">
        <v>269</v>
      </c>
      <c r="D733" s="49">
        <v>219</v>
      </c>
      <c r="E733" s="50" t="s">
        <v>270</v>
      </c>
      <c r="F733" s="49">
        <v>780</v>
      </c>
      <c r="G733" s="50" t="s">
        <v>243</v>
      </c>
      <c r="H733" s="79">
        <v>46</v>
      </c>
      <c r="I733" s="80">
        <v>10861</v>
      </c>
      <c r="J733" s="80">
        <v>1790</v>
      </c>
      <c r="K733" s="80">
        <v>0</v>
      </c>
      <c r="L733" s="80">
        <v>893</v>
      </c>
      <c r="M733" s="81">
        <v>13544</v>
      </c>
      <c r="N733"/>
      <c r="O733" s="79">
        <v>0</v>
      </c>
      <c r="P733" s="79">
        <v>0</v>
      </c>
      <c r="Q733" s="55">
        <v>0.09</v>
      </c>
      <c r="R733" s="55">
        <v>1.3054632197041003E-2</v>
      </c>
      <c r="S733" s="52">
        <v>0</v>
      </c>
      <c r="T733"/>
      <c r="U733" s="82">
        <v>581946</v>
      </c>
      <c r="V733" s="82">
        <v>0</v>
      </c>
      <c r="W733" s="82">
        <v>0</v>
      </c>
      <c r="X733" s="82">
        <v>41078</v>
      </c>
      <c r="Y733" s="82">
        <v>623024</v>
      </c>
      <c r="Z733" s="83">
        <f ca="1">SUMIF($A$10:$A$938,$A733,$Y$10:$Y$938)+SUMIF('17PJ'!$B$10:$K$889,$A733,'17PJ'!K$10:$K$889)</f>
        <v>12784952</v>
      </c>
      <c r="AB733" s="79">
        <v>0</v>
      </c>
      <c r="AC733" s="79">
        <v>0</v>
      </c>
      <c r="AD733" s="80">
        <v>0</v>
      </c>
      <c r="AE733" s="150"/>
    </row>
    <row r="734" spans="1:31" s="13" customFormat="1">
      <c r="A734" s="49">
        <v>489</v>
      </c>
      <c r="B734" s="49">
        <v>489020020</v>
      </c>
      <c r="C734" s="50" t="s">
        <v>276</v>
      </c>
      <c r="D734" s="49">
        <v>20</v>
      </c>
      <c r="E734" s="50" t="s">
        <v>125</v>
      </c>
      <c r="F734" s="49">
        <v>20</v>
      </c>
      <c r="G734" s="50" t="s">
        <v>125</v>
      </c>
      <c r="H734" s="79">
        <v>160.96000000000004</v>
      </c>
      <c r="I734" s="80">
        <v>10653</v>
      </c>
      <c r="J734" s="80">
        <v>3081</v>
      </c>
      <c r="K734" s="80">
        <v>0</v>
      </c>
      <c r="L734" s="80">
        <v>893</v>
      </c>
      <c r="M734" s="81">
        <v>14627</v>
      </c>
      <c r="N734"/>
      <c r="O734" s="79">
        <v>0</v>
      </c>
      <c r="P734" s="79">
        <v>0</v>
      </c>
      <c r="Q734" s="55">
        <v>0.09</v>
      </c>
      <c r="R734" s="55">
        <v>3.557826066077191E-2</v>
      </c>
      <c r="S734" s="52">
        <v>0</v>
      </c>
      <c r="T734"/>
      <c r="U734" s="82">
        <v>2210625</v>
      </c>
      <c r="V734" s="82">
        <v>0</v>
      </c>
      <c r="W734" s="82">
        <v>0</v>
      </c>
      <c r="X734" s="82">
        <v>143739</v>
      </c>
      <c r="Y734" s="82">
        <v>2354364</v>
      </c>
      <c r="Z734" s="83">
        <f ca="1">SUMIF($A$10:$A$938,$A734,$Y$10:$Y$938)+SUMIF('17PJ'!$B$10:$K$889,$A734,'17PJ'!K$10:$K$889)</f>
        <v>13273726</v>
      </c>
      <c r="AB734" s="79">
        <v>0</v>
      </c>
      <c r="AC734" s="79">
        <v>0</v>
      </c>
      <c r="AD734" s="80">
        <v>0</v>
      </c>
      <c r="AE734" s="150"/>
    </row>
    <row r="735" spans="1:31" s="13" customFormat="1">
      <c r="A735" s="49">
        <v>489</v>
      </c>
      <c r="B735" s="49">
        <v>489020036</v>
      </c>
      <c r="C735" s="50" t="s">
        <v>276</v>
      </c>
      <c r="D735" s="49">
        <v>20</v>
      </c>
      <c r="E735" s="50" t="s">
        <v>125</v>
      </c>
      <c r="F735" s="49">
        <v>36</v>
      </c>
      <c r="G735" s="50" t="s">
        <v>126</v>
      </c>
      <c r="H735" s="79">
        <v>110.24999999999999</v>
      </c>
      <c r="I735" s="80">
        <v>10298</v>
      </c>
      <c r="J735" s="80">
        <v>4535</v>
      </c>
      <c r="K735" s="80">
        <v>0</v>
      </c>
      <c r="L735" s="80">
        <v>893</v>
      </c>
      <c r="M735" s="81">
        <v>15726</v>
      </c>
      <c r="N735"/>
      <c r="O735" s="79">
        <v>0</v>
      </c>
      <c r="P735" s="79">
        <v>0</v>
      </c>
      <c r="Q735" s="55">
        <v>0.09</v>
      </c>
      <c r="R735" s="55">
        <v>6.4194127397029788E-2</v>
      </c>
      <c r="S735" s="52">
        <v>0</v>
      </c>
      <c r="T735"/>
      <c r="U735" s="82">
        <v>1635340</v>
      </c>
      <c r="V735" s="82">
        <v>0</v>
      </c>
      <c r="W735" s="82">
        <v>0</v>
      </c>
      <c r="X735" s="82">
        <v>98456</v>
      </c>
      <c r="Y735" s="82">
        <v>1733796</v>
      </c>
      <c r="Z735" s="83">
        <f ca="1">SUMIF($A$10:$A$938,$A735,$Y$10:$Y$938)+SUMIF('17PJ'!$B$10:$K$889,$A735,'17PJ'!K$10:$K$889)</f>
        <v>13273726</v>
      </c>
      <c r="AB735" s="79">
        <v>0</v>
      </c>
      <c r="AC735" s="79">
        <v>0</v>
      </c>
      <c r="AD735" s="80">
        <v>0</v>
      </c>
      <c r="AE735" s="150"/>
    </row>
    <row r="736" spans="1:31" s="13" customFormat="1">
      <c r="A736" s="49">
        <v>489</v>
      </c>
      <c r="B736" s="49">
        <v>489020052</v>
      </c>
      <c r="C736" s="50" t="s">
        <v>276</v>
      </c>
      <c r="D736" s="49">
        <v>20</v>
      </c>
      <c r="E736" s="50" t="s">
        <v>125</v>
      </c>
      <c r="F736" s="49">
        <v>52</v>
      </c>
      <c r="G736" s="50" t="s">
        <v>251</v>
      </c>
      <c r="H736" s="79">
        <v>12.139999999999999</v>
      </c>
      <c r="I736" s="80">
        <v>11024</v>
      </c>
      <c r="J736" s="80">
        <v>3359</v>
      </c>
      <c r="K736" s="80">
        <v>0</v>
      </c>
      <c r="L736" s="80">
        <v>893</v>
      </c>
      <c r="M736" s="81">
        <v>15276</v>
      </c>
      <c r="N736"/>
      <c r="O736" s="79">
        <v>0</v>
      </c>
      <c r="P736" s="79">
        <v>0</v>
      </c>
      <c r="Q736" s="55">
        <v>0.09</v>
      </c>
      <c r="R736" s="55">
        <v>2.6305424683999615E-2</v>
      </c>
      <c r="S736" s="52">
        <v>0</v>
      </c>
      <c r="T736"/>
      <c r="U736" s="82">
        <v>174609</v>
      </c>
      <c r="V736" s="82">
        <v>0</v>
      </c>
      <c r="W736" s="82">
        <v>0</v>
      </c>
      <c r="X736" s="82">
        <v>10841</v>
      </c>
      <c r="Y736" s="82">
        <v>185450</v>
      </c>
      <c r="Z736" s="83">
        <f ca="1">SUMIF($A$10:$A$938,$A736,$Y$10:$Y$938)+SUMIF('17PJ'!$B$10:$K$889,$A736,'17PJ'!K$10:$K$889)</f>
        <v>13273726</v>
      </c>
      <c r="AB736" s="79">
        <v>0</v>
      </c>
      <c r="AC736" s="79">
        <v>0</v>
      </c>
      <c r="AD736" s="80">
        <v>0</v>
      </c>
      <c r="AE736" s="150"/>
    </row>
    <row r="737" spans="1:31" s="13" customFormat="1">
      <c r="A737" s="49">
        <v>489</v>
      </c>
      <c r="B737" s="49">
        <v>489020096</v>
      </c>
      <c r="C737" s="50" t="s">
        <v>276</v>
      </c>
      <c r="D737" s="49">
        <v>20</v>
      </c>
      <c r="E737" s="50" t="s">
        <v>125</v>
      </c>
      <c r="F737" s="49">
        <v>96</v>
      </c>
      <c r="G737" s="50" t="s">
        <v>210</v>
      </c>
      <c r="H737" s="79">
        <v>70.580000000000013</v>
      </c>
      <c r="I737" s="80">
        <v>10751</v>
      </c>
      <c r="J737" s="80">
        <v>5813</v>
      </c>
      <c r="K737" s="80">
        <v>0</v>
      </c>
      <c r="L737" s="80">
        <v>893</v>
      </c>
      <c r="M737" s="81">
        <v>17457</v>
      </c>
      <c r="N737"/>
      <c r="O737" s="79">
        <v>0</v>
      </c>
      <c r="P737" s="79">
        <v>0</v>
      </c>
      <c r="Q737" s="55">
        <v>0.09</v>
      </c>
      <c r="R737" s="55">
        <v>2.0699154414389076E-2</v>
      </c>
      <c r="S737" s="52">
        <v>0</v>
      </c>
      <c r="T737"/>
      <c r="U737" s="82">
        <v>1169087</v>
      </c>
      <c r="V737" s="82">
        <v>0</v>
      </c>
      <c r="W737" s="82">
        <v>0</v>
      </c>
      <c r="X737" s="82">
        <v>63027</v>
      </c>
      <c r="Y737" s="82">
        <v>1232114</v>
      </c>
      <c r="Z737" s="83">
        <f ca="1">SUMIF($A$10:$A$938,$A737,$Y$10:$Y$938)+SUMIF('17PJ'!$B$10:$K$889,$A737,'17PJ'!K$10:$K$889)</f>
        <v>13273726</v>
      </c>
      <c r="AB737" s="79">
        <v>0</v>
      </c>
      <c r="AC737" s="79">
        <v>0</v>
      </c>
      <c r="AD737" s="80">
        <v>0</v>
      </c>
      <c r="AE737" s="150"/>
    </row>
    <row r="738" spans="1:31" s="13" customFormat="1">
      <c r="A738" s="49">
        <v>489</v>
      </c>
      <c r="B738" s="49">
        <v>489020172</v>
      </c>
      <c r="C738" s="50" t="s">
        <v>276</v>
      </c>
      <c r="D738" s="49">
        <v>20</v>
      </c>
      <c r="E738" s="50" t="s">
        <v>125</v>
      </c>
      <c r="F738" s="49">
        <v>172</v>
      </c>
      <c r="G738" s="50" t="s">
        <v>256</v>
      </c>
      <c r="H738" s="79">
        <v>47.88</v>
      </c>
      <c r="I738" s="80">
        <v>10227</v>
      </c>
      <c r="J738" s="80">
        <v>6701</v>
      </c>
      <c r="K738" s="80">
        <v>0</v>
      </c>
      <c r="L738" s="80">
        <v>893</v>
      </c>
      <c r="M738" s="81">
        <v>17821</v>
      </c>
      <c r="N738"/>
      <c r="O738" s="79">
        <v>0</v>
      </c>
      <c r="P738" s="79">
        <v>0</v>
      </c>
      <c r="Q738" s="55">
        <v>0.09</v>
      </c>
      <c r="R738" s="55">
        <v>2.9410648906522629E-2</v>
      </c>
      <c r="S738" s="52">
        <v>0</v>
      </c>
      <c r="T738"/>
      <c r="U738" s="82">
        <v>810513</v>
      </c>
      <c r="V738" s="82">
        <v>0</v>
      </c>
      <c r="W738" s="82">
        <v>0</v>
      </c>
      <c r="X738" s="82">
        <v>42757</v>
      </c>
      <c r="Y738" s="82">
        <v>853270</v>
      </c>
      <c r="Z738" s="83">
        <f ca="1">SUMIF($A$10:$A$938,$A738,$Y$10:$Y$938)+SUMIF('17PJ'!$B$10:$K$889,$A738,'17PJ'!K$10:$K$889)</f>
        <v>13273726</v>
      </c>
      <c r="AB738" s="79">
        <v>0</v>
      </c>
      <c r="AC738" s="79">
        <v>0</v>
      </c>
      <c r="AD738" s="80">
        <v>0</v>
      </c>
      <c r="AE738" s="150"/>
    </row>
    <row r="739" spans="1:31" s="13" customFormat="1">
      <c r="A739" s="49">
        <v>489</v>
      </c>
      <c r="B739" s="49">
        <v>489020201</v>
      </c>
      <c r="C739" s="50" t="s">
        <v>276</v>
      </c>
      <c r="D739" s="49">
        <v>20</v>
      </c>
      <c r="E739" s="50" t="s">
        <v>125</v>
      </c>
      <c r="F739" s="49">
        <v>201</v>
      </c>
      <c r="G739" s="50" t="s">
        <v>9</v>
      </c>
      <c r="H739" s="79">
        <v>1.34</v>
      </c>
      <c r="I739" s="80">
        <v>12111</v>
      </c>
      <c r="J739" s="80">
        <v>202</v>
      </c>
      <c r="K739" s="80">
        <v>0</v>
      </c>
      <c r="L739" s="80">
        <v>893</v>
      </c>
      <c r="M739" s="81">
        <v>13206</v>
      </c>
      <c r="N739"/>
      <c r="O739" s="79">
        <v>0</v>
      </c>
      <c r="P739" s="79">
        <v>0</v>
      </c>
      <c r="Q739" s="55">
        <v>0.18</v>
      </c>
      <c r="R739" s="55">
        <v>7.7533854534599503E-2</v>
      </c>
      <c r="S739" s="52">
        <v>0</v>
      </c>
      <c r="T739"/>
      <c r="U739" s="82">
        <v>16500</v>
      </c>
      <c r="V739" s="82">
        <v>0</v>
      </c>
      <c r="W739" s="82">
        <v>0</v>
      </c>
      <c r="X739" s="82">
        <v>1196</v>
      </c>
      <c r="Y739" s="82">
        <v>17696</v>
      </c>
      <c r="Z739" s="83">
        <f ca="1">SUMIF($A$10:$A$938,$A739,$Y$10:$Y$938)+SUMIF('17PJ'!$B$10:$K$889,$A739,'17PJ'!K$10:$K$889)</f>
        <v>13273726</v>
      </c>
      <c r="AB739" s="79">
        <v>0</v>
      </c>
      <c r="AC739" s="79">
        <v>0</v>
      </c>
      <c r="AD739" s="80">
        <v>0</v>
      </c>
      <c r="AE739" s="150"/>
    </row>
    <row r="740" spans="1:31" s="13" customFormat="1">
      <c r="A740" s="49">
        <v>489</v>
      </c>
      <c r="B740" s="49">
        <v>489020239</v>
      </c>
      <c r="C740" s="50" t="s">
        <v>276</v>
      </c>
      <c r="D740" s="49">
        <v>20</v>
      </c>
      <c r="E740" s="50" t="s">
        <v>125</v>
      </c>
      <c r="F740" s="49">
        <v>239</v>
      </c>
      <c r="G740" s="50" t="s">
        <v>250</v>
      </c>
      <c r="H740" s="79">
        <v>75.34</v>
      </c>
      <c r="I740" s="80">
        <v>10350</v>
      </c>
      <c r="J740" s="80">
        <v>3581</v>
      </c>
      <c r="K740" s="80">
        <v>0</v>
      </c>
      <c r="L740" s="80">
        <v>893</v>
      </c>
      <c r="M740" s="81">
        <v>14824</v>
      </c>
      <c r="N740"/>
      <c r="O740" s="79">
        <v>0</v>
      </c>
      <c r="P740" s="79">
        <v>0</v>
      </c>
      <c r="Q740" s="55">
        <v>0.09</v>
      </c>
      <c r="R740" s="55">
        <v>5.1436113305338968E-2</v>
      </c>
      <c r="S740" s="52">
        <v>0</v>
      </c>
      <c r="T740"/>
      <c r="U740" s="82">
        <v>1049561</v>
      </c>
      <c r="V740" s="82">
        <v>0</v>
      </c>
      <c r="W740" s="82">
        <v>0</v>
      </c>
      <c r="X740" s="82">
        <v>67277</v>
      </c>
      <c r="Y740" s="82">
        <v>1116838</v>
      </c>
      <c r="Z740" s="83">
        <f ca="1">SUMIF($A$10:$A$938,$A740,$Y$10:$Y$938)+SUMIF('17PJ'!$B$10:$K$889,$A740,'17PJ'!K$10:$K$889)</f>
        <v>13273726</v>
      </c>
      <c r="AB740" s="79">
        <v>0</v>
      </c>
      <c r="AC740" s="79">
        <v>0</v>
      </c>
      <c r="AD740" s="80">
        <v>0</v>
      </c>
      <c r="AE740" s="150"/>
    </row>
    <row r="741" spans="1:31" s="13" customFormat="1">
      <c r="A741" s="49">
        <v>489</v>
      </c>
      <c r="B741" s="49">
        <v>489020242</v>
      </c>
      <c r="C741" s="50" t="s">
        <v>276</v>
      </c>
      <c r="D741" s="49">
        <v>20</v>
      </c>
      <c r="E741" s="50" t="s">
        <v>125</v>
      </c>
      <c r="F741" s="49">
        <v>242</v>
      </c>
      <c r="G741" s="50" t="s">
        <v>277</v>
      </c>
      <c r="H741" s="79">
        <v>3.71</v>
      </c>
      <c r="I741" s="80">
        <v>11160</v>
      </c>
      <c r="J741" s="80">
        <v>30430</v>
      </c>
      <c r="K741" s="80">
        <v>0</v>
      </c>
      <c r="L741" s="80">
        <v>893</v>
      </c>
      <c r="M741" s="81">
        <v>42483</v>
      </c>
      <c r="N741"/>
      <c r="O741" s="79">
        <v>0</v>
      </c>
      <c r="P741" s="79">
        <v>0</v>
      </c>
      <c r="Q741" s="55">
        <v>0.09</v>
      </c>
      <c r="R741" s="55">
        <v>3.0921138289995299E-2</v>
      </c>
      <c r="S741" s="52">
        <v>0</v>
      </c>
      <c r="T741"/>
      <c r="U741" s="82">
        <v>154299</v>
      </c>
      <c r="V741" s="82">
        <v>0</v>
      </c>
      <c r="W741" s="82">
        <v>0</v>
      </c>
      <c r="X741" s="82">
        <v>3313</v>
      </c>
      <c r="Y741" s="82">
        <v>157612</v>
      </c>
      <c r="Z741" s="83">
        <f ca="1">SUMIF($A$10:$A$938,$A741,$Y$10:$Y$938)+SUMIF('17PJ'!$B$10:$K$889,$A741,'17PJ'!K$10:$K$889)</f>
        <v>13273726</v>
      </c>
      <c r="AB741" s="79">
        <v>0</v>
      </c>
      <c r="AC741" s="79">
        <v>0</v>
      </c>
      <c r="AD741" s="80">
        <v>0</v>
      </c>
      <c r="AE741" s="150"/>
    </row>
    <row r="742" spans="1:31" s="13" customFormat="1">
      <c r="A742" s="49">
        <v>489</v>
      </c>
      <c r="B742" s="49">
        <v>489020261</v>
      </c>
      <c r="C742" s="50" t="s">
        <v>276</v>
      </c>
      <c r="D742" s="49">
        <v>20</v>
      </c>
      <c r="E742" s="50" t="s">
        <v>125</v>
      </c>
      <c r="F742" s="49">
        <v>261</v>
      </c>
      <c r="G742" s="50" t="s">
        <v>127</v>
      </c>
      <c r="H742" s="79">
        <v>187.76999999999995</v>
      </c>
      <c r="I742" s="80">
        <v>10132</v>
      </c>
      <c r="J742" s="80">
        <v>5385</v>
      </c>
      <c r="K742" s="80">
        <v>0</v>
      </c>
      <c r="L742" s="80">
        <v>893</v>
      </c>
      <c r="M742" s="81">
        <v>16410</v>
      </c>
      <c r="N742"/>
      <c r="O742" s="79">
        <v>0</v>
      </c>
      <c r="P742" s="79">
        <v>0</v>
      </c>
      <c r="Q742" s="55">
        <v>0.09</v>
      </c>
      <c r="R742" s="55">
        <v>6.8857387860706928E-2</v>
      </c>
      <c r="S742" s="52">
        <v>0</v>
      </c>
      <c r="T742"/>
      <c r="U742" s="82">
        <v>2913627</v>
      </c>
      <c r="V742" s="82">
        <v>0</v>
      </c>
      <c r="W742" s="82">
        <v>0</v>
      </c>
      <c r="X742" s="82">
        <v>167681</v>
      </c>
      <c r="Y742" s="82">
        <v>3081308</v>
      </c>
      <c r="Z742" s="83">
        <f ca="1">SUMIF($A$10:$A$938,$A742,$Y$10:$Y$938)+SUMIF('17PJ'!$B$10:$K$889,$A742,'17PJ'!K$10:$K$889)</f>
        <v>13273726</v>
      </c>
      <c r="AB742" s="79">
        <v>0</v>
      </c>
      <c r="AC742" s="79">
        <v>0</v>
      </c>
      <c r="AD742" s="80">
        <v>0</v>
      </c>
      <c r="AE742" s="150"/>
    </row>
    <row r="743" spans="1:31" s="13" customFormat="1">
      <c r="A743" s="49">
        <v>489</v>
      </c>
      <c r="B743" s="49">
        <v>489020264</v>
      </c>
      <c r="C743" s="50" t="s">
        <v>276</v>
      </c>
      <c r="D743" s="49">
        <v>20</v>
      </c>
      <c r="E743" s="50" t="s">
        <v>125</v>
      </c>
      <c r="F743" s="49">
        <v>264</v>
      </c>
      <c r="G743" s="50" t="s">
        <v>275</v>
      </c>
      <c r="H743" s="79">
        <v>1</v>
      </c>
      <c r="I743" s="80">
        <v>9794</v>
      </c>
      <c r="J743" s="80">
        <v>4417</v>
      </c>
      <c r="K743" s="80">
        <v>0</v>
      </c>
      <c r="L743" s="80">
        <v>893</v>
      </c>
      <c r="M743" s="81">
        <v>15104</v>
      </c>
      <c r="N743"/>
      <c r="O743" s="79">
        <v>0</v>
      </c>
      <c r="P743" s="79">
        <v>0</v>
      </c>
      <c r="Q743" s="55">
        <v>0.09</v>
      </c>
      <c r="R743" s="55">
        <v>8.0351283196254918E-3</v>
      </c>
      <c r="S743" s="52">
        <v>0</v>
      </c>
      <c r="T743"/>
      <c r="U743" s="82">
        <v>14211</v>
      </c>
      <c r="V743" s="82">
        <v>0</v>
      </c>
      <c r="W743" s="82">
        <v>0</v>
      </c>
      <c r="X743" s="82">
        <v>893</v>
      </c>
      <c r="Y743" s="82">
        <v>15104</v>
      </c>
      <c r="Z743" s="83">
        <f ca="1">SUMIF($A$10:$A$938,$A743,$Y$10:$Y$938)+SUMIF('17PJ'!$B$10:$K$889,$A743,'17PJ'!K$10:$K$889)</f>
        <v>13273726</v>
      </c>
      <c r="AB743" s="79">
        <v>0</v>
      </c>
      <c r="AC743" s="79">
        <v>0</v>
      </c>
      <c r="AD743" s="80">
        <v>0</v>
      </c>
      <c r="AE743" s="150"/>
    </row>
    <row r="744" spans="1:31" s="13" customFormat="1">
      <c r="A744" s="49">
        <v>489</v>
      </c>
      <c r="B744" s="49">
        <v>489020300</v>
      </c>
      <c r="C744" s="50" t="s">
        <v>276</v>
      </c>
      <c r="D744" s="49">
        <v>20</v>
      </c>
      <c r="E744" s="50" t="s">
        <v>125</v>
      </c>
      <c r="F744" s="49">
        <v>300</v>
      </c>
      <c r="G744" s="50" t="s">
        <v>128</v>
      </c>
      <c r="H744" s="79">
        <v>2</v>
      </c>
      <c r="I744" s="80">
        <v>9794</v>
      </c>
      <c r="J744" s="80">
        <v>20248</v>
      </c>
      <c r="K744" s="80">
        <v>0</v>
      </c>
      <c r="L744" s="80">
        <v>893</v>
      </c>
      <c r="M744" s="81">
        <v>30935</v>
      </c>
      <c r="N744"/>
      <c r="O744" s="79">
        <v>0</v>
      </c>
      <c r="P744" s="79">
        <v>0</v>
      </c>
      <c r="Q744" s="55">
        <v>0.09</v>
      </c>
      <c r="R744" s="55">
        <v>2.0636412181967833E-2</v>
      </c>
      <c r="S744" s="52">
        <v>0</v>
      </c>
      <c r="T744"/>
      <c r="U744" s="82">
        <v>60084</v>
      </c>
      <c r="V744" s="82">
        <v>0</v>
      </c>
      <c r="W744" s="82">
        <v>0</v>
      </c>
      <c r="X744" s="82">
        <v>1786</v>
      </c>
      <c r="Y744" s="82">
        <v>61870</v>
      </c>
      <c r="Z744" s="83">
        <f ca="1">SUMIF($A$10:$A$938,$A744,$Y$10:$Y$938)+SUMIF('17PJ'!$B$10:$K$889,$A744,'17PJ'!K$10:$K$889)</f>
        <v>13273726</v>
      </c>
      <c r="AB744" s="79">
        <v>0</v>
      </c>
      <c r="AC744" s="79">
        <v>0</v>
      </c>
      <c r="AD744" s="80">
        <v>0</v>
      </c>
      <c r="AE744" s="150"/>
    </row>
    <row r="745" spans="1:31" s="13" customFormat="1">
      <c r="A745" s="49">
        <v>489</v>
      </c>
      <c r="B745" s="49">
        <v>489020310</v>
      </c>
      <c r="C745" s="50" t="s">
        <v>276</v>
      </c>
      <c r="D745" s="49">
        <v>20</v>
      </c>
      <c r="E745" s="50" t="s">
        <v>125</v>
      </c>
      <c r="F745" s="49">
        <v>310</v>
      </c>
      <c r="G745" s="50" t="s">
        <v>259</v>
      </c>
      <c r="H745" s="79">
        <v>26.310000000000002</v>
      </c>
      <c r="I745" s="80">
        <v>10559</v>
      </c>
      <c r="J745" s="80">
        <v>2265</v>
      </c>
      <c r="K745" s="80">
        <v>0</v>
      </c>
      <c r="L745" s="80">
        <v>893</v>
      </c>
      <c r="M745" s="81">
        <v>13717</v>
      </c>
      <c r="N745"/>
      <c r="O745" s="79">
        <v>0</v>
      </c>
      <c r="P745" s="79">
        <v>0</v>
      </c>
      <c r="Q745" s="55">
        <v>0.18</v>
      </c>
      <c r="R745" s="55">
        <v>2.101262456335018E-2</v>
      </c>
      <c r="S745" s="52">
        <v>0</v>
      </c>
      <c r="T745"/>
      <c r="U745" s="82">
        <v>337399</v>
      </c>
      <c r="V745" s="82">
        <v>0</v>
      </c>
      <c r="W745" s="82">
        <v>0</v>
      </c>
      <c r="X745" s="82">
        <v>23495</v>
      </c>
      <c r="Y745" s="82">
        <v>360894</v>
      </c>
      <c r="Z745" s="83">
        <f ca="1">SUMIF($A$10:$A$938,$A745,$Y$10:$Y$938)+SUMIF('17PJ'!$B$10:$K$889,$A745,'17PJ'!K$10:$K$889)</f>
        <v>13273726</v>
      </c>
      <c r="AB745" s="79">
        <v>0</v>
      </c>
      <c r="AC745" s="79">
        <v>0</v>
      </c>
      <c r="AD745" s="80">
        <v>0</v>
      </c>
      <c r="AE745" s="150"/>
    </row>
    <row r="746" spans="1:31" s="13" customFormat="1">
      <c r="A746" s="49">
        <v>489</v>
      </c>
      <c r="B746" s="49">
        <v>489020645</v>
      </c>
      <c r="C746" s="50" t="s">
        <v>276</v>
      </c>
      <c r="D746" s="49">
        <v>20</v>
      </c>
      <c r="E746" s="50" t="s">
        <v>125</v>
      </c>
      <c r="F746" s="49">
        <v>645</v>
      </c>
      <c r="G746" s="50" t="s">
        <v>129</v>
      </c>
      <c r="H746" s="79">
        <v>72.410000000000011</v>
      </c>
      <c r="I746" s="80">
        <v>10527</v>
      </c>
      <c r="J746" s="80">
        <v>4461</v>
      </c>
      <c r="K746" s="80">
        <v>0</v>
      </c>
      <c r="L746" s="80">
        <v>893</v>
      </c>
      <c r="M746" s="81">
        <v>15881</v>
      </c>
      <c r="N746"/>
      <c r="O746" s="79">
        <v>0</v>
      </c>
      <c r="P746" s="79">
        <v>0</v>
      </c>
      <c r="Q746" s="55">
        <v>0.09</v>
      </c>
      <c r="R746" s="55">
        <v>3.3577529375790865E-2</v>
      </c>
      <c r="S746" s="52">
        <v>0</v>
      </c>
      <c r="T746"/>
      <c r="U746" s="82">
        <v>1085282</v>
      </c>
      <c r="V746" s="82">
        <v>0</v>
      </c>
      <c r="W746" s="82">
        <v>0</v>
      </c>
      <c r="X746" s="82">
        <v>64662</v>
      </c>
      <c r="Y746" s="82">
        <v>1149944</v>
      </c>
      <c r="Z746" s="83">
        <f ca="1">SUMIF($A$10:$A$938,$A746,$Y$10:$Y$938)+SUMIF('17PJ'!$B$10:$K$889,$A746,'17PJ'!K$10:$K$889)</f>
        <v>13273726</v>
      </c>
      <c r="AB746" s="79">
        <v>0</v>
      </c>
      <c r="AC746" s="79">
        <v>0</v>
      </c>
      <c r="AD746" s="80">
        <v>0</v>
      </c>
      <c r="AE746" s="150"/>
    </row>
    <row r="747" spans="1:31" s="13" customFormat="1">
      <c r="A747" s="49">
        <v>489</v>
      </c>
      <c r="B747" s="49">
        <v>489020660</v>
      </c>
      <c r="C747" s="50" t="s">
        <v>276</v>
      </c>
      <c r="D747" s="49">
        <v>20</v>
      </c>
      <c r="E747" s="50" t="s">
        <v>125</v>
      </c>
      <c r="F747" s="49">
        <v>660</v>
      </c>
      <c r="G747" s="50" t="s">
        <v>130</v>
      </c>
      <c r="H747" s="79">
        <v>16.25</v>
      </c>
      <c r="I747" s="80">
        <v>10988</v>
      </c>
      <c r="J747" s="80">
        <v>10065</v>
      </c>
      <c r="K747" s="80">
        <v>0</v>
      </c>
      <c r="L747" s="80">
        <v>893</v>
      </c>
      <c r="M747" s="81">
        <v>21946</v>
      </c>
      <c r="N747"/>
      <c r="O747" s="79">
        <v>0</v>
      </c>
      <c r="P747" s="79">
        <v>0</v>
      </c>
      <c r="Q747" s="55">
        <v>0.09</v>
      </c>
      <c r="R747" s="55">
        <v>5.6496471990371312E-2</v>
      </c>
      <c r="S747" s="52">
        <v>0</v>
      </c>
      <c r="T747"/>
      <c r="U747" s="82">
        <v>342111</v>
      </c>
      <c r="V747" s="82">
        <v>0</v>
      </c>
      <c r="W747" s="82">
        <v>0</v>
      </c>
      <c r="X747" s="82">
        <v>14511</v>
      </c>
      <c r="Y747" s="82">
        <v>356622</v>
      </c>
      <c r="Z747" s="83">
        <f ca="1">SUMIF($A$10:$A$938,$A747,$Y$10:$Y$938)+SUMIF('17PJ'!$B$10:$K$889,$A747,'17PJ'!K$10:$K$889)</f>
        <v>13273726</v>
      </c>
      <c r="AB747" s="79">
        <v>0</v>
      </c>
      <c r="AC747" s="79">
        <v>0</v>
      </c>
      <c r="AD747" s="80">
        <v>0</v>
      </c>
      <c r="AE747" s="150"/>
    </row>
    <row r="748" spans="1:31" s="13" customFormat="1">
      <c r="A748" s="49">
        <v>489</v>
      </c>
      <c r="B748" s="49">
        <v>489020712</v>
      </c>
      <c r="C748" s="50" t="s">
        <v>276</v>
      </c>
      <c r="D748" s="49">
        <v>20</v>
      </c>
      <c r="E748" s="50" t="s">
        <v>125</v>
      </c>
      <c r="F748" s="49">
        <v>712</v>
      </c>
      <c r="G748" s="50" t="s">
        <v>124</v>
      </c>
      <c r="H748" s="79">
        <v>31.17</v>
      </c>
      <c r="I748" s="80">
        <v>10559</v>
      </c>
      <c r="J748" s="80">
        <v>7696</v>
      </c>
      <c r="K748" s="80">
        <v>0</v>
      </c>
      <c r="L748" s="80">
        <v>893</v>
      </c>
      <c r="M748" s="81">
        <v>19148</v>
      </c>
      <c r="N748"/>
      <c r="O748" s="79">
        <v>0</v>
      </c>
      <c r="P748" s="79">
        <v>0</v>
      </c>
      <c r="Q748" s="55">
        <v>0.09</v>
      </c>
      <c r="R748" s="55">
        <v>3.1785196308491345E-2</v>
      </c>
      <c r="S748" s="52">
        <v>0</v>
      </c>
      <c r="T748"/>
      <c r="U748" s="82">
        <v>569009</v>
      </c>
      <c r="V748" s="82">
        <v>0</v>
      </c>
      <c r="W748" s="82">
        <v>0</v>
      </c>
      <c r="X748" s="82">
        <v>27835</v>
      </c>
      <c r="Y748" s="82">
        <v>596844</v>
      </c>
      <c r="Z748" s="83">
        <f ca="1">SUMIF($A$10:$A$938,$A748,$Y$10:$Y$938)+SUMIF('17PJ'!$B$10:$K$889,$A748,'17PJ'!K$10:$K$889)</f>
        <v>13273726</v>
      </c>
      <c r="AB748" s="79">
        <v>0</v>
      </c>
      <c r="AC748" s="79">
        <v>0</v>
      </c>
      <c r="AD748" s="80">
        <v>0</v>
      </c>
      <c r="AE748" s="150"/>
    </row>
    <row r="749" spans="1:31" s="13" customFormat="1">
      <c r="A749" s="49">
        <v>491</v>
      </c>
      <c r="B749" s="49">
        <v>491095072</v>
      </c>
      <c r="C749" s="50" t="s">
        <v>278</v>
      </c>
      <c r="D749" s="49">
        <v>95</v>
      </c>
      <c r="E749" s="50" t="s">
        <v>279</v>
      </c>
      <c r="F749" s="49">
        <v>72</v>
      </c>
      <c r="G749" s="50" t="s">
        <v>280</v>
      </c>
      <c r="H749" s="79">
        <v>1</v>
      </c>
      <c r="I749" s="80">
        <v>10185</v>
      </c>
      <c r="J749" s="80">
        <v>2412</v>
      </c>
      <c r="K749" s="80">
        <v>0</v>
      </c>
      <c r="L749" s="80">
        <v>893</v>
      </c>
      <c r="M749" s="81">
        <v>13490</v>
      </c>
      <c r="N749"/>
      <c r="O749" s="79">
        <v>0</v>
      </c>
      <c r="P749" s="79">
        <v>0</v>
      </c>
      <c r="Q749" s="55">
        <v>0.09</v>
      </c>
      <c r="R749" s="55">
        <v>2.5479357059066247E-3</v>
      </c>
      <c r="S749" s="52">
        <v>0</v>
      </c>
      <c r="T749"/>
      <c r="U749" s="82">
        <v>12597</v>
      </c>
      <c r="V749" s="82">
        <v>0</v>
      </c>
      <c r="W749" s="82">
        <v>0</v>
      </c>
      <c r="X749" s="82">
        <v>893</v>
      </c>
      <c r="Y749" s="82">
        <v>13490</v>
      </c>
      <c r="Z749" s="83">
        <f ca="1">SUMIF($A$10:$A$938,$A749,$Y$10:$Y$938)+SUMIF('17PJ'!$B$10:$K$889,$A749,'17PJ'!K$10:$K$889)</f>
        <v>14136444</v>
      </c>
      <c r="AB749" s="79">
        <v>0</v>
      </c>
      <c r="AC749" s="79">
        <v>0</v>
      </c>
      <c r="AD749" s="80">
        <v>0</v>
      </c>
      <c r="AE749" s="150"/>
    </row>
    <row r="750" spans="1:31" s="13" customFormat="1">
      <c r="A750" s="49">
        <v>491</v>
      </c>
      <c r="B750" s="49">
        <v>491095095</v>
      </c>
      <c r="C750" s="50" t="s">
        <v>278</v>
      </c>
      <c r="D750" s="49">
        <v>95</v>
      </c>
      <c r="E750" s="50" t="s">
        <v>279</v>
      </c>
      <c r="F750" s="49">
        <v>95</v>
      </c>
      <c r="G750" s="50" t="s">
        <v>279</v>
      </c>
      <c r="H750" s="79">
        <v>1170</v>
      </c>
      <c r="I750" s="80">
        <v>10612</v>
      </c>
      <c r="J750" s="80">
        <v>91</v>
      </c>
      <c r="K750" s="80">
        <v>0</v>
      </c>
      <c r="L750" s="80">
        <v>893</v>
      </c>
      <c r="M750" s="81">
        <v>11596</v>
      </c>
      <c r="N750"/>
      <c r="O750" s="79">
        <v>0</v>
      </c>
      <c r="P750" s="79">
        <v>0</v>
      </c>
      <c r="Q750" s="55">
        <v>0.15329999999999999</v>
      </c>
      <c r="R750" s="55">
        <v>0.11761289582141479</v>
      </c>
      <c r="S750" s="52">
        <v>0</v>
      </c>
      <c r="T750"/>
      <c r="U750" s="82">
        <v>12522513</v>
      </c>
      <c r="V750" s="82">
        <v>0</v>
      </c>
      <c r="W750" s="82">
        <v>0</v>
      </c>
      <c r="X750" s="82">
        <v>1044810</v>
      </c>
      <c r="Y750" s="82">
        <v>13567323</v>
      </c>
      <c r="Z750" s="83">
        <f ca="1">SUMIF($A$10:$A$938,$A750,$Y$10:$Y$938)+SUMIF('17PJ'!$B$10:$K$889,$A750,'17PJ'!K$10:$K$889)</f>
        <v>14136444</v>
      </c>
      <c r="AB750" s="79">
        <v>0</v>
      </c>
      <c r="AC750" s="79">
        <v>0</v>
      </c>
      <c r="AD750" s="80">
        <v>0</v>
      </c>
      <c r="AE750" s="150"/>
    </row>
    <row r="751" spans="1:31" s="13" customFormat="1">
      <c r="A751" s="49">
        <v>491</v>
      </c>
      <c r="B751" s="49">
        <v>491095201</v>
      </c>
      <c r="C751" s="50" t="s">
        <v>278</v>
      </c>
      <c r="D751" s="49">
        <v>95</v>
      </c>
      <c r="E751" s="50" t="s">
        <v>279</v>
      </c>
      <c r="F751" s="49">
        <v>201</v>
      </c>
      <c r="G751" s="50" t="s">
        <v>9</v>
      </c>
      <c r="H751" s="79">
        <v>1.05</v>
      </c>
      <c r="I751" s="80">
        <v>12111</v>
      </c>
      <c r="J751" s="80">
        <v>202</v>
      </c>
      <c r="K751" s="80">
        <v>0</v>
      </c>
      <c r="L751" s="80">
        <v>893</v>
      </c>
      <c r="M751" s="81">
        <v>13206</v>
      </c>
      <c r="N751"/>
      <c r="O751" s="79">
        <v>0</v>
      </c>
      <c r="P751" s="79">
        <v>0</v>
      </c>
      <c r="Q751" s="55">
        <v>0.18</v>
      </c>
      <c r="R751" s="55">
        <v>7.7533854534599503E-2</v>
      </c>
      <c r="S751" s="52">
        <v>0</v>
      </c>
      <c r="T751"/>
      <c r="U751" s="82">
        <v>12929</v>
      </c>
      <c r="V751" s="82">
        <v>0</v>
      </c>
      <c r="W751" s="82">
        <v>0</v>
      </c>
      <c r="X751" s="82">
        <v>938</v>
      </c>
      <c r="Y751" s="82">
        <v>13867</v>
      </c>
      <c r="Z751" s="83">
        <f ca="1">SUMIF($A$10:$A$938,$A751,$Y$10:$Y$938)+SUMIF('17PJ'!$B$10:$K$889,$A751,'17PJ'!K$10:$K$889)</f>
        <v>14136444</v>
      </c>
      <c r="AB751" s="79">
        <v>0</v>
      </c>
      <c r="AC751" s="79">
        <v>0</v>
      </c>
      <c r="AD751" s="80">
        <v>0</v>
      </c>
      <c r="AE751" s="150"/>
    </row>
    <row r="752" spans="1:31" s="13" customFormat="1">
      <c r="A752" s="49">
        <v>491</v>
      </c>
      <c r="B752" s="49">
        <v>491095218</v>
      </c>
      <c r="C752" s="50" t="s">
        <v>278</v>
      </c>
      <c r="D752" s="49">
        <v>95</v>
      </c>
      <c r="E752" s="50" t="s">
        <v>279</v>
      </c>
      <c r="F752" s="49">
        <v>218</v>
      </c>
      <c r="G752" s="50" t="s">
        <v>168</v>
      </c>
      <c r="H752" s="79">
        <v>0.88</v>
      </c>
      <c r="I752" s="80">
        <v>9776</v>
      </c>
      <c r="J752" s="80">
        <v>3230</v>
      </c>
      <c r="K752" s="80">
        <v>0</v>
      </c>
      <c r="L752" s="80">
        <v>893</v>
      </c>
      <c r="M752" s="81">
        <v>13899</v>
      </c>
      <c r="N752"/>
      <c r="O752" s="79">
        <v>0</v>
      </c>
      <c r="P752" s="79">
        <v>0</v>
      </c>
      <c r="Q752" s="55">
        <v>0.09</v>
      </c>
      <c r="R752" s="55">
        <v>4.0541296305223004E-2</v>
      </c>
      <c r="S752" s="52">
        <v>0</v>
      </c>
      <c r="T752"/>
      <c r="U752" s="82">
        <v>11445</v>
      </c>
      <c r="V752" s="82">
        <v>0</v>
      </c>
      <c r="W752" s="82">
        <v>0</v>
      </c>
      <c r="X752" s="82">
        <v>786</v>
      </c>
      <c r="Y752" s="82">
        <v>12231</v>
      </c>
      <c r="Z752" s="83">
        <f ca="1">SUMIF($A$10:$A$938,$A752,$Y$10:$Y$938)+SUMIF('17PJ'!$B$10:$K$889,$A752,'17PJ'!K$10:$K$889)</f>
        <v>14136444</v>
      </c>
      <c r="AB752" s="79">
        <v>0</v>
      </c>
      <c r="AC752" s="79">
        <v>0</v>
      </c>
      <c r="AD752" s="80">
        <v>0</v>
      </c>
      <c r="AE752" s="150"/>
    </row>
    <row r="753" spans="1:31" s="13" customFormat="1">
      <c r="A753" s="49">
        <v>491</v>
      </c>
      <c r="B753" s="49">
        <v>491095273</v>
      </c>
      <c r="C753" s="50" t="s">
        <v>278</v>
      </c>
      <c r="D753" s="49">
        <v>95</v>
      </c>
      <c r="E753" s="50" t="s">
        <v>279</v>
      </c>
      <c r="F753" s="49">
        <v>273</v>
      </c>
      <c r="G753" s="50" t="s">
        <v>281</v>
      </c>
      <c r="H753" s="79">
        <v>5.08</v>
      </c>
      <c r="I753" s="80">
        <v>10413</v>
      </c>
      <c r="J753" s="80">
        <v>2767</v>
      </c>
      <c r="K753" s="80">
        <v>0</v>
      </c>
      <c r="L753" s="80">
        <v>893</v>
      </c>
      <c r="M753" s="81">
        <v>14073</v>
      </c>
      <c r="N753"/>
      <c r="O753" s="79">
        <v>0</v>
      </c>
      <c r="P753" s="79">
        <v>0</v>
      </c>
      <c r="Q753" s="55">
        <v>0.09</v>
      </c>
      <c r="R753" s="55">
        <v>3.0220097087904655E-3</v>
      </c>
      <c r="S753" s="52">
        <v>0</v>
      </c>
      <c r="T753"/>
      <c r="U753" s="82">
        <v>66954</v>
      </c>
      <c r="V753" s="82">
        <v>0</v>
      </c>
      <c r="W753" s="82">
        <v>0</v>
      </c>
      <c r="X753" s="82">
        <v>4536</v>
      </c>
      <c r="Y753" s="82">
        <v>71490</v>
      </c>
      <c r="Z753" s="83">
        <f ca="1">SUMIF($A$10:$A$938,$A753,$Y$10:$Y$938)+SUMIF('17PJ'!$B$10:$K$889,$A753,'17PJ'!K$10:$K$889)</f>
        <v>14136444</v>
      </c>
      <c r="AB753" s="79">
        <v>0</v>
      </c>
      <c r="AC753" s="79">
        <v>0</v>
      </c>
      <c r="AD753" s="80">
        <v>0</v>
      </c>
      <c r="AE753" s="150"/>
    </row>
    <row r="754" spans="1:31" s="13" customFormat="1">
      <c r="A754" s="49">
        <v>491</v>
      </c>
      <c r="B754" s="49">
        <v>491095292</v>
      </c>
      <c r="C754" s="50" t="s">
        <v>278</v>
      </c>
      <c r="D754" s="49">
        <v>95</v>
      </c>
      <c r="E754" s="50" t="s">
        <v>279</v>
      </c>
      <c r="F754" s="49">
        <v>292</v>
      </c>
      <c r="G754" s="50" t="s">
        <v>282</v>
      </c>
      <c r="H754" s="79">
        <v>7</v>
      </c>
      <c r="I754" s="80">
        <v>9892</v>
      </c>
      <c r="J754" s="80">
        <v>2050</v>
      </c>
      <c r="K754" s="80">
        <v>0</v>
      </c>
      <c r="L754" s="80">
        <v>893</v>
      </c>
      <c r="M754" s="81">
        <v>12835</v>
      </c>
      <c r="N754"/>
      <c r="O754" s="79">
        <v>0</v>
      </c>
      <c r="P754" s="79">
        <v>0</v>
      </c>
      <c r="Q754" s="55">
        <v>0.09</v>
      </c>
      <c r="R754" s="55">
        <v>3.4042691655887776E-3</v>
      </c>
      <c r="S754" s="52">
        <v>0</v>
      </c>
      <c r="T754"/>
      <c r="U754" s="82">
        <v>83594</v>
      </c>
      <c r="V754" s="82">
        <v>0</v>
      </c>
      <c r="W754" s="82">
        <v>0</v>
      </c>
      <c r="X754" s="82">
        <v>6251</v>
      </c>
      <c r="Y754" s="82">
        <v>89845</v>
      </c>
      <c r="Z754" s="83">
        <f ca="1">SUMIF($A$10:$A$938,$A754,$Y$10:$Y$938)+SUMIF('17PJ'!$B$10:$K$889,$A754,'17PJ'!K$10:$K$889)</f>
        <v>14136444</v>
      </c>
      <c r="AB754" s="79">
        <v>0</v>
      </c>
      <c r="AC754" s="79">
        <v>0</v>
      </c>
      <c r="AD754" s="80">
        <v>0</v>
      </c>
      <c r="AE754" s="150"/>
    </row>
    <row r="755" spans="1:31" s="13" customFormat="1">
      <c r="A755" s="49">
        <v>491</v>
      </c>
      <c r="B755" s="49">
        <v>491095331</v>
      </c>
      <c r="C755" s="50" t="s">
        <v>278</v>
      </c>
      <c r="D755" s="49">
        <v>95</v>
      </c>
      <c r="E755" s="50" t="s">
        <v>279</v>
      </c>
      <c r="F755" s="49">
        <v>331</v>
      </c>
      <c r="G755" s="50" t="s">
        <v>283</v>
      </c>
      <c r="H755" s="79">
        <v>19.91</v>
      </c>
      <c r="I755" s="80">
        <v>10502</v>
      </c>
      <c r="J755" s="80">
        <v>3725</v>
      </c>
      <c r="K755" s="80">
        <v>0</v>
      </c>
      <c r="L755" s="80">
        <v>893</v>
      </c>
      <c r="M755" s="81">
        <v>15120</v>
      </c>
      <c r="N755"/>
      <c r="O755" s="79">
        <v>0</v>
      </c>
      <c r="P755" s="79">
        <v>0</v>
      </c>
      <c r="Q755" s="55">
        <v>0.09</v>
      </c>
      <c r="R755" s="55">
        <v>1.6812408384238219E-2</v>
      </c>
      <c r="S755" s="52">
        <v>0</v>
      </c>
      <c r="T755"/>
      <c r="U755" s="82">
        <v>283259</v>
      </c>
      <c r="V755" s="82">
        <v>0</v>
      </c>
      <c r="W755" s="82">
        <v>0</v>
      </c>
      <c r="X755" s="82">
        <v>17779</v>
      </c>
      <c r="Y755" s="82">
        <v>301038</v>
      </c>
      <c r="Z755" s="83">
        <f ca="1">SUMIF($A$10:$A$938,$A755,$Y$10:$Y$938)+SUMIF('17PJ'!$B$10:$K$889,$A755,'17PJ'!K$10:$K$889)</f>
        <v>14136444</v>
      </c>
      <c r="AB755" s="79">
        <v>0</v>
      </c>
      <c r="AC755" s="79">
        <v>0</v>
      </c>
      <c r="AD755" s="80">
        <v>0</v>
      </c>
      <c r="AE755" s="150"/>
    </row>
    <row r="756" spans="1:31" s="13" customFormat="1">
      <c r="A756" s="49">
        <v>491</v>
      </c>
      <c r="B756" s="49">
        <v>491095650</v>
      </c>
      <c r="C756" s="50" t="s">
        <v>278</v>
      </c>
      <c r="D756" s="49">
        <v>95</v>
      </c>
      <c r="E756" s="50" t="s">
        <v>279</v>
      </c>
      <c r="F756" s="49">
        <v>650</v>
      </c>
      <c r="G756" s="50" t="s">
        <v>175</v>
      </c>
      <c r="H756" s="79">
        <v>1</v>
      </c>
      <c r="I756" s="80">
        <v>12631</v>
      </c>
      <c r="J756" s="80">
        <v>3567</v>
      </c>
      <c r="K756" s="80">
        <v>0</v>
      </c>
      <c r="L756" s="80">
        <v>893</v>
      </c>
      <c r="M756" s="81">
        <v>17091</v>
      </c>
      <c r="N756"/>
      <c r="O756" s="79">
        <v>0</v>
      </c>
      <c r="P756" s="79">
        <v>0</v>
      </c>
      <c r="Q756" s="55">
        <v>0.09</v>
      </c>
      <c r="R756" s="55">
        <v>7.7792918397568257E-4</v>
      </c>
      <c r="S756" s="52">
        <v>0</v>
      </c>
      <c r="T756"/>
      <c r="U756" s="82">
        <v>16198</v>
      </c>
      <c r="V756" s="82">
        <v>0</v>
      </c>
      <c r="W756" s="82">
        <v>0</v>
      </c>
      <c r="X756" s="82">
        <v>893</v>
      </c>
      <c r="Y756" s="82">
        <v>17091</v>
      </c>
      <c r="Z756" s="83">
        <f ca="1">SUMIF($A$10:$A$938,$A756,$Y$10:$Y$938)+SUMIF('17PJ'!$B$10:$K$889,$A756,'17PJ'!K$10:$K$889)</f>
        <v>14136444</v>
      </c>
      <c r="AB756" s="79">
        <v>0</v>
      </c>
      <c r="AC756" s="79">
        <v>0</v>
      </c>
      <c r="AD756" s="80">
        <v>0</v>
      </c>
      <c r="AE756" s="150"/>
    </row>
    <row r="757" spans="1:31" s="13" customFormat="1">
      <c r="A757" s="49">
        <v>491</v>
      </c>
      <c r="B757" s="49">
        <v>491095665</v>
      </c>
      <c r="C757" s="50" t="s">
        <v>278</v>
      </c>
      <c r="D757" s="49">
        <v>95</v>
      </c>
      <c r="E757" s="50" t="s">
        <v>279</v>
      </c>
      <c r="F757" s="49">
        <v>665</v>
      </c>
      <c r="G757" s="50" t="s">
        <v>260</v>
      </c>
      <c r="H757" s="79">
        <v>1</v>
      </c>
      <c r="I757" s="80">
        <v>9666</v>
      </c>
      <c r="J757" s="80">
        <v>1787</v>
      </c>
      <c r="K757" s="80">
        <v>0</v>
      </c>
      <c r="L757" s="80">
        <v>893</v>
      </c>
      <c r="M757" s="81">
        <v>12346</v>
      </c>
      <c r="N757"/>
      <c r="O757" s="79">
        <v>0</v>
      </c>
      <c r="P757" s="79">
        <v>0</v>
      </c>
      <c r="Q757" s="55">
        <v>0.09</v>
      </c>
      <c r="R757" s="55">
        <v>5.8283582183530514E-3</v>
      </c>
      <c r="S757" s="52">
        <v>0</v>
      </c>
      <c r="T757"/>
      <c r="U757" s="82">
        <v>11453</v>
      </c>
      <c r="V757" s="82">
        <v>0</v>
      </c>
      <c r="W757" s="82">
        <v>0</v>
      </c>
      <c r="X757" s="82">
        <v>893</v>
      </c>
      <c r="Y757" s="82">
        <v>12346</v>
      </c>
      <c r="Z757" s="83">
        <f ca="1">SUMIF($A$10:$A$938,$A757,$Y$10:$Y$938)+SUMIF('17PJ'!$B$10:$K$889,$A757,'17PJ'!K$10:$K$889)</f>
        <v>14136444</v>
      </c>
      <c r="AB757" s="79">
        <v>0</v>
      </c>
      <c r="AC757" s="79">
        <v>0</v>
      </c>
      <c r="AD757" s="80">
        <v>0</v>
      </c>
      <c r="AE757" s="150"/>
    </row>
    <row r="758" spans="1:31" s="13" customFormat="1">
      <c r="A758" s="49">
        <v>491</v>
      </c>
      <c r="B758" s="49">
        <v>491095763</v>
      </c>
      <c r="C758" s="50" t="s">
        <v>278</v>
      </c>
      <c r="D758" s="49">
        <v>95</v>
      </c>
      <c r="E758" s="50" t="s">
        <v>279</v>
      </c>
      <c r="F758" s="49">
        <v>763</v>
      </c>
      <c r="G758" s="50" t="s">
        <v>284</v>
      </c>
      <c r="H758" s="79">
        <v>2.85</v>
      </c>
      <c r="I758" s="80">
        <v>9794</v>
      </c>
      <c r="J758" s="80">
        <v>2549</v>
      </c>
      <c r="K758" s="80">
        <v>0</v>
      </c>
      <c r="L758" s="80">
        <v>893</v>
      </c>
      <c r="M758" s="81">
        <v>13236</v>
      </c>
      <c r="N758"/>
      <c r="O758" s="79">
        <v>0</v>
      </c>
      <c r="P758" s="79">
        <v>0</v>
      </c>
      <c r="Q758" s="55">
        <v>0.09</v>
      </c>
      <c r="R758" s="55">
        <v>3.5802117514394855E-3</v>
      </c>
      <c r="S758" s="52">
        <v>0</v>
      </c>
      <c r="T758"/>
      <c r="U758" s="82">
        <v>35178</v>
      </c>
      <c r="V758" s="82">
        <v>0</v>
      </c>
      <c r="W758" s="82">
        <v>0</v>
      </c>
      <c r="X758" s="82">
        <v>2545</v>
      </c>
      <c r="Y758" s="82">
        <v>37723</v>
      </c>
      <c r="Z758" s="83">
        <f ca="1">SUMIF($A$10:$A$938,$A758,$Y$10:$Y$938)+SUMIF('17PJ'!$B$10:$K$889,$A758,'17PJ'!K$10:$K$889)</f>
        <v>14136444</v>
      </c>
      <c r="AB758" s="79">
        <v>0</v>
      </c>
      <c r="AC758" s="79">
        <v>0</v>
      </c>
      <c r="AD758" s="80">
        <v>0</v>
      </c>
      <c r="AE758" s="150"/>
    </row>
    <row r="759" spans="1:31" s="13" customFormat="1">
      <c r="A759" s="49">
        <v>492</v>
      </c>
      <c r="B759" s="49">
        <v>492281137</v>
      </c>
      <c r="C759" s="50" t="s">
        <v>285</v>
      </c>
      <c r="D759" s="49">
        <v>281</v>
      </c>
      <c r="E759" s="50" t="s">
        <v>146</v>
      </c>
      <c r="F759" s="49">
        <v>137</v>
      </c>
      <c r="G759" s="50" t="s">
        <v>196</v>
      </c>
      <c r="H759" s="79">
        <v>3.46</v>
      </c>
      <c r="I759" s="80">
        <v>11795</v>
      </c>
      <c r="J759" s="80">
        <v>20</v>
      </c>
      <c r="K759" s="80">
        <v>0</v>
      </c>
      <c r="L759" s="80">
        <v>893</v>
      </c>
      <c r="M759" s="81">
        <v>12708</v>
      </c>
      <c r="N759"/>
      <c r="O759" s="79">
        <v>0</v>
      </c>
      <c r="P759" s="79">
        <v>0</v>
      </c>
      <c r="Q759" s="55">
        <v>0.18</v>
      </c>
      <c r="R759" s="55">
        <v>0.11736259389397866</v>
      </c>
      <c r="S759" s="52">
        <v>0</v>
      </c>
      <c r="T759"/>
      <c r="U759" s="82">
        <v>40880</v>
      </c>
      <c r="V759" s="82">
        <v>0</v>
      </c>
      <c r="W759" s="82">
        <v>0</v>
      </c>
      <c r="X759" s="82">
        <v>3089</v>
      </c>
      <c r="Y759" s="82">
        <v>43969</v>
      </c>
      <c r="Z759" s="83">
        <f ca="1">SUMIF($A$10:$A$938,$A759,$Y$10:$Y$938)+SUMIF('17PJ'!$B$10:$K$889,$A759,'17PJ'!K$10:$K$889)</f>
        <v>4645386</v>
      </c>
      <c r="AB759" s="79">
        <v>0</v>
      </c>
      <c r="AC759" s="79">
        <v>0</v>
      </c>
      <c r="AD759" s="80">
        <v>0</v>
      </c>
      <c r="AE759" s="150"/>
    </row>
    <row r="760" spans="1:31" s="13" customFormat="1">
      <c r="A760" s="49">
        <v>492</v>
      </c>
      <c r="B760" s="49">
        <v>492281281</v>
      </c>
      <c r="C760" s="50" t="s">
        <v>285</v>
      </c>
      <c r="D760" s="49">
        <v>281</v>
      </c>
      <c r="E760" s="50" t="s">
        <v>146</v>
      </c>
      <c r="F760" s="49">
        <v>281</v>
      </c>
      <c r="G760" s="50" t="s">
        <v>146</v>
      </c>
      <c r="H760" s="79">
        <v>353.14</v>
      </c>
      <c r="I760" s="80">
        <v>12118</v>
      </c>
      <c r="J760" s="80">
        <v>19</v>
      </c>
      <c r="K760" s="80">
        <v>0</v>
      </c>
      <c r="L760" s="80">
        <v>893</v>
      </c>
      <c r="M760" s="81">
        <v>13030</v>
      </c>
      <c r="N760"/>
      <c r="O760" s="79">
        <v>0</v>
      </c>
      <c r="P760" s="79">
        <v>0</v>
      </c>
      <c r="Q760" s="55">
        <v>0.18</v>
      </c>
      <c r="R760" s="55">
        <v>0.11309545177303622</v>
      </c>
      <c r="S760" s="52">
        <v>0</v>
      </c>
      <c r="T760"/>
      <c r="U760" s="82">
        <v>4286063</v>
      </c>
      <c r="V760" s="82">
        <v>0</v>
      </c>
      <c r="W760" s="82">
        <v>0</v>
      </c>
      <c r="X760" s="82">
        <v>315354</v>
      </c>
      <c r="Y760" s="82">
        <v>4601417</v>
      </c>
      <c r="Z760" s="83">
        <f ca="1">SUMIF($A$10:$A$938,$A760,$Y$10:$Y$938)+SUMIF('17PJ'!$B$10:$K$889,$A760,'17PJ'!K$10:$K$889)</f>
        <v>4645386</v>
      </c>
      <c r="AB760" s="79">
        <v>0</v>
      </c>
      <c r="AC760" s="79">
        <v>0</v>
      </c>
      <c r="AD760" s="80">
        <v>0</v>
      </c>
      <c r="AE760" s="150"/>
    </row>
    <row r="761" spans="1:31" s="13" customFormat="1">
      <c r="A761" s="49">
        <v>493</v>
      </c>
      <c r="B761" s="49">
        <v>493093035</v>
      </c>
      <c r="C761" s="50" t="s">
        <v>286</v>
      </c>
      <c r="D761" s="49">
        <v>93</v>
      </c>
      <c r="E761" s="50" t="s">
        <v>14</v>
      </c>
      <c r="F761" s="49">
        <v>35</v>
      </c>
      <c r="G761" s="50" t="s">
        <v>11</v>
      </c>
      <c r="H761" s="79">
        <v>34.68</v>
      </c>
      <c r="I761" s="80">
        <v>12569</v>
      </c>
      <c r="J761" s="80">
        <v>4419</v>
      </c>
      <c r="K761" s="80">
        <v>0</v>
      </c>
      <c r="L761" s="80">
        <v>893</v>
      </c>
      <c r="M761" s="81">
        <v>17881</v>
      </c>
      <c r="N761"/>
      <c r="O761" s="79">
        <v>1.5619401261437136</v>
      </c>
      <c r="P761" s="79">
        <v>0</v>
      </c>
      <c r="Q761" s="55">
        <v>0.18</v>
      </c>
      <c r="R761" s="55">
        <v>0.14456084490991788</v>
      </c>
      <c r="S761" s="52">
        <v>0</v>
      </c>
      <c r="T761"/>
      <c r="U761" s="82">
        <v>562614</v>
      </c>
      <c r="V761" s="82">
        <v>0</v>
      </c>
      <c r="W761" s="82">
        <v>0</v>
      </c>
      <c r="X761" s="82">
        <v>29580</v>
      </c>
      <c r="Y761" s="82">
        <v>592194</v>
      </c>
      <c r="Z761" s="83">
        <f ca="1">SUMIF($A$10:$A$938,$A761,$Y$10:$Y$938)+SUMIF('17PJ'!$B$10:$K$889,$A761,'17PJ'!K$10:$K$889)</f>
        <v>3067533.7948971028</v>
      </c>
      <c r="AB761" s="79">
        <v>3.76</v>
      </c>
      <c r="AC761" s="79">
        <v>0</v>
      </c>
      <c r="AD761" s="80">
        <v>0</v>
      </c>
      <c r="AE761" s="150"/>
    </row>
    <row r="762" spans="1:31" s="13" customFormat="1">
      <c r="A762" s="49">
        <v>493</v>
      </c>
      <c r="B762" s="49">
        <v>493093049</v>
      </c>
      <c r="C762" s="50" t="s">
        <v>286</v>
      </c>
      <c r="D762" s="49">
        <v>93</v>
      </c>
      <c r="E762" s="50" t="s">
        <v>14</v>
      </c>
      <c r="F762" s="49">
        <v>49</v>
      </c>
      <c r="G762" s="50" t="s">
        <v>73</v>
      </c>
      <c r="H762" s="79">
        <v>1</v>
      </c>
      <c r="I762" s="80">
        <v>11741</v>
      </c>
      <c r="J762" s="80">
        <v>14859</v>
      </c>
      <c r="K762" s="80">
        <v>0</v>
      </c>
      <c r="L762" s="80">
        <v>893</v>
      </c>
      <c r="M762" s="81">
        <v>27493</v>
      </c>
      <c r="N762"/>
      <c r="O762" s="79">
        <v>4.5038642622367765E-2</v>
      </c>
      <c r="P762" s="79">
        <v>0</v>
      </c>
      <c r="Q762" s="55">
        <v>0.09</v>
      </c>
      <c r="R762" s="55">
        <v>6.8189522195801267E-2</v>
      </c>
      <c r="S762" s="52">
        <v>0</v>
      </c>
      <c r="T762"/>
      <c r="U762" s="82">
        <v>25402</v>
      </c>
      <c r="V762" s="82">
        <v>0</v>
      </c>
      <c r="W762" s="82">
        <v>0</v>
      </c>
      <c r="X762" s="82">
        <v>853</v>
      </c>
      <c r="Y762" s="82">
        <v>26255</v>
      </c>
      <c r="Z762" s="83">
        <f ca="1">SUMIF($A$10:$A$938,$A762,$Y$10:$Y$938)+SUMIF('17PJ'!$B$10:$K$889,$A762,'17PJ'!K$10:$K$889)</f>
        <v>3067533.7948971028</v>
      </c>
      <c r="AB762" s="79">
        <v>0</v>
      </c>
      <c r="AC762" s="79">
        <v>0</v>
      </c>
      <c r="AD762" s="80">
        <v>0</v>
      </c>
      <c r="AE762" s="150"/>
    </row>
    <row r="763" spans="1:31" s="13" customFormat="1">
      <c r="A763" s="49">
        <v>493</v>
      </c>
      <c r="B763" s="49">
        <v>493093057</v>
      </c>
      <c r="C763" s="50" t="s">
        <v>286</v>
      </c>
      <c r="D763" s="49">
        <v>93</v>
      </c>
      <c r="E763" s="50" t="s">
        <v>14</v>
      </c>
      <c r="F763" s="49">
        <v>57</v>
      </c>
      <c r="G763" s="50" t="s">
        <v>13</v>
      </c>
      <c r="H763" s="79">
        <v>97.57</v>
      </c>
      <c r="I763" s="80">
        <v>12306</v>
      </c>
      <c r="J763" s="80">
        <v>626</v>
      </c>
      <c r="K763" s="80">
        <v>0</v>
      </c>
      <c r="L763" s="80">
        <v>893</v>
      </c>
      <c r="M763" s="81">
        <v>13825</v>
      </c>
      <c r="N763"/>
      <c r="O763" s="79">
        <v>4.3944203606644203</v>
      </c>
      <c r="P763" s="79">
        <v>0</v>
      </c>
      <c r="Q763" s="55">
        <v>0.18</v>
      </c>
      <c r="R763" s="55">
        <v>0.11752257884657875</v>
      </c>
      <c r="S763" s="52">
        <v>0</v>
      </c>
      <c r="T763"/>
      <c r="U763" s="82">
        <v>1204981</v>
      </c>
      <c r="V763" s="82">
        <v>0</v>
      </c>
      <c r="W763" s="82">
        <v>0</v>
      </c>
      <c r="X763" s="82">
        <v>83221</v>
      </c>
      <c r="Y763" s="82">
        <v>1288202</v>
      </c>
      <c r="Z763" s="83">
        <f ca="1">SUMIF($A$10:$A$938,$A763,$Y$10:$Y$938)+SUMIF('17PJ'!$B$10:$K$889,$A763,'17PJ'!K$10:$K$889)</f>
        <v>3067533.7948971028</v>
      </c>
      <c r="AB763" s="79">
        <v>4.43</v>
      </c>
      <c r="AC763" s="79">
        <v>0</v>
      </c>
      <c r="AD763" s="80">
        <v>0</v>
      </c>
      <c r="AE763" s="150"/>
    </row>
    <row r="764" spans="1:31" s="13" customFormat="1">
      <c r="A764" s="49">
        <v>493</v>
      </c>
      <c r="B764" s="49">
        <v>493093093</v>
      </c>
      <c r="C764" s="50" t="s">
        <v>286</v>
      </c>
      <c r="D764" s="49">
        <v>93</v>
      </c>
      <c r="E764" s="50" t="s">
        <v>14</v>
      </c>
      <c r="F764" s="49">
        <v>93</v>
      </c>
      <c r="G764" s="50" t="s">
        <v>14</v>
      </c>
      <c r="H764" s="79">
        <v>51.140000000000008</v>
      </c>
      <c r="I764" s="80">
        <v>11171</v>
      </c>
      <c r="J764" s="80">
        <v>320</v>
      </c>
      <c r="K764" s="80">
        <v>0</v>
      </c>
      <c r="L764" s="80">
        <v>893</v>
      </c>
      <c r="M764" s="81">
        <v>12384</v>
      </c>
      <c r="N764"/>
      <c r="O764" s="79">
        <v>2.3032761837078861</v>
      </c>
      <c r="P764" s="79">
        <v>0</v>
      </c>
      <c r="Q764" s="55">
        <v>0.09</v>
      </c>
      <c r="R764" s="55">
        <v>8.9870379446020443E-2</v>
      </c>
      <c r="S764" s="52">
        <v>0</v>
      </c>
      <c r="T764"/>
      <c r="U764" s="82">
        <v>561164</v>
      </c>
      <c r="V764" s="82">
        <v>0</v>
      </c>
      <c r="W764" s="82">
        <v>0</v>
      </c>
      <c r="X764" s="82">
        <v>43621</v>
      </c>
      <c r="Y764" s="82">
        <v>604785</v>
      </c>
      <c r="Z764" s="83">
        <f ca="1">SUMIF($A$10:$A$938,$A764,$Y$10:$Y$938)+SUMIF('17PJ'!$B$10:$K$889,$A764,'17PJ'!K$10:$K$889)</f>
        <v>3067533.7948971028</v>
      </c>
      <c r="AB764" s="79">
        <v>1.6800000000000002</v>
      </c>
      <c r="AC764" s="79">
        <v>1.6800000000000002</v>
      </c>
      <c r="AD764" s="80">
        <v>19868</v>
      </c>
      <c r="AE764" s="150"/>
    </row>
    <row r="765" spans="1:31" s="13" customFormat="1">
      <c r="A765" s="49">
        <v>493</v>
      </c>
      <c r="B765" s="49">
        <v>493093163</v>
      </c>
      <c r="C765" s="50" t="s">
        <v>286</v>
      </c>
      <c r="D765" s="49">
        <v>93</v>
      </c>
      <c r="E765" s="50" t="s">
        <v>14</v>
      </c>
      <c r="F765" s="49">
        <v>163</v>
      </c>
      <c r="G765" s="50" t="s">
        <v>16</v>
      </c>
      <c r="H765" s="79">
        <v>6.8</v>
      </c>
      <c r="I765" s="80">
        <v>13206</v>
      </c>
      <c r="J765" s="80">
        <v>558</v>
      </c>
      <c r="K765" s="80">
        <v>0</v>
      </c>
      <c r="L765" s="80">
        <v>893</v>
      </c>
      <c r="M765" s="81">
        <v>14657</v>
      </c>
      <c r="N765"/>
      <c r="O765" s="79">
        <v>0.30626276983210082</v>
      </c>
      <c r="P765" s="79">
        <v>0</v>
      </c>
      <c r="Q765" s="55">
        <v>0.18</v>
      </c>
      <c r="R765" s="55">
        <v>8.6929728917015628E-2</v>
      </c>
      <c r="S765" s="52">
        <v>0</v>
      </c>
      <c r="T765"/>
      <c r="U765" s="82">
        <v>89380</v>
      </c>
      <c r="V765" s="82">
        <v>0</v>
      </c>
      <c r="W765" s="82">
        <v>0</v>
      </c>
      <c r="X765" s="82">
        <v>5801</v>
      </c>
      <c r="Y765" s="82">
        <v>95181</v>
      </c>
      <c r="Z765" s="83">
        <f ca="1">SUMIF($A$10:$A$938,$A765,$Y$10:$Y$938)+SUMIF('17PJ'!$B$10:$K$889,$A765,'17PJ'!K$10:$K$889)</f>
        <v>3067533.7948971028</v>
      </c>
      <c r="AB765" s="79">
        <v>2</v>
      </c>
      <c r="AC765" s="79">
        <v>0</v>
      </c>
      <c r="AD765" s="80">
        <v>0</v>
      </c>
      <c r="AE765" s="150"/>
    </row>
    <row r="766" spans="1:31" s="13" customFormat="1">
      <c r="A766" s="49">
        <v>493</v>
      </c>
      <c r="B766" s="49">
        <v>493093165</v>
      </c>
      <c r="C766" s="50" t="s">
        <v>286</v>
      </c>
      <c r="D766" s="49">
        <v>93</v>
      </c>
      <c r="E766" s="50" t="s">
        <v>14</v>
      </c>
      <c r="F766" s="49">
        <v>165</v>
      </c>
      <c r="G766" s="50" t="s">
        <v>17</v>
      </c>
      <c r="H766" s="79">
        <v>10.45</v>
      </c>
      <c r="I766" s="80">
        <v>11692</v>
      </c>
      <c r="J766" s="80">
        <v>638</v>
      </c>
      <c r="K766" s="80">
        <v>0</v>
      </c>
      <c r="L766" s="80">
        <v>893</v>
      </c>
      <c r="M766" s="81">
        <v>13223</v>
      </c>
      <c r="N766"/>
      <c r="O766" s="79">
        <v>0.47065381540374324</v>
      </c>
      <c r="P766" s="79">
        <v>0</v>
      </c>
      <c r="Q766" s="55">
        <v>9.8299999999999998E-2</v>
      </c>
      <c r="R766" s="55">
        <v>9.8201070211486718E-2</v>
      </c>
      <c r="S766" s="52">
        <v>0</v>
      </c>
      <c r="T766"/>
      <c r="U766" s="82">
        <v>123047</v>
      </c>
      <c r="V766" s="82">
        <v>0</v>
      </c>
      <c r="W766" s="82">
        <v>0</v>
      </c>
      <c r="X766" s="82">
        <v>8914</v>
      </c>
      <c r="Y766" s="82">
        <v>131961</v>
      </c>
      <c r="Z766" s="83">
        <f ca="1">SUMIF($A$10:$A$938,$A766,$Y$10:$Y$938)+SUMIF('17PJ'!$B$10:$K$889,$A766,'17PJ'!K$10:$K$889)</f>
        <v>3067533.7948971028</v>
      </c>
      <c r="AB766" s="79">
        <v>1</v>
      </c>
      <c r="AC766" s="79">
        <v>0</v>
      </c>
      <c r="AD766" s="80">
        <v>0</v>
      </c>
      <c r="AE766" s="150"/>
    </row>
    <row r="767" spans="1:31" s="13" customFormat="1">
      <c r="A767" s="49">
        <v>493</v>
      </c>
      <c r="B767" s="49">
        <v>493093176</v>
      </c>
      <c r="C767" s="50" t="s">
        <v>286</v>
      </c>
      <c r="D767" s="49">
        <v>93</v>
      </c>
      <c r="E767" s="50" t="s">
        <v>14</v>
      </c>
      <c r="F767" s="49">
        <v>176</v>
      </c>
      <c r="G767" s="50" t="s">
        <v>78</v>
      </c>
      <c r="H767" s="79">
        <v>1.72</v>
      </c>
      <c r="I767" s="80">
        <v>11800</v>
      </c>
      <c r="J767" s="80">
        <v>3898</v>
      </c>
      <c r="K767" s="80">
        <v>0</v>
      </c>
      <c r="L767" s="80">
        <v>893</v>
      </c>
      <c r="M767" s="81">
        <v>16591</v>
      </c>
      <c r="N767"/>
      <c r="O767" s="79">
        <v>7.7466465310472549E-2</v>
      </c>
      <c r="P767" s="79">
        <v>0</v>
      </c>
      <c r="Q767" s="55">
        <v>0.09</v>
      </c>
      <c r="R767" s="55">
        <v>6.645275270560716E-2</v>
      </c>
      <c r="S767" s="52">
        <v>0</v>
      </c>
      <c r="T767"/>
      <c r="U767" s="82">
        <v>25785</v>
      </c>
      <c r="V767" s="82">
        <v>0</v>
      </c>
      <c r="W767" s="82">
        <v>0</v>
      </c>
      <c r="X767" s="82">
        <v>1467</v>
      </c>
      <c r="Y767" s="82">
        <v>27252</v>
      </c>
      <c r="Z767" s="83">
        <f ca="1">SUMIF($A$10:$A$938,$A767,$Y$10:$Y$938)+SUMIF('17PJ'!$B$10:$K$889,$A767,'17PJ'!K$10:$K$889)</f>
        <v>3067533.7948971028</v>
      </c>
      <c r="AB767" s="79">
        <v>0</v>
      </c>
      <c r="AC767" s="79">
        <v>0</v>
      </c>
      <c r="AD767" s="80">
        <v>0</v>
      </c>
      <c r="AE767" s="150"/>
    </row>
    <row r="768" spans="1:31" s="13" customFormat="1">
      <c r="A768" s="49">
        <v>493</v>
      </c>
      <c r="B768" s="49">
        <v>493093248</v>
      </c>
      <c r="C768" s="50" t="s">
        <v>286</v>
      </c>
      <c r="D768" s="49">
        <v>93</v>
      </c>
      <c r="E768" s="50" t="s">
        <v>14</v>
      </c>
      <c r="F768" s="49">
        <v>248</v>
      </c>
      <c r="G768" s="50" t="s">
        <v>18</v>
      </c>
      <c r="H768" s="79">
        <v>19.940000000000001</v>
      </c>
      <c r="I768" s="80">
        <v>11965</v>
      </c>
      <c r="J768" s="80">
        <v>1183</v>
      </c>
      <c r="K768" s="80">
        <v>0</v>
      </c>
      <c r="L768" s="80">
        <v>893</v>
      </c>
      <c r="M768" s="81">
        <v>14041</v>
      </c>
      <c r="N768"/>
      <c r="O768" s="79">
        <v>0.89807053389001346</v>
      </c>
      <c r="P768" s="79">
        <v>0</v>
      </c>
      <c r="Q768" s="55">
        <v>0.09</v>
      </c>
      <c r="R768" s="55">
        <v>3.9140350816507199E-2</v>
      </c>
      <c r="S768" s="52">
        <v>0</v>
      </c>
      <c r="T768"/>
      <c r="U768" s="82">
        <v>250364</v>
      </c>
      <c r="V768" s="82">
        <v>0</v>
      </c>
      <c r="W768" s="82">
        <v>0</v>
      </c>
      <c r="X768" s="82">
        <v>17007</v>
      </c>
      <c r="Y768" s="82">
        <v>267371</v>
      </c>
      <c r="Z768" s="83">
        <f ca="1">SUMIF($A$10:$A$938,$A768,$Y$10:$Y$938)+SUMIF('17PJ'!$B$10:$K$889,$A768,'17PJ'!K$10:$K$889)</f>
        <v>3067533.7948971028</v>
      </c>
      <c r="AB768" s="79">
        <v>0</v>
      </c>
      <c r="AC768" s="79">
        <v>0</v>
      </c>
      <c r="AD768" s="80">
        <v>0</v>
      </c>
      <c r="AE768" s="150"/>
    </row>
    <row r="769" spans="1:31" s="13" customFormat="1">
      <c r="A769" s="49">
        <v>493</v>
      </c>
      <c r="B769" s="49">
        <v>493093262</v>
      </c>
      <c r="C769" s="50" t="s">
        <v>286</v>
      </c>
      <c r="D769" s="49">
        <v>93</v>
      </c>
      <c r="E769" s="50" t="s">
        <v>14</v>
      </c>
      <c r="F769" s="49">
        <v>262</v>
      </c>
      <c r="G769" s="50" t="s">
        <v>19</v>
      </c>
      <c r="H769" s="79">
        <v>1</v>
      </c>
      <c r="I769" s="80">
        <v>10161</v>
      </c>
      <c r="J769" s="80">
        <v>4685</v>
      </c>
      <c r="K769" s="80">
        <v>0</v>
      </c>
      <c r="L769" s="80">
        <v>893</v>
      </c>
      <c r="M769" s="81">
        <v>15739</v>
      </c>
      <c r="N769"/>
      <c r="O769" s="79">
        <v>4.5038642622367765E-2</v>
      </c>
      <c r="P769" s="79">
        <v>0</v>
      </c>
      <c r="Q769" s="55">
        <v>0.09</v>
      </c>
      <c r="R769" s="55">
        <v>5.2966569410615699E-2</v>
      </c>
      <c r="S769" s="52">
        <v>0</v>
      </c>
      <c r="T769"/>
      <c r="U769" s="82">
        <v>14177</v>
      </c>
      <c r="V769" s="82">
        <v>0</v>
      </c>
      <c r="W769" s="82">
        <v>0</v>
      </c>
      <c r="X769" s="82">
        <v>853</v>
      </c>
      <c r="Y769" s="82">
        <v>15030</v>
      </c>
      <c r="Z769" s="83">
        <f ca="1">SUMIF($A$10:$A$938,$A769,$Y$10:$Y$938)+SUMIF('17PJ'!$B$10:$K$889,$A769,'17PJ'!K$10:$K$889)</f>
        <v>3067533.7948971028</v>
      </c>
      <c r="AB769" s="79">
        <v>0</v>
      </c>
      <c r="AC769" s="79">
        <v>0</v>
      </c>
      <c r="AD769" s="80">
        <v>0</v>
      </c>
      <c r="AE769" s="150"/>
    </row>
    <row r="770" spans="1:31" s="13" customFormat="1">
      <c r="A770" s="49">
        <v>493</v>
      </c>
      <c r="B770" s="49">
        <v>493093274</v>
      </c>
      <c r="C770" s="50" t="s">
        <v>286</v>
      </c>
      <c r="D770" s="49">
        <v>93</v>
      </c>
      <c r="E770" s="50" t="s">
        <v>14</v>
      </c>
      <c r="F770" s="49">
        <v>274</v>
      </c>
      <c r="G770" s="50" t="s">
        <v>60</v>
      </c>
      <c r="H770" s="79">
        <v>0.84</v>
      </c>
      <c r="I770" s="80">
        <v>11980</v>
      </c>
      <c r="J770" s="80">
        <v>5792</v>
      </c>
      <c r="K770" s="80">
        <v>0</v>
      </c>
      <c r="L770" s="80">
        <v>893</v>
      </c>
      <c r="M770" s="81">
        <v>18665</v>
      </c>
      <c r="N770"/>
      <c r="O770" s="79">
        <v>3.7832459802788924E-2</v>
      </c>
      <c r="P770" s="79">
        <v>0</v>
      </c>
      <c r="Q770" s="55">
        <v>0.09</v>
      </c>
      <c r="R770" s="55">
        <v>7.8783261750433251E-2</v>
      </c>
      <c r="S770" s="52">
        <v>0</v>
      </c>
      <c r="T770"/>
      <c r="U770" s="82">
        <v>14256</v>
      </c>
      <c r="V770" s="82">
        <v>0</v>
      </c>
      <c r="W770" s="82">
        <v>0</v>
      </c>
      <c r="X770" s="82">
        <v>716</v>
      </c>
      <c r="Y770" s="82">
        <v>14972</v>
      </c>
      <c r="Z770" s="83">
        <f ca="1">SUMIF($A$10:$A$938,$A770,$Y$10:$Y$938)+SUMIF('17PJ'!$B$10:$K$889,$A770,'17PJ'!K$10:$K$889)</f>
        <v>3067533.7948971028</v>
      </c>
      <c r="AB770" s="79">
        <v>0</v>
      </c>
      <c r="AC770" s="79">
        <v>0</v>
      </c>
      <c r="AD770" s="80">
        <v>0</v>
      </c>
      <c r="AE770" s="150"/>
    </row>
    <row r="771" spans="1:31" s="13" customFormat="1">
      <c r="A771" s="49">
        <v>494</v>
      </c>
      <c r="B771" s="49">
        <v>494093035</v>
      </c>
      <c r="C771" s="50" t="s">
        <v>287</v>
      </c>
      <c r="D771" s="49">
        <v>93</v>
      </c>
      <c r="E771" s="50" t="s">
        <v>14</v>
      </c>
      <c r="F771" s="49">
        <v>35</v>
      </c>
      <c r="G771" s="50" t="s">
        <v>11</v>
      </c>
      <c r="H771" s="79">
        <v>4</v>
      </c>
      <c r="I771" s="80">
        <v>12145</v>
      </c>
      <c r="J771" s="80">
        <v>4270</v>
      </c>
      <c r="K771" s="80">
        <v>0</v>
      </c>
      <c r="L771" s="80">
        <v>893</v>
      </c>
      <c r="M771" s="81">
        <v>17308</v>
      </c>
      <c r="N771"/>
      <c r="O771" s="79">
        <v>0</v>
      </c>
      <c r="P771" s="79">
        <v>0</v>
      </c>
      <c r="Q771" s="55">
        <v>0.18</v>
      </c>
      <c r="R771" s="55">
        <v>0.14456084490991788</v>
      </c>
      <c r="S771" s="52">
        <v>0</v>
      </c>
      <c r="T771"/>
      <c r="U771" s="82">
        <v>65660</v>
      </c>
      <c r="V771" s="82">
        <v>0</v>
      </c>
      <c r="W771" s="82">
        <v>0</v>
      </c>
      <c r="X771" s="82">
        <v>3572</v>
      </c>
      <c r="Y771" s="82">
        <v>69232</v>
      </c>
      <c r="Z771" s="83">
        <f ca="1">SUMIF($A$10:$A$938,$A771,$Y$10:$Y$938)+SUMIF('17PJ'!$B$10:$K$889,$A771,'17PJ'!K$10:$K$889)</f>
        <v>9075848.0305649303</v>
      </c>
      <c r="AB771" s="79">
        <v>0</v>
      </c>
      <c r="AC771" s="79">
        <v>0</v>
      </c>
      <c r="AD771" s="80">
        <v>0</v>
      </c>
      <c r="AE771" s="150"/>
    </row>
    <row r="772" spans="1:31" s="13" customFormat="1">
      <c r="A772" s="49">
        <v>494</v>
      </c>
      <c r="B772" s="49">
        <v>494093049</v>
      </c>
      <c r="C772" s="50" t="s">
        <v>287</v>
      </c>
      <c r="D772" s="49">
        <v>93</v>
      </c>
      <c r="E772" s="50" t="s">
        <v>14</v>
      </c>
      <c r="F772" s="49">
        <v>49</v>
      </c>
      <c r="G772" s="50" t="s">
        <v>73</v>
      </c>
      <c r="H772" s="79">
        <v>0.12</v>
      </c>
      <c r="I772" s="80">
        <v>11741</v>
      </c>
      <c r="J772" s="80">
        <v>14859</v>
      </c>
      <c r="K772" s="80">
        <v>0</v>
      </c>
      <c r="L772" s="80">
        <v>893</v>
      </c>
      <c r="M772" s="81">
        <v>27493</v>
      </c>
      <c r="N772"/>
      <c r="O772" s="79">
        <v>0</v>
      </c>
      <c r="P772" s="79">
        <v>0</v>
      </c>
      <c r="Q772" s="55">
        <v>0.09</v>
      </c>
      <c r="R772" s="55">
        <v>6.8189522195801267E-2</v>
      </c>
      <c r="S772" s="52">
        <v>0</v>
      </c>
      <c r="T772"/>
      <c r="U772" s="82">
        <v>3192</v>
      </c>
      <c r="V772" s="82">
        <v>0</v>
      </c>
      <c r="W772" s="82">
        <v>0</v>
      </c>
      <c r="X772" s="82">
        <v>107</v>
      </c>
      <c r="Y772" s="82">
        <v>3299</v>
      </c>
      <c r="Z772" s="83">
        <f ca="1">SUMIF($A$10:$A$938,$A772,$Y$10:$Y$938)+SUMIF('17PJ'!$B$10:$K$889,$A772,'17PJ'!K$10:$K$889)</f>
        <v>9075848.0305649303</v>
      </c>
      <c r="AB772" s="79">
        <v>0</v>
      </c>
      <c r="AC772" s="79">
        <v>0</v>
      </c>
      <c r="AD772" s="80">
        <v>0</v>
      </c>
      <c r="AE772" s="150"/>
    </row>
    <row r="773" spans="1:31" s="13" customFormat="1">
      <c r="A773" s="49">
        <v>494</v>
      </c>
      <c r="B773" s="49">
        <v>494093056</v>
      </c>
      <c r="C773" s="50" t="s">
        <v>287</v>
      </c>
      <c r="D773" s="49">
        <v>93</v>
      </c>
      <c r="E773" s="50" t="s">
        <v>14</v>
      </c>
      <c r="F773" s="49">
        <v>56</v>
      </c>
      <c r="G773" s="50" t="s">
        <v>133</v>
      </c>
      <c r="H773" s="79">
        <v>3</v>
      </c>
      <c r="I773" s="80">
        <v>10377</v>
      </c>
      <c r="J773" s="80">
        <v>4031</v>
      </c>
      <c r="K773" s="80">
        <v>0</v>
      </c>
      <c r="L773" s="80">
        <v>893</v>
      </c>
      <c r="M773" s="81">
        <v>15301</v>
      </c>
      <c r="N773"/>
      <c r="O773" s="79">
        <v>0</v>
      </c>
      <c r="P773" s="79">
        <v>0</v>
      </c>
      <c r="Q773" s="55">
        <v>0.09</v>
      </c>
      <c r="R773" s="55">
        <v>2.0474156589421796E-2</v>
      </c>
      <c r="S773" s="52">
        <v>0</v>
      </c>
      <c r="T773"/>
      <c r="U773" s="82">
        <v>43224</v>
      </c>
      <c r="V773" s="82">
        <v>0</v>
      </c>
      <c r="W773" s="82">
        <v>0</v>
      </c>
      <c r="X773" s="82">
        <v>2679</v>
      </c>
      <c r="Y773" s="82">
        <v>45903</v>
      </c>
      <c r="Z773" s="83">
        <f ca="1">SUMIF($A$10:$A$938,$A773,$Y$10:$Y$938)+SUMIF('17PJ'!$B$10:$K$889,$A773,'17PJ'!K$10:$K$889)</f>
        <v>9075848.0305649303</v>
      </c>
      <c r="AB773" s="79">
        <v>0</v>
      </c>
      <c r="AC773" s="79">
        <v>0</v>
      </c>
      <c r="AD773" s="80">
        <v>0</v>
      </c>
      <c r="AE773" s="150"/>
    </row>
    <row r="774" spans="1:31" s="13" customFormat="1">
      <c r="A774" s="49">
        <v>494</v>
      </c>
      <c r="B774" s="49">
        <v>494093057</v>
      </c>
      <c r="C774" s="50" t="s">
        <v>287</v>
      </c>
      <c r="D774" s="49">
        <v>93</v>
      </c>
      <c r="E774" s="50" t="s">
        <v>14</v>
      </c>
      <c r="F774" s="49">
        <v>57</v>
      </c>
      <c r="G774" s="50" t="s">
        <v>13</v>
      </c>
      <c r="H774" s="79">
        <v>54.629999999999995</v>
      </c>
      <c r="I774" s="80">
        <v>12101</v>
      </c>
      <c r="J774" s="80">
        <v>616</v>
      </c>
      <c r="K774" s="80">
        <v>0</v>
      </c>
      <c r="L774" s="80">
        <v>893</v>
      </c>
      <c r="M774" s="81">
        <v>13610</v>
      </c>
      <c r="N774"/>
      <c r="O774" s="79">
        <v>0</v>
      </c>
      <c r="P774" s="79">
        <v>0</v>
      </c>
      <c r="Q774" s="55">
        <v>0.18</v>
      </c>
      <c r="R774" s="55">
        <v>0.11752257884657875</v>
      </c>
      <c r="S774" s="52">
        <v>0</v>
      </c>
      <c r="T774"/>
      <c r="U774" s="82">
        <v>694730</v>
      </c>
      <c r="V774" s="82">
        <v>0</v>
      </c>
      <c r="W774" s="82">
        <v>0</v>
      </c>
      <c r="X774" s="82">
        <v>48785</v>
      </c>
      <c r="Y774" s="82">
        <v>743515</v>
      </c>
      <c r="Z774" s="83">
        <f ca="1">SUMIF($A$10:$A$938,$A774,$Y$10:$Y$938)+SUMIF('17PJ'!$B$10:$K$889,$A774,'17PJ'!K$10:$K$889)</f>
        <v>9075848.0305649303</v>
      </c>
      <c r="AB774" s="79">
        <v>0</v>
      </c>
      <c r="AC774" s="79">
        <v>0</v>
      </c>
      <c r="AD774" s="80">
        <v>0</v>
      </c>
      <c r="AE774" s="150"/>
    </row>
    <row r="775" spans="1:31" s="13" customFormat="1">
      <c r="A775" s="49">
        <v>494</v>
      </c>
      <c r="B775" s="49">
        <v>494093071</v>
      </c>
      <c r="C775" s="50" t="s">
        <v>287</v>
      </c>
      <c r="D775" s="49">
        <v>93</v>
      </c>
      <c r="E775" s="50" t="s">
        <v>14</v>
      </c>
      <c r="F775" s="49">
        <v>71</v>
      </c>
      <c r="G775" s="50" t="s">
        <v>218</v>
      </c>
      <c r="H775" s="79">
        <v>1.52</v>
      </c>
      <c r="I775" s="80">
        <v>9778</v>
      </c>
      <c r="J775" s="80">
        <v>5081</v>
      </c>
      <c r="K775" s="80">
        <v>0</v>
      </c>
      <c r="L775" s="80">
        <v>893</v>
      </c>
      <c r="M775" s="81">
        <v>15752</v>
      </c>
      <c r="N775"/>
      <c r="O775" s="79">
        <v>0</v>
      </c>
      <c r="P775" s="79">
        <v>0</v>
      </c>
      <c r="Q775" s="55">
        <v>0.09</v>
      </c>
      <c r="R775" s="55">
        <v>2.9605856688433292E-3</v>
      </c>
      <c r="S775" s="52">
        <v>0</v>
      </c>
      <c r="T775"/>
      <c r="U775" s="82">
        <v>22586</v>
      </c>
      <c r="V775" s="82">
        <v>0</v>
      </c>
      <c r="W775" s="82">
        <v>0</v>
      </c>
      <c r="X775" s="82">
        <v>1358</v>
      </c>
      <c r="Y775" s="82">
        <v>23944</v>
      </c>
      <c r="Z775" s="83">
        <f ca="1">SUMIF($A$10:$A$938,$A775,$Y$10:$Y$938)+SUMIF('17PJ'!$B$10:$K$889,$A775,'17PJ'!K$10:$K$889)</f>
        <v>9075848.0305649303</v>
      </c>
      <c r="AB775" s="79">
        <v>0</v>
      </c>
      <c r="AC775" s="79">
        <v>0</v>
      </c>
      <c r="AD775" s="80">
        <v>0</v>
      </c>
      <c r="AE775" s="150"/>
    </row>
    <row r="776" spans="1:31" s="13" customFormat="1">
      <c r="A776" s="49">
        <v>494</v>
      </c>
      <c r="B776" s="49">
        <v>494093093</v>
      </c>
      <c r="C776" s="50" t="s">
        <v>287</v>
      </c>
      <c r="D776" s="49">
        <v>93</v>
      </c>
      <c r="E776" s="50" t="s">
        <v>14</v>
      </c>
      <c r="F776" s="49">
        <v>93</v>
      </c>
      <c r="G776" s="50" t="s">
        <v>14</v>
      </c>
      <c r="H776" s="79">
        <v>335.98000000000008</v>
      </c>
      <c r="I776" s="80">
        <v>11726</v>
      </c>
      <c r="J776" s="80">
        <v>336</v>
      </c>
      <c r="K776" s="80">
        <v>0</v>
      </c>
      <c r="L776" s="80">
        <v>893</v>
      </c>
      <c r="M776" s="81">
        <v>12955</v>
      </c>
      <c r="N776"/>
      <c r="O776" s="79">
        <v>0</v>
      </c>
      <c r="P776" s="79">
        <v>0</v>
      </c>
      <c r="Q776" s="55">
        <v>0.09</v>
      </c>
      <c r="R776" s="55">
        <v>8.9870379446020443E-2</v>
      </c>
      <c r="S776" s="52">
        <v>0</v>
      </c>
      <c r="T776"/>
      <c r="U776" s="82">
        <v>4052594</v>
      </c>
      <c r="V776" s="82">
        <v>0</v>
      </c>
      <c r="W776" s="82">
        <v>0</v>
      </c>
      <c r="X776" s="82">
        <v>300031</v>
      </c>
      <c r="Y776" s="82">
        <v>4352625</v>
      </c>
      <c r="Z776" s="83">
        <f ca="1">SUMIF($A$10:$A$938,$A776,$Y$10:$Y$938)+SUMIF('17PJ'!$B$10:$K$889,$A776,'17PJ'!K$10:$K$889)</f>
        <v>9075848.0305649303</v>
      </c>
      <c r="AB776" s="79">
        <v>68.180000000000007</v>
      </c>
      <c r="AC776" s="79">
        <v>30.09</v>
      </c>
      <c r="AD776" s="80">
        <v>389814</v>
      </c>
      <c r="AE776" s="150"/>
    </row>
    <row r="777" spans="1:31" s="13" customFormat="1">
      <c r="A777" s="49">
        <v>494</v>
      </c>
      <c r="B777" s="49">
        <v>494093128</v>
      </c>
      <c r="C777" s="50" t="s">
        <v>287</v>
      </c>
      <c r="D777" s="49">
        <v>93</v>
      </c>
      <c r="E777" s="50" t="s">
        <v>14</v>
      </c>
      <c r="F777" s="49">
        <v>128</v>
      </c>
      <c r="G777" s="50" t="s">
        <v>122</v>
      </c>
      <c r="H777" s="79">
        <v>1</v>
      </c>
      <c r="I777" s="80">
        <v>10161</v>
      </c>
      <c r="J777" s="80">
        <v>517</v>
      </c>
      <c r="K777" s="80">
        <v>0</v>
      </c>
      <c r="L777" s="80">
        <v>893</v>
      </c>
      <c r="M777" s="81">
        <v>11571</v>
      </c>
      <c r="N777"/>
      <c r="O777" s="79">
        <v>0</v>
      </c>
      <c r="P777" s="79">
        <v>0</v>
      </c>
      <c r="Q777" s="55">
        <v>0.18</v>
      </c>
      <c r="R777" s="55">
        <v>3.3692444036885129E-2</v>
      </c>
      <c r="S777" s="52">
        <v>0</v>
      </c>
      <c r="T777"/>
      <c r="U777" s="82">
        <v>10678</v>
      </c>
      <c r="V777" s="82">
        <v>0</v>
      </c>
      <c r="W777" s="82">
        <v>0</v>
      </c>
      <c r="X777" s="82">
        <v>893</v>
      </c>
      <c r="Y777" s="82">
        <v>11571</v>
      </c>
      <c r="Z777" s="83">
        <f ca="1">SUMIF($A$10:$A$938,$A777,$Y$10:$Y$938)+SUMIF('17PJ'!$B$10:$K$889,$A777,'17PJ'!K$10:$K$889)</f>
        <v>9075848.0305649303</v>
      </c>
      <c r="AB777" s="79">
        <v>0</v>
      </c>
      <c r="AC777" s="79">
        <v>0</v>
      </c>
      <c r="AD777" s="80">
        <v>0</v>
      </c>
      <c r="AE777" s="150"/>
    </row>
    <row r="778" spans="1:31" s="13" customFormat="1">
      <c r="A778" s="49">
        <v>494</v>
      </c>
      <c r="B778" s="49">
        <v>494093149</v>
      </c>
      <c r="C778" s="50" t="s">
        <v>287</v>
      </c>
      <c r="D778" s="49">
        <v>93</v>
      </c>
      <c r="E778" s="50" t="s">
        <v>14</v>
      </c>
      <c r="F778" s="49">
        <v>149</v>
      </c>
      <c r="G778" s="50" t="s">
        <v>77</v>
      </c>
      <c r="H778" s="79">
        <v>2</v>
      </c>
      <c r="I778" s="80">
        <v>12390</v>
      </c>
      <c r="J778" s="80">
        <v>15</v>
      </c>
      <c r="K778" s="80">
        <v>0</v>
      </c>
      <c r="L778" s="80">
        <v>893</v>
      </c>
      <c r="M778" s="81">
        <v>13298</v>
      </c>
      <c r="N778"/>
      <c r="O778" s="79">
        <v>0</v>
      </c>
      <c r="P778" s="79">
        <v>0</v>
      </c>
      <c r="Q778" s="55">
        <v>0.12985622607830993</v>
      </c>
      <c r="R778" s="55">
        <v>0.10032197054833102</v>
      </c>
      <c r="S778" s="52">
        <v>0</v>
      </c>
      <c r="T778"/>
      <c r="U778" s="82">
        <v>24810</v>
      </c>
      <c r="V778" s="82">
        <v>0</v>
      </c>
      <c r="W778" s="82">
        <v>0</v>
      </c>
      <c r="X778" s="82">
        <v>1786</v>
      </c>
      <c r="Y778" s="82">
        <v>26596</v>
      </c>
      <c r="Z778" s="83">
        <f ca="1">SUMIF($A$10:$A$938,$A778,$Y$10:$Y$938)+SUMIF('17PJ'!$B$10:$K$889,$A778,'17PJ'!K$10:$K$889)</f>
        <v>9075848.0305649303</v>
      </c>
      <c r="AB778" s="79">
        <v>0</v>
      </c>
      <c r="AC778" s="79">
        <v>0</v>
      </c>
      <c r="AD778" s="80">
        <v>0</v>
      </c>
      <c r="AE778" s="150"/>
    </row>
    <row r="779" spans="1:31" s="13" customFormat="1">
      <c r="A779" s="49">
        <v>494</v>
      </c>
      <c r="B779" s="49">
        <v>494093163</v>
      </c>
      <c r="C779" s="50" t="s">
        <v>287</v>
      </c>
      <c r="D779" s="49">
        <v>93</v>
      </c>
      <c r="E779" s="50" t="s">
        <v>14</v>
      </c>
      <c r="F779" s="49">
        <v>163</v>
      </c>
      <c r="G779" s="50" t="s">
        <v>16</v>
      </c>
      <c r="H779" s="79">
        <v>4</v>
      </c>
      <c r="I779" s="80">
        <v>13817</v>
      </c>
      <c r="J779" s="80">
        <v>584</v>
      </c>
      <c r="K779" s="80">
        <v>0</v>
      </c>
      <c r="L779" s="80">
        <v>893</v>
      </c>
      <c r="M779" s="81">
        <v>15294</v>
      </c>
      <c r="N779"/>
      <c r="O779" s="79">
        <v>0</v>
      </c>
      <c r="P779" s="79">
        <v>0</v>
      </c>
      <c r="Q779" s="55">
        <v>0.18</v>
      </c>
      <c r="R779" s="55">
        <v>8.6929728917015628E-2</v>
      </c>
      <c r="S779" s="52">
        <v>0</v>
      </c>
      <c r="T779"/>
      <c r="U779" s="82">
        <v>57604</v>
      </c>
      <c r="V779" s="82">
        <v>0</v>
      </c>
      <c r="W779" s="82">
        <v>0</v>
      </c>
      <c r="X779" s="82">
        <v>3572</v>
      </c>
      <c r="Y779" s="82">
        <v>61176</v>
      </c>
      <c r="Z779" s="83">
        <f ca="1">SUMIF($A$10:$A$938,$A779,$Y$10:$Y$938)+SUMIF('17PJ'!$B$10:$K$889,$A779,'17PJ'!K$10:$K$889)</f>
        <v>9075848.0305649303</v>
      </c>
      <c r="AB779" s="79">
        <v>0</v>
      </c>
      <c r="AC779" s="79">
        <v>0</v>
      </c>
      <c r="AD779" s="80">
        <v>0</v>
      </c>
      <c r="AE779" s="150"/>
    </row>
    <row r="780" spans="1:31" s="13" customFormat="1">
      <c r="A780" s="49">
        <v>494</v>
      </c>
      <c r="B780" s="49">
        <v>494093165</v>
      </c>
      <c r="C780" s="50" t="s">
        <v>287</v>
      </c>
      <c r="D780" s="49">
        <v>93</v>
      </c>
      <c r="E780" s="50" t="s">
        <v>14</v>
      </c>
      <c r="F780" s="49">
        <v>165</v>
      </c>
      <c r="G780" s="50" t="s">
        <v>17</v>
      </c>
      <c r="H780" s="79">
        <v>66.14</v>
      </c>
      <c r="I780" s="80">
        <v>11605</v>
      </c>
      <c r="J780" s="80">
        <v>633</v>
      </c>
      <c r="K780" s="80">
        <v>0</v>
      </c>
      <c r="L780" s="80">
        <v>893</v>
      </c>
      <c r="M780" s="81">
        <v>13131</v>
      </c>
      <c r="N780"/>
      <c r="O780" s="79">
        <v>0</v>
      </c>
      <c r="P780" s="79">
        <v>0</v>
      </c>
      <c r="Q780" s="55">
        <v>9.8299999999999998E-2</v>
      </c>
      <c r="R780" s="55">
        <v>9.8201070211486718E-2</v>
      </c>
      <c r="S780" s="52">
        <v>0</v>
      </c>
      <c r="T780"/>
      <c r="U780" s="82">
        <v>809420</v>
      </c>
      <c r="V780" s="82">
        <v>0</v>
      </c>
      <c r="W780" s="82">
        <v>0</v>
      </c>
      <c r="X780" s="82">
        <v>59064</v>
      </c>
      <c r="Y780" s="82">
        <v>868484</v>
      </c>
      <c r="Z780" s="83">
        <f ca="1">SUMIF($A$10:$A$938,$A780,$Y$10:$Y$938)+SUMIF('17PJ'!$B$10:$K$889,$A780,'17PJ'!K$10:$K$889)</f>
        <v>9075848.0305649303</v>
      </c>
      <c r="AB780" s="79">
        <v>26</v>
      </c>
      <c r="AC780" s="79">
        <v>0</v>
      </c>
      <c r="AD780" s="80">
        <v>0</v>
      </c>
      <c r="AE780" s="150"/>
    </row>
    <row r="781" spans="1:31" s="13" customFormat="1">
      <c r="A781" s="49">
        <v>494</v>
      </c>
      <c r="B781" s="49">
        <v>494093176</v>
      </c>
      <c r="C781" s="50" t="s">
        <v>287</v>
      </c>
      <c r="D781" s="49">
        <v>93</v>
      </c>
      <c r="E781" s="50" t="s">
        <v>14</v>
      </c>
      <c r="F781" s="49">
        <v>176</v>
      </c>
      <c r="G781" s="50" t="s">
        <v>78</v>
      </c>
      <c r="H781" s="79">
        <v>13.56</v>
      </c>
      <c r="I781" s="80">
        <v>12417</v>
      </c>
      <c r="J781" s="80">
        <v>4102</v>
      </c>
      <c r="K781" s="80">
        <v>0</v>
      </c>
      <c r="L781" s="80">
        <v>893</v>
      </c>
      <c r="M781" s="81">
        <v>17412</v>
      </c>
      <c r="N781"/>
      <c r="O781" s="79">
        <v>0</v>
      </c>
      <c r="P781" s="79">
        <v>0</v>
      </c>
      <c r="Q781" s="55">
        <v>0.09</v>
      </c>
      <c r="R781" s="55">
        <v>6.645275270560716E-2</v>
      </c>
      <c r="S781" s="52">
        <v>0</v>
      </c>
      <c r="T781"/>
      <c r="U781" s="82">
        <v>223998</v>
      </c>
      <c r="V781" s="82">
        <v>0</v>
      </c>
      <c r="W781" s="82">
        <v>0</v>
      </c>
      <c r="X781" s="82">
        <v>12109</v>
      </c>
      <c r="Y781" s="82">
        <v>236107</v>
      </c>
      <c r="Z781" s="83">
        <f ca="1">SUMIF($A$10:$A$938,$A781,$Y$10:$Y$938)+SUMIF('17PJ'!$B$10:$K$889,$A781,'17PJ'!K$10:$K$889)</f>
        <v>9075848.0305649303</v>
      </c>
      <c r="AB781" s="79">
        <v>0</v>
      </c>
      <c r="AC781" s="79">
        <v>0</v>
      </c>
      <c r="AD781" s="80">
        <v>0</v>
      </c>
      <c r="AE781" s="150"/>
    </row>
    <row r="782" spans="1:31" s="13" customFormat="1">
      <c r="A782" s="49">
        <v>494</v>
      </c>
      <c r="B782" s="49">
        <v>494093178</v>
      </c>
      <c r="C782" s="50" t="s">
        <v>287</v>
      </c>
      <c r="D782" s="49">
        <v>93</v>
      </c>
      <c r="E782" s="50" t="s">
        <v>14</v>
      </c>
      <c r="F782" s="49">
        <v>178</v>
      </c>
      <c r="G782" s="50" t="s">
        <v>219</v>
      </c>
      <c r="H782" s="79">
        <v>2</v>
      </c>
      <c r="I782" s="80">
        <v>9883</v>
      </c>
      <c r="J782" s="80">
        <v>1030</v>
      </c>
      <c r="K782" s="80">
        <v>0</v>
      </c>
      <c r="L782" s="80">
        <v>893</v>
      </c>
      <c r="M782" s="81">
        <v>11806</v>
      </c>
      <c r="N782"/>
      <c r="O782" s="79">
        <v>0</v>
      </c>
      <c r="P782" s="79">
        <v>0</v>
      </c>
      <c r="Q782" s="55">
        <v>0.09</v>
      </c>
      <c r="R782" s="55">
        <v>5.8677372275208833E-2</v>
      </c>
      <c r="S782" s="52">
        <v>0</v>
      </c>
      <c r="T782"/>
      <c r="U782" s="82">
        <v>21826</v>
      </c>
      <c r="V782" s="82">
        <v>0</v>
      </c>
      <c r="W782" s="82">
        <v>0</v>
      </c>
      <c r="X782" s="82">
        <v>1786</v>
      </c>
      <c r="Y782" s="82">
        <v>23612</v>
      </c>
      <c r="Z782" s="83">
        <f ca="1">SUMIF($A$10:$A$938,$A782,$Y$10:$Y$938)+SUMIF('17PJ'!$B$10:$K$889,$A782,'17PJ'!K$10:$K$889)</f>
        <v>9075848.0305649303</v>
      </c>
      <c r="AB782" s="79">
        <v>0</v>
      </c>
      <c r="AC782" s="79">
        <v>0</v>
      </c>
      <c r="AD782" s="80">
        <v>0</v>
      </c>
      <c r="AE782" s="150"/>
    </row>
    <row r="783" spans="1:31" s="13" customFormat="1">
      <c r="A783" s="49">
        <v>494</v>
      </c>
      <c r="B783" s="49">
        <v>494093181</v>
      </c>
      <c r="C783" s="50" t="s">
        <v>287</v>
      </c>
      <c r="D783" s="49">
        <v>93</v>
      </c>
      <c r="E783" s="50" t="s">
        <v>14</v>
      </c>
      <c r="F783" s="49">
        <v>181</v>
      </c>
      <c r="G783" s="50" t="s">
        <v>79</v>
      </c>
      <c r="H783" s="79">
        <v>0.45</v>
      </c>
      <c r="I783" s="80">
        <v>10836</v>
      </c>
      <c r="J783" s="80">
        <v>731</v>
      </c>
      <c r="K783" s="80">
        <v>0</v>
      </c>
      <c r="L783" s="80">
        <v>893</v>
      </c>
      <c r="M783" s="81">
        <v>12460</v>
      </c>
      <c r="N783"/>
      <c r="O783" s="79">
        <v>0</v>
      </c>
      <c r="P783" s="79">
        <v>0</v>
      </c>
      <c r="Q783" s="55">
        <v>0.09</v>
      </c>
      <c r="R783" s="55">
        <v>1.5623145980024853E-2</v>
      </c>
      <c r="S783" s="52">
        <v>0</v>
      </c>
      <c r="T783"/>
      <c r="U783" s="82">
        <v>5205</v>
      </c>
      <c r="V783" s="82">
        <v>0</v>
      </c>
      <c r="W783" s="82">
        <v>0</v>
      </c>
      <c r="X783" s="82">
        <v>402</v>
      </c>
      <c r="Y783" s="82">
        <v>5607</v>
      </c>
      <c r="Z783" s="83">
        <f ca="1">SUMIF($A$10:$A$938,$A783,$Y$10:$Y$938)+SUMIF('17PJ'!$B$10:$K$889,$A783,'17PJ'!K$10:$K$889)</f>
        <v>9075848.0305649303</v>
      </c>
      <c r="AB783" s="79">
        <v>0</v>
      </c>
      <c r="AC783" s="79">
        <v>0</v>
      </c>
      <c r="AD783" s="80">
        <v>0</v>
      </c>
      <c r="AE783" s="150"/>
    </row>
    <row r="784" spans="1:31" s="13" customFormat="1">
      <c r="A784" s="49">
        <v>494</v>
      </c>
      <c r="B784" s="49">
        <v>494093248</v>
      </c>
      <c r="C784" s="50" t="s">
        <v>287</v>
      </c>
      <c r="D784" s="49">
        <v>93</v>
      </c>
      <c r="E784" s="50" t="s">
        <v>14</v>
      </c>
      <c r="F784" s="49">
        <v>248</v>
      </c>
      <c r="G784" s="50" t="s">
        <v>18</v>
      </c>
      <c r="H784" s="79">
        <v>165.13</v>
      </c>
      <c r="I784" s="80">
        <v>11894</v>
      </c>
      <c r="J784" s="80">
        <v>1176</v>
      </c>
      <c r="K784" s="80">
        <v>0</v>
      </c>
      <c r="L784" s="80">
        <v>893</v>
      </c>
      <c r="M784" s="81">
        <v>13963</v>
      </c>
      <c r="N784"/>
      <c r="O784" s="79">
        <v>0</v>
      </c>
      <c r="P784" s="79">
        <v>0</v>
      </c>
      <c r="Q784" s="55">
        <v>0.09</v>
      </c>
      <c r="R784" s="55">
        <v>3.9140350816507199E-2</v>
      </c>
      <c r="S784" s="52">
        <v>0</v>
      </c>
      <c r="T784"/>
      <c r="U784" s="82">
        <v>2158251</v>
      </c>
      <c r="V784" s="82">
        <v>0</v>
      </c>
      <c r="W784" s="82">
        <v>0</v>
      </c>
      <c r="X784" s="82">
        <v>147463</v>
      </c>
      <c r="Y784" s="82">
        <v>2305714</v>
      </c>
      <c r="Z784" s="83">
        <f ca="1">SUMIF($A$10:$A$938,$A784,$Y$10:$Y$938)+SUMIF('17PJ'!$B$10:$K$889,$A784,'17PJ'!K$10:$K$889)</f>
        <v>9075848.0305649303</v>
      </c>
      <c r="AB784" s="79">
        <v>0</v>
      </c>
      <c r="AC784" s="79">
        <v>0</v>
      </c>
      <c r="AD784" s="80">
        <v>0</v>
      </c>
      <c r="AE784" s="150"/>
    </row>
    <row r="785" spans="1:31" s="13" customFormat="1">
      <c r="A785" s="49">
        <v>494</v>
      </c>
      <c r="B785" s="49">
        <v>494093258</v>
      </c>
      <c r="C785" s="50" t="s">
        <v>287</v>
      </c>
      <c r="D785" s="49">
        <v>93</v>
      </c>
      <c r="E785" s="50" t="s">
        <v>14</v>
      </c>
      <c r="F785" s="49">
        <v>258</v>
      </c>
      <c r="G785" s="50" t="s">
        <v>98</v>
      </c>
      <c r="H785" s="79">
        <v>0.16</v>
      </c>
      <c r="I785" s="80">
        <v>11631</v>
      </c>
      <c r="J785" s="80">
        <v>3713</v>
      </c>
      <c r="K785" s="80">
        <v>0</v>
      </c>
      <c r="L785" s="80">
        <v>893</v>
      </c>
      <c r="M785" s="81">
        <v>16237</v>
      </c>
      <c r="N785"/>
      <c r="O785" s="79">
        <v>0</v>
      </c>
      <c r="P785" s="79">
        <v>0</v>
      </c>
      <c r="Q785" s="55">
        <v>0.18</v>
      </c>
      <c r="R785" s="55">
        <v>8.7712818209417828E-2</v>
      </c>
      <c r="S785" s="52">
        <v>0</v>
      </c>
      <c r="T785"/>
      <c r="U785" s="82">
        <v>2455</v>
      </c>
      <c r="V785" s="82">
        <v>0</v>
      </c>
      <c r="W785" s="82">
        <v>0</v>
      </c>
      <c r="X785" s="82">
        <v>143</v>
      </c>
      <c r="Y785" s="82">
        <v>2598</v>
      </c>
      <c r="Z785" s="83">
        <f ca="1">SUMIF($A$10:$A$938,$A785,$Y$10:$Y$938)+SUMIF('17PJ'!$B$10:$K$889,$A785,'17PJ'!K$10:$K$889)</f>
        <v>9075848.0305649303</v>
      </c>
      <c r="AB785" s="79">
        <v>0</v>
      </c>
      <c r="AC785" s="79">
        <v>0</v>
      </c>
      <c r="AD785" s="80">
        <v>0</v>
      </c>
      <c r="AE785" s="150"/>
    </row>
    <row r="786" spans="1:31" s="13" customFormat="1">
      <c r="A786" s="49">
        <v>494</v>
      </c>
      <c r="B786" s="49">
        <v>494093262</v>
      </c>
      <c r="C786" s="50" t="s">
        <v>287</v>
      </c>
      <c r="D786" s="49">
        <v>93</v>
      </c>
      <c r="E786" s="50" t="s">
        <v>14</v>
      </c>
      <c r="F786" s="49">
        <v>262</v>
      </c>
      <c r="G786" s="50" t="s">
        <v>19</v>
      </c>
      <c r="H786" s="79">
        <v>10.5</v>
      </c>
      <c r="I786" s="80">
        <v>10457</v>
      </c>
      <c r="J786" s="80">
        <v>4821</v>
      </c>
      <c r="K786" s="80">
        <v>0</v>
      </c>
      <c r="L786" s="80">
        <v>893</v>
      </c>
      <c r="M786" s="81">
        <v>16171</v>
      </c>
      <c r="N786"/>
      <c r="O786" s="79">
        <v>0</v>
      </c>
      <c r="P786" s="79">
        <v>0</v>
      </c>
      <c r="Q786" s="55">
        <v>0.09</v>
      </c>
      <c r="R786" s="55">
        <v>5.2966569410615699E-2</v>
      </c>
      <c r="S786" s="52">
        <v>0</v>
      </c>
      <c r="T786"/>
      <c r="U786" s="82">
        <v>160419</v>
      </c>
      <c r="V786" s="82">
        <v>0</v>
      </c>
      <c r="W786" s="82">
        <v>0</v>
      </c>
      <c r="X786" s="82">
        <v>9377</v>
      </c>
      <c r="Y786" s="82">
        <v>169796</v>
      </c>
      <c r="Z786" s="83">
        <f ca="1">SUMIF($A$10:$A$938,$A786,$Y$10:$Y$938)+SUMIF('17PJ'!$B$10:$K$889,$A786,'17PJ'!K$10:$K$889)</f>
        <v>9075848.0305649303</v>
      </c>
      <c r="AB786" s="79">
        <v>0</v>
      </c>
      <c r="AC786" s="79">
        <v>0</v>
      </c>
      <c r="AD786" s="80">
        <v>0</v>
      </c>
      <c r="AE786" s="150"/>
    </row>
    <row r="787" spans="1:31" s="13" customFormat="1">
      <c r="A787" s="49">
        <v>494</v>
      </c>
      <c r="B787" s="49">
        <v>494093274</v>
      </c>
      <c r="C787" s="50" t="s">
        <v>287</v>
      </c>
      <c r="D787" s="49">
        <v>93</v>
      </c>
      <c r="E787" s="50" t="s">
        <v>14</v>
      </c>
      <c r="F787" s="49">
        <v>274</v>
      </c>
      <c r="G787" s="50" t="s">
        <v>60</v>
      </c>
      <c r="H787" s="79">
        <v>0.15000000000000002</v>
      </c>
      <c r="I787" s="80">
        <v>11980</v>
      </c>
      <c r="J787" s="80">
        <v>5792</v>
      </c>
      <c r="K787" s="80">
        <v>0</v>
      </c>
      <c r="L787" s="80">
        <v>893</v>
      </c>
      <c r="M787" s="81">
        <v>18665</v>
      </c>
      <c r="N787"/>
      <c r="O787" s="79">
        <v>0</v>
      </c>
      <c r="P787" s="79">
        <v>0</v>
      </c>
      <c r="Q787" s="55">
        <v>0.09</v>
      </c>
      <c r="R787" s="55">
        <v>7.8783261750433251E-2</v>
      </c>
      <c r="S787" s="52">
        <v>0</v>
      </c>
      <c r="T787"/>
      <c r="U787" s="82">
        <v>2667</v>
      </c>
      <c r="V787" s="82">
        <v>0</v>
      </c>
      <c r="W787" s="82">
        <v>0</v>
      </c>
      <c r="X787" s="82">
        <v>135</v>
      </c>
      <c r="Y787" s="82">
        <v>2802</v>
      </c>
      <c r="Z787" s="83">
        <f ca="1">SUMIF($A$10:$A$938,$A787,$Y$10:$Y$938)+SUMIF('17PJ'!$B$10:$K$889,$A787,'17PJ'!K$10:$K$889)</f>
        <v>9075848.0305649303</v>
      </c>
      <c r="AB787" s="79">
        <v>0</v>
      </c>
      <c r="AC787" s="79">
        <v>0</v>
      </c>
      <c r="AD787" s="80">
        <v>0</v>
      </c>
      <c r="AE787" s="150"/>
    </row>
    <row r="788" spans="1:31" s="13" customFormat="1">
      <c r="A788" s="49">
        <v>494</v>
      </c>
      <c r="B788" s="49">
        <v>494093284</v>
      </c>
      <c r="C788" s="50" t="s">
        <v>287</v>
      </c>
      <c r="D788" s="49">
        <v>93</v>
      </c>
      <c r="E788" s="50" t="s">
        <v>14</v>
      </c>
      <c r="F788" s="49">
        <v>284</v>
      </c>
      <c r="G788" s="50" t="s">
        <v>140</v>
      </c>
      <c r="H788" s="79">
        <v>2</v>
      </c>
      <c r="I788" s="80">
        <v>15163</v>
      </c>
      <c r="J788" s="80">
        <v>5162</v>
      </c>
      <c r="K788" s="80">
        <v>0</v>
      </c>
      <c r="L788" s="80">
        <v>893</v>
      </c>
      <c r="M788" s="81">
        <v>21218</v>
      </c>
      <c r="N788"/>
      <c r="O788" s="79">
        <v>0</v>
      </c>
      <c r="P788" s="79">
        <v>0</v>
      </c>
      <c r="Q788" s="55">
        <v>0.09</v>
      </c>
      <c r="R788" s="55">
        <v>2.6974727649085161E-2</v>
      </c>
      <c r="S788" s="52">
        <v>0</v>
      </c>
      <c r="T788"/>
      <c r="U788" s="82">
        <v>40650</v>
      </c>
      <c r="V788" s="82">
        <v>0</v>
      </c>
      <c r="W788" s="82">
        <v>0</v>
      </c>
      <c r="X788" s="82">
        <v>1786</v>
      </c>
      <c r="Y788" s="82">
        <v>42436</v>
      </c>
      <c r="Z788" s="83">
        <f ca="1">SUMIF($A$10:$A$938,$A788,$Y$10:$Y$938)+SUMIF('17PJ'!$B$10:$K$889,$A788,'17PJ'!K$10:$K$889)</f>
        <v>9075848.0305649303</v>
      </c>
      <c r="AB788" s="79">
        <v>0</v>
      </c>
      <c r="AC788" s="79">
        <v>0</v>
      </c>
      <c r="AD788" s="80">
        <v>0</v>
      </c>
      <c r="AE788" s="150"/>
    </row>
    <row r="789" spans="1:31" s="13" customFormat="1">
      <c r="A789" s="49">
        <v>494</v>
      </c>
      <c r="B789" s="49">
        <v>494093293</v>
      </c>
      <c r="C789" s="50" t="s">
        <v>287</v>
      </c>
      <c r="D789" s="49">
        <v>93</v>
      </c>
      <c r="E789" s="50" t="s">
        <v>14</v>
      </c>
      <c r="F789" s="49">
        <v>293</v>
      </c>
      <c r="G789" s="50" t="s">
        <v>171</v>
      </c>
      <c r="H789" s="79">
        <v>3</v>
      </c>
      <c r="I789" s="80">
        <v>12748</v>
      </c>
      <c r="J789" s="80">
        <v>1095</v>
      </c>
      <c r="K789" s="80">
        <v>0</v>
      </c>
      <c r="L789" s="80">
        <v>893</v>
      </c>
      <c r="M789" s="81">
        <v>14736</v>
      </c>
      <c r="N789"/>
      <c r="O789" s="79">
        <v>0</v>
      </c>
      <c r="P789" s="79">
        <v>0</v>
      </c>
      <c r="Q789" s="55">
        <v>0.18</v>
      </c>
      <c r="R789" s="55">
        <v>3.4719512741899256E-3</v>
      </c>
      <c r="S789" s="52">
        <v>0</v>
      </c>
      <c r="T789"/>
      <c r="U789" s="82">
        <v>41529</v>
      </c>
      <c r="V789" s="82">
        <v>0</v>
      </c>
      <c r="W789" s="82">
        <v>0</v>
      </c>
      <c r="X789" s="82">
        <v>2679</v>
      </c>
      <c r="Y789" s="82">
        <v>44208</v>
      </c>
      <c r="Z789" s="83">
        <f ca="1">SUMIF($A$10:$A$938,$A789,$Y$10:$Y$938)+SUMIF('17PJ'!$B$10:$K$889,$A789,'17PJ'!K$10:$K$889)</f>
        <v>9075848.0305649303</v>
      </c>
      <c r="AB789" s="79">
        <v>0</v>
      </c>
      <c r="AC789" s="79">
        <v>0</v>
      </c>
      <c r="AD789" s="80">
        <v>0</v>
      </c>
      <c r="AE789" s="150"/>
    </row>
    <row r="790" spans="1:31" s="13" customFormat="1">
      <c r="A790" s="49">
        <v>496</v>
      </c>
      <c r="B790" s="49">
        <v>496201003</v>
      </c>
      <c r="C790" s="50" t="s">
        <v>288</v>
      </c>
      <c r="D790" s="49">
        <v>201</v>
      </c>
      <c r="E790" s="50" t="s">
        <v>9</v>
      </c>
      <c r="F790" s="49">
        <v>3</v>
      </c>
      <c r="G790" s="50" t="s">
        <v>317</v>
      </c>
      <c r="H790" s="79">
        <v>0.1</v>
      </c>
      <c r="I790" s="80">
        <v>9700</v>
      </c>
      <c r="J790" s="80">
        <v>1967</v>
      </c>
      <c r="K790" s="80">
        <v>0</v>
      </c>
      <c r="L790" s="80">
        <v>893</v>
      </c>
      <c r="M790" s="81">
        <v>12560</v>
      </c>
      <c r="N790"/>
      <c r="O790" s="79">
        <v>1.0782471065387145E-3</v>
      </c>
      <c r="P790" s="79">
        <v>0</v>
      </c>
      <c r="Q790" s="55">
        <v>0.09</v>
      </c>
      <c r="R790" s="55">
        <v>8.0466593694786975E-5</v>
      </c>
      <c r="S790" s="52">
        <v>0</v>
      </c>
      <c r="T790"/>
      <c r="U790" s="82">
        <v>1154</v>
      </c>
      <c r="V790" s="82">
        <v>0</v>
      </c>
      <c r="W790" s="82">
        <v>0</v>
      </c>
      <c r="X790" s="82">
        <v>88</v>
      </c>
      <c r="Y790" s="82">
        <v>1242</v>
      </c>
      <c r="Z790" s="83">
        <f ca="1">SUMIF($A$10:$A$938,$A790,$Y$10:$Y$938)+SUMIF('17PJ'!$B$10:$K$889,$A790,'17PJ'!K$10:$K$889)</f>
        <v>6379284</v>
      </c>
      <c r="AB790" s="79">
        <v>0</v>
      </c>
      <c r="AC790" s="79">
        <v>0</v>
      </c>
      <c r="AD790" s="80">
        <v>0</v>
      </c>
      <c r="AE790" s="150"/>
    </row>
    <row r="791" spans="1:31" s="13" customFormat="1">
      <c r="A791" s="49">
        <v>496</v>
      </c>
      <c r="B791" s="49">
        <v>496201072</v>
      </c>
      <c r="C791" s="50" t="s">
        <v>288</v>
      </c>
      <c r="D791" s="49">
        <v>201</v>
      </c>
      <c r="E791" s="50" t="s">
        <v>9</v>
      </c>
      <c r="F791" s="49">
        <v>72</v>
      </c>
      <c r="G791" s="50" t="s">
        <v>280</v>
      </c>
      <c r="H791" s="79">
        <v>4.8</v>
      </c>
      <c r="I791" s="80">
        <v>10374</v>
      </c>
      <c r="J791" s="80">
        <v>2457</v>
      </c>
      <c r="K791" s="80">
        <v>0</v>
      </c>
      <c r="L791" s="80">
        <v>893</v>
      </c>
      <c r="M791" s="81">
        <v>13724</v>
      </c>
      <c r="N791"/>
      <c r="O791" s="79">
        <v>5.1755861113858298E-2</v>
      </c>
      <c r="P791" s="79">
        <v>0</v>
      </c>
      <c r="Q791" s="55">
        <v>0.09</v>
      </c>
      <c r="R791" s="55">
        <v>2.5479357059066247E-3</v>
      </c>
      <c r="S791" s="52">
        <v>0</v>
      </c>
      <c r="T791"/>
      <c r="U791" s="82">
        <v>60925</v>
      </c>
      <c r="V791" s="82">
        <v>0</v>
      </c>
      <c r="W791" s="82">
        <v>0</v>
      </c>
      <c r="X791" s="82">
        <v>4239</v>
      </c>
      <c r="Y791" s="82">
        <v>65164</v>
      </c>
      <c r="Z791" s="83">
        <f ca="1">SUMIF($A$10:$A$938,$A791,$Y$10:$Y$938)+SUMIF('17PJ'!$B$10:$K$889,$A791,'17PJ'!K$10:$K$889)</f>
        <v>6379284</v>
      </c>
      <c r="AB791" s="79">
        <v>0</v>
      </c>
      <c r="AC791" s="79">
        <v>0</v>
      </c>
      <c r="AD791" s="80">
        <v>0</v>
      </c>
      <c r="AE791" s="150"/>
    </row>
    <row r="792" spans="1:31" s="13" customFormat="1">
      <c r="A792" s="49">
        <v>496</v>
      </c>
      <c r="B792" s="49">
        <v>496201095</v>
      </c>
      <c r="C792" s="50" t="s">
        <v>288</v>
      </c>
      <c r="D792" s="49">
        <v>201</v>
      </c>
      <c r="E792" s="50" t="s">
        <v>9</v>
      </c>
      <c r="F792" s="49">
        <v>95</v>
      </c>
      <c r="G792" s="50" t="s">
        <v>279</v>
      </c>
      <c r="H792" s="79">
        <v>1</v>
      </c>
      <c r="I792" s="80">
        <v>12275</v>
      </c>
      <c r="J792" s="80">
        <v>105</v>
      </c>
      <c r="K792" s="80">
        <v>0</v>
      </c>
      <c r="L792" s="80">
        <v>893</v>
      </c>
      <c r="M792" s="81">
        <v>13273</v>
      </c>
      <c r="N792"/>
      <c r="O792" s="79">
        <v>1.0782471065387145E-2</v>
      </c>
      <c r="P792" s="79">
        <v>0</v>
      </c>
      <c r="Q792" s="55">
        <v>0.15329999999999999</v>
      </c>
      <c r="R792" s="55">
        <v>0.11761289582141479</v>
      </c>
      <c r="S792" s="52">
        <v>0</v>
      </c>
      <c r="T792"/>
      <c r="U792" s="82">
        <v>12247</v>
      </c>
      <c r="V792" s="82">
        <v>0</v>
      </c>
      <c r="W792" s="82">
        <v>0</v>
      </c>
      <c r="X792" s="82">
        <v>883</v>
      </c>
      <c r="Y792" s="82">
        <v>13130</v>
      </c>
      <c r="Z792" s="83">
        <f ca="1">SUMIF($A$10:$A$938,$A792,$Y$10:$Y$938)+SUMIF('17PJ'!$B$10:$K$889,$A792,'17PJ'!K$10:$K$889)</f>
        <v>6379284</v>
      </c>
      <c r="AB792" s="79">
        <v>0</v>
      </c>
      <c r="AC792" s="79">
        <v>0</v>
      </c>
      <c r="AD792" s="80">
        <v>0</v>
      </c>
      <c r="AE792" s="150"/>
    </row>
    <row r="793" spans="1:31" s="13" customFormat="1">
      <c r="A793" s="49">
        <v>496</v>
      </c>
      <c r="B793" s="49">
        <v>496201172</v>
      </c>
      <c r="C793" s="50" t="s">
        <v>288</v>
      </c>
      <c r="D793" s="49">
        <v>201</v>
      </c>
      <c r="E793" s="50" t="s">
        <v>9</v>
      </c>
      <c r="F793" s="49">
        <v>172</v>
      </c>
      <c r="G793" s="50" t="s">
        <v>256</v>
      </c>
      <c r="H793" s="79">
        <v>0.5</v>
      </c>
      <c r="I793" s="80">
        <v>10334</v>
      </c>
      <c r="J793" s="80">
        <v>6771</v>
      </c>
      <c r="K793" s="80">
        <v>0</v>
      </c>
      <c r="L793" s="80">
        <v>893</v>
      </c>
      <c r="M793" s="81">
        <v>17998</v>
      </c>
      <c r="N793"/>
      <c r="O793" s="79">
        <v>5.3912355326935727E-3</v>
      </c>
      <c r="P793" s="79">
        <v>0</v>
      </c>
      <c r="Q793" s="55">
        <v>0.09</v>
      </c>
      <c r="R793" s="55">
        <v>2.9410648906522629E-2</v>
      </c>
      <c r="S793" s="52">
        <v>0</v>
      </c>
      <c r="T793"/>
      <c r="U793" s="82">
        <v>8460</v>
      </c>
      <c r="V793" s="82">
        <v>0</v>
      </c>
      <c r="W793" s="82">
        <v>0</v>
      </c>
      <c r="X793" s="82">
        <v>442</v>
      </c>
      <c r="Y793" s="82">
        <v>8902</v>
      </c>
      <c r="Z793" s="83">
        <f ca="1">SUMIF($A$10:$A$938,$A793,$Y$10:$Y$938)+SUMIF('17PJ'!$B$10:$K$889,$A793,'17PJ'!K$10:$K$889)</f>
        <v>6379284</v>
      </c>
      <c r="AB793" s="79">
        <v>0</v>
      </c>
      <c r="AC793" s="79">
        <v>0</v>
      </c>
      <c r="AD793" s="80">
        <v>0</v>
      </c>
      <c r="AE793" s="150"/>
    </row>
    <row r="794" spans="1:31" s="13" customFormat="1">
      <c r="A794" s="49">
        <v>496</v>
      </c>
      <c r="B794" s="49">
        <v>496201182</v>
      </c>
      <c r="C794" s="50" t="s">
        <v>288</v>
      </c>
      <c r="D794" s="49">
        <v>201</v>
      </c>
      <c r="E794" s="50" t="s">
        <v>9</v>
      </c>
      <c r="F794" s="49">
        <v>182</v>
      </c>
      <c r="G794" s="50" t="s">
        <v>257</v>
      </c>
      <c r="H794" s="79">
        <v>0.85</v>
      </c>
      <c r="I794" s="80">
        <v>10205</v>
      </c>
      <c r="J794" s="80">
        <v>3128</v>
      </c>
      <c r="K794" s="80">
        <v>0</v>
      </c>
      <c r="L794" s="80">
        <v>893</v>
      </c>
      <c r="M794" s="81">
        <v>14226</v>
      </c>
      <c r="N794"/>
      <c r="O794" s="79">
        <v>9.1651004055790727E-3</v>
      </c>
      <c r="P794" s="79">
        <v>0</v>
      </c>
      <c r="Q794" s="55">
        <v>0.09</v>
      </c>
      <c r="R794" s="55">
        <v>1.1517087435678341E-2</v>
      </c>
      <c r="S794" s="52">
        <v>0</v>
      </c>
      <c r="T794"/>
      <c r="U794" s="82">
        <v>11211</v>
      </c>
      <c r="V794" s="82">
        <v>0</v>
      </c>
      <c r="W794" s="82">
        <v>0</v>
      </c>
      <c r="X794" s="82">
        <v>751</v>
      </c>
      <c r="Y794" s="82">
        <v>11962</v>
      </c>
      <c r="Z794" s="83">
        <f ca="1">SUMIF($A$10:$A$938,$A794,$Y$10:$Y$938)+SUMIF('17PJ'!$B$10:$K$889,$A794,'17PJ'!K$10:$K$889)</f>
        <v>6379284</v>
      </c>
      <c r="AB794" s="79">
        <v>0</v>
      </c>
      <c r="AC794" s="79">
        <v>0</v>
      </c>
      <c r="AD794" s="80">
        <v>0</v>
      </c>
      <c r="AE794" s="150"/>
    </row>
    <row r="795" spans="1:31" s="13" customFormat="1">
      <c r="A795" s="49">
        <v>496</v>
      </c>
      <c r="B795" s="49">
        <v>496201201</v>
      </c>
      <c r="C795" s="50" t="s">
        <v>288</v>
      </c>
      <c r="D795" s="49">
        <v>201</v>
      </c>
      <c r="E795" s="50" t="s">
        <v>9</v>
      </c>
      <c r="F795" s="49">
        <v>201</v>
      </c>
      <c r="G795" s="50" t="s">
        <v>9</v>
      </c>
      <c r="H795" s="79">
        <v>493.9</v>
      </c>
      <c r="I795" s="80">
        <v>11224</v>
      </c>
      <c r="J795" s="80">
        <v>187</v>
      </c>
      <c r="K795" s="80">
        <v>775.03072196620587</v>
      </c>
      <c r="L795" s="80">
        <v>893</v>
      </c>
      <c r="M795" s="81">
        <v>13079.030721966206</v>
      </c>
      <c r="N795"/>
      <c r="O795" s="79">
        <v>5.3254624591947026</v>
      </c>
      <c r="P795" s="79">
        <v>260.39999999999998</v>
      </c>
      <c r="Q795" s="55">
        <v>0.18</v>
      </c>
      <c r="R795" s="55">
        <v>7.7533854534599503E-2</v>
      </c>
      <c r="S795" s="52">
        <v>0</v>
      </c>
      <c r="T795"/>
      <c r="U795" s="82">
        <v>5575138</v>
      </c>
      <c r="V795" s="82">
        <v>201818</v>
      </c>
      <c r="W795" s="82">
        <v>0</v>
      </c>
      <c r="X795" s="82">
        <v>436132</v>
      </c>
      <c r="Y795" s="82">
        <v>6213088</v>
      </c>
      <c r="Z795" s="83">
        <f ca="1">SUMIF($A$10:$A$938,$A795,$Y$10:$Y$938)+SUMIF('17PJ'!$B$10:$K$889,$A795,'17PJ'!K$10:$K$889)</f>
        <v>6379284</v>
      </c>
      <c r="AB795" s="79">
        <v>0</v>
      </c>
      <c r="AC795" s="79">
        <v>0</v>
      </c>
      <c r="AD795" s="80">
        <v>0</v>
      </c>
      <c r="AE795" s="150"/>
    </row>
    <row r="796" spans="1:31" s="13" customFormat="1">
      <c r="A796" s="49">
        <v>496</v>
      </c>
      <c r="B796" s="49">
        <v>496201310</v>
      </c>
      <c r="C796" s="50" t="s">
        <v>288</v>
      </c>
      <c r="D796" s="49">
        <v>201</v>
      </c>
      <c r="E796" s="50" t="s">
        <v>9</v>
      </c>
      <c r="F796" s="49">
        <v>310</v>
      </c>
      <c r="G796" s="50" t="s">
        <v>259</v>
      </c>
      <c r="H796" s="79">
        <v>1</v>
      </c>
      <c r="I796" s="80">
        <v>8944</v>
      </c>
      <c r="J796" s="80">
        <v>1919</v>
      </c>
      <c r="K796" s="80">
        <v>0</v>
      </c>
      <c r="L796" s="80">
        <v>893</v>
      </c>
      <c r="M796" s="81">
        <v>11756</v>
      </c>
      <c r="N796"/>
      <c r="O796" s="79">
        <v>1.0782471065387145E-2</v>
      </c>
      <c r="P796" s="79">
        <v>0</v>
      </c>
      <c r="Q796" s="55">
        <v>0.18</v>
      </c>
      <c r="R796" s="55">
        <v>2.101262456335018E-2</v>
      </c>
      <c r="S796" s="52">
        <v>0</v>
      </c>
      <c r="T796"/>
      <c r="U796" s="82">
        <v>10746</v>
      </c>
      <c r="V796" s="82">
        <v>0</v>
      </c>
      <c r="W796" s="82">
        <v>0</v>
      </c>
      <c r="X796" s="82">
        <v>883</v>
      </c>
      <c r="Y796" s="82">
        <v>11629</v>
      </c>
      <c r="Z796" s="83">
        <f ca="1">SUMIF($A$10:$A$938,$A796,$Y$10:$Y$938)+SUMIF('17PJ'!$B$10:$K$889,$A796,'17PJ'!K$10:$K$889)</f>
        <v>6379284</v>
      </c>
      <c r="AB796" s="79">
        <v>0</v>
      </c>
      <c r="AC796" s="79">
        <v>0</v>
      </c>
      <c r="AD796" s="80">
        <v>0</v>
      </c>
      <c r="AE796" s="150"/>
    </row>
    <row r="797" spans="1:31" s="13" customFormat="1">
      <c r="A797" s="49">
        <v>496</v>
      </c>
      <c r="B797" s="49">
        <v>496201331</v>
      </c>
      <c r="C797" s="50" t="s">
        <v>288</v>
      </c>
      <c r="D797" s="49">
        <v>201</v>
      </c>
      <c r="E797" s="50" t="s">
        <v>9</v>
      </c>
      <c r="F797" s="49">
        <v>331</v>
      </c>
      <c r="G797" s="50" t="s">
        <v>283</v>
      </c>
      <c r="H797" s="79">
        <v>1</v>
      </c>
      <c r="I797" s="80">
        <v>13125</v>
      </c>
      <c r="J797" s="80">
        <v>4656</v>
      </c>
      <c r="K797" s="80">
        <v>0</v>
      </c>
      <c r="L797" s="80">
        <v>893</v>
      </c>
      <c r="M797" s="81">
        <v>18674</v>
      </c>
      <c r="N797"/>
      <c r="O797" s="79">
        <v>1.0782471065387145E-2</v>
      </c>
      <c r="P797" s="79">
        <v>0</v>
      </c>
      <c r="Q797" s="55">
        <v>0.09</v>
      </c>
      <c r="R797" s="55">
        <v>1.6812408384238219E-2</v>
      </c>
      <c r="S797" s="52">
        <v>0</v>
      </c>
      <c r="T797"/>
      <c r="U797" s="82">
        <v>17589</v>
      </c>
      <c r="V797" s="82">
        <v>0</v>
      </c>
      <c r="W797" s="82">
        <v>0</v>
      </c>
      <c r="X797" s="82">
        <v>883</v>
      </c>
      <c r="Y797" s="82">
        <v>18472</v>
      </c>
      <c r="Z797" s="83">
        <f ca="1">SUMIF($A$10:$A$938,$A797,$Y$10:$Y$938)+SUMIF('17PJ'!$B$10:$K$889,$A797,'17PJ'!K$10:$K$889)</f>
        <v>6379284</v>
      </c>
      <c r="AB797" s="79">
        <v>0</v>
      </c>
      <c r="AC797" s="79">
        <v>0</v>
      </c>
      <c r="AD797" s="80">
        <v>0</v>
      </c>
      <c r="AE797" s="150"/>
    </row>
    <row r="798" spans="1:31" s="13" customFormat="1">
      <c r="A798" s="49">
        <v>496</v>
      </c>
      <c r="B798" s="49">
        <v>496201348</v>
      </c>
      <c r="C798" s="50" t="s">
        <v>288</v>
      </c>
      <c r="D798" s="49">
        <v>201</v>
      </c>
      <c r="E798" s="50" t="s">
        <v>9</v>
      </c>
      <c r="F798" s="49">
        <v>348</v>
      </c>
      <c r="G798" s="50" t="s">
        <v>100</v>
      </c>
      <c r="H798" s="79">
        <v>0.4</v>
      </c>
      <c r="I798" s="80">
        <v>12356</v>
      </c>
      <c r="J798" s="80">
        <v>103</v>
      </c>
      <c r="K798" s="80">
        <v>0</v>
      </c>
      <c r="L798" s="80">
        <v>893</v>
      </c>
      <c r="M798" s="81">
        <v>13352</v>
      </c>
      <c r="N798"/>
      <c r="O798" s="79">
        <v>4.3129884261548582E-3</v>
      </c>
      <c r="P798" s="79">
        <v>0</v>
      </c>
      <c r="Q798" s="55">
        <v>0.09</v>
      </c>
      <c r="R798" s="55">
        <v>6.4403312359116588E-2</v>
      </c>
      <c r="S798" s="52">
        <v>0</v>
      </c>
      <c r="T798"/>
      <c r="U798" s="82">
        <v>4930</v>
      </c>
      <c r="V798" s="82">
        <v>0</v>
      </c>
      <c r="W798" s="82">
        <v>0</v>
      </c>
      <c r="X798" s="82">
        <v>353</v>
      </c>
      <c r="Y798" s="82">
        <v>5283</v>
      </c>
      <c r="Z798" s="83">
        <f ca="1">SUMIF($A$10:$A$938,$A798,$Y$10:$Y$938)+SUMIF('17PJ'!$B$10:$K$889,$A798,'17PJ'!K$10:$K$889)</f>
        <v>6379284</v>
      </c>
      <c r="AB798" s="79">
        <v>0</v>
      </c>
      <c r="AC798" s="79">
        <v>0</v>
      </c>
      <c r="AD798" s="80">
        <v>0</v>
      </c>
      <c r="AE798" s="150"/>
    </row>
    <row r="799" spans="1:31" s="13" customFormat="1">
      <c r="A799" s="49">
        <v>496</v>
      </c>
      <c r="B799" s="49">
        <v>496201665</v>
      </c>
      <c r="C799" s="50" t="s">
        <v>288</v>
      </c>
      <c r="D799" s="49">
        <v>201</v>
      </c>
      <c r="E799" s="50" t="s">
        <v>9</v>
      </c>
      <c r="F799" s="49">
        <v>665</v>
      </c>
      <c r="G799" s="50" t="s">
        <v>260</v>
      </c>
      <c r="H799" s="79">
        <v>1</v>
      </c>
      <c r="I799" s="80">
        <v>13975</v>
      </c>
      <c r="J799" s="80">
        <v>2583</v>
      </c>
      <c r="K799" s="80">
        <v>0</v>
      </c>
      <c r="L799" s="80">
        <v>893</v>
      </c>
      <c r="M799" s="81">
        <v>17451</v>
      </c>
      <c r="N799"/>
      <c r="O799" s="79">
        <v>1.0782471065387145E-2</v>
      </c>
      <c r="P799" s="79">
        <v>0</v>
      </c>
      <c r="Q799" s="55">
        <v>0.09</v>
      </c>
      <c r="R799" s="55">
        <v>5.8283582183530514E-3</v>
      </c>
      <c r="S799" s="52">
        <v>0</v>
      </c>
      <c r="T799"/>
      <c r="U799" s="82">
        <v>16379</v>
      </c>
      <c r="V799" s="82">
        <v>0</v>
      </c>
      <c r="W799" s="82">
        <v>0</v>
      </c>
      <c r="X799" s="82">
        <v>883</v>
      </c>
      <c r="Y799" s="82">
        <v>17262</v>
      </c>
      <c r="Z799" s="83">
        <f ca="1">SUMIF($A$10:$A$938,$A799,$Y$10:$Y$938)+SUMIF('17PJ'!$B$10:$K$889,$A799,'17PJ'!K$10:$K$889)</f>
        <v>6379284</v>
      </c>
      <c r="AB799" s="79">
        <v>0</v>
      </c>
      <c r="AC799" s="79">
        <v>0</v>
      </c>
      <c r="AD799" s="80">
        <v>0</v>
      </c>
      <c r="AE799" s="150"/>
    </row>
    <row r="800" spans="1:31" s="13" customFormat="1">
      <c r="A800" s="49">
        <v>496</v>
      </c>
      <c r="B800" s="49">
        <v>496201740</v>
      </c>
      <c r="C800" s="50" t="s">
        <v>288</v>
      </c>
      <c r="D800" s="49">
        <v>201</v>
      </c>
      <c r="E800" s="50" t="s">
        <v>9</v>
      </c>
      <c r="F800" s="49">
        <v>740</v>
      </c>
      <c r="G800" s="50" t="s">
        <v>261</v>
      </c>
      <c r="H800" s="79">
        <v>0.9</v>
      </c>
      <c r="I800" s="80">
        <v>9864</v>
      </c>
      <c r="J800" s="80">
        <v>4013</v>
      </c>
      <c r="K800" s="80">
        <v>0</v>
      </c>
      <c r="L800" s="80">
        <v>893</v>
      </c>
      <c r="M800" s="81">
        <v>14770</v>
      </c>
      <c r="N800"/>
      <c r="O800" s="79">
        <v>9.7042239588484309E-3</v>
      </c>
      <c r="P800" s="79">
        <v>0</v>
      </c>
      <c r="Q800" s="55">
        <v>0.09</v>
      </c>
      <c r="R800" s="55">
        <v>1.5892683106852393E-3</v>
      </c>
      <c r="S800" s="52">
        <v>0</v>
      </c>
      <c r="T800"/>
      <c r="U800" s="82">
        <v>12355</v>
      </c>
      <c r="V800" s="82">
        <v>0</v>
      </c>
      <c r="W800" s="82">
        <v>0</v>
      </c>
      <c r="X800" s="82">
        <v>795</v>
      </c>
      <c r="Y800" s="82">
        <v>13150</v>
      </c>
      <c r="Z800" s="83">
        <f ca="1">SUMIF($A$10:$A$938,$A800,$Y$10:$Y$938)+SUMIF('17PJ'!$B$10:$K$889,$A800,'17PJ'!K$10:$K$889)</f>
        <v>6379284</v>
      </c>
      <c r="AB800" s="79">
        <v>0</v>
      </c>
      <c r="AC800" s="79">
        <v>0</v>
      </c>
      <c r="AD800" s="80">
        <v>0</v>
      </c>
      <c r="AE800" s="150"/>
    </row>
    <row r="801" spans="1:31" s="13" customFormat="1">
      <c r="A801" s="49">
        <v>497</v>
      </c>
      <c r="B801" s="49">
        <v>497117005</v>
      </c>
      <c r="C801" s="50" t="s">
        <v>290</v>
      </c>
      <c r="D801" s="49">
        <v>117</v>
      </c>
      <c r="E801" s="50" t="s">
        <v>35</v>
      </c>
      <c r="F801" s="49">
        <v>5</v>
      </c>
      <c r="G801" s="50" t="s">
        <v>147</v>
      </c>
      <c r="H801" s="79">
        <v>5</v>
      </c>
      <c r="I801" s="80">
        <v>8710</v>
      </c>
      <c r="J801" s="80">
        <v>3505</v>
      </c>
      <c r="K801" s="80">
        <v>0</v>
      </c>
      <c r="L801" s="80">
        <v>893</v>
      </c>
      <c r="M801" s="81">
        <v>13108</v>
      </c>
      <c r="N801"/>
      <c r="O801" s="79">
        <v>0</v>
      </c>
      <c r="P801" s="79">
        <v>0</v>
      </c>
      <c r="Q801" s="55">
        <v>0.09</v>
      </c>
      <c r="R801" s="55">
        <v>4.1027118156097744E-3</v>
      </c>
      <c r="S801" s="52">
        <v>0</v>
      </c>
      <c r="T801"/>
      <c r="U801" s="82">
        <v>61075</v>
      </c>
      <c r="V801" s="82">
        <v>0</v>
      </c>
      <c r="W801" s="82">
        <v>0</v>
      </c>
      <c r="X801" s="82">
        <v>4465</v>
      </c>
      <c r="Y801" s="82">
        <v>65540</v>
      </c>
      <c r="Z801" s="83">
        <f ca="1">SUMIF($A$10:$A$938,$A801,$Y$10:$Y$938)+SUMIF('17PJ'!$B$10:$K$889,$A801,'17PJ'!K$10:$K$889)</f>
        <v>6995541</v>
      </c>
      <c r="AB801" s="79">
        <v>0</v>
      </c>
      <c r="AC801" s="79">
        <v>0</v>
      </c>
      <c r="AD801" s="80">
        <v>0</v>
      </c>
      <c r="AE801" s="150"/>
    </row>
    <row r="802" spans="1:31" s="13" customFormat="1">
      <c r="A802" s="49">
        <v>497</v>
      </c>
      <c r="B802" s="49">
        <v>497117008</v>
      </c>
      <c r="C802" s="50" t="s">
        <v>290</v>
      </c>
      <c r="D802" s="49">
        <v>117</v>
      </c>
      <c r="E802" s="50" t="s">
        <v>35</v>
      </c>
      <c r="F802" s="49">
        <v>8</v>
      </c>
      <c r="G802" s="50" t="s">
        <v>186</v>
      </c>
      <c r="H802" s="79">
        <v>73</v>
      </c>
      <c r="I802" s="80">
        <v>9655</v>
      </c>
      <c r="J802" s="80">
        <v>9823</v>
      </c>
      <c r="K802" s="80">
        <v>0</v>
      </c>
      <c r="L802" s="80">
        <v>893</v>
      </c>
      <c r="M802" s="81">
        <v>20371</v>
      </c>
      <c r="N802"/>
      <c r="O802" s="79">
        <v>0</v>
      </c>
      <c r="P802" s="79">
        <v>0</v>
      </c>
      <c r="Q802" s="55">
        <v>0.09</v>
      </c>
      <c r="R802" s="55">
        <v>6.1643466154284135E-2</v>
      </c>
      <c r="S802" s="52">
        <v>0</v>
      </c>
      <c r="T802"/>
      <c r="U802" s="82">
        <v>1421894</v>
      </c>
      <c r="V802" s="82">
        <v>0</v>
      </c>
      <c r="W802" s="82">
        <v>0</v>
      </c>
      <c r="X802" s="82">
        <v>65191</v>
      </c>
      <c r="Y802" s="82">
        <v>1487085</v>
      </c>
      <c r="Z802" s="83">
        <f ca="1">SUMIF($A$10:$A$938,$A802,$Y$10:$Y$938)+SUMIF('17PJ'!$B$10:$K$889,$A802,'17PJ'!K$10:$K$889)</f>
        <v>6995541</v>
      </c>
      <c r="AB802" s="79">
        <v>0</v>
      </c>
      <c r="AC802" s="79">
        <v>0</v>
      </c>
      <c r="AD802" s="80">
        <v>0</v>
      </c>
      <c r="AE802" s="150"/>
    </row>
    <row r="803" spans="1:31" s="13" customFormat="1">
      <c r="A803" s="49">
        <v>497</v>
      </c>
      <c r="B803" s="49">
        <v>497117024</v>
      </c>
      <c r="C803" s="50" t="s">
        <v>290</v>
      </c>
      <c r="D803" s="49">
        <v>117</v>
      </c>
      <c r="E803" s="50" t="s">
        <v>35</v>
      </c>
      <c r="F803" s="49">
        <v>24</v>
      </c>
      <c r="G803" s="50" t="s">
        <v>33</v>
      </c>
      <c r="H803" s="79">
        <v>18</v>
      </c>
      <c r="I803" s="80">
        <v>9217</v>
      </c>
      <c r="J803" s="80">
        <v>2048</v>
      </c>
      <c r="K803" s="80">
        <v>0</v>
      </c>
      <c r="L803" s="80">
        <v>893</v>
      </c>
      <c r="M803" s="81">
        <v>12158</v>
      </c>
      <c r="N803"/>
      <c r="O803" s="79">
        <v>0</v>
      </c>
      <c r="P803" s="79">
        <v>0</v>
      </c>
      <c r="Q803" s="55">
        <v>0.09</v>
      </c>
      <c r="R803" s="55">
        <v>1.8649172131988544E-2</v>
      </c>
      <c r="S803" s="52">
        <v>0</v>
      </c>
      <c r="T803"/>
      <c r="U803" s="82">
        <v>202771</v>
      </c>
      <c r="V803" s="82">
        <v>0</v>
      </c>
      <c r="W803" s="82">
        <v>0</v>
      </c>
      <c r="X803" s="82">
        <v>16075</v>
      </c>
      <c r="Y803" s="82">
        <v>218846</v>
      </c>
      <c r="Z803" s="83">
        <f ca="1">SUMIF($A$10:$A$938,$A803,$Y$10:$Y$938)+SUMIF('17PJ'!$B$10:$K$889,$A803,'17PJ'!K$10:$K$889)</f>
        <v>6995541</v>
      </c>
      <c r="AB803" s="79">
        <v>0</v>
      </c>
      <c r="AC803" s="79">
        <v>0</v>
      </c>
      <c r="AD803" s="80">
        <v>0</v>
      </c>
      <c r="AE803" s="150"/>
    </row>
    <row r="804" spans="1:31" s="13" customFormat="1">
      <c r="A804" s="49">
        <v>497</v>
      </c>
      <c r="B804" s="49">
        <v>497117061</v>
      </c>
      <c r="C804" s="50" t="s">
        <v>290</v>
      </c>
      <c r="D804" s="49">
        <v>117</v>
      </c>
      <c r="E804" s="50" t="s">
        <v>35</v>
      </c>
      <c r="F804" s="49">
        <v>61</v>
      </c>
      <c r="G804" s="50" t="s">
        <v>148</v>
      </c>
      <c r="H804" s="79">
        <v>17</v>
      </c>
      <c r="I804" s="80">
        <v>10347</v>
      </c>
      <c r="J804" s="80">
        <v>432</v>
      </c>
      <c r="K804" s="80">
        <v>0</v>
      </c>
      <c r="L804" s="80">
        <v>893</v>
      </c>
      <c r="M804" s="81">
        <v>11672</v>
      </c>
      <c r="N804"/>
      <c r="O804" s="79">
        <v>0</v>
      </c>
      <c r="P804" s="79">
        <v>0</v>
      </c>
      <c r="Q804" s="55">
        <v>0.09</v>
      </c>
      <c r="R804" s="55">
        <v>3.1614984004721104E-2</v>
      </c>
      <c r="S804" s="52">
        <v>0</v>
      </c>
      <c r="T804"/>
      <c r="U804" s="82">
        <v>183243</v>
      </c>
      <c r="V804" s="82">
        <v>0</v>
      </c>
      <c r="W804" s="82">
        <v>0</v>
      </c>
      <c r="X804" s="82">
        <v>15181</v>
      </c>
      <c r="Y804" s="82">
        <v>198424</v>
      </c>
      <c r="Z804" s="83">
        <f ca="1">SUMIF($A$10:$A$938,$A804,$Y$10:$Y$938)+SUMIF('17PJ'!$B$10:$K$889,$A804,'17PJ'!K$10:$K$889)</f>
        <v>6995541</v>
      </c>
      <c r="AB804" s="79">
        <v>0</v>
      </c>
      <c r="AC804" s="79">
        <v>0</v>
      </c>
      <c r="AD804" s="80">
        <v>0</v>
      </c>
      <c r="AE804" s="150"/>
    </row>
    <row r="805" spans="1:31" s="13" customFormat="1">
      <c r="A805" s="49">
        <v>497</v>
      </c>
      <c r="B805" s="49">
        <v>497117068</v>
      </c>
      <c r="C805" s="50" t="s">
        <v>290</v>
      </c>
      <c r="D805" s="49">
        <v>117</v>
      </c>
      <c r="E805" s="50" t="s">
        <v>35</v>
      </c>
      <c r="F805" s="49">
        <v>68</v>
      </c>
      <c r="G805" s="50" t="s">
        <v>291</v>
      </c>
      <c r="H805" s="79">
        <v>3</v>
      </c>
      <c r="I805" s="80">
        <v>8450</v>
      </c>
      <c r="J805" s="80">
        <v>8557</v>
      </c>
      <c r="K805" s="80">
        <v>0</v>
      </c>
      <c r="L805" s="80">
        <v>893</v>
      </c>
      <c r="M805" s="81">
        <v>17900</v>
      </c>
      <c r="N805"/>
      <c r="O805" s="79">
        <v>0</v>
      </c>
      <c r="P805" s="79">
        <v>0</v>
      </c>
      <c r="Q805" s="55">
        <v>0.09</v>
      </c>
      <c r="R805" s="55">
        <v>2.1928013564016646E-2</v>
      </c>
      <c r="S805" s="52">
        <v>0</v>
      </c>
      <c r="T805"/>
      <c r="U805" s="82">
        <v>51021</v>
      </c>
      <c r="V805" s="82">
        <v>0</v>
      </c>
      <c r="W805" s="82">
        <v>0</v>
      </c>
      <c r="X805" s="82">
        <v>2679</v>
      </c>
      <c r="Y805" s="82">
        <v>53700</v>
      </c>
      <c r="Z805" s="83">
        <f ca="1">SUMIF($A$10:$A$938,$A805,$Y$10:$Y$938)+SUMIF('17PJ'!$B$10:$K$889,$A805,'17PJ'!K$10:$K$889)</f>
        <v>6995541</v>
      </c>
      <c r="AB805" s="79">
        <v>0</v>
      </c>
      <c r="AC805" s="79">
        <v>0</v>
      </c>
      <c r="AD805" s="80">
        <v>0</v>
      </c>
      <c r="AE805" s="150"/>
    </row>
    <row r="806" spans="1:31" s="13" customFormat="1">
      <c r="A806" s="49">
        <v>497</v>
      </c>
      <c r="B806" s="49">
        <v>497117074</v>
      </c>
      <c r="C806" s="50" t="s">
        <v>290</v>
      </c>
      <c r="D806" s="49">
        <v>117</v>
      </c>
      <c r="E806" s="50" t="s">
        <v>35</v>
      </c>
      <c r="F806" s="49">
        <v>74</v>
      </c>
      <c r="G806" s="50" t="s">
        <v>292</v>
      </c>
      <c r="H806" s="79">
        <v>6</v>
      </c>
      <c r="I806" s="80">
        <v>8361</v>
      </c>
      <c r="J806" s="80">
        <v>5431</v>
      </c>
      <c r="K806" s="80">
        <v>0</v>
      </c>
      <c r="L806" s="80">
        <v>893</v>
      </c>
      <c r="M806" s="81">
        <v>14685</v>
      </c>
      <c r="N806"/>
      <c r="O806" s="79">
        <v>0</v>
      </c>
      <c r="P806" s="79">
        <v>0</v>
      </c>
      <c r="Q806" s="55">
        <v>0.09</v>
      </c>
      <c r="R806" s="55">
        <v>1.5657399387457995E-2</v>
      </c>
      <c r="S806" s="52">
        <v>0</v>
      </c>
      <c r="T806"/>
      <c r="U806" s="82">
        <v>82752</v>
      </c>
      <c r="V806" s="82">
        <v>0</v>
      </c>
      <c r="W806" s="82">
        <v>0</v>
      </c>
      <c r="X806" s="82">
        <v>5358</v>
      </c>
      <c r="Y806" s="82">
        <v>88110</v>
      </c>
      <c r="Z806" s="83">
        <f ca="1">SUMIF($A$10:$A$938,$A806,$Y$10:$Y$938)+SUMIF('17PJ'!$B$10:$K$889,$A806,'17PJ'!K$10:$K$889)</f>
        <v>6995541</v>
      </c>
      <c r="AB806" s="79">
        <v>0</v>
      </c>
      <c r="AC806" s="79">
        <v>0</v>
      </c>
      <c r="AD806" s="80">
        <v>0</v>
      </c>
      <c r="AE806" s="150"/>
    </row>
    <row r="807" spans="1:31" s="13" customFormat="1">
      <c r="A807" s="49">
        <v>497</v>
      </c>
      <c r="B807" s="49">
        <v>497117086</v>
      </c>
      <c r="C807" s="50" t="s">
        <v>290</v>
      </c>
      <c r="D807" s="49">
        <v>117</v>
      </c>
      <c r="E807" s="50" t="s">
        <v>35</v>
      </c>
      <c r="F807" s="49">
        <v>86</v>
      </c>
      <c r="G807" s="50" t="s">
        <v>185</v>
      </c>
      <c r="H807" s="79">
        <v>33</v>
      </c>
      <c r="I807" s="80">
        <v>8722</v>
      </c>
      <c r="J807" s="80">
        <v>1352</v>
      </c>
      <c r="K807" s="80">
        <v>0</v>
      </c>
      <c r="L807" s="80">
        <v>893</v>
      </c>
      <c r="M807" s="81">
        <v>10967</v>
      </c>
      <c r="N807"/>
      <c r="O807" s="79">
        <v>0</v>
      </c>
      <c r="P807" s="79">
        <v>0</v>
      </c>
      <c r="Q807" s="55">
        <v>0.09</v>
      </c>
      <c r="R807" s="55">
        <v>4.9078426676073761E-2</v>
      </c>
      <c r="S807" s="52">
        <v>0</v>
      </c>
      <c r="T807"/>
      <c r="U807" s="82">
        <v>332442</v>
      </c>
      <c r="V807" s="82">
        <v>0</v>
      </c>
      <c r="W807" s="82">
        <v>0</v>
      </c>
      <c r="X807" s="82">
        <v>29472</v>
      </c>
      <c r="Y807" s="82">
        <v>361914</v>
      </c>
      <c r="Z807" s="83">
        <f ca="1">SUMIF($A$10:$A$938,$A807,$Y$10:$Y$938)+SUMIF('17PJ'!$B$10:$K$889,$A807,'17PJ'!K$10:$K$889)</f>
        <v>6995541</v>
      </c>
      <c r="AB807" s="79">
        <v>0</v>
      </c>
      <c r="AC807" s="79">
        <v>0</v>
      </c>
      <c r="AD807" s="80">
        <v>0</v>
      </c>
      <c r="AE807" s="150"/>
    </row>
    <row r="808" spans="1:31" s="13" customFormat="1">
      <c r="A808" s="49">
        <v>497</v>
      </c>
      <c r="B808" s="49">
        <v>497117087</v>
      </c>
      <c r="C808" s="50" t="s">
        <v>290</v>
      </c>
      <c r="D808" s="49">
        <v>117</v>
      </c>
      <c r="E808" s="50" t="s">
        <v>35</v>
      </c>
      <c r="F808" s="49">
        <v>87</v>
      </c>
      <c r="G808" s="50" t="s">
        <v>149</v>
      </c>
      <c r="H808" s="79">
        <v>2</v>
      </c>
      <c r="I808" s="80">
        <v>9033</v>
      </c>
      <c r="J808" s="80">
        <v>3459</v>
      </c>
      <c r="K808" s="80">
        <v>0</v>
      </c>
      <c r="L808" s="80">
        <v>893</v>
      </c>
      <c r="M808" s="81">
        <v>13385</v>
      </c>
      <c r="N808"/>
      <c r="O808" s="79">
        <v>0</v>
      </c>
      <c r="P808" s="79">
        <v>0</v>
      </c>
      <c r="Q808" s="55">
        <v>0.09</v>
      </c>
      <c r="R808" s="55">
        <v>3.152550546413484E-3</v>
      </c>
      <c r="S808" s="52">
        <v>0</v>
      </c>
      <c r="T808"/>
      <c r="U808" s="82">
        <v>24984</v>
      </c>
      <c r="V808" s="82">
        <v>0</v>
      </c>
      <c r="W808" s="82">
        <v>0</v>
      </c>
      <c r="X808" s="82">
        <v>1786</v>
      </c>
      <c r="Y808" s="82">
        <v>26770</v>
      </c>
      <c r="Z808" s="83">
        <f ca="1">SUMIF($A$10:$A$938,$A808,$Y$10:$Y$938)+SUMIF('17PJ'!$B$10:$K$889,$A808,'17PJ'!K$10:$K$889)</f>
        <v>6995541</v>
      </c>
      <c r="AB808" s="79">
        <v>0</v>
      </c>
      <c r="AC808" s="79">
        <v>0</v>
      </c>
      <c r="AD808" s="80">
        <v>0</v>
      </c>
      <c r="AE808" s="150"/>
    </row>
    <row r="809" spans="1:31" s="13" customFormat="1">
      <c r="A809" s="49">
        <v>497</v>
      </c>
      <c r="B809" s="49">
        <v>497117091</v>
      </c>
      <c r="C809" s="50" t="s">
        <v>290</v>
      </c>
      <c r="D809" s="49">
        <v>117</v>
      </c>
      <c r="E809" s="50" t="s">
        <v>35</v>
      </c>
      <c r="F809" s="49">
        <v>91</v>
      </c>
      <c r="G809" s="50" t="s">
        <v>34</v>
      </c>
      <c r="H809" s="79">
        <v>0.5</v>
      </c>
      <c r="I809" s="80">
        <v>9620</v>
      </c>
      <c r="J809" s="80">
        <v>12116</v>
      </c>
      <c r="K809" s="80">
        <v>0</v>
      </c>
      <c r="L809" s="80">
        <v>893</v>
      </c>
      <c r="M809" s="81">
        <v>22629</v>
      </c>
      <c r="N809"/>
      <c r="O809" s="79">
        <v>0</v>
      </c>
      <c r="P809" s="79">
        <v>0</v>
      </c>
      <c r="Q809" s="55">
        <v>0.09</v>
      </c>
      <c r="R809" s="55">
        <v>3.1039532668623158E-2</v>
      </c>
      <c r="S809" s="52">
        <v>0</v>
      </c>
      <c r="T809"/>
      <c r="U809" s="82">
        <v>10868</v>
      </c>
      <c r="V809" s="82">
        <v>0</v>
      </c>
      <c r="W809" s="82">
        <v>0</v>
      </c>
      <c r="X809" s="82">
        <v>447</v>
      </c>
      <c r="Y809" s="82">
        <v>11315</v>
      </c>
      <c r="Z809" s="83">
        <f ca="1">SUMIF($A$10:$A$938,$A809,$Y$10:$Y$938)+SUMIF('17PJ'!$B$10:$K$889,$A809,'17PJ'!K$10:$K$889)</f>
        <v>6995541</v>
      </c>
      <c r="AB809" s="79">
        <v>0</v>
      </c>
      <c r="AC809" s="79">
        <v>0</v>
      </c>
      <c r="AD809" s="80">
        <v>0</v>
      </c>
      <c r="AE809" s="150"/>
    </row>
    <row r="810" spans="1:31" s="13" customFormat="1">
      <c r="A810" s="49">
        <v>497</v>
      </c>
      <c r="B810" s="49">
        <v>497117111</v>
      </c>
      <c r="C810" s="50" t="s">
        <v>290</v>
      </c>
      <c r="D810" s="49">
        <v>117</v>
      </c>
      <c r="E810" s="50" t="s">
        <v>35</v>
      </c>
      <c r="F810" s="49">
        <v>111</v>
      </c>
      <c r="G810" s="50" t="s">
        <v>237</v>
      </c>
      <c r="H810" s="79">
        <v>8.65</v>
      </c>
      <c r="I810" s="80">
        <v>9419</v>
      </c>
      <c r="J810" s="80">
        <v>2772</v>
      </c>
      <c r="K810" s="80">
        <v>0</v>
      </c>
      <c r="L810" s="80">
        <v>893</v>
      </c>
      <c r="M810" s="81">
        <v>13084</v>
      </c>
      <c r="N810"/>
      <c r="O810" s="79">
        <v>0</v>
      </c>
      <c r="P810" s="79">
        <v>0</v>
      </c>
      <c r="Q810" s="55">
        <v>0.09</v>
      </c>
      <c r="R810" s="55">
        <v>1.5683871523418803E-2</v>
      </c>
      <c r="S810" s="52">
        <v>0</v>
      </c>
      <c r="T810"/>
      <c r="U810" s="82">
        <v>105452</v>
      </c>
      <c r="V810" s="82">
        <v>0</v>
      </c>
      <c r="W810" s="82">
        <v>0</v>
      </c>
      <c r="X810" s="82">
        <v>7724</v>
      </c>
      <c r="Y810" s="82">
        <v>113176</v>
      </c>
      <c r="Z810" s="83">
        <f ca="1">SUMIF($A$10:$A$938,$A810,$Y$10:$Y$938)+SUMIF('17PJ'!$B$10:$K$889,$A810,'17PJ'!K$10:$K$889)</f>
        <v>6995541</v>
      </c>
      <c r="AB810" s="79">
        <v>0</v>
      </c>
      <c r="AC810" s="79">
        <v>0</v>
      </c>
      <c r="AD810" s="80">
        <v>0</v>
      </c>
      <c r="AE810" s="150"/>
    </row>
    <row r="811" spans="1:31" s="13" customFormat="1">
      <c r="A811" s="49">
        <v>497</v>
      </c>
      <c r="B811" s="49">
        <v>497117114</v>
      </c>
      <c r="C811" s="50" t="s">
        <v>290</v>
      </c>
      <c r="D811" s="49">
        <v>117</v>
      </c>
      <c r="E811" s="50" t="s">
        <v>35</v>
      </c>
      <c r="F811" s="49">
        <v>114</v>
      </c>
      <c r="G811" s="50" t="s">
        <v>32</v>
      </c>
      <c r="H811" s="79">
        <v>16.5</v>
      </c>
      <c r="I811" s="80">
        <v>8607</v>
      </c>
      <c r="J811" s="80">
        <v>2367</v>
      </c>
      <c r="K811" s="80">
        <v>0</v>
      </c>
      <c r="L811" s="80">
        <v>893</v>
      </c>
      <c r="M811" s="81">
        <v>11867</v>
      </c>
      <c r="N811"/>
      <c r="O811" s="79">
        <v>0</v>
      </c>
      <c r="P811" s="79">
        <v>0</v>
      </c>
      <c r="Q811" s="55">
        <v>0.18</v>
      </c>
      <c r="R811" s="55">
        <v>4.072189942232763E-2</v>
      </c>
      <c r="S811" s="52">
        <v>0</v>
      </c>
      <c r="T811"/>
      <c r="U811" s="82">
        <v>181071</v>
      </c>
      <c r="V811" s="82">
        <v>0</v>
      </c>
      <c r="W811" s="82">
        <v>0</v>
      </c>
      <c r="X811" s="82">
        <v>14735</v>
      </c>
      <c r="Y811" s="82">
        <v>195806</v>
      </c>
      <c r="Z811" s="83">
        <f ca="1">SUMIF($A$10:$A$938,$A811,$Y$10:$Y$938)+SUMIF('17PJ'!$B$10:$K$889,$A811,'17PJ'!K$10:$K$889)</f>
        <v>6995541</v>
      </c>
      <c r="AB811" s="79">
        <v>0</v>
      </c>
      <c r="AC811" s="79">
        <v>0</v>
      </c>
      <c r="AD811" s="80">
        <v>0</v>
      </c>
      <c r="AE811" s="150"/>
    </row>
    <row r="812" spans="1:31" s="13" customFormat="1">
      <c r="A812" s="49">
        <v>497</v>
      </c>
      <c r="B812" s="49">
        <v>497117117</v>
      </c>
      <c r="C812" s="50" t="s">
        <v>290</v>
      </c>
      <c r="D812" s="49">
        <v>117</v>
      </c>
      <c r="E812" s="50" t="s">
        <v>35</v>
      </c>
      <c r="F812" s="49">
        <v>117</v>
      </c>
      <c r="G812" s="50" t="s">
        <v>35</v>
      </c>
      <c r="H812" s="79">
        <v>32.54</v>
      </c>
      <c r="I812" s="80">
        <v>9124</v>
      </c>
      <c r="J812" s="80">
        <v>4264</v>
      </c>
      <c r="K812" s="80">
        <v>0</v>
      </c>
      <c r="L812" s="80">
        <v>893</v>
      </c>
      <c r="M812" s="81">
        <v>14281</v>
      </c>
      <c r="N812"/>
      <c r="O812" s="79">
        <v>0</v>
      </c>
      <c r="P812" s="79">
        <v>0</v>
      </c>
      <c r="Q812" s="55">
        <v>0.09</v>
      </c>
      <c r="R812" s="55">
        <v>7.9900331202081634E-2</v>
      </c>
      <c r="S812" s="52">
        <v>0</v>
      </c>
      <c r="T812"/>
      <c r="U812" s="82">
        <v>435646</v>
      </c>
      <c r="V812" s="82">
        <v>0</v>
      </c>
      <c r="W812" s="82">
        <v>0</v>
      </c>
      <c r="X812" s="82">
        <v>29062</v>
      </c>
      <c r="Y812" s="82">
        <v>464708</v>
      </c>
      <c r="Z812" s="83">
        <f ca="1">SUMIF($A$10:$A$938,$A812,$Y$10:$Y$938)+SUMIF('17PJ'!$B$10:$K$889,$A812,'17PJ'!K$10:$K$889)</f>
        <v>6995541</v>
      </c>
      <c r="AB812" s="79">
        <v>0</v>
      </c>
      <c r="AC812" s="79">
        <v>0</v>
      </c>
      <c r="AD812" s="80">
        <v>0</v>
      </c>
      <c r="AE812" s="150"/>
    </row>
    <row r="813" spans="1:31" s="13" customFormat="1">
      <c r="A813" s="49">
        <v>497</v>
      </c>
      <c r="B813" s="49">
        <v>497117137</v>
      </c>
      <c r="C813" s="50" t="s">
        <v>290</v>
      </c>
      <c r="D813" s="49">
        <v>117</v>
      </c>
      <c r="E813" s="50" t="s">
        <v>35</v>
      </c>
      <c r="F813" s="49">
        <v>137</v>
      </c>
      <c r="G813" s="50" t="s">
        <v>196</v>
      </c>
      <c r="H813" s="79">
        <v>34</v>
      </c>
      <c r="I813" s="80">
        <v>8885</v>
      </c>
      <c r="J813" s="80">
        <v>15</v>
      </c>
      <c r="K813" s="80">
        <v>0</v>
      </c>
      <c r="L813" s="80">
        <v>893</v>
      </c>
      <c r="M813" s="81">
        <v>9793</v>
      </c>
      <c r="N813"/>
      <c r="O813" s="79">
        <v>0</v>
      </c>
      <c r="P813" s="79">
        <v>0</v>
      </c>
      <c r="Q813" s="55">
        <v>0.18</v>
      </c>
      <c r="R813" s="55">
        <v>0.11736259389397866</v>
      </c>
      <c r="S813" s="52">
        <v>0</v>
      </c>
      <c r="T813"/>
      <c r="U813" s="82">
        <v>302600</v>
      </c>
      <c r="V813" s="82">
        <v>0</v>
      </c>
      <c r="W813" s="82">
        <v>0</v>
      </c>
      <c r="X813" s="82">
        <v>30368</v>
      </c>
      <c r="Y813" s="82">
        <v>332968</v>
      </c>
      <c r="Z813" s="83">
        <f ca="1">SUMIF($A$10:$A$938,$A813,$Y$10:$Y$938)+SUMIF('17PJ'!$B$10:$K$889,$A813,'17PJ'!K$10:$K$889)</f>
        <v>6995541</v>
      </c>
      <c r="AB813" s="79">
        <v>0</v>
      </c>
      <c r="AC813" s="79">
        <v>0</v>
      </c>
      <c r="AD813" s="80">
        <v>0</v>
      </c>
      <c r="AE813" s="150"/>
    </row>
    <row r="814" spans="1:31" s="13" customFormat="1">
      <c r="A814" s="49">
        <v>497</v>
      </c>
      <c r="B814" s="49">
        <v>497117154</v>
      </c>
      <c r="C814" s="50" t="s">
        <v>290</v>
      </c>
      <c r="D814" s="49">
        <v>117</v>
      </c>
      <c r="E814" s="50" t="s">
        <v>35</v>
      </c>
      <c r="F814" s="49">
        <v>154</v>
      </c>
      <c r="G814" s="50" t="s">
        <v>293</v>
      </c>
      <c r="H814" s="79">
        <v>4</v>
      </c>
      <c r="I814" s="80">
        <v>8290</v>
      </c>
      <c r="J814" s="80">
        <v>8352</v>
      </c>
      <c r="K814" s="80">
        <v>0</v>
      </c>
      <c r="L814" s="80">
        <v>893</v>
      </c>
      <c r="M814" s="81">
        <v>17535</v>
      </c>
      <c r="N814"/>
      <c r="O814" s="79">
        <v>0</v>
      </c>
      <c r="P814" s="79">
        <v>0</v>
      </c>
      <c r="Q814" s="55">
        <v>0.09</v>
      </c>
      <c r="R814" s="55">
        <v>2.7644800172186079E-2</v>
      </c>
      <c r="S814" s="52">
        <v>0</v>
      </c>
      <c r="T814"/>
      <c r="U814" s="82">
        <v>66568</v>
      </c>
      <c r="V814" s="82">
        <v>0</v>
      </c>
      <c r="W814" s="82">
        <v>0</v>
      </c>
      <c r="X814" s="82">
        <v>3572</v>
      </c>
      <c r="Y814" s="82">
        <v>70140</v>
      </c>
      <c r="Z814" s="83">
        <f ca="1">SUMIF($A$10:$A$938,$A814,$Y$10:$Y$938)+SUMIF('17PJ'!$B$10:$K$889,$A814,'17PJ'!K$10:$K$889)</f>
        <v>6995541</v>
      </c>
      <c r="AB814" s="79">
        <v>0</v>
      </c>
      <c r="AC814" s="79">
        <v>0</v>
      </c>
      <c r="AD814" s="80">
        <v>0</v>
      </c>
      <c r="AE814" s="150"/>
    </row>
    <row r="815" spans="1:31" s="13" customFormat="1">
      <c r="A815" s="49">
        <v>497</v>
      </c>
      <c r="B815" s="49">
        <v>497117159</v>
      </c>
      <c r="C815" s="50" t="s">
        <v>290</v>
      </c>
      <c r="D815" s="49">
        <v>117</v>
      </c>
      <c r="E815" s="50" t="s">
        <v>35</v>
      </c>
      <c r="F815" s="49">
        <v>159</v>
      </c>
      <c r="G815" s="50" t="s">
        <v>150</v>
      </c>
      <c r="H815" s="79">
        <v>5</v>
      </c>
      <c r="I815" s="80">
        <v>9524</v>
      </c>
      <c r="J815" s="80">
        <v>4502</v>
      </c>
      <c r="K815" s="80">
        <v>0</v>
      </c>
      <c r="L815" s="80">
        <v>893</v>
      </c>
      <c r="M815" s="81">
        <v>14919</v>
      </c>
      <c r="N815"/>
      <c r="O815" s="79">
        <v>0</v>
      </c>
      <c r="P815" s="79">
        <v>0</v>
      </c>
      <c r="Q815" s="55">
        <v>0.09</v>
      </c>
      <c r="R815" s="55">
        <v>3.576752299294854E-3</v>
      </c>
      <c r="S815" s="52">
        <v>0</v>
      </c>
      <c r="T815"/>
      <c r="U815" s="82">
        <v>70130</v>
      </c>
      <c r="V815" s="82">
        <v>0</v>
      </c>
      <c r="W815" s="82">
        <v>0</v>
      </c>
      <c r="X815" s="82">
        <v>4465</v>
      </c>
      <c r="Y815" s="82">
        <v>74595</v>
      </c>
      <c r="Z815" s="83">
        <f ca="1">SUMIF($A$10:$A$938,$A815,$Y$10:$Y$938)+SUMIF('17PJ'!$B$10:$K$889,$A815,'17PJ'!K$10:$K$889)</f>
        <v>6995541</v>
      </c>
      <c r="AB815" s="79">
        <v>0</v>
      </c>
      <c r="AC815" s="79">
        <v>0</v>
      </c>
      <c r="AD815" s="80">
        <v>0</v>
      </c>
      <c r="AE815" s="150"/>
    </row>
    <row r="816" spans="1:31" s="13" customFormat="1">
      <c r="A816" s="49">
        <v>497</v>
      </c>
      <c r="B816" s="49">
        <v>497117210</v>
      </c>
      <c r="C816" s="50" t="s">
        <v>290</v>
      </c>
      <c r="D816" s="49">
        <v>117</v>
      </c>
      <c r="E816" s="50" t="s">
        <v>35</v>
      </c>
      <c r="F816" s="49">
        <v>210</v>
      </c>
      <c r="G816" s="50" t="s">
        <v>188</v>
      </c>
      <c r="H816" s="79">
        <v>51.15</v>
      </c>
      <c r="I816" s="80">
        <v>8699</v>
      </c>
      <c r="J816" s="80">
        <v>2945</v>
      </c>
      <c r="K816" s="80">
        <v>0</v>
      </c>
      <c r="L816" s="80">
        <v>893</v>
      </c>
      <c r="M816" s="81">
        <v>12537</v>
      </c>
      <c r="N816"/>
      <c r="O816" s="79">
        <v>0</v>
      </c>
      <c r="P816" s="79">
        <v>0</v>
      </c>
      <c r="Q816" s="55">
        <v>0.09</v>
      </c>
      <c r="R816" s="55">
        <v>5.999829214601949E-2</v>
      </c>
      <c r="S816" s="52">
        <v>0</v>
      </c>
      <c r="T816"/>
      <c r="U816" s="82">
        <v>595591</v>
      </c>
      <c r="V816" s="82">
        <v>0</v>
      </c>
      <c r="W816" s="82">
        <v>0</v>
      </c>
      <c r="X816" s="82">
        <v>45679</v>
      </c>
      <c r="Y816" s="82">
        <v>641270</v>
      </c>
      <c r="Z816" s="83">
        <f ca="1">SUMIF($A$10:$A$938,$A816,$Y$10:$Y$938)+SUMIF('17PJ'!$B$10:$K$889,$A816,'17PJ'!K$10:$K$889)</f>
        <v>6995541</v>
      </c>
      <c r="AB816" s="79">
        <v>0</v>
      </c>
      <c r="AC816" s="79">
        <v>0</v>
      </c>
      <c r="AD816" s="80">
        <v>0</v>
      </c>
      <c r="AE816" s="150"/>
    </row>
    <row r="817" spans="1:31" s="13" customFormat="1">
      <c r="A817" s="49">
        <v>497</v>
      </c>
      <c r="B817" s="49">
        <v>497117223</v>
      </c>
      <c r="C817" s="50" t="s">
        <v>290</v>
      </c>
      <c r="D817" s="49">
        <v>117</v>
      </c>
      <c r="E817" s="50" t="s">
        <v>35</v>
      </c>
      <c r="F817" s="49">
        <v>223</v>
      </c>
      <c r="G817" s="50" t="s">
        <v>294</v>
      </c>
      <c r="H817" s="79">
        <v>2</v>
      </c>
      <c r="I817" s="80">
        <v>8406</v>
      </c>
      <c r="J817" s="80">
        <v>658</v>
      </c>
      <c r="K817" s="80">
        <v>0</v>
      </c>
      <c r="L817" s="80">
        <v>893</v>
      </c>
      <c r="M817" s="81">
        <v>9957</v>
      </c>
      <c r="N817"/>
      <c r="O817" s="79">
        <v>0</v>
      </c>
      <c r="P817" s="79">
        <v>0</v>
      </c>
      <c r="Q817" s="55">
        <v>0.18</v>
      </c>
      <c r="R817" s="55">
        <v>2.4509164370715921E-3</v>
      </c>
      <c r="S817" s="52">
        <v>0</v>
      </c>
      <c r="T817"/>
      <c r="U817" s="82">
        <v>18128</v>
      </c>
      <c r="V817" s="82">
        <v>0</v>
      </c>
      <c r="W817" s="82">
        <v>0</v>
      </c>
      <c r="X817" s="82">
        <v>1786</v>
      </c>
      <c r="Y817" s="82">
        <v>19914</v>
      </c>
      <c r="Z817" s="83">
        <f ca="1">SUMIF($A$10:$A$938,$A817,$Y$10:$Y$938)+SUMIF('17PJ'!$B$10:$K$889,$A817,'17PJ'!K$10:$K$889)</f>
        <v>6995541</v>
      </c>
      <c r="AB817" s="79">
        <v>0</v>
      </c>
      <c r="AC817" s="79">
        <v>0</v>
      </c>
      <c r="AD817" s="80">
        <v>0</v>
      </c>
      <c r="AE817" s="150"/>
    </row>
    <row r="818" spans="1:31" s="13" customFormat="1">
      <c r="A818" s="49">
        <v>497</v>
      </c>
      <c r="B818" s="49">
        <v>497117230</v>
      </c>
      <c r="C818" s="50" t="s">
        <v>290</v>
      </c>
      <c r="D818" s="49">
        <v>117</v>
      </c>
      <c r="E818" s="50" t="s">
        <v>35</v>
      </c>
      <c r="F818" s="49">
        <v>230</v>
      </c>
      <c r="G818" s="50" t="s">
        <v>347</v>
      </c>
      <c r="H818" s="79">
        <v>4</v>
      </c>
      <c r="I818" s="80">
        <v>10247</v>
      </c>
      <c r="J818" s="80">
        <v>11571</v>
      </c>
      <c r="K818" s="80">
        <v>0</v>
      </c>
      <c r="L818" s="80">
        <v>893</v>
      </c>
      <c r="M818" s="81">
        <v>22711</v>
      </c>
      <c r="N818"/>
      <c r="O818" s="79">
        <v>0</v>
      </c>
      <c r="P818" s="79">
        <v>0</v>
      </c>
      <c r="Q818" s="55">
        <v>0.09</v>
      </c>
      <c r="R818" s="55">
        <v>4.7206476483406264E-2</v>
      </c>
      <c r="S818" s="52">
        <v>0</v>
      </c>
      <c r="T818"/>
      <c r="U818" s="82">
        <v>87272</v>
      </c>
      <c r="V818" s="82">
        <v>0</v>
      </c>
      <c r="W818" s="82">
        <v>0</v>
      </c>
      <c r="X818" s="82">
        <v>3573</v>
      </c>
      <c r="Y818" s="82">
        <v>90845</v>
      </c>
      <c r="Z818" s="83">
        <f ca="1">SUMIF($A$10:$A$938,$A818,$Y$10:$Y$938)+SUMIF('17PJ'!$B$10:$K$889,$A818,'17PJ'!K$10:$K$889)</f>
        <v>6995541</v>
      </c>
      <c r="AB818" s="79">
        <v>0</v>
      </c>
      <c r="AC818" s="79">
        <v>0</v>
      </c>
      <c r="AD818" s="80">
        <v>0</v>
      </c>
      <c r="AE818" s="150"/>
    </row>
    <row r="819" spans="1:31" s="13" customFormat="1">
      <c r="A819" s="49">
        <v>497</v>
      </c>
      <c r="B819" s="49">
        <v>497117272</v>
      </c>
      <c r="C819" s="50" t="s">
        <v>290</v>
      </c>
      <c r="D819" s="49">
        <v>117</v>
      </c>
      <c r="E819" s="50" t="s">
        <v>35</v>
      </c>
      <c r="F819" s="49">
        <v>272</v>
      </c>
      <c r="G819" s="50" t="s">
        <v>295</v>
      </c>
      <c r="H819" s="79">
        <v>2</v>
      </c>
      <c r="I819" s="80">
        <v>8406</v>
      </c>
      <c r="J819" s="80">
        <v>9880</v>
      </c>
      <c r="K819" s="80">
        <v>0</v>
      </c>
      <c r="L819" s="80">
        <v>893</v>
      </c>
      <c r="M819" s="81">
        <v>19179</v>
      </c>
      <c r="N819"/>
      <c r="O819" s="79">
        <v>0</v>
      </c>
      <c r="P819" s="79">
        <v>0</v>
      </c>
      <c r="Q819" s="55">
        <v>0.09</v>
      </c>
      <c r="R819" s="55">
        <v>1.4476191958344521E-2</v>
      </c>
      <c r="S819" s="52">
        <v>0</v>
      </c>
      <c r="T819"/>
      <c r="U819" s="82">
        <v>36572</v>
      </c>
      <c r="V819" s="82">
        <v>0</v>
      </c>
      <c r="W819" s="82">
        <v>0</v>
      </c>
      <c r="X819" s="82">
        <v>1786</v>
      </c>
      <c r="Y819" s="82">
        <v>38358</v>
      </c>
      <c r="Z819" s="83">
        <f ca="1">SUMIF($A$10:$A$938,$A819,$Y$10:$Y$938)+SUMIF('17PJ'!$B$10:$K$889,$A819,'17PJ'!K$10:$K$889)</f>
        <v>6995541</v>
      </c>
      <c r="AB819" s="79">
        <v>0</v>
      </c>
      <c r="AC819" s="79">
        <v>0</v>
      </c>
      <c r="AD819" s="80">
        <v>0</v>
      </c>
      <c r="AE819" s="150"/>
    </row>
    <row r="820" spans="1:31" s="13" customFormat="1">
      <c r="A820" s="49">
        <v>497</v>
      </c>
      <c r="B820" s="49">
        <v>497117278</v>
      </c>
      <c r="C820" s="50" t="s">
        <v>290</v>
      </c>
      <c r="D820" s="49">
        <v>117</v>
      </c>
      <c r="E820" s="50" t="s">
        <v>35</v>
      </c>
      <c r="F820" s="49">
        <v>278</v>
      </c>
      <c r="G820" s="50" t="s">
        <v>190</v>
      </c>
      <c r="H820" s="79">
        <v>36.5</v>
      </c>
      <c r="I820" s="80">
        <v>8864</v>
      </c>
      <c r="J820" s="80">
        <v>2554</v>
      </c>
      <c r="K820" s="80">
        <v>0</v>
      </c>
      <c r="L820" s="80">
        <v>893</v>
      </c>
      <c r="M820" s="81">
        <v>12311</v>
      </c>
      <c r="N820"/>
      <c r="O820" s="79">
        <v>0</v>
      </c>
      <c r="P820" s="79">
        <v>0</v>
      </c>
      <c r="Q820" s="55">
        <v>0.09</v>
      </c>
      <c r="R820" s="55">
        <v>4.4371064609889412E-2</v>
      </c>
      <c r="S820" s="52">
        <v>0</v>
      </c>
      <c r="T820"/>
      <c r="U820" s="82">
        <v>416757</v>
      </c>
      <c r="V820" s="82">
        <v>0</v>
      </c>
      <c r="W820" s="82">
        <v>0</v>
      </c>
      <c r="X820" s="82">
        <v>32595</v>
      </c>
      <c r="Y820" s="82">
        <v>449352</v>
      </c>
      <c r="Z820" s="83">
        <f ca="1">SUMIF($A$10:$A$938,$A820,$Y$10:$Y$938)+SUMIF('17PJ'!$B$10:$K$889,$A820,'17PJ'!K$10:$K$889)</f>
        <v>6995541</v>
      </c>
      <c r="AB820" s="79">
        <v>0</v>
      </c>
      <c r="AC820" s="79">
        <v>0</v>
      </c>
      <c r="AD820" s="80">
        <v>0</v>
      </c>
      <c r="AE820" s="150"/>
    </row>
    <row r="821" spans="1:31" s="13" customFormat="1">
      <c r="A821" s="49">
        <v>497</v>
      </c>
      <c r="B821" s="49">
        <v>497117281</v>
      </c>
      <c r="C821" s="50" t="s">
        <v>290</v>
      </c>
      <c r="D821" s="49">
        <v>117</v>
      </c>
      <c r="E821" s="50" t="s">
        <v>35</v>
      </c>
      <c r="F821" s="49">
        <v>281</v>
      </c>
      <c r="G821" s="50" t="s">
        <v>146</v>
      </c>
      <c r="H821" s="79">
        <v>57.9</v>
      </c>
      <c r="I821" s="80">
        <v>11542</v>
      </c>
      <c r="J821" s="80">
        <v>18</v>
      </c>
      <c r="K821" s="80">
        <v>0</v>
      </c>
      <c r="L821" s="80">
        <v>893</v>
      </c>
      <c r="M821" s="81">
        <v>12453</v>
      </c>
      <c r="N821"/>
      <c r="O821" s="79">
        <v>0</v>
      </c>
      <c r="P821" s="79">
        <v>0</v>
      </c>
      <c r="Q821" s="55">
        <v>0.18</v>
      </c>
      <c r="R821" s="55">
        <v>0.11309545177303622</v>
      </c>
      <c r="S821" s="52">
        <v>0</v>
      </c>
      <c r="T821"/>
      <c r="U821" s="82">
        <v>669325</v>
      </c>
      <c r="V821" s="82">
        <v>0</v>
      </c>
      <c r="W821" s="82">
        <v>0</v>
      </c>
      <c r="X821" s="82">
        <v>51709</v>
      </c>
      <c r="Y821" s="82">
        <v>721034</v>
      </c>
      <c r="Z821" s="83">
        <f ca="1">SUMIF($A$10:$A$938,$A821,$Y$10:$Y$938)+SUMIF('17PJ'!$B$10:$K$889,$A821,'17PJ'!K$10:$K$889)</f>
        <v>6995541</v>
      </c>
      <c r="AB821" s="79">
        <v>0</v>
      </c>
      <c r="AC821" s="79">
        <v>0</v>
      </c>
      <c r="AD821" s="80">
        <v>0</v>
      </c>
      <c r="AE821" s="150"/>
    </row>
    <row r="822" spans="1:31" s="13" customFormat="1">
      <c r="A822" s="49">
        <v>497</v>
      </c>
      <c r="B822" s="49">
        <v>497117289</v>
      </c>
      <c r="C822" s="50" t="s">
        <v>290</v>
      </c>
      <c r="D822" s="49">
        <v>117</v>
      </c>
      <c r="E822" s="50" t="s">
        <v>35</v>
      </c>
      <c r="F822" s="49">
        <v>289</v>
      </c>
      <c r="G822" s="50" t="s">
        <v>348</v>
      </c>
      <c r="H822" s="79">
        <v>1</v>
      </c>
      <c r="I822" s="80">
        <v>10307</v>
      </c>
      <c r="J822" s="80">
        <v>4197</v>
      </c>
      <c r="K822" s="80">
        <v>0</v>
      </c>
      <c r="L822" s="80">
        <v>893</v>
      </c>
      <c r="M822" s="81">
        <v>15397</v>
      </c>
      <c r="N822"/>
      <c r="O822" s="79">
        <v>0</v>
      </c>
      <c r="P822" s="79">
        <v>0</v>
      </c>
      <c r="Q822" s="55">
        <v>0.09</v>
      </c>
      <c r="R822" s="55">
        <v>5.065520499451681E-3</v>
      </c>
      <c r="S822" s="52">
        <v>0</v>
      </c>
      <c r="T822"/>
      <c r="U822" s="82">
        <v>14504</v>
      </c>
      <c r="V822" s="82">
        <v>0</v>
      </c>
      <c r="W822" s="82">
        <v>0</v>
      </c>
      <c r="X822" s="82">
        <v>893</v>
      </c>
      <c r="Y822" s="82">
        <v>15397</v>
      </c>
      <c r="Z822" s="83">
        <f ca="1">SUMIF($A$10:$A$938,$A822,$Y$10:$Y$938)+SUMIF('17PJ'!$B$10:$K$889,$A822,'17PJ'!K$10:$K$889)</f>
        <v>6995541</v>
      </c>
      <c r="AB822" s="79">
        <v>0</v>
      </c>
      <c r="AC822" s="79">
        <v>0</v>
      </c>
      <c r="AD822" s="80">
        <v>0</v>
      </c>
      <c r="AE822" s="150"/>
    </row>
    <row r="823" spans="1:31" s="13" customFormat="1">
      <c r="A823" s="49">
        <v>497</v>
      </c>
      <c r="B823" s="49">
        <v>497117325</v>
      </c>
      <c r="C823" s="50" t="s">
        <v>290</v>
      </c>
      <c r="D823" s="49">
        <v>117</v>
      </c>
      <c r="E823" s="50" t="s">
        <v>35</v>
      </c>
      <c r="F823" s="49">
        <v>325</v>
      </c>
      <c r="G823" s="50" t="s">
        <v>198</v>
      </c>
      <c r="H823" s="79">
        <v>5.42</v>
      </c>
      <c r="I823" s="80">
        <v>8332</v>
      </c>
      <c r="J823" s="80">
        <v>1042</v>
      </c>
      <c r="K823" s="80">
        <v>0</v>
      </c>
      <c r="L823" s="80">
        <v>893</v>
      </c>
      <c r="M823" s="81">
        <v>10267</v>
      </c>
      <c r="N823"/>
      <c r="O823" s="79">
        <v>0</v>
      </c>
      <c r="P823" s="79">
        <v>0</v>
      </c>
      <c r="Q823" s="55">
        <v>0.09</v>
      </c>
      <c r="R823" s="55">
        <v>1.9282665189815937E-3</v>
      </c>
      <c r="S823" s="52">
        <v>0</v>
      </c>
      <c r="T823"/>
      <c r="U823" s="82">
        <v>50807</v>
      </c>
      <c r="V823" s="82">
        <v>0</v>
      </c>
      <c r="W823" s="82">
        <v>0</v>
      </c>
      <c r="X823" s="82">
        <v>4840</v>
      </c>
      <c r="Y823" s="82">
        <v>55647</v>
      </c>
      <c r="Z823" s="83">
        <f ca="1">SUMIF($A$10:$A$938,$A823,$Y$10:$Y$938)+SUMIF('17PJ'!$B$10:$K$889,$A823,'17PJ'!K$10:$K$889)</f>
        <v>6995541</v>
      </c>
      <c r="AB823" s="79">
        <v>0</v>
      </c>
      <c r="AC823" s="79">
        <v>0</v>
      </c>
      <c r="AD823" s="80">
        <v>0</v>
      </c>
      <c r="AE823" s="150"/>
    </row>
    <row r="824" spans="1:31" s="13" customFormat="1">
      <c r="A824" s="49">
        <v>497</v>
      </c>
      <c r="B824" s="49">
        <v>497117327</v>
      </c>
      <c r="C824" s="50" t="s">
        <v>290</v>
      </c>
      <c r="D824" s="49">
        <v>117</v>
      </c>
      <c r="E824" s="50" t="s">
        <v>35</v>
      </c>
      <c r="F824" s="49">
        <v>327</v>
      </c>
      <c r="G824" s="50" t="s">
        <v>191</v>
      </c>
      <c r="H824" s="79">
        <v>2.5</v>
      </c>
      <c r="I824" s="80">
        <v>8450</v>
      </c>
      <c r="J824" s="80">
        <v>6961</v>
      </c>
      <c r="K824" s="80">
        <v>0</v>
      </c>
      <c r="L824" s="80">
        <v>893</v>
      </c>
      <c r="M824" s="81">
        <v>16304</v>
      </c>
      <c r="N824"/>
      <c r="O824" s="79">
        <v>0</v>
      </c>
      <c r="P824" s="79">
        <v>0</v>
      </c>
      <c r="Q824" s="55">
        <v>0.09</v>
      </c>
      <c r="R824" s="55">
        <v>4.1565808140733559E-2</v>
      </c>
      <c r="S824" s="52">
        <v>0</v>
      </c>
      <c r="T824"/>
      <c r="U824" s="82">
        <v>38528</v>
      </c>
      <c r="V824" s="82">
        <v>0</v>
      </c>
      <c r="W824" s="82">
        <v>0</v>
      </c>
      <c r="X824" s="82">
        <v>2233</v>
      </c>
      <c r="Y824" s="82">
        <v>40761</v>
      </c>
      <c r="Z824" s="83">
        <f ca="1">SUMIF($A$10:$A$938,$A824,$Y$10:$Y$938)+SUMIF('17PJ'!$B$10:$K$889,$A824,'17PJ'!K$10:$K$889)</f>
        <v>6995541</v>
      </c>
      <c r="AB824" s="79">
        <v>0</v>
      </c>
      <c r="AC824" s="79">
        <v>0</v>
      </c>
      <c r="AD824" s="80">
        <v>0</v>
      </c>
      <c r="AE824" s="150"/>
    </row>
    <row r="825" spans="1:31" s="13" customFormat="1">
      <c r="A825" s="49">
        <v>497</v>
      </c>
      <c r="B825" s="49">
        <v>497117332</v>
      </c>
      <c r="C825" s="50" t="s">
        <v>290</v>
      </c>
      <c r="D825" s="49">
        <v>117</v>
      </c>
      <c r="E825" s="50" t="s">
        <v>35</v>
      </c>
      <c r="F825" s="49">
        <v>332</v>
      </c>
      <c r="G825" s="50" t="s">
        <v>199</v>
      </c>
      <c r="H825" s="79">
        <v>1</v>
      </c>
      <c r="I825" s="80">
        <v>8428</v>
      </c>
      <c r="J825" s="80">
        <v>771</v>
      </c>
      <c r="K825" s="80">
        <v>0</v>
      </c>
      <c r="L825" s="80">
        <v>893</v>
      </c>
      <c r="M825" s="81">
        <v>10092</v>
      </c>
      <c r="N825"/>
      <c r="O825" s="79">
        <v>0</v>
      </c>
      <c r="P825" s="79">
        <v>0</v>
      </c>
      <c r="Q825" s="55">
        <v>0.09</v>
      </c>
      <c r="R825" s="55">
        <v>1.2210003560942382E-2</v>
      </c>
      <c r="S825" s="52">
        <v>0</v>
      </c>
      <c r="T825"/>
      <c r="U825" s="82">
        <v>9199</v>
      </c>
      <c r="V825" s="82">
        <v>0</v>
      </c>
      <c r="W825" s="82">
        <v>0</v>
      </c>
      <c r="X825" s="82">
        <v>893</v>
      </c>
      <c r="Y825" s="82">
        <v>10092</v>
      </c>
      <c r="Z825" s="83">
        <f ca="1">SUMIF($A$10:$A$938,$A825,$Y$10:$Y$938)+SUMIF('17PJ'!$B$10:$K$889,$A825,'17PJ'!K$10:$K$889)</f>
        <v>6995541</v>
      </c>
      <c r="AB825" s="79">
        <v>0</v>
      </c>
      <c r="AC825" s="79">
        <v>0</v>
      </c>
      <c r="AD825" s="80">
        <v>0</v>
      </c>
      <c r="AE825" s="150"/>
    </row>
    <row r="826" spans="1:31" s="13" customFormat="1">
      <c r="A826" s="49">
        <v>497</v>
      </c>
      <c r="B826" s="49">
        <v>497117340</v>
      </c>
      <c r="C826" s="50" t="s">
        <v>290</v>
      </c>
      <c r="D826" s="49">
        <v>117</v>
      </c>
      <c r="E826" s="50" t="s">
        <v>35</v>
      </c>
      <c r="F826" s="49">
        <v>340</v>
      </c>
      <c r="G826" s="50" t="s">
        <v>192</v>
      </c>
      <c r="H826" s="79">
        <v>3.5</v>
      </c>
      <c r="I826" s="80">
        <v>8450</v>
      </c>
      <c r="J826" s="80">
        <v>6778</v>
      </c>
      <c r="K826" s="80">
        <v>0</v>
      </c>
      <c r="L826" s="80">
        <v>893</v>
      </c>
      <c r="M826" s="81">
        <v>16121</v>
      </c>
      <c r="N826"/>
      <c r="O826" s="79">
        <v>0</v>
      </c>
      <c r="P826" s="79">
        <v>0</v>
      </c>
      <c r="Q826" s="55">
        <v>0.09</v>
      </c>
      <c r="R826" s="55">
        <v>7.6316850404809192E-2</v>
      </c>
      <c r="S826" s="52">
        <v>0</v>
      </c>
      <c r="T826"/>
      <c r="U826" s="82">
        <v>53298</v>
      </c>
      <c r="V826" s="82">
        <v>0</v>
      </c>
      <c r="W826" s="82">
        <v>0</v>
      </c>
      <c r="X826" s="82">
        <v>3127</v>
      </c>
      <c r="Y826" s="82">
        <v>56425</v>
      </c>
      <c r="Z826" s="83">
        <f ca="1">SUMIF($A$10:$A$938,$A826,$Y$10:$Y$938)+SUMIF('17PJ'!$B$10:$K$889,$A826,'17PJ'!K$10:$K$889)</f>
        <v>6995541</v>
      </c>
      <c r="AB826" s="79">
        <v>0</v>
      </c>
      <c r="AC826" s="79">
        <v>0</v>
      </c>
      <c r="AD826" s="80">
        <v>0</v>
      </c>
      <c r="AE826" s="150"/>
    </row>
    <row r="827" spans="1:31" s="13" customFormat="1">
      <c r="A827" s="49">
        <v>497</v>
      </c>
      <c r="B827" s="49">
        <v>497117605</v>
      </c>
      <c r="C827" s="50" t="s">
        <v>290</v>
      </c>
      <c r="D827" s="49">
        <v>117</v>
      </c>
      <c r="E827" s="50" t="s">
        <v>35</v>
      </c>
      <c r="F827" s="49">
        <v>605</v>
      </c>
      <c r="G827" s="50" t="s">
        <v>193</v>
      </c>
      <c r="H827" s="79">
        <v>40.5</v>
      </c>
      <c r="I827" s="80">
        <v>8685</v>
      </c>
      <c r="J827" s="80">
        <v>6480</v>
      </c>
      <c r="K827" s="80">
        <v>0</v>
      </c>
      <c r="L827" s="80">
        <v>893</v>
      </c>
      <c r="M827" s="81">
        <v>16058</v>
      </c>
      <c r="N827"/>
      <c r="O827" s="79">
        <v>0</v>
      </c>
      <c r="P827" s="79">
        <v>0</v>
      </c>
      <c r="Q827" s="55">
        <v>0.09</v>
      </c>
      <c r="R827" s="55">
        <v>5.1759282375459084E-2</v>
      </c>
      <c r="S827" s="52">
        <v>0</v>
      </c>
      <c r="T827"/>
      <c r="U827" s="82">
        <v>614183</v>
      </c>
      <c r="V827" s="82">
        <v>0</v>
      </c>
      <c r="W827" s="82">
        <v>0</v>
      </c>
      <c r="X827" s="82">
        <v>36167</v>
      </c>
      <c r="Y827" s="82">
        <v>650350</v>
      </c>
      <c r="Z827" s="83">
        <f ca="1">SUMIF($A$10:$A$938,$A827,$Y$10:$Y$938)+SUMIF('17PJ'!$B$10:$K$889,$A827,'17PJ'!K$10:$K$889)</f>
        <v>6995541</v>
      </c>
      <c r="AB827" s="79">
        <v>0</v>
      </c>
      <c r="AC827" s="79">
        <v>0</v>
      </c>
      <c r="AD827" s="80">
        <v>0</v>
      </c>
      <c r="AE827" s="150"/>
    </row>
    <row r="828" spans="1:31" s="13" customFormat="1">
      <c r="A828" s="49">
        <v>497</v>
      </c>
      <c r="B828" s="49">
        <v>497117670</v>
      </c>
      <c r="C828" s="50" t="s">
        <v>290</v>
      </c>
      <c r="D828" s="49">
        <v>117</v>
      </c>
      <c r="E828" s="50" t="s">
        <v>35</v>
      </c>
      <c r="F828" s="49">
        <v>670</v>
      </c>
      <c r="G828" s="50" t="s">
        <v>37</v>
      </c>
      <c r="H828" s="79">
        <v>7</v>
      </c>
      <c r="I828" s="80">
        <v>11035</v>
      </c>
      <c r="J828" s="80">
        <v>9976</v>
      </c>
      <c r="K828" s="80">
        <v>0</v>
      </c>
      <c r="L828" s="80">
        <v>893</v>
      </c>
      <c r="M828" s="81">
        <v>21904</v>
      </c>
      <c r="N828"/>
      <c r="O828" s="79">
        <v>0</v>
      </c>
      <c r="P828" s="79">
        <v>0</v>
      </c>
      <c r="Q828" s="55">
        <v>0.09</v>
      </c>
      <c r="R828" s="55">
        <v>7.8457056728476374E-2</v>
      </c>
      <c r="S828" s="52">
        <v>0</v>
      </c>
      <c r="T828"/>
      <c r="U828" s="82">
        <v>147077</v>
      </c>
      <c r="V828" s="82">
        <v>0</v>
      </c>
      <c r="W828" s="82">
        <v>0</v>
      </c>
      <c r="X828" s="82">
        <v>6251</v>
      </c>
      <c r="Y828" s="82">
        <v>153328</v>
      </c>
      <c r="Z828" s="83">
        <f ca="1">SUMIF($A$10:$A$938,$A828,$Y$10:$Y$938)+SUMIF('17PJ'!$B$10:$K$889,$A828,'17PJ'!K$10:$K$889)</f>
        <v>6995541</v>
      </c>
      <c r="AB828" s="79">
        <v>0</v>
      </c>
      <c r="AC828" s="79">
        <v>0</v>
      </c>
      <c r="AD828" s="80">
        <v>0</v>
      </c>
      <c r="AE828" s="150"/>
    </row>
    <row r="829" spans="1:31" s="13" customFormat="1">
      <c r="A829" s="49">
        <v>497</v>
      </c>
      <c r="B829" s="49">
        <v>497117674</v>
      </c>
      <c r="C829" s="50" t="s">
        <v>290</v>
      </c>
      <c r="D829" s="49">
        <v>117</v>
      </c>
      <c r="E829" s="50" t="s">
        <v>35</v>
      </c>
      <c r="F829" s="49">
        <v>674</v>
      </c>
      <c r="G829" s="50" t="s">
        <v>38</v>
      </c>
      <c r="H829" s="79">
        <v>13</v>
      </c>
      <c r="I829" s="80">
        <v>9018</v>
      </c>
      <c r="J829" s="80">
        <v>4010</v>
      </c>
      <c r="K829" s="80">
        <v>0</v>
      </c>
      <c r="L829" s="80">
        <v>893</v>
      </c>
      <c r="M829" s="81">
        <v>13921</v>
      </c>
      <c r="N829"/>
      <c r="O829" s="79">
        <v>0</v>
      </c>
      <c r="P829" s="79">
        <v>0</v>
      </c>
      <c r="Q829" s="55">
        <v>0.09</v>
      </c>
      <c r="R829" s="55">
        <v>4.7577753757626573E-2</v>
      </c>
      <c r="S829" s="52">
        <v>0</v>
      </c>
      <c r="T829"/>
      <c r="U829" s="82">
        <v>169364</v>
      </c>
      <c r="V829" s="82">
        <v>0</v>
      </c>
      <c r="W829" s="82">
        <v>0</v>
      </c>
      <c r="X829" s="82">
        <v>11609</v>
      </c>
      <c r="Y829" s="82">
        <v>180973</v>
      </c>
      <c r="Z829" s="83">
        <f ca="1">SUMIF($A$10:$A$938,$A829,$Y$10:$Y$938)+SUMIF('17PJ'!$B$10:$K$889,$A829,'17PJ'!K$10:$K$889)</f>
        <v>6995541</v>
      </c>
      <c r="AB829" s="79">
        <v>0</v>
      </c>
      <c r="AC829" s="79">
        <v>0</v>
      </c>
      <c r="AD829" s="80">
        <v>0</v>
      </c>
      <c r="AE829" s="150"/>
    </row>
    <row r="830" spans="1:31" s="13" customFormat="1">
      <c r="A830" s="49">
        <v>497</v>
      </c>
      <c r="B830" s="49">
        <v>497117680</v>
      </c>
      <c r="C830" s="50" t="s">
        <v>290</v>
      </c>
      <c r="D830" s="49">
        <v>117</v>
      </c>
      <c r="E830" s="50" t="s">
        <v>35</v>
      </c>
      <c r="F830" s="49">
        <v>680</v>
      </c>
      <c r="G830" s="50" t="s">
        <v>152</v>
      </c>
      <c r="H830" s="79">
        <v>1</v>
      </c>
      <c r="I830" s="80">
        <v>9842</v>
      </c>
      <c r="J830" s="80">
        <v>3429</v>
      </c>
      <c r="K830" s="80">
        <v>0</v>
      </c>
      <c r="L830" s="80">
        <v>893</v>
      </c>
      <c r="M830" s="81">
        <v>14164</v>
      </c>
      <c r="N830"/>
      <c r="O830" s="79">
        <v>0</v>
      </c>
      <c r="P830" s="79">
        <v>0</v>
      </c>
      <c r="Q830" s="55">
        <v>0.09</v>
      </c>
      <c r="R830" s="55">
        <v>1.697890887136493E-3</v>
      </c>
      <c r="S830" s="52">
        <v>0</v>
      </c>
      <c r="T830"/>
      <c r="U830" s="82">
        <v>13272</v>
      </c>
      <c r="V830" s="82">
        <v>0</v>
      </c>
      <c r="W830" s="82">
        <v>0</v>
      </c>
      <c r="X830" s="82">
        <v>894</v>
      </c>
      <c r="Y830" s="82">
        <v>14166</v>
      </c>
      <c r="Z830" s="83">
        <f ca="1">SUMIF($A$10:$A$938,$A830,$Y$10:$Y$938)+SUMIF('17PJ'!$B$10:$K$889,$A830,'17PJ'!K$10:$K$889)</f>
        <v>6995541</v>
      </c>
      <c r="AB830" s="79">
        <v>0</v>
      </c>
      <c r="AC830" s="79">
        <v>0</v>
      </c>
      <c r="AD830" s="80">
        <v>0</v>
      </c>
      <c r="AE830" s="150"/>
    </row>
    <row r="831" spans="1:31" s="13" customFormat="1">
      <c r="A831" s="49">
        <v>497</v>
      </c>
      <c r="B831" s="49">
        <v>497117683</v>
      </c>
      <c r="C831" s="50" t="s">
        <v>290</v>
      </c>
      <c r="D831" s="49">
        <v>117</v>
      </c>
      <c r="E831" s="50" t="s">
        <v>35</v>
      </c>
      <c r="F831" s="49">
        <v>683</v>
      </c>
      <c r="G831" s="50" t="s">
        <v>39</v>
      </c>
      <c r="H831" s="79">
        <v>3</v>
      </c>
      <c r="I831" s="80">
        <v>10135</v>
      </c>
      <c r="J831" s="80">
        <v>7075</v>
      </c>
      <c r="K831" s="80">
        <v>0</v>
      </c>
      <c r="L831" s="80">
        <v>893</v>
      </c>
      <c r="M831" s="81">
        <v>18103</v>
      </c>
      <c r="N831"/>
      <c r="O831" s="79">
        <v>0</v>
      </c>
      <c r="P831" s="79">
        <v>0</v>
      </c>
      <c r="Q831" s="55">
        <v>0.09</v>
      </c>
      <c r="R831" s="55">
        <v>2.9567276420581011E-2</v>
      </c>
      <c r="S831" s="52">
        <v>0</v>
      </c>
      <c r="T831"/>
      <c r="U831" s="82">
        <v>51630</v>
      </c>
      <c r="V831" s="82">
        <v>0</v>
      </c>
      <c r="W831" s="82">
        <v>0</v>
      </c>
      <c r="X831" s="82">
        <v>2681</v>
      </c>
      <c r="Y831" s="82">
        <v>54311</v>
      </c>
      <c r="Z831" s="83">
        <f ca="1">SUMIF($A$10:$A$938,$A831,$Y$10:$Y$938)+SUMIF('17PJ'!$B$10:$K$889,$A831,'17PJ'!K$10:$K$889)</f>
        <v>6995541</v>
      </c>
      <c r="AB831" s="79">
        <v>0</v>
      </c>
      <c r="AC831" s="79">
        <v>0</v>
      </c>
      <c r="AD831" s="80">
        <v>0</v>
      </c>
      <c r="AE831" s="150"/>
    </row>
    <row r="832" spans="1:31" s="13" customFormat="1">
      <c r="A832" s="49">
        <v>497</v>
      </c>
      <c r="B832" s="49">
        <v>497117728</v>
      </c>
      <c r="C832" s="50" t="s">
        <v>290</v>
      </c>
      <c r="D832" s="49">
        <v>117</v>
      </c>
      <c r="E832" s="50" t="s">
        <v>35</v>
      </c>
      <c r="F832" s="49">
        <v>728</v>
      </c>
      <c r="G832" s="50" t="s">
        <v>349</v>
      </c>
      <c r="H832" s="79">
        <v>1</v>
      </c>
      <c r="I832" s="80">
        <v>10401</v>
      </c>
      <c r="J832" s="80">
        <v>1331</v>
      </c>
      <c r="K832" s="80">
        <v>0</v>
      </c>
      <c r="L832" s="80">
        <v>893</v>
      </c>
      <c r="M832" s="81">
        <v>12625</v>
      </c>
      <c r="N832"/>
      <c r="O832" s="79">
        <v>0</v>
      </c>
      <c r="P832" s="79">
        <v>0</v>
      </c>
      <c r="Q832" s="55">
        <v>0.09</v>
      </c>
      <c r="R832" s="55">
        <v>7.2930038261539857E-3</v>
      </c>
      <c r="S832" s="52">
        <v>0</v>
      </c>
      <c r="T832"/>
      <c r="U832" s="82">
        <v>11732</v>
      </c>
      <c r="V832" s="82">
        <v>0</v>
      </c>
      <c r="W832" s="82">
        <v>0</v>
      </c>
      <c r="X832" s="82">
        <v>893</v>
      </c>
      <c r="Y832" s="82">
        <v>12625</v>
      </c>
      <c r="Z832" s="83">
        <f ca="1">SUMIF($A$10:$A$938,$A832,$Y$10:$Y$938)+SUMIF('17PJ'!$B$10:$K$889,$A832,'17PJ'!K$10:$K$889)</f>
        <v>6995541</v>
      </c>
      <c r="AB832" s="79">
        <v>0</v>
      </c>
      <c r="AC832" s="79">
        <v>0</v>
      </c>
      <c r="AD832" s="80">
        <v>0</v>
      </c>
      <c r="AE832" s="150"/>
    </row>
    <row r="833" spans="1:31" s="13" customFormat="1">
      <c r="A833" s="49">
        <v>497</v>
      </c>
      <c r="B833" s="49">
        <v>497117755</v>
      </c>
      <c r="C833" s="50" t="s">
        <v>290</v>
      </c>
      <c r="D833" s="49">
        <v>117</v>
      </c>
      <c r="E833" s="50" t="s">
        <v>35</v>
      </c>
      <c r="F833" s="49">
        <v>755</v>
      </c>
      <c r="G833" s="50" t="s">
        <v>42</v>
      </c>
      <c r="H833" s="79">
        <v>1</v>
      </c>
      <c r="I833" s="80">
        <v>8094</v>
      </c>
      <c r="J833" s="80">
        <v>3493</v>
      </c>
      <c r="K833" s="80">
        <v>0</v>
      </c>
      <c r="L833" s="80">
        <v>893</v>
      </c>
      <c r="M833" s="81">
        <v>12480</v>
      </c>
      <c r="N833"/>
      <c r="O833" s="79">
        <v>0</v>
      </c>
      <c r="P833" s="79">
        <v>0</v>
      </c>
      <c r="Q833" s="55">
        <v>0.09</v>
      </c>
      <c r="R833" s="55">
        <v>1.3404904762990362E-2</v>
      </c>
      <c r="S833" s="52">
        <v>0</v>
      </c>
      <c r="T833"/>
      <c r="U833" s="82">
        <v>11587</v>
      </c>
      <c r="V833" s="82">
        <v>0</v>
      </c>
      <c r="W833" s="82">
        <v>0</v>
      </c>
      <c r="X833" s="82">
        <v>893</v>
      </c>
      <c r="Y833" s="82">
        <v>12480</v>
      </c>
      <c r="Z833" s="83">
        <f ca="1">SUMIF($A$10:$A$938,$A833,$Y$10:$Y$938)+SUMIF('17PJ'!$B$10:$K$889,$A833,'17PJ'!K$10:$K$889)</f>
        <v>6995541</v>
      </c>
      <c r="AB833" s="79">
        <v>0</v>
      </c>
      <c r="AC833" s="79">
        <v>0</v>
      </c>
      <c r="AD833" s="80">
        <v>0</v>
      </c>
      <c r="AE833" s="150"/>
    </row>
    <row r="834" spans="1:31" s="13" customFormat="1">
      <c r="A834" s="49">
        <v>497</v>
      </c>
      <c r="B834" s="49">
        <v>497117766</v>
      </c>
      <c r="C834" s="50" t="s">
        <v>290</v>
      </c>
      <c r="D834" s="49">
        <v>117</v>
      </c>
      <c r="E834" s="50" t="s">
        <v>35</v>
      </c>
      <c r="F834" s="49">
        <v>766</v>
      </c>
      <c r="G834" s="50" t="s">
        <v>240</v>
      </c>
      <c r="H834" s="79">
        <v>1</v>
      </c>
      <c r="I834" s="80">
        <v>10542</v>
      </c>
      <c r="J834" s="80">
        <v>3680</v>
      </c>
      <c r="K834" s="80">
        <v>0</v>
      </c>
      <c r="L834" s="80">
        <v>893</v>
      </c>
      <c r="M834" s="81">
        <v>15115</v>
      </c>
      <c r="N834"/>
      <c r="O834" s="79">
        <v>0</v>
      </c>
      <c r="P834" s="79">
        <v>0</v>
      </c>
      <c r="Q834" s="55">
        <v>0.09</v>
      </c>
      <c r="R834" s="55">
        <v>2.9614401425515054E-3</v>
      </c>
      <c r="S834" s="52">
        <v>0</v>
      </c>
      <c r="T834"/>
      <c r="U834" s="82">
        <v>14222</v>
      </c>
      <c r="V834" s="82">
        <v>0</v>
      </c>
      <c r="W834" s="82">
        <v>0</v>
      </c>
      <c r="X834" s="82">
        <v>894</v>
      </c>
      <c r="Y834" s="82">
        <v>15116</v>
      </c>
      <c r="Z834" s="83">
        <f ca="1">SUMIF($A$10:$A$938,$A834,$Y$10:$Y$938)+SUMIF('17PJ'!$B$10:$K$889,$A834,'17PJ'!K$10:$K$889)</f>
        <v>6995541</v>
      </c>
      <c r="AB834" s="79">
        <v>0</v>
      </c>
      <c r="AC834" s="79">
        <v>0</v>
      </c>
      <c r="AD834" s="80">
        <v>0</v>
      </c>
      <c r="AE834" s="150"/>
    </row>
    <row r="835" spans="1:31" s="13" customFormat="1">
      <c r="A835" s="49">
        <v>498</v>
      </c>
      <c r="B835" s="49">
        <v>498281281</v>
      </c>
      <c r="C835" s="50" t="s">
        <v>296</v>
      </c>
      <c r="D835" s="49">
        <v>281</v>
      </c>
      <c r="E835" s="50" t="s">
        <v>146</v>
      </c>
      <c r="F835" s="49">
        <v>281</v>
      </c>
      <c r="G835" s="50" t="s">
        <v>146</v>
      </c>
      <c r="H835" s="79">
        <v>317.55000000000007</v>
      </c>
      <c r="I835" s="80">
        <v>11507</v>
      </c>
      <c r="J835" s="80">
        <v>18</v>
      </c>
      <c r="K835" s="80">
        <v>0</v>
      </c>
      <c r="L835" s="80">
        <v>893</v>
      </c>
      <c r="M835" s="81">
        <v>12418</v>
      </c>
      <c r="N835"/>
      <c r="O835" s="79">
        <v>0</v>
      </c>
      <c r="P835" s="79">
        <v>0</v>
      </c>
      <c r="Q835" s="55">
        <v>0.18</v>
      </c>
      <c r="R835" s="55">
        <v>0.11309545177303622</v>
      </c>
      <c r="S835" s="52">
        <v>0</v>
      </c>
      <c r="T835"/>
      <c r="U835" s="82">
        <v>3659772</v>
      </c>
      <c r="V835" s="82">
        <v>0</v>
      </c>
      <c r="W835" s="82">
        <v>0</v>
      </c>
      <c r="X835" s="82">
        <v>283573</v>
      </c>
      <c r="Y835" s="82">
        <v>3943345</v>
      </c>
      <c r="Z835" s="83">
        <f ca="1">SUMIF($A$10:$A$938,$A835,$Y$10:$Y$938)+SUMIF('17PJ'!$B$10:$K$889,$A835,'17PJ'!K$10:$K$889)</f>
        <v>3943345</v>
      </c>
      <c r="AB835" s="79">
        <v>0</v>
      </c>
      <c r="AC835" s="79">
        <v>0</v>
      </c>
      <c r="AD835" s="80">
        <v>0</v>
      </c>
      <c r="AE835" s="150"/>
    </row>
    <row r="836" spans="1:31" s="13" customFormat="1">
      <c r="A836" s="49">
        <v>499</v>
      </c>
      <c r="B836" s="49">
        <v>499061005</v>
      </c>
      <c r="C836" s="50" t="s">
        <v>382</v>
      </c>
      <c r="D836" s="49">
        <v>61</v>
      </c>
      <c r="E836" s="50" t="s">
        <v>148</v>
      </c>
      <c r="F836" s="49">
        <v>5</v>
      </c>
      <c r="G836" s="50" t="s">
        <v>147</v>
      </c>
      <c r="H836" s="79">
        <v>0.5</v>
      </c>
      <c r="I836" s="80">
        <v>10585</v>
      </c>
      <c r="J836" s="80">
        <v>4260</v>
      </c>
      <c r="K836" s="80">
        <v>0</v>
      </c>
      <c r="L836" s="80">
        <v>893</v>
      </c>
      <c r="M836" s="81">
        <v>15738</v>
      </c>
      <c r="N836"/>
      <c r="O836" s="79">
        <v>0</v>
      </c>
      <c r="P836" s="79">
        <v>0</v>
      </c>
      <c r="Q836" s="55">
        <v>0.09</v>
      </c>
      <c r="R836" s="55">
        <v>4.1027118156097744E-3</v>
      </c>
      <c r="S836" s="52">
        <v>0</v>
      </c>
      <c r="T836"/>
      <c r="U836" s="82">
        <v>7423</v>
      </c>
      <c r="V836" s="82">
        <v>0</v>
      </c>
      <c r="W836" s="82">
        <v>0</v>
      </c>
      <c r="X836" s="82">
        <v>447</v>
      </c>
      <c r="Y836" s="82">
        <v>7870</v>
      </c>
      <c r="Z836" s="83">
        <f ca="1">SUMIF($A$10:$A$938,$A836,$Y$10:$Y$938)+SUMIF('17PJ'!$B$10:$K$889,$A836,'17PJ'!K$10:$K$889)</f>
        <v>5963112</v>
      </c>
      <c r="AB836" s="79">
        <v>0</v>
      </c>
      <c r="AC836" s="79">
        <v>0</v>
      </c>
      <c r="AD836" s="80">
        <v>0</v>
      </c>
      <c r="AE836" s="150"/>
    </row>
    <row r="837" spans="1:31" s="13" customFormat="1">
      <c r="A837" s="49">
        <v>499</v>
      </c>
      <c r="B837" s="49">
        <v>499061061</v>
      </c>
      <c r="C837" s="50" t="s">
        <v>382</v>
      </c>
      <c r="D837" s="49">
        <v>61</v>
      </c>
      <c r="E837" s="50" t="s">
        <v>148</v>
      </c>
      <c r="F837" s="49">
        <v>61</v>
      </c>
      <c r="G837" s="50" t="s">
        <v>148</v>
      </c>
      <c r="H837" s="79">
        <v>119.44000000000001</v>
      </c>
      <c r="I837" s="80">
        <v>10651</v>
      </c>
      <c r="J837" s="80">
        <v>445</v>
      </c>
      <c r="K837" s="80">
        <v>0</v>
      </c>
      <c r="L837" s="80">
        <v>893</v>
      </c>
      <c r="M837" s="81">
        <v>11989</v>
      </c>
      <c r="N837"/>
      <c r="O837" s="79">
        <v>0</v>
      </c>
      <c r="P837" s="79">
        <v>0</v>
      </c>
      <c r="Q837" s="55">
        <v>0.09</v>
      </c>
      <c r="R837" s="55">
        <v>3.1614984004721104E-2</v>
      </c>
      <c r="S837" s="52">
        <v>0</v>
      </c>
      <c r="T837"/>
      <c r="U837" s="82">
        <v>1325307</v>
      </c>
      <c r="V837" s="82">
        <v>0</v>
      </c>
      <c r="W837" s="82">
        <v>0</v>
      </c>
      <c r="X837" s="82">
        <v>106661</v>
      </c>
      <c r="Y837" s="82">
        <v>1431968</v>
      </c>
      <c r="Z837" s="83">
        <f ca="1">SUMIF($A$10:$A$938,$A837,$Y$10:$Y$938)+SUMIF('17PJ'!$B$10:$K$889,$A837,'17PJ'!K$10:$K$889)</f>
        <v>5963112</v>
      </c>
      <c r="AB837" s="79">
        <v>0</v>
      </c>
      <c r="AC837" s="79">
        <v>0</v>
      </c>
      <c r="AD837" s="80">
        <v>0</v>
      </c>
      <c r="AE837" s="150"/>
    </row>
    <row r="838" spans="1:31" s="13" customFormat="1">
      <c r="A838" s="49">
        <v>499</v>
      </c>
      <c r="B838" s="49">
        <v>499061111</v>
      </c>
      <c r="C838" s="50" t="s">
        <v>382</v>
      </c>
      <c r="D838" s="49">
        <v>61</v>
      </c>
      <c r="E838" s="50" t="s">
        <v>148</v>
      </c>
      <c r="F838" s="49">
        <v>111</v>
      </c>
      <c r="G838" s="50" t="s">
        <v>237</v>
      </c>
      <c r="H838" s="79">
        <v>1</v>
      </c>
      <c r="I838" s="80">
        <v>10130</v>
      </c>
      <c r="J838" s="80">
        <v>2982</v>
      </c>
      <c r="K838" s="80">
        <v>0</v>
      </c>
      <c r="L838" s="80">
        <v>893</v>
      </c>
      <c r="M838" s="81">
        <v>14005</v>
      </c>
      <c r="N838"/>
      <c r="O838" s="79">
        <v>0</v>
      </c>
      <c r="P838" s="79">
        <v>0</v>
      </c>
      <c r="Q838" s="55">
        <v>0.09</v>
      </c>
      <c r="R838" s="55">
        <v>1.5683871523418803E-2</v>
      </c>
      <c r="S838" s="52">
        <v>0</v>
      </c>
      <c r="T838"/>
      <c r="U838" s="82">
        <v>13112</v>
      </c>
      <c r="V838" s="82">
        <v>0</v>
      </c>
      <c r="W838" s="82">
        <v>0</v>
      </c>
      <c r="X838" s="82">
        <v>894</v>
      </c>
      <c r="Y838" s="82">
        <v>14006</v>
      </c>
      <c r="Z838" s="83">
        <f ca="1">SUMIF($A$10:$A$938,$A838,$Y$10:$Y$938)+SUMIF('17PJ'!$B$10:$K$889,$A838,'17PJ'!K$10:$K$889)</f>
        <v>5963112</v>
      </c>
      <c r="AB838" s="79">
        <v>0</v>
      </c>
      <c r="AC838" s="79">
        <v>0</v>
      </c>
      <c r="AD838" s="80">
        <v>0</v>
      </c>
      <c r="AE838" s="150"/>
    </row>
    <row r="839" spans="1:31" s="13" customFormat="1">
      <c r="A839" s="49">
        <v>499</v>
      </c>
      <c r="B839" s="49">
        <v>499061137</v>
      </c>
      <c r="C839" s="50" t="s">
        <v>382</v>
      </c>
      <c r="D839" s="49">
        <v>61</v>
      </c>
      <c r="E839" s="50" t="s">
        <v>148</v>
      </c>
      <c r="F839" s="49">
        <v>137</v>
      </c>
      <c r="G839" s="50" t="s">
        <v>196</v>
      </c>
      <c r="H839" s="79">
        <v>2</v>
      </c>
      <c r="I839" s="80">
        <v>12685</v>
      </c>
      <c r="J839" s="80">
        <v>21</v>
      </c>
      <c r="K839" s="80">
        <v>0</v>
      </c>
      <c r="L839" s="80">
        <v>893</v>
      </c>
      <c r="M839" s="81">
        <v>13599</v>
      </c>
      <c r="N839"/>
      <c r="O839" s="79">
        <v>0</v>
      </c>
      <c r="P839" s="79">
        <v>0</v>
      </c>
      <c r="Q839" s="55">
        <v>0.18</v>
      </c>
      <c r="R839" s="55">
        <v>0.11736259389397866</v>
      </c>
      <c r="S839" s="52">
        <v>0</v>
      </c>
      <c r="T839"/>
      <c r="U839" s="82">
        <v>25412</v>
      </c>
      <c r="V839" s="82">
        <v>0</v>
      </c>
      <c r="W839" s="82">
        <v>0</v>
      </c>
      <c r="X839" s="82">
        <v>1786</v>
      </c>
      <c r="Y839" s="82">
        <v>27198</v>
      </c>
      <c r="Z839" s="83">
        <f ca="1">SUMIF($A$10:$A$938,$A839,$Y$10:$Y$938)+SUMIF('17PJ'!$B$10:$K$889,$A839,'17PJ'!K$10:$K$889)</f>
        <v>5963112</v>
      </c>
      <c r="AB839" s="79">
        <v>0</v>
      </c>
      <c r="AC839" s="79">
        <v>0</v>
      </c>
      <c r="AD839" s="80">
        <v>0</v>
      </c>
      <c r="AE839" s="150"/>
    </row>
    <row r="840" spans="1:31" s="13" customFormat="1">
      <c r="A840" s="49">
        <v>499</v>
      </c>
      <c r="B840" s="49">
        <v>499061161</v>
      </c>
      <c r="C840" s="50" t="s">
        <v>382</v>
      </c>
      <c r="D840" s="49">
        <v>61</v>
      </c>
      <c r="E840" s="50" t="s">
        <v>148</v>
      </c>
      <c r="F840" s="49">
        <v>161</v>
      </c>
      <c r="G840" s="50" t="s">
        <v>151</v>
      </c>
      <c r="H840" s="79">
        <v>11</v>
      </c>
      <c r="I840" s="80">
        <v>11808</v>
      </c>
      <c r="J840" s="80">
        <v>5037</v>
      </c>
      <c r="K840" s="80">
        <v>0</v>
      </c>
      <c r="L840" s="80">
        <v>893</v>
      </c>
      <c r="M840" s="81">
        <v>17738</v>
      </c>
      <c r="N840"/>
      <c r="O840" s="79">
        <v>0</v>
      </c>
      <c r="P840" s="79">
        <v>0</v>
      </c>
      <c r="Q840" s="55">
        <v>0.09</v>
      </c>
      <c r="R840" s="55">
        <v>7.7765115411764256E-3</v>
      </c>
      <c r="S840" s="52">
        <v>0</v>
      </c>
      <c r="T840"/>
      <c r="U840" s="82">
        <v>185295</v>
      </c>
      <c r="V840" s="82">
        <v>0</v>
      </c>
      <c r="W840" s="82">
        <v>0</v>
      </c>
      <c r="X840" s="82">
        <v>9823</v>
      </c>
      <c r="Y840" s="82">
        <v>195118</v>
      </c>
      <c r="Z840" s="83">
        <f ca="1">SUMIF($A$10:$A$938,$A840,$Y$10:$Y$938)+SUMIF('17PJ'!$B$10:$K$889,$A840,'17PJ'!K$10:$K$889)</f>
        <v>5963112</v>
      </c>
      <c r="AB840" s="79">
        <v>0</v>
      </c>
      <c r="AC840" s="79">
        <v>0</v>
      </c>
      <c r="AD840" s="80">
        <v>0</v>
      </c>
      <c r="AE840" s="150"/>
    </row>
    <row r="841" spans="1:31" s="13" customFormat="1">
      <c r="A841" s="49">
        <v>499</v>
      </c>
      <c r="B841" s="49">
        <v>499061210</v>
      </c>
      <c r="C841" s="50" t="s">
        <v>382</v>
      </c>
      <c r="D841" s="49">
        <v>61</v>
      </c>
      <c r="E841" s="50" t="s">
        <v>148</v>
      </c>
      <c r="F841" s="49">
        <v>210</v>
      </c>
      <c r="G841" s="50" t="s">
        <v>188</v>
      </c>
      <c r="H841" s="79">
        <v>0.5</v>
      </c>
      <c r="I841" s="80">
        <v>10167</v>
      </c>
      <c r="J841" s="80">
        <v>3442</v>
      </c>
      <c r="K841" s="80">
        <v>0</v>
      </c>
      <c r="L841" s="80">
        <v>893</v>
      </c>
      <c r="M841" s="81">
        <v>14502</v>
      </c>
      <c r="N841"/>
      <c r="O841" s="79">
        <v>0</v>
      </c>
      <c r="P841" s="79">
        <v>0</v>
      </c>
      <c r="Q841" s="55">
        <v>0.09</v>
      </c>
      <c r="R841" s="55">
        <v>5.999829214601949E-2</v>
      </c>
      <c r="S841" s="52">
        <v>0</v>
      </c>
      <c r="T841"/>
      <c r="U841" s="82">
        <v>6805</v>
      </c>
      <c r="V841" s="82">
        <v>0</v>
      </c>
      <c r="W841" s="82">
        <v>0</v>
      </c>
      <c r="X841" s="82">
        <v>447</v>
      </c>
      <c r="Y841" s="82">
        <v>7252</v>
      </c>
      <c r="Z841" s="83">
        <f ca="1">SUMIF($A$10:$A$938,$A841,$Y$10:$Y$938)+SUMIF('17PJ'!$B$10:$K$889,$A841,'17PJ'!K$10:$K$889)</f>
        <v>5963112</v>
      </c>
      <c r="AB841" s="79">
        <v>0</v>
      </c>
      <c r="AC841" s="79">
        <v>0</v>
      </c>
      <c r="AD841" s="80">
        <v>0</v>
      </c>
      <c r="AE841" s="150"/>
    </row>
    <row r="842" spans="1:31" s="13" customFormat="1">
      <c r="A842" s="49">
        <v>499</v>
      </c>
      <c r="B842" s="49">
        <v>499061227</v>
      </c>
      <c r="C842" s="50" t="s">
        <v>382</v>
      </c>
      <c r="D842" s="49">
        <v>61</v>
      </c>
      <c r="E842" s="50" t="s">
        <v>148</v>
      </c>
      <c r="F842" s="49">
        <v>227</v>
      </c>
      <c r="G842" s="50" t="s">
        <v>239</v>
      </c>
      <c r="H842" s="79">
        <v>1</v>
      </c>
      <c r="I842" s="80">
        <v>10660</v>
      </c>
      <c r="J842" s="80">
        <v>2385</v>
      </c>
      <c r="K842" s="80">
        <v>0</v>
      </c>
      <c r="L842" s="80">
        <v>893</v>
      </c>
      <c r="M842" s="81">
        <v>13938</v>
      </c>
      <c r="N842"/>
      <c r="O842" s="79">
        <v>0</v>
      </c>
      <c r="P842" s="79">
        <v>0</v>
      </c>
      <c r="Q842" s="55">
        <v>0.18</v>
      </c>
      <c r="R842" s="55">
        <v>8.0374804757263659E-3</v>
      </c>
      <c r="S842" s="52">
        <v>0</v>
      </c>
      <c r="T842"/>
      <c r="U842" s="82">
        <v>13045</v>
      </c>
      <c r="V842" s="82">
        <v>0</v>
      </c>
      <c r="W842" s="82">
        <v>0</v>
      </c>
      <c r="X842" s="82">
        <v>893</v>
      </c>
      <c r="Y842" s="82">
        <v>13938</v>
      </c>
      <c r="Z842" s="83">
        <f ca="1">SUMIF($A$10:$A$938,$A842,$Y$10:$Y$938)+SUMIF('17PJ'!$B$10:$K$889,$A842,'17PJ'!K$10:$K$889)</f>
        <v>5963112</v>
      </c>
      <c r="AB842" s="79">
        <v>0</v>
      </c>
      <c r="AC842" s="79">
        <v>0</v>
      </c>
      <c r="AD842" s="80">
        <v>0</v>
      </c>
      <c r="AE842" s="150"/>
    </row>
    <row r="843" spans="1:31" s="13" customFormat="1">
      <c r="A843" s="49">
        <v>499</v>
      </c>
      <c r="B843" s="49">
        <v>499061281</v>
      </c>
      <c r="C843" s="50" t="s">
        <v>382</v>
      </c>
      <c r="D843" s="49">
        <v>61</v>
      </c>
      <c r="E843" s="50" t="s">
        <v>148</v>
      </c>
      <c r="F843" s="49">
        <v>281</v>
      </c>
      <c r="G843" s="50" t="s">
        <v>146</v>
      </c>
      <c r="H843" s="79">
        <v>323.09999999999997</v>
      </c>
      <c r="I843" s="80">
        <v>10976</v>
      </c>
      <c r="J843" s="80">
        <v>17</v>
      </c>
      <c r="K843" s="80">
        <v>0</v>
      </c>
      <c r="L843" s="80">
        <v>893</v>
      </c>
      <c r="M843" s="81">
        <v>11886</v>
      </c>
      <c r="N843"/>
      <c r="O843" s="79">
        <v>0</v>
      </c>
      <c r="P843" s="79">
        <v>0</v>
      </c>
      <c r="Q843" s="55">
        <v>0.18</v>
      </c>
      <c r="R843" s="55">
        <v>0.11309545177303622</v>
      </c>
      <c r="S843" s="52">
        <v>0</v>
      </c>
      <c r="T843"/>
      <c r="U843" s="82">
        <v>3551842</v>
      </c>
      <c r="V843" s="82">
        <v>0</v>
      </c>
      <c r="W843" s="82">
        <v>0</v>
      </c>
      <c r="X843" s="82">
        <v>288532</v>
      </c>
      <c r="Y843" s="82">
        <v>3840374</v>
      </c>
      <c r="Z843" s="83">
        <f ca="1">SUMIF($A$10:$A$938,$A843,$Y$10:$Y$938)+SUMIF('17PJ'!$B$10:$K$889,$A843,'17PJ'!K$10:$K$889)</f>
        <v>5963112</v>
      </c>
      <c r="AB843" s="79">
        <v>0</v>
      </c>
      <c r="AC843" s="79">
        <v>0</v>
      </c>
      <c r="AD843" s="80">
        <v>0</v>
      </c>
      <c r="AE843" s="150"/>
    </row>
    <row r="844" spans="1:31" s="13" customFormat="1">
      <c r="A844" s="49">
        <v>499</v>
      </c>
      <c r="B844" s="49">
        <v>499061332</v>
      </c>
      <c r="C844" s="50" t="s">
        <v>382</v>
      </c>
      <c r="D844" s="49">
        <v>61</v>
      </c>
      <c r="E844" s="50" t="s">
        <v>148</v>
      </c>
      <c r="F844" s="49">
        <v>332</v>
      </c>
      <c r="G844" s="50" t="s">
        <v>199</v>
      </c>
      <c r="H844" s="79">
        <v>31.259999999999998</v>
      </c>
      <c r="I844" s="80">
        <v>11650</v>
      </c>
      <c r="J844" s="80">
        <v>1065</v>
      </c>
      <c r="K844" s="80">
        <v>0</v>
      </c>
      <c r="L844" s="80">
        <v>893</v>
      </c>
      <c r="M844" s="81">
        <v>13608</v>
      </c>
      <c r="N844"/>
      <c r="O844" s="79">
        <v>0</v>
      </c>
      <c r="P844" s="79">
        <v>0</v>
      </c>
      <c r="Q844" s="55">
        <v>0.09</v>
      </c>
      <c r="R844" s="55">
        <v>1.2210003560942382E-2</v>
      </c>
      <c r="S844" s="52">
        <v>0</v>
      </c>
      <c r="T844"/>
      <c r="U844" s="82">
        <v>397471</v>
      </c>
      <c r="V844" s="82">
        <v>0</v>
      </c>
      <c r="W844" s="82">
        <v>0</v>
      </c>
      <c r="X844" s="82">
        <v>27917</v>
      </c>
      <c r="Y844" s="82">
        <v>425388</v>
      </c>
      <c r="Z844" s="83">
        <f ca="1">SUMIF($A$10:$A$938,$A844,$Y$10:$Y$938)+SUMIF('17PJ'!$B$10:$K$889,$A844,'17PJ'!K$10:$K$889)</f>
        <v>5963112</v>
      </c>
      <c r="AB844" s="79">
        <v>0</v>
      </c>
      <c r="AC844" s="79">
        <v>0</v>
      </c>
      <c r="AD844" s="80">
        <v>0</v>
      </c>
      <c r="AE844" s="150"/>
    </row>
    <row r="845" spans="1:31" s="13" customFormat="1">
      <c r="A845" s="49">
        <v>3501</v>
      </c>
      <c r="B845" s="49">
        <v>3501137061</v>
      </c>
      <c r="C845" s="50" t="s">
        <v>298</v>
      </c>
      <c r="D845" s="49">
        <v>137</v>
      </c>
      <c r="E845" s="50" t="s">
        <v>196</v>
      </c>
      <c r="F845" s="49">
        <v>61</v>
      </c>
      <c r="G845" s="50" t="s">
        <v>148</v>
      </c>
      <c r="H845" s="79">
        <v>25.220000000000002</v>
      </c>
      <c r="I845" s="80">
        <v>12223</v>
      </c>
      <c r="J845" s="80">
        <v>511</v>
      </c>
      <c r="K845" s="80">
        <v>0</v>
      </c>
      <c r="L845" s="80">
        <v>893</v>
      </c>
      <c r="M845" s="81">
        <v>13627</v>
      </c>
      <c r="N845"/>
      <c r="O845" s="79">
        <v>0</v>
      </c>
      <c r="P845" s="79">
        <v>0</v>
      </c>
      <c r="Q845" s="55">
        <v>0.09</v>
      </c>
      <c r="R845" s="55">
        <v>3.1614984004721104E-2</v>
      </c>
      <c r="S845" s="52">
        <v>0</v>
      </c>
      <c r="T845"/>
      <c r="U845" s="82">
        <v>321152</v>
      </c>
      <c r="V845" s="82">
        <v>0</v>
      </c>
      <c r="W845" s="82">
        <v>0</v>
      </c>
      <c r="X845" s="82">
        <v>22522</v>
      </c>
      <c r="Y845" s="82">
        <v>343674</v>
      </c>
      <c r="Z845" s="83">
        <f ca="1">SUMIF($A$10:$A$938,$A845,$Y$10:$Y$938)+SUMIF('17PJ'!$B$10:$K$889,$A845,'17PJ'!K$10:$K$889)</f>
        <v>4228763</v>
      </c>
      <c r="AB845" s="79">
        <v>0</v>
      </c>
      <c r="AC845" s="79">
        <v>0</v>
      </c>
      <c r="AD845" s="80">
        <v>0</v>
      </c>
      <c r="AE845" s="150"/>
    </row>
    <row r="846" spans="1:31" s="13" customFormat="1">
      <c r="A846" s="49">
        <v>3501</v>
      </c>
      <c r="B846" s="49">
        <v>3501137086</v>
      </c>
      <c r="C846" s="50" t="s">
        <v>298</v>
      </c>
      <c r="D846" s="49">
        <v>137</v>
      </c>
      <c r="E846" s="50" t="s">
        <v>196</v>
      </c>
      <c r="F846" s="49">
        <v>86</v>
      </c>
      <c r="G846" s="50" t="s">
        <v>185</v>
      </c>
      <c r="H846" s="79">
        <v>1</v>
      </c>
      <c r="I846" s="80">
        <v>9794</v>
      </c>
      <c r="J846" s="80">
        <v>1518</v>
      </c>
      <c r="K846" s="80">
        <v>0</v>
      </c>
      <c r="L846" s="80">
        <v>893</v>
      </c>
      <c r="M846" s="81">
        <v>12205</v>
      </c>
      <c r="N846"/>
      <c r="O846" s="79">
        <v>0</v>
      </c>
      <c r="P846" s="79">
        <v>0</v>
      </c>
      <c r="Q846" s="55">
        <v>0.09</v>
      </c>
      <c r="R846" s="55">
        <v>4.9078426676073761E-2</v>
      </c>
      <c r="S846" s="52">
        <v>0</v>
      </c>
      <c r="T846"/>
      <c r="U846" s="82">
        <v>11312</v>
      </c>
      <c r="V846" s="82">
        <v>0</v>
      </c>
      <c r="W846" s="82">
        <v>0</v>
      </c>
      <c r="X846" s="82">
        <v>893</v>
      </c>
      <c r="Y846" s="82">
        <v>12205</v>
      </c>
      <c r="Z846" s="83">
        <f ca="1">SUMIF($A$10:$A$938,$A846,$Y$10:$Y$938)+SUMIF('17PJ'!$B$10:$K$889,$A846,'17PJ'!K$10:$K$889)</f>
        <v>4228763</v>
      </c>
      <c r="AB846" s="79">
        <v>0</v>
      </c>
      <c r="AC846" s="79">
        <v>0</v>
      </c>
      <c r="AD846" s="80">
        <v>0</v>
      </c>
      <c r="AE846" s="150"/>
    </row>
    <row r="847" spans="1:31" s="13" customFormat="1">
      <c r="A847" s="49">
        <v>3501</v>
      </c>
      <c r="B847" s="49">
        <v>3501137127</v>
      </c>
      <c r="C847" s="50" t="s">
        <v>298</v>
      </c>
      <c r="D847" s="49">
        <v>137</v>
      </c>
      <c r="E847" s="50" t="s">
        <v>196</v>
      </c>
      <c r="F847" s="49">
        <v>127</v>
      </c>
      <c r="G847" s="50" t="s">
        <v>187</v>
      </c>
      <c r="H847" s="79">
        <v>1</v>
      </c>
      <c r="I847" s="80">
        <v>9794</v>
      </c>
      <c r="J847" s="80">
        <v>4117</v>
      </c>
      <c r="K847" s="80">
        <v>0</v>
      </c>
      <c r="L847" s="80">
        <v>893</v>
      </c>
      <c r="M847" s="81">
        <v>14804</v>
      </c>
      <c r="N847"/>
      <c r="O847" s="79">
        <v>0</v>
      </c>
      <c r="P847" s="79">
        <v>0</v>
      </c>
      <c r="Q847" s="55">
        <v>0.09</v>
      </c>
      <c r="R847" s="55">
        <v>2.210048407482948E-2</v>
      </c>
      <c r="S847" s="52">
        <v>0</v>
      </c>
      <c r="T847"/>
      <c r="U847" s="82">
        <v>13911</v>
      </c>
      <c r="V847" s="82">
        <v>0</v>
      </c>
      <c r="W847" s="82">
        <v>0</v>
      </c>
      <c r="X847" s="82">
        <v>893</v>
      </c>
      <c r="Y847" s="82">
        <v>14804</v>
      </c>
      <c r="Z847" s="83">
        <f ca="1">SUMIF($A$10:$A$938,$A847,$Y$10:$Y$938)+SUMIF('17PJ'!$B$10:$K$889,$A847,'17PJ'!K$10:$K$889)</f>
        <v>4228763</v>
      </c>
      <c r="AB847" s="79">
        <v>0</v>
      </c>
      <c r="AC847" s="79">
        <v>0</v>
      </c>
      <c r="AD847" s="80">
        <v>0</v>
      </c>
      <c r="AE847" s="150"/>
    </row>
    <row r="848" spans="1:31" s="13" customFormat="1">
      <c r="A848" s="49">
        <v>3501</v>
      </c>
      <c r="B848" s="49">
        <v>3501137137</v>
      </c>
      <c r="C848" s="50" t="s">
        <v>298</v>
      </c>
      <c r="D848" s="49">
        <v>137</v>
      </c>
      <c r="E848" s="50" t="s">
        <v>196</v>
      </c>
      <c r="F848" s="49">
        <v>137</v>
      </c>
      <c r="G848" s="50" t="s">
        <v>196</v>
      </c>
      <c r="H848" s="79">
        <v>194.49</v>
      </c>
      <c r="I848" s="80">
        <v>13007</v>
      </c>
      <c r="J848" s="80">
        <v>22</v>
      </c>
      <c r="K848" s="80">
        <v>1102.0052444855776</v>
      </c>
      <c r="L848" s="80">
        <v>893</v>
      </c>
      <c r="M848" s="81">
        <v>15024.005244485577</v>
      </c>
      <c r="N848"/>
      <c r="O848" s="79">
        <v>0</v>
      </c>
      <c r="P848" s="79">
        <v>194.49</v>
      </c>
      <c r="Q848" s="55">
        <v>0.18</v>
      </c>
      <c r="R848" s="55">
        <v>0.11736259389397866</v>
      </c>
      <c r="S848" s="52">
        <v>0</v>
      </c>
      <c r="T848"/>
      <c r="U848" s="82">
        <v>2534014</v>
      </c>
      <c r="V848" s="82">
        <v>214329</v>
      </c>
      <c r="W848" s="82">
        <v>0</v>
      </c>
      <c r="X848" s="82">
        <v>173685</v>
      </c>
      <c r="Y848" s="82">
        <v>2922028</v>
      </c>
      <c r="Z848" s="83">
        <f ca="1">SUMIF($A$10:$A$938,$A848,$Y$10:$Y$938)+SUMIF('17PJ'!$B$10:$K$889,$A848,'17PJ'!K$10:$K$889)</f>
        <v>4228763</v>
      </c>
      <c r="AB848" s="79">
        <v>0</v>
      </c>
      <c r="AC848" s="79">
        <v>0</v>
      </c>
      <c r="AD848" s="80">
        <v>0</v>
      </c>
      <c r="AE848" s="150"/>
    </row>
    <row r="849" spans="1:31" s="13" customFormat="1">
      <c r="A849" s="49">
        <v>3501</v>
      </c>
      <c r="B849" s="49">
        <v>3501137161</v>
      </c>
      <c r="C849" s="50" t="s">
        <v>298</v>
      </c>
      <c r="D849" s="49">
        <v>137</v>
      </c>
      <c r="E849" s="50" t="s">
        <v>196</v>
      </c>
      <c r="F849" s="49">
        <v>161</v>
      </c>
      <c r="G849" s="50" t="s">
        <v>151</v>
      </c>
      <c r="H849" s="79">
        <v>1</v>
      </c>
      <c r="I849" s="80">
        <v>10418</v>
      </c>
      <c r="J849" s="80">
        <v>4444</v>
      </c>
      <c r="K849" s="80">
        <v>0</v>
      </c>
      <c r="L849" s="80">
        <v>893</v>
      </c>
      <c r="M849" s="81">
        <v>15755</v>
      </c>
      <c r="N849"/>
      <c r="O849" s="79">
        <v>0</v>
      </c>
      <c r="P849" s="79">
        <v>0</v>
      </c>
      <c r="Q849" s="55">
        <v>0.09</v>
      </c>
      <c r="R849" s="55">
        <v>7.7765115411764256E-3</v>
      </c>
      <c r="S849" s="52">
        <v>0</v>
      </c>
      <c r="T849"/>
      <c r="U849" s="82">
        <v>14862</v>
      </c>
      <c r="V849" s="82">
        <v>0</v>
      </c>
      <c r="W849" s="82">
        <v>0</v>
      </c>
      <c r="X849" s="82">
        <v>893</v>
      </c>
      <c r="Y849" s="82">
        <v>15755</v>
      </c>
      <c r="Z849" s="83">
        <f ca="1">SUMIF($A$10:$A$938,$A849,$Y$10:$Y$938)+SUMIF('17PJ'!$B$10:$K$889,$A849,'17PJ'!K$10:$K$889)</f>
        <v>4228763</v>
      </c>
      <c r="AB849" s="79">
        <v>0</v>
      </c>
      <c r="AC849" s="79">
        <v>0</v>
      </c>
      <c r="AD849" s="80">
        <v>0</v>
      </c>
      <c r="AE849" s="150"/>
    </row>
    <row r="850" spans="1:31" s="13" customFormat="1">
      <c r="A850" s="49">
        <v>3501</v>
      </c>
      <c r="B850" s="49">
        <v>3501137210</v>
      </c>
      <c r="C850" s="50" t="s">
        <v>298</v>
      </c>
      <c r="D850" s="49">
        <v>137</v>
      </c>
      <c r="E850" s="50" t="s">
        <v>196</v>
      </c>
      <c r="F850" s="49">
        <v>210</v>
      </c>
      <c r="G850" s="50" t="s">
        <v>188</v>
      </c>
      <c r="H850" s="79">
        <v>1</v>
      </c>
      <c r="I850" s="80">
        <v>13975</v>
      </c>
      <c r="J850" s="80">
        <v>4731</v>
      </c>
      <c r="K850" s="80">
        <v>0</v>
      </c>
      <c r="L850" s="80">
        <v>893</v>
      </c>
      <c r="M850" s="81">
        <v>19599</v>
      </c>
      <c r="N850"/>
      <c r="O850" s="79">
        <v>0</v>
      </c>
      <c r="P850" s="79">
        <v>0</v>
      </c>
      <c r="Q850" s="55">
        <v>0.09</v>
      </c>
      <c r="R850" s="55">
        <v>5.999829214601949E-2</v>
      </c>
      <c r="S850" s="52">
        <v>0</v>
      </c>
      <c r="T850"/>
      <c r="U850" s="82">
        <v>18706</v>
      </c>
      <c r="V850" s="82">
        <v>0</v>
      </c>
      <c r="W850" s="82">
        <v>0</v>
      </c>
      <c r="X850" s="82">
        <v>893</v>
      </c>
      <c r="Y850" s="82">
        <v>19599</v>
      </c>
      <c r="Z850" s="83">
        <f ca="1">SUMIF($A$10:$A$938,$A850,$Y$10:$Y$938)+SUMIF('17PJ'!$B$10:$K$889,$A850,'17PJ'!K$10:$K$889)</f>
        <v>4228763</v>
      </c>
      <c r="AB850" s="79">
        <v>0</v>
      </c>
      <c r="AC850" s="79">
        <v>0</v>
      </c>
      <c r="AD850" s="80">
        <v>0</v>
      </c>
      <c r="AE850" s="150"/>
    </row>
    <row r="851" spans="1:31" s="13" customFormat="1">
      <c r="A851" s="49">
        <v>3501</v>
      </c>
      <c r="B851" s="49">
        <v>3501137278</v>
      </c>
      <c r="C851" s="50" t="s">
        <v>298</v>
      </c>
      <c r="D851" s="49">
        <v>137</v>
      </c>
      <c r="E851" s="50" t="s">
        <v>196</v>
      </c>
      <c r="F851" s="49">
        <v>278</v>
      </c>
      <c r="G851" s="50" t="s">
        <v>190</v>
      </c>
      <c r="H851" s="79">
        <v>1.32</v>
      </c>
      <c r="I851" s="80">
        <v>9794</v>
      </c>
      <c r="J851" s="80">
        <v>2822</v>
      </c>
      <c r="K851" s="80">
        <v>0</v>
      </c>
      <c r="L851" s="80">
        <v>893</v>
      </c>
      <c r="M851" s="81">
        <v>13509</v>
      </c>
      <c r="N851"/>
      <c r="O851" s="79">
        <v>0</v>
      </c>
      <c r="P851" s="79">
        <v>0</v>
      </c>
      <c r="Q851" s="55">
        <v>0.09</v>
      </c>
      <c r="R851" s="55">
        <v>4.4371064609889412E-2</v>
      </c>
      <c r="S851" s="52">
        <v>0</v>
      </c>
      <c r="T851"/>
      <c r="U851" s="82">
        <v>16653</v>
      </c>
      <c r="V851" s="82">
        <v>0</v>
      </c>
      <c r="W851" s="82">
        <v>0</v>
      </c>
      <c r="X851" s="82">
        <v>1179</v>
      </c>
      <c r="Y851" s="82">
        <v>17832</v>
      </c>
      <c r="Z851" s="83">
        <f ca="1">SUMIF($A$10:$A$938,$A851,$Y$10:$Y$938)+SUMIF('17PJ'!$B$10:$K$889,$A851,'17PJ'!K$10:$K$889)</f>
        <v>4228763</v>
      </c>
      <c r="AB851" s="79">
        <v>0</v>
      </c>
      <c r="AC851" s="79">
        <v>0</v>
      </c>
      <c r="AD851" s="80">
        <v>0</v>
      </c>
      <c r="AE851" s="150"/>
    </row>
    <row r="852" spans="1:31" s="13" customFormat="1">
      <c r="A852" s="49">
        <v>3501</v>
      </c>
      <c r="B852" s="49">
        <v>3501137281</v>
      </c>
      <c r="C852" s="50" t="s">
        <v>298</v>
      </c>
      <c r="D852" s="49">
        <v>137</v>
      </c>
      <c r="E852" s="50" t="s">
        <v>196</v>
      </c>
      <c r="F852" s="49">
        <v>281</v>
      </c>
      <c r="G852" s="50" t="s">
        <v>146</v>
      </c>
      <c r="H852" s="79">
        <v>60.28</v>
      </c>
      <c r="I852" s="80">
        <v>12941</v>
      </c>
      <c r="J852" s="80">
        <v>20</v>
      </c>
      <c r="K852" s="80">
        <v>0</v>
      </c>
      <c r="L852" s="80">
        <v>893</v>
      </c>
      <c r="M852" s="81">
        <v>13854</v>
      </c>
      <c r="N852"/>
      <c r="O852" s="79">
        <v>0</v>
      </c>
      <c r="P852" s="79">
        <v>0</v>
      </c>
      <c r="Q852" s="55">
        <v>0.18</v>
      </c>
      <c r="R852" s="55">
        <v>0.11309545177303622</v>
      </c>
      <c r="S852" s="52">
        <v>0</v>
      </c>
      <c r="T852"/>
      <c r="U852" s="82">
        <v>781288</v>
      </c>
      <c r="V852" s="82">
        <v>0</v>
      </c>
      <c r="W852" s="82">
        <v>0</v>
      </c>
      <c r="X852" s="82">
        <v>53831</v>
      </c>
      <c r="Y852" s="82">
        <v>835119</v>
      </c>
      <c r="Z852" s="83">
        <f ca="1">SUMIF($A$10:$A$938,$A852,$Y$10:$Y$938)+SUMIF('17PJ'!$B$10:$K$889,$A852,'17PJ'!K$10:$K$889)</f>
        <v>4228763</v>
      </c>
      <c r="AB852" s="79">
        <v>0</v>
      </c>
      <c r="AC852" s="79">
        <v>0</v>
      </c>
      <c r="AD852" s="80">
        <v>0</v>
      </c>
      <c r="AE852" s="150"/>
    </row>
    <row r="853" spans="1:31" s="13" customFormat="1">
      <c r="A853" s="49">
        <v>3501</v>
      </c>
      <c r="B853" s="49">
        <v>3501137325</v>
      </c>
      <c r="C853" s="50" t="s">
        <v>298</v>
      </c>
      <c r="D853" s="49">
        <v>137</v>
      </c>
      <c r="E853" s="50" t="s">
        <v>196</v>
      </c>
      <c r="F853" s="49">
        <v>325</v>
      </c>
      <c r="G853" s="50" t="s">
        <v>198</v>
      </c>
      <c r="H853" s="79">
        <v>0.57999999999999996</v>
      </c>
      <c r="I853" s="80">
        <v>13975</v>
      </c>
      <c r="J853" s="80">
        <v>1747</v>
      </c>
      <c r="K853" s="80">
        <v>0</v>
      </c>
      <c r="L853" s="80">
        <v>893</v>
      </c>
      <c r="M853" s="81">
        <v>16615</v>
      </c>
      <c r="N853"/>
      <c r="O853" s="79">
        <v>0</v>
      </c>
      <c r="P853" s="79">
        <v>0</v>
      </c>
      <c r="Q853" s="55">
        <v>0.09</v>
      </c>
      <c r="R853" s="55">
        <v>1.9282665189815937E-3</v>
      </c>
      <c r="S853" s="52">
        <v>0</v>
      </c>
      <c r="T853"/>
      <c r="U853" s="82">
        <v>9119</v>
      </c>
      <c r="V853" s="82">
        <v>0</v>
      </c>
      <c r="W853" s="82">
        <v>0</v>
      </c>
      <c r="X853" s="82">
        <v>518</v>
      </c>
      <c r="Y853" s="82">
        <v>9637</v>
      </c>
      <c r="Z853" s="83">
        <f ca="1">SUMIF($A$10:$A$938,$A853,$Y$10:$Y$938)+SUMIF('17PJ'!$B$10:$K$889,$A853,'17PJ'!K$10:$K$889)</f>
        <v>4228763</v>
      </c>
      <c r="AB853" s="79">
        <v>0</v>
      </c>
      <c r="AC853" s="79">
        <v>0</v>
      </c>
      <c r="AD853" s="80">
        <v>0</v>
      </c>
      <c r="AE853" s="150"/>
    </row>
    <row r="854" spans="1:31" s="13" customFormat="1">
      <c r="A854" s="49">
        <v>3501</v>
      </c>
      <c r="B854" s="49">
        <v>3501137332</v>
      </c>
      <c r="C854" s="50" t="s">
        <v>298</v>
      </c>
      <c r="D854" s="49">
        <v>137</v>
      </c>
      <c r="E854" s="50" t="s">
        <v>196</v>
      </c>
      <c r="F854" s="49">
        <v>332</v>
      </c>
      <c r="G854" s="50" t="s">
        <v>199</v>
      </c>
      <c r="H854" s="79">
        <v>3.29</v>
      </c>
      <c r="I854" s="80">
        <v>9794</v>
      </c>
      <c r="J854" s="80">
        <v>896</v>
      </c>
      <c r="K854" s="80">
        <v>0</v>
      </c>
      <c r="L854" s="80">
        <v>893</v>
      </c>
      <c r="M854" s="81">
        <v>11583</v>
      </c>
      <c r="N854"/>
      <c r="O854" s="79">
        <v>0</v>
      </c>
      <c r="P854" s="79">
        <v>0</v>
      </c>
      <c r="Q854" s="55">
        <v>0.09</v>
      </c>
      <c r="R854" s="55">
        <v>1.2210003560942382E-2</v>
      </c>
      <c r="S854" s="52">
        <v>0</v>
      </c>
      <c r="T854"/>
      <c r="U854" s="82">
        <v>35171</v>
      </c>
      <c r="V854" s="82">
        <v>0</v>
      </c>
      <c r="W854" s="82">
        <v>0</v>
      </c>
      <c r="X854" s="82">
        <v>2939</v>
      </c>
      <c r="Y854" s="82">
        <v>38110</v>
      </c>
      <c r="Z854" s="83">
        <f ca="1">SUMIF($A$10:$A$938,$A854,$Y$10:$Y$938)+SUMIF('17PJ'!$B$10:$K$889,$A854,'17PJ'!K$10:$K$889)</f>
        <v>4228763</v>
      </c>
      <c r="AB854" s="79">
        <v>0</v>
      </c>
      <c r="AC854" s="79">
        <v>0</v>
      </c>
      <c r="AD854" s="80">
        <v>0</v>
      </c>
      <c r="AE854" s="150"/>
    </row>
    <row r="855" spans="1:31" s="13" customFormat="1">
      <c r="A855" s="49">
        <v>3502</v>
      </c>
      <c r="B855" s="49">
        <v>3502281061</v>
      </c>
      <c r="C855" s="50" t="s">
        <v>299</v>
      </c>
      <c r="D855" s="49">
        <v>281</v>
      </c>
      <c r="E855" s="50" t="s">
        <v>146</v>
      </c>
      <c r="F855" s="49">
        <v>61</v>
      </c>
      <c r="G855" s="50" t="s">
        <v>148</v>
      </c>
      <c r="H855" s="79">
        <v>1</v>
      </c>
      <c r="I855" s="80">
        <v>12275</v>
      </c>
      <c r="J855" s="80">
        <v>513</v>
      </c>
      <c r="K855" s="80">
        <v>0</v>
      </c>
      <c r="L855" s="80">
        <v>893</v>
      </c>
      <c r="M855" s="81">
        <v>13681</v>
      </c>
      <c r="N855"/>
      <c r="O855" s="79">
        <v>0</v>
      </c>
      <c r="P855" s="79">
        <v>0</v>
      </c>
      <c r="Q855" s="55">
        <v>0.09</v>
      </c>
      <c r="R855" s="55">
        <v>3.1614984004721104E-2</v>
      </c>
      <c r="S855" s="52">
        <v>0</v>
      </c>
      <c r="T855"/>
      <c r="U855" s="82">
        <v>12788</v>
      </c>
      <c r="V855" s="82">
        <v>0</v>
      </c>
      <c r="W855" s="82">
        <v>0</v>
      </c>
      <c r="X855" s="82">
        <v>893</v>
      </c>
      <c r="Y855" s="82">
        <v>13681</v>
      </c>
      <c r="Z855" s="83">
        <f ca="1">SUMIF($A$10:$A$938,$A855,$Y$10:$Y$938)+SUMIF('17PJ'!$B$10:$K$889,$A855,'17PJ'!K$10:$K$889)</f>
        <v>5697829</v>
      </c>
      <c r="AB855" s="79">
        <v>0</v>
      </c>
      <c r="AC855" s="79">
        <v>0</v>
      </c>
      <c r="AD855" s="80">
        <v>0</v>
      </c>
      <c r="AE855" s="150"/>
    </row>
    <row r="856" spans="1:31" s="13" customFormat="1">
      <c r="A856" s="49">
        <v>3502</v>
      </c>
      <c r="B856" s="49">
        <v>3502281137</v>
      </c>
      <c r="C856" s="50" t="s">
        <v>299</v>
      </c>
      <c r="D856" s="49">
        <v>281</v>
      </c>
      <c r="E856" s="50" t="s">
        <v>146</v>
      </c>
      <c r="F856" s="49">
        <v>137</v>
      </c>
      <c r="G856" s="50" t="s">
        <v>196</v>
      </c>
      <c r="H856" s="79">
        <v>1</v>
      </c>
      <c r="I856" s="80">
        <v>10413</v>
      </c>
      <c r="J856" s="80">
        <v>17</v>
      </c>
      <c r="K856" s="80">
        <v>0</v>
      </c>
      <c r="L856" s="80">
        <v>893</v>
      </c>
      <c r="M856" s="81">
        <v>11323</v>
      </c>
      <c r="N856"/>
      <c r="O856" s="79">
        <v>0</v>
      </c>
      <c r="P856" s="79">
        <v>0</v>
      </c>
      <c r="Q856" s="55">
        <v>0.18</v>
      </c>
      <c r="R856" s="55">
        <v>0.11736259389397866</v>
      </c>
      <c r="S856" s="52">
        <v>0</v>
      </c>
      <c r="T856"/>
      <c r="U856" s="82">
        <v>10430</v>
      </c>
      <c r="V856" s="82">
        <v>0</v>
      </c>
      <c r="W856" s="82">
        <v>0</v>
      </c>
      <c r="X856" s="82">
        <v>893</v>
      </c>
      <c r="Y856" s="82">
        <v>11323</v>
      </c>
      <c r="Z856" s="83">
        <f ca="1">SUMIF($A$10:$A$938,$A856,$Y$10:$Y$938)+SUMIF('17PJ'!$B$10:$K$889,$A856,'17PJ'!K$10:$K$889)</f>
        <v>5697829</v>
      </c>
      <c r="AB856" s="79">
        <v>0</v>
      </c>
      <c r="AC856" s="79">
        <v>0</v>
      </c>
      <c r="AD856" s="80">
        <v>0</v>
      </c>
      <c r="AE856" s="150"/>
    </row>
    <row r="857" spans="1:31" s="13" customFormat="1">
      <c r="A857" s="49">
        <v>3502</v>
      </c>
      <c r="B857" s="49">
        <v>3502281281</v>
      </c>
      <c r="C857" s="50" t="s">
        <v>299</v>
      </c>
      <c r="D857" s="49">
        <v>281</v>
      </c>
      <c r="E857" s="50" t="s">
        <v>146</v>
      </c>
      <c r="F857" s="49">
        <v>281</v>
      </c>
      <c r="G857" s="50" t="s">
        <v>146</v>
      </c>
      <c r="H857" s="79">
        <v>438.7</v>
      </c>
      <c r="I857" s="80">
        <v>12019</v>
      </c>
      <c r="J857" s="80">
        <v>19</v>
      </c>
      <c r="K857" s="80">
        <v>0</v>
      </c>
      <c r="L857" s="80">
        <v>893</v>
      </c>
      <c r="M857" s="81">
        <v>12931</v>
      </c>
      <c r="N857"/>
      <c r="O857" s="79">
        <v>0</v>
      </c>
      <c r="P857" s="79">
        <v>0</v>
      </c>
      <c r="Q857" s="55">
        <v>0.18</v>
      </c>
      <c r="R857" s="55">
        <v>0.11309545177303622</v>
      </c>
      <c r="S857" s="52">
        <v>0</v>
      </c>
      <c r="T857"/>
      <c r="U857" s="82">
        <v>5281069</v>
      </c>
      <c r="V857" s="82">
        <v>0</v>
      </c>
      <c r="W857" s="82">
        <v>0</v>
      </c>
      <c r="X857" s="82">
        <v>391756</v>
      </c>
      <c r="Y857" s="82">
        <v>5672825</v>
      </c>
      <c r="Z857" s="83">
        <f ca="1">SUMIF($A$10:$A$938,$A857,$Y$10:$Y$938)+SUMIF('17PJ'!$B$10:$K$889,$A857,'17PJ'!K$10:$K$889)</f>
        <v>5697829</v>
      </c>
      <c r="AB857" s="79">
        <v>0</v>
      </c>
      <c r="AC857" s="79">
        <v>0</v>
      </c>
      <c r="AD857" s="80">
        <v>0</v>
      </c>
      <c r="AE857" s="150"/>
    </row>
    <row r="858" spans="1:31" s="13" customFormat="1">
      <c r="A858" s="49">
        <v>3503</v>
      </c>
      <c r="B858" s="49">
        <v>3503160031</v>
      </c>
      <c r="C858" s="50" t="s">
        <v>374</v>
      </c>
      <c r="D858" s="49">
        <v>160</v>
      </c>
      <c r="E858" s="50" t="s">
        <v>134</v>
      </c>
      <c r="F858" s="49">
        <v>31</v>
      </c>
      <c r="G858" s="50" t="s">
        <v>76</v>
      </c>
      <c r="H858" s="79">
        <v>10</v>
      </c>
      <c r="I858" s="80">
        <v>9953</v>
      </c>
      <c r="J858" s="80">
        <v>4617</v>
      </c>
      <c r="K858" s="80">
        <v>0</v>
      </c>
      <c r="L858" s="80">
        <v>893</v>
      </c>
      <c r="M858" s="81">
        <v>15463</v>
      </c>
      <c r="N858"/>
      <c r="O858" s="79">
        <v>0</v>
      </c>
      <c r="P858" s="79">
        <v>0</v>
      </c>
      <c r="Q858" s="55">
        <v>0.09</v>
      </c>
      <c r="R858" s="55">
        <v>3.0859245332986639E-2</v>
      </c>
      <c r="S858" s="52">
        <v>0</v>
      </c>
      <c r="T858"/>
      <c r="U858" s="82">
        <v>145700</v>
      </c>
      <c r="V858" s="82">
        <v>0</v>
      </c>
      <c r="W858" s="82">
        <v>0</v>
      </c>
      <c r="X858" s="82">
        <v>8930</v>
      </c>
      <c r="Y858" s="82">
        <v>154630</v>
      </c>
      <c r="Z858" s="83">
        <f ca="1">SUMIF($A$10:$A$938,$A858,$Y$10:$Y$938)+SUMIF('17PJ'!$B$10:$K$889,$A858,'17PJ'!K$10:$K$889)</f>
        <v>9886045</v>
      </c>
      <c r="AB858" s="79">
        <v>0</v>
      </c>
      <c r="AC858" s="79">
        <v>0</v>
      </c>
      <c r="AD858" s="80">
        <v>0</v>
      </c>
      <c r="AE858" s="150"/>
    </row>
    <row r="859" spans="1:31" s="13" customFormat="1">
      <c r="A859" s="49">
        <v>3503</v>
      </c>
      <c r="B859" s="49">
        <v>3503160044</v>
      </c>
      <c r="C859" s="50" t="s">
        <v>374</v>
      </c>
      <c r="D859" s="49">
        <v>160</v>
      </c>
      <c r="E859" s="50" t="s">
        <v>134</v>
      </c>
      <c r="F859" s="49">
        <v>44</v>
      </c>
      <c r="G859" s="50" t="s">
        <v>12</v>
      </c>
      <c r="H859" s="79">
        <v>1</v>
      </c>
      <c r="I859" s="80">
        <v>8406</v>
      </c>
      <c r="J859" s="80">
        <v>193</v>
      </c>
      <c r="K859" s="80">
        <v>0</v>
      </c>
      <c r="L859" s="80">
        <v>893</v>
      </c>
      <c r="M859" s="81">
        <v>9492</v>
      </c>
      <c r="N859"/>
      <c r="O859" s="79">
        <v>0</v>
      </c>
      <c r="P859" s="79">
        <v>0</v>
      </c>
      <c r="Q859" s="55">
        <v>0.09</v>
      </c>
      <c r="R859" s="55">
        <v>4.5747299026763673E-2</v>
      </c>
      <c r="S859" s="52">
        <v>0</v>
      </c>
      <c r="T859"/>
      <c r="U859" s="82">
        <v>8599</v>
      </c>
      <c r="V859" s="82">
        <v>0</v>
      </c>
      <c r="W859" s="82">
        <v>0</v>
      </c>
      <c r="X859" s="82">
        <v>893</v>
      </c>
      <c r="Y859" s="82">
        <v>9492</v>
      </c>
      <c r="Z859" s="83">
        <f ca="1">SUMIF($A$10:$A$938,$A859,$Y$10:$Y$938)+SUMIF('17PJ'!$B$10:$K$889,$A859,'17PJ'!K$10:$K$889)</f>
        <v>9886045</v>
      </c>
      <c r="AB859" s="79">
        <v>0</v>
      </c>
      <c r="AC859" s="79">
        <v>0</v>
      </c>
      <c r="AD859" s="80">
        <v>0</v>
      </c>
      <c r="AE859" s="150"/>
    </row>
    <row r="860" spans="1:31" s="13" customFormat="1">
      <c r="A860" s="49">
        <v>3503</v>
      </c>
      <c r="B860" s="49">
        <v>3503160048</v>
      </c>
      <c r="C860" s="50" t="s">
        <v>374</v>
      </c>
      <c r="D860" s="49">
        <v>160</v>
      </c>
      <c r="E860" s="50" t="s">
        <v>134</v>
      </c>
      <c r="F860" s="49">
        <v>48</v>
      </c>
      <c r="G860" s="50" t="s">
        <v>217</v>
      </c>
      <c r="H860" s="79">
        <v>1</v>
      </c>
      <c r="I860" s="80">
        <v>8450</v>
      </c>
      <c r="J860" s="80">
        <v>6715</v>
      </c>
      <c r="K860" s="80">
        <v>0</v>
      </c>
      <c r="L860" s="80">
        <v>893</v>
      </c>
      <c r="M860" s="81">
        <v>16058</v>
      </c>
      <c r="N860"/>
      <c r="O860" s="79">
        <v>0</v>
      </c>
      <c r="P860" s="79">
        <v>0</v>
      </c>
      <c r="Q860" s="55">
        <v>0.09</v>
      </c>
      <c r="R860" s="55">
        <v>8.0187235395095288E-4</v>
      </c>
      <c r="S860" s="52">
        <v>0</v>
      </c>
      <c r="T860"/>
      <c r="U860" s="82">
        <v>15165</v>
      </c>
      <c r="V860" s="82">
        <v>0</v>
      </c>
      <c r="W860" s="82">
        <v>0</v>
      </c>
      <c r="X860" s="82">
        <v>893</v>
      </c>
      <c r="Y860" s="82">
        <v>16058</v>
      </c>
      <c r="Z860" s="83">
        <f ca="1">SUMIF($A$10:$A$938,$A860,$Y$10:$Y$938)+SUMIF('17PJ'!$B$10:$K$889,$A860,'17PJ'!K$10:$K$889)</f>
        <v>9886045</v>
      </c>
      <c r="AB860" s="79">
        <v>0</v>
      </c>
      <c r="AC860" s="79">
        <v>0</v>
      </c>
      <c r="AD860" s="80">
        <v>0</v>
      </c>
      <c r="AE860" s="150"/>
    </row>
    <row r="861" spans="1:31" s="13" customFormat="1">
      <c r="A861" s="49">
        <v>3503</v>
      </c>
      <c r="B861" s="49">
        <v>3503160056</v>
      </c>
      <c r="C861" s="50" t="s">
        <v>374</v>
      </c>
      <c r="D861" s="49">
        <v>160</v>
      </c>
      <c r="E861" s="50" t="s">
        <v>134</v>
      </c>
      <c r="F861" s="49">
        <v>56</v>
      </c>
      <c r="G861" s="50" t="s">
        <v>133</v>
      </c>
      <c r="H861" s="79">
        <v>2.5</v>
      </c>
      <c r="I861" s="80">
        <v>8406</v>
      </c>
      <c r="J861" s="80">
        <v>3266</v>
      </c>
      <c r="K861" s="80">
        <v>0</v>
      </c>
      <c r="L861" s="80">
        <v>893</v>
      </c>
      <c r="M861" s="81">
        <v>12565</v>
      </c>
      <c r="N861"/>
      <c r="O861" s="79">
        <v>0</v>
      </c>
      <c r="P861" s="79">
        <v>0</v>
      </c>
      <c r="Q861" s="55">
        <v>0.09</v>
      </c>
      <c r="R861" s="55">
        <v>2.0474156589421796E-2</v>
      </c>
      <c r="S861" s="52">
        <v>0</v>
      </c>
      <c r="T861"/>
      <c r="U861" s="82">
        <v>29181</v>
      </c>
      <c r="V861" s="82">
        <v>0</v>
      </c>
      <c r="W861" s="82">
        <v>0</v>
      </c>
      <c r="X861" s="82">
        <v>2232</v>
      </c>
      <c r="Y861" s="82">
        <v>31413</v>
      </c>
      <c r="Z861" s="83">
        <f ca="1">SUMIF($A$10:$A$938,$A861,$Y$10:$Y$938)+SUMIF('17PJ'!$B$10:$K$889,$A861,'17PJ'!K$10:$K$889)</f>
        <v>9886045</v>
      </c>
      <c r="AB861" s="79">
        <v>0</v>
      </c>
      <c r="AC861" s="79">
        <v>0</v>
      </c>
      <c r="AD861" s="80">
        <v>0</v>
      </c>
      <c r="AE861" s="150"/>
    </row>
    <row r="862" spans="1:31" s="13" customFormat="1">
      <c r="A862" s="49">
        <v>3503</v>
      </c>
      <c r="B862" s="49">
        <v>3503160079</v>
      </c>
      <c r="C862" s="50" t="s">
        <v>374</v>
      </c>
      <c r="D862" s="49">
        <v>160</v>
      </c>
      <c r="E862" s="50" t="s">
        <v>134</v>
      </c>
      <c r="F862" s="49">
        <v>79</v>
      </c>
      <c r="G862" s="50" t="s">
        <v>86</v>
      </c>
      <c r="H862" s="79">
        <v>56.28</v>
      </c>
      <c r="I862" s="80">
        <v>9676</v>
      </c>
      <c r="J862" s="80">
        <v>980</v>
      </c>
      <c r="K862" s="80">
        <v>0</v>
      </c>
      <c r="L862" s="80">
        <v>893</v>
      </c>
      <c r="M862" s="81">
        <v>11549</v>
      </c>
      <c r="N862"/>
      <c r="O862" s="79">
        <v>0</v>
      </c>
      <c r="P862" s="79">
        <v>0</v>
      </c>
      <c r="Q862" s="55">
        <v>0.09</v>
      </c>
      <c r="R862" s="55">
        <v>6.132665667844843E-2</v>
      </c>
      <c r="S862" s="52">
        <v>0</v>
      </c>
      <c r="T862"/>
      <c r="U862" s="82">
        <v>599720</v>
      </c>
      <c r="V862" s="82">
        <v>0</v>
      </c>
      <c r="W862" s="82">
        <v>0</v>
      </c>
      <c r="X862" s="82">
        <v>50260</v>
      </c>
      <c r="Y862" s="82">
        <v>649980</v>
      </c>
      <c r="Z862" s="83">
        <f ca="1">SUMIF($A$10:$A$938,$A862,$Y$10:$Y$938)+SUMIF('17PJ'!$B$10:$K$889,$A862,'17PJ'!K$10:$K$889)</f>
        <v>9886045</v>
      </c>
      <c r="AB862" s="79">
        <v>0</v>
      </c>
      <c r="AC862" s="79">
        <v>0</v>
      </c>
      <c r="AD862" s="80">
        <v>0</v>
      </c>
      <c r="AE862" s="150"/>
    </row>
    <row r="863" spans="1:31" s="13" customFormat="1">
      <c r="A863" s="49">
        <v>3503</v>
      </c>
      <c r="B863" s="49">
        <v>3503160149</v>
      </c>
      <c r="C863" s="50" t="s">
        <v>374</v>
      </c>
      <c r="D863" s="49">
        <v>160</v>
      </c>
      <c r="E863" s="50" t="s">
        <v>134</v>
      </c>
      <c r="F863" s="49">
        <v>149</v>
      </c>
      <c r="G863" s="50" t="s">
        <v>77</v>
      </c>
      <c r="H863" s="79">
        <v>1</v>
      </c>
      <c r="I863" s="80">
        <v>12631</v>
      </c>
      <c r="J863" s="80">
        <v>15</v>
      </c>
      <c r="K863" s="80">
        <v>0</v>
      </c>
      <c r="L863" s="80">
        <v>893</v>
      </c>
      <c r="M863" s="81">
        <v>13539</v>
      </c>
      <c r="N863"/>
      <c r="O863" s="79">
        <v>0</v>
      </c>
      <c r="P863" s="79">
        <v>0</v>
      </c>
      <c r="Q863" s="55">
        <v>0.12985622607830993</v>
      </c>
      <c r="R863" s="55">
        <v>0.10032197054833102</v>
      </c>
      <c r="S863" s="52">
        <v>0</v>
      </c>
      <c r="T863"/>
      <c r="U863" s="82">
        <v>12646</v>
      </c>
      <c r="V863" s="82">
        <v>0</v>
      </c>
      <c r="W863" s="82">
        <v>0</v>
      </c>
      <c r="X863" s="82">
        <v>893</v>
      </c>
      <c r="Y863" s="82">
        <v>13539</v>
      </c>
      <c r="Z863" s="83">
        <f ca="1">SUMIF($A$10:$A$938,$A863,$Y$10:$Y$938)+SUMIF('17PJ'!$B$10:$K$889,$A863,'17PJ'!K$10:$K$889)</f>
        <v>9886045</v>
      </c>
      <c r="AB863" s="79">
        <v>0</v>
      </c>
      <c r="AC863" s="79">
        <v>0</v>
      </c>
      <c r="AD863" s="80">
        <v>0</v>
      </c>
      <c r="AE863" s="150"/>
    </row>
    <row r="864" spans="1:31" s="13" customFormat="1">
      <c r="A864" s="49">
        <v>3503</v>
      </c>
      <c r="B864" s="49">
        <v>3503160160</v>
      </c>
      <c r="C864" s="50" t="s">
        <v>374</v>
      </c>
      <c r="D864" s="49">
        <v>160</v>
      </c>
      <c r="E864" s="50" t="s">
        <v>134</v>
      </c>
      <c r="F864" s="49">
        <v>160</v>
      </c>
      <c r="G864" s="50" t="s">
        <v>134</v>
      </c>
      <c r="H864" s="79">
        <v>675.25</v>
      </c>
      <c r="I864" s="80">
        <v>10846</v>
      </c>
      <c r="J864" s="80">
        <v>319</v>
      </c>
      <c r="K864" s="80">
        <v>767.01002981837883</v>
      </c>
      <c r="L864" s="80">
        <v>893</v>
      </c>
      <c r="M864" s="81">
        <v>12825.010029818379</v>
      </c>
      <c r="N864"/>
      <c r="O864" s="79">
        <v>0</v>
      </c>
      <c r="P864" s="79">
        <v>553.35000000000014</v>
      </c>
      <c r="Q864" s="55">
        <v>0.1273</v>
      </c>
      <c r="R864" s="55">
        <v>0.10201980292645375</v>
      </c>
      <c r="S864" s="52">
        <v>0</v>
      </c>
      <c r="T864"/>
      <c r="U864" s="82">
        <v>7539166</v>
      </c>
      <c r="V864" s="82">
        <v>424425</v>
      </c>
      <c r="W864" s="82">
        <v>0</v>
      </c>
      <c r="X864" s="82">
        <v>603001</v>
      </c>
      <c r="Y864" s="82">
        <v>8566592</v>
      </c>
      <c r="Z864" s="83">
        <f ca="1">SUMIF($A$10:$A$938,$A864,$Y$10:$Y$938)+SUMIF('17PJ'!$B$10:$K$889,$A864,'17PJ'!K$10:$K$889)</f>
        <v>9886045</v>
      </c>
      <c r="AB864" s="79">
        <v>0</v>
      </c>
      <c r="AC864" s="79">
        <v>0</v>
      </c>
      <c r="AD864" s="80">
        <v>0</v>
      </c>
      <c r="AE864" s="150"/>
    </row>
    <row r="865" spans="1:31" s="13" customFormat="1">
      <c r="A865" s="49">
        <v>3503</v>
      </c>
      <c r="B865" s="49">
        <v>3503160229</v>
      </c>
      <c r="C865" s="50" t="s">
        <v>374</v>
      </c>
      <c r="D865" s="49">
        <v>160</v>
      </c>
      <c r="E865" s="50" t="s">
        <v>134</v>
      </c>
      <c r="F865" s="49">
        <v>229</v>
      </c>
      <c r="G865" s="50" t="s">
        <v>97</v>
      </c>
      <c r="H865" s="79">
        <v>2</v>
      </c>
      <c r="I865" s="80">
        <v>10820</v>
      </c>
      <c r="J865" s="80">
        <v>1866</v>
      </c>
      <c r="K865" s="80">
        <v>0</v>
      </c>
      <c r="L865" s="80">
        <v>893</v>
      </c>
      <c r="M865" s="81">
        <v>13579</v>
      </c>
      <c r="N865"/>
      <c r="O865" s="79">
        <v>0</v>
      </c>
      <c r="P865" s="79">
        <v>0</v>
      </c>
      <c r="Q865" s="55">
        <v>0.09</v>
      </c>
      <c r="R865" s="55">
        <v>1.1153540828177228E-2</v>
      </c>
      <c r="S865" s="52">
        <v>0</v>
      </c>
      <c r="T865"/>
      <c r="U865" s="82">
        <v>25372</v>
      </c>
      <c r="V865" s="82">
        <v>0</v>
      </c>
      <c r="W865" s="82">
        <v>0</v>
      </c>
      <c r="X865" s="82">
        <v>1786</v>
      </c>
      <c r="Y865" s="82">
        <v>27158</v>
      </c>
      <c r="Z865" s="83">
        <f ca="1">SUMIF($A$10:$A$938,$A865,$Y$10:$Y$938)+SUMIF('17PJ'!$B$10:$K$889,$A865,'17PJ'!K$10:$K$889)</f>
        <v>9886045</v>
      </c>
      <c r="AB865" s="79">
        <v>0</v>
      </c>
      <c r="AC865" s="79">
        <v>0</v>
      </c>
      <c r="AD865" s="80">
        <v>0</v>
      </c>
      <c r="AE865" s="150"/>
    </row>
    <row r="866" spans="1:31" s="13" customFormat="1">
      <c r="A866" s="49">
        <v>3503</v>
      </c>
      <c r="B866" s="49">
        <v>3503160295</v>
      </c>
      <c r="C866" s="50" t="s">
        <v>374</v>
      </c>
      <c r="D866" s="49">
        <v>160</v>
      </c>
      <c r="E866" s="50" t="s">
        <v>134</v>
      </c>
      <c r="F866" s="49">
        <v>295</v>
      </c>
      <c r="G866" s="50" t="s">
        <v>135</v>
      </c>
      <c r="H866" s="79">
        <v>2</v>
      </c>
      <c r="I866" s="80">
        <v>8442</v>
      </c>
      <c r="J866" s="80">
        <v>4037</v>
      </c>
      <c r="K866" s="80">
        <v>0</v>
      </c>
      <c r="L866" s="80">
        <v>893</v>
      </c>
      <c r="M866" s="81">
        <v>13372</v>
      </c>
      <c r="N866"/>
      <c r="O866" s="79">
        <v>0</v>
      </c>
      <c r="P866" s="79">
        <v>0</v>
      </c>
      <c r="Q866" s="55">
        <v>0.09</v>
      </c>
      <c r="R866" s="55">
        <v>2.037690193406954E-2</v>
      </c>
      <c r="S866" s="52">
        <v>0</v>
      </c>
      <c r="T866"/>
      <c r="U866" s="82">
        <v>24958</v>
      </c>
      <c r="V866" s="82">
        <v>0</v>
      </c>
      <c r="W866" s="82">
        <v>0</v>
      </c>
      <c r="X866" s="82">
        <v>1786</v>
      </c>
      <c r="Y866" s="82">
        <v>26744</v>
      </c>
      <c r="Z866" s="83">
        <f ca="1">SUMIF($A$10:$A$938,$A866,$Y$10:$Y$938)+SUMIF('17PJ'!$B$10:$K$889,$A866,'17PJ'!K$10:$K$889)</f>
        <v>9886045</v>
      </c>
      <c r="AB866" s="79">
        <v>0</v>
      </c>
      <c r="AC866" s="79">
        <v>0</v>
      </c>
      <c r="AD866" s="80">
        <v>0</v>
      </c>
      <c r="AE866" s="150"/>
    </row>
    <row r="867" spans="1:31" s="13" customFormat="1">
      <c r="A867" s="49">
        <v>3503</v>
      </c>
      <c r="B867" s="49">
        <v>3503160301</v>
      </c>
      <c r="C867" s="50" t="s">
        <v>374</v>
      </c>
      <c r="D867" s="49">
        <v>160</v>
      </c>
      <c r="E867" s="50" t="s">
        <v>134</v>
      </c>
      <c r="F867" s="49">
        <v>301</v>
      </c>
      <c r="G867" s="50" t="s">
        <v>132</v>
      </c>
      <c r="H867" s="79">
        <v>1.0899999999999999</v>
      </c>
      <c r="I867" s="80">
        <v>12587</v>
      </c>
      <c r="J867" s="80">
        <v>4541</v>
      </c>
      <c r="K867" s="80">
        <v>0</v>
      </c>
      <c r="L867" s="80">
        <v>893</v>
      </c>
      <c r="M867" s="81">
        <v>18021</v>
      </c>
      <c r="N867"/>
      <c r="O867" s="79">
        <v>0</v>
      </c>
      <c r="P867" s="79">
        <v>0</v>
      </c>
      <c r="Q867" s="55">
        <v>0.09</v>
      </c>
      <c r="R867" s="55">
        <v>4.5744125016378152E-2</v>
      </c>
      <c r="S867" s="52">
        <v>0</v>
      </c>
      <c r="T867"/>
      <c r="U867" s="82">
        <v>18669</v>
      </c>
      <c r="V867" s="82">
        <v>0</v>
      </c>
      <c r="W867" s="82">
        <v>0</v>
      </c>
      <c r="X867" s="82">
        <v>974</v>
      </c>
      <c r="Y867" s="82">
        <v>19643</v>
      </c>
      <c r="Z867" s="83">
        <f ca="1">SUMIF($A$10:$A$938,$A867,$Y$10:$Y$938)+SUMIF('17PJ'!$B$10:$K$889,$A867,'17PJ'!K$10:$K$889)</f>
        <v>9886045</v>
      </c>
      <c r="AB867" s="79">
        <v>0</v>
      </c>
      <c r="AC867" s="79">
        <v>0</v>
      </c>
      <c r="AD867" s="80">
        <v>0</v>
      </c>
      <c r="AE867" s="150"/>
    </row>
    <row r="868" spans="1:31" s="13" customFormat="1">
      <c r="A868" s="49">
        <v>3503</v>
      </c>
      <c r="B868" s="49">
        <v>3503160673</v>
      </c>
      <c r="C868" s="50" t="s">
        <v>374</v>
      </c>
      <c r="D868" s="49">
        <v>160</v>
      </c>
      <c r="E868" s="50" t="s">
        <v>134</v>
      </c>
      <c r="F868" s="49">
        <v>673</v>
      </c>
      <c r="G868" s="50" t="s">
        <v>137</v>
      </c>
      <c r="H868" s="79">
        <v>0.74</v>
      </c>
      <c r="I868" s="80">
        <v>9381</v>
      </c>
      <c r="J868" s="80">
        <v>4453</v>
      </c>
      <c r="K868" s="80">
        <v>0</v>
      </c>
      <c r="L868" s="80">
        <v>893</v>
      </c>
      <c r="M868" s="81">
        <v>14727</v>
      </c>
      <c r="N868"/>
      <c r="O868" s="79">
        <v>0</v>
      </c>
      <c r="P868" s="79">
        <v>0</v>
      </c>
      <c r="Q868" s="55">
        <v>0.09</v>
      </c>
      <c r="R868" s="55">
        <v>1.7919692828210827E-2</v>
      </c>
      <c r="S868" s="52">
        <v>0</v>
      </c>
      <c r="T868"/>
      <c r="U868" s="82">
        <v>10237</v>
      </c>
      <c r="V868" s="82">
        <v>0</v>
      </c>
      <c r="W868" s="82">
        <v>0</v>
      </c>
      <c r="X868" s="82">
        <v>661</v>
      </c>
      <c r="Y868" s="82">
        <v>10898</v>
      </c>
      <c r="Z868" s="83">
        <f ca="1">SUMIF($A$10:$A$938,$A868,$Y$10:$Y$938)+SUMIF('17PJ'!$B$10:$K$889,$A868,'17PJ'!K$10:$K$889)</f>
        <v>9886045</v>
      </c>
      <c r="AB868" s="79">
        <v>0</v>
      </c>
      <c r="AC868" s="79">
        <v>0</v>
      </c>
      <c r="AD868" s="80">
        <v>0</v>
      </c>
      <c r="AE868" s="150"/>
    </row>
    <row r="869" spans="1:31" s="13" customFormat="1">
      <c r="A869" s="49">
        <v>3503</v>
      </c>
      <c r="B869" s="49">
        <v>3503160735</v>
      </c>
      <c r="C869" s="50" t="s">
        <v>374</v>
      </c>
      <c r="D869" s="49">
        <v>160</v>
      </c>
      <c r="E869" s="50" t="s">
        <v>134</v>
      </c>
      <c r="F869" s="49">
        <v>735</v>
      </c>
      <c r="G869" s="50" t="s">
        <v>119</v>
      </c>
      <c r="H869" s="79">
        <v>3</v>
      </c>
      <c r="I869" s="80">
        <v>12609</v>
      </c>
      <c r="J869" s="80">
        <v>5046</v>
      </c>
      <c r="K869" s="80">
        <v>0</v>
      </c>
      <c r="L869" s="80">
        <v>893</v>
      </c>
      <c r="M869" s="81">
        <v>18548</v>
      </c>
      <c r="N869"/>
      <c r="O869" s="79">
        <v>0</v>
      </c>
      <c r="P869" s="79">
        <v>0</v>
      </c>
      <c r="Q869" s="55">
        <v>0.09</v>
      </c>
      <c r="R869" s="55">
        <v>2.0288207025652885E-2</v>
      </c>
      <c r="S869" s="52">
        <v>0</v>
      </c>
      <c r="T869"/>
      <c r="U869" s="82">
        <v>52965</v>
      </c>
      <c r="V869" s="82">
        <v>0</v>
      </c>
      <c r="W869" s="82">
        <v>0</v>
      </c>
      <c r="X869" s="82">
        <v>2679</v>
      </c>
      <c r="Y869" s="82">
        <v>55644</v>
      </c>
      <c r="Z869" s="83">
        <f ca="1">SUMIF($A$10:$A$938,$A869,$Y$10:$Y$938)+SUMIF('17PJ'!$B$10:$K$889,$A869,'17PJ'!K$10:$K$889)</f>
        <v>9886045</v>
      </c>
      <c r="AB869" s="79">
        <v>0</v>
      </c>
      <c r="AC869" s="79">
        <v>0</v>
      </c>
      <c r="AD869" s="80">
        <v>0</v>
      </c>
      <c r="AE869" s="150"/>
    </row>
    <row r="870" spans="1:31" s="13" customFormat="1">
      <c r="A870" s="49">
        <v>3504</v>
      </c>
      <c r="B870" s="49">
        <v>3504035035</v>
      </c>
      <c r="C870" s="50" t="s">
        <v>301</v>
      </c>
      <c r="D870" s="49">
        <v>35</v>
      </c>
      <c r="E870" s="50" t="s">
        <v>11</v>
      </c>
      <c r="F870" s="49">
        <v>35</v>
      </c>
      <c r="G870" s="50" t="s">
        <v>11</v>
      </c>
      <c r="H870" s="79">
        <v>257.14</v>
      </c>
      <c r="I870" s="80">
        <v>13274</v>
      </c>
      <c r="J870" s="80">
        <v>4666</v>
      </c>
      <c r="K870" s="80">
        <v>716.99551327098754</v>
      </c>
      <c r="L870" s="80">
        <v>893</v>
      </c>
      <c r="M870" s="81">
        <v>19549.995513270987</v>
      </c>
      <c r="N870"/>
      <c r="O870" s="79">
        <v>0</v>
      </c>
      <c r="P870" s="79">
        <v>184.99</v>
      </c>
      <c r="Q870" s="55">
        <v>0.18</v>
      </c>
      <c r="R870" s="55">
        <v>0.14456084490991788</v>
      </c>
      <c r="S870" s="52">
        <v>0</v>
      </c>
      <c r="T870"/>
      <c r="U870" s="82">
        <v>4613091</v>
      </c>
      <c r="V870" s="82">
        <v>132637</v>
      </c>
      <c r="W870" s="82">
        <v>0</v>
      </c>
      <c r="X870" s="82">
        <v>229623</v>
      </c>
      <c r="Y870" s="82">
        <v>4975351</v>
      </c>
      <c r="Z870" s="83">
        <f ca="1">SUMIF($A$10:$A$938,$A870,$Y$10:$Y$938)+SUMIF('17PJ'!$B$10:$K$889,$A870,'17PJ'!K$10:$K$889)</f>
        <v>5090831</v>
      </c>
      <c r="AB870" s="79">
        <v>0</v>
      </c>
      <c r="AC870" s="79">
        <v>0</v>
      </c>
      <c r="AD870" s="80">
        <v>0</v>
      </c>
      <c r="AE870" s="150"/>
    </row>
    <row r="871" spans="1:31" s="13" customFormat="1">
      <c r="A871" s="49">
        <v>3504</v>
      </c>
      <c r="B871" s="49">
        <v>3504035044</v>
      </c>
      <c r="C871" s="50" t="s">
        <v>301</v>
      </c>
      <c r="D871" s="49">
        <v>35</v>
      </c>
      <c r="E871" s="50" t="s">
        <v>11</v>
      </c>
      <c r="F871" s="49">
        <v>44</v>
      </c>
      <c r="G871" s="50" t="s">
        <v>12</v>
      </c>
      <c r="H871" s="79">
        <v>1.52</v>
      </c>
      <c r="I871" s="80">
        <v>14923</v>
      </c>
      <c r="J871" s="80">
        <v>342</v>
      </c>
      <c r="K871" s="80">
        <v>0</v>
      </c>
      <c r="L871" s="80">
        <v>893</v>
      </c>
      <c r="M871" s="81">
        <v>16158</v>
      </c>
      <c r="N871"/>
      <c r="O871" s="79">
        <v>0</v>
      </c>
      <c r="P871" s="79">
        <v>0</v>
      </c>
      <c r="Q871" s="55">
        <v>0.09</v>
      </c>
      <c r="R871" s="55">
        <v>4.5747299026763673E-2</v>
      </c>
      <c r="S871" s="52">
        <v>0</v>
      </c>
      <c r="T871"/>
      <c r="U871" s="82">
        <v>23203</v>
      </c>
      <c r="V871" s="82">
        <v>0</v>
      </c>
      <c r="W871" s="82">
        <v>0</v>
      </c>
      <c r="X871" s="82">
        <v>1357</v>
      </c>
      <c r="Y871" s="82">
        <v>24560</v>
      </c>
      <c r="Z871" s="83">
        <f ca="1">SUMIF($A$10:$A$938,$A871,$Y$10:$Y$938)+SUMIF('17PJ'!$B$10:$K$889,$A871,'17PJ'!K$10:$K$889)</f>
        <v>5090831</v>
      </c>
      <c r="AB871" s="79">
        <v>0</v>
      </c>
      <c r="AC871" s="79">
        <v>0</v>
      </c>
      <c r="AD871" s="80">
        <v>0</v>
      </c>
      <c r="AE871" s="150"/>
    </row>
    <row r="872" spans="1:31" s="13" customFormat="1">
      <c r="A872" s="49">
        <v>3504</v>
      </c>
      <c r="B872" s="49">
        <v>3504035057</v>
      </c>
      <c r="C872" s="50" t="s">
        <v>301</v>
      </c>
      <c r="D872" s="49">
        <v>35</v>
      </c>
      <c r="E872" s="50" t="s">
        <v>11</v>
      </c>
      <c r="F872" s="49">
        <v>57</v>
      </c>
      <c r="G872" s="50" t="s">
        <v>13</v>
      </c>
      <c r="H872" s="79">
        <v>1</v>
      </c>
      <c r="I872" s="80">
        <v>10438</v>
      </c>
      <c r="J872" s="80">
        <v>531</v>
      </c>
      <c r="K872" s="80">
        <v>0</v>
      </c>
      <c r="L872" s="80">
        <v>893</v>
      </c>
      <c r="M872" s="81">
        <v>11862</v>
      </c>
      <c r="N872"/>
      <c r="O872" s="79">
        <v>0</v>
      </c>
      <c r="P872" s="79">
        <v>0</v>
      </c>
      <c r="Q872" s="55">
        <v>0.18</v>
      </c>
      <c r="R872" s="55">
        <v>0.11752257884657875</v>
      </c>
      <c r="S872" s="52">
        <v>0</v>
      </c>
      <c r="T872"/>
      <c r="U872" s="82">
        <v>10969</v>
      </c>
      <c r="V872" s="82">
        <v>0</v>
      </c>
      <c r="W872" s="82">
        <v>0</v>
      </c>
      <c r="X872" s="82">
        <v>893</v>
      </c>
      <c r="Y872" s="82">
        <v>11862</v>
      </c>
      <c r="Z872" s="83">
        <f ca="1">SUMIF($A$10:$A$938,$A872,$Y$10:$Y$938)+SUMIF('17PJ'!$B$10:$K$889,$A872,'17PJ'!K$10:$K$889)</f>
        <v>5090831</v>
      </c>
      <c r="AB872" s="79">
        <v>0</v>
      </c>
      <c r="AC872" s="79">
        <v>0</v>
      </c>
      <c r="AD872" s="80">
        <v>0</v>
      </c>
      <c r="AE872" s="150"/>
    </row>
    <row r="873" spans="1:31" s="13" customFormat="1">
      <c r="A873" s="49">
        <v>3504</v>
      </c>
      <c r="B873" s="49">
        <v>3504035088</v>
      </c>
      <c r="C873" s="50" t="s">
        <v>301</v>
      </c>
      <c r="D873" s="49">
        <v>35</v>
      </c>
      <c r="E873" s="50" t="s">
        <v>11</v>
      </c>
      <c r="F873" s="49">
        <v>88</v>
      </c>
      <c r="G873" s="50" t="s">
        <v>91</v>
      </c>
      <c r="H873" s="79">
        <v>1</v>
      </c>
      <c r="I873" s="80">
        <v>9580</v>
      </c>
      <c r="J873" s="80">
        <v>2881</v>
      </c>
      <c r="K873" s="80">
        <v>0</v>
      </c>
      <c r="L873" s="80">
        <v>893</v>
      </c>
      <c r="M873" s="81">
        <v>13354</v>
      </c>
      <c r="N873"/>
      <c r="O873" s="79">
        <v>0</v>
      </c>
      <c r="P873" s="79">
        <v>0</v>
      </c>
      <c r="Q873" s="55">
        <v>0.09</v>
      </c>
      <c r="R873" s="55">
        <v>5.0751465023331672E-3</v>
      </c>
      <c r="S873" s="52">
        <v>0</v>
      </c>
      <c r="T873"/>
      <c r="U873" s="82">
        <v>12461</v>
      </c>
      <c r="V873" s="82">
        <v>0</v>
      </c>
      <c r="W873" s="82">
        <v>0</v>
      </c>
      <c r="X873" s="82">
        <v>893</v>
      </c>
      <c r="Y873" s="82">
        <v>13354</v>
      </c>
      <c r="Z873" s="83">
        <f ca="1">SUMIF($A$10:$A$938,$A873,$Y$10:$Y$938)+SUMIF('17PJ'!$B$10:$K$889,$A873,'17PJ'!K$10:$K$889)</f>
        <v>5090831</v>
      </c>
      <c r="AB873" s="79">
        <v>0</v>
      </c>
      <c r="AC873" s="79">
        <v>0</v>
      </c>
      <c r="AD873" s="80">
        <v>0</v>
      </c>
      <c r="AE873" s="150"/>
    </row>
    <row r="874" spans="1:31" s="13" customFormat="1">
      <c r="A874" s="49">
        <v>3504</v>
      </c>
      <c r="B874" s="49">
        <v>3504035163</v>
      </c>
      <c r="C874" s="50" t="s">
        <v>301</v>
      </c>
      <c r="D874" s="49">
        <v>35</v>
      </c>
      <c r="E874" s="50" t="s">
        <v>11</v>
      </c>
      <c r="F874" s="49">
        <v>163</v>
      </c>
      <c r="G874" s="50" t="s">
        <v>16</v>
      </c>
      <c r="H874" s="79">
        <v>0.46</v>
      </c>
      <c r="I874" s="80">
        <v>11960</v>
      </c>
      <c r="J874" s="80">
        <v>505</v>
      </c>
      <c r="K874" s="80">
        <v>0</v>
      </c>
      <c r="L874" s="80">
        <v>893</v>
      </c>
      <c r="M874" s="81">
        <v>13358</v>
      </c>
      <c r="N874"/>
      <c r="O874" s="79">
        <v>0</v>
      </c>
      <c r="P874" s="79">
        <v>0</v>
      </c>
      <c r="Q874" s="55">
        <v>0.18</v>
      </c>
      <c r="R874" s="55">
        <v>8.6929728917015628E-2</v>
      </c>
      <c r="S874" s="52">
        <v>0</v>
      </c>
      <c r="T874"/>
      <c r="U874" s="82">
        <v>5734</v>
      </c>
      <c r="V874" s="82">
        <v>0</v>
      </c>
      <c r="W874" s="82">
        <v>0</v>
      </c>
      <c r="X874" s="82">
        <v>411</v>
      </c>
      <c r="Y874" s="82">
        <v>6145</v>
      </c>
      <c r="Z874" s="83">
        <f ca="1">SUMIF($A$10:$A$938,$A874,$Y$10:$Y$938)+SUMIF('17PJ'!$B$10:$K$889,$A874,'17PJ'!K$10:$K$889)</f>
        <v>5090831</v>
      </c>
      <c r="AB874" s="79">
        <v>0</v>
      </c>
      <c r="AC874" s="79">
        <v>0</v>
      </c>
      <c r="AD874" s="80">
        <v>0</v>
      </c>
      <c r="AE874" s="150"/>
    </row>
    <row r="875" spans="1:31" s="13" customFormat="1">
      <c r="A875" s="49">
        <v>3504</v>
      </c>
      <c r="B875" s="49">
        <v>3504035189</v>
      </c>
      <c r="C875" s="50" t="s">
        <v>301</v>
      </c>
      <c r="D875" s="49">
        <v>35</v>
      </c>
      <c r="E875" s="50" t="s">
        <v>11</v>
      </c>
      <c r="F875" s="49">
        <v>189</v>
      </c>
      <c r="G875" s="50" t="s">
        <v>24</v>
      </c>
      <c r="H875" s="79">
        <v>2.94</v>
      </c>
      <c r="I875" s="80">
        <v>9699</v>
      </c>
      <c r="J875" s="80">
        <v>3886</v>
      </c>
      <c r="K875" s="80">
        <v>0</v>
      </c>
      <c r="L875" s="80">
        <v>893</v>
      </c>
      <c r="M875" s="81">
        <v>14478</v>
      </c>
      <c r="N875"/>
      <c r="O875" s="79">
        <v>0</v>
      </c>
      <c r="P875" s="79">
        <v>0</v>
      </c>
      <c r="Q875" s="55">
        <v>0.09</v>
      </c>
      <c r="R875" s="55">
        <v>2.9108240576110694E-3</v>
      </c>
      <c r="S875" s="52">
        <v>0</v>
      </c>
      <c r="T875"/>
      <c r="U875" s="82">
        <v>39939</v>
      </c>
      <c r="V875" s="82">
        <v>0</v>
      </c>
      <c r="W875" s="82">
        <v>0</v>
      </c>
      <c r="X875" s="82">
        <v>2625</v>
      </c>
      <c r="Y875" s="82">
        <v>42564</v>
      </c>
      <c r="Z875" s="83">
        <f ca="1">SUMIF($A$10:$A$938,$A875,$Y$10:$Y$938)+SUMIF('17PJ'!$B$10:$K$889,$A875,'17PJ'!K$10:$K$889)</f>
        <v>5090831</v>
      </c>
      <c r="AB875" s="79">
        <v>0</v>
      </c>
      <c r="AC875" s="79">
        <v>0</v>
      </c>
      <c r="AD875" s="80">
        <v>0</v>
      </c>
      <c r="AE875" s="150"/>
    </row>
    <row r="876" spans="1:31" s="13" customFormat="1">
      <c r="A876" s="49">
        <v>3504</v>
      </c>
      <c r="B876" s="49">
        <v>3504035308</v>
      </c>
      <c r="C876" s="50" t="s">
        <v>301</v>
      </c>
      <c r="D876" s="49">
        <v>35</v>
      </c>
      <c r="E876" s="50" t="s">
        <v>11</v>
      </c>
      <c r="F876" s="49">
        <v>308</v>
      </c>
      <c r="G876" s="50" t="s">
        <v>20</v>
      </c>
      <c r="H876" s="79">
        <v>0.97</v>
      </c>
      <c r="I876" s="80">
        <v>11954</v>
      </c>
      <c r="J876" s="80">
        <v>6937</v>
      </c>
      <c r="K876" s="80">
        <v>0</v>
      </c>
      <c r="L876" s="80">
        <v>893</v>
      </c>
      <c r="M876" s="81">
        <v>19784</v>
      </c>
      <c r="N876"/>
      <c r="O876" s="79">
        <v>0</v>
      </c>
      <c r="P876" s="79">
        <v>0</v>
      </c>
      <c r="Q876" s="55">
        <v>0.09</v>
      </c>
      <c r="R876" s="55">
        <v>2.0352338655245709E-3</v>
      </c>
      <c r="S876" s="52">
        <v>0</v>
      </c>
      <c r="T876"/>
      <c r="U876" s="82">
        <v>18324</v>
      </c>
      <c r="V876" s="82">
        <v>0</v>
      </c>
      <c r="W876" s="82">
        <v>0</v>
      </c>
      <c r="X876" s="82">
        <v>866</v>
      </c>
      <c r="Y876" s="82">
        <v>19190</v>
      </c>
      <c r="Z876" s="83">
        <f ca="1">SUMIF($A$10:$A$938,$A876,$Y$10:$Y$938)+SUMIF('17PJ'!$B$10:$K$889,$A876,'17PJ'!K$10:$K$889)</f>
        <v>5090831</v>
      </c>
      <c r="AB876" s="79">
        <v>0</v>
      </c>
      <c r="AC876" s="79">
        <v>0</v>
      </c>
      <c r="AD876" s="80">
        <v>0</v>
      </c>
      <c r="AE876" s="150"/>
    </row>
    <row r="877" spans="1:31" s="13" customFormat="1">
      <c r="A877" s="49">
        <v>3506</v>
      </c>
      <c r="B877" s="49">
        <v>3506262035</v>
      </c>
      <c r="C877" s="50" t="s">
        <v>302</v>
      </c>
      <c r="D877" s="49">
        <v>262</v>
      </c>
      <c r="E877" s="50" t="s">
        <v>19</v>
      </c>
      <c r="F877" s="49">
        <v>35</v>
      </c>
      <c r="G877" s="50" t="s">
        <v>11</v>
      </c>
      <c r="H877" s="79">
        <v>2</v>
      </c>
      <c r="I877" s="80">
        <v>10103</v>
      </c>
      <c r="J877" s="80">
        <v>3552</v>
      </c>
      <c r="K877" s="80">
        <v>0</v>
      </c>
      <c r="L877" s="80">
        <v>893</v>
      </c>
      <c r="M877" s="81">
        <v>14548</v>
      </c>
      <c r="N877"/>
      <c r="O877" s="79">
        <v>0</v>
      </c>
      <c r="P877" s="79">
        <v>0</v>
      </c>
      <c r="Q877" s="55">
        <v>0.18</v>
      </c>
      <c r="R877" s="55">
        <v>0.14456084490991788</v>
      </c>
      <c r="S877" s="52">
        <v>0</v>
      </c>
      <c r="T877"/>
      <c r="U877" s="82">
        <v>27310</v>
      </c>
      <c r="V877" s="82">
        <v>0</v>
      </c>
      <c r="W877" s="82">
        <v>0</v>
      </c>
      <c r="X877" s="82">
        <v>1786</v>
      </c>
      <c r="Y877" s="82">
        <v>29096</v>
      </c>
      <c r="Z877" s="83">
        <f ca="1">SUMIF($A$10:$A$938,$A877,$Y$10:$Y$938)+SUMIF('17PJ'!$B$10:$K$889,$A877,'17PJ'!K$10:$K$889)</f>
        <v>4818642.6992577109</v>
      </c>
      <c r="AB877" s="79">
        <v>0</v>
      </c>
      <c r="AC877" s="79">
        <v>0</v>
      </c>
      <c r="AD877" s="80">
        <v>0</v>
      </c>
      <c r="AE877" s="150"/>
    </row>
    <row r="878" spans="1:31" s="13" customFormat="1">
      <c r="A878" s="49">
        <v>3506</v>
      </c>
      <c r="B878" s="49">
        <v>3506262049</v>
      </c>
      <c r="C878" s="50" t="s">
        <v>302</v>
      </c>
      <c r="D878" s="49">
        <v>262</v>
      </c>
      <c r="E878" s="50" t="s">
        <v>19</v>
      </c>
      <c r="F878" s="49">
        <v>49</v>
      </c>
      <c r="G878" s="50" t="s">
        <v>73</v>
      </c>
      <c r="H878" s="79">
        <v>2</v>
      </c>
      <c r="I878" s="80">
        <v>12275</v>
      </c>
      <c r="J878" s="80">
        <v>15535</v>
      </c>
      <c r="K878" s="80">
        <v>0</v>
      </c>
      <c r="L878" s="80">
        <v>893</v>
      </c>
      <c r="M878" s="81">
        <v>28703</v>
      </c>
      <c r="N878"/>
      <c r="O878" s="79">
        <v>0</v>
      </c>
      <c r="P878" s="79">
        <v>0</v>
      </c>
      <c r="Q878" s="55">
        <v>0.09</v>
      </c>
      <c r="R878" s="55">
        <v>6.8189522195801267E-2</v>
      </c>
      <c r="S878" s="52">
        <v>0</v>
      </c>
      <c r="T878"/>
      <c r="U878" s="82">
        <v>55620</v>
      </c>
      <c r="V878" s="82">
        <v>0</v>
      </c>
      <c r="W878" s="82">
        <v>0</v>
      </c>
      <c r="X878" s="82">
        <v>1786</v>
      </c>
      <c r="Y878" s="82">
        <v>57406</v>
      </c>
      <c r="Z878" s="83">
        <f ca="1">SUMIF($A$10:$A$938,$A878,$Y$10:$Y$938)+SUMIF('17PJ'!$B$10:$K$889,$A878,'17PJ'!K$10:$K$889)</f>
        <v>4818642.6992577109</v>
      </c>
      <c r="AB878" s="79">
        <v>0</v>
      </c>
      <c r="AC878" s="79">
        <v>0</v>
      </c>
      <c r="AD878" s="80">
        <v>0</v>
      </c>
      <c r="AE878" s="150"/>
    </row>
    <row r="879" spans="1:31" s="13" customFormat="1">
      <c r="A879" s="49">
        <v>3506</v>
      </c>
      <c r="B879" s="49">
        <v>3506262057</v>
      </c>
      <c r="C879" s="50" t="s">
        <v>302</v>
      </c>
      <c r="D879" s="49">
        <v>262</v>
      </c>
      <c r="E879" s="50" t="s">
        <v>19</v>
      </c>
      <c r="F879" s="49">
        <v>57</v>
      </c>
      <c r="G879" s="50" t="s">
        <v>13</v>
      </c>
      <c r="H879" s="79">
        <v>1</v>
      </c>
      <c r="I879" s="80">
        <v>11884</v>
      </c>
      <c r="J879" s="80">
        <v>605</v>
      </c>
      <c r="K879" s="80">
        <v>0</v>
      </c>
      <c r="L879" s="80">
        <v>893</v>
      </c>
      <c r="M879" s="81">
        <v>13382</v>
      </c>
      <c r="N879"/>
      <c r="O879" s="79">
        <v>0</v>
      </c>
      <c r="P879" s="79">
        <v>0</v>
      </c>
      <c r="Q879" s="55">
        <v>0.18</v>
      </c>
      <c r="R879" s="55">
        <v>0.11752257884657875</v>
      </c>
      <c r="S879" s="52">
        <v>0</v>
      </c>
      <c r="T879"/>
      <c r="U879" s="82">
        <v>12489</v>
      </c>
      <c r="V879" s="82">
        <v>0</v>
      </c>
      <c r="W879" s="82">
        <v>0</v>
      </c>
      <c r="X879" s="82">
        <v>893</v>
      </c>
      <c r="Y879" s="82">
        <v>13382</v>
      </c>
      <c r="Z879" s="83">
        <f ca="1">SUMIF($A$10:$A$938,$A879,$Y$10:$Y$938)+SUMIF('17PJ'!$B$10:$K$889,$A879,'17PJ'!K$10:$K$889)</f>
        <v>4818642.6992577109</v>
      </c>
      <c r="AB879" s="79">
        <v>0</v>
      </c>
      <c r="AC879" s="79">
        <v>0</v>
      </c>
      <c r="AD879" s="80">
        <v>0</v>
      </c>
      <c r="AE879" s="150"/>
    </row>
    <row r="880" spans="1:31" s="13" customFormat="1">
      <c r="A880" s="49">
        <v>3506</v>
      </c>
      <c r="B880" s="49">
        <v>3506262071</v>
      </c>
      <c r="C880" s="50" t="s">
        <v>302</v>
      </c>
      <c r="D880" s="49">
        <v>262</v>
      </c>
      <c r="E880" s="50" t="s">
        <v>19</v>
      </c>
      <c r="F880" s="49">
        <v>71</v>
      </c>
      <c r="G880" s="50" t="s">
        <v>218</v>
      </c>
      <c r="H880" s="79">
        <v>2</v>
      </c>
      <c r="I880" s="80">
        <v>13975</v>
      </c>
      <c r="J880" s="80">
        <v>7262</v>
      </c>
      <c r="K880" s="80">
        <v>0</v>
      </c>
      <c r="L880" s="80">
        <v>893</v>
      </c>
      <c r="M880" s="81">
        <v>22130</v>
      </c>
      <c r="N880"/>
      <c r="O880" s="79">
        <v>0</v>
      </c>
      <c r="P880" s="79">
        <v>0</v>
      </c>
      <c r="Q880" s="55">
        <v>0.09</v>
      </c>
      <c r="R880" s="55">
        <v>2.9605856688433292E-3</v>
      </c>
      <c r="S880" s="52">
        <v>0</v>
      </c>
      <c r="T880"/>
      <c r="U880" s="82">
        <v>42474</v>
      </c>
      <c r="V880" s="82">
        <v>0</v>
      </c>
      <c r="W880" s="82">
        <v>0</v>
      </c>
      <c r="X880" s="82">
        <v>1786</v>
      </c>
      <c r="Y880" s="82">
        <v>44260</v>
      </c>
      <c r="Z880" s="83">
        <f ca="1">SUMIF($A$10:$A$938,$A880,$Y$10:$Y$938)+SUMIF('17PJ'!$B$10:$K$889,$A880,'17PJ'!K$10:$K$889)</f>
        <v>4818642.6992577109</v>
      </c>
      <c r="AB880" s="79">
        <v>0</v>
      </c>
      <c r="AC880" s="79">
        <v>0</v>
      </c>
      <c r="AD880" s="80">
        <v>0</v>
      </c>
      <c r="AE880" s="150"/>
    </row>
    <row r="881" spans="1:31" s="13" customFormat="1">
      <c r="A881" s="49">
        <v>3506</v>
      </c>
      <c r="B881" s="49">
        <v>3506262093</v>
      </c>
      <c r="C881" s="50" t="s">
        <v>302</v>
      </c>
      <c r="D881" s="49">
        <v>262</v>
      </c>
      <c r="E881" s="50" t="s">
        <v>19</v>
      </c>
      <c r="F881" s="49">
        <v>93</v>
      </c>
      <c r="G881" s="50" t="s">
        <v>14</v>
      </c>
      <c r="H881" s="79">
        <v>7</v>
      </c>
      <c r="I881" s="80">
        <v>11442</v>
      </c>
      <c r="J881" s="80">
        <v>328</v>
      </c>
      <c r="K881" s="80">
        <v>0</v>
      </c>
      <c r="L881" s="80">
        <v>893</v>
      </c>
      <c r="M881" s="81">
        <v>12663</v>
      </c>
      <c r="N881"/>
      <c r="O881" s="79">
        <v>0</v>
      </c>
      <c r="P881" s="79">
        <v>0</v>
      </c>
      <c r="Q881" s="55">
        <v>0.09</v>
      </c>
      <c r="R881" s="55">
        <v>8.9870379446020443E-2</v>
      </c>
      <c r="S881" s="52">
        <v>0</v>
      </c>
      <c r="T881"/>
      <c r="U881" s="82">
        <v>82390</v>
      </c>
      <c r="V881" s="82">
        <v>0</v>
      </c>
      <c r="W881" s="82">
        <v>0</v>
      </c>
      <c r="X881" s="82">
        <v>6251</v>
      </c>
      <c r="Y881" s="82">
        <v>88641</v>
      </c>
      <c r="Z881" s="83">
        <f ca="1">SUMIF($A$10:$A$938,$A881,$Y$10:$Y$938)+SUMIF('17PJ'!$B$10:$K$889,$A881,'17PJ'!K$10:$K$889)</f>
        <v>4818642.6992577109</v>
      </c>
      <c r="AB881" s="79">
        <v>0</v>
      </c>
      <c r="AC881" s="79">
        <v>0</v>
      </c>
      <c r="AD881" s="80">
        <v>0</v>
      </c>
      <c r="AE881" s="150"/>
    </row>
    <row r="882" spans="1:31" s="13" customFormat="1">
      <c r="A882" s="49">
        <v>3506</v>
      </c>
      <c r="B882" s="49">
        <v>3506262105</v>
      </c>
      <c r="C882" s="50" t="s">
        <v>302</v>
      </c>
      <c r="D882" s="49">
        <v>262</v>
      </c>
      <c r="E882" s="50" t="s">
        <v>19</v>
      </c>
      <c r="F882" s="49">
        <v>105</v>
      </c>
      <c r="G882" s="50" t="s">
        <v>246</v>
      </c>
      <c r="H882" s="79">
        <v>1</v>
      </c>
      <c r="I882" s="80">
        <v>9482</v>
      </c>
      <c r="J882" s="80">
        <v>3269</v>
      </c>
      <c r="K882" s="80">
        <v>0</v>
      </c>
      <c r="L882" s="80">
        <v>893</v>
      </c>
      <c r="M882" s="81">
        <v>13644</v>
      </c>
      <c r="N882"/>
      <c r="O882" s="79">
        <v>0</v>
      </c>
      <c r="P882" s="79">
        <v>0</v>
      </c>
      <c r="Q882" s="55">
        <v>0.09</v>
      </c>
      <c r="R882" s="55">
        <v>2.0246270880346028E-3</v>
      </c>
      <c r="S882" s="52">
        <v>0</v>
      </c>
      <c r="T882"/>
      <c r="U882" s="82">
        <v>12751</v>
      </c>
      <c r="V882" s="82">
        <v>0</v>
      </c>
      <c r="W882" s="82">
        <v>0</v>
      </c>
      <c r="X882" s="82">
        <v>893</v>
      </c>
      <c r="Y882" s="82">
        <v>13644</v>
      </c>
      <c r="Z882" s="83">
        <f ca="1">SUMIF($A$10:$A$938,$A882,$Y$10:$Y$938)+SUMIF('17PJ'!$B$10:$K$889,$A882,'17PJ'!K$10:$K$889)</f>
        <v>4818642.6992577109</v>
      </c>
      <c r="AB882" s="79">
        <v>0</v>
      </c>
      <c r="AC882" s="79">
        <v>0</v>
      </c>
      <c r="AD882" s="80">
        <v>0</v>
      </c>
      <c r="AE882" s="150"/>
    </row>
    <row r="883" spans="1:31" s="13" customFormat="1">
      <c r="A883" s="49">
        <v>3506</v>
      </c>
      <c r="B883" s="49">
        <v>3506262128</v>
      </c>
      <c r="C883" s="50" t="s">
        <v>302</v>
      </c>
      <c r="D883" s="49">
        <v>262</v>
      </c>
      <c r="E883" s="50" t="s">
        <v>19</v>
      </c>
      <c r="F883" s="49">
        <v>128</v>
      </c>
      <c r="G883" s="50" t="s">
        <v>122</v>
      </c>
      <c r="H883" s="79">
        <v>1</v>
      </c>
      <c r="I883" s="80">
        <v>11023</v>
      </c>
      <c r="J883" s="80">
        <v>561</v>
      </c>
      <c r="K883" s="80">
        <v>0</v>
      </c>
      <c r="L883" s="80">
        <v>893</v>
      </c>
      <c r="M883" s="81">
        <v>12477</v>
      </c>
      <c r="N883"/>
      <c r="O883" s="79">
        <v>0</v>
      </c>
      <c r="P883" s="79">
        <v>0</v>
      </c>
      <c r="Q883" s="55">
        <v>0.18</v>
      </c>
      <c r="R883" s="55">
        <v>3.3692444036885129E-2</v>
      </c>
      <c r="S883" s="52">
        <v>0</v>
      </c>
      <c r="T883"/>
      <c r="U883" s="82">
        <v>11584</v>
      </c>
      <c r="V883" s="82">
        <v>0</v>
      </c>
      <c r="W883" s="82">
        <v>0</v>
      </c>
      <c r="X883" s="82">
        <v>893</v>
      </c>
      <c r="Y883" s="82">
        <v>12477</v>
      </c>
      <c r="Z883" s="83">
        <f ca="1">SUMIF($A$10:$A$938,$A883,$Y$10:$Y$938)+SUMIF('17PJ'!$B$10:$K$889,$A883,'17PJ'!K$10:$K$889)</f>
        <v>4818642.6992577109</v>
      </c>
      <c r="AB883" s="79">
        <v>0</v>
      </c>
      <c r="AC883" s="79">
        <v>0</v>
      </c>
      <c r="AD883" s="80">
        <v>0</v>
      </c>
      <c r="AE883" s="150"/>
    </row>
    <row r="884" spans="1:31" s="13" customFormat="1">
      <c r="A884" s="49">
        <v>3506</v>
      </c>
      <c r="B884" s="49">
        <v>3506262149</v>
      </c>
      <c r="C884" s="50" t="s">
        <v>302</v>
      </c>
      <c r="D884" s="49">
        <v>262</v>
      </c>
      <c r="E884" s="50" t="s">
        <v>19</v>
      </c>
      <c r="F884" s="49">
        <v>149</v>
      </c>
      <c r="G884" s="50" t="s">
        <v>77</v>
      </c>
      <c r="H884" s="79">
        <v>3</v>
      </c>
      <c r="I884" s="80">
        <v>12235</v>
      </c>
      <c r="J884" s="80">
        <v>15</v>
      </c>
      <c r="K884" s="80">
        <v>0</v>
      </c>
      <c r="L884" s="80">
        <v>893</v>
      </c>
      <c r="M884" s="81">
        <v>13143</v>
      </c>
      <c r="N884"/>
      <c r="O884" s="79">
        <v>0</v>
      </c>
      <c r="P884" s="79">
        <v>0</v>
      </c>
      <c r="Q884" s="55">
        <v>0.12985622607830993</v>
      </c>
      <c r="R884" s="55">
        <v>0.10032197054833102</v>
      </c>
      <c r="S884" s="52">
        <v>0</v>
      </c>
      <c r="T884"/>
      <c r="U884" s="82">
        <v>36750</v>
      </c>
      <c r="V884" s="82">
        <v>0</v>
      </c>
      <c r="W884" s="82">
        <v>0</v>
      </c>
      <c r="X884" s="82">
        <v>2679</v>
      </c>
      <c r="Y884" s="82">
        <v>39429</v>
      </c>
      <c r="Z884" s="83">
        <f ca="1">SUMIF($A$10:$A$938,$A884,$Y$10:$Y$938)+SUMIF('17PJ'!$B$10:$K$889,$A884,'17PJ'!K$10:$K$889)</f>
        <v>4818642.6992577109</v>
      </c>
      <c r="AB884" s="79">
        <v>0</v>
      </c>
      <c r="AC884" s="79">
        <v>0</v>
      </c>
      <c r="AD884" s="80">
        <v>0</v>
      </c>
      <c r="AE884" s="150"/>
    </row>
    <row r="885" spans="1:31" s="13" customFormat="1">
      <c r="A885" s="49">
        <v>3506</v>
      </c>
      <c r="B885" s="49">
        <v>3506262163</v>
      </c>
      <c r="C885" s="50" t="s">
        <v>302</v>
      </c>
      <c r="D885" s="49">
        <v>262</v>
      </c>
      <c r="E885" s="50" t="s">
        <v>19</v>
      </c>
      <c r="F885" s="49">
        <v>163</v>
      </c>
      <c r="G885" s="50" t="s">
        <v>16</v>
      </c>
      <c r="H885" s="79">
        <v>148.81</v>
      </c>
      <c r="I885" s="80">
        <v>11349</v>
      </c>
      <c r="J885" s="80">
        <v>479</v>
      </c>
      <c r="K885" s="80">
        <v>0</v>
      </c>
      <c r="L885" s="80">
        <v>893</v>
      </c>
      <c r="M885" s="81">
        <v>12721</v>
      </c>
      <c r="N885"/>
      <c r="O885" s="79">
        <v>0</v>
      </c>
      <c r="P885" s="79">
        <v>0</v>
      </c>
      <c r="Q885" s="55">
        <v>0.18</v>
      </c>
      <c r="R885" s="55">
        <v>8.6929728917015628E-2</v>
      </c>
      <c r="S885" s="52">
        <v>0</v>
      </c>
      <c r="T885"/>
      <c r="U885" s="82">
        <v>1760125</v>
      </c>
      <c r="V885" s="82">
        <v>0</v>
      </c>
      <c r="W885" s="82">
        <v>0</v>
      </c>
      <c r="X885" s="82">
        <v>132888</v>
      </c>
      <c r="Y885" s="82">
        <v>1893013</v>
      </c>
      <c r="Z885" s="83">
        <f ca="1">SUMIF($A$10:$A$938,$A885,$Y$10:$Y$938)+SUMIF('17PJ'!$B$10:$K$889,$A885,'17PJ'!K$10:$K$889)</f>
        <v>4818642.6992577109</v>
      </c>
      <c r="AB885" s="79">
        <v>0</v>
      </c>
      <c r="AC885" s="79">
        <v>0</v>
      </c>
      <c r="AD885" s="80">
        <v>0</v>
      </c>
      <c r="AE885" s="150"/>
    </row>
    <row r="886" spans="1:31" s="13" customFormat="1">
      <c r="A886" s="49">
        <v>3506</v>
      </c>
      <c r="B886" s="49">
        <v>3506262164</v>
      </c>
      <c r="C886" s="50" t="s">
        <v>302</v>
      </c>
      <c r="D886" s="49">
        <v>262</v>
      </c>
      <c r="E886" s="50" t="s">
        <v>19</v>
      </c>
      <c r="F886" s="49">
        <v>164</v>
      </c>
      <c r="G886" s="50" t="s">
        <v>95</v>
      </c>
      <c r="H886" s="79">
        <v>1</v>
      </c>
      <c r="I886" s="80">
        <v>9618</v>
      </c>
      <c r="J886" s="80">
        <v>4581</v>
      </c>
      <c r="K886" s="80">
        <v>0</v>
      </c>
      <c r="L886" s="80">
        <v>893</v>
      </c>
      <c r="M886" s="81">
        <v>15092</v>
      </c>
      <c r="N886"/>
      <c r="O886" s="79">
        <v>0</v>
      </c>
      <c r="P886" s="79">
        <v>0</v>
      </c>
      <c r="Q886" s="55">
        <v>0.09</v>
      </c>
      <c r="R886" s="55">
        <v>2.0522894520740541E-3</v>
      </c>
      <c r="S886" s="52">
        <v>0</v>
      </c>
      <c r="T886"/>
      <c r="U886" s="82">
        <v>14199</v>
      </c>
      <c r="V886" s="82">
        <v>0</v>
      </c>
      <c r="W886" s="82">
        <v>0</v>
      </c>
      <c r="X886" s="82">
        <v>893</v>
      </c>
      <c r="Y886" s="82">
        <v>15092</v>
      </c>
      <c r="Z886" s="83">
        <f ca="1">SUMIF($A$10:$A$938,$A886,$Y$10:$Y$938)+SUMIF('17PJ'!$B$10:$K$889,$A886,'17PJ'!K$10:$K$889)</f>
        <v>4818642.6992577109</v>
      </c>
      <c r="AB886" s="79">
        <v>0</v>
      </c>
      <c r="AC886" s="79">
        <v>0</v>
      </c>
      <c r="AD886" s="80">
        <v>0</v>
      </c>
      <c r="AE886" s="150"/>
    </row>
    <row r="887" spans="1:31" s="13" customFormat="1">
      <c r="A887" s="49">
        <v>3506</v>
      </c>
      <c r="B887" s="49">
        <v>3506262165</v>
      </c>
      <c r="C887" s="50" t="s">
        <v>302</v>
      </c>
      <c r="D887" s="49">
        <v>262</v>
      </c>
      <c r="E887" s="50" t="s">
        <v>19</v>
      </c>
      <c r="F887" s="49">
        <v>165</v>
      </c>
      <c r="G887" s="50" t="s">
        <v>17</v>
      </c>
      <c r="H887" s="79">
        <v>55</v>
      </c>
      <c r="I887" s="80">
        <v>10873</v>
      </c>
      <c r="J887" s="80">
        <v>593</v>
      </c>
      <c r="K887" s="80">
        <v>0</v>
      </c>
      <c r="L887" s="80">
        <v>893</v>
      </c>
      <c r="M887" s="81">
        <v>12359</v>
      </c>
      <c r="N887"/>
      <c r="O887" s="79">
        <v>0</v>
      </c>
      <c r="P887" s="79">
        <v>0</v>
      </c>
      <c r="Q887" s="55">
        <v>9.8299999999999998E-2</v>
      </c>
      <c r="R887" s="55">
        <v>9.8201070211486718E-2</v>
      </c>
      <c r="S887" s="52">
        <v>0</v>
      </c>
      <c r="T887"/>
      <c r="U887" s="82">
        <v>630630</v>
      </c>
      <c r="V887" s="82">
        <v>0</v>
      </c>
      <c r="W887" s="82">
        <v>0</v>
      </c>
      <c r="X887" s="82">
        <v>49115</v>
      </c>
      <c r="Y887" s="82">
        <v>679745</v>
      </c>
      <c r="Z887" s="83">
        <f ca="1">SUMIF($A$10:$A$938,$A887,$Y$10:$Y$938)+SUMIF('17PJ'!$B$10:$K$889,$A887,'17PJ'!K$10:$K$889)</f>
        <v>4818642.6992577109</v>
      </c>
      <c r="AB887" s="79">
        <v>7</v>
      </c>
      <c r="AC887" s="79">
        <v>0</v>
      </c>
      <c r="AD887" s="80">
        <v>0</v>
      </c>
      <c r="AE887" s="150"/>
    </row>
    <row r="888" spans="1:31" s="13" customFormat="1">
      <c r="A888" s="49">
        <v>3506</v>
      </c>
      <c r="B888" s="49">
        <v>3506262176</v>
      </c>
      <c r="C888" s="50" t="s">
        <v>302</v>
      </c>
      <c r="D888" s="49">
        <v>262</v>
      </c>
      <c r="E888" s="50" t="s">
        <v>19</v>
      </c>
      <c r="F888" s="49">
        <v>176</v>
      </c>
      <c r="G888" s="50" t="s">
        <v>78</v>
      </c>
      <c r="H888" s="79">
        <v>10</v>
      </c>
      <c r="I888" s="80">
        <v>10698</v>
      </c>
      <c r="J888" s="80">
        <v>3534</v>
      </c>
      <c r="K888" s="80">
        <v>0</v>
      </c>
      <c r="L888" s="80">
        <v>893</v>
      </c>
      <c r="M888" s="81">
        <v>15125</v>
      </c>
      <c r="N888"/>
      <c r="O888" s="79">
        <v>0</v>
      </c>
      <c r="P888" s="79">
        <v>0</v>
      </c>
      <c r="Q888" s="55">
        <v>0.09</v>
      </c>
      <c r="R888" s="55">
        <v>6.645275270560716E-2</v>
      </c>
      <c r="S888" s="52">
        <v>0</v>
      </c>
      <c r="T888"/>
      <c r="U888" s="82">
        <v>142320</v>
      </c>
      <c r="V888" s="82">
        <v>0</v>
      </c>
      <c r="W888" s="82">
        <v>0</v>
      </c>
      <c r="X888" s="82">
        <v>8930</v>
      </c>
      <c r="Y888" s="82">
        <v>151250</v>
      </c>
      <c r="Z888" s="83">
        <f ca="1">SUMIF($A$10:$A$938,$A888,$Y$10:$Y$938)+SUMIF('17PJ'!$B$10:$K$889,$A888,'17PJ'!K$10:$K$889)</f>
        <v>4818642.6992577109</v>
      </c>
      <c r="AB888" s="79">
        <v>0</v>
      </c>
      <c r="AC888" s="79">
        <v>0</v>
      </c>
      <c r="AD888" s="80">
        <v>0</v>
      </c>
      <c r="AE888" s="150"/>
    </row>
    <row r="889" spans="1:31" s="13" customFormat="1">
      <c r="A889" s="49">
        <v>3506</v>
      </c>
      <c r="B889" s="49">
        <v>3506262178</v>
      </c>
      <c r="C889" s="50" t="s">
        <v>302</v>
      </c>
      <c r="D889" s="49">
        <v>262</v>
      </c>
      <c r="E889" s="50" t="s">
        <v>19</v>
      </c>
      <c r="F889" s="49">
        <v>178</v>
      </c>
      <c r="G889" s="50" t="s">
        <v>219</v>
      </c>
      <c r="H889" s="79">
        <v>7</v>
      </c>
      <c r="I889" s="80">
        <v>12080</v>
      </c>
      <c r="J889" s="80">
        <v>1259</v>
      </c>
      <c r="K889" s="80">
        <v>0</v>
      </c>
      <c r="L889" s="80">
        <v>893</v>
      </c>
      <c r="M889" s="81">
        <v>14232</v>
      </c>
      <c r="N889"/>
      <c r="O889" s="79">
        <v>0</v>
      </c>
      <c r="P889" s="79">
        <v>0</v>
      </c>
      <c r="Q889" s="55">
        <v>0.09</v>
      </c>
      <c r="R889" s="55">
        <v>5.8677372275208833E-2</v>
      </c>
      <c r="S889" s="52">
        <v>0</v>
      </c>
      <c r="T889"/>
      <c r="U889" s="82">
        <v>93373</v>
      </c>
      <c r="V889" s="82">
        <v>0</v>
      </c>
      <c r="W889" s="82">
        <v>0</v>
      </c>
      <c r="X889" s="82">
        <v>6251</v>
      </c>
      <c r="Y889" s="82">
        <v>99624</v>
      </c>
      <c r="Z889" s="83">
        <f ca="1">SUMIF($A$10:$A$938,$A889,$Y$10:$Y$938)+SUMIF('17PJ'!$B$10:$K$889,$A889,'17PJ'!K$10:$K$889)</f>
        <v>4818642.6992577109</v>
      </c>
      <c r="AB889" s="79">
        <v>0</v>
      </c>
      <c r="AC889" s="79">
        <v>0</v>
      </c>
      <c r="AD889" s="80">
        <v>0</v>
      </c>
      <c r="AE889" s="150"/>
    </row>
    <row r="890" spans="1:31" s="13" customFormat="1">
      <c r="A890" s="49">
        <v>3506</v>
      </c>
      <c r="B890" s="49">
        <v>3506262229</v>
      </c>
      <c r="C890" s="50" t="s">
        <v>302</v>
      </c>
      <c r="D890" s="49">
        <v>262</v>
      </c>
      <c r="E890" s="50" t="s">
        <v>19</v>
      </c>
      <c r="F890" s="49">
        <v>229</v>
      </c>
      <c r="G890" s="50" t="s">
        <v>97</v>
      </c>
      <c r="H890" s="79">
        <v>18.509999999999998</v>
      </c>
      <c r="I890" s="80">
        <v>10180</v>
      </c>
      <c r="J890" s="80">
        <v>1755</v>
      </c>
      <c r="K890" s="80">
        <v>0</v>
      </c>
      <c r="L890" s="80">
        <v>893</v>
      </c>
      <c r="M890" s="81">
        <v>12828</v>
      </c>
      <c r="N890"/>
      <c r="O890" s="79">
        <v>0</v>
      </c>
      <c r="P890" s="79">
        <v>0</v>
      </c>
      <c r="Q890" s="55">
        <v>0.09</v>
      </c>
      <c r="R890" s="55">
        <v>1.1153540828177228E-2</v>
      </c>
      <c r="S890" s="52">
        <v>0</v>
      </c>
      <c r="T890"/>
      <c r="U890" s="82">
        <v>220917</v>
      </c>
      <c r="V890" s="82">
        <v>0</v>
      </c>
      <c r="W890" s="82">
        <v>0</v>
      </c>
      <c r="X890" s="82">
        <v>16529</v>
      </c>
      <c r="Y890" s="82">
        <v>237446</v>
      </c>
      <c r="Z890" s="83">
        <f ca="1">SUMIF($A$10:$A$938,$A890,$Y$10:$Y$938)+SUMIF('17PJ'!$B$10:$K$889,$A890,'17PJ'!K$10:$K$889)</f>
        <v>4818642.6992577109</v>
      </c>
      <c r="AB890" s="79">
        <v>0</v>
      </c>
      <c r="AC890" s="79">
        <v>0</v>
      </c>
      <c r="AD890" s="80">
        <v>0</v>
      </c>
      <c r="AE890" s="150"/>
    </row>
    <row r="891" spans="1:31" s="13" customFormat="1">
      <c r="A891" s="49">
        <v>3506</v>
      </c>
      <c r="B891" s="49">
        <v>3506262248</v>
      </c>
      <c r="C891" s="50" t="s">
        <v>302</v>
      </c>
      <c r="D891" s="49">
        <v>262</v>
      </c>
      <c r="E891" s="50" t="s">
        <v>19</v>
      </c>
      <c r="F891" s="49">
        <v>248</v>
      </c>
      <c r="G891" s="50" t="s">
        <v>18</v>
      </c>
      <c r="H891" s="79">
        <v>6</v>
      </c>
      <c r="I891" s="80">
        <v>10648</v>
      </c>
      <c r="J891" s="80">
        <v>1053</v>
      </c>
      <c r="K891" s="80">
        <v>0</v>
      </c>
      <c r="L891" s="80">
        <v>893</v>
      </c>
      <c r="M891" s="81">
        <v>12594</v>
      </c>
      <c r="N891"/>
      <c r="O891" s="79">
        <v>0</v>
      </c>
      <c r="P891" s="79">
        <v>0</v>
      </c>
      <c r="Q891" s="55">
        <v>0.09</v>
      </c>
      <c r="R891" s="55">
        <v>3.9140350816507199E-2</v>
      </c>
      <c r="S891" s="52">
        <v>0</v>
      </c>
      <c r="T891"/>
      <c r="U891" s="82">
        <v>70206</v>
      </c>
      <c r="V891" s="82">
        <v>0</v>
      </c>
      <c r="W891" s="82">
        <v>0</v>
      </c>
      <c r="X891" s="82">
        <v>5358</v>
      </c>
      <c r="Y891" s="82">
        <v>75564</v>
      </c>
      <c r="Z891" s="83">
        <f ca="1">SUMIF($A$10:$A$938,$A891,$Y$10:$Y$938)+SUMIF('17PJ'!$B$10:$K$889,$A891,'17PJ'!K$10:$K$889)</f>
        <v>4818642.6992577109</v>
      </c>
      <c r="AB891" s="79">
        <v>0</v>
      </c>
      <c r="AC891" s="79">
        <v>0</v>
      </c>
      <c r="AD891" s="80">
        <v>0</v>
      </c>
      <c r="AE891" s="150"/>
    </row>
    <row r="892" spans="1:31" s="13" customFormat="1">
      <c r="A892" s="49">
        <v>3506</v>
      </c>
      <c r="B892" s="49">
        <v>3506262258</v>
      </c>
      <c r="C892" s="50" t="s">
        <v>302</v>
      </c>
      <c r="D892" s="49">
        <v>262</v>
      </c>
      <c r="E892" s="50" t="s">
        <v>19</v>
      </c>
      <c r="F892" s="49">
        <v>258</v>
      </c>
      <c r="G892" s="50" t="s">
        <v>98</v>
      </c>
      <c r="H892" s="79">
        <v>7</v>
      </c>
      <c r="I892" s="80">
        <v>9740</v>
      </c>
      <c r="J892" s="80">
        <v>3109</v>
      </c>
      <c r="K892" s="80">
        <v>0</v>
      </c>
      <c r="L892" s="80">
        <v>893</v>
      </c>
      <c r="M892" s="81">
        <v>13742</v>
      </c>
      <c r="N892"/>
      <c r="O892" s="79">
        <v>0</v>
      </c>
      <c r="P892" s="79">
        <v>0</v>
      </c>
      <c r="Q892" s="55">
        <v>0.18</v>
      </c>
      <c r="R892" s="55">
        <v>8.7712818209417828E-2</v>
      </c>
      <c r="S892" s="52">
        <v>0</v>
      </c>
      <c r="T892"/>
      <c r="U892" s="82">
        <v>89943</v>
      </c>
      <c r="V892" s="82">
        <v>0</v>
      </c>
      <c r="W892" s="82">
        <v>0</v>
      </c>
      <c r="X892" s="82">
        <v>6251</v>
      </c>
      <c r="Y892" s="82">
        <v>96194</v>
      </c>
      <c r="Z892" s="83">
        <f ca="1">SUMIF($A$10:$A$938,$A892,$Y$10:$Y$938)+SUMIF('17PJ'!$B$10:$K$889,$A892,'17PJ'!K$10:$K$889)</f>
        <v>4818642.6992577109</v>
      </c>
      <c r="AB892" s="79">
        <v>0</v>
      </c>
      <c r="AC892" s="79">
        <v>0</v>
      </c>
      <c r="AD892" s="80">
        <v>0</v>
      </c>
      <c r="AE892" s="150"/>
    </row>
    <row r="893" spans="1:31" s="13" customFormat="1">
      <c r="A893" s="49">
        <v>3506</v>
      </c>
      <c r="B893" s="49">
        <v>3506262262</v>
      </c>
      <c r="C893" s="50" t="s">
        <v>302</v>
      </c>
      <c r="D893" s="49">
        <v>262</v>
      </c>
      <c r="E893" s="50" t="s">
        <v>19</v>
      </c>
      <c r="F893" s="49">
        <v>262</v>
      </c>
      <c r="G893" s="50" t="s">
        <v>19</v>
      </c>
      <c r="H893" s="79">
        <v>64.849999999999994</v>
      </c>
      <c r="I893" s="80">
        <v>10124</v>
      </c>
      <c r="J893" s="80">
        <v>4668</v>
      </c>
      <c r="K893" s="80">
        <v>0</v>
      </c>
      <c r="L893" s="80">
        <v>893</v>
      </c>
      <c r="M893" s="81">
        <v>15685</v>
      </c>
      <c r="N893"/>
      <c r="O893" s="79">
        <v>0</v>
      </c>
      <c r="P893" s="79">
        <v>0</v>
      </c>
      <c r="Q893" s="55">
        <v>0.09</v>
      </c>
      <c r="R893" s="55">
        <v>5.2966569410615699E-2</v>
      </c>
      <c r="S893" s="52">
        <v>0</v>
      </c>
      <c r="T893"/>
      <c r="U893" s="82">
        <v>959261</v>
      </c>
      <c r="V893" s="82">
        <v>0</v>
      </c>
      <c r="W893" s="82">
        <v>0</v>
      </c>
      <c r="X893" s="82">
        <v>57911</v>
      </c>
      <c r="Y893" s="82">
        <v>1017172</v>
      </c>
      <c r="Z893" s="83">
        <f ca="1">SUMIF($A$10:$A$938,$A893,$Y$10:$Y$938)+SUMIF('17PJ'!$B$10:$K$889,$A893,'17PJ'!K$10:$K$889)</f>
        <v>4818642.6992577109</v>
      </c>
      <c r="AB893" s="79">
        <v>0</v>
      </c>
      <c r="AC893" s="79">
        <v>0</v>
      </c>
      <c r="AD893" s="80">
        <v>0</v>
      </c>
      <c r="AE893" s="150"/>
    </row>
    <row r="894" spans="1:31" s="13" customFormat="1">
      <c r="A894" s="49">
        <v>3506</v>
      </c>
      <c r="B894" s="49">
        <v>3506262274</v>
      </c>
      <c r="C894" s="50" t="s">
        <v>302</v>
      </c>
      <c r="D894" s="49">
        <v>262</v>
      </c>
      <c r="E894" s="50" t="s">
        <v>19</v>
      </c>
      <c r="F894" s="49">
        <v>274</v>
      </c>
      <c r="G894" s="50" t="s">
        <v>60</v>
      </c>
      <c r="H894" s="79">
        <v>3</v>
      </c>
      <c r="I894" s="80">
        <v>10103</v>
      </c>
      <c r="J894" s="80">
        <v>4884</v>
      </c>
      <c r="K894" s="80">
        <v>0</v>
      </c>
      <c r="L894" s="80">
        <v>893</v>
      </c>
      <c r="M894" s="81">
        <v>15880</v>
      </c>
      <c r="N894"/>
      <c r="O894" s="79">
        <v>0</v>
      </c>
      <c r="P894" s="79">
        <v>0</v>
      </c>
      <c r="Q894" s="55">
        <v>0.09</v>
      </c>
      <c r="R894" s="55">
        <v>7.8783261750433251E-2</v>
      </c>
      <c r="S894" s="52">
        <v>0</v>
      </c>
      <c r="T894"/>
      <c r="U894" s="82">
        <v>44961</v>
      </c>
      <c r="V894" s="82">
        <v>0</v>
      </c>
      <c r="W894" s="82">
        <v>0</v>
      </c>
      <c r="X894" s="82">
        <v>2679</v>
      </c>
      <c r="Y894" s="82">
        <v>47640</v>
      </c>
      <c r="Z894" s="83">
        <f ca="1">SUMIF($A$10:$A$938,$A894,$Y$10:$Y$938)+SUMIF('17PJ'!$B$10:$K$889,$A894,'17PJ'!K$10:$K$889)</f>
        <v>4818642.6992577109</v>
      </c>
      <c r="AB894" s="79">
        <v>0</v>
      </c>
      <c r="AC894" s="79">
        <v>0</v>
      </c>
      <c r="AD894" s="80">
        <v>0</v>
      </c>
      <c r="AE894" s="150"/>
    </row>
    <row r="895" spans="1:31" s="13" customFormat="1">
      <c r="A895" s="49">
        <v>3506</v>
      </c>
      <c r="B895" s="49">
        <v>3506262284</v>
      </c>
      <c r="C895" s="50" t="s">
        <v>302</v>
      </c>
      <c r="D895" s="49">
        <v>262</v>
      </c>
      <c r="E895" s="50" t="s">
        <v>19</v>
      </c>
      <c r="F895" s="49">
        <v>284</v>
      </c>
      <c r="G895" s="50" t="s">
        <v>140</v>
      </c>
      <c r="H895" s="79">
        <v>2.85</v>
      </c>
      <c r="I895" s="80">
        <v>9254</v>
      </c>
      <c r="J895" s="80">
        <v>3151</v>
      </c>
      <c r="K895" s="80">
        <v>0</v>
      </c>
      <c r="L895" s="80">
        <v>893</v>
      </c>
      <c r="M895" s="81">
        <v>13298</v>
      </c>
      <c r="N895"/>
      <c r="O895" s="79">
        <v>0</v>
      </c>
      <c r="P895" s="79">
        <v>0</v>
      </c>
      <c r="Q895" s="55">
        <v>0.09</v>
      </c>
      <c r="R895" s="55">
        <v>2.6974727649085161E-2</v>
      </c>
      <c r="S895" s="52">
        <v>0</v>
      </c>
      <c r="T895"/>
      <c r="U895" s="82">
        <v>35354</v>
      </c>
      <c r="V895" s="82">
        <v>0</v>
      </c>
      <c r="W895" s="82">
        <v>0</v>
      </c>
      <c r="X895" s="82">
        <v>2545</v>
      </c>
      <c r="Y895" s="82">
        <v>37899</v>
      </c>
      <c r="Z895" s="83">
        <f ca="1">SUMIF($A$10:$A$938,$A895,$Y$10:$Y$938)+SUMIF('17PJ'!$B$10:$K$889,$A895,'17PJ'!K$10:$K$889)</f>
        <v>4818642.6992577109</v>
      </c>
      <c r="AB895" s="79">
        <v>0</v>
      </c>
      <c r="AC895" s="79">
        <v>0</v>
      </c>
      <c r="AD895" s="80">
        <v>0</v>
      </c>
      <c r="AE895" s="150"/>
    </row>
    <row r="896" spans="1:31" s="13" customFormat="1">
      <c r="A896" s="49">
        <v>3506</v>
      </c>
      <c r="B896" s="49">
        <v>3506262295</v>
      </c>
      <c r="C896" s="50" t="s">
        <v>302</v>
      </c>
      <c r="D896" s="49">
        <v>262</v>
      </c>
      <c r="E896" s="50" t="s">
        <v>19</v>
      </c>
      <c r="F896" s="49">
        <v>295</v>
      </c>
      <c r="G896" s="50" t="s">
        <v>135</v>
      </c>
      <c r="H896" s="79">
        <v>2</v>
      </c>
      <c r="I896" s="80">
        <v>9708</v>
      </c>
      <c r="J896" s="80">
        <v>4643</v>
      </c>
      <c r="K896" s="80">
        <v>0</v>
      </c>
      <c r="L896" s="80">
        <v>893</v>
      </c>
      <c r="M896" s="81">
        <v>15244</v>
      </c>
      <c r="N896"/>
      <c r="O896" s="79">
        <v>0</v>
      </c>
      <c r="P896" s="79">
        <v>0</v>
      </c>
      <c r="Q896" s="55">
        <v>0.09</v>
      </c>
      <c r="R896" s="55">
        <v>2.037690193406954E-2</v>
      </c>
      <c r="S896" s="52">
        <v>0</v>
      </c>
      <c r="T896"/>
      <c r="U896" s="82">
        <v>28702</v>
      </c>
      <c r="V896" s="82">
        <v>0</v>
      </c>
      <c r="W896" s="82">
        <v>0</v>
      </c>
      <c r="X896" s="82">
        <v>1786</v>
      </c>
      <c r="Y896" s="82">
        <v>30488</v>
      </c>
      <c r="Z896" s="83">
        <f ca="1">SUMIF($A$10:$A$938,$A896,$Y$10:$Y$938)+SUMIF('17PJ'!$B$10:$K$889,$A896,'17PJ'!K$10:$K$889)</f>
        <v>4818642.6992577109</v>
      </c>
      <c r="AB896" s="79">
        <v>0</v>
      </c>
      <c r="AC896" s="79">
        <v>0</v>
      </c>
      <c r="AD896" s="80">
        <v>0</v>
      </c>
      <c r="AE896" s="150"/>
    </row>
    <row r="897" spans="1:31" s="13" customFormat="1">
      <c r="A897" s="49">
        <v>3506</v>
      </c>
      <c r="B897" s="49">
        <v>3506262305</v>
      </c>
      <c r="C897" s="50" t="s">
        <v>302</v>
      </c>
      <c r="D897" s="49">
        <v>262</v>
      </c>
      <c r="E897" s="50" t="s">
        <v>19</v>
      </c>
      <c r="F897" s="49">
        <v>305</v>
      </c>
      <c r="G897" s="50" t="s">
        <v>221</v>
      </c>
      <c r="H897" s="79">
        <v>2</v>
      </c>
      <c r="I897" s="80">
        <v>8944</v>
      </c>
      <c r="J897" s="80">
        <v>2917</v>
      </c>
      <c r="K897" s="80">
        <v>0</v>
      </c>
      <c r="L897" s="80">
        <v>893</v>
      </c>
      <c r="M897" s="81">
        <v>12754</v>
      </c>
      <c r="N897"/>
      <c r="O897" s="79">
        <v>0</v>
      </c>
      <c r="P897" s="79">
        <v>0</v>
      </c>
      <c r="Q897" s="55">
        <v>0.09</v>
      </c>
      <c r="R897" s="55">
        <v>1.3653013876805516E-2</v>
      </c>
      <c r="S897" s="52">
        <v>0</v>
      </c>
      <c r="T897"/>
      <c r="U897" s="82">
        <v>23722</v>
      </c>
      <c r="V897" s="82">
        <v>0</v>
      </c>
      <c r="W897" s="82">
        <v>0</v>
      </c>
      <c r="X897" s="82">
        <v>1786</v>
      </c>
      <c r="Y897" s="82">
        <v>25508</v>
      </c>
      <c r="Z897" s="83">
        <f ca="1">SUMIF($A$10:$A$938,$A897,$Y$10:$Y$938)+SUMIF('17PJ'!$B$10:$K$889,$A897,'17PJ'!K$10:$K$889)</f>
        <v>4818642.6992577109</v>
      </c>
      <c r="AB897" s="79">
        <v>0</v>
      </c>
      <c r="AC897" s="79">
        <v>0</v>
      </c>
      <c r="AD897" s="80">
        <v>0</v>
      </c>
      <c r="AE897" s="150"/>
    </row>
    <row r="898" spans="1:31" s="13" customFormat="1">
      <c r="A898" s="49">
        <v>3506</v>
      </c>
      <c r="B898" s="49">
        <v>3506262346</v>
      </c>
      <c r="C898" s="50" t="s">
        <v>302</v>
      </c>
      <c r="D898" s="49">
        <v>262</v>
      </c>
      <c r="E898" s="50" t="s">
        <v>19</v>
      </c>
      <c r="F898" s="49">
        <v>346</v>
      </c>
      <c r="G898" s="50" t="s">
        <v>21</v>
      </c>
      <c r="H898" s="79">
        <v>2</v>
      </c>
      <c r="I898" s="80">
        <v>12842</v>
      </c>
      <c r="J898" s="80">
        <v>1429</v>
      </c>
      <c r="K898" s="80">
        <v>0</v>
      </c>
      <c r="L898" s="80">
        <v>893</v>
      </c>
      <c r="M898" s="81">
        <v>15164</v>
      </c>
      <c r="N898"/>
      <c r="O898" s="79">
        <v>0</v>
      </c>
      <c r="P898" s="79">
        <v>0</v>
      </c>
      <c r="Q898" s="55">
        <v>0.09</v>
      </c>
      <c r="R898" s="55">
        <v>9.3572471757987288E-3</v>
      </c>
      <c r="S898" s="52">
        <v>0</v>
      </c>
      <c r="T898"/>
      <c r="U898" s="82">
        <v>28542</v>
      </c>
      <c r="V898" s="82">
        <v>0</v>
      </c>
      <c r="W898" s="82">
        <v>0</v>
      </c>
      <c r="X898" s="82">
        <v>1786</v>
      </c>
      <c r="Y898" s="82">
        <v>30328</v>
      </c>
      <c r="Z898" s="83">
        <f ca="1">SUMIF($A$10:$A$938,$A898,$Y$10:$Y$938)+SUMIF('17PJ'!$B$10:$K$889,$A898,'17PJ'!K$10:$K$889)</f>
        <v>4818642.6992577109</v>
      </c>
      <c r="AB898" s="79">
        <v>0</v>
      </c>
      <c r="AC898" s="79">
        <v>0</v>
      </c>
      <c r="AD898" s="80">
        <v>0</v>
      </c>
      <c r="AE898" s="150"/>
    </row>
    <row r="899" spans="1:31" s="13" customFormat="1">
      <c r="A899" s="49">
        <v>3506</v>
      </c>
      <c r="B899" s="49">
        <v>3506262347</v>
      </c>
      <c r="C899" s="50" t="s">
        <v>302</v>
      </c>
      <c r="D899" s="49">
        <v>262</v>
      </c>
      <c r="E899" s="50" t="s">
        <v>19</v>
      </c>
      <c r="F899" s="49">
        <v>347</v>
      </c>
      <c r="G899" s="50" t="s">
        <v>82</v>
      </c>
      <c r="H899" s="79">
        <v>4</v>
      </c>
      <c r="I899" s="80">
        <v>9524</v>
      </c>
      <c r="J899" s="80">
        <v>4126</v>
      </c>
      <c r="K899" s="80">
        <v>0</v>
      </c>
      <c r="L899" s="80">
        <v>893</v>
      </c>
      <c r="M899" s="81">
        <v>14543</v>
      </c>
      <c r="N899"/>
      <c r="O899" s="79">
        <v>0</v>
      </c>
      <c r="P899" s="79">
        <v>0</v>
      </c>
      <c r="Q899" s="55">
        <v>0.09</v>
      </c>
      <c r="R899" s="55">
        <v>4.4022263711121119E-3</v>
      </c>
      <c r="S899" s="52">
        <v>0</v>
      </c>
      <c r="T899"/>
      <c r="U899" s="82">
        <v>54600</v>
      </c>
      <c r="V899" s="82">
        <v>0</v>
      </c>
      <c r="W899" s="82">
        <v>0</v>
      </c>
      <c r="X899" s="82">
        <v>3572</v>
      </c>
      <c r="Y899" s="82">
        <v>58172</v>
      </c>
      <c r="Z899" s="83">
        <f ca="1">SUMIF($A$10:$A$938,$A899,$Y$10:$Y$938)+SUMIF('17PJ'!$B$10:$K$889,$A899,'17PJ'!K$10:$K$889)</f>
        <v>4818642.6992577109</v>
      </c>
      <c r="AB899" s="79">
        <v>0</v>
      </c>
      <c r="AC899" s="79">
        <v>0</v>
      </c>
      <c r="AD899" s="80">
        <v>0</v>
      </c>
      <c r="AE899" s="150"/>
    </row>
    <row r="900" spans="1:31" s="13" customFormat="1">
      <c r="A900" s="49">
        <v>3507</v>
      </c>
      <c r="B900" s="49">
        <v>3507201072</v>
      </c>
      <c r="C900" s="50" t="s">
        <v>303</v>
      </c>
      <c r="D900" s="49">
        <v>201</v>
      </c>
      <c r="E900" s="50" t="s">
        <v>9</v>
      </c>
      <c r="F900" s="49">
        <v>72</v>
      </c>
      <c r="G900" s="50" t="s">
        <v>280</v>
      </c>
      <c r="H900" s="79">
        <v>1.42</v>
      </c>
      <c r="I900" s="80">
        <v>9794</v>
      </c>
      <c r="J900" s="80">
        <v>2319</v>
      </c>
      <c r="K900" s="80">
        <v>0</v>
      </c>
      <c r="L900" s="80">
        <v>893</v>
      </c>
      <c r="M900" s="81">
        <v>13006</v>
      </c>
      <c r="N900"/>
      <c r="O900" s="79">
        <v>0</v>
      </c>
      <c r="P900" s="79">
        <v>0</v>
      </c>
      <c r="Q900" s="55">
        <v>0.09</v>
      </c>
      <c r="R900" s="55">
        <v>2.5479357059066247E-3</v>
      </c>
      <c r="S900" s="52">
        <v>0</v>
      </c>
      <c r="T900"/>
      <c r="U900" s="82">
        <v>17200</v>
      </c>
      <c r="V900" s="82">
        <v>0</v>
      </c>
      <c r="W900" s="82">
        <v>0</v>
      </c>
      <c r="X900" s="82">
        <v>1268</v>
      </c>
      <c r="Y900" s="82">
        <v>18468</v>
      </c>
      <c r="Z900" s="83">
        <f ca="1">SUMIF($A$10:$A$938,$A900,$Y$10:$Y$938)+SUMIF('17PJ'!$B$10:$K$889,$A900,'17PJ'!K$10:$K$889)</f>
        <v>3483720</v>
      </c>
      <c r="AB900" s="79">
        <v>0</v>
      </c>
      <c r="AC900" s="79">
        <v>0</v>
      </c>
      <c r="AD900" s="80">
        <v>0</v>
      </c>
      <c r="AE900" s="150"/>
    </row>
    <row r="901" spans="1:31" s="13" customFormat="1">
      <c r="A901" s="49">
        <v>3507</v>
      </c>
      <c r="B901" s="49">
        <v>3507201095</v>
      </c>
      <c r="C901" s="50" t="s">
        <v>303</v>
      </c>
      <c r="D901" s="49">
        <v>201</v>
      </c>
      <c r="E901" s="50" t="s">
        <v>9</v>
      </c>
      <c r="F901" s="49">
        <v>95</v>
      </c>
      <c r="G901" s="50" t="s">
        <v>279</v>
      </c>
      <c r="H901" s="79">
        <v>2.19</v>
      </c>
      <c r="I901" s="80">
        <v>11884</v>
      </c>
      <c r="J901" s="80">
        <v>102</v>
      </c>
      <c r="K901" s="80">
        <v>0</v>
      </c>
      <c r="L901" s="80">
        <v>893</v>
      </c>
      <c r="M901" s="81">
        <v>12879</v>
      </c>
      <c r="N901"/>
      <c r="O901" s="79">
        <v>0</v>
      </c>
      <c r="P901" s="79">
        <v>0</v>
      </c>
      <c r="Q901" s="55">
        <v>0.15329999999999999</v>
      </c>
      <c r="R901" s="55">
        <v>0.11761289582141479</v>
      </c>
      <c r="S901" s="52">
        <v>0</v>
      </c>
      <c r="T901"/>
      <c r="U901" s="82">
        <v>26249</v>
      </c>
      <c r="V901" s="82">
        <v>0</v>
      </c>
      <c r="W901" s="82">
        <v>0</v>
      </c>
      <c r="X901" s="82">
        <v>1955</v>
      </c>
      <c r="Y901" s="82">
        <v>28204</v>
      </c>
      <c r="Z901" s="83">
        <f ca="1">SUMIF($A$10:$A$938,$A901,$Y$10:$Y$938)+SUMIF('17PJ'!$B$10:$K$889,$A901,'17PJ'!K$10:$K$889)</f>
        <v>3483720</v>
      </c>
      <c r="AB901" s="79">
        <v>0</v>
      </c>
      <c r="AC901" s="79">
        <v>0</v>
      </c>
      <c r="AD901" s="80">
        <v>0</v>
      </c>
      <c r="AE901" s="150"/>
    </row>
    <row r="902" spans="1:31" s="13" customFormat="1">
      <c r="A902" s="49">
        <v>3507</v>
      </c>
      <c r="B902" s="49">
        <v>3507201201</v>
      </c>
      <c r="C902" s="50" t="s">
        <v>303</v>
      </c>
      <c r="D902" s="49">
        <v>201</v>
      </c>
      <c r="E902" s="50" t="s">
        <v>9</v>
      </c>
      <c r="F902" s="49">
        <v>201</v>
      </c>
      <c r="G902" s="50" t="s">
        <v>9</v>
      </c>
      <c r="H902" s="79">
        <v>223.65</v>
      </c>
      <c r="I902" s="80">
        <v>13034</v>
      </c>
      <c r="J902" s="80">
        <v>218</v>
      </c>
      <c r="K902" s="80">
        <v>2350.0279017857142</v>
      </c>
      <c r="L902" s="80">
        <v>893</v>
      </c>
      <c r="M902" s="81">
        <v>16495.027901785714</v>
      </c>
      <c r="N902"/>
      <c r="O902" s="79">
        <v>0</v>
      </c>
      <c r="P902" s="79">
        <v>107.52000000000001</v>
      </c>
      <c r="Q902" s="55">
        <v>0.18</v>
      </c>
      <c r="R902" s="55">
        <v>7.7533854534599503E-2</v>
      </c>
      <c r="S902" s="52">
        <v>0</v>
      </c>
      <c r="T902"/>
      <c r="U902" s="82">
        <v>2963810</v>
      </c>
      <c r="V902" s="82">
        <v>252675</v>
      </c>
      <c r="W902" s="82">
        <v>0</v>
      </c>
      <c r="X902" s="82">
        <v>199722</v>
      </c>
      <c r="Y902" s="82">
        <v>3416207</v>
      </c>
      <c r="Z902" s="83">
        <f ca="1">SUMIF($A$10:$A$938,$A902,$Y$10:$Y$938)+SUMIF('17PJ'!$B$10:$K$889,$A902,'17PJ'!K$10:$K$889)</f>
        <v>3483720</v>
      </c>
      <c r="AB902" s="79">
        <v>0</v>
      </c>
      <c r="AC902" s="79">
        <v>0</v>
      </c>
      <c r="AD902" s="80">
        <v>0</v>
      </c>
      <c r="AE902" s="150"/>
    </row>
    <row r="903" spans="1:31" s="13" customFormat="1">
      <c r="A903" s="49">
        <v>3507</v>
      </c>
      <c r="B903" s="49">
        <v>3507201310</v>
      </c>
      <c r="C903" s="50" t="s">
        <v>303</v>
      </c>
      <c r="D903" s="49">
        <v>201</v>
      </c>
      <c r="E903" s="50" t="s">
        <v>9</v>
      </c>
      <c r="F903" s="49">
        <v>310</v>
      </c>
      <c r="G903" s="50" t="s">
        <v>259</v>
      </c>
      <c r="H903" s="79">
        <v>0.42</v>
      </c>
      <c r="I903" s="80">
        <v>11361</v>
      </c>
      <c r="J903" s="80">
        <v>2437</v>
      </c>
      <c r="K903" s="80">
        <v>0</v>
      </c>
      <c r="L903" s="80">
        <v>893</v>
      </c>
      <c r="M903" s="81">
        <v>14691</v>
      </c>
      <c r="N903"/>
      <c r="O903" s="79">
        <v>0</v>
      </c>
      <c r="P903" s="79">
        <v>0</v>
      </c>
      <c r="Q903" s="55">
        <v>0.18</v>
      </c>
      <c r="R903" s="55">
        <v>2.101262456335018E-2</v>
      </c>
      <c r="S903" s="52">
        <v>0</v>
      </c>
      <c r="T903"/>
      <c r="U903" s="82">
        <v>5795</v>
      </c>
      <c r="V903" s="82">
        <v>0</v>
      </c>
      <c r="W903" s="82">
        <v>0</v>
      </c>
      <c r="X903" s="82">
        <v>375</v>
      </c>
      <c r="Y903" s="82">
        <v>6170</v>
      </c>
      <c r="Z903" s="83">
        <f ca="1">SUMIF($A$10:$A$938,$A903,$Y$10:$Y$938)+SUMIF('17PJ'!$B$10:$K$889,$A903,'17PJ'!K$10:$K$889)</f>
        <v>3483720</v>
      </c>
      <c r="AB903" s="79">
        <v>0</v>
      </c>
      <c r="AC903" s="79">
        <v>0</v>
      </c>
      <c r="AD903" s="80">
        <v>0</v>
      </c>
      <c r="AE903" s="150"/>
    </row>
    <row r="904" spans="1:31" s="13" customFormat="1">
      <c r="A904" s="49">
        <v>3507</v>
      </c>
      <c r="B904" s="49">
        <v>3507201740</v>
      </c>
      <c r="C904" s="50" t="s">
        <v>303</v>
      </c>
      <c r="D904" s="49">
        <v>201</v>
      </c>
      <c r="E904" s="50" t="s">
        <v>9</v>
      </c>
      <c r="F904" s="49">
        <v>740</v>
      </c>
      <c r="G904" s="50" t="s">
        <v>261</v>
      </c>
      <c r="H904" s="79">
        <v>1</v>
      </c>
      <c r="I904" s="80">
        <v>9794</v>
      </c>
      <c r="J904" s="80">
        <v>3984</v>
      </c>
      <c r="K904" s="80">
        <v>0</v>
      </c>
      <c r="L904" s="80">
        <v>893</v>
      </c>
      <c r="M904" s="81">
        <v>14671</v>
      </c>
      <c r="N904"/>
      <c r="O904" s="79">
        <v>0</v>
      </c>
      <c r="P904" s="79">
        <v>0</v>
      </c>
      <c r="Q904" s="55">
        <v>0.09</v>
      </c>
      <c r="R904" s="55">
        <v>1.5892683106852393E-3</v>
      </c>
      <c r="S904" s="52">
        <v>0</v>
      </c>
      <c r="T904"/>
      <c r="U904" s="82">
        <v>13778</v>
      </c>
      <c r="V904" s="82">
        <v>0</v>
      </c>
      <c r="W904" s="82">
        <v>0</v>
      </c>
      <c r="X904" s="82">
        <v>893</v>
      </c>
      <c r="Y904" s="82">
        <v>14671</v>
      </c>
      <c r="Z904" s="83">
        <f ca="1">SUMIF($A$10:$A$938,$A904,$Y$10:$Y$938)+SUMIF('17PJ'!$B$10:$K$889,$A904,'17PJ'!K$10:$K$889)</f>
        <v>3483720</v>
      </c>
      <c r="AB904" s="79">
        <v>0</v>
      </c>
      <c r="AC904" s="79">
        <v>0</v>
      </c>
      <c r="AD904" s="80">
        <v>0</v>
      </c>
      <c r="AE904" s="150"/>
    </row>
    <row r="905" spans="1:31" s="13" customFormat="1">
      <c r="A905" s="49">
        <v>3508</v>
      </c>
      <c r="B905" s="49">
        <v>3508281061</v>
      </c>
      <c r="C905" s="50" t="s">
        <v>304</v>
      </c>
      <c r="D905" s="49">
        <v>281</v>
      </c>
      <c r="E905" s="50" t="s">
        <v>146</v>
      </c>
      <c r="F905" s="49">
        <v>61</v>
      </c>
      <c r="G905" s="50" t="s">
        <v>148</v>
      </c>
      <c r="H905" s="79">
        <v>6.04</v>
      </c>
      <c r="I905" s="80">
        <v>11884</v>
      </c>
      <c r="J905" s="80">
        <v>497</v>
      </c>
      <c r="K905" s="80">
        <v>0</v>
      </c>
      <c r="L905" s="80">
        <v>893</v>
      </c>
      <c r="M905" s="81">
        <v>13274</v>
      </c>
      <c r="N905"/>
      <c r="O905" s="79">
        <v>0</v>
      </c>
      <c r="P905" s="79">
        <v>0</v>
      </c>
      <c r="Q905" s="55">
        <v>0.09</v>
      </c>
      <c r="R905" s="55">
        <v>3.1614984004721104E-2</v>
      </c>
      <c r="S905" s="52">
        <v>0</v>
      </c>
      <c r="T905"/>
      <c r="U905" s="82">
        <v>74782</v>
      </c>
      <c r="V905" s="82">
        <v>0</v>
      </c>
      <c r="W905" s="82">
        <v>0</v>
      </c>
      <c r="X905" s="82">
        <v>5395</v>
      </c>
      <c r="Y905" s="82">
        <v>80177</v>
      </c>
      <c r="Z905" s="83">
        <f ca="1">SUMIF($A$10:$A$938,$A905,$Y$10:$Y$938)+SUMIF('17PJ'!$B$10:$K$889,$A905,'17PJ'!K$10:$K$889)</f>
        <v>2727348</v>
      </c>
      <c r="AB905" s="79">
        <v>0</v>
      </c>
      <c r="AC905" s="79">
        <v>0</v>
      </c>
      <c r="AD905" s="80">
        <v>0</v>
      </c>
      <c r="AE905" s="150"/>
    </row>
    <row r="906" spans="1:31" s="13" customFormat="1">
      <c r="A906" s="49">
        <v>3508</v>
      </c>
      <c r="B906" s="49">
        <v>3508281137</v>
      </c>
      <c r="C906" s="50" t="s">
        <v>304</v>
      </c>
      <c r="D906" s="49">
        <v>281</v>
      </c>
      <c r="E906" s="50" t="s">
        <v>146</v>
      </c>
      <c r="F906" s="49">
        <v>137</v>
      </c>
      <c r="G906" s="50" t="s">
        <v>196</v>
      </c>
      <c r="H906" s="79">
        <v>9.2000000000000011</v>
      </c>
      <c r="I906" s="80">
        <v>12194</v>
      </c>
      <c r="J906" s="80">
        <v>20</v>
      </c>
      <c r="K906" s="80">
        <v>0</v>
      </c>
      <c r="L906" s="80">
        <v>893</v>
      </c>
      <c r="M906" s="81">
        <v>13107</v>
      </c>
      <c r="N906"/>
      <c r="O906" s="79">
        <v>0</v>
      </c>
      <c r="P906" s="79">
        <v>0</v>
      </c>
      <c r="Q906" s="55">
        <v>0.18</v>
      </c>
      <c r="R906" s="55">
        <v>0.11736259389397866</v>
      </c>
      <c r="S906" s="52">
        <v>0</v>
      </c>
      <c r="T906"/>
      <c r="U906" s="82">
        <v>112371</v>
      </c>
      <c r="V906" s="82">
        <v>0</v>
      </c>
      <c r="W906" s="82">
        <v>0</v>
      </c>
      <c r="X906" s="82">
        <v>8217</v>
      </c>
      <c r="Y906" s="82">
        <v>120588</v>
      </c>
      <c r="Z906" s="83">
        <f ca="1">SUMIF($A$10:$A$938,$A906,$Y$10:$Y$938)+SUMIF('17PJ'!$B$10:$K$889,$A906,'17PJ'!K$10:$K$889)</f>
        <v>2727348</v>
      </c>
      <c r="AB906" s="79">
        <v>0</v>
      </c>
      <c r="AC906" s="79">
        <v>0</v>
      </c>
      <c r="AD906" s="80">
        <v>0</v>
      </c>
      <c r="AE906" s="150"/>
    </row>
    <row r="907" spans="1:31" s="13" customFormat="1">
      <c r="A907" s="49">
        <v>3508</v>
      </c>
      <c r="B907" s="49">
        <v>3508281281</v>
      </c>
      <c r="C907" s="50" t="s">
        <v>304</v>
      </c>
      <c r="D907" s="49">
        <v>281</v>
      </c>
      <c r="E907" s="50" t="s">
        <v>146</v>
      </c>
      <c r="F907" s="49">
        <v>281</v>
      </c>
      <c r="G907" s="50" t="s">
        <v>146</v>
      </c>
      <c r="H907" s="79">
        <v>174.29999999999984</v>
      </c>
      <c r="I907" s="80">
        <v>13485</v>
      </c>
      <c r="J907" s="80">
        <v>21</v>
      </c>
      <c r="K907" s="80">
        <v>0</v>
      </c>
      <c r="L907" s="80">
        <v>893</v>
      </c>
      <c r="M907" s="81">
        <v>14399</v>
      </c>
      <c r="N907"/>
      <c r="O907" s="79">
        <v>0</v>
      </c>
      <c r="P907" s="79">
        <v>0</v>
      </c>
      <c r="Q907" s="55">
        <v>0.18</v>
      </c>
      <c r="R907" s="55">
        <v>0.11309545177303622</v>
      </c>
      <c r="S907" s="52">
        <v>0</v>
      </c>
      <c r="T907"/>
      <c r="U907" s="82">
        <v>2354094</v>
      </c>
      <c r="V907" s="82">
        <v>0</v>
      </c>
      <c r="W907" s="82">
        <v>0</v>
      </c>
      <c r="X907" s="82">
        <v>155668</v>
      </c>
      <c r="Y907" s="82">
        <v>2509762</v>
      </c>
      <c r="Z907" s="83">
        <f ca="1">SUMIF($A$10:$A$938,$A907,$Y$10:$Y$938)+SUMIF('17PJ'!$B$10:$K$889,$A907,'17PJ'!K$10:$K$889)</f>
        <v>2727348</v>
      </c>
      <c r="AB907" s="79">
        <v>0</v>
      </c>
      <c r="AC907" s="79">
        <v>0</v>
      </c>
      <c r="AD907" s="80">
        <v>0</v>
      </c>
      <c r="AE907" s="150"/>
    </row>
    <row r="908" spans="1:31" s="13" customFormat="1">
      <c r="A908" s="49">
        <v>3508</v>
      </c>
      <c r="B908" s="49">
        <v>3508281332</v>
      </c>
      <c r="C908" s="50" t="s">
        <v>304</v>
      </c>
      <c r="D908" s="49">
        <v>281</v>
      </c>
      <c r="E908" s="50" t="s">
        <v>146</v>
      </c>
      <c r="F908" s="49">
        <v>332</v>
      </c>
      <c r="G908" s="50" t="s">
        <v>199</v>
      </c>
      <c r="H908" s="79">
        <v>1</v>
      </c>
      <c r="I908" s="80">
        <v>14594</v>
      </c>
      <c r="J908" s="80">
        <v>1334</v>
      </c>
      <c r="K908" s="80">
        <v>0</v>
      </c>
      <c r="L908" s="80">
        <v>893</v>
      </c>
      <c r="M908" s="81">
        <v>16821</v>
      </c>
      <c r="N908"/>
      <c r="O908" s="79">
        <v>0</v>
      </c>
      <c r="P908" s="79">
        <v>0</v>
      </c>
      <c r="Q908" s="55">
        <v>0.09</v>
      </c>
      <c r="R908" s="55">
        <v>1.2210003560942382E-2</v>
      </c>
      <c r="S908" s="52">
        <v>0</v>
      </c>
      <c r="T908"/>
      <c r="U908" s="82">
        <v>15928</v>
      </c>
      <c r="V908" s="82">
        <v>0</v>
      </c>
      <c r="W908" s="82">
        <v>0</v>
      </c>
      <c r="X908" s="82">
        <v>893</v>
      </c>
      <c r="Y908" s="82">
        <v>16821</v>
      </c>
      <c r="Z908" s="83">
        <f ca="1">SUMIF($A$10:$A$938,$A908,$Y$10:$Y$938)+SUMIF('17PJ'!$B$10:$K$889,$A908,'17PJ'!K$10:$K$889)</f>
        <v>2727348</v>
      </c>
      <c r="AB908" s="79">
        <v>0</v>
      </c>
      <c r="AC908" s="79">
        <v>0</v>
      </c>
      <c r="AD908" s="80">
        <v>0</v>
      </c>
      <c r="AE908" s="150"/>
    </row>
    <row r="909" spans="1:31" s="13" customFormat="1">
      <c r="A909" s="49">
        <v>3509</v>
      </c>
      <c r="B909" s="49">
        <v>3509095095</v>
      </c>
      <c r="C909" s="50" t="s">
        <v>305</v>
      </c>
      <c r="D909" s="49">
        <v>95</v>
      </c>
      <c r="E909" s="50" t="s">
        <v>279</v>
      </c>
      <c r="F909" s="49">
        <v>95</v>
      </c>
      <c r="G909" s="50" t="s">
        <v>279</v>
      </c>
      <c r="H909" s="79">
        <v>393.57</v>
      </c>
      <c r="I909" s="80">
        <v>10635</v>
      </c>
      <c r="J909" s="80">
        <v>91</v>
      </c>
      <c r="K909" s="80">
        <v>0</v>
      </c>
      <c r="L909" s="80">
        <v>893</v>
      </c>
      <c r="M909" s="81">
        <v>11619</v>
      </c>
      <c r="N909"/>
      <c r="O909" s="79">
        <v>0</v>
      </c>
      <c r="P909" s="79">
        <v>0</v>
      </c>
      <c r="Q909" s="55">
        <v>0.15329999999999999</v>
      </c>
      <c r="R909" s="55">
        <v>0.11761289582141479</v>
      </c>
      <c r="S909" s="52">
        <v>0</v>
      </c>
      <c r="T909"/>
      <c r="U909" s="82">
        <v>4221432</v>
      </c>
      <c r="V909" s="82">
        <v>0</v>
      </c>
      <c r="W909" s="82">
        <v>0</v>
      </c>
      <c r="X909" s="82">
        <v>351462</v>
      </c>
      <c r="Y909" s="82">
        <v>4572894</v>
      </c>
      <c r="Z909" s="83">
        <f ca="1">SUMIF($A$10:$A$938,$A909,$Y$10:$Y$938)+SUMIF('17PJ'!$B$10:$K$889,$A909,'17PJ'!K$10:$K$889)</f>
        <v>4619581</v>
      </c>
      <c r="AB909" s="79">
        <v>0</v>
      </c>
      <c r="AC909" s="79">
        <v>0</v>
      </c>
      <c r="AD909" s="80">
        <v>0</v>
      </c>
      <c r="AE909" s="150"/>
    </row>
    <row r="910" spans="1:31" s="13" customFormat="1">
      <c r="A910" s="49">
        <v>3509</v>
      </c>
      <c r="B910" s="49">
        <v>3509095167</v>
      </c>
      <c r="C910" s="50" t="s">
        <v>305</v>
      </c>
      <c r="D910" s="49">
        <v>95</v>
      </c>
      <c r="E910" s="50" t="s">
        <v>279</v>
      </c>
      <c r="F910" s="49">
        <v>167</v>
      </c>
      <c r="G910" s="50" t="s">
        <v>164</v>
      </c>
      <c r="H910" s="79">
        <v>0.56000000000000005</v>
      </c>
      <c r="I910" s="80">
        <v>10288</v>
      </c>
      <c r="J910" s="80">
        <v>3803</v>
      </c>
      <c r="K910" s="80">
        <v>0</v>
      </c>
      <c r="L910" s="80">
        <v>893</v>
      </c>
      <c r="M910" s="81">
        <v>14984</v>
      </c>
      <c r="N910"/>
      <c r="O910" s="79">
        <v>0</v>
      </c>
      <c r="P910" s="79">
        <v>0</v>
      </c>
      <c r="Q910" s="55">
        <v>0.09</v>
      </c>
      <c r="R910" s="55">
        <v>1.9277546607946845E-2</v>
      </c>
      <c r="S910" s="52">
        <v>0</v>
      </c>
      <c r="T910"/>
      <c r="U910" s="82">
        <v>7891</v>
      </c>
      <c r="V910" s="82">
        <v>0</v>
      </c>
      <c r="W910" s="82">
        <v>0</v>
      </c>
      <c r="X910" s="82">
        <v>500</v>
      </c>
      <c r="Y910" s="82">
        <v>8391</v>
      </c>
      <c r="Z910" s="83">
        <f ca="1">SUMIF($A$10:$A$938,$A910,$Y$10:$Y$938)+SUMIF('17PJ'!$B$10:$K$889,$A910,'17PJ'!K$10:$K$889)</f>
        <v>4619581</v>
      </c>
      <c r="AB910" s="79">
        <v>0</v>
      </c>
      <c r="AC910" s="79">
        <v>0</v>
      </c>
      <c r="AD910" s="80">
        <v>0</v>
      </c>
      <c r="AE910" s="150"/>
    </row>
    <row r="911" spans="1:31" s="13" customFormat="1">
      <c r="A911" s="49">
        <v>3509</v>
      </c>
      <c r="B911" s="49">
        <v>3509095331</v>
      </c>
      <c r="C911" s="50" t="s">
        <v>305</v>
      </c>
      <c r="D911" s="49">
        <v>95</v>
      </c>
      <c r="E911" s="50" t="s">
        <v>279</v>
      </c>
      <c r="F911" s="49">
        <v>331</v>
      </c>
      <c r="G911" s="50" t="s">
        <v>283</v>
      </c>
      <c r="H911" s="79">
        <v>2</v>
      </c>
      <c r="I911" s="80">
        <v>8094</v>
      </c>
      <c r="J911" s="80">
        <v>2871</v>
      </c>
      <c r="K911" s="80">
        <v>0</v>
      </c>
      <c r="L911" s="80">
        <v>893</v>
      </c>
      <c r="M911" s="81">
        <v>11858</v>
      </c>
      <c r="N911"/>
      <c r="O911" s="79">
        <v>0</v>
      </c>
      <c r="P911" s="79">
        <v>0</v>
      </c>
      <c r="Q911" s="55">
        <v>0.09</v>
      </c>
      <c r="R911" s="55">
        <v>1.6812408384238219E-2</v>
      </c>
      <c r="S911" s="52">
        <v>0</v>
      </c>
      <c r="T911"/>
      <c r="U911" s="82">
        <v>21930</v>
      </c>
      <c r="V911" s="82">
        <v>0</v>
      </c>
      <c r="W911" s="82">
        <v>0</v>
      </c>
      <c r="X911" s="82">
        <v>1786</v>
      </c>
      <c r="Y911" s="82">
        <v>23716</v>
      </c>
      <c r="Z911" s="83">
        <f ca="1">SUMIF($A$10:$A$938,$A911,$Y$10:$Y$938)+SUMIF('17PJ'!$B$10:$K$889,$A911,'17PJ'!K$10:$K$889)</f>
        <v>4619581</v>
      </c>
      <c r="AB911" s="79">
        <v>0</v>
      </c>
      <c r="AC911" s="79">
        <v>0</v>
      </c>
      <c r="AD911" s="80">
        <v>0</v>
      </c>
      <c r="AE911" s="150"/>
    </row>
    <row r="912" spans="1:31" s="13" customFormat="1">
      <c r="A912" s="49">
        <v>3509</v>
      </c>
      <c r="B912" s="49">
        <v>3509095763</v>
      </c>
      <c r="C912" s="50" t="s">
        <v>305</v>
      </c>
      <c r="D912" s="49">
        <v>95</v>
      </c>
      <c r="E912" s="50" t="s">
        <v>279</v>
      </c>
      <c r="F912" s="49">
        <v>763</v>
      </c>
      <c r="G912" s="50" t="s">
        <v>284</v>
      </c>
      <c r="H912" s="79">
        <v>1</v>
      </c>
      <c r="I912" s="80">
        <v>10861</v>
      </c>
      <c r="J912" s="80">
        <v>2826</v>
      </c>
      <c r="K912" s="80">
        <v>0</v>
      </c>
      <c r="L912" s="80">
        <v>893</v>
      </c>
      <c r="M912" s="81">
        <v>14580</v>
      </c>
      <c r="N912"/>
      <c r="O912" s="79">
        <v>0</v>
      </c>
      <c r="P912" s="79">
        <v>0</v>
      </c>
      <c r="Q912" s="55">
        <v>0.09</v>
      </c>
      <c r="R912" s="55">
        <v>3.5802117514394855E-3</v>
      </c>
      <c r="S912" s="52">
        <v>0</v>
      </c>
      <c r="T912"/>
      <c r="U912" s="82">
        <v>13687</v>
      </c>
      <c r="V912" s="82">
        <v>0</v>
      </c>
      <c r="W912" s="82">
        <v>0</v>
      </c>
      <c r="X912" s="82">
        <v>893</v>
      </c>
      <c r="Y912" s="82">
        <v>14580</v>
      </c>
      <c r="Z912" s="83">
        <f ca="1">SUMIF($A$10:$A$938,$A912,$Y$10:$Y$938)+SUMIF('17PJ'!$B$10:$K$889,$A912,'17PJ'!K$10:$K$889)</f>
        <v>4619581</v>
      </c>
      <c r="AB912" s="79">
        <v>0</v>
      </c>
      <c r="AC912" s="79">
        <v>0</v>
      </c>
      <c r="AD912" s="80">
        <v>0</v>
      </c>
      <c r="AE912" s="150"/>
    </row>
    <row r="913" spans="1:31" s="13" customFormat="1">
      <c r="A913" s="49">
        <v>3510</v>
      </c>
      <c r="B913" s="49">
        <v>3510281005</v>
      </c>
      <c r="C913" s="50" t="s">
        <v>306</v>
      </c>
      <c r="D913" s="49">
        <v>281</v>
      </c>
      <c r="E913" s="50" t="s">
        <v>146</v>
      </c>
      <c r="F913" s="49">
        <v>5</v>
      </c>
      <c r="G913" s="50" t="s">
        <v>147</v>
      </c>
      <c r="H913" s="79">
        <v>1</v>
      </c>
      <c r="I913" s="80">
        <v>12631</v>
      </c>
      <c r="J913" s="80">
        <v>5083</v>
      </c>
      <c r="K913" s="80">
        <v>0</v>
      </c>
      <c r="L913" s="80">
        <v>893</v>
      </c>
      <c r="M913" s="81">
        <v>18607</v>
      </c>
      <c r="N913"/>
      <c r="O913" s="79">
        <v>0</v>
      </c>
      <c r="P913" s="79">
        <v>0</v>
      </c>
      <c r="Q913" s="55">
        <v>0.09</v>
      </c>
      <c r="R913" s="55">
        <v>4.1027118156097744E-3</v>
      </c>
      <c r="S913" s="52">
        <v>0</v>
      </c>
      <c r="T913"/>
      <c r="U913" s="82">
        <v>17714</v>
      </c>
      <c r="V913" s="82">
        <v>0</v>
      </c>
      <c r="W913" s="82">
        <v>0</v>
      </c>
      <c r="X913" s="82">
        <v>893</v>
      </c>
      <c r="Y913" s="82">
        <v>18607</v>
      </c>
      <c r="Z913" s="83">
        <f ca="1">SUMIF($A$10:$A$938,$A913,$Y$10:$Y$938)+SUMIF('17PJ'!$B$10:$K$889,$A913,'17PJ'!K$10:$K$889)</f>
        <v>2720791</v>
      </c>
      <c r="AB913" s="79">
        <v>0</v>
      </c>
      <c r="AC913" s="79">
        <v>0</v>
      </c>
      <c r="AD913" s="80">
        <v>0</v>
      </c>
      <c r="AE913" s="150"/>
    </row>
    <row r="914" spans="1:31" s="13" customFormat="1">
      <c r="A914" s="49">
        <v>3510</v>
      </c>
      <c r="B914" s="49">
        <v>3510281061</v>
      </c>
      <c r="C914" s="50" t="s">
        <v>306</v>
      </c>
      <c r="D914" s="49">
        <v>281</v>
      </c>
      <c r="E914" s="50" t="s">
        <v>146</v>
      </c>
      <c r="F914" s="49">
        <v>61</v>
      </c>
      <c r="G914" s="50" t="s">
        <v>148</v>
      </c>
      <c r="H914" s="79">
        <v>5</v>
      </c>
      <c r="I914" s="80">
        <v>10413</v>
      </c>
      <c r="J914" s="80">
        <v>435</v>
      </c>
      <c r="K914" s="80">
        <v>0</v>
      </c>
      <c r="L914" s="80">
        <v>893</v>
      </c>
      <c r="M914" s="81">
        <v>11741</v>
      </c>
      <c r="N914"/>
      <c r="O914" s="79">
        <v>0</v>
      </c>
      <c r="P914" s="79">
        <v>0</v>
      </c>
      <c r="Q914" s="55">
        <v>0.09</v>
      </c>
      <c r="R914" s="55">
        <v>3.1614984004721104E-2</v>
      </c>
      <c r="S914" s="52">
        <v>0</v>
      </c>
      <c r="T914"/>
      <c r="U914" s="82">
        <v>54240</v>
      </c>
      <c r="V914" s="82">
        <v>0</v>
      </c>
      <c r="W914" s="82">
        <v>0</v>
      </c>
      <c r="X914" s="82">
        <v>4465</v>
      </c>
      <c r="Y914" s="82">
        <v>58705</v>
      </c>
      <c r="Z914" s="83">
        <f ca="1">SUMIF($A$10:$A$938,$A914,$Y$10:$Y$938)+SUMIF('17PJ'!$B$10:$K$889,$A914,'17PJ'!K$10:$K$889)</f>
        <v>2720791</v>
      </c>
      <c r="AB914" s="79">
        <v>0</v>
      </c>
      <c r="AC914" s="79">
        <v>0</v>
      </c>
      <c r="AD914" s="80">
        <v>0</v>
      </c>
      <c r="AE914" s="150"/>
    </row>
    <row r="915" spans="1:31" s="13" customFormat="1">
      <c r="A915" s="49">
        <v>3510</v>
      </c>
      <c r="B915" s="49">
        <v>3510281210</v>
      </c>
      <c r="C915" s="50" t="s">
        <v>306</v>
      </c>
      <c r="D915" s="49">
        <v>281</v>
      </c>
      <c r="E915" s="50" t="s">
        <v>146</v>
      </c>
      <c r="F915" s="49">
        <v>210</v>
      </c>
      <c r="G915" s="50" t="s">
        <v>188</v>
      </c>
      <c r="H915" s="79">
        <v>1</v>
      </c>
      <c r="I915" s="80">
        <v>10167</v>
      </c>
      <c r="J915" s="80">
        <v>3442</v>
      </c>
      <c r="K915" s="80">
        <v>0</v>
      </c>
      <c r="L915" s="80">
        <v>893</v>
      </c>
      <c r="M915" s="81">
        <v>14502</v>
      </c>
      <c r="N915"/>
      <c r="O915" s="79">
        <v>0</v>
      </c>
      <c r="P915" s="79">
        <v>0</v>
      </c>
      <c r="Q915" s="55">
        <v>0.09</v>
      </c>
      <c r="R915" s="55">
        <v>5.999829214601949E-2</v>
      </c>
      <c r="S915" s="52">
        <v>0</v>
      </c>
      <c r="T915"/>
      <c r="U915" s="82">
        <v>13609</v>
      </c>
      <c r="V915" s="82">
        <v>0</v>
      </c>
      <c r="W915" s="82">
        <v>0</v>
      </c>
      <c r="X915" s="82">
        <v>893</v>
      </c>
      <c r="Y915" s="82">
        <v>14502</v>
      </c>
      <c r="Z915" s="83">
        <f ca="1">SUMIF($A$10:$A$938,$A915,$Y$10:$Y$938)+SUMIF('17PJ'!$B$10:$K$889,$A915,'17PJ'!K$10:$K$889)</f>
        <v>2720791</v>
      </c>
      <c r="AB915" s="79">
        <v>0</v>
      </c>
      <c r="AC915" s="79">
        <v>0</v>
      </c>
      <c r="AD915" s="80">
        <v>0</v>
      </c>
      <c r="AE915" s="150"/>
    </row>
    <row r="916" spans="1:31" s="13" customFormat="1">
      <c r="A916" s="49">
        <v>3510</v>
      </c>
      <c r="B916" s="49">
        <v>3510281281</v>
      </c>
      <c r="C916" s="50" t="s">
        <v>306</v>
      </c>
      <c r="D916" s="49">
        <v>281</v>
      </c>
      <c r="E916" s="50" t="s">
        <v>146</v>
      </c>
      <c r="F916" s="49">
        <v>281</v>
      </c>
      <c r="G916" s="50" t="s">
        <v>146</v>
      </c>
      <c r="H916" s="79">
        <v>201.1</v>
      </c>
      <c r="I916" s="80">
        <v>12010</v>
      </c>
      <c r="J916" s="80">
        <v>19</v>
      </c>
      <c r="K916" s="80">
        <v>0</v>
      </c>
      <c r="L916" s="80">
        <v>893</v>
      </c>
      <c r="M916" s="81">
        <v>12922</v>
      </c>
      <c r="N916"/>
      <c r="O916" s="79">
        <v>0</v>
      </c>
      <c r="P916" s="79">
        <v>0</v>
      </c>
      <c r="Q916" s="55">
        <v>0.18</v>
      </c>
      <c r="R916" s="55">
        <v>0.11309545177303622</v>
      </c>
      <c r="S916" s="52">
        <v>0</v>
      </c>
      <c r="T916"/>
      <c r="U916" s="82">
        <v>2419031</v>
      </c>
      <c r="V916" s="82">
        <v>0</v>
      </c>
      <c r="W916" s="82">
        <v>0</v>
      </c>
      <c r="X916" s="82">
        <v>179583</v>
      </c>
      <c r="Y916" s="82">
        <v>2598614</v>
      </c>
      <c r="Z916" s="83">
        <f ca="1">SUMIF($A$10:$A$938,$A916,$Y$10:$Y$938)+SUMIF('17PJ'!$B$10:$K$889,$A916,'17PJ'!K$10:$K$889)</f>
        <v>2720791</v>
      </c>
      <c r="AB916" s="79">
        <v>0</v>
      </c>
      <c r="AC916" s="79">
        <v>0</v>
      </c>
      <c r="AD916" s="80">
        <v>0</v>
      </c>
      <c r="AE916" s="150"/>
    </row>
    <row r="917" spans="1:31" s="13" customFormat="1">
      <c r="A917" s="49">
        <v>3510</v>
      </c>
      <c r="B917" s="49">
        <v>3510281293</v>
      </c>
      <c r="C917" s="50" t="s">
        <v>306</v>
      </c>
      <c r="D917" s="49">
        <v>281</v>
      </c>
      <c r="E917" s="50" t="s">
        <v>146</v>
      </c>
      <c r="F917" s="49">
        <v>293</v>
      </c>
      <c r="G917" s="50" t="s">
        <v>171</v>
      </c>
      <c r="H917" s="79">
        <v>1</v>
      </c>
      <c r="I917" s="80">
        <v>11386</v>
      </c>
      <c r="J917" s="80">
        <v>978</v>
      </c>
      <c r="K917" s="80">
        <v>0</v>
      </c>
      <c r="L917" s="80">
        <v>893</v>
      </c>
      <c r="M917" s="81">
        <v>13257</v>
      </c>
      <c r="N917"/>
      <c r="O917" s="79">
        <v>0</v>
      </c>
      <c r="P917" s="79">
        <v>0</v>
      </c>
      <c r="Q917" s="55">
        <v>0.18</v>
      </c>
      <c r="R917" s="55">
        <v>3.4719512741899256E-3</v>
      </c>
      <c r="S917" s="52">
        <v>0</v>
      </c>
      <c r="T917"/>
      <c r="U917" s="82">
        <v>12364</v>
      </c>
      <c r="V917" s="82">
        <v>0</v>
      </c>
      <c r="W917" s="82">
        <v>0</v>
      </c>
      <c r="X917" s="82">
        <v>893</v>
      </c>
      <c r="Y917" s="82">
        <v>13257</v>
      </c>
      <c r="Z917" s="83">
        <f ca="1">SUMIF($A$10:$A$938,$A917,$Y$10:$Y$938)+SUMIF('17PJ'!$B$10:$K$889,$A917,'17PJ'!K$10:$K$889)</f>
        <v>2720791</v>
      </c>
      <c r="AB917" s="79">
        <v>0</v>
      </c>
      <c r="AC917" s="79">
        <v>0</v>
      </c>
      <c r="AD917" s="80">
        <v>0</v>
      </c>
      <c r="AE917" s="150"/>
    </row>
    <row r="918" spans="1:31" s="13" customFormat="1">
      <c r="A918" s="49">
        <v>3510</v>
      </c>
      <c r="B918" s="49">
        <v>3510281332</v>
      </c>
      <c r="C918" s="50" t="s">
        <v>306</v>
      </c>
      <c r="D918" s="49">
        <v>281</v>
      </c>
      <c r="E918" s="50" t="s">
        <v>146</v>
      </c>
      <c r="F918" s="49">
        <v>332</v>
      </c>
      <c r="G918" s="50" t="s">
        <v>199</v>
      </c>
      <c r="H918" s="79">
        <v>1.27</v>
      </c>
      <c r="I918" s="80">
        <v>11522</v>
      </c>
      <c r="J918" s="80">
        <v>1054</v>
      </c>
      <c r="K918" s="80">
        <v>0</v>
      </c>
      <c r="L918" s="80">
        <v>893</v>
      </c>
      <c r="M918" s="81">
        <v>13469</v>
      </c>
      <c r="N918"/>
      <c r="O918" s="79">
        <v>0</v>
      </c>
      <c r="P918" s="79">
        <v>0</v>
      </c>
      <c r="Q918" s="55">
        <v>0.09</v>
      </c>
      <c r="R918" s="55">
        <v>1.2210003560942382E-2</v>
      </c>
      <c r="S918" s="52">
        <v>0</v>
      </c>
      <c r="T918"/>
      <c r="U918" s="82">
        <v>15971</v>
      </c>
      <c r="V918" s="82">
        <v>0</v>
      </c>
      <c r="W918" s="82">
        <v>0</v>
      </c>
      <c r="X918" s="82">
        <v>1135</v>
      </c>
      <c r="Y918" s="82">
        <v>17106</v>
      </c>
      <c r="Z918" s="83">
        <f ca="1">SUMIF($A$10:$A$938,$A918,$Y$10:$Y$938)+SUMIF('17PJ'!$B$10:$K$889,$A918,'17PJ'!K$10:$K$889)</f>
        <v>2720791</v>
      </c>
      <c r="AB918" s="79">
        <v>0</v>
      </c>
      <c r="AC918" s="79">
        <v>0</v>
      </c>
      <c r="AD918" s="80">
        <v>0</v>
      </c>
      <c r="AE918" s="150"/>
    </row>
    <row r="919" spans="1:31" s="13" customFormat="1">
      <c r="A919" s="49">
        <v>3513</v>
      </c>
      <c r="B919" s="49">
        <v>3513044044</v>
      </c>
      <c r="C919" s="50" t="s">
        <v>307</v>
      </c>
      <c r="D919" s="49">
        <v>44</v>
      </c>
      <c r="E919" s="50" t="s">
        <v>12</v>
      </c>
      <c r="F919" s="49">
        <v>44</v>
      </c>
      <c r="G919" s="50" t="s">
        <v>12</v>
      </c>
      <c r="H919" s="79">
        <v>353.43</v>
      </c>
      <c r="I919" s="80">
        <v>10612</v>
      </c>
      <c r="J919" s="80">
        <v>243</v>
      </c>
      <c r="K919" s="80">
        <v>0</v>
      </c>
      <c r="L919" s="80">
        <v>893</v>
      </c>
      <c r="M919" s="81">
        <v>11748</v>
      </c>
      <c r="N919"/>
      <c r="O919" s="79">
        <v>0</v>
      </c>
      <c r="P919" s="79">
        <v>0</v>
      </c>
      <c r="Q919" s="55">
        <v>0.09</v>
      </c>
      <c r="R919" s="55">
        <v>4.5747299026763673E-2</v>
      </c>
      <c r="S919" s="52">
        <v>0</v>
      </c>
      <c r="T919"/>
      <c r="U919" s="82">
        <v>3836480</v>
      </c>
      <c r="V919" s="82">
        <v>0</v>
      </c>
      <c r="W919" s="82">
        <v>0</v>
      </c>
      <c r="X919" s="82">
        <v>315608</v>
      </c>
      <c r="Y919" s="82">
        <v>4152088</v>
      </c>
      <c r="Z919" s="83">
        <f ca="1">SUMIF($A$10:$A$938,$A919,$Y$10:$Y$938)+SUMIF('17PJ'!$B$10:$K$889,$A919,'17PJ'!K$10:$K$889)</f>
        <v>5012560</v>
      </c>
      <c r="AB919" s="79">
        <v>0</v>
      </c>
      <c r="AC919" s="79">
        <v>0</v>
      </c>
      <c r="AD919" s="80">
        <v>0</v>
      </c>
      <c r="AE919" s="150"/>
    </row>
    <row r="920" spans="1:31" s="13" customFormat="1">
      <c r="A920" s="49">
        <v>3513</v>
      </c>
      <c r="B920" s="49">
        <v>3513044244</v>
      </c>
      <c r="C920" s="50" t="s">
        <v>307</v>
      </c>
      <c r="D920" s="49">
        <v>44</v>
      </c>
      <c r="E920" s="50" t="s">
        <v>12</v>
      </c>
      <c r="F920" s="49">
        <v>244</v>
      </c>
      <c r="G920" s="50" t="s">
        <v>27</v>
      </c>
      <c r="H920" s="79">
        <v>50.38000000000001</v>
      </c>
      <c r="I920" s="80">
        <v>9202</v>
      </c>
      <c r="J920" s="80">
        <v>3729</v>
      </c>
      <c r="K920" s="80">
        <v>0</v>
      </c>
      <c r="L920" s="80">
        <v>893</v>
      </c>
      <c r="M920" s="81">
        <v>13824</v>
      </c>
      <c r="N920"/>
      <c r="O920" s="79">
        <v>0</v>
      </c>
      <c r="P920" s="79">
        <v>0</v>
      </c>
      <c r="Q920" s="55">
        <v>0.18</v>
      </c>
      <c r="R920" s="55">
        <v>9.1081897987744451E-2</v>
      </c>
      <c r="S920" s="52">
        <v>0</v>
      </c>
      <c r="T920"/>
      <c r="U920" s="82">
        <v>651463</v>
      </c>
      <c r="V920" s="82">
        <v>0</v>
      </c>
      <c r="W920" s="82">
        <v>0</v>
      </c>
      <c r="X920" s="82">
        <v>44988</v>
      </c>
      <c r="Y920" s="82">
        <v>696451</v>
      </c>
      <c r="Z920" s="83">
        <f ca="1">SUMIF($A$10:$A$938,$A920,$Y$10:$Y$938)+SUMIF('17PJ'!$B$10:$K$889,$A920,'17PJ'!K$10:$K$889)</f>
        <v>5012560</v>
      </c>
      <c r="AB920" s="79">
        <v>0</v>
      </c>
      <c r="AC920" s="79">
        <v>0</v>
      </c>
      <c r="AD920" s="80">
        <v>0</v>
      </c>
      <c r="AE920" s="150"/>
    </row>
    <row r="921" spans="1:31" s="13" customFormat="1">
      <c r="A921" s="49">
        <v>3513</v>
      </c>
      <c r="B921" s="49">
        <v>3513044251</v>
      </c>
      <c r="C921" s="50" t="s">
        <v>307</v>
      </c>
      <c r="D921" s="49">
        <v>44</v>
      </c>
      <c r="E921" s="50" t="s">
        <v>12</v>
      </c>
      <c r="F921" s="49">
        <v>251</v>
      </c>
      <c r="G921" s="50" t="s">
        <v>242</v>
      </c>
      <c r="H921" s="79">
        <v>0.51</v>
      </c>
      <c r="I921" s="80">
        <v>10998</v>
      </c>
      <c r="J921" s="80">
        <v>2427</v>
      </c>
      <c r="K921" s="80">
        <v>0</v>
      </c>
      <c r="L921" s="80">
        <v>893</v>
      </c>
      <c r="M921" s="81">
        <v>14318</v>
      </c>
      <c r="N921"/>
      <c r="O921" s="79">
        <v>0</v>
      </c>
      <c r="P921" s="79">
        <v>0</v>
      </c>
      <c r="Q921" s="55">
        <v>0.18</v>
      </c>
      <c r="R921" s="55">
        <v>3.9328348523416642E-2</v>
      </c>
      <c r="S921" s="52">
        <v>0</v>
      </c>
      <c r="T921"/>
      <c r="U921" s="82">
        <v>6847</v>
      </c>
      <c r="V921" s="82">
        <v>0</v>
      </c>
      <c r="W921" s="82">
        <v>0</v>
      </c>
      <c r="X921" s="82">
        <v>455</v>
      </c>
      <c r="Y921" s="82">
        <v>7302</v>
      </c>
      <c r="Z921" s="83">
        <f ca="1">SUMIF($A$10:$A$938,$A921,$Y$10:$Y$938)+SUMIF('17PJ'!$B$10:$K$889,$A921,'17PJ'!K$10:$K$889)</f>
        <v>5012560</v>
      </c>
      <c r="AB921" s="79">
        <v>0</v>
      </c>
      <c r="AC921" s="79">
        <v>0</v>
      </c>
      <c r="AD921" s="80">
        <v>0</v>
      </c>
      <c r="AE921" s="150"/>
    </row>
    <row r="922" spans="1:31" s="13" customFormat="1">
      <c r="A922" s="49">
        <v>3513</v>
      </c>
      <c r="B922" s="49">
        <v>3513044285</v>
      </c>
      <c r="C922" s="50" t="s">
        <v>307</v>
      </c>
      <c r="D922" s="49">
        <v>44</v>
      </c>
      <c r="E922" s="50" t="s">
        <v>12</v>
      </c>
      <c r="F922" s="49">
        <v>285</v>
      </c>
      <c r="G922" s="50" t="s">
        <v>28</v>
      </c>
      <c r="H922" s="79">
        <v>0.02</v>
      </c>
      <c r="I922" s="80">
        <v>10636</v>
      </c>
      <c r="J922" s="80">
        <v>3258</v>
      </c>
      <c r="K922" s="80">
        <v>0</v>
      </c>
      <c r="L922" s="80">
        <v>893</v>
      </c>
      <c r="M922" s="81">
        <v>14787</v>
      </c>
      <c r="N922"/>
      <c r="O922" s="79">
        <v>0</v>
      </c>
      <c r="P922" s="79">
        <v>0</v>
      </c>
      <c r="Q922" s="55">
        <v>0.09</v>
      </c>
      <c r="R922" s="55">
        <v>2.9773128157862844E-2</v>
      </c>
      <c r="S922" s="52">
        <v>0</v>
      </c>
      <c r="T922"/>
      <c r="U922" s="82">
        <v>278</v>
      </c>
      <c r="V922" s="82">
        <v>0</v>
      </c>
      <c r="W922" s="82">
        <v>0</v>
      </c>
      <c r="X922" s="82">
        <v>18</v>
      </c>
      <c r="Y922" s="82">
        <v>296</v>
      </c>
      <c r="Z922" s="83">
        <f ca="1">SUMIF($A$10:$A$938,$A922,$Y$10:$Y$938)+SUMIF('17PJ'!$B$10:$K$889,$A922,'17PJ'!K$10:$K$889)</f>
        <v>5012560</v>
      </c>
      <c r="AB922" s="79">
        <v>0</v>
      </c>
      <c r="AC922" s="79">
        <v>0</v>
      </c>
      <c r="AD922" s="80">
        <v>0</v>
      </c>
      <c r="AE922" s="150"/>
    </row>
    <row r="923" spans="1:31" s="13" customFormat="1">
      <c r="A923" s="49">
        <v>3513</v>
      </c>
      <c r="B923" s="49">
        <v>3513044293</v>
      </c>
      <c r="C923" s="50" t="s">
        <v>307</v>
      </c>
      <c r="D923" s="49">
        <v>44</v>
      </c>
      <c r="E923" s="50" t="s">
        <v>12</v>
      </c>
      <c r="F923" s="49">
        <v>293</v>
      </c>
      <c r="G923" s="50" t="s">
        <v>171</v>
      </c>
      <c r="H923" s="79">
        <v>13.200000000000001</v>
      </c>
      <c r="I923" s="80">
        <v>10185</v>
      </c>
      <c r="J923" s="80">
        <v>875</v>
      </c>
      <c r="K923" s="80">
        <v>0</v>
      </c>
      <c r="L923" s="80">
        <v>893</v>
      </c>
      <c r="M923" s="81">
        <v>11953</v>
      </c>
      <c r="N923"/>
      <c r="O923" s="79">
        <v>0</v>
      </c>
      <c r="P923" s="79">
        <v>0</v>
      </c>
      <c r="Q923" s="55">
        <v>0.18</v>
      </c>
      <c r="R923" s="55">
        <v>3.4719512741899256E-3</v>
      </c>
      <c r="S923" s="52">
        <v>0</v>
      </c>
      <c r="T923"/>
      <c r="U923" s="82">
        <v>145992</v>
      </c>
      <c r="V923" s="82">
        <v>0</v>
      </c>
      <c r="W923" s="82">
        <v>0</v>
      </c>
      <c r="X923" s="82">
        <v>11788</v>
      </c>
      <c r="Y923" s="82">
        <v>157780</v>
      </c>
      <c r="Z923" s="83">
        <f ca="1">SUMIF($A$10:$A$938,$A923,$Y$10:$Y$938)+SUMIF('17PJ'!$B$10:$K$889,$A923,'17PJ'!K$10:$K$889)</f>
        <v>5012560</v>
      </c>
      <c r="AB923" s="79">
        <v>0</v>
      </c>
      <c r="AC923" s="79">
        <v>0</v>
      </c>
      <c r="AD923" s="80">
        <v>0</v>
      </c>
      <c r="AE923" s="150"/>
    </row>
    <row r="924" spans="1:31" s="13" customFormat="1">
      <c r="A924" s="49">
        <v>3514</v>
      </c>
      <c r="B924" s="49">
        <v>3514281061</v>
      </c>
      <c r="C924" s="50" t="s">
        <v>332</v>
      </c>
      <c r="D924" s="49">
        <v>281</v>
      </c>
      <c r="E924" s="50" t="s">
        <v>146</v>
      </c>
      <c r="F924" s="49">
        <v>61</v>
      </c>
      <c r="G924" s="50" t="s">
        <v>148</v>
      </c>
      <c r="H924" s="79">
        <v>2</v>
      </c>
      <c r="I924" s="80">
        <v>11831</v>
      </c>
      <c r="J924" s="80">
        <v>494</v>
      </c>
      <c r="K924" s="80">
        <v>0</v>
      </c>
      <c r="L924" s="80">
        <v>893</v>
      </c>
      <c r="M924" s="81">
        <v>13218</v>
      </c>
      <c r="N924"/>
      <c r="O924" s="79">
        <v>0</v>
      </c>
      <c r="P924" s="79">
        <v>0</v>
      </c>
      <c r="Q924" s="55">
        <v>0.09</v>
      </c>
      <c r="R924" s="55">
        <v>3.1614984004721104E-2</v>
      </c>
      <c r="S924" s="52">
        <v>0</v>
      </c>
      <c r="T924"/>
      <c r="U924" s="82">
        <v>24650</v>
      </c>
      <c r="V924" s="82">
        <v>0</v>
      </c>
      <c r="W924" s="82">
        <v>0</v>
      </c>
      <c r="X924" s="82">
        <v>1786</v>
      </c>
      <c r="Y924" s="82">
        <v>26436</v>
      </c>
      <c r="Z924" s="83">
        <f ca="1">SUMIF($A$10:$A$938,$A924,$Y$10:$Y$938)+SUMIF('17PJ'!$B$10:$K$889,$A924,'17PJ'!K$10:$K$889)</f>
        <v>1177559</v>
      </c>
      <c r="AB924" s="79">
        <v>0</v>
      </c>
      <c r="AC924" s="79">
        <v>0</v>
      </c>
      <c r="AD924" s="80">
        <v>0</v>
      </c>
      <c r="AE924" s="150"/>
    </row>
    <row r="925" spans="1:31" s="13" customFormat="1">
      <c r="A925" s="49">
        <v>3514</v>
      </c>
      <c r="B925" s="49">
        <v>3514281281</v>
      </c>
      <c r="C925" s="50" t="s">
        <v>332</v>
      </c>
      <c r="D925" s="49">
        <v>281</v>
      </c>
      <c r="E925" s="50" t="s">
        <v>146</v>
      </c>
      <c r="F925" s="49">
        <v>281</v>
      </c>
      <c r="G925" s="50" t="s">
        <v>146</v>
      </c>
      <c r="H925" s="79">
        <v>85.56</v>
      </c>
      <c r="I925" s="80">
        <v>12541</v>
      </c>
      <c r="J925" s="80">
        <v>20</v>
      </c>
      <c r="K925" s="80">
        <v>0</v>
      </c>
      <c r="L925" s="80">
        <v>893</v>
      </c>
      <c r="M925" s="81">
        <v>13454</v>
      </c>
      <c r="N925"/>
      <c r="O925" s="79">
        <v>0</v>
      </c>
      <c r="P925" s="79">
        <v>0</v>
      </c>
      <c r="Q925" s="55">
        <v>0.18</v>
      </c>
      <c r="R925" s="55">
        <v>0.11309545177303622</v>
      </c>
      <c r="S925" s="52">
        <v>0</v>
      </c>
      <c r="T925"/>
      <c r="U925" s="82">
        <v>1074720</v>
      </c>
      <c r="V925" s="82">
        <v>0</v>
      </c>
      <c r="W925" s="82">
        <v>0</v>
      </c>
      <c r="X925" s="82">
        <v>76403</v>
      </c>
      <c r="Y925" s="82">
        <v>1151123</v>
      </c>
      <c r="Z925" s="83">
        <f ca="1">SUMIF($A$10:$A$938,$A925,$Y$10:$Y$938)+SUMIF('17PJ'!$B$10:$K$889,$A925,'17PJ'!K$10:$K$889)</f>
        <v>1177559</v>
      </c>
      <c r="AB925" s="79">
        <v>0</v>
      </c>
      <c r="AC925" s="79">
        <v>0</v>
      </c>
      <c r="AD925" s="80">
        <v>0</v>
      </c>
      <c r="AE925" s="150"/>
    </row>
    <row r="926" spans="1:31" s="13" customFormat="1">
      <c r="A926" s="49">
        <v>3515</v>
      </c>
      <c r="B926" s="49">
        <v>3515287043</v>
      </c>
      <c r="C926" s="50" t="s">
        <v>375</v>
      </c>
      <c r="D926" s="49">
        <v>287</v>
      </c>
      <c r="E926" s="50" t="s">
        <v>335</v>
      </c>
      <c r="F926" s="49">
        <v>43</v>
      </c>
      <c r="G926" s="50" t="s">
        <v>336</v>
      </c>
      <c r="H926" s="79">
        <v>2</v>
      </c>
      <c r="I926" s="80">
        <v>9456</v>
      </c>
      <c r="J926" s="80">
        <v>5033</v>
      </c>
      <c r="K926" s="80">
        <v>0</v>
      </c>
      <c r="L926" s="80">
        <v>893</v>
      </c>
      <c r="M926" s="81">
        <v>15382</v>
      </c>
      <c r="N926"/>
      <c r="O926" s="79">
        <v>0</v>
      </c>
      <c r="P926" s="79">
        <v>0</v>
      </c>
      <c r="Q926" s="55">
        <v>0.09</v>
      </c>
      <c r="R926" s="55">
        <v>7.3144393391951388E-3</v>
      </c>
      <c r="S926" s="52">
        <v>0</v>
      </c>
      <c r="T926"/>
      <c r="U926" s="82">
        <v>28978</v>
      </c>
      <c r="V926" s="82">
        <v>0</v>
      </c>
      <c r="W926" s="82">
        <v>0</v>
      </c>
      <c r="X926" s="82">
        <v>1786</v>
      </c>
      <c r="Y926" s="82">
        <v>30764</v>
      </c>
      <c r="Z926" s="83">
        <f ca="1">SUMIF($A$10:$A$938,$A926,$Y$10:$Y$938)+SUMIF('17PJ'!$B$10:$K$889,$A926,'17PJ'!K$10:$K$889)</f>
        <v>2204431</v>
      </c>
      <c r="AB926" s="79">
        <v>0</v>
      </c>
      <c r="AC926" s="79">
        <v>0</v>
      </c>
      <c r="AD926" s="80">
        <v>0</v>
      </c>
      <c r="AE926" s="150"/>
    </row>
    <row r="927" spans="1:31" s="13" customFormat="1">
      <c r="A927" s="49">
        <v>3515</v>
      </c>
      <c r="B927" s="49">
        <v>3515287045</v>
      </c>
      <c r="C927" s="50" t="s">
        <v>375</v>
      </c>
      <c r="D927" s="49">
        <v>287</v>
      </c>
      <c r="E927" s="50" t="s">
        <v>335</v>
      </c>
      <c r="F927" s="49">
        <v>45</v>
      </c>
      <c r="G927" s="50" t="s">
        <v>337</v>
      </c>
      <c r="H927" s="79">
        <v>2</v>
      </c>
      <c r="I927" s="80">
        <v>10227</v>
      </c>
      <c r="J927" s="80">
        <v>3606</v>
      </c>
      <c r="K927" s="80">
        <v>0</v>
      </c>
      <c r="L927" s="80">
        <v>893</v>
      </c>
      <c r="M927" s="81">
        <v>14726</v>
      </c>
      <c r="N927"/>
      <c r="O927" s="79">
        <v>0</v>
      </c>
      <c r="P927" s="79">
        <v>0</v>
      </c>
      <c r="Q927" s="55">
        <v>0.09</v>
      </c>
      <c r="R927" s="55">
        <v>8.4751527648588634E-3</v>
      </c>
      <c r="S927" s="52">
        <v>0</v>
      </c>
      <c r="T927"/>
      <c r="U927" s="82">
        <v>27666</v>
      </c>
      <c r="V927" s="82">
        <v>0</v>
      </c>
      <c r="W927" s="82">
        <v>0</v>
      </c>
      <c r="X927" s="82">
        <v>1786</v>
      </c>
      <c r="Y927" s="82">
        <v>29452</v>
      </c>
      <c r="Z927" s="83">
        <f ca="1">SUMIF($A$10:$A$938,$A927,$Y$10:$Y$938)+SUMIF('17PJ'!$B$10:$K$889,$A927,'17PJ'!K$10:$K$889)</f>
        <v>2204431</v>
      </c>
      <c r="AB927" s="79">
        <v>0</v>
      </c>
      <c r="AC927" s="79">
        <v>0</v>
      </c>
      <c r="AD927" s="80">
        <v>0</v>
      </c>
      <c r="AE927" s="150"/>
    </row>
    <row r="928" spans="1:31" s="13" customFormat="1">
      <c r="A928" s="49">
        <v>3515</v>
      </c>
      <c r="B928" s="49">
        <v>3515287135</v>
      </c>
      <c r="C928" s="50" t="s">
        <v>375</v>
      </c>
      <c r="D928" s="49">
        <v>287</v>
      </c>
      <c r="E928" s="50" t="s">
        <v>335</v>
      </c>
      <c r="F928" s="49">
        <v>135</v>
      </c>
      <c r="G928" s="50" t="s">
        <v>338</v>
      </c>
      <c r="H928" s="79">
        <v>1</v>
      </c>
      <c r="I928" s="80">
        <v>10606</v>
      </c>
      <c r="J928" s="80">
        <v>6486</v>
      </c>
      <c r="K928" s="80">
        <v>0</v>
      </c>
      <c r="L928" s="80">
        <v>893</v>
      </c>
      <c r="M928" s="81">
        <v>17985</v>
      </c>
      <c r="N928"/>
      <c r="O928" s="79">
        <v>0</v>
      </c>
      <c r="P928" s="79">
        <v>0</v>
      </c>
      <c r="Q928" s="55">
        <v>0.09</v>
      </c>
      <c r="R928" s="55">
        <v>6.4156948016326591E-3</v>
      </c>
      <c r="S928" s="52">
        <v>0</v>
      </c>
      <c r="T928"/>
      <c r="U928" s="82">
        <v>17092</v>
      </c>
      <c r="V928" s="82">
        <v>0</v>
      </c>
      <c r="W928" s="82">
        <v>0</v>
      </c>
      <c r="X928" s="82">
        <v>893</v>
      </c>
      <c r="Y928" s="82">
        <v>17985</v>
      </c>
      <c r="Z928" s="83">
        <f ca="1">SUMIF($A$10:$A$938,$A928,$Y$10:$Y$938)+SUMIF('17PJ'!$B$10:$K$889,$A928,'17PJ'!K$10:$K$889)</f>
        <v>2204431</v>
      </c>
      <c r="AB928" s="79">
        <v>0</v>
      </c>
      <c r="AC928" s="79">
        <v>0</v>
      </c>
      <c r="AD928" s="80">
        <v>0</v>
      </c>
      <c r="AE928" s="150"/>
    </row>
    <row r="929" spans="1:31" s="13" customFormat="1">
      <c r="A929" s="49">
        <v>3515</v>
      </c>
      <c r="B929" s="49">
        <v>3515287191</v>
      </c>
      <c r="C929" s="50" t="s">
        <v>375</v>
      </c>
      <c r="D929" s="49">
        <v>287</v>
      </c>
      <c r="E929" s="50" t="s">
        <v>335</v>
      </c>
      <c r="F929" s="49">
        <v>191</v>
      </c>
      <c r="G929" s="50" t="s">
        <v>238</v>
      </c>
      <c r="H929" s="79">
        <v>17</v>
      </c>
      <c r="I929" s="80">
        <v>10099</v>
      </c>
      <c r="J929" s="80">
        <v>3552</v>
      </c>
      <c r="K929" s="80">
        <v>0</v>
      </c>
      <c r="L929" s="80">
        <v>893</v>
      </c>
      <c r="M929" s="81">
        <v>14544</v>
      </c>
      <c r="N929"/>
      <c r="O929" s="79">
        <v>0</v>
      </c>
      <c r="P929" s="79">
        <v>0</v>
      </c>
      <c r="Q929" s="55">
        <v>0.09</v>
      </c>
      <c r="R929" s="55">
        <v>2.0553155891202487E-2</v>
      </c>
      <c r="S929" s="52">
        <v>0</v>
      </c>
      <c r="T929"/>
      <c r="U929" s="82">
        <v>232067</v>
      </c>
      <c r="V929" s="82">
        <v>0</v>
      </c>
      <c r="W929" s="82">
        <v>0</v>
      </c>
      <c r="X929" s="82">
        <v>15181</v>
      </c>
      <c r="Y929" s="82">
        <v>247248</v>
      </c>
      <c r="Z929" s="83">
        <f ca="1">SUMIF($A$10:$A$938,$A929,$Y$10:$Y$938)+SUMIF('17PJ'!$B$10:$K$889,$A929,'17PJ'!K$10:$K$889)</f>
        <v>2204431</v>
      </c>
      <c r="AB929" s="79">
        <v>0</v>
      </c>
      <c r="AC929" s="79">
        <v>0</v>
      </c>
      <c r="AD929" s="80">
        <v>0</v>
      </c>
      <c r="AE929" s="150"/>
    </row>
    <row r="930" spans="1:31" s="13" customFormat="1">
      <c r="A930" s="49">
        <v>3515</v>
      </c>
      <c r="B930" s="49">
        <v>3515287215</v>
      </c>
      <c r="C930" s="50" t="s">
        <v>375</v>
      </c>
      <c r="D930" s="49">
        <v>287</v>
      </c>
      <c r="E930" s="50" t="s">
        <v>335</v>
      </c>
      <c r="F930" s="49">
        <v>215</v>
      </c>
      <c r="G930" s="50" t="s">
        <v>339</v>
      </c>
      <c r="H930" s="79">
        <v>7</v>
      </c>
      <c r="I930" s="80">
        <v>10402</v>
      </c>
      <c r="J930" s="80">
        <v>1991</v>
      </c>
      <c r="K930" s="80">
        <v>0</v>
      </c>
      <c r="L930" s="80">
        <v>893</v>
      </c>
      <c r="M930" s="81">
        <v>13286</v>
      </c>
      <c r="N930"/>
      <c r="O930" s="79">
        <v>0</v>
      </c>
      <c r="P930" s="79">
        <v>0</v>
      </c>
      <c r="Q930" s="55">
        <v>0.18</v>
      </c>
      <c r="R930" s="55">
        <v>9.9254150749635648E-3</v>
      </c>
      <c r="S930" s="52">
        <v>0</v>
      </c>
      <c r="T930"/>
      <c r="U930" s="82">
        <v>86751</v>
      </c>
      <c r="V930" s="82">
        <v>0</v>
      </c>
      <c r="W930" s="82">
        <v>0</v>
      </c>
      <c r="X930" s="82">
        <v>6251</v>
      </c>
      <c r="Y930" s="82">
        <v>93002</v>
      </c>
      <c r="Z930" s="83">
        <f ca="1">SUMIF($A$10:$A$938,$A930,$Y$10:$Y$938)+SUMIF('17PJ'!$B$10:$K$889,$A930,'17PJ'!K$10:$K$889)</f>
        <v>2204431</v>
      </c>
      <c r="AB930" s="79">
        <v>0</v>
      </c>
      <c r="AC930" s="79">
        <v>0</v>
      </c>
      <c r="AD930" s="80">
        <v>0</v>
      </c>
      <c r="AE930" s="150"/>
    </row>
    <row r="931" spans="1:31" s="13" customFormat="1">
      <c r="A931" s="49">
        <v>3515</v>
      </c>
      <c r="B931" s="49">
        <v>3515287227</v>
      </c>
      <c r="C931" s="50" t="s">
        <v>375</v>
      </c>
      <c r="D931" s="49">
        <v>287</v>
      </c>
      <c r="E931" s="50" t="s">
        <v>335</v>
      </c>
      <c r="F931" s="49">
        <v>227</v>
      </c>
      <c r="G931" s="50" t="s">
        <v>239</v>
      </c>
      <c r="H931" s="79">
        <v>4</v>
      </c>
      <c r="I931" s="80">
        <v>10660</v>
      </c>
      <c r="J931" s="80">
        <v>2385</v>
      </c>
      <c r="K931" s="80">
        <v>0</v>
      </c>
      <c r="L931" s="80">
        <v>893</v>
      </c>
      <c r="M931" s="81">
        <v>13938</v>
      </c>
      <c r="N931"/>
      <c r="O931" s="79">
        <v>0</v>
      </c>
      <c r="P931" s="79">
        <v>0</v>
      </c>
      <c r="Q931" s="55">
        <v>0.18</v>
      </c>
      <c r="R931" s="55">
        <v>8.0374804757263659E-3</v>
      </c>
      <c r="S931" s="52">
        <v>0</v>
      </c>
      <c r="T931"/>
      <c r="U931" s="82">
        <v>52180</v>
      </c>
      <c r="V931" s="82">
        <v>0</v>
      </c>
      <c r="W931" s="82">
        <v>0</v>
      </c>
      <c r="X931" s="82">
        <v>3572</v>
      </c>
      <c r="Y931" s="82">
        <v>55752</v>
      </c>
      <c r="Z931" s="83">
        <f ca="1">SUMIF($A$10:$A$938,$A931,$Y$10:$Y$938)+SUMIF('17PJ'!$B$10:$K$889,$A931,'17PJ'!K$10:$K$889)</f>
        <v>2204431</v>
      </c>
      <c r="AB931" s="79">
        <v>0</v>
      </c>
      <c r="AC931" s="79">
        <v>0</v>
      </c>
      <c r="AD931" s="80">
        <v>0</v>
      </c>
      <c r="AE931" s="150"/>
    </row>
    <row r="932" spans="1:31" s="13" customFormat="1">
      <c r="A932" s="49">
        <v>3515</v>
      </c>
      <c r="B932" s="49">
        <v>3515287277</v>
      </c>
      <c r="C932" s="50" t="s">
        <v>375</v>
      </c>
      <c r="D932" s="49">
        <v>287</v>
      </c>
      <c r="E932" s="50" t="s">
        <v>335</v>
      </c>
      <c r="F932" s="49">
        <v>277</v>
      </c>
      <c r="G932" s="50" t="s">
        <v>340</v>
      </c>
      <c r="H932" s="79">
        <v>65.009999999999991</v>
      </c>
      <c r="I932" s="80">
        <v>11976</v>
      </c>
      <c r="J932" s="80">
        <v>346</v>
      </c>
      <c r="K932" s="80">
        <v>0</v>
      </c>
      <c r="L932" s="80">
        <v>893</v>
      </c>
      <c r="M932" s="81">
        <v>13215</v>
      </c>
      <c r="N932"/>
      <c r="O932" s="79">
        <v>0</v>
      </c>
      <c r="P932" s="79">
        <v>0</v>
      </c>
      <c r="Q932" s="55">
        <v>0.18</v>
      </c>
      <c r="R932" s="55">
        <v>2.5115109877197429E-2</v>
      </c>
      <c r="S932" s="52">
        <v>0</v>
      </c>
      <c r="T932"/>
      <c r="U932" s="82">
        <v>801054</v>
      </c>
      <c r="V932" s="82">
        <v>0</v>
      </c>
      <c r="W932" s="82">
        <v>0</v>
      </c>
      <c r="X932" s="82">
        <v>58053</v>
      </c>
      <c r="Y932" s="82">
        <v>859107</v>
      </c>
      <c r="Z932" s="83">
        <f ca="1">SUMIF($A$10:$A$938,$A932,$Y$10:$Y$938)+SUMIF('17PJ'!$B$10:$K$889,$A932,'17PJ'!K$10:$K$889)</f>
        <v>2204431</v>
      </c>
      <c r="AB932" s="79">
        <v>0</v>
      </c>
      <c r="AC932" s="79">
        <v>0</v>
      </c>
      <c r="AD932" s="80">
        <v>0</v>
      </c>
      <c r="AE932" s="150"/>
    </row>
    <row r="933" spans="1:31" s="13" customFormat="1">
      <c r="A933" s="49">
        <v>3515</v>
      </c>
      <c r="B933" s="49">
        <v>3515287287</v>
      </c>
      <c r="C933" s="50" t="s">
        <v>375</v>
      </c>
      <c r="D933" s="49">
        <v>287</v>
      </c>
      <c r="E933" s="50" t="s">
        <v>335</v>
      </c>
      <c r="F933" s="49">
        <v>287</v>
      </c>
      <c r="G933" s="50" t="s">
        <v>335</v>
      </c>
      <c r="H933" s="79">
        <v>13</v>
      </c>
      <c r="I933" s="80">
        <v>9381</v>
      </c>
      <c r="J933" s="80">
        <v>3583</v>
      </c>
      <c r="K933" s="80">
        <v>0</v>
      </c>
      <c r="L933" s="80">
        <v>893</v>
      </c>
      <c r="M933" s="81">
        <v>13857</v>
      </c>
      <c r="N933"/>
      <c r="O933" s="79">
        <v>0</v>
      </c>
      <c r="P933" s="79">
        <v>0</v>
      </c>
      <c r="Q933" s="55">
        <v>0.09</v>
      </c>
      <c r="R933" s="55">
        <v>1.3320190077844952E-2</v>
      </c>
      <c r="S933" s="52">
        <v>0</v>
      </c>
      <c r="T933"/>
      <c r="U933" s="82">
        <v>168532</v>
      </c>
      <c r="V933" s="82">
        <v>0</v>
      </c>
      <c r="W933" s="82">
        <v>0</v>
      </c>
      <c r="X933" s="82">
        <v>11609</v>
      </c>
      <c r="Y933" s="82">
        <v>180141</v>
      </c>
      <c r="Z933" s="83">
        <f ca="1">SUMIF($A$10:$A$938,$A933,$Y$10:$Y$938)+SUMIF('17PJ'!$B$10:$K$889,$A933,'17PJ'!K$10:$K$889)</f>
        <v>2204431</v>
      </c>
      <c r="AB933" s="79">
        <v>0</v>
      </c>
      <c r="AC933" s="79">
        <v>0</v>
      </c>
      <c r="AD933" s="80">
        <v>0</v>
      </c>
      <c r="AE933" s="150"/>
    </row>
    <row r="934" spans="1:31" s="13" customFormat="1">
      <c r="A934" s="49">
        <v>3515</v>
      </c>
      <c r="B934" s="49">
        <v>3515287306</v>
      </c>
      <c r="C934" s="50" t="s">
        <v>375</v>
      </c>
      <c r="D934" s="49">
        <v>287</v>
      </c>
      <c r="E934" s="50" t="s">
        <v>335</v>
      </c>
      <c r="F934" s="49">
        <v>306</v>
      </c>
      <c r="G934" s="50" t="s">
        <v>341</v>
      </c>
      <c r="H934" s="79">
        <v>2</v>
      </c>
      <c r="I934" s="80">
        <v>10064</v>
      </c>
      <c r="J934" s="80">
        <v>3255</v>
      </c>
      <c r="K934" s="80">
        <v>0</v>
      </c>
      <c r="L934" s="80">
        <v>893</v>
      </c>
      <c r="M934" s="81">
        <v>14212</v>
      </c>
      <c r="N934"/>
      <c r="O934" s="79">
        <v>0</v>
      </c>
      <c r="P934" s="79">
        <v>0</v>
      </c>
      <c r="Q934" s="55">
        <v>0.09</v>
      </c>
      <c r="R934" s="55">
        <v>1.2548779535789801E-2</v>
      </c>
      <c r="S934" s="52">
        <v>0</v>
      </c>
      <c r="T934"/>
      <c r="U934" s="82">
        <v>26638</v>
      </c>
      <c r="V934" s="82">
        <v>0</v>
      </c>
      <c r="W934" s="82">
        <v>0</v>
      </c>
      <c r="X934" s="82">
        <v>1786</v>
      </c>
      <c r="Y934" s="82">
        <v>28424</v>
      </c>
      <c r="Z934" s="83">
        <f ca="1">SUMIF($A$10:$A$938,$A934,$Y$10:$Y$938)+SUMIF('17PJ'!$B$10:$K$889,$A934,'17PJ'!K$10:$K$889)</f>
        <v>2204431</v>
      </c>
      <c r="AB934" s="79">
        <v>0</v>
      </c>
      <c r="AC934" s="79">
        <v>0</v>
      </c>
      <c r="AD934" s="80">
        <v>0</v>
      </c>
      <c r="AE934" s="150"/>
    </row>
    <row r="935" spans="1:31" s="13" customFormat="1">
      <c r="A935" s="49">
        <v>3515</v>
      </c>
      <c r="B935" s="49">
        <v>3515287316</v>
      </c>
      <c r="C935" s="50" t="s">
        <v>375</v>
      </c>
      <c r="D935" s="49">
        <v>287</v>
      </c>
      <c r="E935" s="50" t="s">
        <v>335</v>
      </c>
      <c r="F935" s="49">
        <v>316</v>
      </c>
      <c r="G935" s="50" t="s">
        <v>159</v>
      </c>
      <c r="H935" s="79">
        <v>9</v>
      </c>
      <c r="I935" s="80">
        <v>11275</v>
      </c>
      <c r="J935" s="80">
        <v>1544</v>
      </c>
      <c r="K935" s="80">
        <v>0</v>
      </c>
      <c r="L935" s="80">
        <v>893</v>
      </c>
      <c r="M935" s="81">
        <v>13712</v>
      </c>
      <c r="N935"/>
      <c r="O935" s="79">
        <v>0</v>
      </c>
      <c r="P935" s="79">
        <v>0</v>
      </c>
      <c r="Q935" s="55">
        <v>0.18</v>
      </c>
      <c r="R935" s="55">
        <v>7.0521518055106872E-3</v>
      </c>
      <c r="S935" s="52">
        <v>0</v>
      </c>
      <c r="T935"/>
      <c r="U935" s="82">
        <v>115371</v>
      </c>
      <c r="V935" s="82">
        <v>0</v>
      </c>
      <c r="W935" s="82">
        <v>0</v>
      </c>
      <c r="X935" s="82">
        <v>8037</v>
      </c>
      <c r="Y935" s="82">
        <v>123408</v>
      </c>
      <c r="Z935" s="83">
        <f ca="1">SUMIF($A$10:$A$938,$A935,$Y$10:$Y$938)+SUMIF('17PJ'!$B$10:$K$889,$A935,'17PJ'!K$10:$K$889)</f>
        <v>2204431</v>
      </c>
      <c r="AB935" s="79">
        <v>0</v>
      </c>
      <c r="AC935" s="79">
        <v>0</v>
      </c>
      <c r="AD935" s="80">
        <v>0</v>
      </c>
      <c r="AE935" s="150"/>
    </row>
    <row r="936" spans="1:31" s="13" customFormat="1">
      <c r="A936" s="49">
        <v>3515</v>
      </c>
      <c r="B936" s="49">
        <v>3515287658</v>
      </c>
      <c r="C936" s="50" t="s">
        <v>375</v>
      </c>
      <c r="D936" s="49">
        <v>287</v>
      </c>
      <c r="E936" s="50" t="s">
        <v>335</v>
      </c>
      <c r="F936" s="49">
        <v>658</v>
      </c>
      <c r="G936" s="50" t="s">
        <v>345</v>
      </c>
      <c r="H936" s="79">
        <v>4.8499999999999996</v>
      </c>
      <c r="I936" s="80">
        <v>9921</v>
      </c>
      <c r="J936" s="80">
        <v>1251</v>
      </c>
      <c r="K936" s="80">
        <v>0</v>
      </c>
      <c r="L936" s="80">
        <v>893</v>
      </c>
      <c r="M936" s="81">
        <v>12065</v>
      </c>
      <c r="N936"/>
      <c r="O936" s="79">
        <v>0</v>
      </c>
      <c r="P936" s="79">
        <v>0</v>
      </c>
      <c r="Q936" s="55">
        <v>0.09</v>
      </c>
      <c r="R936" s="55">
        <v>1.7704157014904131E-3</v>
      </c>
      <c r="S936" s="52">
        <v>0</v>
      </c>
      <c r="T936"/>
      <c r="U936" s="82">
        <v>54184</v>
      </c>
      <c r="V936" s="82">
        <v>0</v>
      </c>
      <c r="W936" s="82">
        <v>0</v>
      </c>
      <c r="X936" s="82">
        <v>4331</v>
      </c>
      <c r="Y936" s="82">
        <v>58515</v>
      </c>
      <c r="Z936" s="83">
        <f ca="1">SUMIF($A$10:$A$938,$A936,$Y$10:$Y$938)+SUMIF('17PJ'!$B$10:$K$889,$A936,'17PJ'!K$10:$K$889)</f>
        <v>2204431</v>
      </c>
      <c r="AB936" s="79">
        <v>0</v>
      </c>
      <c r="AC936" s="79">
        <v>0</v>
      </c>
      <c r="AD936" s="80">
        <v>0</v>
      </c>
      <c r="AE936" s="150"/>
    </row>
    <row r="937" spans="1:31" s="13" customFormat="1">
      <c r="A937" s="49">
        <v>3515</v>
      </c>
      <c r="B937" s="49">
        <v>3515287767</v>
      </c>
      <c r="C937" s="50" t="s">
        <v>375</v>
      </c>
      <c r="D937" s="49">
        <v>287</v>
      </c>
      <c r="E937" s="50" t="s">
        <v>335</v>
      </c>
      <c r="F937" s="49">
        <v>767</v>
      </c>
      <c r="G937" s="50" t="s">
        <v>267</v>
      </c>
      <c r="H937" s="79">
        <v>31</v>
      </c>
      <c r="I937" s="80">
        <v>11213</v>
      </c>
      <c r="J937" s="80">
        <v>2589</v>
      </c>
      <c r="K937" s="80">
        <v>0</v>
      </c>
      <c r="L937" s="80">
        <v>893</v>
      </c>
      <c r="M937" s="81">
        <v>14695</v>
      </c>
      <c r="N937"/>
      <c r="O937" s="79">
        <v>0</v>
      </c>
      <c r="P937" s="79">
        <v>0</v>
      </c>
      <c r="Q937" s="55">
        <v>0.09</v>
      </c>
      <c r="R937" s="55">
        <v>2.2695074711172835E-2</v>
      </c>
      <c r="S937" s="52">
        <v>0</v>
      </c>
      <c r="T937"/>
      <c r="U937" s="82">
        <v>427862</v>
      </c>
      <c r="V937" s="82">
        <v>0</v>
      </c>
      <c r="W937" s="82">
        <v>0</v>
      </c>
      <c r="X937" s="82">
        <v>27683</v>
      </c>
      <c r="Y937" s="82">
        <v>455545</v>
      </c>
      <c r="Z937" s="83">
        <f ca="1">SUMIF($A$10:$A$938,$A937,$Y$10:$Y$938)+SUMIF('17PJ'!$B$10:$K$889,$A937,'17PJ'!K$10:$K$889)</f>
        <v>2204431</v>
      </c>
      <c r="AB937" s="79">
        <v>0</v>
      </c>
      <c r="AC937" s="79">
        <v>0</v>
      </c>
      <c r="AD937" s="80">
        <v>0</v>
      </c>
      <c r="AE937" s="150"/>
    </row>
    <row r="938" spans="1:31" s="13" customFormat="1">
      <c r="A938" s="49">
        <v>3515</v>
      </c>
      <c r="B938" s="49">
        <v>3515287778</v>
      </c>
      <c r="C938" s="50" t="s">
        <v>375</v>
      </c>
      <c r="D938" s="49">
        <v>287</v>
      </c>
      <c r="E938" s="50" t="s">
        <v>335</v>
      </c>
      <c r="F938" s="49">
        <v>778</v>
      </c>
      <c r="G938" s="50" t="s">
        <v>393</v>
      </c>
      <c r="H938" s="79">
        <v>2</v>
      </c>
      <c r="I938" s="80">
        <v>10840</v>
      </c>
      <c r="J938" s="80">
        <v>811</v>
      </c>
      <c r="K938" s="80">
        <v>0</v>
      </c>
      <c r="L938" s="80">
        <v>893</v>
      </c>
      <c r="M938" s="81">
        <v>12544</v>
      </c>
      <c r="N938"/>
      <c r="O938" s="79">
        <v>0</v>
      </c>
      <c r="P938" s="79">
        <v>0</v>
      </c>
      <c r="Q938" s="55">
        <v>0.09</v>
      </c>
      <c r="R938" s="55">
        <v>1.5256652819223462E-3</v>
      </c>
      <c r="S938" s="52">
        <v>0</v>
      </c>
      <c r="T938"/>
      <c r="U938" s="82">
        <v>23302</v>
      </c>
      <c r="V938" s="82">
        <v>0</v>
      </c>
      <c r="W938" s="82">
        <v>0</v>
      </c>
      <c r="X938" s="82">
        <v>1786</v>
      </c>
      <c r="Y938" s="82">
        <v>25088</v>
      </c>
      <c r="Z938" s="83">
        <f ca="1">SUMIF($A$10:$A$938,$A938,$Y$10:$Y$938)+SUMIF('17PJ'!$B$10:$K$889,$A938,'17PJ'!K$10:$K$889)</f>
        <v>2204431</v>
      </c>
      <c r="AB938" s="79">
        <v>0</v>
      </c>
      <c r="AC938" s="79">
        <v>0</v>
      </c>
      <c r="AD938" s="80">
        <v>0</v>
      </c>
      <c r="AE938" s="150"/>
    </row>
    <row r="939" spans="1:31" s="13" customFormat="1" ht="12.75">
      <c r="A939" s="46" t="s">
        <v>308</v>
      </c>
      <c r="B939" s="46" t="s">
        <v>308</v>
      </c>
      <c r="C939" s="46" t="s">
        <v>308</v>
      </c>
      <c r="D939" s="46" t="s">
        <v>308</v>
      </c>
      <c r="E939" s="46" t="s">
        <v>308</v>
      </c>
      <c r="F939" s="46" t="s">
        <v>308</v>
      </c>
      <c r="G939" s="46" t="s">
        <v>308</v>
      </c>
      <c r="H939" s="47">
        <f>SUM(H10:H938)</f>
        <v>41251.939999999959</v>
      </c>
      <c r="I939" s="46" t="s">
        <v>308</v>
      </c>
      <c r="J939" s="46" t="s">
        <v>308</v>
      </c>
      <c r="K939" s="46" t="s">
        <v>308</v>
      </c>
      <c r="L939" s="46"/>
      <c r="M939" s="46" t="s">
        <v>308</v>
      </c>
      <c r="O939" s="146">
        <f>SUM(O10:O938)</f>
        <v>56.960000000000264</v>
      </c>
      <c r="P939" s="146">
        <f>SUM(P10:P938)</f>
        <v>4298.9800000000005</v>
      </c>
      <c r="Q939" s="46" t="s">
        <v>308</v>
      </c>
      <c r="R939" s="46" t="s">
        <v>308</v>
      </c>
      <c r="S939" s="46" t="s">
        <v>308</v>
      </c>
      <c r="U939" s="143">
        <f t="shared" ref="U939:Y939" si="0">SUM(U10:U938)</f>
        <v>552440532</v>
      </c>
      <c r="V939" s="143">
        <f t="shared" si="0"/>
        <v>4733116</v>
      </c>
      <c r="W939" s="143">
        <f t="shared" si="0"/>
        <v>-94710</v>
      </c>
      <c r="X939" s="143">
        <f t="shared" si="0"/>
        <v>36786786</v>
      </c>
      <c r="Y939" s="144">
        <f t="shared" si="0"/>
        <v>593865724</v>
      </c>
      <c r="Z939" s="143" t="s">
        <v>308</v>
      </c>
      <c r="AB939" s="146">
        <f>SUM(AB10:AB938)</f>
        <v>379.82000000000005</v>
      </c>
      <c r="AC939" s="146">
        <f>SUM(AC10:AC938)</f>
        <v>229.34000000000003</v>
      </c>
      <c r="AD939" s="78">
        <f>SUM(AD10:AD938)</f>
        <v>2833423</v>
      </c>
    </row>
  </sheetData>
  <autoFilter ref="A9:AE939"/>
  <pageMargins left="0.7" right="0.7" top="0.75" bottom="0.75" header="0.3" footer="0.3"/>
  <pageSetup scale="30" fitToHeight="500" orientation="portrait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DESE-231-43222</_dlc_DocId>
    <_dlc_DocIdUrl xmlns="733efe1c-5bbe-4968-87dc-d400e65c879f">
      <Url>https://sharepoint.doemass.org/ese/webteam/cps/_layouts/DocIdRedir.aspx?ID=DESE-231-43222</Url>
      <Description>DESE-231-43222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DECA359A-6201-4E58-903A-51C0E6B6F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9C088F-7433-4000-B6DB-5C7DD5F3D4F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323B1D1-6333-46F1-8F69-D5815B3ECEE4}">
  <ds:schemaRefs>
    <ds:schemaRef ds:uri="0a4e05da-b9bc-4326-ad73-01ef31b95567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733efe1c-5bbe-4968-87dc-d400e65c879f"/>
  </ds:schemaRefs>
</ds:datastoreItem>
</file>

<file path=customXml/itemProps4.xml><?xml version="1.0" encoding="utf-8"?>
<ds:datastoreItem xmlns:ds="http://schemas.openxmlformats.org/officeDocument/2006/customXml" ds:itemID="{930D3E7C-4231-44D1-B447-F80D4A4DE7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17Q4</vt:lpstr>
      <vt:lpstr>17PJ</vt:lpstr>
      <vt:lpstr>18Q1b</vt:lpstr>
      <vt:lpstr>18Q1d</vt:lpstr>
      <vt:lpstr>18Q1g</vt:lpstr>
      <vt:lpstr>18Q2</vt:lpstr>
      <vt:lpstr>18Q2b</vt:lpstr>
      <vt:lpstr>18Q3</vt:lpstr>
      <vt:lpstr>18Q4</vt:lpstr>
      <vt:lpstr>compare</vt:lpstr>
      <vt:lpstr>_17PJ</vt:lpstr>
      <vt:lpstr>_17Q4</vt:lpstr>
      <vt:lpstr>_18live</vt:lpstr>
      <vt:lpstr>_18Q1b</vt:lpstr>
      <vt:lpstr>_18Q1d</vt:lpstr>
      <vt:lpstr>_18Q1g</vt:lpstr>
      <vt:lpstr>_18Q2</vt:lpstr>
      <vt:lpstr>_18Q2b</vt:lpstr>
      <vt:lpstr>_18Q3</vt:lpstr>
      <vt:lpstr>'18Q4'!Print_Titles</vt:lpstr>
      <vt:lpstr>compare!Print_Titles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FY18 Projected Rates by Charter School and Sending District (Q4)</dc:title>
  <dc:subject/>
  <dc:creator>DESE</dc:creator>
  <cp:lastModifiedBy>dzou</cp:lastModifiedBy>
  <cp:lastPrinted>2018-07-17T15:10:37Z</cp:lastPrinted>
  <dcterms:created xsi:type="dcterms:W3CDTF">2016-04-08T13:31:51Z</dcterms:created>
  <dcterms:modified xsi:type="dcterms:W3CDTF">2018-07-17T15:11:04Z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Jul 17 2018</vt:lpwstr>
  </property>
</Properties>
</file>